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35" windowWidth="27795" windowHeight="10905" tabRatio="603"/>
  </bookViews>
  <sheets>
    <sheet name="2024_2026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xlnm.Print_Titles" localSheetId="0">'2024_2026'!$18:$20</definedName>
    <definedName name="_xlnm.Print_Area" localSheetId="0">'2024_2026'!$A$17:$CK$985</definedName>
  </definedNames>
  <calcPr calcId="145621"/>
</workbook>
</file>

<file path=xl/calcChain.xml><?xml version="1.0" encoding="utf-8"?>
<calcChain xmlns="http://schemas.openxmlformats.org/spreadsheetml/2006/main">
  <c r="K816" i="1" l="1"/>
  <c r="K815" i="1"/>
  <c r="K814" i="1"/>
  <c r="K813" i="1"/>
  <c r="K811" i="1"/>
  <c r="K60" i="1"/>
  <c r="K37" i="1"/>
  <c r="K34" i="1"/>
  <c r="K32" i="1"/>
  <c r="K27" i="1"/>
  <c r="K26" i="1"/>
  <c r="K25" i="1"/>
  <c r="K24" i="1"/>
  <c r="K808" i="1"/>
  <c r="K807" i="1"/>
  <c r="K806" i="1"/>
  <c r="AE27" i="1" l="1"/>
  <c r="AE26" i="1"/>
  <c r="AE25" i="1"/>
  <c r="AE24" i="1"/>
  <c r="E24" i="1"/>
  <c r="E25" i="1"/>
  <c r="AE815" i="1"/>
  <c r="AE814" i="1"/>
  <c r="AE813" i="1"/>
  <c r="AE811" i="1"/>
  <c r="E815" i="1"/>
  <c r="AE808" i="1"/>
  <c r="AE807" i="1"/>
  <c r="AE806" i="1"/>
  <c r="F807" i="1"/>
  <c r="G807" i="1"/>
  <c r="H807" i="1"/>
  <c r="E807" i="1"/>
  <c r="E808" i="1"/>
  <c r="E806" i="1"/>
  <c r="F806" i="1"/>
  <c r="G806" i="1"/>
  <c r="H806" i="1"/>
  <c r="AC805" i="1"/>
  <c r="AD659" i="1" l="1"/>
  <c r="AD660" i="1"/>
  <c r="AD661" i="1"/>
  <c r="AD662" i="1"/>
  <c r="AD663" i="1"/>
  <c r="AD664" i="1"/>
  <c r="AD665" i="1"/>
  <c r="AD666" i="1"/>
  <c r="AD667" i="1"/>
  <c r="AD658" i="1"/>
  <c r="AC663" i="1"/>
  <c r="AC662" i="1"/>
  <c r="AC660" i="1"/>
  <c r="AC659" i="1" s="1"/>
  <c r="AC667" i="1"/>
  <c r="AC666" i="1" s="1"/>
  <c r="AC665" i="1"/>
  <c r="AC664" i="1" s="1"/>
  <c r="AC658" i="1"/>
  <c r="AC661" i="1" l="1"/>
  <c r="D663" i="1"/>
  <c r="AL327" i="1" l="1"/>
  <c r="AK327" i="1"/>
  <c r="H327" i="1"/>
  <c r="W65" i="1" l="1"/>
  <c r="AE668" i="1" l="1"/>
  <c r="U668" i="1"/>
  <c r="AF764" i="1"/>
  <c r="AF765" i="1"/>
  <c r="AF766" i="1"/>
  <c r="AF767" i="1"/>
  <c r="AF768" i="1"/>
  <c r="AC755" i="1"/>
  <c r="AC756" i="1"/>
  <c r="AC757" i="1"/>
  <c r="AC758" i="1"/>
  <c r="AC759" i="1"/>
  <c r="AC760" i="1"/>
  <c r="AC763" i="1"/>
  <c r="AC764" i="1"/>
  <c r="AC765" i="1"/>
  <c r="AC766" i="1"/>
  <c r="AC767" i="1"/>
  <c r="AC768" i="1"/>
  <c r="AC769" i="1"/>
  <c r="S769" i="1"/>
  <c r="L769" i="1"/>
  <c r="I769" i="1"/>
  <c r="E748" i="1"/>
  <c r="E747" i="1"/>
  <c r="D755" i="1"/>
  <c r="D756" i="1"/>
  <c r="D757" i="1"/>
  <c r="E754" i="1"/>
  <c r="D770" i="1"/>
  <c r="AE770" i="1"/>
  <c r="AC770" i="1" s="1"/>
  <c r="AD770" i="1" s="1"/>
  <c r="S770" i="1"/>
  <c r="L770" i="1"/>
  <c r="T770" i="1" l="1"/>
  <c r="V770" i="1"/>
  <c r="I770" i="1"/>
  <c r="J770" i="1" s="1"/>
  <c r="AE761" i="1"/>
  <c r="U761" i="1"/>
  <c r="AE762" i="1"/>
  <c r="U762" i="1"/>
  <c r="U748" i="1" s="1"/>
  <c r="V754" i="1"/>
  <c r="V756" i="1"/>
  <c r="V759" i="1"/>
  <c r="L755" i="1"/>
  <c r="L756" i="1"/>
  <c r="L759" i="1"/>
  <c r="L761" i="1"/>
  <c r="V750" i="1"/>
  <c r="V751" i="1"/>
  <c r="V752" i="1"/>
  <c r="L751" i="1"/>
  <c r="L752" i="1"/>
  <c r="L750" i="1"/>
  <c r="AF802" i="1"/>
  <c r="AF804" i="1"/>
  <c r="AF805" i="1"/>
  <c r="AD802" i="1"/>
  <c r="AD803" i="1"/>
  <c r="AD804" i="1"/>
  <c r="AD805" i="1"/>
  <c r="AC804" i="1"/>
  <c r="AC698" i="1"/>
  <c r="AC699" i="1"/>
  <c r="AF698" i="1"/>
  <c r="S698" i="1"/>
  <c r="AE322" i="1"/>
  <c r="AE311" i="1"/>
  <c r="U322" i="1"/>
  <c r="U311" i="1"/>
  <c r="U309" i="1"/>
  <c r="U308" i="1" s="1"/>
  <c r="AE124" i="1"/>
  <c r="AE120" i="1"/>
  <c r="AE119" i="1" s="1"/>
  <c r="AE118" i="1" s="1"/>
  <c r="AE117" i="1"/>
  <c r="AE99" i="1"/>
  <c r="AE98" i="1" s="1"/>
  <c r="AE95" i="1" s="1"/>
  <c r="AE96" i="1"/>
  <c r="AE89" i="1"/>
  <c r="AE88" i="1"/>
  <c r="AE85" i="1"/>
  <c r="AE83" i="1"/>
  <c r="AE82" i="1"/>
  <c r="AE81" i="1"/>
  <c r="AE79" i="1" s="1"/>
  <c r="AE77" i="1"/>
  <c r="AE75" i="1"/>
  <c r="AE74" i="1"/>
  <c r="AE73" i="1" s="1"/>
  <c r="AE70" i="1"/>
  <c r="AE69" i="1" s="1"/>
  <c r="AE66" i="1"/>
  <c r="K124" i="1"/>
  <c r="K120" i="1"/>
  <c r="K119" i="1" s="1"/>
  <c r="K118" i="1" s="1"/>
  <c r="K117" i="1"/>
  <c r="K99" i="1"/>
  <c r="K98" i="1" s="1"/>
  <c r="K95" i="1" s="1"/>
  <c r="K96" i="1"/>
  <c r="K89" i="1"/>
  <c r="K88" i="1"/>
  <c r="K85" i="1"/>
  <c r="K83" i="1"/>
  <c r="K82" i="1"/>
  <c r="K81" i="1"/>
  <c r="K79" i="1" s="1"/>
  <c r="K77" i="1"/>
  <c r="K75" i="1"/>
  <c r="K74" i="1"/>
  <c r="K73" i="1" s="1"/>
  <c r="K70" i="1"/>
  <c r="K69" i="1" s="1"/>
  <c r="K67" i="1"/>
  <c r="K66" i="1"/>
  <c r="U124" i="1"/>
  <c r="U120" i="1"/>
  <c r="U119" i="1" s="1"/>
  <c r="U118" i="1" s="1"/>
  <c r="U117" i="1"/>
  <c r="U99" i="1"/>
  <c r="U98" i="1" s="1"/>
  <c r="U95" i="1" s="1"/>
  <c r="U96" i="1"/>
  <c r="U89" i="1"/>
  <c r="U88" i="1"/>
  <c r="U85" i="1"/>
  <c r="U83" i="1"/>
  <c r="U82" i="1"/>
  <c r="U81" i="1" s="1"/>
  <c r="U79" i="1" s="1"/>
  <c r="U77" i="1"/>
  <c r="U75" i="1"/>
  <c r="U74" i="1"/>
  <c r="U73" i="1" s="1"/>
  <c r="U70" i="1"/>
  <c r="U69" i="1" s="1"/>
  <c r="U67" i="1"/>
  <c r="U66" i="1"/>
  <c r="AF275" i="1"/>
  <c r="AC275" i="1"/>
  <c r="AD275" i="1" s="1"/>
  <c r="V275" i="1"/>
  <c r="S275" i="1"/>
  <c r="T275" i="1" s="1"/>
  <c r="V761" i="1" l="1"/>
  <c r="U747" i="1"/>
  <c r="AE748" i="1"/>
  <c r="AC762" i="1"/>
  <c r="AE747" i="1"/>
  <c r="AE746" i="1" s="1"/>
  <c r="AC761" i="1"/>
  <c r="U94" i="1"/>
  <c r="AE94" i="1"/>
  <c r="U116" i="1"/>
  <c r="U115" i="1" s="1"/>
  <c r="K94" i="1"/>
  <c r="AE116" i="1"/>
  <c r="AE115" i="1" s="1"/>
  <c r="K68" i="1"/>
  <c r="AE68" i="1"/>
  <c r="K116" i="1"/>
  <c r="K115" i="1" s="1"/>
  <c r="U68" i="1"/>
  <c r="W738" i="1"/>
  <c r="AG847" i="1"/>
  <c r="W333" i="1"/>
  <c r="W332" i="1" s="1"/>
  <c r="AG872" i="1"/>
  <c r="AC872" i="1" s="1"/>
  <c r="AH872" i="1" l="1"/>
  <c r="AC856" i="1"/>
  <c r="AD872" i="1"/>
  <c r="AG856" i="1"/>
  <c r="AG848" i="1" s="1"/>
  <c r="AC848" i="1" s="1"/>
  <c r="W743" i="1"/>
  <c r="AC730" i="1"/>
  <c r="W672" i="1"/>
  <c r="M668" i="1"/>
  <c r="AG548" i="1"/>
  <c r="AG550" i="1"/>
  <c r="AG549" i="1"/>
  <c r="W551" i="1"/>
  <c r="W543" i="1"/>
  <c r="AG529" i="1"/>
  <c r="AG532" i="1"/>
  <c r="W528" i="1"/>
  <c r="S497" i="1"/>
  <c r="W496" i="1"/>
  <c r="S496" i="1" s="1"/>
  <c r="AG459" i="1"/>
  <c r="AG458" i="1" s="1"/>
  <c r="AG461" i="1"/>
  <c r="W458" i="1"/>
  <c r="W456" i="1" s="1"/>
  <c r="AG414" i="1"/>
  <c r="X413" i="1"/>
  <c r="X414" i="1"/>
  <c r="X412" i="1"/>
  <c r="S414" i="1"/>
  <c r="S413" i="1"/>
  <c r="S412" i="1"/>
  <c r="W411" i="1"/>
  <c r="S411" i="1" s="1"/>
  <c r="U410" i="1"/>
  <c r="AG551" i="1" l="1"/>
  <c r="W495" i="1"/>
  <c r="W410" i="1"/>
  <c r="S495" i="1" l="1"/>
  <c r="S410" i="1"/>
  <c r="W280" i="1" l="1"/>
  <c r="W279" i="1" s="1"/>
  <c r="W281" i="1"/>
  <c r="W217" i="1"/>
  <c r="W253" i="1"/>
  <c r="W252" i="1"/>
  <c r="W246" i="1"/>
  <c r="W245" i="1"/>
  <c r="AG264" i="1"/>
  <c r="AK25" i="1"/>
  <c r="AA25" i="1"/>
  <c r="Q25" i="1"/>
  <c r="H25" i="1"/>
  <c r="Q37" i="1"/>
  <c r="Q35" i="1"/>
  <c r="Q34" i="1"/>
  <c r="Q28" i="1"/>
  <c r="Q26" i="1"/>
  <c r="AK815" i="1"/>
  <c r="AK814" i="1"/>
  <c r="AK813" i="1"/>
  <c r="AA815" i="1"/>
  <c r="AA814" i="1"/>
  <c r="AA813" i="1"/>
  <c r="Q815" i="1"/>
  <c r="Q814" i="1"/>
  <c r="Q813" i="1"/>
  <c r="AK799" i="1"/>
  <c r="AK37" i="1"/>
  <c r="AK34" i="1"/>
  <c r="AK28" i="1"/>
  <c r="AK26" i="1"/>
  <c r="AA37" i="1"/>
  <c r="AA34" i="1"/>
  <c r="AA28" i="1"/>
  <c r="AA26" i="1"/>
  <c r="AC961" i="1"/>
  <c r="S961" i="1"/>
  <c r="J977" i="1" l="1"/>
  <c r="I977" i="1"/>
  <c r="AK667" i="1"/>
  <c r="AK666" i="1" s="1"/>
  <c r="AK665" i="1"/>
  <c r="AK664" i="1" s="1"/>
  <c r="AK663" i="1"/>
  <c r="AL663" i="1" s="1"/>
  <c r="AK662" i="1"/>
  <c r="AK660" i="1"/>
  <c r="AK659" i="1" s="1"/>
  <c r="AK683" i="1"/>
  <c r="AA721" i="1"/>
  <c r="AA816" i="1" s="1"/>
  <c r="Q721" i="1"/>
  <c r="Q816" i="1" s="1"/>
  <c r="AC709" i="1"/>
  <c r="AC708" i="1"/>
  <c r="AL708" i="1"/>
  <c r="AL709" i="1"/>
  <c r="AL710" i="1"/>
  <c r="AL711" i="1"/>
  <c r="AL712" i="1"/>
  <c r="AL713" i="1"/>
  <c r="AL714" i="1"/>
  <c r="AL715" i="1"/>
  <c r="AK707" i="1"/>
  <c r="AL707" i="1" s="1"/>
  <c r="AK661" i="1" l="1"/>
  <c r="AK658" i="1" s="1"/>
  <c r="AL961" i="1"/>
  <c r="AJ961" i="1"/>
  <c r="AF961" i="1"/>
  <c r="AH961" i="1"/>
  <c r="AD961" i="1"/>
  <c r="AI961" i="1"/>
  <c r="AG961" i="1"/>
  <c r="AE961" i="1"/>
  <c r="AB961" i="1"/>
  <c r="Z961" i="1"/>
  <c r="Y961" i="1"/>
  <c r="X961" i="1"/>
  <c r="W961" i="1"/>
  <c r="AB876" i="1"/>
  <c r="AB881" i="1"/>
  <c r="AB880" i="1"/>
  <c r="AB879" i="1"/>
  <c r="AB878" i="1"/>
  <c r="AB877" i="1"/>
  <c r="AA879" i="1"/>
  <c r="AA878" i="1"/>
  <c r="AA877" i="1"/>
  <c r="AB952" i="1"/>
  <c r="AB953" i="1"/>
  <c r="AA952" i="1"/>
  <c r="AA683" i="1"/>
  <c r="AA566" i="1"/>
  <c r="AB586" i="1"/>
  <c r="AB590" i="1"/>
  <c r="AA588" i="1"/>
  <c r="AA587" i="1"/>
  <c r="AA586" i="1"/>
  <c r="AI794" i="1"/>
  <c r="Y794" i="1"/>
  <c r="AI782" i="1"/>
  <c r="AI781" i="1"/>
  <c r="AI780" i="1"/>
  <c r="AI779" i="1"/>
  <c r="AI778" i="1"/>
  <c r="AI777" i="1"/>
  <c r="AI776" i="1"/>
  <c r="AI775" i="1"/>
  <c r="AI774" i="1"/>
  <c r="AI773" i="1"/>
  <c r="AI772" i="1"/>
  <c r="Y782" i="1"/>
  <c r="Y781" i="1"/>
  <c r="Y780" i="1"/>
  <c r="Y779" i="1"/>
  <c r="Y778" i="1"/>
  <c r="Y776" i="1"/>
  <c r="Y775" i="1"/>
  <c r="Y774" i="1"/>
  <c r="Y773" i="1"/>
  <c r="Y772" i="1"/>
  <c r="AA876" i="1" l="1"/>
  <c r="I412" i="1" l="1"/>
  <c r="I413" i="1"/>
  <c r="I414" i="1"/>
  <c r="N412" i="1"/>
  <c r="N413" i="1"/>
  <c r="N414" i="1"/>
  <c r="M280" i="1"/>
  <c r="M282" i="1"/>
  <c r="N282" i="1" l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L281" i="1"/>
  <c r="L282" i="1"/>
  <c r="L280" i="1"/>
  <c r="L279" i="1"/>
  <c r="K280" i="1"/>
  <c r="J804" i="1"/>
  <c r="J805" i="1"/>
  <c r="L804" i="1"/>
  <c r="L805" i="1"/>
  <c r="I802" i="1"/>
  <c r="I803" i="1"/>
  <c r="I804" i="1"/>
  <c r="I805" i="1"/>
  <c r="K974" i="1"/>
  <c r="L691" i="1" l="1"/>
  <c r="L692" i="1"/>
  <c r="K696" i="1"/>
  <c r="L698" i="1"/>
  <c r="L699" i="1"/>
  <c r="L697" i="1"/>
  <c r="I698" i="1"/>
  <c r="D698" i="1"/>
  <c r="L671" i="1"/>
  <c r="L672" i="1"/>
  <c r="L673" i="1"/>
  <c r="L674" i="1"/>
  <c r="L675" i="1"/>
  <c r="L677" i="1"/>
  <c r="L678" i="1"/>
  <c r="L679" i="1"/>
  <c r="L680" i="1"/>
  <c r="L681" i="1"/>
  <c r="AD698" i="1" l="1"/>
  <c r="T698" i="1"/>
  <c r="J698" i="1"/>
  <c r="R683" i="1"/>
  <c r="R590" i="1" l="1"/>
  <c r="I961" i="1" l="1"/>
  <c r="R961" i="1"/>
  <c r="F848" i="1"/>
  <c r="F856" i="1"/>
  <c r="D872" i="1"/>
  <c r="N498" i="1"/>
  <c r="M496" i="1"/>
  <c r="N497" i="1"/>
  <c r="N280" i="1"/>
  <c r="L275" i="1"/>
  <c r="I275" i="1"/>
  <c r="M495" i="1" l="1"/>
  <c r="H814" i="1"/>
  <c r="J985" i="1" l="1"/>
  <c r="I985" i="1"/>
  <c r="R985" i="1"/>
  <c r="H667" i="1"/>
  <c r="H666" i="1" s="1"/>
  <c r="H665" i="1"/>
  <c r="H664" i="1" s="1"/>
  <c r="H663" i="1"/>
  <c r="H662" i="1"/>
  <c r="H661" i="1" s="1"/>
  <c r="H660" i="1"/>
  <c r="H659" i="1" s="1"/>
  <c r="H708" i="1"/>
  <c r="H709" i="1"/>
  <c r="H707" i="1" s="1"/>
  <c r="F707" i="1"/>
  <c r="G707" i="1"/>
  <c r="Q951" i="1"/>
  <c r="Q950" i="1" s="1"/>
  <c r="H955" i="1"/>
  <c r="H951" i="1" s="1"/>
  <c r="H957" i="1" s="1"/>
  <c r="Q957" i="1" l="1"/>
  <c r="H658" i="1"/>
  <c r="D658" i="1" s="1"/>
  <c r="AL658" i="1" s="1"/>
  <c r="P961" i="1" l="1"/>
  <c r="N742" i="1"/>
  <c r="N745" i="1"/>
  <c r="N744" i="1"/>
  <c r="F740" i="1"/>
  <c r="F739" i="1"/>
  <c r="F734" i="1"/>
  <c r="X734" i="1" s="1"/>
  <c r="F731" i="1"/>
  <c r="F730" i="1"/>
  <c r="AH730" i="1" s="1"/>
  <c r="N739" i="1" l="1"/>
  <c r="X739" i="1"/>
  <c r="N740" i="1"/>
  <c r="X740" i="1"/>
  <c r="M543" i="1"/>
  <c r="N545" i="1"/>
  <c r="I545" i="1"/>
  <c r="N550" i="1"/>
  <c r="N551" i="1"/>
  <c r="I550" i="1"/>
  <c r="I551" i="1"/>
  <c r="N549" i="1"/>
  <c r="N548" i="1"/>
  <c r="N547" i="1"/>
  <c r="M546" i="1"/>
  <c r="I546" i="1" s="1"/>
  <c r="I549" i="1"/>
  <c r="I548" i="1"/>
  <c r="I547" i="1"/>
  <c r="N541" i="1"/>
  <c r="I541" i="1"/>
  <c r="N540" i="1"/>
  <c r="I540" i="1"/>
  <c r="N539" i="1"/>
  <c r="I539" i="1"/>
  <c r="M544" i="1" l="1"/>
  <c r="I544" i="1" s="1"/>
  <c r="N528" i="1"/>
  <c r="N526" i="1"/>
  <c r="N525" i="1"/>
  <c r="N524" i="1"/>
  <c r="N532" i="1"/>
  <c r="N529" i="1"/>
  <c r="N531" i="1"/>
  <c r="I532" i="1"/>
  <c r="F440" i="1"/>
  <c r="N441" i="1"/>
  <c r="D513" i="1"/>
  <c r="F512" i="1"/>
  <c r="F511" i="1" s="1"/>
  <c r="D511" i="1" s="1"/>
  <c r="D510" i="1"/>
  <c r="D509" i="1"/>
  <c r="F508" i="1"/>
  <c r="F507" i="1" s="1"/>
  <c r="D507" i="1" s="1"/>
  <c r="D506" i="1"/>
  <c r="D505" i="1"/>
  <c r="F504" i="1"/>
  <c r="D504" i="1" s="1"/>
  <c r="D502" i="1"/>
  <c r="D501" i="1"/>
  <c r="F500" i="1"/>
  <c r="F499" i="1" s="1"/>
  <c r="D499" i="1" s="1"/>
  <c r="F416" i="1"/>
  <c r="F415" i="1"/>
  <c r="F423" i="1"/>
  <c r="F422" i="1" s="1"/>
  <c r="F515" i="1"/>
  <c r="D517" i="1"/>
  <c r="M242" i="1"/>
  <c r="M241" i="1"/>
  <c r="N266" i="1"/>
  <c r="N265" i="1"/>
  <c r="N253" i="1"/>
  <c r="N246" i="1"/>
  <c r="N245" i="1"/>
  <c r="N961" i="1"/>
  <c r="E758" i="1"/>
  <c r="E763" i="1"/>
  <c r="D769" i="1"/>
  <c r="E762" i="1"/>
  <c r="E768" i="1"/>
  <c r="D768" i="1" s="1"/>
  <c r="AD768" i="1" s="1"/>
  <c r="D764" i="1"/>
  <c r="AD764" i="1" s="1"/>
  <c r="D765" i="1"/>
  <c r="AD765" i="1" s="1"/>
  <c r="D766" i="1"/>
  <c r="AD766" i="1" s="1"/>
  <c r="D767" i="1"/>
  <c r="AD767" i="1" s="1"/>
  <c r="E753" i="1"/>
  <c r="D275" i="1"/>
  <c r="J275" i="1" s="1"/>
  <c r="AF769" i="1" l="1"/>
  <c r="V769" i="1"/>
  <c r="J769" i="1"/>
  <c r="AD769" i="1"/>
  <c r="T769" i="1"/>
  <c r="L753" i="1"/>
  <c r="V753" i="1"/>
  <c r="D758" i="1"/>
  <c r="V758" i="1"/>
  <c r="L758" i="1"/>
  <c r="L762" i="1"/>
  <c r="V762" i="1"/>
  <c r="I531" i="1"/>
  <c r="N530" i="1"/>
  <c r="D512" i="1"/>
  <c r="D508" i="1"/>
  <c r="F503" i="1"/>
  <c r="D503" i="1" s="1"/>
  <c r="D500" i="1"/>
  <c r="I530" i="1" l="1"/>
  <c r="I529" i="1" l="1"/>
  <c r="I528" i="1"/>
  <c r="AI808" i="1" l="1"/>
  <c r="AI807" i="1"/>
  <c r="AI806" i="1"/>
  <c r="Y808" i="1"/>
  <c r="Y807" i="1"/>
  <c r="Y806" i="1"/>
  <c r="AA324" i="1" l="1"/>
  <c r="Y325" i="1"/>
  <c r="Y324" i="1"/>
  <c r="U332" i="1"/>
  <c r="U331" i="1"/>
  <c r="U326" i="1" s="1"/>
  <c r="U330" i="1"/>
  <c r="U329" i="1"/>
  <c r="U324" i="1"/>
  <c r="Y323" i="1" l="1"/>
  <c r="U328" i="1"/>
  <c r="AE212" i="1"/>
  <c r="AE210" i="1"/>
  <c r="U213" i="1"/>
  <c r="U212" i="1"/>
  <c r="U211" i="1"/>
  <c r="U210" i="1"/>
  <c r="V214" i="1"/>
  <c r="V215" i="1"/>
  <c r="V216" i="1"/>
  <c r="AW961" i="1" l="1"/>
  <c r="BA961" i="1"/>
  <c r="BF961" i="1"/>
  <c r="BE961" i="1" s="1"/>
  <c r="BI961" i="1"/>
  <c r="BJ961" i="1"/>
  <c r="BP961" i="1"/>
  <c r="BT961" i="1"/>
  <c r="BU961" i="1"/>
  <c r="BW961" i="1"/>
  <c r="BV961" i="1" s="1"/>
  <c r="CA961" i="1"/>
  <c r="CF961" i="1"/>
  <c r="CE961" i="1" s="1"/>
  <c r="CH961" i="1"/>
  <c r="CI961" i="1"/>
  <c r="CL961" i="1"/>
  <c r="CK961" i="1" s="1"/>
  <c r="AV968" i="1"/>
  <c r="AU968" i="1" s="1"/>
  <c r="BI968" i="1"/>
  <c r="BO968" i="1"/>
  <c r="BV968" i="1"/>
  <c r="CK968" i="1"/>
  <c r="AW973" i="1"/>
  <c r="AV973" i="1" s="1"/>
  <c r="BP973" i="1"/>
  <c r="BO973" i="1" s="1"/>
  <c r="BW973" i="1"/>
  <c r="BV973" i="1" s="1"/>
  <c r="CL973" i="1"/>
  <c r="CK973" i="1" s="1"/>
  <c r="AW974" i="1"/>
  <c r="AU974" i="1" s="1"/>
  <c r="BO974" i="1"/>
  <c r="AH850" i="1"/>
  <c r="AH851" i="1"/>
  <c r="AH852" i="1"/>
  <c r="AL332" i="1"/>
  <c r="V962" i="1"/>
  <c r="V963" i="1"/>
  <c r="V964" i="1"/>
  <c r="V966" i="1"/>
  <c r="V968" i="1"/>
  <c r="V971" i="1"/>
  <c r="V972" i="1"/>
  <c r="V974" i="1"/>
  <c r="V794" i="1"/>
  <c r="AC801" i="1"/>
  <c r="AC800" i="1"/>
  <c r="AC802" i="1"/>
  <c r="AC803" i="1"/>
  <c r="AV974" i="1" l="1"/>
  <c r="BJ973" i="1"/>
  <c r="BI973" i="1" s="1"/>
  <c r="AU973" i="1"/>
  <c r="AV961" i="1"/>
  <c r="BO961" i="1"/>
  <c r="AU961" i="1"/>
  <c r="AC751" i="1" l="1"/>
  <c r="AC752" i="1"/>
  <c r="AC753" i="1"/>
  <c r="AC754" i="1"/>
  <c r="E749" i="1"/>
  <c r="AC750" i="1"/>
  <c r="AE749" i="1"/>
  <c r="AC749" i="1" s="1"/>
  <c r="AC748" i="1"/>
  <c r="AC747" i="1"/>
  <c r="U763" i="1"/>
  <c r="AC697" i="1"/>
  <c r="AC696" i="1" s="1"/>
  <c r="AC690" i="1"/>
  <c r="V749" i="1" l="1"/>
  <c r="L749" i="1"/>
  <c r="AC746" i="1"/>
  <c r="AJ794" i="1"/>
  <c r="Z794" i="1"/>
  <c r="Z779" i="1"/>
  <c r="AJ778" i="1"/>
  <c r="Z777" i="1"/>
  <c r="Z776" i="1"/>
  <c r="AJ776" i="1"/>
  <c r="AJ777" i="1"/>
  <c r="AJ779" i="1"/>
  <c r="AJ780" i="1"/>
  <c r="Z778" i="1" l="1"/>
  <c r="AG853" i="1"/>
  <c r="AG846" i="1"/>
  <c r="AG808" i="1"/>
  <c r="AG807" i="1"/>
  <c r="AG806" i="1"/>
  <c r="W808" i="1"/>
  <c r="W807" i="1"/>
  <c r="W806" i="1"/>
  <c r="W277" i="1"/>
  <c r="S277" i="1" s="1"/>
  <c r="AG849" i="1" l="1"/>
  <c r="W310" i="1"/>
  <c r="W787" i="1" s="1"/>
  <c r="W812" i="1" s="1"/>
  <c r="W123" i="1"/>
  <c r="W58" i="1" s="1"/>
  <c r="S278" i="1"/>
  <c r="S58" i="1" l="1"/>
  <c r="W33" i="1"/>
  <c r="S33" i="1" s="1"/>
  <c r="S812" i="1"/>
  <c r="S787" i="1"/>
  <c r="S310" i="1"/>
  <c r="S123" i="1"/>
  <c r="AI816" i="1" l="1"/>
  <c r="AI815" i="1"/>
  <c r="Y816" i="1"/>
  <c r="Y815" i="1"/>
  <c r="AG815" i="1"/>
  <c r="AG60" i="1" s="1"/>
  <c r="W815" i="1"/>
  <c r="W60" i="1" s="1"/>
  <c r="U815" i="1"/>
  <c r="AG329" i="1"/>
  <c r="W329" i="1"/>
  <c r="M329" i="1"/>
  <c r="W721" i="1"/>
  <c r="W816" i="1" s="1"/>
  <c r="W62" i="1" s="1"/>
  <c r="W720" i="1"/>
  <c r="W814" i="1" s="1"/>
  <c r="AG721" i="1"/>
  <c r="AG816" i="1" s="1"/>
  <c r="AG62" i="1" s="1"/>
  <c r="AG720" i="1"/>
  <c r="AG814" i="1" s="1"/>
  <c r="AG61" i="1" s="1"/>
  <c r="AC772" i="1"/>
  <c r="AC773" i="1"/>
  <c r="AC774" i="1"/>
  <c r="AC775" i="1"/>
  <c r="AC776" i="1"/>
  <c r="AC777" i="1"/>
  <c r="AC778" i="1"/>
  <c r="AC779" i="1"/>
  <c r="AC780" i="1"/>
  <c r="AC781" i="1"/>
  <c r="AC782" i="1"/>
  <c r="AI789" i="1"/>
  <c r="AI788" i="1"/>
  <c r="AI813" i="1" s="1"/>
  <c r="Y789" i="1"/>
  <c r="Y788" i="1"/>
  <c r="Y813" i="1" s="1"/>
  <c r="AE789" i="1"/>
  <c r="U789" i="1"/>
  <c r="AE721" i="1"/>
  <c r="AE816" i="1" s="1"/>
  <c r="AE720" i="1"/>
  <c r="U721" i="1"/>
  <c r="U816" i="1" s="1"/>
  <c r="U720" i="1"/>
  <c r="U814" i="1" s="1"/>
  <c r="U718" i="1"/>
  <c r="AH857" i="1"/>
  <c r="AG854" i="1"/>
  <c r="AC857" i="1"/>
  <c r="AC854" i="1" s="1"/>
  <c r="AC794" i="1"/>
  <c r="X794" i="1"/>
  <c r="AG743" i="1"/>
  <c r="W728" i="1"/>
  <c r="W727" i="1"/>
  <c r="AG738" i="1"/>
  <c r="N736" i="1"/>
  <c r="AG735" i="1"/>
  <c r="AC745" i="1"/>
  <c r="AC744" i="1"/>
  <c r="AC742" i="1"/>
  <c r="AC740" i="1"/>
  <c r="AC739" i="1"/>
  <c r="AC737" i="1"/>
  <c r="AC736" i="1"/>
  <c r="W735" i="1"/>
  <c r="AG728" i="1"/>
  <c r="AG727" i="1"/>
  <c r="AC733" i="1"/>
  <c r="AG732" i="1"/>
  <c r="W732" i="1"/>
  <c r="AG729" i="1"/>
  <c r="AC731" i="1"/>
  <c r="AC734" i="1"/>
  <c r="AC549" i="1"/>
  <c r="AC547" i="1"/>
  <c r="AC548" i="1"/>
  <c r="AC550" i="1"/>
  <c r="AC551" i="1"/>
  <c r="W546" i="1"/>
  <c r="S546" i="1" s="1"/>
  <c r="S548" i="1"/>
  <c r="S550" i="1"/>
  <c r="S551" i="1"/>
  <c r="S547" i="1"/>
  <c r="X547" i="1"/>
  <c r="X548" i="1"/>
  <c r="X550" i="1"/>
  <c r="X551" i="1"/>
  <c r="S543" i="1"/>
  <c r="S545" i="1"/>
  <c r="AG543" i="1"/>
  <c r="AG519" i="1" s="1"/>
  <c r="S524" i="1"/>
  <c r="S525" i="1"/>
  <c r="S526" i="1"/>
  <c r="S529" i="1"/>
  <c r="S530" i="1"/>
  <c r="S531" i="1"/>
  <c r="S532" i="1"/>
  <c r="S523" i="1"/>
  <c r="S528" i="1"/>
  <c r="X526" i="1"/>
  <c r="X525" i="1"/>
  <c r="X524" i="1"/>
  <c r="AG528" i="1"/>
  <c r="AG527" i="1" s="1"/>
  <c r="AG522" i="1" s="1"/>
  <c r="D525" i="1"/>
  <c r="D526" i="1"/>
  <c r="D524" i="1"/>
  <c r="S534" i="1"/>
  <c r="S540" i="1"/>
  <c r="S541" i="1"/>
  <c r="S539" i="1"/>
  <c r="AG541" i="1"/>
  <c r="AG538" i="1" s="1"/>
  <c r="AG533" i="1" s="1"/>
  <c r="AC735" i="1" l="1"/>
  <c r="W538" i="1"/>
  <c r="W533" i="1" s="1"/>
  <c r="S533" i="1" s="1"/>
  <c r="T524" i="1"/>
  <c r="T526" i="1"/>
  <c r="T525" i="1"/>
  <c r="S549" i="1"/>
  <c r="X549" i="1"/>
  <c r="W61" i="1"/>
  <c r="W527" i="1"/>
  <c r="W519" i="1"/>
  <c r="W726" i="1"/>
  <c r="AC743" i="1"/>
  <c r="AG726" i="1"/>
  <c r="AG725" i="1" s="1"/>
  <c r="AC738" i="1"/>
  <c r="AC732" i="1"/>
  <c r="AC729" i="1"/>
  <c r="AG546" i="1"/>
  <c r="AG520" i="1" s="1"/>
  <c r="W542" i="1"/>
  <c r="S542" i="1" s="1"/>
  <c r="S538" i="1" l="1"/>
  <c r="W520" i="1"/>
  <c r="W725" i="1"/>
  <c r="W724" i="1" s="1"/>
  <c r="AG331" i="1"/>
  <c r="AG518" i="1"/>
  <c r="AG542" i="1"/>
  <c r="W522" i="1"/>
  <c r="S527" i="1"/>
  <c r="AG724" i="1"/>
  <c r="AG723" i="1"/>
  <c r="AG783" i="1" s="1"/>
  <c r="S519" i="1"/>
  <c r="W723" i="1"/>
  <c r="AC741" i="1"/>
  <c r="W783" i="1" l="1"/>
  <c r="W331" i="1"/>
  <c r="W326" i="1" s="1"/>
  <c r="S326" i="1" s="1"/>
  <c r="S520" i="1"/>
  <c r="S522" i="1"/>
  <c r="W518" i="1"/>
  <c r="S518" i="1" s="1"/>
  <c r="AG326" i="1"/>
  <c r="AG788" i="1" s="1"/>
  <c r="AG719" i="1"/>
  <c r="W719" i="1" l="1"/>
  <c r="W788" i="1"/>
  <c r="AG59" i="1"/>
  <c r="AG813" i="1"/>
  <c r="S440" i="1"/>
  <c r="AG515" i="1"/>
  <c r="AG496" i="1"/>
  <c r="AG495" i="1" s="1"/>
  <c r="AG488" i="1"/>
  <c r="AG487" i="1" s="1"/>
  <c r="AG456" i="1"/>
  <c r="AG455" i="1" s="1"/>
  <c r="S460" i="1"/>
  <c r="S461" i="1"/>
  <c r="S459" i="1"/>
  <c r="AG429" i="1"/>
  <c r="AG428" i="1" s="1"/>
  <c r="AG411" i="1"/>
  <c r="AG410" i="1" s="1"/>
  <c r="AG356" i="1"/>
  <c r="AG282" i="1"/>
  <c r="AG280" i="1" s="1"/>
  <c r="AG279" i="1" s="1"/>
  <c r="AG250" i="1"/>
  <c r="AG249" i="1"/>
  <c r="AG248" i="1"/>
  <c r="AG354" i="1" l="1"/>
  <c r="AG333" i="1" s="1"/>
  <c r="AG332" i="1" s="1"/>
  <c r="W59" i="1"/>
  <c r="W813" i="1"/>
  <c r="AG330" i="1" l="1"/>
  <c r="AG328" i="1" s="1"/>
  <c r="AA788" i="1"/>
  <c r="AA783" i="1"/>
  <c r="AA720" i="1"/>
  <c r="S720" i="1" s="1"/>
  <c r="AA719" i="1"/>
  <c r="AA718" i="1"/>
  <c r="AA808" i="1"/>
  <c r="S946" i="1"/>
  <c r="T946" i="1" s="1"/>
  <c r="S947" i="1"/>
  <c r="T947" i="1" s="1"/>
  <c r="S948" i="1"/>
  <c r="T948" i="1" s="1"/>
  <c r="S949" i="1"/>
  <c r="T949" i="1" s="1"/>
  <c r="S954" i="1"/>
  <c r="S955" i="1"/>
  <c r="AB946" i="1"/>
  <c r="AB947" i="1"/>
  <c r="AB948" i="1"/>
  <c r="AB949" i="1"/>
  <c r="AA847" i="1"/>
  <c r="Y977" i="1"/>
  <c r="AI977" i="1" s="1"/>
  <c r="W977" i="1"/>
  <c r="U977" i="1"/>
  <c r="AE977" i="1" s="1"/>
  <c r="AA799" i="1"/>
  <c r="AA807" i="1" s="1"/>
  <c r="AC799" i="1"/>
  <c r="AL799" i="1"/>
  <c r="U961" i="1"/>
  <c r="S974" i="1"/>
  <c r="S973" i="1"/>
  <c r="S972" i="1"/>
  <c r="T972" i="1" s="1"/>
  <c r="S971" i="1"/>
  <c r="T971" i="1" s="1"/>
  <c r="S970" i="1"/>
  <c r="S969" i="1"/>
  <c r="S968" i="1"/>
  <c r="S967" i="1"/>
  <c r="S966" i="1"/>
  <c r="T966" i="1" s="1"/>
  <c r="S965" i="1"/>
  <c r="S964" i="1"/>
  <c r="T964" i="1" s="1"/>
  <c r="S963" i="1"/>
  <c r="T963" i="1" s="1"/>
  <c r="S962" i="1"/>
  <c r="T962" i="1" s="1"/>
  <c r="AG922" i="1"/>
  <c r="AG921" i="1"/>
  <c r="AG920" i="1"/>
  <c r="W922" i="1"/>
  <c r="W855" i="1"/>
  <c r="W853" i="1"/>
  <c r="W849" i="1" s="1"/>
  <c r="W848" i="1"/>
  <c r="W856" i="1" s="1"/>
  <c r="W847" i="1"/>
  <c r="S918" i="1"/>
  <c r="S917" i="1"/>
  <c r="S916" i="1"/>
  <c r="T916" i="1" s="1"/>
  <c r="S915" i="1"/>
  <c r="T915" i="1" s="1"/>
  <c r="S914" i="1"/>
  <c r="T914" i="1" s="1"/>
  <c r="S913" i="1"/>
  <c r="S912" i="1"/>
  <c r="S911" i="1"/>
  <c r="S910" i="1"/>
  <c r="S909" i="1"/>
  <c r="S908" i="1"/>
  <c r="T908" i="1" s="1"/>
  <c r="S907" i="1"/>
  <c r="S906" i="1"/>
  <c r="T906" i="1" s="1"/>
  <c r="S905" i="1"/>
  <c r="T905" i="1" s="1"/>
  <c r="S904" i="1"/>
  <c r="S903" i="1"/>
  <c r="S902" i="1"/>
  <c r="T902" i="1" s="1"/>
  <c r="S901" i="1"/>
  <c r="S900" i="1"/>
  <c r="S899" i="1"/>
  <c r="S898" i="1"/>
  <c r="S897" i="1"/>
  <c r="S896" i="1"/>
  <c r="S895" i="1"/>
  <c r="S894" i="1"/>
  <c r="S893" i="1"/>
  <c r="S892" i="1"/>
  <c r="S891" i="1"/>
  <c r="S890" i="1"/>
  <c r="T890" i="1" s="1"/>
  <c r="S889" i="1"/>
  <c r="T889" i="1" s="1"/>
  <c r="S888" i="1"/>
  <c r="T888" i="1" s="1"/>
  <c r="S887" i="1"/>
  <c r="T887" i="1" s="1"/>
  <c r="S886" i="1"/>
  <c r="T886" i="1" s="1"/>
  <c r="S885" i="1"/>
  <c r="T885" i="1" s="1"/>
  <c r="S884" i="1"/>
  <c r="T884" i="1" s="1"/>
  <c r="S883" i="1"/>
  <c r="T883" i="1" s="1"/>
  <c r="S882" i="1"/>
  <c r="T882" i="1" s="1"/>
  <c r="S881" i="1"/>
  <c r="S880" i="1"/>
  <c r="S879" i="1"/>
  <c r="S878" i="1"/>
  <c r="S875" i="1"/>
  <c r="T875" i="1" s="1"/>
  <c r="S874" i="1"/>
  <c r="T874" i="1" s="1"/>
  <c r="S873" i="1"/>
  <c r="T873" i="1" s="1"/>
  <c r="S872" i="1"/>
  <c r="T872" i="1" s="1"/>
  <c r="S871" i="1"/>
  <c r="S857" i="1"/>
  <c r="S852" i="1"/>
  <c r="T852" i="1" s="1"/>
  <c r="S851" i="1"/>
  <c r="T851" i="1" s="1"/>
  <c r="S850" i="1"/>
  <c r="T850" i="1" s="1"/>
  <c r="S815" i="1"/>
  <c r="S805" i="1"/>
  <c r="S803" i="1"/>
  <c r="S801" i="1"/>
  <c r="S800" i="1"/>
  <c r="S798" i="1"/>
  <c r="S797" i="1"/>
  <c r="T797" i="1" s="1"/>
  <c r="S796" i="1"/>
  <c r="S795" i="1"/>
  <c r="S794" i="1"/>
  <c r="S779" i="1"/>
  <c r="S780" i="1"/>
  <c r="S781" i="1"/>
  <c r="S782" i="1"/>
  <c r="S775" i="1"/>
  <c r="S776" i="1"/>
  <c r="S777" i="1"/>
  <c r="S778" i="1"/>
  <c r="S774" i="1"/>
  <c r="S773" i="1"/>
  <c r="S772" i="1"/>
  <c r="S767" i="1"/>
  <c r="S766" i="1"/>
  <c r="S765" i="1"/>
  <c r="S764" i="1"/>
  <c r="S763" i="1"/>
  <c r="S762" i="1"/>
  <c r="S761" i="1"/>
  <c r="S760" i="1"/>
  <c r="S759" i="1"/>
  <c r="S756" i="1"/>
  <c r="S755" i="1"/>
  <c r="S754" i="1"/>
  <c r="S753" i="1"/>
  <c r="S752" i="1"/>
  <c r="S751" i="1"/>
  <c r="S750" i="1"/>
  <c r="S749" i="1"/>
  <c r="S748" i="1"/>
  <c r="S747" i="1"/>
  <c r="S745" i="1"/>
  <c r="S744" i="1"/>
  <c r="S743" i="1"/>
  <c r="S742" i="1"/>
  <c r="S740" i="1"/>
  <c r="S739" i="1"/>
  <c r="S737" i="1"/>
  <c r="S736" i="1"/>
  <c r="S734" i="1"/>
  <c r="S733" i="1"/>
  <c r="S731" i="1"/>
  <c r="S730" i="1"/>
  <c r="S691" i="1"/>
  <c r="S692" i="1"/>
  <c r="S697" i="1"/>
  <c r="S699" i="1"/>
  <c r="S700" i="1"/>
  <c r="S701" i="1"/>
  <c r="S702" i="1"/>
  <c r="T702" i="1" s="1"/>
  <c r="S703" i="1"/>
  <c r="T703" i="1" s="1"/>
  <c r="S708" i="1"/>
  <c r="S709" i="1"/>
  <c r="V691" i="1"/>
  <c r="V692" i="1"/>
  <c r="V697" i="1"/>
  <c r="V699" i="1"/>
  <c r="V700" i="1"/>
  <c r="V701" i="1"/>
  <c r="V702" i="1"/>
  <c r="V703" i="1"/>
  <c r="V708" i="1"/>
  <c r="V709" i="1"/>
  <c r="S690" i="1"/>
  <c r="S684" i="1"/>
  <c r="S685" i="1"/>
  <c r="S686" i="1"/>
  <c r="T686" i="1" s="1"/>
  <c r="S687" i="1"/>
  <c r="S688" i="1"/>
  <c r="S689" i="1"/>
  <c r="AB684" i="1"/>
  <c r="AB685" i="1"/>
  <c r="AB686" i="1"/>
  <c r="T684" i="1"/>
  <c r="T685" i="1"/>
  <c r="S683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T584" i="1" s="1"/>
  <c r="S585" i="1"/>
  <c r="T585" i="1" s="1"/>
  <c r="S586" i="1"/>
  <c r="S587" i="1"/>
  <c r="S588" i="1"/>
  <c r="S589" i="1"/>
  <c r="T589" i="1" s="1"/>
  <c r="S590" i="1"/>
  <c r="S591" i="1"/>
  <c r="S592" i="1"/>
  <c r="S593" i="1"/>
  <c r="S594" i="1"/>
  <c r="S595" i="1"/>
  <c r="T595" i="1" s="1"/>
  <c r="S596" i="1"/>
  <c r="T596" i="1" s="1"/>
  <c r="S597" i="1"/>
  <c r="S598" i="1"/>
  <c r="S566" i="1"/>
  <c r="X669" i="1"/>
  <c r="X670" i="1"/>
  <c r="X672" i="1"/>
  <c r="V670" i="1"/>
  <c r="V671" i="1"/>
  <c r="V672" i="1"/>
  <c r="S670" i="1"/>
  <c r="S671" i="1"/>
  <c r="S672" i="1"/>
  <c r="X544" i="1"/>
  <c r="X545" i="1"/>
  <c r="X539" i="1"/>
  <c r="X540" i="1"/>
  <c r="X541" i="1"/>
  <c r="X430" i="1"/>
  <c r="X431" i="1"/>
  <c r="X432" i="1"/>
  <c r="X433" i="1"/>
  <c r="X434" i="1"/>
  <c r="X435" i="1"/>
  <c r="X438" i="1"/>
  <c r="X439" i="1"/>
  <c r="X440" i="1"/>
  <c r="X444" i="1"/>
  <c r="X445" i="1"/>
  <c r="X446" i="1"/>
  <c r="X447" i="1"/>
  <c r="X448" i="1"/>
  <c r="X449" i="1"/>
  <c r="X452" i="1"/>
  <c r="X453" i="1"/>
  <c r="X454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516" i="1"/>
  <c r="X536" i="1"/>
  <c r="X537" i="1"/>
  <c r="V516" i="1"/>
  <c r="V465" i="1"/>
  <c r="V467" i="1"/>
  <c r="V468" i="1"/>
  <c r="V471" i="1"/>
  <c r="V472" i="1"/>
  <c r="V473" i="1"/>
  <c r="V474" i="1"/>
  <c r="V475" i="1"/>
  <c r="V476" i="1"/>
  <c r="V478" i="1"/>
  <c r="V479" i="1"/>
  <c r="V480" i="1"/>
  <c r="V483" i="1"/>
  <c r="V486" i="1"/>
  <c r="X324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68" i="1"/>
  <c r="Z269" i="1"/>
  <c r="Z270" i="1"/>
  <c r="Z271" i="1"/>
  <c r="Z272" i="1"/>
  <c r="Z273" i="1"/>
  <c r="Z274" i="1"/>
  <c r="X268" i="1"/>
  <c r="X269" i="1"/>
  <c r="X270" i="1"/>
  <c r="X271" i="1"/>
  <c r="X272" i="1"/>
  <c r="X273" i="1"/>
  <c r="X274" i="1"/>
  <c r="X280" i="1"/>
  <c r="X282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68" i="1"/>
  <c r="V269" i="1"/>
  <c r="V270" i="1"/>
  <c r="V271" i="1"/>
  <c r="V272" i="1"/>
  <c r="V273" i="1"/>
  <c r="V274" i="1"/>
  <c r="AI771" i="1"/>
  <c r="AC771" i="1" s="1"/>
  <c r="AC728" i="1"/>
  <c r="Y771" i="1"/>
  <c r="Y724" i="1" s="1"/>
  <c r="Y728" i="1"/>
  <c r="Y727" i="1"/>
  <c r="AH800" i="1"/>
  <c r="AH797" i="1"/>
  <c r="AH796" i="1"/>
  <c r="AH795" i="1"/>
  <c r="AH794" i="1"/>
  <c r="X245" i="1"/>
  <c r="X246" i="1"/>
  <c r="X247" i="1"/>
  <c r="X249" i="1"/>
  <c r="X250" i="1"/>
  <c r="X253" i="1"/>
  <c r="X257" i="1"/>
  <c r="X258" i="1"/>
  <c r="X259" i="1"/>
  <c r="X260" i="1"/>
  <c r="X261" i="1"/>
  <c r="X262" i="1"/>
  <c r="X263" i="1"/>
  <c r="X265" i="1"/>
  <c r="X266" i="1"/>
  <c r="X267" i="1"/>
  <c r="X218" i="1"/>
  <c r="X219" i="1"/>
  <c r="X220" i="1"/>
  <c r="X225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S282" i="1"/>
  <c r="T282" i="1" s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214" i="1"/>
  <c r="S215" i="1"/>
  <c r="S216" i="1"/>
  <c r="S218" i="1"/>
  <c r="S219" i="1"/>
  <c r="S220" i="1"/>
  <c r="S231" i="1"/>
  <c r="S232" i="1"/>
  <c r="S233" i="1"/>
  <c r="S234" i="1"/>
  <c r="S235" i="1"/>
  <c r="S237" i="1"/>
  <c r="S238" i="1"/>
  <c r="S245" i="1"/>
  <c r="S246" i="1"/>
  <c r="S247" i="1"/>
  <c r="S249" i="1"/>
  <c r="S250" i="1"/>
  <c r="S252" i="1"/>
  <c r="S253" i="1"/>
  <c r="S254" i="1"/>
  <c r="S255" i="1"/>
  <c r="S256" i="1"/>
  <c r="S257" i="1"/>
  <c r="S258" i="1"/>
  <c r="T258" i="1" s="1"/>
  <c r="S259" i="1"/>
  <c r="T259" i="1" s="1"/>
  <c r="S260" i="1"/>
  <c r="T260" i="1" s="1"/>
  <c r="S261" i="1"/>
  <c r="T261" i="1" s="1"/>
  <c r="S262" i="1"/>
  <c r="T262" i="1" s="1"/>
  <c r="S263" i="1"/>
  <c r="T263" i="1" s="1"/>
  <c r="S265" i="1"/>
  <c r="S266" i="1"/>
  <c r="S267" i="1"/>
  <c r="S268" i="1"/>
  <c r="T268" i="1" s="1"/>
  <c r="S269" i="1"/>
  <c r="T269" i="1" s="1"/>
  <c r="S270" i="1"/>
  <c r="T270" i="1" s="1"/>
  <c r="S271" i="1"/>
  <c r="T271" i="1" s="1"/>
  <c r="S272" i="1"/>
  <c r="T272" i="1" s="1"/>
  <c r="S273" i="1"/>
  <c r="T273" i="1" s="1"/>
  <c r="S274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8" i="1"/>
  <c r="AB119" i="1"/>
  <c r="AB120" i="1"/>
  <c r="AB121" i="1"/>
  <c r="AB122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5" i="1"/>
  <c r="AB176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8" i="1"/>
  <c r="Z119" i="1"/>
  <c r="Z120" i="1"/>
  <c r="Z121" i="1"/>
  <c r="Z122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5" i="1"/>
  <c r="Z176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8" i="1"/>
  <c r="X119" i="1"/>
  <c r="X120" i="1"/>
  <c r="X121" i="1"/>
  <c r="X122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5" i="1"/>
  <c r="X176" i="1"/>
  <c r="X178" i="1"/>
  <c r="X179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V128" i="1"/>
  <c r="V129" i="1"/>
  <c r="V130" i="1"/>
  <c r="V131" i="1"/>
  <c r="V132" i="1"/>
  <c r="V133" i="1"/>
  <c r="V134" i="1"/>
  <c r="V135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5" i="1"/>
  <c r="V176" i="1"/>
  <c r="V178" i="1"/>
  <c r="V179" i="1"/>
  <c r="V181" i="1"/>
  <c r="V182" i="1"/>
  <c r="V183" i="1"/>
  <c r="V184" i="1"/>
  <c r="V186" i="1"/>
  <c r="V190" i="1"/>
  <c r="V191" i="1"/>
  <c r="V195" i="1"/>
  <c r="V196" i="1"/>
  <c r="V201" i="1"/>
  <c r="V199" i="1"/>
  <c r="V198" i="1"/>
  <c r="S199" i="1"/>
  <c r="S208" i="1"/>
  <c r="S198" i="1"/>
  <c r="AH742" i="1"/>
  <c r="AH740" i="1"/>
  <c r="AH736" i="1"/>
  <c r="AH718" i="1"/>
  <c r="AH673" i="1"/>
  <c r="AH674" i="1"/>
  <c r="AH675" i="1"/>
  <c r="AH676" i="1"/>
  <c r="AH677" i="1"/>
  <c r="AH678" i="1"/>
  <c r="AH679" i="1"/>
  <c r="AH680" i="1"/>
  <c r="AH681" i="1"/>
  <c r="AH682" i="1"/>
  <c r="AH691" i="1"/>
  <c r="AH692" i="1"/>
  <c r="AH693" i="1"/>
  <c r="AH694" i="1"/>
  <c r="AH544" i="1"/>
  <c r="AH545" i="1"/>
  <c r="AH547" i="1"/>
  <c r="AH548" i="1"/>
  <c r="AH549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2" i="1"/>
  <c r="AH563" i="1"/>
  <c r="AH564" i="1"/>
  <c r="AH565" i="1"/>
  <c r="AH539" i="1"/>
  <c r="AH540" i="1"/>
  <c r="AH541" i="1"/>
  <c r="AH438" i="1"/>
  <c r="AH439" i="1"/>
  <c r="AH440" i="1"/>
  <c r="AH444" i="1"/>
  <c r="AH445" i="1"/>
  <c r="AH446" i="1"/>
  <c r="AH447" i="1"/>
  <c r="AH448" i="1"/>
  <c r="AH449" i="1"/>
  <c r="AH452" i="1"/>
  <c r="AH453" i="1"/>
  <c r="AH454" i="1"/>
  <c r="AH457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5" i="1"/>
  <c r="AH486" i="1"/>
  <c r="AH489" i="1"/>
  <c r="AH490" i="1"/>
  <c r="AH491" i="1"/>
  <c r="AH492" i="1"/>
  <c r="AH493" i="1"/>
  <c r="AH494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3" i="1"/>
  <c r="AH514" i="1"/>
  <c r="AH516" i="1"/>
  <c r="AH524" i="1"/>
  <c r="AH525" i="1"/>
  <c r="AH526" i="1"/>
  <c r="AH528" i="1"/>
  <c r="AH529" i="1"/>
  <c r="AH530" i="1"/>
  <c r="AH532" i="1"/>
  <c r="AH536" i="1"/>
  <c r="AH537" i="1"/>
  <c r="AH423" i="1"/>
  <c r="AH424" i="1"/>
  <c r="AH425" i="1"/>
  <c r="AH426" i="1"/>
  <c r="AH427" i="1"/>
  <c r="AH430" i="1"/>
  <c r="AH431" i="1"/>
  <c r="AH432" i="1"/>
  <c r="AH433" i="1"/>
  <c r="AH434" i="1"/>
  <c r="AH435" i="1"/>
  <c r="AH412" i="1"/>
  <c r="AH413" i="1"/>
  <c r="AH414" i="1"/>
  <c r="AH415" i="1"/>
  <c r="AH416" i="1"/>
  <c r="AH417" i="1"/>
  <c r="AH418" i="1"/>
  <c r="AH419" i="1"/>
  <c r="AH420" i="1"/>
  <c r="AH421" i="1"/>
  <c r="AH422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5" i="1"/>
  <c r="AH357" i="1"/>
  <c r="AH358" i="1"/>
  <c r="AH359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324" i="1"/>
  <c r="AH280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268" i="1"/>
  <c r="AH269" i="1"/>
  <c r="AH270" i="1"/>
  <c r="AH271" i="1"/>
  <c r="AH272" i="1"/>
  <c r="AH273" i="1"/>
  <c r="AH274" i="1"/>
  <c r="AH255" i="1"/>
  <c r="AH256" i="1"/>
  <c r="AH258" i="1"/>
  <c r="AH259" i="1"/>
  <c r="AH260" i="1"/>
  <c r="AH261" i="1"/>
  <c r="AH262" i="1"/>
  <c r="AH263" i="1"/>
  <c r="AH265" i="1"/>
  <c r="AH266" i="1"/>
  <c r="AH267" i="1"/>
  <c r="AH249" i="1"/>
  <c r="AH250" i="1"/>
  <c r="AH218" i="1"/>
  <c r="AH219" i="1"/>
  <c r="AH220" i="1"/>
  <c r="AH225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5" i="1"/>
  <c r="AH176" i="1"/>
  <c r="AH178" i="1"/>
  <c r="AH179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F873" i="1"/>
  <c r="AF874" i="1"/>
  <c r="AF875" i="1"/>
  <c r="AF852" i="1"/>
  <c r="AF851" i="1"/>
  <c r="AF850" i="1"/>
  <c r="AF801" i="1"/>
  <c r="AF797" i="1"/>
  <c r="AF796" i="1"/>
  <c r="AF795" i="1"/>
  <c r="AF794" i="1"/>
  <c r="AF736" i="1"/>
  <c r="AF749" i="1"/>
  <c r="AF750" i="1"/>
  <c r="AF751" i="1"/>
  <c r="AF755" i="1"/>
  <c r="AF756" i="1"/>
  <c r="AF715" i="1"/>
  <c r="AF714" i="1"/>
  <c r="AF713" i="1"/>
  <c r="AF712" i="1"/>
  <c r="AF711" i="1"/>
  <c r="AF710" i="1"/>
  <c r="AF709" i="1"/>
  <c r="AF708" i="1"/>
  <c r="AF703" i="1"/>
  <c r="AF702" i="1"/>
  <c r="AF701" i="1"/>
  <c r="AF700" i="1"/>
  <c r="AF699" i="1"/>
  <c r="AF697" i="1"/>
  <c r="AF692" i="1"/>
  <c r="AF691" i="1"/>
  <c r="AF673" i="1"/>
  <c r="AF674" i="1"/>
  <c r="AF675" i="1"/>
  <c r="AF677" i="1"/>
  <c r="AF678" i="1"/>
  <c r="AF679" i="1"/>
  <c r="AF680" i="1"/>
  <c r="AF681" i="1"/>
  <c r="AF565" i="1"/>
  <c r="AF564" i="1"/>
  <c r="AF563" i="1"/>
  <c r="AF561" i="1"/>
  <c r="AF560" i="1"/>
  <c r="AF559" i="1"/>
  <c r="AF558" i="1"/>
  <c r="AF557" i="1"/>
  <c r="AF556" i="1"/>
  <c r="AF555" i="1"/>
  <c r="AF554" i="1"/>
  <c r="AF553" i="1"/>
  <c r="AF552" i="1"/>
  <c r="AF282" i="1"/>
  <c r="AF274" i="1"/>
  <c r="AF273" i="1"/>
  <c r="AF272" i="1"/>
  <c r="AF271" i="1"/>
  <c r="AF270" i="1"/>
  <c r="AF269" i="1"/>
  <c r="AF268" i="1"/>
  <c r="AF216" i="1"/>
  <c r="AF214" i="1"/>
  <c r="AF201" i="1"/>
  <c r="AF199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8" i="1"/>
  <c r="AL119" i="1"/>
  <c r="AL120" i="1"/>
  <c r="AL121" i="1"/>
  <c r="AL122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5" i="1"/>
  <c r="AL176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8" i="1"/>
  <c r="AJ119" i="1"/>
  <c r="AJ120" i="1"/>
  <c r="AJ121" i="1"/>
  <c r="AJ122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8" i="1"/>
  <c r="AH119" i="1"/>
  <c r="AH120" i="1"/>
  <c r="AH121" i="1"/>
  <c r="AH122" i="1"/>
  <c r="AF71" i="1"/>
  <c r="AF72" i="1"/>
  <c r="AF76" i="1"/>
  <c r="AF78" i="1"/>
  <c r="AF80" i="1"/>
  <c r="AF84" i="1"/>
  <c r="AF86" i="1"/>
  <c r="AF87" i="1"/>
  <c r="AF90" i="1"/>
  <c r="AF91" i="1"/>
  <c r="AF92" i="1"/>
  <c r="AF93" i="1"/>
  <c r="AF97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21" i="1"/>
  <c r="AF122" i="1"/>
  <c r="AK280" i="1"/>
  <c r="AK229" i="1"/>
  <c r="AK226" i="1" s="1"/>
  <c r="AK223" i="1" s="1"/>
  <c r="AK228" i="1"/>
  <c r="AK212" i="1"/>
  <c r="AK211" i="1"/>
  <c r="AK207" i="1" s="1"/>
  <c r="AK210" i="1"/>
  <c r="AK206" i="1" s="1"/>
  <c r="AK209" i="1"/>
  <c r="AK177" i="1"/>
  <c r="AK174" i="1"/>
  <c r="AK172" i="1"/>
  <c r="AK127" i="1"/>
  <c r="AK126" i="1"/>
  <c r="AK94" i="1"/>
  <c r="AA280" i="1"/>
  <c r="AA225" i="1" s="1"/>
  <c r="AA222" i="1" s="1"/>
  <c r="AA229" i="1"/>
  <c r="AA227" i="1" s="1"/>
  <c r="AA173" i="1" s="1"/>
  <c r="AA228" i="1"/>
  <c r="AA172" i="1" s="1"/>
  <c r="AA226" i="1"/>
  <c r="AA212" i="1"/>
  <c r="AA211" i="1"/>
  <c r="AA210" i="1"/>
  <c r="AA209" i="1"/>
  <c r="AA177" i="1"/>
  <c r="AA174" i="1"/>
  <c r="AA127" i="1"/>
  <c r="AA117" i="1" s="1"/>
  <c r="AA126" i="1"/>
  <c r="AA116" i="1" s="1"/>
  <c r="AA94" i="1"/>
  <c r="AI280" i="1"/>
  <c r="AI230" i="1"/>
  <c r="AI229" i="1" s="1"/>
  <c r="AI227" i="1" s="1"/>
  <c r="AI228" i="1"/>
  <c r="AI223" i="1"/>
  <c r="AI221" i="1" s="1"/>
  <c r="AI212" i="1"/>
  <c r="AI211" i="1"/>
  <c r="AI207" i="1" s="1"/>
  <c r="AI210" i="1"/>
  <c r="AI206" i="1" s="1"/>
  <c r="AI209" i="1"/>
  <c r="AI201" i="1"/>
  <c r="AI200" i="1" s="1"/>
  <c r="AI177" i="1"/>
  <c r="AI174" i="1"/>
  <c r="AI173" i="1"/>
  <c r="AI172" i="1"/>
  <c r="AI127" i="1"/>
  <c r="AI117" i="1" s="1"/>
  <c r="AI126" i="1"/>
  <c r="AI116" i="1" s="1"/>
  <c r="Y280" i="1"/>
  <c r="Y230" i="1"/>
  <c r="S230" i="1" s="1"/>
  <c r="Y228" i="1"/>
  <c r="Y223" i="1"/>
  <c r="Y221" i="1" s="1"/>
  <c r="Y212" i="1"/>
  <c r="Y211" i="1"/>
  <c r="Y210" i="1"/>
  <c r="Y209" i="1"/>
  <c r="Y177" i="1"/>
  <c r="Y174" i="1"/>
  <c r="Y173" i="1"/>
  <c r="Y172" i="1"/>
  <c r="Y127" i="1"/>
  <c r="Y117" i="1" s="1"/>
  <c r="Y126" i="1"/>
  <c r="AG281" i="1"/>
  <c r="AG226" i="1"/>
  <c r="AG224" i="1"/>
  <c r="AG222" i="1"/>
  <c r="AG221" i="1" s="1"/>
  <c r="AG217" i="1"/>
  <c r="AG203" i="1"/>
  <c r="AG201" i="1"/>
  <c r="AG200" i="1" s="1"/>
  <c r="AG180" i="1"/>
  <c r="AG177" i="1"/>
  <c r="AG174" i="1"/>
  <c r="AG173" i="1"/>
  <c r="AG172" i="1"/>
  <c r="AG116" i="1" s="1"/>
  <c r="AG171" i="1"/>
  <c r="AG125" i="1"/>
  <c r="AG117" i="1"/>
  <c r="S264" i="1"/>
  <c r="W251" i="1"/>
  <c r="S251" i="1" s="1"/>
  <c r="W248" i="1"/>
  <c r="W244" i="1"/>
  <c r="S244" i="1" s="1"/>
  <c r="W243" i="1"/>
  <c r="W212" i="1" s="1"/>
  <c r="W66" i="1" s="1"/>
  <c r="W242" i="1"/>
  <c r="W211" i="1" s="1"/>
  <c r="W241" i="1"/>
  <c r="S241" i="1" s="1"/>
  <c r="W226" i="1"/>
  <c r="W223" i="1" s="1"/>
  <c r="W224" i="1"/>
  <c r="W222" i="1"/>
  <c r="W221" i="1" s="1"/>
  <c r="W203" i="1"/>
  <c r="S203" i="1" s="1"/>
  <c r="W201" i="1"/>
  <c r="W180" i="1"/>
  <c r="W177" i="1"/>
  <c r="W174" i="1"/>
  <c r="W173" i="1"/>
  <c r="W172" i="1"/>
  <c r="W171" i="1" s="1"/>
  <c r="W125" i="1"/>
  <c r="W117" i="1"/>
  <c r="V71" i="1"/>
  <c r="V72" i="1"/>
  <c r="V76" i="1"/>
  <c r="V78" i="1"/>
  <c r="V80" i="1"/>
  <c r="V84" i="1"/>
  <c r="V86" i="1"/>
  <c r="V87" i="1"/>
  <c r="V90" i="1"/>
  <c r="V91" i="1"/>
  <c r="V92" i="1"/>
  <c r="V93" i="1"/>
  <c r="V97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21" i="1"/>
  <c r="V122" i="1"/>
  <c r="S71" i="1"/>
  <c r="S72" i="1"/>
  <c r="S76" i="1"/>
  <c r="T76" i="1" s="1"/>
  <c r="S78" i="1"/>
  <c r="S80" i="1"/>
  <c r="S84" i="1"/>
  <c r="S86" i="1"/>
  <c r="S87" i="1"/>
  <c r="S90" i="1"/>
  <c r="S91" i="1"/>
  <c r="T91" i="1" s="1"/>
  <c r="S92" i="1"/>
  <c r="T92" i="1" s="1"/>
  <c r="S93" i="1"/>
  <c r="S97" i="1"/>
  <c r="T97" i="1" s="1"/>
  <c r="S100" i="1"/>
  <c r="S101" i="1"/>
  <c r="S102" i="1"/>
  <c r="S103" i="1"/>
  <c r="S104" i="1"/>
  <c r="T104" i="1" s="1"/>
  <c r="S105" i="1"/>
  <c r="T105" i="1" s="1"/>
  <c r="S106" i="1"/>
  <c r="T106" i="1" s="1"/>
  <c r="S107" i="1"/>
  <c r="T107" i="1" s="1"/>
  <c r="S108" i="1"/>
  <c r="T108" i="1" s="1"/>
  <c r="S109" i="1"/>
  <c r="T109" i="1" s="1"/>
  <c r="S110" i="1"/>
  <c r="T110" i="1" s="1"/>
  <c r="S111" i="1"/>
  <c r="T111" i="1" s="1"/>
  <c r="S112" i="1"/>
  <c r="T112" i="1" s="1"/>
  <c r="S113" i="1"/>
  <c r="T113" i="1" s="1"/>
  <c r="S114" i="1"/>
  <c r="T114" i="1" s="1"/>
  <c r="S121" i="1"/>
  <c r="S122" i="1"/>
  <c r="T122" i="1" s="1"/>
  <c r="W210" i="1" l="1"/>
  <c r="W206" i="1" s="1"/>
  <c r="Y726" i="1"/>
  <c r="Y725" i="1" s="1"/>
  <c r="S799" i="1"/>
  <c r="Y125" i="1"/>
  <c r="AA171" i="1"/>
  <c r="AA789" i="1"/>
  <c r="S789" i="1" s="1"/>
  <c r="Y171" i="1"/>
  <c r="AI171" i="1"/>
  <c r="AA951" i="1"/>
  <c r="AA950" i="1" s="1"/>
  <c r="S950" i="1" s="1"/>
  <c r="AA717" i="1"/>
  <c r="AA62" i="1" s="1"/>
  <c r="AA36" i="1" s="1"/>
  <c r="AA325" i="1"/>
  <c r="AA323" i="1" s="1"/>
  <c r="S952" i="1"/>
  <c r="S953" i="1"/>
  <c r="V961" i="1"/>
  <c r="AG919" i="1"/>
  <c r="S212" i="1"/>
  <c r="S242" i="1"/>
  <c r="AA806" i="1"/>
  <c r="AA24" i="1" s="1"/>
  <c r="S248" i="1"/>
  <c r="AG115" i="1"/>
  <c r="Y229" i="1"/>
  <c r="Y723" i="1"/>
  <c r="S977" i="1"/>
  <c r="AA848" i="1"/>
  <c r="AK116" i="1"/>
  <c r="AK66" i="1" s="1"/>
  <c r="AK311" i="1" s="1"/>
  <c r="AB799" i="1"/>
  <c r="W200" i="1"/>
  <c r="AA223" i="1"/>
  <c r="W240" i="1"/>
  <c r="S240" i="1" s="1"/>
  <c r="AG223" i="1"/>
  <c r="S211" i="1"/>
  <c r="AK125" i="1"/>
  <c r="AK227" i="1"/>
  <c r="AK173" i="1" s="1"/>
  <c r="AI125" i="1"/>
  <c r="AA921" i="1"/>
  <c r="W921" i="1"/>
  <c r="S243" i="1"/>
  <c r="S771" i="1"/>
  <c r="Y67" i="1"/>
  <c r="Y309" i="1" s="1"/>
  <c r="Y786" i="1" s="1"/>
  <c r="Y811" i="1" s="1"/>
  <c r="S210" i="1"/>
  <c r="AI724" i="1"/>
  <c r="AC727" i="1"/>
  <c r="AA221" i="1"/>
  <c r="S222" i="1"/>
  <c r="S206" i="1"/>
  <c r="AA945" i="1"/>
  <c r="S876" i="1"/>
  <c r="S877" i="1"/>
  <c r="W920" i="1"/>
  <c r="Y783" i="1"/>
  <c r="W846" i="1"/>
  <c r="W854" i="1"/>
  <c r="S854" i="1" s="1"/>
  <c r="W67" i="1"/>
  <c r="AK205" i="1"/>
  <c r="AK202" i="1"/>
  <c r="AK171" i="1"/>
  <c r="AK117" i="1"/>
  <c r="AA115" i="1"/>
  <c r="AA125" i="1"/>
  <c r="AI202" i="1"/>
  <c r="AI205" i="1"/>
  <c r="AI115" i="1"/>
  <c r="AI67" i="1"/>
  <c r="AI309" i="1" s="1"/>
  <c r="AI786" i="1" s="1"/>
  <c r="AI811" i="1" s="1"/>
  <c r="AI66" i="1"/>
  <c r="Y116" i="1"/>
  <c r="W202" i="1"/>
  <c r="W311" i="1"/>
  <c r="W124" i="1"/>
  <c r="W322" i="1" s="1"/>
  <c r="W207" i="1"/>
  <c r="W116" i="1"/>
  <c r="W209" i="1"/>
  <c r="AD125" i="1"/>
  <c r="AD126" i="1"/>
  <c r="AD127" i="1"/>
  <c r="AD128" i="1"/>
  <c r="AD129" i="1"/>
  <c r="AD130" i="1"/>
  <c r="AD131" i="1"/>
  <c r="AD132" i="1"/>
  <c r="AD133" i="1"/>
  <c r="AD134" i="1"/>
  <c r="AD135" i="1"/>
  <c r="AD137" i="1"/>
  <c r="AD138" i="1"/>
  <c r="AD139" i="1"/>
  <c r="AD140" i="1"/>
  <c r="AD141" i="1"/>
  <c r="AD145" i="1"/>
  <c r="AD146" i="1"/>
  <c r="AD147" i="1"/>
  <c r="AD148" i="1"/>
  <c r="AD149" i="1"/>
  <c r="AD150" i="1"/>
  <c r="AD151" i="1"/>
  <c r="AD152" i="1"/>
  <c r="AD153" i="1"/>
  <c r="AD159" i="1"/>
  <c r="AD162" i="1"/>
  <c r="AD165" i="1"/>
  <c r="AD168" i="1"/>
  <c r="AD183" i="1"/>
  <c r="AD184" i="1"/>
  <c r="AD186" i="1"/>
  <c r="AC691" i="1"/>
  <c r="AC692" i="1"/>
  <c r="AC693" i="1"/>
  <c r="AC694" i="1"/>
  <c r="AC700" i="1"/>
  <c r="AC701" i="1"/>
  <c r="AC702" i="1"/>
  <c r="AD702" i="1" s="1"/>
  <c r="AC703" i="1"/>
  <c r="AD703" i="1" s="1"/>
  <c r="AC704" i="1"/>
  <c r="AC705" i="1"/>
  <c r="AC706" i="1"/>
  <c r="AH669" i="1"/>
  <c r="AH670" i="1"/>
  <c r="AH672" i="1"/>
  <c r="AG668" i="1"/>
  <c r="AG325" i="1" s="1"/>
  <c r="AF670" i="1"/>
  <c r="AF671" i="1"/>
  <c r="AF672" i="1"/>
  <c r="AL573" i="1"/>
  <c r="AL576" i="1"/>
  <c r="AL577" i="1"/>
  <c r="AL578" i="1"/>
  <c r="AL579" i="1"/>
  <c r="AL583" i="1"/>
  <c r="AL584" i="1"/>
  <c r="AL585" i="1"/>
  <c r="AL589" i="1"/>
  <c r="AL590" i="1"/>
  <c r="AL591" i="1"/>
  <c r="AL594" i="1"/>
  <c r="AL595" i="1"/>
  <c r="AL596" i="1"/>
  <c r="AL598" i="1"/>
  <c r="AL570" i="1"/>
  <c r="AL571" i="1"/>
  <c r="AC670" i="1"/>
  <c r="AC671" i="1"/>
  <c r="AC672" i="1"/>
  <c r="AD554" i="1"/>
  <c r="AD555" i="1"/>
  <c r="AD556" i="1"/>
  <c r="AD557" i="1"/>
  <c r="AD558" i="1"/>
  <c r="AD559" i="1"/>
  <c r="AD560" i="1"/>
  <c r="AD561" i="1"/>
  <c r="AD564" i="1"/>
  <c r="AD565" i="1"/>
  <c r="AD584" i="1"/>
  <c r="AD585" i="1"/>
  <c r="AD589" i="1"/>
  <c r="AD595" i="1"/>
  <c r="AD596" i="1"/>
  <c r="AC338" i="1"/>
  <c r="AC339" i="1"/>
  <c r="AC340" i="1"/>
  <c r="AC344" i="1"/>
  <c r="AC345" i="1"/>
  <c r="AC346" i="1"/>
  <c r="AC348" i="1"/>
  <c r="AD348" i="1" s="1"/>
  <c r="AC349" i="1"/>
  <c r="AC350" i="1"/>
  <c r="AC351" i="1"/>
  <c r="AD351" i="1" s="1"/>
  <c r="AC352" i="1"/>
  <c r="AD352" i="1" s="1"/>
  <c r="AC353" i="1"/>
  <c r="AC354" i="1"/>
  <c r="AC355" i="1"/>
  <c r="AC356" i="1"/>
  <c r="AC357" i="1"/>
  <c r="AC358" i="1"/>
  <c r="AC359" i="1"/>
  <c r="AC361" i="1"/>
  <c r="AD361" i="1" s="1"/>
  <c r="AC362" i="1"/>
  <c r="AC363" i="1"/>
  <c r="AC364" i="1"/>
  <c r="AD364" i="1" s="1"/>
  <c r="AC365" i="1"/>
  <c r="AD365" i="1" s="1"/>
  <c r="AC366" i="1"/>
  <c r="AD366" i="1" s="1"/>
  <c r="AC367" i="1"/>
  <c r="AD367" i="1" s="1"/>
  <c r="AC368" i="1"/>
  <c r="AD368" i="1" s="1"/>
  <c r="AC369" i="1"/>
  <c r="AD369" i="1" s="1"/>
  <c r="AC370" i="1"/>
  <c r="AD370" i="1" s="1"/>
  <c r="AC371" i="1"/>
  <c r="AD371" i="1" s="1"/>
  <c r="AC372" i="1"/>
  <c r="AD372" i="1" s="1"/>
  <c r="AC373" i="1"/>
  <c r="AD373" i="1" s="1"/>
  <c r="AC374" i="1"/>
  <c r="AD374" i="1" s="1"/>
  <c r="AC375" i="1"/>
  <c r="AD375" i="1" s="1"/>
  <c r="AC376" i="1"/>
  <c r="AD376" i="1" s="1"/>
  <c r="AC377" i="1"/>
  <c r="AD377" i="1" s="1"/>
  <c r="AC378" i="1"/>
  <c r="AD378" i="1" s="1"/>
  <c r="AC379" i="1"/>
  <c r="AD379" i="1" s="1"/>
  <c r="AC380" i="1"/>
  <c r="AD380" i="1" s="1"/>
  <c r="AC381" i="1"/>
  <c r="AD381" i="1" s="1"/>
  <c r="AC383" i="1"/>
  <c r="AC384" i="1"/>
  <c r="AD384" i="1" s="1"/>
  <c r="AC387" i="1"/>
  <c r="AC388" i="1"/>
  <c r="AD388" i="1" s="1"/>
  <c r="AC389" i="1"/>
  <c r="AD389" i="1" s="1"/>
  <c r="AC390" i="1"/>
  <c r="AC391" i="1"/>
  <c r="AD391" i="1" s="1"/>
  <c r="AC392" i="1"/>
  <c r="AD392" i="1" s="1"/>
  <c r="AC393" i="1"/>
  <c r="AD393" i="1" s="1"/>
  <c r="AC394" i="1"/>
  <c r="AD394" i="1" s="1"/>
  <c r="AC395" i="1"/>
  <c r="AD395" i="1" s="1"/>
  <c r="AC398" i="1"/>
  <c r="AC399" i="1"/>
  <c r="AD399" i="1" s="1"/>
  <c r="AC400" i="1"/>
  <c r="AD400" i="1" s="1"/>
  <c r="AC401" i="1"/>
  <c r="AD401" i="1" s="1"/>
  <c r="AC402" i="1"/>
  <c r="AD402" i="1" s="1"/>
  <c r="AC403" i="1"/>
  <c r="AD403" i="1" s="1"/>
  <c r="AC404" i="1"/>
  <c r="AD404" i="1" s="1"/>
  <c r="AC405" i="1"/>
  <c r="AD405" i="1" s="1"/>
  <c r="AC406" i="1"/>
  <c r="AD406" i="1" s="1"/>
  <c r="AC407" i="1"/>
  <c r="AD407" i="1" s="1"/>
  <c r="AC408" i="1"/>
  <c r="AC412" i="1"/>
  <c r="AC413" i="1"/>
  <c r="AC414" i="1"/>
  <c r="AC417" i="1"/>
  <c r="AC418" i="1"/>
  <c r="AD418" i="1" s="1"/>
  <c r="AC421" i="1"/>
  <c r="AC422" i="1"/>
  <c r="AC424" i="1"/>
  <c r="AC425" i="1"/>
  <c r="AC427" i="1"/>
  <c r="AC430" i="1"/>
  <c r="AC431" i="1"/>
  <c r="AD431" i="1" s="1"/>
  <c r="AC432" i="1"/>
  <c r="AD432" i="1" s="1"/>
  <c r="AC433" i="1"/>
  <c r="AC435" i="1"/>
  <c r="AD435" i="1" s="1"/>
  <c r="AC438" i="1"/>
  <c r="AC439" i="1"/>
  <c r="AD439" i="1" s="1"/>
  <c r="AC441" i="1"/>
  <c r="AC444" i="1"/>
  <c r="AC445" i="1"/>
  <c r="AD445" i="1" s="1"/>
  <c r="AC447" i="1"/>
  <c r="AD447" i="1" s="1"/>
  <c r="AC448" i="1"/>
  <c r="AC449" i="1"/>
  <c r="AD449" i="1" s="1"/>
  <c r="AC452" i="1"/>
  <c r="AC453" i="1"/>
  <c r="AD453" i="1" s="1"/>
  <c r="AC454" i="1"/>
  <c r="AD454" i="1" s="1"/>
  <c r="AC457" i="1"/>
  <c r="AC458" i="1"/>
  <c r="AC459" i="1"/>
  <c r="AC460" i="1"/>
  <c r="AC461" i="1"/>
  <c r="AC462" i="1"/>
  <c r="AC465" i="1"/>
  <c r="AD465" i="1" s="1"/>
  <c r="AC467" i="1"/>
  <c r="AC468" i="1"/>
  <c r="AD468" i="1" s="1"/>
  <c r="AC471" i="1"/>
  <c r="AC472" i="1"/>
  <c r="AC473" i="1"/>
  <c r="AC474" i="1"/>
  <c r="AC475" i="1"/>
  <c r="AD475" i="1" s="1"/>
  <c r="AC476" i="1"/>
  <c r="AD476" i="1" s="1"/>
  <c r="AC478" i="1"/>
  <c r="AC479" i="1"/>
  <c r="AD479" i="1" s="1"/>
  <c r="AC480" i="1"/>
  <c r="AD480" i="1" s="1"/>
  <c r="AC483" i="1"/>
  <c r="AC486" i="1"/>
  <c r="AC489" i="1"/>
  <c r="AC490" i="1"/>
  <c r="AC491" i="1"/>
  <c r="AD491" i="1" s="1"/>
  <c r="AC492" i="1"/>
  <c r="AD492" i="1" s="1"/>
  <c r="AC493" i="1"/>
  <c r="AD493" i="1" s="1"/>
  <c r="AC494" i="1"/>
  <c r="AD494" i="1" s="1"/>
  <c r="AC495" i="1"/>
  <c r="AC496" i="1"/>
  <c r="AC497" i="1"/>
  <c r="AC498" i="1"/>
  <c r="AC499" i="1"/>
  <c r="AD499" i="1" s="1"/>
  <c r="AC500" i="1"/>
  <c r="AD500" i="1" s="1"/>
  <c r="AC501" i="1"/>
  <c r="AD501" i="1" s="1"/>
  <c r="AC502" i="1"/>
  <c r="AD502" i="1" s="1"/>
  <c r="AC503" i="1"/>
  <c r="AD503" i="1" s="1"/>
  <c r="AC504" i="1"/>
  <c r="AD504" i="1" s="1"/>
  <c r="AC505" i="1"/>
  <c r="AD505" i="1" s="1"/>
  <c r="AC506" i="1"/>
  <c r="AD506" i="1" s="1"/>
  <c r="AC507" i="1"/>
  <c r="AD507" i="1" s="1"/>
  <c r="AC508" i="1"/>
  <c r="AD508" i="1" s="1"/>
  <c r="AC509" i="1"/>
  <c r="AD509" i="1" s="1"/>
  <c r="AC510" i="1"/>
  <c r="AD510" i="1" s="1"/>
  <c r="AC511" i="1"/>
  <c r="AD511" i="1" s="1"/>
  <c r="AC512" i="1"/>
  <c r="AD512" i="1" s="1"/>
  <c r="AC513" i="1"/>
  <c r="AD513" i="1" s="1"/>
  <c r="AC514" i="1"/>
  <c r="AD514" i="1" s="1"/>
  <c r="AC515" i="1"/>
  <c r="AC516" i="1"/>
  <c r="AC524" i="1"/>
  <c r="AC525" i="1"/>
  <c r="AC526" i="1"/>
  <c r="AC528" i="1"/>
  <c r="AC529" i="1"/>
  <c r="AC530" i="1"/>
  <c r="AC531" i="1"/>
  <c r="AC532" i="1"/>
  <c r="AC535" i="1"/>
  <c r="AC536" i="1"/>
  <c r="AC537" i="1"/>
  <c r="AC539" i="1"/>
  <c r="AC540" i="1"/>
  <c r="AC541" i="1"/>
  <c r="AC544" i="1"/>
  <c r="AC545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D301" i="1" s="1"/>
  <c r="AC302" i="1"/>
  <c r="AD302" i="1" s="1"/>
  <c r="AC303" i="1"/>
  <c r="AD303" i="1" s="1"/>
  <c r="AC304" i="1"/>
  <c r="AD304" i="1" s="1"/>
  <c r="AC305" i="1"/>
  <c r="AD305" i="1" s="1"/>
  <c r="AC306" i="1"/>
  <c r="AD306" i="1" s="1"/>
  <c r="AC307" i="1"/>
  <c r="AD307" i="1" s="1"/>
  <c r="AC248" i="1"/>
  <c r="AC249" i="1"/>
  <c r="AC250" i="1"/>
  <c r="AC255" i="1"/>
  <c r="AC256" i="1"/>
  <c r="AC258" i="1"/>
  <c r="AD258" i="1" s="1"/>
  <c r="AC259" i="1"/>
  <c r="AD259" i="1" s="1"/>
  <c r="AC260" i="1"/>
  <c r="AD260" i="1" s="1"/>
  <c r="AC261" i="1"/>
  <c r="AD261" i="1" s="1"/>
  <c r="AC262" i="1"/>
  <c r="AD262" i="1" s="1"/>
  <c r="AC263" i="1"/>
  <c r="AD263" i="1" s="1"/>
  <c r="AC264" i="1"/>
  <c r="AC265" i="1"/>
  <c r="AC266" i="1"/>
  <c r="AC267" i="1"/>
  <c r="AC268" i="1"/>
  <c r="AD268" i="1" s="1"/>
  <c r="AC269" i="1"/>
  <c r="AD269" i="1" s="1"/>
  <c r="AC270" i="1"/>
  <c r="AD270" i="1" s="1"/>
  <c r="AC271" i="1"/>
  <c r="AD271" i="1" s="1"/>
  <c r="AC272" i="1"/>
  <c r="AD272" i="1" s="1"/>
  <c r="AC273" i="1"/>
  <c r="AD273" i="1" s="1"/>
  <c r="AC274" i="1"/>
  <c r="AC218" i="1"/>
  <c r="AC219" i="1"/>
  <c r="AC220" i="1"/>
  <c r="AC230" i="1"/>
  <c r="AC231" i="1"/>
  <c r="AC232" i="1"/>
  <c r="AC233" i="1"/>
  <c r="AC234" i="1"/>
  <c r="AC235" i="1"/>
  <c r="AC237" i="1"/>
  <c r="AC238" i="1"/>
  <c r="AC214" i="1"/>
  <c r="AC216" i="1"/>
  <c r="AC199" i="1"/>
  <c r="AC203" i="1"/>
  <c r="AC208" i="1"/>
  <c r="AC71" i="1"/>
  <c r="AC72" i="1"/>
  <c r="AC76" i="1"/>
  <c r="AD76" i="1" s="1"/>
  <c r="AC78" i="1"/>
  <c r="AC80" i="1"/>
  <c r="AC84" i="1"/>
  <c r="AC86" i="1"/>
  <c r="AC87" i="1"/>
  <c r="AC90" i="1"/>
  <c r="AC91" i="1"/>
  <c r="AD91" i="1" s="1"/>
  <c r="AC92" i="1"/>
  <c r="AD92" i="1" s="1"/>
  <c r="AC93" i="1"/>
  <c r="AC97" i="1"/>
  <c r="AD97" i="1" s="1"/>
  <c r="AC100" i="1"/>
  <c r="AC101" i="1"/>
  <c r="AC102" i="1"/>
  <c r="AC103" i="1"/>
  <c r="AC104" i="1"/>
  <c r="AD104" i="1" s="1"/>
  <c r="AC105" i="1"/>
  <c r="AD105" i="1" s="1"/>
  <c r="AC106" i="1"/>
  <c r="AD106" i="1" s="1"/>
  <c r="AC107" i="1"/>
  <c r="AD107" i="1" s="1"/>
  <c r="AC108" i="1"/>
  <c r="AD108" i="1" s="1"/>
  <c r="AC109" i="1"/>
  <c r="AD109" i="1" s="1"/>
  <c r="AC110" i="1"/>
  <c r="AD110" i="1" s="1"/>
  <c r="AC111" i="1"/>
  <c r="AD111" i="1" s="1"/>
  <c r="AC112" i="1"/>
  <c r="AD112" i="1" s="1"/>
  <c r="AC113" i="1"/>
  <c r="AD113" i="1" s="1"/>
  <c r="AC114" i="1"/>
  <c r="AD114" i="1" s="1"/>
  <c r="AC121" i="1"/>
  <c r="AC122" i="1"/>
  <c r="AD122" i="1" s="1"/>
  <c r="AC977" i="1"/>
  <c r="AI970" i="1"/>
  <c r="AC970" i="1" s="1"/>
  <c r="Y970" i="1"/>
  <c r="AC962" i="1"/>
  <c r="AD962" i="1" s="1"/>
  <c r="AC963" i="1"/>
  <c r="AD963" i="1" s="1"/>
  <c r="AC964" i="1"/>
  <c r="AD964" i="1" s="1"/>
  <c r="AC966" i="1"/>
  <c r="AD966" i="1" s="1"/>
  <c r="AC968" i="1"/>
  <c r="AC971" i="1"/>
  <c r="AD971" i="1" s="1"/>
  <c r="AC972" i="1"/>
  <c r="AD972" i="1" s="1"/>
  <c r="AC973" i="1"/>
  <c r="AC974" i="1"/>
  <c r="AF962" i="1"/>
  <c r="AF963" i="1"/>
  <c r="AF964" i="1"/>
  <c r="AF966" i="1"/>
  <c r="AF968" i="1"/>
  <c r="AF971" i="1"/>
  <c r="AF972" i="1"/>
  <c r="AF974" i="1"/>
  <c r="AF923" i="1"/>
  <c r="AF924" i="1"/>
  <c r="AE922" i="1"/>
  <c r="U922" i="1"/>
  <c r="AE853" i="1"/>
  <c r="U856" i="1"/>
  <c r="U848" i="1" s="1"/>
  <c r="S848" i="1" s="1"/>
  <c r="U855" i="1"/>
  <c r="U853" i="1"/>
  <c r="S853" i="1" s="1"/>
  <c r="U847" i="1"/>
  <c r="U921" i="1" s="1"/>
  <c r="AE804" i="1"/>
  <c r="AE802" i="1"/>
  <c r="AE800" i="1"/>
  <c r="AE798" i="1"/>
  <c r="U808" i="1"/>
  <c r="S808" i="1" s="1"/>
  <c r="U807" i="1"/>
  <c r="S807" i="1" s="1"/>
  <c r="U806" i="1"/>
  <c r="U804" i="1"/>
  <c r="S804" i="1" s="1"/>
  <c r="U802" i="1"/>
  <c r="S802" i="1" s="1"/>
  <c r="U741" i="1"/>
  <c r="S741" i="1" s="1"/>
  <c r="S738" i="1"/>
  <c r="S735" i="1"/>
  <c r="S732" i="1"/>
  <c r="S729" i="1"/>
  <c r="S728" i="1"/>
  <c r="S727" i="1"/>
  <c r="AE707" i="1"/>
  <c r="AC707" i="1" s="1"/>
  <c r="AE706" i="1"/>
  <c r="AE705" i="1"/>
  <c r="AE696" i="1"/>
  <c r="AE688" i="1"/>
  <c r="AE687" i="1" s="1"/>
  <c r="AE682" i="1"/>
  <c r="AE676" i="1"/>
  <c r="AE669" i="1"/>
  <c r="AC669" i="1" s="1"/>
  <c r="S814" i="1"/>
  <c r="U707" i="1"/>
  <c r="U706" i="1"/>
  <c r="U327" i="1" s="1"/>
  <c r="S327" i="1" s="1"/>
  <c r="U705" i="1"/>
  <c r="U696" i="1"/>
  <c r="U688" i="1"/>
  <c r="U687" i="1" s="1"/>
  <c r="U682" i="1"/>
  <c r="U676" i="1"/>
  <c r="U669" i="1"/>
  <c r="AE562" i="1"/>
  <c r="AE485" i="1"/>
  <c r="AE484" i="1"/>
  <c r="AE477" i="1"/>
  <c r="AE470" i="1"/>
  <c r="AE466" i="1"/>
  <c r="AE464" i="1"/>
  <c r="AE463" i="1" s="1"/>
  <c r="AE451" i="1"/>
  <c r="AE450" i="1"/>
  <c r="AE446" i="1"/>
  <c r="AE443" i="1"/>
  <c r="AE442" i="1"/>
  <c r="AE440" i="1"/>
  <c r="AE437" i="1"/>
  <c r="AE434" i="1"/>
  <c r="AE429" i="1"/>
  <c r="AE428" i="1" s="1"/>
  <c r="AE426" i="1"/>
  <c r="AE423" i="1"/>
  <c r="AE420" i="1"/>
  <c r="AE419" i="1"/>
  <c r="AE416" i="1"/>
  <c r="AE415" i="1"/>
  <c r="AE411" i="1"/>
  <c r="AE410" i="1" s="1"/>
  <c r="AE409" i="1"/>
  <c r="AE397" i="1"/>
  <c r="AE386" i="1"/>
  <c r="AE385" i="1"/>
  <c r="AE382" i="1"/>
  <c r="AE360" i="1"/>
  <c r="AE347" i="1"/>
  <c r="AE343" i="1"/>
  <c r="AE337" i="1"/>
  <c r="AE336" i="1"/>
  <c r="AE334" i="1"/>
  <c r="AE718" i="1" s="1"/>
  <c r="AE332" i="1"/>
  <c r="AE324" i="1"/>
  <c r="U567" i="1"/>
  <c r="S567" i="1" s="1"/>
  <c r="U562" i="1"/>
  <c r="U485" i="1"/>
  <c r="U484" i="1"/>
  <c r="U477" i="1"/>
  <c r="U470" i="1"/>
  <c r="U466" i="1"/>
  <c r="U464" i="1"/>
  <c r="U456" i="1"/>
  <c r="U451" i="1"/>
  <c r="U450" i="1"/>
  <c r="U446" i="1"/>
  <c r="U443" i="1"/>
  <c r="U440" i="1"/>
  <c r="U437" i="1"/>
  <c r="U434" i="1"/>
  <c r="U429" i="1"/>
  <c r="AE281" i="1"/>
  <c r="AE280" i="1"/>
  <c r="AE194" i="1"/>
  <c r="AE193" i="1"/>
  <c r="AE192" i="1" s="1"/>
  <c r="AE189" i="1"/>
  <c r="AE188" i="1" s="1"/>
  <c r="AE180" i="1"/>
  <c r="AE177" i="1"/>
  <c r="AE174" i="1"/>
  <c r="AE173" i="1"/>
  <c r="AE172" i="1"/>
  <c r="AE156" i="1"/>
  <c r="AE136" i="1"/>
  <c r="AE127" i="1"/>
  <c r="AE126" i="1"/>
  <c r="U281" i="1"/>
  <c r="U280" i="1"/>
  <c r="U197" i="1"/>
  <c r="U194" i="1"/>
  <c r="U193" i="1"/>
  <c r="U189" i="1"/>
  <c r="U180" i="1"/>
  <c r="U177" i="1"/>
  <c r="U174" i="1"/>
  <c r="U173" i="1"/>
  <c r="U172" i="1"/>
  <c r="U171" i="1" s="1"/>
  <c r="U156" i="1"/>
  <c r="U136" i="1"/>
  <c r="U127" i="1"/>
  <c r="U126" i="1"/>
  <c r="AK61" i="1"/>
  <c r="AK35" i="1" s="1"/>
  <c r="AI62" i="1"/>
  <c r="AI61" i="1"/>
  <c r="AI60" i="1"/>
  <c r="AI59" i="1"/>
  <c r="AI57" i="1"/>
  <c r="AE60" i="1"/>
  <c r="AA61" i="1"/>
  <c r="AA35" i="1" s="1"/>
  <c r="AA60" i="1"/>
  <c r="AA59" i="1"/>
  <c r="Y62" i="1"/>
  <c r="Y61" i="1"/>
  <c r="Y60" i="1"/>
  <c r="Y59" i="1"/>
  <c r="Y57" i="1"/>
  <c r="S951" i="1" l="1"/>
  <c r="AA716" i="1"/>
  <c r="AE171" i="1"/>
  <c r="W309" i="1"/>
  <c r="W308" i="1" s="1"/>
  <c r="S74" i="1"/>
  <c r="AG323" i="1"/>
  <c r="AG717" i="1"/>
  <c r="AG716" i="1" s="1"/>
  <c r="S119" i="1"/>
  <c r="S85" i="1"/>
  <c r="S228" i="1"/>
  <c r="AC77" i="1"/>
  <c r="AC336" i="1"/>
  <c r="AC423" i="1"/>
  <c r="AC443" i="1"/>
  <c r="Y227" i="1"/>
  <c r="S88" i="1"/>
  <c r="U188" i="1"/>
  <c r="S236" i="1"/>
  <c r="AC120" i="1"/>
  <c r="AC217" i="1"/>
  <c r="AC337" i="1"/>
  <c r="AC409" i="1"/>
  <c r="AC426" i="1"/>
  <c r="AC446" i="1"/>
  <c r="U695" i="1"/>
  <c r="U325" i="1" s="1"/>
  <c r="S696" i="1"/>
  <c r="W786" i="1"/>
  <c r="W811" i="1" s="1"/>
  <c r="W57" i="1" s="1"/>
  <c r="W31" i="1" s="1"/>
  <c r="AC83" i="1"/>
  <c r="AC343" i="1"/>
  <c r="AC450" i="1"/>
  <c r="S705" i="1"/>
  <c r="U919" i="1"/>
  <c r="S921" i="1"/>
  <c r="S77" i="1"/>
  <c r="S96" i="1"/>
  <c r="AC85" i="1"/>
  <c r="U463" i="1"/>
  <c r="AC347" i="1"/>
  <c r="AC451" i="1"/>
  <c r="S706" i="1"/>
  <c r="U849" i="1"/>
  <c r="S849" i="1" s="1"/>
  <c r="AA944" i="1"/>
  <c r="AA957" i="1"/>
  <c r="S945" i="1"/>
  <c r="AA920" i="1"/>
  <c r="S920" i="1" s="1"/>
  <c r="S75" i="1"/>
  <c r="S79" i="1"/>
  <c r="S99" i="1"/>
  <c r="S197" i="1"/>
  <c r="AC88" i="1"/>
  <c r="S707" i="1"/>
  <c r="S89" i="1"/>
  <c r="S81" i="1"/>
  <c r="S213" i="1"/>
  <c r="AC70" i="1"/>
  <c r="AC89" i="1"/>
  <c r="AC464" i="1"/>
  <c r="S669" i="1"/>
  <c r="AK67" i="1"/>
  <c r="AK309" i="1" s="1"/>
  <c r="AK308" i="1" s="1"/>
  <c r="S856" i="1"/>
  <c r="AI783" i="1"/>
  <c r="AA846" i="1"/>
  <c r="S82" i="1"/>
  <c r="S120" i="1"/>
  <c r="S217" i="1"/>
  <c r="AC96" i="1"/>
  <c r="AC440" i="1"/>
  <c r="U846" i="1"/>
  <c r="S847" i="1"/>
  <c r="S70" i="1"/>
  <c r="S83" i="1"/>
  <c r="AC75" i="1"/>
  <c r="AC99" i="1"/>
  <c r="AC442" i="1"/>
  <c r="AE921" i="1"/>
  <c r="AE919" i="1" s="1"/>
  <c r="S806" i="1"/>
  <c r="AE704" i="1"/>
  <c r="AE327" i="1"/>
  <c r="AC327" i="1" s="1"/>
  <c r="AE695" i="1"/>
  <c r="AC695" i="1" s="1"/>
  <c r="S668" i="1"/>
  <c r="AE61" i="1"/>
  <c r="AE35" i="1" s="1"/>
  <c r="AE849" i="1"/>
  <c r="U726" i="1"/>
  <c r="AC726" i="1"/>
  <c r="AC546" i="1"/>
  <c r="S816" i="1"/>
  <c r="S721" i="1"/>
  <c r="AC519" i="1"/>
  <c r="AC522" i="1"/>
  <c r="AC527" i="1"/>
  <c r="AC538" i="1"/>
  <c r="AC534" i="1"/>
  <c r="AC487" i="1"/>
  <c r="AC488" i="1"/>
  <c r="AC485" i="1"/>
  <c r="U455" i="1"/>
  <c r="AC463" i="1"/>
  <c r="AE482" i="1"/>
  <c r="AE481" i="1" s="1"/>
  <c r="U469" i="1"/>
  <c r="AC466" i="1"/>
  <c r="AE469" i="1"/>
  <c r="AC477" i="1"/>
  <c r="AC428" i="1"/>
  <c r="AC429" i="1"/>
  <c r="U436" i="1"/>
  <c r="AE436" i="1"/>
  <c r="AC434" i="1"/>
  <c r="AC415" i="1"/>
  <c r="AC416" i="1"/>
  <c r="AC419" i="1"/>
  <c r="AC420" i="1"/>
  <c r="AC360" i="1"/>
  <c r="AC382" i="1"/>
  <c r="AC385" i="1"/>
  <c r="AE329" i="1"/>
  <c r="AE396" i="1"/>
  <c r="AC386" i="1"/>
  <c r="S718" i="1"/>
  <c r="U279" i="1"/>
  <c r="S280" i="1"/>
  <c r="T280" i="1" s="1"/>
  <c r="S281" i="1"/>
  <c r="AC281" i="1"/>
  <c r="S225" i="1"/>
  <c r="S204" i="1"/>
  <c r="W205" i="1"/>
  <c r="S205" i="1" s="1"/>
  <c r="S207" i="1"/>
  <c r="S202" i="1"/>
  <c r="AA309" i="1"/>
  <c r="AI723" i="1"/>
  <c r="W919" i="1"/>
  <c r="AK115" i="1"/>
  <c r="AA311" i="1"/>
  <c r="AA65" i="1"/>
  <c r="AI65" i="1"/>
  <c r="AI311" i="1"/>
  <c r="AI308" i="1" s="1"/>
  <c r="Y66" i="1"/>
  <c r="Y115" i="1"/>
  <c r="W115" i="1"/>
  <c r="AC82" i="1"/>
  <c r="AC119" i="1"/>
  <c r="U209" i="1"/>
  <c r="U125" i="1"/>
  <c r="AC74" i="1"/>
  <c r="AE187" i="1"/>
  <c r="AE185" i="1" s="1"/>
  <c r="AC236" i="1"/>
  <c r="U192" i="1"/>
  <c r="AE279" i="1"/>
  <c r="AC543" i="1"/>
  <c r="AC470" i="1"/>
  <c r="AC437" i="1"/>
  <c r="AC397" i="1"/>
  <c r="AC484" i="1"/>
  <c r="AC668" i="1"/>
  <c r="AE342" i="1"/>
  <c r="AC523" i="1"/>
  <c r="AC61" i="1"/>
  <c r="DS61" i="1" s="1"/>
  <c r="AC456" i="1"/>
  <c r="U482" i="1"/>
  <c r="U704" i="1"/>
  <c r="AE725" i="1"/>
  <c r="AC725" i="1" s="1"/>
  <c r="U746" i="1"/>
  <c r="U725" i="1" s="1"/>
  <c r="AE330" i="1"/>
  <c r="AE125" i="1"/>
  <c r="U187" i="1"/>
  <c r="U62" i="1"/>
  <c r="U61" i="1"/>
  <c r="U35" i="1" s="1"/>
  <c r="U60" i="1"/>
  <c r="AB25" i="1"/>
  <c r="AB32" i="1"/>
  <c r="Z22" i="1"/>
  <c r="Z32" i="1"/>
  <c r="X22" i="1"/>
  <c r="X32" i="1"/>
  <c r="V38" i="1"/>
  <c r="V41" i="1"/>
  <c r="V42" i="1"/>
  <c r="V43" i="1"/>
  <c r="V44" i="1"/>
  <c r="V49" i="1"/>
  <c r="V50" i="1"/>
  <c r="S25" i="1"/>
  <c r="S28" i="1"/>
  <c r="AI37" i="1"/>
  <c r="AI36" i="1"/>
  <c r="AI35" i="1"/>
  <c r="AI34" i="1"/>
  <c r="AI31" i="1"/>
  <c r="AI26" i="1"/>
  <c r="AI24" i="1"/>
  <c r="Y37" i="1"/>
  <c r="Y36" i="1"/>
  <c r="Y35" i="1"/>
  <c r="Y34" i="1"/>
  <c r="Y31" i="1"/>
  <c r="Y26" i="1"/>
  <c r="Y24" i="1"/>
  <c r="AG37" i="1"/>
  <c r="AG36" i="1"/>
  <c r="AG35" i="1"/>
  <c r="AG34" i="1"/>
  <c r="AG26" i="1"/>
  <c r="AG24" i="1"/>
  <c r="W37" i="1"/>
  <c r="W36" i="1"/>
  <c r="W35" i="1"/>
  <c r="W34" i="1"/>
  <c r="W26" i="1"/>
  <c r="W24" i="1"/>
  <c r="AE37" i="1"/>
  <c r="AE32" i="1"/>
  <c r="AC27" i="1"/>
  <c r="U37" i="1"/>
  <c r="U32" i="1"/>
  <c r="S32" i="1" s="1"/>
  <c r="T32" i="1" s="1"/>
  <c r="U27" i="1"/>
  <c r="S27" i="1" s="1"/>
  <c r="U26" i="1"/>
  <c r="U24" i="1"/>
  <c r="AJ22" i="1"/>
  <c r="AJ32" i="1"/>
  <c r="AH22" i="1"/>
  <c r="AH32" i="1"/>
  <c r="AC25" i="1"/>
  <c r="AK597" i="1"/>
  <c r="AK593" i="1"/>
  <c r="AK592" i="1"/>
  <c r="AK588" i="1"/>
  <c r="AK587" i="1"/>
  <c r="AK586" i="1"/>
  <c r="AC586" i="1" s="1"/>
  <c r="AK582" i="1"/>
  <c r="AK581" i="1"/>
  <c r="AC581" i="1" s="1"/>
  <c r="AK580" i="1"/>
  <c r="AC580" i="1" s="1"/>
  <c r="AK575" i="1"/>
  <c r="AC575" i="1" s="1"/>
  <c r="AK574" i="1"/>
  <c r="AK572" i="1"/>
  <c r="AK569" i="1"/>
  <c r="AK568" i="1"/>
  <c r="AK553" i="1"/>
  <c r="AC518" i="1"/>
  <c r="AK334" i="1"/>
  <c r="AC334" i="1" s="1"/>
  <c r="AK333" i="1"/>
  <c r="AK331" i="1"/>
  <c r="AK326" i="1" s="1"/>
  <c r="AK788" i="1" s="1"/>
  <c r="AK329" i="1"/>
  <c r="AK324" i="1"/>
  <c r="AC280" i="1"/>
  <c r="AC117" i="1"/>
  <c r="AL25" i="1"/>
  <c r="AL32" i="1"/>
  <c r="AC881" i="1"/>
  <c r="AC880" i="1"/>
  <c r="AK879" i="1"/>
  <c r="AC879" i="1" s="1"/>
  <c r="AK878" i="1"/>
  <c r="AC878" i="1" s="1"/>
  <c r="AK877" i="1"/>
  <c r="AK876" i="1" s="1"/>
  <c r="AC876" i="1" s="1"/>
  <c r="AC944" i="1"/>
  <c r="AC945" i="1"/>
  <c r="AC946" i="1"/>
  <c r="AD946" i="1" s="1"/>
  <c r="AC947" i="1"/>
  <c r="AD947" i="1" s="1"/>
  <c r="AC948" i="1"/>
  <c r="AD948" i="1" s="1"/>
  <c r="AC949" i="1"/>
  <c r="AD949" i="1" s="1"/>
  <c r="AL946" i="1"/>
  <c r="AL947" i="1"/>
  <c r="AL948" i="1"/>
  <c r="AL949" i="1"/>
  <c r="AC814" i="1"/>
  <c r="AK60" i="1"/>
  <c r="AC60" i="1" s="1"/>
  <c r="AK808" i="1"/>
  <c r="AC808" i="1" s="1"/>
  <c r="AK807" i="1"/>
  <c r="AC807" i="1" s="1"/>
  <c r="AK806" i="1"/>
  <c r="AK24" i="1" s="1"/>
  <c r="AK720" i="1"/>
  <c r="AC720" i="1" s="1"/>
  <c r="AK719" i="1"/>
  <c r="AK783" i="1"/>
  <c r="AC684" i="1"/>
  <c r="AD684" i="1" s="1"/>
  <c r="AC685" i="1"/>
  <c r="AD685" i="1" s="1"/>
  <c r="AC686" i="1"/>
  <c r="AD686" i="1" s="1"/>
  <c r="AC687" i="1"/>
  <c r="AC688" i="1"/>
  <c r="AL684" i="1"/>
  <c r="AL685" i="1"/>
  <c r="AL686" i="1"/>
  <c r="AK689" i="1"/>
  <c r="AC598" i="1"/>
  <c r="AC590" i="1"/>
  <c r="AC574" i="1"/>
  <c r="AC576" i="1"/>
  <c r="AC577" i="1"/>
  <c r="AC578" i="1"/>
  <c r="AC579" i="1"/>
  <c r="AC582" i="1"/>
  <c r="AC583" i="1"/>
  <c r="AC573" i="1"/>
  <c r="AC571" i="1"/>
  <c r="AC570" i="1"/>
  <c r="AC568" i="1"/>
  <c r="AC689" i="1" l="1"/>
  <c r="AK721" i="1"/>
  <c r="AK816" i="1" s="1"/>
  <c r="AE325" i="1"/>
  <c r="AE717" i="1" s="1"/>
  <c r="AC482" i="1"/>
  <c r="AK789" i="1"/>
  <c r="AC789" i="1" s="1"/>
  <c r="U323" i="1"/>
  <c r="AK65" i="1"/>
  <c r="S227" i="1"/>
  <c r="S69" i="1"/>
  <c r="U185" i="1"/>
  <c r="S704" i="1"/>
  <c r="S726" i="1"/>
  <c r="U694" i="1"/>
  <c r="S695" i="1"/>
  <c r="S116" i="1"/>
  <c r="U693" i="1"/>
  <c r="S919" i="1"/>
  <c r="S117" i="1"/>
  <c r="S118" i="1"/>
  <c r="AK718" i="1"/>
  <c r="AC718" i="1" s="1"/>
  <c r="AK848" i="1"/>
  <c r="AE693" i="1"/>
  <c r="AC118" i="1"/>
  <c r="S846" i="1"/>
  <c r="S73" i="1"/>
  <c r="S115" i="1"/>
  <c r="AE694" i="1"/>
  <c r="AA956" i="1"/>
  <c r="S957" i="1"/>
  <c r="AA919" i="1"/>
  <c r="S98" i="1"/>
  <c r="S67" i="1"/>
  <c r="AA943" i="1"/>
  <c r="S944" i="1"/>
  <c r="S209" i="1"/>
  <c r="S229" i="1"/>
  <c r="AC73" i="1"/>
  <c r="AC806" i="1"/>
  <c r="S124" i="1"/>
  <c r="S746" i="1"/>
  <c r="AI785" i="1"/>
  <c r="U719" i="1"/>
  <c r="AE724" i="1"/>
  <c r="AE62" i="1"/>
  <c r="AE36" i="1" s="1"/>
  <c r="AC542" i="1"/>
  <c r="AC533" i="1"/>
  <c r="U788" i="1"/>
  <c r="U813" i="1" s="1"/>
  <c r="AC455" i="1"/>
  <c r="U481" i="1"/>
  <c r="AC469" i="1"/>
  <c r="AC481" i="1"/>
  <c r="AC436" i="1"/>
  <c r="AC396" i="1"/>
  <c r="AC279" i="1"/>
  <c r="S279" i="1"/>
  <c r="T279" i="1" s="1"/>
  <c r="AA786" i="1"/>
  <c r="AA811" i="1" s="1"/>
  <c r="S309" i="1"/>
  <c r="AA308" i="1"/>
  <c r="AA785" i="1"/>
  <c r="AA810" i="1" s="1"/>
  <c r="S201" i="1"/>
  <c r="AC224" i="1"/>
  <c r="S224" i="1"/>
  <c r="AC26" i="1"/>
  <c r="AK225" i="1"/>
  <c r="AC225" i="1" s="1"/>
  <c r="Y311" i="1"/>
  <c r="Y785" i="1" s="1"/>
  <c r="Y65" i="1"/>
  <c r="S66" i="1"/>
  <c r="AK59" i="1"/>
  <c r="AC229" i="1"/>
  <c r="AC32" i="1"/>
  <c r="AD32" i="1" s="1"/>
  <c r="AC98" i="1"/>
  <c r="AC877" i="1"/>
  <c r="AC81" i="1"/>
  <c r="AC227" i="1"/>
  <c r="AE331" i="1"/>
  <c r="AE719" i="1" s="1"/>
  <c r="AC520" i="1"/>
  <c r="AC228" i="1"/>
  <c r="AK332" i="1"/>
  <c r="AC332" i="1" s="1"/>
  <c r="AC333" i="1"/>
  <c r="AC683" i="1"/>
  <c r="AK847" i="1"/>
  <c r="AC116" i="1"/>
  <c r="AC815" i="1"/>
  <c r="AK330" i="1"/>
  <c r="AK328" i="1" s="1"/>
  <c r="S26" i="1"/>
  <c r="U65" i="1"/>
  <c r="AE341" i="1"/>
  <c r="AC342" i="1"/>
  <c r="AE328" i="1"/>
  <c r="AC69" i="1"/>
  <c r="S37" i="1"/>
  <c r="S24" i="1"/>
  <c r="S62" i="1"/>
  <c r="U36" i="1"/>
  <c r="S60" i="1"/>
  <c r="S61" i="1"/>
  <c r="U717" i="1"/>
  <c r="AC35" i="1"/>
  <c r="S35" i="1"/>
  <c r="AC24" i="1"/>
  <c r="AC37" i="1"/>
  <c r="AK566" i="1"/>
  <c r="AK562" i="1"/>
  <c r="AC597" i="1"/>
  <c r="AA809" i="1" l="1"/>
  <c r="AE716" i="1"/>
  <c r="U716" i="1"/>
  <c r="S719" i="1"/>
  <c r="U723" i="1"/>
  <c r="S723" i="1" s="1"/>
  <c r="U724" i="1"/>
  <c r="U783" i="1" s="1"/>
  <c r="S725" i="1"/>
  <c r="U786" i="1"/>
  <c r="U811" i="1" s="1"/>
  <c r="AC68" i="1"/>
  <c r="S693" i="1"/>
  <c r="S226" i="1"/>
  <c r="AC115" i="1"/>
  <c r="S68" i="1"/>
  <c r="AC341" i="1"/>
  <c r="S943" i="1"/>
  <c r="S95" i="1"/>
  <c r="S956" i="1"/>
  <c r="AC79" i="1"/>
  <c r="AK920" i="1"/>
  <c r="AC920" i="1" s="1"/>
  <c r="S322" i="1"/>
  <c r="AA922" i="1"/>
  <c r="S694" i="1"/>
  <c r="AE783" i="1"/>
  <c r="AC724" i="1"/>
  <c r="AE723" i="1"/>
  <c r="AC723" i="1" s="1"/>
  <c r="Y784" i="1"/>
  <c r="Y810" i="1"/>
  <c r="AI784" i="1"/>
  <c r="AI23" i="1" s="1"/>
  <c r="AI810" i="1"/>
  <c r="AK717" i="1"/>
  <c r="AK716" i="1" s="1"/>
  <c r="S200" i="1"/>
  <c r="AA784" i="1"/>
  <c r="AA23" i="1" s="1"/>
  <c r="S65" i="1"/>
  <c r="Y308" i="1"/>
  <c r="S308" i="1" s="1"/>
  <c r="S311" i="1"/>
  <c r="AK222" i="1"/>
  <c r="AK204" i="1"/>
  <c r="AK201" i="1" s="1"/>
  <c r="AK200" i="1" s="1"/>
  <c r="AC226" i="1"/>
  <c r="AK567" i="1"/>
  <c r="AC223" i="1"/>
  <c r="AK325" i="1"/>
  <c r="AK323" i="1" s="1"/>
  <c r="AC95" i="1"/>
  <c r="AK846" i="1"/>
  <c r="AK921" i="1"/>
  <c r="AC847" i="1"/>
  <c r="AE326" i="1"/>
  <c r="AE788" i="1" s="1"/>
  <c r="AK786" i="1"/>
  <c r="AK811" i="1" s="1"/>
  <c r="AC572" i="1"/>
  <c r="AC566" i="1"/>
  <c r="S724" i="1" l="1"/>
  <c r="S786" i="1"/>
  <c r="AI809" i="1"/>
  <c r="U57" i="1"/>
  <c r="U31" i="1" s="1"/>
  <c r="AC783" i="1"/>
  <c r="AC94" i="1"/>
  <c r="S922" i="1"/>
  <c r="S36" i="1"/>
  <c r="S223" i="1"/>
  <c r="AC788" i="1"/>
  <c r="S94" i="1"/>
  <c r="AI56" i="1"/>
  <c r="AI30" i="1" s="1"/>
  <c r="AI29" i="1" s="1"/>
  <c r="Y809" i="1"/>
  <c r="Y56" i="1"/>
  <c r="Y30" i="1" s="1"/>
  <c r="Y29" i="1" s="1"/>
  <c r="U785" i="1"/>
  <c r="S783" i="1"/>
  <c r="S813" i="1"/>
  <c r="S788" i="1"/>
  <c r="U59" i="1"/>
  <c r="AC719" i="1"/>
  <c r="AC717" i="1"/>
  <c r="AK62" i="1"/>
  <c r="S811" i="1"/>
  <c r="AA57" i="1"/>
  <c r="AA31" i="1" s="1"/>
  <c r="AA56" i="1"/>
  <c r="AA30" i="1" s="1"/>
  <c r="Y23" i="1"/>
  <c r="AK221" i="1"/>
  <c r="AC221" i="1" s="1"/>
  <c r="AC222" i="1"/>
  <c r="AC846" i="1"/>
  <c r="AC326" i="1"/>
  <c r="AE323" i="1"/>
  <c r="AC921" i="1"/>
  <c r="AK919" i="1"/>
  <c r="AC325" i="1"/>
  <c r="AC204" i="1"/>
  <c r="AK57" i="1"/>
  <c r="AK31" i="1" s="1"/>
  <c r="AA29" i="1" l="1"/>
  <c r="S221" i="1"/>
  <c r="U784" i="1"/>
  <c r="U810" i="1"/>
  <c r="Y969" i="1"/>
  <c r="Y55" i="1"/>
  <c r="Y21" i="1" s="1"/>
  <c r="Y967" i="1"/>
  <c r="Y965" i="1"/>
  <c r="AI969" i="1"/>
  <c r="AI55" i="1"/>
  <c r="AI21" i="1" s="1"/>
  <c r="AI967" i="1"/>
  <c r="AI965" i="1"/>
  <c r="U34" i="1"/>
  <c r="S34" i="1" s="1"/>
  <c r="S59" i="1"/>
  <c r="AC721" i="1"/>
  <c r="AC716" i="1"/>
  <c r="AC323" i="1"/>
  <c r="AA55" i="1"/>
  <c r="AA21" i="1" s="1"/>
  <c r="S31" i="1"/>
  <c r="S57" i="1"/>
  <c r="AC200" i="1"/>
  <c r="AC201" i="1"/>
  <c r="AK785" i="1"/>
  <c r="AK810" i="1" s="1"/>
  <c r="AK809" i="1" s="1"/>
  <c r="AE59" i="1"/>
  <c r="AK922" i="1"/>
  <c r="AC919" i="1"/>
  <c r="AC62" i="1"/>
  <c r="AC816" i="1"/>
  <c r="U809" i="1" l="1"/>
  <c r="AC813" i="1"/>
  <c r="U23" i="1"/>
  <c r="AK784" i="1"/>
  <c r="AC922" i="1"/>
  <c r="AC59" i="1"/>
  <c r="AE34" i="1"/>
  <c r="U56" i="1"/>
  <c r="AC34" i="1" l="1"/>
  <c r="AK56" i="1"/>
  <c r="U55" i="1"/>
  <c r="U30" i="1"/>
  <c r="AC965" i="1"/>
  <c r="AC967" i="1"/>
  <c r="AC969" i="1"/>
  <c r="AK55" i="1" l="1"/>
  <c r="U21" i="1"/>
  <c r="U29" i="1"/>
  <c r="Q783" i="1" l="1"/>
  <c r="H28" i="1"/>
  <c r="Q958" i="1"/>
  <c r="I958" i="1" s="1"/>
  <c r="Q808" i="1"/>
  <c r="Q807" i="1"/>
  <c r="Q878" i="1"/>
  <c r="Q848" i="1" s="1"/>
  <c r="Q877" i="1"/>
  <c r="I881" i="1"/>
  <c r="I880" i="1"/>
  <c r="R881" i="1"/>
  <c r="R880" i="1"/>
  <c r="Q879" i="1"/>
  <c r="I879" i="1" s="1"/>
  <c r="J946" i="1"/>
  <c r="J947" i="1"/>
  <c r="J948" i="1"/>
  <c r="J949" i="1"/>
  <c r="I953" i="1"/>
  <c r="Q806" i="1" l="1"/>
  <c r="Q24" i="1" s="1"/>
  <c r="I878" i="1"/>
  <c r="Q876" i="1"/>
  <c r="Q920" i="1"/>
  <c r="I848" i="1"/>
  <c r="I952" i="1"/>
  <c r="Q952" i="1"/>
  <c r="I877" i="1"/>
  <c r="AB28" i="1"/>
  <c r="Q847" i="1"/>
  <c r="I876" i="1"/>
  <c r="Q945" i="1"/>
  <c r="R953" i="1"/>
  <c r="I799" i="1"/>
  <c r="R799" i="1"/>
  <c r="O815" i="1"/>
  <c r="O808" i="1"/>
  <c r="O807" i="1"/>
  <c r="O806" i="1"/>
  <c r="O37" i="1"/>
  <c r="O26" i="1"/>
  <c r="I773" i="1"/>
  <c r="I774" i="1"/>
  <c r="I775" i="1"/>
  <c r="I776" i="1"/>
  <c r="I777" i="1"/>
  <c r="I778" i="1"/>
  <c r="I779" i="1"/>
  <c r="I780" i="1"/>
  <c r="I781" i="1"/>
  <c r="I782" i="1"/>
  <c r="I772" i="1"/>
  <c r="P776" i="1"/>
  <c r="P777" i="1"/>
  <c r="P778" i="1"/>
  <c r="P779" i="1"/>
  <c r="P780" i="1"/>
  <c r="G781" i="1"/>
  <c r="G775" i="1"/>
  <c r="G782" i="1"/>
  <c r="G774" i="1"/>
  <c r="G773" i="1"/>
  <c r="Z773" i="1" s="1"/>
  <c r="G772" i="1"/>
  <c r="P794" i="1"/>
  <c r="M815" i="1"/>
  <c r="M808" i="1"/>
  <c r="M807" i="1"/>
  <c r="M806" i="1"/>
  <c r="M37" i="1"/>
  <c r="M26" i="1"/>
  <c r="D871" i="1"/>
  <c r="T871" i="1" s="1"/>
  <c r="AH745" i="1"/>
  <c r="AH744" i="1"/>
  <c r="X733" i="1"/>
  <c r="AH531" i="1"/>
  <c r="N672" i="1"/>
  <c r="I671" i="1"/>
  <c r="I672" i="1"/>
  <c r="N440" i="1"/>
  <c r="D498" i="1"/>
  <c r="AD498" i="1" s="1"/>
  <c r="D497" i="1"/>
  <c r="F496" i="1"/>
  <c r="N496" i="1" s="1"/>
  <c r="D413" i="1"/>
  <c r="T413" i="1" s="1"/>
  <c r="D516" i="1"/>
  <c r="AD516" i="1" s="1"/>
  <c r="N457" i="1"/>
  <c r="N458" i="1"/>
  <c r="N459" i="1"/>
  <c r="N460" i="1"/>
  <c r="N461" i="1"/>
  <c r="I458" i="1"/>
  <c r="I459" i="1"/>
  <c r="I460" i="1"/>
  <c r="I461" i="1"/>
  <c r="D458" i="1"/>
  <c r="D459" i="1"/>
  <c r="D460" i="1"/>
  <c r="D461" i="1"/>
  <c r="AD497" i="1" l="1"/>
  <c r="X497" i="1"/>
  <c r="T497" i="1"/>
  <c r="AD413" i="1"/>
  <c r="J413" i="1"/>
  <c r="AJ772" i="1"/>
  <c r="Z772" i="1"/>
  <c r="P773" i="1"/>
  <c r="AJ773" i="1"/>
  <c r="Z774" i="1"/>
  <c r="AJ774" i="1"/>
  <c r="P782" i="1"/>
  <c r="AJ782" i="1"/>
  <c r="Z782" i="1"/>
  <c r="P775" i="1"/>
  <c r="Z775" i="1"/>
  <c r="AJ775" i="1"/>
  <c r="P781" i="1"/>
  <c r="Z781" i="1"/>
  <c r="AJ781" i="1"/>
  <c r="P772" i="1"/>
  <c r="AH739" i="1"/>
  <c r="D739" i="1"/>
  <c r="T739" i="1" s="1"/>
  <c r="AD461" i="1"/>
  <c r="T461" i="1"/>
  <c r="AD460" i="1"/>
  <c r="T460" i="1"/>
  <c r="AD459" i="1"/>
  <c r="T459" i="1"/>
  <c r="AD458" i="1"/>
  <c r="T458" i="1"/>
  <c r="D515" i="1"/>
  <c r="AD515" i="1" s="1"/>
  <c r="AH515" i="1"/>
  <c r="D496" i="1"/>
  <c r="AH496" i="1"/>
  <c r="N734" i="1"/>
  <c r="AH734" i="1"/>
  <c r="N730" i="1"/>
  <c r="N731" i="1"/>
  <c r="AH731" i="1"/>
  <c r="G771" i="1"/>
  <c r="N733" i="1"/>
  <c r="AH733" i="1"/>
  <c r="Q846" i="1"/>
  <c r="Q921" i="1"/>
  <c r="I847" i="1"/>
  <c r="I951" i="1"/>
  <c r="P774" i="1"/>
  <c r="D781" i="1"/>
  <c r="AD781" i="1" s="1"/>
  <c r="Q944" i="1"/>
  <c r="Q943" i="1" s="1"/>
  <c r="O24" i="1"/>
  <c r="Q919" i="1"/>
  <c r="I920" i="1"/>
  <c r="J461" i="1"/>
  <c r="J460" i="1"/>
  <c r="J459" i="1"/>
  <c r="M24" i="1"/>
  <c r="F495" i="1"/>
  <c r="N495" i="1" s="1"/>
  <c r="AD496" i="1" l="1"/>
  <c r="T496" i="1"/>
  <c r="X496" i="1"/>
  <c r="AJ771" i="1"/>
  <c r="Z771" i="1"/>
  <c r="AH737" i="1"/>
  <c r="N737" i="1"/>
  <c r="X737" i="1"/>
  <c r="D495" i="1"/>
  <c r="AH495" i="1"/>
  <c r="J781" i="1"/>
  <c r="T781" i="1"/>
  <c r="Q956" i="1"/>
  <c r="I956" i="1" s="1"/>
  <c r="I957" i="1"/>
  <c r="I943" i="1"/>
  <c r="Q922" i="1"/>
  <c r="I919" i="1"/>
  <c r="I921" i="1"/>
  <c r="I846" i="1"/>
  <c r="I950" i="1"/>
  <c r="N218" i="1"/>
  <c r="N219" i="1"/>
  <c r="N220" i="1"/>
  <c r="N225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794" i="1"/>
  <c r="I815" i="1"/>
  <c r="I808" i="1"/>
  <c r="I807" i="1"/>
  <c r="I806" i="1"/>
  <c r="AF759" i="1"/>
  <c r="AF763" i="1"/>
  <c r="AF761" i="1"/>
  <c r="E760" i="1"/>
  <c r="AF754" i="1"/>
  <c r="AF753" i="1"/>
  <c r="AF762" i="1"/>
  <c r="AF752" i="1"/>
  <c r="L962" i="1"/>
  <c r="L963" i="1"/>
  <c r="L964" i="1"/>
  <c r="L966" i="1"/>
  <c r="L968" i="1"/>
  <c r="L971" i="1"/>
  <c r="L972" i="1"/>
  <c r="I962" i="1"/>
  <c r="J962" i="1" s="1"/>
  <c r="I963" i="1"/>
  <c r="J963" i="1" s="1"/>
  <c r="I964" i="1"/>
  <c r="J964" i="1" s="1"/>
  <c r="I965" i="1"/>
  <c r="I966" i="1"/>
  <c r="J966" i="1" s="1"/>
  <c r="I967" i="1"/>
  <c r="I968" i="1"/>
  <c r="I969" i="1"/>
  <c r="I970" i="1"/>
  <c r="I971" i="1"/>
  <c r="J971" i="1" s="1"/>
  <c r="I972" i="1"/>
  <c r="J972" i="1" s="1"/>
  <c r="I973" i="1"/>
  <c r="I974" i="1"/>
  <c r="L709" i="1"/>
  <c r="L708" i="1"/>
  <c r="E696" i="1"/>
  <c r="K668" i="1"/>
  <c r="I670" i="1"/>
  <c r="L670" i="1"/>
  <c r="D671" i="1"/>
  <c r="T671" i="1" s="1"/>
  <c r="E668" i="1"/>
  <c r="I801" i="1"/>
  <c r="L216" i="1"/>
  <c r="L214" i="1"/>
  <c r="L961" i="1"/>
  <c r="L794" i="1"/>
  <c r="I794" i="1"/>
  <c r="L760" i="1" l="1"/>
  <c r="V760" i="1"/>
  <c r="AF747" i="1"/>
  <c r="AD495" i="1"/>
  <c r="X495" i="1"/>
  <c r="T495" i="1"/>
  <c r="AF760" i="1"/>
  <c r="T764" i="1"/>
  <c r="L668" i="1"/>
  <c r="E695" i="1"/>
  <c r="V696" i="1"/>
  <c r="AF696" i="1"/>
  <c r="T767" i="1"/>
  <c r="AF668" i="1"/>
  <c r="V668" i="1"/>
  <c r="T766" i="1"/>
  <c r="T765" i="1"/>
  <c r="AF770" i="1"/>
  <c r="I922" i="1"/>
  <c r="J671" i="1"/>
  <c r="AD671" i="1"/>
  <c r="I736" i="1"/>
  <c r="I740" i="1"/>
  <c r="I744" i="1"/>
  <c r="I745" i="1"/>
  <c r="I749" i="1"/>
  <c r="I750" i="1"/>
  <c r="I751" i="1"/>
  <c r="I753" i="1"/>
  <c r="I755" i="1"/>
  <c r="I756" i="1"/>
  <c r="I759" i="1"/>
  <c r="I760" i="1"/>
  <c r="I761" i="1"/>
  <c r="I762" i="1"/>
  <c r="I764" i="1"/>
  <c r="I765" i="1"/>
  <c r="J765" i="1" s="1"/>
  <c r="I766" i="1"/>
  <c r="J766" i="1" s="1"/>
  <c r="I767" i="1"/>
  <c r="J767" i="1" s="1"/>
  <c r="O788" i="1"/>
  <c r="O771" i="1"/>
  <c r="M743" i="1"/>
  <c r="I743" i="1" s="1"/>
  <c r="M741" i="1"/>
  <c r="M738" i="1"/>
  <c r="M735" i="1"/>
  <c r="I734" i="1"/>
  <c r="I733" i="1"/>
  <c r="K789" i="1"/>
  <c r="K754" i="1"/>
  <c r="K747" i="1" s="1"/>
  <c r="I747" i="1" s="1"/>
  <c r="Q720" i="1"/>
  <c r="Q789" i="1" s="1"/>
  <c r="O721" i="1"/>
  <c r="O816" i="1" s="1"/>
  <c r="O62" i="1" s="1"/>
  <c r="O36" i="1" s="1"/>
  <c r="O720" i="1"/>
  <c r="O789" i="1" s="1"/>
  <c r="O719" i="1"/>
  <c r="O718" i="1"/>
  <c r="O717" i="1"/>
  <c r="M721" i="1"/>
  <c r="M816" i="1" s="1"/>
  <c r="M62" i="1" s="1"/>
  <c r="M36" i="1" s="1"/>
  <c r="M720" i="1"/>
  <c r="M814" i="1" s="1"/>
  <c r="K721" i="1"/>
  <c r="K720" i="1"/>
  <c r="I691" i="1"/>
  <c r="I692" i="1"/>
  <c r="I697" i="1"/>
  <c r="I699" i="1"/>
  <c r="I700" i="1"/>
  <c r="I701" i="1"/>
  <c r="I702" i="1"/>
  <c r="J702" i="1" s="1"/>
  <c r="I703" i="1"/>
  <c r="J703" i="1" s="1"/>
  <c r="I708" i="1"/>
  <c r="I709" i="1"/>
  <c r="K707" i="1"/>
  <c r="K706" i="1"/>
  <c r="I706" i="1" s="1"/>
  <c r="K705" i="1"/>
  <c r="I705" i="1" s="1"/>
  <c r="I690" i="1"/>
  <c r="I683" i="1"/>
  <c r="I668" i="1"/>
  <c r="I667" i="1"/>
  <c r="I666" i="1"/>
  <c r="I665" i="1"/>
  <c r="I664" i="1"/>
  <c r="I662" i="1"/>
  <c r="I661" i="1"/>
  <c r="I660" i="1"/>
  <c r="I659" i="1"/>
  <c r="I658" i="1"/>
  <c r="I689" i="1"/>
  <c r="Q682" i="1"/>
  <c r="Q681" i="1" s="1"/>
  <c r="I605" i="1"/>
  <c r="I598" i="1"/>
  <c r="I590" i="1"/>
  <c r="I583" i="1"/>
  <c r="I579" i="1"/>
  <c r="I573" i="1"/>
  <c r="I571" i="1"/>
  <c r="I570" i="1"/>
  <c r="Q604" i="1"/>
  <c r="I604" i="1" s="1"/>
  <c r="Q603" i="1"/>
  <c r="Q602" i="1"/>
  <c r="Q597" i="1"/>
  <c r="I597" i="1" s="1"/>
  <c r="Q593" i="1"/>
  <c r="Q592" i="1"/>
  <c r="Q588" i="1"/>
  <c r="Q587" i="1"/>
  <c r="Q586" i="1"/>
  <c r="Q572" i="1"/>
  <c r="I572" i="1" s="1"/>
  <c r="Q569" i="1"/>
  <c r="Q568" i="1"/>
  <c r="M538" i="1"/>
  <c r="M534" i="1"/>
  <c r="M527" i="1"/>
  <c r="M523" i="1"/>
  <c r="J361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4" i="1"/>
  <c r="J388" i="1"/>
  <c r="J389" i="1"/>
  <c r="J391" i="1"/>
  <c r="J392" i="1"/>
  <c r="J393" i="1"/>
  <c r="J394" i="1"/>
  <c r="J395" i="1"/>
  <c r="J399" i="1"/>
  <c r="J400" i="1"/>
  <c r="J401" i="1"/>
  <c r="J402" i="1"/>
  <c r="J403" i="1"/>
  <c r="J404" i="1"/>
  <c r="J405" i="1"/>
  <c r="J406" i="1"/>
  <c r="J407" i="1"/>
  <c r="J418" i="1"/>
  <c r="M488" i="1"/>
  <c r="I487" i="1" s="1"/>
  <c r="M456" i="1"/>
  <c r="M451" i="1"/>
  <c r="I451" i="1" s="1"/>
  <c r="M450" i="1"/>
  <c r="I450" i="1" s="1"/>
  <c r="M443" i="1"/>
  <c r="I443" i="1" s="1"/>
  <c r="I441" i="1"/>
  <c r="M437" i="1"/>
  <c r="M436" i="1" s="1"/>
  <c r="I436" i="1" s="1"/>
  <c r="M429" i="1"/>
  <c r="I428" i="1" s="1"/>
  <c r="M411" i="1"/>
  <c r="M397" i="1"/>
  <c r="M396" i="1" s="1"/>
  <c r="M361" i="1"/>
  <c r="M360" i="1"/>
  <c r="M356" i="1"/>
  <c r="M337" i="1"/>
  <c r="M336" i="1"/>
  <c r="M334" i="1"/>
  <c r="I438" i="1"/>
  <c r="I439" i="1"/>
  <c r="J439" i="1" s="1"/>
  <c r="I442" i="1"/>
  <c r="I444" i="1"/>
  <c r="I445" i="1"/>
  <c r="J445" i="1" s="1"/>
  <c r="I446" i="1"/>
  <c r="I447" i="1"/>
  <c r="J447" i="1" s="1"/>
  <c r="I448" i="1"/>
  <c r="I449" i="1"/>
  <c r="J449" i="1" s="1"/>
  <c r="I452" i="1"/>
  <c r="I453" i="1"/>
  <c r="J453" i="1" s="1"/>
  <c r="I454" i="1"/>
  <c r="J454" i="1" s="1"/>
  <c r="I457" i="1"/>
  <c r="I462" i="1"/>
  <c r="I463" i="1"/>
  <c r="I464" i="1"/>
  <c r="I465" i="1"/>
  <c r="J465" i="1" s="1"/>
  <c r="I466" i="1"/>
  <c r="I467" i="1"/>
  <c r="I468" i="1"/>
  <c r="J468" i="1" s="1"/>
  <c r="I469" i="1"/>
  <c r="I470" i="1"/>
  <c r="I471" i="1"/>
  <c r="I472" i="1"/>
  <c r="I473" i="1"/>
  <c r="I474" i="1"/>
  <c r="I475" i="1"/>
  <c r="J475" i="1" s="1"/>
  <c r="I476" i="1"/>
  <c r="J476" i="1" s="1"/>
  <c r="I477" i="1"/>
  <c r="I478" i="1"/>
  <c r="I479" i="1"/>
  <c r="J479" i="1" s="1"/>
  <c r="I480" i="1"/>
  <c r="J480" i="1" s="1"/>
  <c r="I481" i="1"/>
  <c r="I482" i="1"/>
  <c r="I483" i="1"/>
  <c r="I484" i="1"/>
  <c r="I485" i="1"/>
  <c r="I486" i="1"/>
  <c r="I489" i="1"/>
  <c r="I490" i="1"/>
  <c r="I491" i="1"/>
  <c r="J491" i="1" s="1"/>
  <c r="I492" i="1"/>
  <c r="J492" i="1" s="1"/>
  <c r="I493" i="1"/>
  <c r="J493" i="1" s="1"/>
  <c r="I494" i="1"/>
  <c r="J494" i="1" s="1"/>
  <c r="I495" i="1"/>
  <c r="J495" i="1" s="1"/>
  <c r="I496" i="1"/>
  <c r="J496" i="1" s="1"/>
  <c r="I497" i="1"/>
  <c r="J497" i="1" s="1"/>
  <c r="I498" i="1"/>
  <c r="J498" i="1" s="1"/>
  <c r="I499" i="1"/>
  <c r="J499" i="1" s="1"/>
  <c r="I500" i="1"/>
  <c r="J500" i="1" s="1"/>
  <c r="I501" i="1"/>
  <c r="J501" i="1" s="1"/>
  <c r="I502" i="1"/>
  <c r="J502" i="1" s="1"/>
  <c r="I503" i="1"/>
  <c r="J503" i="1" s="1"/>
  <c r="I504" i="1"/>
  <c r="J504" i="1" s="1"/>
  <c r="I505" i="1"/>
  <c r="J505" i="1" s="1"/>
  <c r="I506" i="1"/>
  <c r="J506" i="1" s="1"/>
  <c r="I507" i="1"/>
  <c r="J507" i="1" s="1"/>
  <c r="I508" i="1"/>
  <c r="J508" i="1" s="1"/>
  <c r="I509" i="1"/>
  <c r="J509" i="1" s="1"/>
  <c r="I510" i="1"/>
  <c r="J510" i="1" s="1"/>
  <c r="I511" i="1"/>
  <c r="J511" i="1" s="1"/>
  <c r="I512" i="1"/>
  <c r="J512" i="1" s="1"/>
  <c r="I513" i="1"/>
  <c r="J513" i="1" s="1"/>
  <c r="I514" i="1"/>
  <c r="J514" i="1" s="1"/>
  <c r="I423" i="1"/>
  <c r="I424" i="1"/>
  <c r="I425" i="1"/>
  <c r="I426" i="1"/>
  <c r="I427" i="1"/>
  <c r="I429" i="1"/>
  <c r="I430" i="1"/>
  <c r="I431" i="1"/>
  <c r="J431" i="1" s="1"/>
  <c r="I432" i="1"/>
  <c r="J432" i="1" s="1"/>
  <c r="I433" i="1"/>
  <c r="I434" i="1"/>
  <c r="I435" i="1"/>
  <c r="J435" i="1" s="1"/>
  <c r="I420" i="1"/>
  <c r="I421" i="1"/>
  <c r="I422" i="1"/>
  <c r="I419" i="1"/>
  <c r="I415" i="1"/>
  <c r="Q334" i="1"/>
  <c r="Q718" i="1" s="1"/>
  <c r="Q331" i="1"/>
  <c r="Q326" i="1" s="1"/>
  <c r="Q788" i="1" s="1"/>
  <c r="Q329" i="1"/>
  <c r="K410" i="1"/>
  <c r="K409" i="1"/>
  <c r="K397" i="1"/>
  <c r="K396" i="1" s="1"/>
  <c r="K386" i="1"/>
  <c r="K385" i="1"/>
  <c r="K382" i="1"/>
  <c r="K360" i="1"/>
  <c r="K347" i="1"/>
  <c r="K343" i="1"/>
  <c r="K342" i="1" s="1"/>
  <c r="K341" i="1" s="1"/>
  <c r="K337" i="1"/>
  <c r="K336" i="1"/>
  <c r="K334" i="1"/>
  <c r="K329" i="1" s="1"/>
  <c r="K331" i="1"/>
  <c r="K326" i="1" s="1"/>
  <c r="K788" i="1" s="1"/>
  <c r="K330" i="1"/>
  <c r="K327" i="1"/>
  <c r="I327" i="1" s="1"/>
  <c r="I282" i="1"/>
  <c r="I267" i="1"/>
  <c r="I266" i="1"/>
  <c r="I265" i="1"/>
  <c r="I256" i="1"/>
  <c r="I257" i="1"/>
  <c r="I255" i="1"/>
  <c r="I254" i="1"/>
  <c r="I253" i="1"/>
  <c r="I250" i="1"/>
  <c r="I249" i="1"/>
  <c r="I247" i="1"/>
  <c r="I246" i="1"/>
  <c r="I245" i="1"/>
  <c r="I238" i="1"/>
  <c r="I219" i="1"/>
  <c r="I218" i="1"/>
  <c r="I216" i="1"/>
  <c r="I215" i="1"/>
  <c r="I214" i="1"/>
  <c r="I208" i="1"/>
  <c r="I199" i="1"/>
  <c r="I198" i="1"/>
  <c r="J307" i="1"/>
  <c r="J306" i="1"/>
  <c r="J305" i="1"/>
  <c r="J304" i="1"/>
  <c r="J303" i="1"/>
  <c r="J302" i="1"/>
  <c r="J301" i="1"/>
  <c r="J273" i="1"/>
  <c r="J272" i="1"/>
  <c r="J271" i="1"/>
  <c r="J270" i="1"/>
  <c r="J269" i="1"/>
  <c r="J268" i="1"/>
  <c r="J263" i="1"/>
  <c r="J262" i="1"/>
  <c r="J261" i="1"/>
  <c r="J260" i="1"/>
  <c r="J259" i="1"/>
  <c r="J258" i="1"/>
  <c r="J186" i="1"/>
  <c r="J184" i="1"/>
  <c r="J183" i="1"/>
  <c r="J168" i="1"/>
  <c r="J165" i="1"/>
  <c r="J162" i="1"/>
  <c r="J159" i="1"/>
  <c r="J153" i="1"/>
  <c r="J152" i="1"/>
  <c r="J151" i="1"/>
  <c r="J150" i="1"/>
  <c r="J149" i="1"/>
  <c r="J148" i="1"/>
  <c r="J147" i="1"/>
  <c r="J146" i="1"/>
  <c r="J145" i="1"/>
  <c r="J141" i="1"/>
  <c r="J140" i="1"/>
  <c r="J139" i="1"/>
  <c r="J138" i="1"/>
  <c r="J137" i="1"/>
  <c r="J135" i="1"/>
  <c r="J134" i="1"/>
  <c r="J133" i="1"/>
  <c r="J132" i="1"/>
  <c r="J131" i="1"/>
  <c r="J130" i="1"/>
  <c r="J129" i="1"/>
  <c r="J128" i="1"/>
  <c r="J127" i="1"/>
  <c r="J126" i="1"/>
  <c r="J125" i="1"/>
  <c r="J122" i="1"/>
  <c r="J114" i="1"/>
  <c r="J113" i="1"/>
  <c r="J112" i="1"/>
  <c r="J111" i="1"/>
  <c r="J110" i="1"/>
  <c r="J109" i="1"/>
  <c r="J108" i="1"/>
  <c r="J107" i="1"/>
  <c r="J106" i="1"/>
  <c r="J105" i="1"/>
  <c r="J104" i="1"/>
  <c r="J97" i="1"/>
  <c r="J92" i="1"/>
  <c r="J91" i="1"/>
  <c r="J76" i="1"/>
  <c r="Q280" i="1"/>
  <c r="Q225" i="1" s="1"/>
  <c r="Q222" i="1" s="1"/>
  <c r="Q229" i="1"/>
  <c r="Q227" i="1" s="1"/>
  <c r="Q173" i="1" s="1"/>
  <c r="Q228" i="1"/>
  <c r="Q172" i="1" s="1"/>
  <c r="Q207" i="1"/>
  <c r="Q206" i="1"/>
  <c r="Q177" i="1"/>
  <c r="Q174" i="1"/>
  <c r="Q127" i="1"/>
  <c r="Q117" i="1" s="1"/>
  <c r="Q126" i="1"/>
  <c r="Q116" i="1" s="1"/>
  <c r="Q94" i="1"/>
  <c r="O280" i="1"/>
  <c r="I280" i="1" s="1"/>
  <c r="O230" i="1"/>
  <c r="O229" i="1" s="1"/>
  <c r="O227" i="1" s="1"/>
  <c r="O228" i="1"/>
  <c r="O223" i="1"/>
  <c r="O221" i="1" s="1"/>
  <c r="O207" i="1"/>
  <c r="O206" i="1"/>
  <c r="O201" i="1"/>
  <c r="O200" i="1" s="1"/>
  <c r="O177" i="1"/>
  <c r="O174" i="1"/>
  <c r="O173" i="1"/>
  <c r="O171" i="1" s="1"/>
  <c r="O172" i="1"/>
  <c r="O127" i="1"/>
  <c r="O117" i="1" s="1"/>
  <c r="O126" i="1"/>
  <c r="M281" i="1"/>
  <c r="N281" i="1" s="1"/>
  <c r="M279" i="1"/>
  <c r="N279" i="1" s="1"/>
  <c r="M264" i="1"/>
  <c r="I264" i="1" s="1"/>
  <c r="M251" i="1"/>
  <c r="I251" i="1" s="1"/>
  <c r="M248" i="1"/>
  <c r="I248" i="1" s="1"/>
  <c r="M244" i="1"/>
  <c r="I244" i="1" s="1"/>
  <c r="M243" i="1"/>
  <c r="I243" i="1" s="1"/>
  <c r="I242" i="1"/>
  <c r="M226" i="1"/>
  <c r="M223" i="1" s="1"/>
  <c r="M224" i="1"/>
  <c r="M222" i="1"/>
  <c r="M221" i="1" s="1"/>
  <c r="M217" i="1"/>
  <c r="M203" i="1"/>
  <c r="M201" i="1"/>
  <c r="M200" i="1" s="1"/>
  <c r="M180" i="1"/>
  <c r="M177" i="1"/>
  <c r="M174" i="1"/>
  <c r="M173" i="1"/>
  <c r="M172" i="1"/>
  <c r="M171" i="1" s="1"/>
  <c r="M125" i="1"/>
  <c r="M117" i="1"/>
  <c r="K281" i="1"/>
  <c r="K279" i="1"/>
  <c r="K236" i="1"/>
  <c r="K229" i="1" s="1"/>
  <c r="K228" i="1"/>
  <c r="K225" i="1"/>
  <c r="K224" i="1" s="1"/>
  <c r="K217" i="1"/>
  <c r="K213" i="1"/>
  <c r="K212" i="1"/>
  <c r="K211" i="1"/>
  <c r="K210" i="1"/>
  <c r="K197" i="1"/>
  <c r="I197" i="1" s="1"/>
  <c r="K194" i="1"/>
  <c r="K193" i="1"/>
  <c r="K189" i="1"/>
  <c r="K188" i="1" s="1"/>
  <c r="K180" i="1"/>
  <c r="K177" i="1"/>
  <c r="K174" i="1"/>
  <c r="K173" i="1"/>
  <c r="K172" i="1"/>
  <c r="K156" i="1"/>
  <c r="K136" i="1"/>
  <c r="K127" i="1"/>
  <c r="K126" i="1"/>
  <c r="Q61" i="1"/>
  <c r="Q60" i="1"/>
  <c r="Q59" i="1"/>
  <c r="O61" i="1"/>
  <c r="O35" i="1" s="1"/>
  <c r="O60" i="1"/>
  <c r="M61" i="1"/>
  <c r="M35" i="1" s="1"/>
  <c r="M60" i="1"/>
  <c r="R25" i="1"/>
  <c r="R28" i="1"/>
  <c r="R32" i="1"/>
  <c r="P22" i="1"/>
  <c r="P32" i="1"/>
  <c r="N22" i="1"/>
  <c r="N32" i="1"/>
  <c r="I25" i="1"/>
  <c r="I28" i="1"/>
  <c r="I32" i="1"/>
  <c r="J32" i="1" s="1"/>
  <c r="I27" i="1"/>
  <c r="I26" i="1"/>
  <c r="AV10" i="1"/>
  <c r="AU32" i="1"/>
  <c r="AU37" i="1"/>
  <c r="AV38" i="1"/>
  <c r="AU46" i="1"/>
  <c r="AU51" i="1"/>
  <c r="AV51" i="1"/>
  <c r="AV71" i="1"/>
  <c r="AV72" i="1"/>
  <c r="AV76" i="1"/>
  <c r="AV78" i="1"/>
  <c r="AV80" i="1"/>
  <c r="AV84" i="1"/>
  <c r="AV86" i="1"/>
  <c r="AV87" i="1"/>
  <c r="AV90" i="1"/>
  <c r="AV91" i="1"/>
  <c r="AV92" i="1"/>
  <c r="AV93" i="1"/>
  <c r="AV97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21" i="1"/>
  <c r="AV122" i="1"/>
  <c r="AU125" i="1"/>
  <c r="AU143" i="1"/>
  <c r="AV143" i="1"/>
  <c r="AU144" i="1"/>
  <c r="AV144" i="1"/>
  <c r="AV154" i="1"/>
  <c r="AV155" i="1"/>
  <c r="AU157" i="1"/>
  <c r="AV157" i="1"/>
  <c r="AU158" i="1"/>
  <c r="AV158" i="1"/>
  <c r="AV160" i="1"/>
  <c r="AV161" i="1"/>
  <c r="AV163" i="1"/>
  <c r="AV164" i="1"/>
  <c r="AV166" i="1"/>
  <c r="AV167" i="1"/>
  <c r="AV169" i="1"/>
  <c r="AV170" i="1"/>
  <c r="AV175" i="1"/>
  <c r="AU175" i="1" s="1"/>
  <c r="AV176" i="1"/>
  <c r="AU176" i="1" s="1"/>
  <c r="AV178" i="1"/>
  <c r="AU178" i="1" s="1"/>
  <c r="AV179" i="1"/>
  <c r="AU179" i="1" s="1"/>
  <c r="AV181" i="1"/>
  <c r="AU181" i="1" s="1"/>
  <c r="AV182" i="1"/>
  <c r="AU182" i="1" s="1"/>
  <c r="AV186" i="1"/>
  <c r="AU186" i="1" s="1"/>
  <c r="AV190" i="1"/>
  <c r="AU190" i="1" s="1"/>
  <c r="AV191" i="1"/>
  <c r="AU191" i="1" s="1"/>
  <c r="AV195" i="1"/>
  <c r="AU195" i="1" s="1"/>
  <c r="AV196" i="1"/>
  <c r="AU198" i="1"/>
  <c r="AV198" i="1"/>
  <c r="AU199" i="1"/>
  <c r="AV199" i="1"/>
  <c r="AU201" i="1"/>
  <c r="AV201" i="1"/>
  <c r="AV208" i="1"/>
  <c r="AU214" i="1"/>
  <c r="AV214" i="1"/>
  <c r="AV215" i="1"/>
  <c r="AU216" i="1"/>
  <c r="AV216" i="1"/>
  <c r="AU218" i="1"/>
  <c r="AV218" i="1"/>
  <c r="AU220" i="1"/>
  <c r="AV220" i="1"/>
  <c r="AU225" i="1"/>
  <c r="AU227" i="1"/>
  <c r="AU45" i="1" s="1"/>
  <c r="AU228" i="1"/>
  <c r="AU229" i="1"/>
  <c r="AU230" i="1"/>
  <c r="AU231" i="1"/>
  <c r="AV231" i="1"/>
  <c r="AU232" i="1"/>
  <c r="AV232" i="1"/>
  <c r="AU233" i="1"/>
  <c r="AV233" i="1"/>
  <c r="AU234" i="1"/>
  <c r="AV234" i="1"/>
  <c r="AU235" i="1"/>
  <c r="AV235" i="1"/>
  <c r="AU236" i="1"/>
  <c r="AU237" i="1"/>
  <c r="AV237" i="1"/>
  <c r="AU238" i="1"/>
  <c r="AV238" i="1"/>
  <c r="AV245" i="1"/>
  <c r="AU247" i="1"/>
  <c r="AV247" i="1"/>
  <c r="AV249" i="1"/>
  <c r="AV250" i="1"/>
  <c r="AV253" i="1"/>
  <c r="AV254" i="1"/>
  <c r="AV255" i="1"/>
  <c r="AV256" i="1"/>
  <c r="AU257" i="1"/>
  <c r="AV257" i="1"/>
  <c r="AU259" i="1"/>
  <c r="AV259" i="1"/>
  <c r="AU260" i="1"/>
  <c r="AV260" i="1"/>
  <c r="AU262" i="1"/>
  <c r="AV262" i="1"/>
  <c r="AU263" i="1"/>
  <c r="AV263" i="1"/>
  <c r="AV265" i="1"/>
  <c r="AU267" i="1"/>
  <c r="AV267" i="1"/>
  <c r="AU269" i="1"/>
  <c r="AV269" i="1"/>
  <c r="AU270" i="1"/>
  <c r="AV270" i="1"/>
  <c r="AV274" i="1"/>
  <c r="AU274" i="1" s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38" i="1"/>
  <c r="AU338" i="1" s="1"/>
  <c r="AV339" i="1"/>
  <c r="AV340" i="1"/>
  <c r="AV344" i="1"/>
  <c r="AV345" i="1"/>
  <c r="AU345" i="1" s="1"/>
  <c r="AV346" i="1"/>
  <c r="AU346" i="1" s="1"/>
  <c r="AV349" i="1"/>
  <c r="AU349" i="1" s="1"/>
  <c r="AV350" i="1"/>
  <c r="AU350" i="1" s="1"/>
  <c r="AV353" i="1"/>
  <c r="AU353" i="1" s="1"/>
  <c r="AU355" i="1"/>
  <c r="AV355" i="1"/>
  <c r="AU357" i="1"/>
  <c r="AV357" i="1"/>
  <c r="AU358" i="1"/>
  <c r="AV358" i="1"/>
  <c r="AU359" i="1"/>
  <c r="AV359" i="1"/>
  <c r="AU362" i="1"/>
  <c r="AV362" i="1"/>
  <c r="AU363" i="1"/>
  <c r="AV363" i="1"/>
  <c r="AU364" i="1"/>
  <c r="AU365" i="1"/>
  <c r="AU366" i="1"/>
  <c r="AU367" i="1"/>
  <c r="AU368" i="1"/>
  <c r="AU369" i="1"/>
  <c r="AU370" i="1"/>
  <c r="AU371" i="1"/>
  <c r="AU372" i="1"/>
  <c r="AU373" i="1"/>
  <c r="AU374" i="1"/>
  <c r="AU375" i="1"/>
  <c r="AU376" i="1"/>
  <c r="AU377" i="1"/>
  <c r="AU378" i="1"/>
  <c r="AU379" i="1"/>
  <c r="AU380" i="1"/>
  <c r="AU381" i="1"/>
  <c r="AU382" i="1"/>
  <c r="AU383" i="1"/>
  <c r="AV383" i="1"/>
  <c r="AU384" i="1"/>
  <c r="AU385" i="1"/>
  <c r="AU386" i="1"/>
  <c r="AU387" i="1"/>
  <c r="AV387" i="1"/>
  <c r="AU388" i="1"/>
  <c r="AU389" i="1"/>
  <c r="AU390" i="1"/>
  <c r="AV390" i="1"/>
  <c r="AU391" i="1"/>
  <c r="AU392" i="1"/>
  <c r="AU393" i="1"/>
  <c r="AU394" i="1"/>
  <c r="AU395" i="1"/>
  <c r="AU398" i="1"/>
  <c r="AV398" i="1"/>
  <c r="AU399" i="1"/>
  <c r="AU400" i="1"/>
  <c r="AU401" i="1"/>
  <c r="AU402" i="1"/>
  <c r="AU403" i="1"/>
  <c r="AU404" i="1"/>
  <c r="AU405" i="1"/>
  <c r="AU406" i="1"/>
  <c r="AU407" i="1"/>
  <c r="AU408" i="1"/>
  <c r="AV408" i="1"/>
  <c r="AU409" i="1"/>
  <c r="AU412" i="1"/>
  <c r="AV412" i="1"/>
  <c r="AU414" i="1"/>
  <c r="AV414" i="1"/>
  <c r="AU417" i="1"/>
  <c r="AV417" i="1"/>
  <c r="AU418" i="1"/>
  <c r="AU419" i="1"/>
  <c r="AU420" i="1"/>
  <c r="AU421" i="1"/>
  <c r="AV421" i="1"/>
  <c r="AU422" i="1"/>
  <c r="AV422" i="1"/>
  <c r="AU423" i="1"/>
  <c r="AU424" i="1"/>
  <c r="AV424" i="1"/>
  <c r="AU425" i="1"/>
  <c r="AV425" i="1"/>
  <c r="AU426" i="1"/>
  <c r="AU427" i="1"/>
  <c r="AV427" i="1"/>
  <c r="AU430" i="1"/>
  <c r="AV430" i="1"/>
  <c r="AU431" i="1"/>
  <c r="AU432" i="1"/>
  <c r="AU433" i="1"/>
  <c r="AV433" i="1"/>
  <c r="AU434" i="1"/>
  <c r="AU435" i="1"/>
  <c r="AU438" i="1"/>
  <c r="AV438" i="1"/>
  <c r="AU439" i="1"/>
  <c r="AU440" i="1"/>
  <c r="AU444" i="1"/>
  <c r="AV444" i="1"/>
  <c r="AU445" i="1"/>
  <c r="AU446" i="1"/>
  <c r="AU447" i="1"/>
  <c r="AU448" i="1"/>
  <c r="AV448" i="1"/>
  <c r="AU449" i="1"/>
  <c r="AU452" i="1"/>
  <c r="AV452" i="1"/>
  <c r="AU453" i="1"/>
  <c r="AU454" i="1"/>
  <c r="AU457" i="1"/>
  <c r="AV457" i="1"/>
  <c r="AU458" i="1"/>
  <c r="AV458" i="1"/>
  <c r="AU461" i="1"/>
  <c r="AV461" i="1"/>
  <c r="AU462" i="1"/>
  <c r="AV462" i="1"/>
  <c r="AU463" i="1"/>
  <c r="AU464" i="1"/>
  <c r="AU465" i="1"/>
  <c r="AU466" i="1"/>
  <c r="AU467" i="1"/>
  <c r="AV467" i="1"/>
  <c r="AU468" i="1"/>
  <c r="AU469" i="1"/>
  <c r="AU470" i="1"/>
  <c r="AU471" i="1"/>
  <c r="AV471" i="1"/>
  <c r="AU472" i="1"/>
  <c r="AV472" i="1"/>
  <c r="AU473" i="1"/>
  <c r="AV473" i="1"/>
  <c r="AU474" i="1"/>
  <c r="AV474" i="1"/>
  <c r="AU475" i="1"/>
  <c r="AU476" i="1"/>
  <c r="AU477" i="1"/>
  <c r="AU478" i="1"/>
  <c r="AV478" i="1"/>
  <c r="AU479" i="1"/>
  <c r="AU480" i="1"/>
  <c r="AU481" i="1"/>
  <c r="AU482" i="1"/>
  <c r="AU483" i="1"/>
  <c r="AV483" i="1"/>
  <c r="AU484" i="1"/>
  <c r="AU485" i="1"/>
  <c r="AU486" i="1"/>
  <c r="AV486" i="1"/>
  <c r="AU489" i="1"/>
  <c r="AV489" i="1"/>
  <c r="AU490" i="1"/>
  <c r="AV490" i="1"/>
  <c r="AU493" i="1"/>
  <c r="AV493" i="1"/>
  <c r="AU494" i="1"/>
  <c r="AV494" i="1"/>
  <c r="AU497" i="1"/>
  <c r="AV497" i="1"/>
  <c r="AU498" i="1"/>
  <c r="AV498" i="1"/>
  <c r="AU501" i="1"/>
  <c r="AV501" i="1"/>
  <c r="AU502" i="1"/>
  <c r="AV502" i="1"/>
  <c r="AU505" i="1"/>
  <c r="AV505" i="1"/>
  <c r="AU506" i="1"/>
  <c r="AV506" i="1"/>
  <c r="AU509" i="1"/>
  <c r="AV509" i="1"/>
  <c r="AU510" i="1"/>
  <c r="AV510" i="1"/>
  <c r="AU513" i="1"/>
  <c r="AV513" i="1"/>
  <c r="AU524" i="1"/>
  <c r="AV524" i="1"/>
  <c r="AU525" i="1"/>
  <c r="AV525" i="1"/>
  <c r="AU526" i="1"/>
  <c r="AV526" i="1"/>
  <c r="AU536" i="1"/>
  <c r="AV536" i="1"/>
  <c r="AV537" i="1"/>
  <c r="AU544" i="1"/>
  <c r="AV544" i="1"/>
  <c r="AU553" i="1"/>
  <c r="AU563" i="1"/>
  <c r="AV570" i="1"/>
  <c r="AV571" i="1"/>
  <c r="AV573" i="1"/>
  <c r="AV576" i="1"/>
  <c r="AU576" i="1" s="1"/>
  <c r="AV577" i="1"/>
  <c r="AU577" i="1" s="1"/>
  <c r="AV578" i="1"/>
  <c r="AU578" i="1" s="1"/>
  <c r="AV579" i="1"/>
  <c r="AU579" i="1" s="1"/>
  <c r="AV590" i="1"/>
  <c r="AV591" i="1"/>
  <c r="AV594" i="1"/>
  <c r="AV598" i="1"/>
  <c r="AV599" i="1"/>
  <c r="AU599" i="1" s="1"/>
  <c r="AV600" i="1"/>
  <c r="AU600" i="1" s="1"/>
  <c r="AV605" i="1"/>
  <c r="AU605" i="1" s="1"/>
  <c r="AV607" i="1"/>
  <c r="AU607" i="1" s="1"/>
  <c r="AU610" i="1"/>
  <c r="AV610" i="1"/>
  <c r="AV611" i="1"/>
  <c r="AU611" i="1" s="1"/>
  <c r="AV614" i="1"/>
  <c r="AU614" i="1" s="1"/>
  <c r="AV615" i="1"/>
  <c r="AU615" i="1" s="1"/>
  <c r="AV616" i="1"/>
  <c r="AU616" i="1" s="1"/>
  <c r="AV618" i="1"/>
  <c r="AU618" i="1" s="1"/>
  <c r="AV619" i="1"/>
  <c r="AU619" i="1" s="1"/>
  <c r="AV621" i="1"/>
  <c r="AU621" i="1" s="1"/>
  <c r="AU625" i="1"/>
  <c r="AV625" i="1"/>
  <c r="AV609" i="1" s="1"/>
  <c r="AU609" i="1" s="1"/>
  <c r="AV637" i="1"/>
  <c r="AU637" i="1" s="1"/>
  <c r="AV638" i="1"/>
  <c r="AU638" i="1" s="1"/>
  <c r="AV639" i="1"/>
  <c r="AU639" i="1" s="1"/>
  <c r="AV660" i="1"/>
  <c r="AV662" i="1"/>
  <c r="AV663" i="1"/>
  <c r="AU663" i="1" s="1"/>
  <c r="AV665" i="1"/>
  <c r="AV667" i="1"/>
  <c r="AV672" i="1"/>
  <c r="AV673" i="1"/>
  <c r="AV674" i="1"/>
  <c r="AV675" i="1"/>
  <c r="AV677" i="1"/>
  <c r="AU677" i="1" s="1"/>
  <c r="AV678" i="1"/>
  <c r="AU678" i="1" s="1"/>
  <c r="AV679" i="1"/>
  <c r="AV680" i="1"/>
  <c r="AU680" i="1" s="1"/>
  <c r="AV691" i="1"/>
  <c r="AU691" i="1" s="1"/>
  <c r="AV692" i="1"/>
  <c r="AU692" i="1" s="1"/>
  <c r="AV695" i="1"/>
  <c r="AV697" i="1"/>
  <c r="AU697" i="1" s="1"/>
  <c r="AV699" i="1"/>
  <c r="AV700" i="1"/>
  <c r="AV701" i="1"/>
  <c r="AV733" i="1"/>
  <c r="AV736" i="1"/>
  <c r="AU736" i="1" s="1"/>
  <c r="AV739" i="1"/>
  <c r="AU739" i="1" s="1"/>
  <c r="AV740" i="1"/>
  <c r="AU740" i="1" s="1"/>
  <c r="AV742" i="1"/>
  <c r="AU743" i="1"/>
  <c r="AV749" i="1"/>
  <c r="AU749" i="1" s="1"/>
  <c r="AV750" i="1"/>
  <c r="AV751" i="1"/>
  <c r="AV753" i="1"/>
  <c r="AU753" i="1" s="1"/>
  <c r="AV755" i="1"/>
  <c r="AV756" i="1"/>
  <c r="AV759" i="1"/>
  <c r="AU759" i="1" s="1"/>
  <c r="AV760" i="1"/>
  <c r="AU760" i="1" s="1"/>
  <c r="AV761" i="1"/>
  <c r="AU761" i="1" s="1"/>
  <c r="AV762" i="1"/>
  <c r="AU762" i="1" s="1"/>
  <c r="AV763" i="1"/>
  <c r="AU763" i="1" s="1"/>
  <c r="AV764" i="1"/>
  <c r="AV772" i="1"/>
  <c r="AV773" i="1"/>
  <c r="AV774" i="1"/>
  <c r="AV775" i="1"/>
  <c r="AV776" i="1"/>
  <c r="AV777" i="1"/>
  <c r="AV778" i="1"/>
  <c r="AV779" i="1"/>
  <c r="AV780" i="1"/>
  <c r="AV782" i="1"/>
  <c r="AV795" i="1"/>
  <c r="AU795" i="1" s="1"/>
  <c r="AV796" i="1"/>
  <c r="AU796" i="1" s="1"/>
  <c r="AU802" i="1"/>
  <c r="AU39" i="1" s="1"/>
  <c r="AV803" i="1"/>
  <c r="AU805" i="1"/>
  <c r="AV805" i="1"/>
  <c r="AU820" i="1"/>
  <c r="AU821" i="1"/>
  <c r="AV821" i="1"/>
  <c r="AU822" i="1"/>
  <c r="AV822" i="1"/>
  <c r="AV826" i="1"/>
  <c r="AU826" i="1" s="1"/>
  <c r="AV827" i="1"/>
  <c r="AU827" i="1" s="1"/>
  <c r="AU829" i="1"/>
  <c r="AU830" i="1"/>
  <c r="AU832" i="1"/>
  <c r="AV832" i="1"/>
  <c r="AU833" i="1"/>
  <c r="AV833" i="1"/>
  <c r="AU835" i="1"/>
  <c r="AV835" i="1"/>
  <c r="AU836" i="1"/>
  <c r="AV836" i="1"/>
  <c r="AV838" i="1"/>
  <c r="AV837" i="1" s="1"/>
  <c r="AU839" i="1"/>
  <c r="AV839" i="1"/>
  <c r="AV841" i="1"/>
  <c r="AU841" i="1" s="1"/>
  <c r="AV842" i="1"/>
  <c r="AU842" i="1" s="1"/>
  <c r="AV843" i="1"/>
  <c r="AU843" i="1" s="1"/>
  <c r="AV844" i="1"/>
  <c r="AU844" i="1" s="1"/>
  <c r="AU850" i="1"/>
  <c r="AU857" i="1"/>
  <c r="AV857" i="1"/>
  <c r="AV860" i="1"/>
  <c r="AU860" i="1" s="1"/>
  <c r="AV861" i="1"/>
  <c r="AU861" i="1" s="1"/>
  <c r="AU892" i="1"/>
  <c r="AU891" i="1" s="1"/>
  <c r="AV892" i="1"/>
  <c r="AU893" i="1"/>
  <c r="AV893" i="1"/>
  <c r="AU895" i="1"/>
  <c r="AV895" i="1"/>
  <c r="AU896" i="1"/>
  <c r="AV896" i="1"/>
  <c r="AU898" i="1"/>
  <c r="AU897" i="1" s="1"/>
  <c r="AV898" i="1"/>
  <c r="AU899" i="1"/>
  <c r="AV899" i="1"/>
  <c r="AV900" i="1"/>
  <c r="AU900" i="1" s="1"/>
  <c r="AV901" i="1"/>
  <c r="AU901" i="1" s="1"/>
  <c r="AV903" i="1"/>
  <c r="AU903" i="1" s="1"/>
  <c r="AV904" i="1"/>
  <c r="AU904" i="1" s="1"/>
  <c r="AV909" i="1"/>
  <c r="AU909" i="1" s="1"/>
  <c r="AU917" i="1"/>
  <c r="AV917" i="1"/>
  <c r="AU918" i="1"/>
  <c r="AV918" i="1"/>
  <c r="AU930" i="1"/>
  <c r="AU929" i="1" s="1"/>
  <c r="AU928" i="1" s="1"/>
  <c r="AU53" i="1" s="1"/>
  <c r="AU931" i="1"/>
  <c r="AU932" i="1"/>
  <c r="AV933" i="1"/>
  <c r="AV934" i="1"/>
  <c r="AU935" i="1"/>
  <c r="AV936" i="1"/>
  <c r="AV937" i="1"/>
  <c r="AU938" i="1"/>
  <c r="AV939" i="1"/>
  <c r="AV940" i="1"/>
  <c r="AV953" i="1"/>
  <c r="AV955" i="1"/>
  <c r="AV954" i="1" s="1"/>
  <c r="AV983" i="1"/>
  <c r="AU983" i="1" s="1"/>
  <c r="AV985" i="1"/>
  <c r="AU985" i="1" s="1"/>
  <c r="L754" i="1" l="1"/>
  <c r="I586" i="1"/>
  <c r="R586" i="1"/>
  <c r="I411" i="1"/>
  <c r="K695" i="1"/>
  <c r="L695" i="1" s="1"/>
  <c r="L696" i="1"/>
  <c r="I538" i="1"/>
  <c r="K311" i="1"/>
  <c r="Q67" i="1"/>
  <c r="Q309" i="1" s="1"/>
  <c r="Q786" i="1" s="1"/>
  <c r="O67" i="1"/>
  <c r="O786" i="1" s="1"/>
  <c r="O811" i="1" s="1"/>
  <c r="O57" i="1" s="1"/>
  <c r="O31" i="1" s="1"/>
  <c r="K125" i="1"/>
  <c r="I523" i="1"/>
  <c r="M519" i="1"/>
  <c r="I527" i="1"/>
  <c r="M520" i="1"/>
  <c r="AF748" i="1"/>
  <c r="V748" i="1"/>
  <c r="V695" i="1"/>
  <c r="AF695" i="1"/>
  <c r="I60" i="1"/>
  <c r="I488" i="1"/>
  <c r="AU156" i="1"/>
  <c r="AU894" i="1"/>
  <c r="I754" i="1"/>
  <c r="O59" i="1"/>
  <c r="O34" i="1" s="1"/>
  <c r="O813" i="1"/>
  <c r="K171" i="1"/>
  <c r="Q601" i="1"/>
  <c r="I814" i="1"/>
  <c r="M211" i="1"/>
  <c r="M207" i="1" s="1"/>
  <c r="I771" i="1"/>
  <c r="P771" i="1"/>
  <c r="K59" i="1"/>
  <c r="I217" i="1"/>
  <c r="K719" i="1"/>
  <c r="M354" i="1"/>
  <c r="I354" i="1" s="1"/>
  <c r="I735" i="1"/>
  <c r="I789" i="1"/>
  <c r="AU838" i="1"/>
  <c r="AU837" i="1" s="1"/>
  <c r="M116" i="1"/>
  <c r="M115" i="1" s="1"/>
  <c r="K328" i="1"/>
  <c r="Q719" i="1"/>
  <c r="AU142" i="1"/>
  <c r="Q226" i="1"/>
  <c r="Q223" i="1" s="1"/>
  <c r="Q221" i="1" s="1"/>
  <c r="Q566" i="1"/>
  <c r="Q325" i="1" s="1"/>
  <c r="Q323" i="1" s="1"/>
  <c r="I707" i="1"/>
  <c r="I741" i="1"/>
  <c r="I24" i="1"/>
  <c r="Q171" i="1"/>
  <c r="M455" i="1"/>
  <c r="O716" i="1"/>
  <c r="I720" i="1"/>
  <c r="K192" i="1"/>
  <c r="K187" i="1" s="1"/>
  <c r="K185" i="1" s="1"/>
  <c r="O125" i="1"/>
  <c r="Q205" i="1"/>
  <c r="I568" i="1"/>
  <c r="M542" i="1"/>
  <c r="K62" i="1"/>
  <c r="K36" i="1" s="1"/>
  <c r="I543" i="1"/>
  <c r="M522" i="1"/>
  <c r="M410" i="1"/>
  <c r="I456" i="1"/>
  <c r="K718" i="1"/>
  <c r="I279" i="1"/>
  <c r="M240" i="1"/>
  <c r="I240" i="1" s="1"/>
  <c r="M212" i="1"/>
  <c r="M66" i="1" s="1"/>
  <c r="M728" i="1"/>
  <c r="I728" i="1" s="1"/>
  <c r="I37" i="1"/>
  <c r="O725" i="1"/>
  <c r="O724" i="1" s="1"/>
  <c r="O783" i="1" s="1"/>
  <c r="I738" i="1"/>
  <c r="K704" i="1"/>
  <c r="I704" i="1" s="1"/>
  <c r="K693" i="1"/>
  <c r="I695" i="1"/>
  <c r="K694" i="1"/>
  <c r="K325" i="1"/>
  <c r="K323" i="1" s="1"/>
  <c r="I696" i="1"/>
  <c r="K209" i="1"/>
  <c r="I213" i="1"/>
  <c r="M727" i="1"/>
  <c r="M533" i="1"/>
  <c r="I534" i="1"/>
  <c r="I752" i="1"/>
  <c r="I252" i="1"/>
  <c r="M729" i="1"/>
  <c r="I729" i="1" s="1"/>
  <c r="I742" i="1"/>
  <c r="M732" i="1"/>
  <c r="I732" i="1" s="1"/>
  <c r="I739" i="1"/>
  <c r="I731" i="1"/>
  <c r="I730" i="1"/>
  <c r="I241" i="1"/>
  <c r="I737" i="1"/>
  <c r="I437" i="1"/>
  <c r="I440" i="1"/>
  <c r="Q330" i="1"/>
  <c r="Q328" i="1" s="1"/>
  <c r="Q204" i="1"/>
  <c r="Q201" i="1" s="1"/>
  <c r="Q200" i="1" s="1"/>
  <c r="Q115" i="1"/>
  <c r="Q66" i="1"/>
  <c r="Q125" i="1"/>
  <c r="Q202" i="1"/>
  <c r="O205" i="1"/>
  <c r="O202" i="1"/>
  <c r="O116" i="1"/>
  <c r="M210" i="1"/>
  <c r="K227" i="1"/>
  <c r="K226" i="1"/>
  <c r="K223" i="1" s="1"/>
  <c r="K221" i="1" s="1"/>
  <c r="K322" i="1"/>
  <c r="AV820" i="1"/>
  <c r="AV173" i="1"/>
  <c r="BN427" i="1"/>
  <c r="BN426" i="1" s="1"/>
  <c r="BN425" i="1" s="1"/>
  <c r="BN483" i="1"/>
  <c r="BN482" i="1" s="1"/>
  <c r="BN481" i="1" s="1"/>
  <c r="BN486" i="1"/>
  <c r="BN485" i="1" s="1"/>
  <c r="BN484" i="1" s="1"/>
  <c r="Q811" i="1" l="1"/>
  <c r="Q57" i="1" s="1"/>
  <c r="Q31" i="1" s="1"/>
  <c r="I693" i="1"/>
  <c r="I694" i="1"/>
  <c r="Q717" i="1"/>
  <c r="R566" i="1"/>
  <c r="I410" i="1"/>
  <c r="M333" i="1"/>
  <c r="M332" i="1" s="1"/>
  <c r="M331" i="1"/>
  <c r="M326" i="1" s="1"/>
  <c r="I522" i="1"/>
  <c r="I542" i="1"/>
  <c r="I533" i="1"/>
  <c r="I210" i="1"/>
  <c r="M124" i="1"/>
  <c r="M322" i="1" s="1"/>
  <c r="K309" i="1"/>
  <c r="K308" i="1" s="1"/>
  <c r="I211" i="1"/>
  <c r="M311" i="1"/>
  <c r="I212" i="1"/>
  <c r="M518" i="1"/>
  <c r="K61" i="1"/>
  <c r="I718" i="1"/>
  <c r="I455" i="1"/>
  <c r="Q567" i="1"/>
  <c r="I566" i="1"/>
  <c r="J566" i="1" s="1"/>
  <c r="O723" i="1"/>
  <c r="M726" i="1"/>
  <c r="M725" i="1" s="1"/>
  <c r="M724" i="1" s="1"/>
  <c r="I520" i="1"/>
  <c r="I727" i="1"/>
  <c r="K717" i="1"/>
  <c r="Q716" i="1"/>
  <c r="K65" i="1"/>
  <c r="I519" i="1"/>
  <c r="Q311" i="1"/>
  <c r="Q308" i="1" s="1"/>
  <c r="Q65" i="1"/>
  <c r="O66" i="1"/>
  <c r="I66" i="1" s="1"/>
  <c r="O115" i="1"/>
  <c r="M209" i="1"/>
  <c r="M206" i="1"/>
  <c r="M67" i="1"/>
  <c r="AW801" i="1"/>
  <c r="CM440" i="1"/>
  <c r="CJ440" i="1" s="1"/>
  <c r="BQ440" i="1"/>
  <c r="CM513" i="1"/>
  <c r="CM512" i="1" s="1"/>
  <c r="CM511" i="1" s="1"/>
  <c r="CK511" i="1" s="1"/>
  <c r="CJ511" i="1" s="1"/>
  <c r="BO513" i="1"/>
  <c r="BN513" i="1"/>
  <c r="BQ512" i="1"/>
  <c r="BO512" i="1" s="1"/>
  <c r="BN512" i="1" s="1"/>
  <c r="BN511" i="1" s="1"/>
  <c r="AX512" i="1"/>
  <c r="I61" i="1" l="1"/>
  <c r="K35" i="1"/>
  <c r="M719" i="1"/>
  <c r="I719" i="1" s="1"/>
  <c r="I322" i="1"/>
  <c r="I311" i="1"/>
  <c r="M330" i="1"/>
  <c r="M328" i="1" s="1"/>
  <c r="I333" i="1"/>
  <c r="I124" i="1"/>
  <c r="K786" i="1"/>
  <c r="I726" i="1"/>
  <c r="I518" i="1"/>
  <c r="I332" i="1"/>
  <c r="I209" i="1"/>
  <c r="I67" i="1"/>
  <c r="Q785" i="1"/>
  <c r="K716" i="1"/>
  <c r="I721" i="1"/>
  <c r="M325" i="1"/>
  <c r="M717" i="1" s="1"/>
  <c r="M716" i="1" s="1"/>
  <c r="I35" i="1"/>
  <c r="AV512" i="1"/>
  <c r="AU512" i="1"/>
  <c r="AU511" i="1" s="1"/>
  <c r="AV801" i="1"/>
  <c r="AU801" i="1"/>
  <c r="I326" i="1"/>
  <c r="M788" i="1"/>
  <c r="M813" i="1" s="1"/>
  <c r="M723" i="1"/>
  <c r="M783" i="1"/>
  <c r="O65" i="1"/>
  <c r="M309" i="1"/>
  <c r="M65" i="1"/>
  <c r="M205" i="1"/>
  <c r="M202" i="1"/>
  <c r="AX511" i="1"/>
  <c r="AV511" i="1" s="1"/>
  <c r="BQ511" i="1"/>
  <c r="BO511" i="1" s="1"/>
  <c r="CK513" i="1"/>
  <c r="Q784" i="1" l="1"/>
  <c r="Q23" i="1" s="1"/>
  <c r="Q810" i="1"/>
  <c r="Q809" i="1" s="1"/>
  <c r="I65" i="1"/>
  <c r="M323" i="1"/>
  <c r="I323" i="1" s="1"/>
  <c r="I325" i="1"/>
  <c r="Q56" i="1"/>
  <c r="Q30" i="1" s="1"/>
  <c r="Q29" i="1" s="1"/>
  <c r="Q62" i="1"/>
  <c r="Q36" i="1" s="1"/>
  <c r="I816" i="1"/>
  <c r="I717" i="1"/>
  <c r="I716" i="1"/>
  <c r="O785" i="1"/>
  <c r="I813" i="1"/>
  <c r="M59" i="1"/>
  <c r="M34" i="1" s="1"/>
  <c r="I788" i="1"/>
  <c r="K57" i="1"/>
  <c r="K31" i="1" s="1"/>
  <c r="M785" i="1"/>
  <c r="M810" i="1" s="1"/>
  <c r="M308" i="1"/>
  <c r="M786" i="1"/>
  <c r="M811" i="1" s="1"/>
  <c r="M57" i="1" s="1"/>
  <c r="M31" i="1" s="1"/>
  <c r="I309" i="1"/>
  <c r="CK512" i="1"/>
  <c r="CJ512" i="1" s="1"/>
  <c r="CJ513" i="1"/>
  <c r="I308" i="1" l="1"/>
  <c r="O784" i="1"/>
  <c r="O23" i="1" s="1"/>
  <c r="O810" i="1"/>
  <c r="I36" i="1"/>
  <c r="I62" i="1"/>
  <c r="Q55" i="1"/>
  <c r="Q21" i="1" s="1"/>
  <c r="I811" i="1"/>
  <c r="M809" i="1"/>
  <c r="M55" i="1" s="1"/>
  <c r="M21" i="1" s="1"/>
  <c r="M56" i="1"/>
  <c r="M30" i="1" s="1"/>
  <c r="M29" i="1" s="1"/>
  <c r="I59" i="1"/>
  <c r="I31" i="1"/>
  <c r="I57" i="1"/>
  <c r="I786" i="1"/>
  <c r="M784" i="1"/>
  <c r="M23" i="1" s="1"/>
  <c r="Q22" i="1" l="1"/>
  <c r="O809" i="1"/>
  <c r="O55" i="1" s="1"/>
  <c r="O21" i="1" s="1"/>
  <c r="O56" i="1"/>
  <c r="O30" i="1" s="1"/>
  <c r="O29" i="1" s="1"/>
  <c r="I34" i="1"/>
  <c r="AZ799" i="1"/>
  <c r="AV799" i="1" s="1"/>
  <c r="AU799" i="1" s="1"/>
  <c r="D274" i="1" l="1"/>
  <c r="BQ547" i="1"/>
  <c r="BQ539" i="1"/>
  <c r="J274" i="1" l="1"/>
  <c r="AD274" i="1"/>
  <c r="AX730" i="1"/>
  <c r="AX547" i="1"/>
  <c r="AX539" i="1"/>
  <c r="AU547" i="1" l="1"/>
  <c r="AU546" i="1" s="1"/>
  <c r="AV547" i="1"/>
  <c r="AV539" i="1"/>
  <c r="AU539" i="1"/>
  <c r="AU538" i="1" s="1"/>
  <c r="AV730" i="1"/>
  <c r="AX531" i="1"/>
  <c r="AU531" i="1" l="1"/>
  <c r="AU527" i="1" s="1"/>
  <c r="AV531" i="1"/>
  <c r="CK25" i="1"/>
  <c r="CE25" i="1"/>
  <c r="BO25" i="1"/>
  <c r="BI25" i="1"/>
  <c r="H683" i="1" l="1"/>
  <c r="AW25" i="1"/>
  <c r="AV25" i="1" s="1"/>
  <c r="AU25" i="1" s="1"/>
  <c r="D25" i="1"/>
  <c r="AW60" i="1"/>
  <c r="BO953" i="1"/>
  <c r="BS952" i="1"/>
  <c r="BO952" i="1" s="1"/>
  <c r="BS951" i="1"/>
  <c r="BS950" i="1" s="1"/>
  <c r="BO950" i="1" s="1"/>
  <c r="AZ815" i="1"/>
  <c r="AY815" i="1"/>
  <c r="AX815" i="1"/>
  <c r="AZ28" i="1"/>
  <c r="AV28" i="1" s="1"/>
  <c r="D28" i="1"/>
  <c r="CK985" i="1"/>
  <c r="CA985" i="1"/>
  <c r="BY985" i="1"/>
  <c r="BW985" i="1"/>
  <c r="BU985" i="1"/>
  <c r="BO985" i="1"/>
  <c r="BT985" i="1"/>
  <c r="BI985" i="1"/>
  <c r="BF985" i="1"/>
  <c r="BA985" i="1"/>
  <c r="BG985" i="1"/>
  <c r="D985" i="1"/>
  <c r="AK985" i="1" s="1"/>
  <c r="AZ664" i="1"/>
  <c r="AV664" i="1" s="1"/>
  <c r="AZ666" i="1"/>
  <c r="AV666" i="1" s="1"/>
  <c r="AZ661" i="1"/>
  <c r="AV661" i="1" s="1"/>
  <c r="AZ659" i="1"/>
  <c r="AV659" i="1" s="1"/>
  <c r="BV985" i="1" l="1"/>
  <c r="AC985" i="1"/>
  <c r="AD985" i="1" s="1"/>
  <c r="AL985" i="1"/>
  <c r="T28" i="1"/>
  <c r="J25" i="1"/>
  <c r="T25" i="1"/>
  <c r="AD25" i="1"/>
  <c r="BE985" i="1"/>
  <c r="BS945" i="1"/>
  <c r="BO951" i="1"/>
  <c r="AU28" i="1"/>
  <c r="L215" i="1"/>
  <c r="AU215" i="1"/>
  <c r="AU213" i="1" s="1"/>
  <c r="AZ658" i="1"/>
  <c r="AV658" i="1" s="1"/>
  <c r="AU658" i="1" s="1"/>
  <c r="CE985" i="1"/>
  <c r="AC28" i="1" l="1"/>
  <c r="AD28" i="1" s="1"/>
  <c r="AL28" i="1"/>
  <c r="BS944" i="1"/>
  <c r="BO945" i="1"/>
  <c r="D667" i="1"/>
  <c r="D666" i="1"/>
  <c r="D665" i="1"/>
  <c r="D664" i="1"/>
  <c r="D662" i="1"/>
  <c r="D661" i="1"/>
  <c r="D660" i="1"/>
  <c r="D659" i="1"/>
  <c r="AZ583" i="1"/>
  <c r="AV583" i="1" s="1"/>
  <c r="AU583" i="1" s="1"/>
  <c r="AU572" i="1" s="1"/>
  <c r="AU665" i="1" l="1"/>
  <c r="AL665" i="1"/>
  <c r="AU667" i="1"/>
  <c r="AL667" i="1"/>
  <c r="AU659" i="1"/>
  <c r="AL659" i="1"/>
  <c r="AU660" i="1"/>
  <c r="AL660" i="1"/>
  <c r="AU664" i="1"/>
  <c r="AL664" i="1"/>
  <c r="AU661" i="1"/>
  <c r="AL661" i="1"/>
  <c r="AU666" i="1"/>
  <c r="AL666" i="1"/>
  <c r="AU662" i="1"/>
  <c r="AL662" i="1"/>
  <c r="BO944" i="1"/>
  <c r="BS943" i="1"/>
  <c r="BO943" i="1" s="1"/>
  <c r="AZ951" i="1"/>
  <c r="AV951" i="1" s="1"/>
  <c r="AZ954" i="1"/>
  <c r="H954" i="1"/>
  <c r="CK955" i="1"/>
  <c r="CE955" i="1"/>
  <c r="CD955" i="1"/>
  <c r="CA955" i="1" s="1"/>
  <c r="BV955" i="1"/>
  <c r="BU955" i="1"/>
  <c r="BO955" i="1"/>
  <c r="BN955" i="1"/>
  <c r="BI955" i="1"/>
  <c r="BH955" i="1"/>
  <c r="BE955" i="1" s="1"/>
  <c r="BD955" i="1"/>
  <c r="BA955" i="1" s="1"/>
  <c r="D955" i="1"/>
  <c r="AU955" i="1" l="1"/>
  <c r="AK955" i="1"/>
  <c r="D954" i="1"/>
  <c r="AU954" i="1"/>
  <c r="AZ709" i="1"/>
  <c r="AZ708" i="1"/>
  <c r="AL955" i="1" l="1"/>
  <c r="AK956" i="1"/>
  <c r="AK951" i="1"/>
  <c r="AK954" i="1"/>
  <c r="AC955" i="1"/>
  <c r="AD955" i="1" s="1"/>
  <c r="AZ707" i="1"/>
  <c r="AV708" i="1"/>
  <c r="AV709" i="1"/>
  <c r="AZ720" i="1"/>
  <c r="AZ327" i="1"/>
  <c r="AH848" i="1"/>
  <c r="AX847" i="1"/>
  <c r="CH921" i="1"/>
  <c r="CG37" i="1"/>
  <c r="CF27" i="1"/>
  <c r="CG26" i="1"/>
  <c r="BK922" i="1"/>
  <c r="BK921" i="1"/>
  <c r="BJ921" i="1"/>
  <c r="BK920" i="1"/>
  <c r="BJ920" i="1"/>
  <c r="BM918" i="1"/>
  <c r="BM878" i="1" s="1"/>
  <c r="BI878" i="1" s="1"/>
  <c r="BM917" i="1"/>
  <c r="BI917" i="1" s="1"/>
  <c r="BI909" i="1"/>
  <c r="BI904" i="1"/>
  <c r="BI903" i="1"/>
  <c r="BI901" i="1"/>
  <c r="BI900" i="1"/>
  <c r="BJ720" i="1"/>
  <c r="BJ721" i="1"/>
  <c r="CE27" i="1"/>
  <c r="CG922" i="1"/>
  <c r="CG921" i="1"/>
  <c r="CF921" i="1"/>
  <c r="CH920" i="1"/>
  <c r="CG920" i="1"/>
  <c r="CF920" i="1"/>
  <c r="CF919" i="1" s="1"/>
  <c r="CI918" i="1"/>
  <c r="CI878" i="1" s="1"/>
  <c r="CI917" i="1"/>
  <c r="CI877" i="1" s="1"/>
  <c r="CI847" i="1" s="1"/>
  <c r="CG815" i="1"/>
  <c r="CG807" i="1"/>
  <c r="CG806" i="1"/>
  <c r="CG24" i="1" s="1"/>
  <c r="CH794" i="1"/>
  <c r="CI794" i="1"/>
  <c r="CF789" i="1"/>
  <c r="CI783" i="1"/>
  <c r="CI61" i="1"/>
  <c r="CI35" i="1" s="1"/>
  <c r="CH61" i="1"/>
  <c r="CH35" i="1" s="1"/>
  <c r="CG60" i="1"/>
  <c r="CG721" i="1"/>
  <c r="CG816" i="1" s="1"/>
  <c r="CG62" i="1" s="1"/>
  <c r="CG36" i="1" s="1"/>
  <c r="CI720" i="1"/>
  <c r="CI789" i="1" s="1"/>
  <c r="CH720" i="1"/>
  <c r="CH789" i="1" s="1"/>
  <c r="CG720" i="1"/>
  <c r="CG814" i="1" s="1"/>
  <c r="CG61" i="1" s="1"/>
  <c r="CG35" i="1" s="1"/>
  <c r="CF720" i="1"/>
  <c r="CF814" i="1" s="1"/>
  <c r="CI719" i="1"/>
  <c r="CH719" i="1"/>
  <c r="CG719" i="1"/>
  <c r="CF719" i="1"/>
  <c r="CI718" i="1"/>
  <c r="CF327" i="1"/>
  <c r="CF326" i="1"/>
  <c r="CF788" i="1" s="1"/>
  <c r="CF813" i="1" s="1"/>
  <c r="CI326" i="1"/>
  <c r="CI788" i="1" s="1"/>
  <c r="CH326" i="1"/>
  <c r="CH788" i="1" s="1"/>
  <c r="CG326" i="1"/>
  <c r="CG788" i="1" s="1"/>
  <c r="CI324" i="1"/>
  <c r="CI786" i="1" s="1"/>
  <c r="CI811" i="1" s="1"/>
  <c r="CI57" i="1" s="1"/>
  <c r="CH324" i="1"/>
  <c r="CH786" i="1" s="1"/>
  <c r="CH811" i="1" s="1"/>
  <c r="CH57" i="1" s="1"/>
  <c r="CF324" i="1"/>
  <c r="CO720" i="1"/>
  <c r="BS720" i="1"/>
  <c r="BM720" i="1"/>
  <c r="CI689" i="1"/>
  <c r="CI683" i="1" s="1"/>
  <c r="BM689" i="1"/>
  <c r="BM683" i="1" s="1"/>
  <c r="H689" i="1"/>
  <c r="H721" i="1" s="1"/>
  <c r="CI567" i="1"/>
  <c r="CE567" i="1" s="1"/>
  <c r="AW210" i="1"/>
  <c r="AY209" i="1"/>
  <c r="BJ120" i="1"/>
  <c r="BJ119" i="1" s="1"/>
  <c r="BJ118" i="1" s="1"/>
  <c r="BK117" i="1"/>
  <c r="BI103" i="1"/>
  <c r="BI102" i="1"/>
  <c r="BI101" i="1"/>
  <c r="BI100" i="1"/>
  <c r="BJ99" i="1"/>
  <c r="BI99" i="1" s="1"/>
  <c r="BJ96" i="1"/>
  <c r="BI96" i="1" s="1"/>
  <c r="BI93" i="1"/>
  <c r="BI90" i="1"/>
  <c r="BJ89" i="1"/>
  <c r="BI89" i="1" s="1"/>
  <c r="BJ88" i="1"/>
  <c r="BI88" i="1" s="1"/>
  <c r="BI87" i="1"/>
  <c r="BI86" i="1"/>
  <c r="BJ85" i="1"/>
  <c r="BI85" i="1" s="1"/>
  <c r="BI84" i="1"/>
  <c r="BI80" i="1"/>
  <c r="BI78" i="1"/>
  <c r="BI72" i="1"/>
  <c r="BI71" i="1"/>
  <c r="BJ70" i="1"/>
  <c r="BI70" i="1" s="1"/>
  <c r="BK66" i="1"/>
  <c r="G212" i="1"/>
  <c r="H212" i="1"/>
  <c r="E212" i="1"/>
  <c r="E66" i="1" s="1"/>
  <c r="L66" i="1" s="1"/>
  <c r="AX243" i="1"/>
  <c r="AV243" i="1" s="1"/>
  <c r="H878" i="1"/>
  <c r="H877" i="1"/>
  <c r="AX875" i="1"/>
  <c r="AX874" i="1"/>
  <c r="AX873" i="1"/>
  <c r="AX872" i="1"/>
  <c r="AL954" i="1" l="1"/>
  <c r="AC954" i="1"/>
  <c r="AD954" i="1" s="1"/>
  <c r="AK957" i="1"/>
  <c r="AK36" i="1"/>
  <c r="AK23" i="1"/>
  <c r="AK21" i="1"/>
  <c r="R877" i="1"/>
  <c r="R878" i="1"/>
  <c r="AF212" i="1"/>
  <c r="V212" i="1"/>
  <c r="BK919" i="1"/>
  <c r="AZ814" i="1"/>
  <c r="AZ61" i="1" s="1"/>
  <c r="AZ35" i="1"/>
  <c r="AU873" i="1"/>
  <c r="AV873" i="1"/>
  <c r="AU872" i="1"/>
  <c r="AV872" i="1"/>
  <c r="AV874" i="1"/>
  <c r="AU874" i="1"/>
  <c r="AU875" i="1"/>
  <c r="AV875" i="1"/>
  <c r="CE847" i="1"/>
  <c r="CE878" i="1"/>
  <c r="CI848" i="1"/>
  <c r="CE848" i="1" s="1"/>
  <c r="CG59" i="1"/>
  <c r="CG34" i="1" s="1"/>
  <c r="CG813" i="1"/>
  <c r="CH59" i="1"/>
  <c r="CH34" i="1" s="1"/>
  <c r="CH813" i="1"/>
  <c r="CI59" i="1"/>
  <c r="CI34" i="1" s="1"/>
  <c r="CI813" i="1"/>
  <c r="CF61" i="1"/>
  <c r="CF35" i="1" s="1"/>
  <c r="CE814" i="1"/>
  <c r="CE324" i="1"/>
  <c r="BJ69" i="1"/>
  <c r="BI69" i="1" s="1"/>
  <c r="CH31" i="1"/>
  <c r="CE689" i="1"/>
  <c r="AX871" i="1"/>
  <c r="CE917" i="1"/>
  <c r="CI876" i="1"/>
  <c r="CE876" i="1" s="1"/>
  <c r="CE877" i="1"/>
  <c r="CI916" i="1"/>
  <c r="CI920" i="1"/>
  <c r="CE920" i="1" s="1"/>
  <c r="BM921" i="1"/>
  <c r="BI921" i="1" s="1"/>
  <c r="D689" i="1"/>
  <c r="CI921" i="1"/>
  <c r="CI31" i="1" s="1"/>
  <c r="BM848" i="1"/>
  <c r="BI689" i="1"/>
  <c r="CE918" i="1"/>
  <c r="BM920" i="1"/>
  <c r="BJ919" i="1"/>
  <c r="BI918" i="1"/>
  <c r="BM877" i="1"/>
  <c r="BM847" i="1" s="1"/>
  <c r="BM916" i="1"/>
  <c r="CG919" i="1"/>
  <c r="CF59" i="1"/>
  <c r="CF34" i="1" s="1"/>
  <c r="CE720" i="1"/>
  <c r="CE719" i="1"/>
  <c r="BJ98" i="1"/>
  <c r="AK30" i="1" l="1"/>
  <c r="AK29" i="1" s="1"/>
  <c r="AB689" i="1"/>
  <c r="T689" i="1"/>
  <c r="AL689" i="1"/>
  <c r="AD689" i="1"/>
  <c r="CE813" i="1"/>
  <c r="AU871" i="1"/>
  <c r="AV871" i="1"/>
  <c r="CI846" i="1"/>
  <c r="CE846" i="1" s="1"/>
  <c r="BM919" i="1"/>
  <c r="AX856" i="1"/>
  <c r="AX848" i="1"/>
  <c r="CI919" i="1"/>
  <c r="CI922" i="1"/>
  <c r="CE916" i="1"/>
  <c r="BM846" i="1"/>
  <c r="BI916" i="1"/>
  <c r="BM922" i="1"/>
  <c r="BI877" i="1"/>
  <c r="BM876" i="1"/>
  <c r="BI876" i="1" s="1"/>
  <c r="BI98" i="1"/>
  <c r="BJ95" i="1"/>
  <c r="AX846" i="1" l="1"/>
  <c r="BI95" i="1"/>
  <c r="BJ94" i="1"/>
  <c r="BI94" i="1" s="1"/>
  <c r="CG728" i="1" l="1"/>
  <c r="CE728" i="1" s="1"/>
  <c r="CG727" i="1"/>
  <c r="CE727" i="1" s="1"/>
  <c r="CE734" i="1"/>
  <c r="CG732" i="1"/>
  <c r="CE732" i="1" s="1"/>
  <c r="CE737" i="1"/>
  <c r="CG735" i="1"/>
  <c r="CE735" i="1" s="1"/>
  <c r="CE745" i="1"/>
  <c r="CE744" i="1"/>
  <c r="CG743" i="1"/>
  <c r="CE743" i="1" s="1"/>
  <c r="BQ728" i="1"/>
  <c r="BK728" i="1"/>
  <c r="BK727" i="1"/>
  <c r="BQ730" i="1"/>
  <c r="BQ727" i="1" s="1"/>
  <c r="AX739" i="1"/>
  <c r="AX734" i="1"/>
  <c r="D733" i="1"/>
  <c r="AD733" i="1" s="1"/>
  <c r="AX731" i="1"/>
  <c r="D730" i="1"/>
  <c r="AX737" i="1"/>
  <c r="T730" i="1" l="1"/>
  <c r="AD730" i="1"/>
  <c r="J733" i="1"/>
  <c r="T733" i="1"/>
  <c r="AU730" i="1"/>
  <c r="J730" i="1"/>
  <c r="AU734" i="1"/>
  <c r="AV734" i="1"/>
  <c r="AV737" i="1"/>
  <c r="AU737" i="1"/>
  <c r="AU735" i="1" s="1"/>
  <c r="AV731" i="1"/>
  <c r="AU731" i="1"/>
  <c r="BN730" i="1"/>
  <c r="BN729" i="1" s="1"/>
  <c r="CG726" i="1"/>
  <c r="CE726" i="1" s="1"/>
  <c r="AX733" i="1"/>
  <c r="AU733" i="1" s="1"/>
  <c r="AU727" i="1" l="1"/>
  <c r="AU728" i="1"/>
  <c r="AU732" i="1"/>
  <c r="CG545" i="1"/>
  <c r="CE545" i="1" s="1"/>
  <c r="CG544" i="1"/>
  <c r="AX545" i="1"/>
  <c r="AV545" i="1" s="1"/>
  <c r="CG534" i="1"/>
  <c r="CG533" i="1" s="1"/>
  <c r="CE533" i="1" s="1"/>
  <c r="CE536" i="1"/>
  <c r="CE535" i="1"/>
  <c r="CM524" i="1"/>
  <c r="CE524" i="1"/>
  <c r="BQ546" i="1"/>
  <c r="BQ542" i="1" s="1"/>
  <c r="AX549" i="1"/>
  <c r="AX550" i="1"/>
  <c r="AX551" i="1"/>
  <c r="AX548" i="1"/>
  <c r="F546" i="1"/>
  <c r="N546" i="1" s="1"/>
  <c r="AH546" i="1" l="1"/>
  <c r="X546" i="1"/>
  <c r="J525" i="1"/>
  <c r="AD525" i="1"/>
  <c r="AU726" i="1"/>
  <c r="AU548" i="1"/>
  <c r="AV548" i="1"/>
  <c r="AU551" i="1"/>
  <c r="AV551" i="1"/>
  <c r="AU549" i="1"/>
  <c r="AV549" i="1"/>
  <c r="AV550" i="1"/>
  <c r="AU550" i="1"/>
  <c r="CG543" i="1"/>
  <c r="AX546" i="1"/>
  <c r="CE534" i="1"/>
  <c r="CE544" i="1"/>
  <c r="D548" i="1"/>
  <c r="J548" i="1" s="1"/>
  <c r="D549" i="1"/>
  <c r="J549" i="1" s="1"/>
  <c r="D550" i="1"/>
  <c r="J550" i="1" s="1"/>
  <c r="D551" i="1"/>
  <c r="J551" i="1" s="1"/>
  <c r="BO540" i="1"/>
  <c r="BO541" i="1"/>
  <c r="BI540" i="1"/>
  <c r="BI541" i="1"/>
  <c r="AX541" i="1"/>
  <c r="AV541" i="1" s="1"/>
  <c r="AX540" i="1"/>
  <c r="AV540" i="1" s="1"/>
  <c r="F538" i="1"/>
  <c r="N538" i="1" s="1"/>
  <c r="D540" i="1"/>
  <c r="J540" i="1" s="1"/>
  <c r="BQ527" i="1"/>
  <c r="BO527" i="1" s="1"/>
  <c r="AX529" i="1"/>
  <c r="AV529" i="1" s="1"/>
  <c r="AX530" i="1"/>
  <c r="AV530" i="1" s="1"/>
  <c r="AX532" i="1"/>
  <c r="AV532" i="1" s="1"/>
  <c r="AX528" i="1"/>
  <c r="AV528" i="1" s="1"/>
  <c r="D529" i="1"/>
  <c r="J529" i="1" s="1"/>
  <c r="D530" i="1"/>
  <c r="J530" i="1" s="1"/>
  <c r="D531" i="1"/>
  <c r="J531" i="1" s="1"/>
  <c r="D532" i="1"/>
  <c r="J532" i="1" s="1"/>
  <c r="D528" i="1"/>
  <c r="J528" i="1" s="1"/>
  <c r="F527" i="1"/>
  <c r="N527" i="1" s="1"/>
  <c r="CF668" i="1"/>
  <c r="CG668" i="1"/>
  <c r="CE672" i="1"/>
  <c r="CE489" i="1"/>
  <c r="CE490" i="1"/>
  <c r="CG488" i="1"/>
  <c r="CE488" i="1" s="1"/>
  <c r="CG487" i="1"/>
  <c r="AX496" i="1"/>
  <c r="AD528" i="1" l="1"/>
  <c r="T528" i="1"/>
  <c r="X528" i="1"/>
  <c r="AD540" i="1"/>
  <c r="T540" i="1"/>
  <c r="AD551" i="1"/>
  <c r="T551" i="1"/>
  <c r="AD532" i="1"/>
  <c r="T532" i="1"/>
  <c r="X532" i="1"/>
  <c r="AD530" i="1"/>
  <c r="T530" i="1"/>
  <c r="X530" i="1"/>
  <c r="AD550" i="1"/>
  <c r="T550" i="1"/>
  <c r="AD531" i="1"/>
  <c r="T531" i="1"/>
  <c r="X531" i="1"/>
  <c r="AD529" i="1"/>
  <c r="T529" i="1"/>
  <c r="X529" i="1"/>
  <c r="AD549" i="1"/>
  <c r="T549" i="1"/>
  <c r="AD548" i="1"/>
  <c r="T548" i="1"/>
  <c r="D527" i="1"/>
  <c r="AH527" i="1"/>
  <c r="AH538" i="1"/>
  <c r="X538" i="1"/>
  <c r="J527" i="1"/>
  <c r="AD527" i="1"/>
  <c r="AU496" i="1"/>
  <c r="AV496" i="1"/>
  <c r="BN540" i="1"/>
  <c r="CE543" i="1"/>
  <c r="CG542" i="1"/>
  <c r="CE668" i="1"/>
  <c r="AX538" i="1"/>
  <c r="BN541" i="1"/>
  <c r="BO510" i="1"/>
  <c r="BN510" i="1"/>
  <c r="BO509" i="1"/>
  <c r="BN509" i="1"/>
  <c r="BQ508" i="1"/>
  <c r="BO508" i="1" s="1"/>
  <c r="BN508" i="1" s="1"/>
  <c r="AX508" i="1"/>
  <c r="BO506" i="1"/>
  <c r="BN506" i="1"/>
  <c r="BO505" i="1"/>
  <c r="BN505" i="1"/>
  <c r="BQ504" i="1"/>
  <c r="BQ503" i="1" s="1"/>
  <c r="AX504" i="1"/>
  <c r="BN502" i="1"/>
  <c r="BN501" i="1"/>
  <c r="BQ500" i="1"/>
  <c r="BO500" i="1" s="1"/>
  <c r="BN500" i="1" s="1"/>
  <c r="BO501" i="1"/>
  <c r="AX500" i="1"/>
  <c r="AX492" i="1"/>
  <c r="X527" i="1" l="1"/>
  <c r="T527" i="1"/>
  <c r="AU492" i="1"/>
  <c r="AV492" i="1"/>
  <c r="AU508" i="1"/>
  <c r="AV508" i="1"/>
  <c r="AU504" i="1"/>
  <c r="AV504" i="1"/>
  <c r="AU500" i="1"/>
  <c r="AV500" i="1"/>
  <c r="BQ507" i="1"/>
  <c r="BO507" i="1" s="1"/>
  <c r="AX503" i="1"/>
  <c r="BQ499" i="1"/>
  <c r="AX491" i="1"/>
  <c r="AX507" i="1"/>
  <c r="BO504" i="1"/>
  <c r="BN504" i="1" s="1"/>
  <c r="BO503" i="1"/>
  <c r="BN503" i="1"/>
  <c r="AX499" i="1"/>
  <c r="AX495" i="1"/>
  <c r="AU491" i="1" l="1"/>
  <c r="AV491" i="1"/>
  <c r="BN507" i="1"/>
  <c r="AU499" i="1"/>
  <c r="AV499" i="1"/>
  <c r="AU503" i="1"/>
  <c r="AV503" i="1"/>
  <c r="AU507" i="1"/>
  <c r="AV507" i="1"/>
  <c r="AU495" i="1"/>
  <c r="AV495" i="1"/>
  <c r="BO499" i="1"/>
  <c r="BN499" i="1"/>
  <c r="AX415" i="1" l="1"/>
  <c r="AU415" i="1" s="1"/>
  <c r="AX416" i="1"/>
  <c r="AU416" i="1" s="1"/>
  <c r="BN417" i="1"/>
  <c r="BQ418" i="1"/>
  <c r="BQ416" i="1" s="1"/>
  <c r="BQ415" i="1" s="1"/>
  <c r="BK416" i="1"/>
  <c r="BK415" i="1" s="1"/>
  <c r="BI418" i="1"/>
  <c r="BK451" i="1"/>
  <c r="BK450" i="1" s="1"/>
  <c r="BI453" i="1"/>
  <c r="BI454" i="1"/>
  <c r="BQ451" i="1"/>
  <c r="BQ450" i="1" s="1"/>
  <c r="BO453" i="1"/>
  <c r="BO454" i="1"/>
  <c r="CG452" i="1"/>
  <c r="CE452" i="1" s="1"/>
  <c r="BO418" i="1" l="1"/>
  <c r="BN418" i="1"/>
  <c r="BN416" i="1" s="1"/>
  <c r="BN415" i="1" s="1"/>
  <c r="CG450" i="1"/>
  <c r="CE450" i="1" s="1"/>
  <c r="CG451" i="1"/>
  <c r="CE451" i="1" s="1"/>
  <c r="F356" i="1"/>
  <c r="D359" i="1"/>
  <c r="D358" i="1"/>
  <c r="AX246" i="1"/>
  <c r="AX266" i="1"/>
  <c r="AX794" i="1"/>
  <c r="E120" i="1"/>
  <c r="F117" i="1"/>
  <c r="E99" i="1"/>
  <c r="E96" i="1"/>
  <c r="E89" i="1"/>
  <c r="E88" i="1"/>
  <c r="E85" i="1"/>
  <c r="E83" i="1"/>
  <c r="E82" i="1"/>
  <c r="E77" i="1"/>
  <c r="E75" i="1"/>
  <c r="E70" i="1"/>
  <c r="BK242" i="1"/>
  <c r="BK211" i="1" s="1"/>
  <c r="BK124" i="1" s="1"/>
  <c r="BK322" i="1" s="1"/>
  <c r="BI300" i="1"/>
  <c r="BI299" i="1"/>
  <c r="BI298" i="1"/>
  <c r="BI297" i="1"/>
  <c r="BI296" i="1"/>
  <c r="BI295" i="1"/>
  <c r="BI294" i="1"/>
  <c r="BI293" i="1"/>
  <c r="BI292" i="1"/>
  <c r="BI291" i="1"/>
  <c r="BI290" i="1"/>
  <c r="BI289" i="1"/>
  <c r="BI288" i="1"/>
  <c r="BI287" i="1"/>
  <c r="BI286" i="1"/>
  <c r="BI285" i="1"/>
  <c r="BI284" i="1"/>
  <c r="BI283" i="1"/>
  <c r="BJ282" i="1"/>
  <c r="BI282" i="1" s="1"/>
  <c r="BI260" i="1"/>
  <c r="BK259" i="1"/>
  <c r="BI259" i="1" s="1"/>
  <c r="BJ258" i="1"/>
  <c r="BI256" i="1"/>
  <c r="BK255" i="1"/>
  <c r="BK254" i="1" s="1"/>
  <c r="BI254" i="1" s="1"/>
  <c r="BJ254" i="1"/>
  <c r="BI246" i="1"/>
  <c r="BK245" i="1"/>
  <c r="BI245" i="1" s="1"/>
  <c r="AW212" i="1"/>
  <c r="F243" i="1"/>
  <c r="X243" i="1" s="1"/>
  <c r="F242" i="1"/>
  <c r="D250" i="1"/>
  <c r="T250" i="1" s="1"/>
  <c r="D249" i="1"/>
  <c r="T249" i="1" s="1"/>
  <c r="D247" i="1"/>
  <c r="D246" i="1"/>
  <c r="D245" i="1"/>
  <c r="F248" i="1"/>
  <c r="F244" i="1"/>
  <c r="N244" i="1" s="1"/>
  <c r="D257" i="1"/>
  <c r="T257" i="1" s="1"/>
  <c r="D256" i="1"/>
  <c r="D255" i="1"/>
  <c r="D253" i="1"/>
  <c r="F254" i="1"/>
  <c r="X254" i="1" s="1"/>
  <c r="F252" i="1"/>
  <c r="N252" i="1" s="1"/>
  <c r="D267" i="1"/>
  <c r="T267" i="1" s="1"/>
  <c r="D266" i="1"/>
  <c r="T266" i="1" s="1"/>
  <c r="D265" i="1"/>
  <c r="T265" i="1" s="1"/>
  <c r="F264" i="1"/>
  <c r="N264" i="1" s="1"/>
  <c r="CE219" i="1"/>
  <c r="CE218" i="1"/>
  <c r="CG523" i="1"/>
  <c r="CG519" i="1" s="1"/>
  <c r="CE483" i="1"/>
  <c r="CE486" i="1"/>
  <c r="CE487" i="1"/>
  <c r="CG485" i="1"/>
  <c r="CE485" i="1" s="1"/>
  <c r="CG484" i="1"/>
  <c r="CE484" i="1" s="1"/>
  <c r="CG482" i="1"/>
  <c r="CG481" i="1" s="1"/>
  <c r="CE481" i="1" s="1"/>
  <c r="CE430" i="1"/>
  <c r="CE431" i="1"/>
  <c r="CE432" i="1"/>
  <c r="CE433" i="1"/>
  <c r="CE434" i="1"/>
  <c r="CE435" i="1"/>
  <c r="CE438" i="1"/>
  <c r="CE439" i="1"/>
  <c r="CE440" i="1"/>
  <c r="CG437" i="1"/>
  <c r="CE437" i="1" s="1"/>
  <c r="CG429" i="1"/>
  <c r="CG428" i="1" s="1"/>
  <c r="CF120" i="1"/>
  <c r="CF119" i="1" s="1"/>
  <c r="CG117" i="1"/>
  <c r="CG116" i="1"/>
  <c r="CG115" i="1" s="1"/>
  <c r="CF99" i="1"/>
  <c r="CF98" i="1" s="1"/>
  <c r="CF95" i="1" s="1"/>
  <c r="CF96" i="1"/>
  <c r="CE96" i="1" s="1"/>
  <c r="CF89" i="1"/>
  <c r="CE89" i="1" s="1"/>
  <c r="CF88" i="1"/>
  <c r="CE88" i="1" s="1"/>
  <c r="CF85" i="1"/>
  <c r="CE85" i="1" s="1"/>
  <c r="CF83" i="1"/>
  <c r="CF82" i="1"/>
  <c r="CF81" i="1" s="1"/>
  <c r="CF77" i="1"/>
  <c r="CE77" i="1" s="1"/>
  <c r="CF75" i="1"/>
  <c r="CF70" i="1"/>
  <c r="CE70" i="1" s="1"/>
  <c r="CG66" i="1"/>
  <c r="CF66" i="1"/>
  <c r="CE71" i="1"/>
  <c r="CE72" i="1"/>
  <c r="CE76" i="1"/>
  <c r="CE78" i="1"/>
  <c r="CE80" i="1"/>
  <c r="CE83" i="1"/>
  <c r="CE84" i="1"/>
  <c r="CE86" i="1"/>
  <c r="CE87" i="1"/>
  <c r="CE90" i="1"/>
  <c r="CE91" i="1"/>
  <c r="CE92" i="1"/>
  <c r="CE93" i="1"/>
  <c r="CE97" i="1"/>
  <c r="CE99" i="1"/>
  <c r="CE100" i="1"/>
  <c r="CE101" i="1"/>
  <c r="CE102" i="1"/>
  <c r="CE103" i="1"/>
  <c r="CE104" i="1"/>
  <c r="CE105" i="1"/>
  <c r="CE106" i="1"/>
  <c r="CE107" i="1"/>
  <c r="CE108" i="1"/>
  <c r="CE109" i="1"/>
  <c r="CE110" i="1"/>
  <c r="CE111" i="1"/>
  <c r="CE112" i="1"/>
  <c r="CE113" i="1"/>
  <c r="CE114" i="1"/>
  <c r="CE121" i="1"/>
  <c r="CE122" i="1"/>
  <c r="CJ245" i="1"/>
  <c r="CJ263" i="1"/>
  <c r="CJ262" i="1"/>
  <c r="CE266" i="1"/>
  <c r="CE265" i="1"/>
  <c r="CE263" i="1"/>
  <c r="CE262" i="1"/>
  <c r="CE260" i="1"/>
  <c r="CE259" i="1"/>
  <c r="CE256" i="1"/>
  <c r="CE255" i="1"/>
  <c r="CE253" i="1"/>
  <c r="CE252" i="1"/>
  <c r="CE246" i="1"/>
  <c r="CE245" i="1"/>
  <c r="CG270" i="1"/>
  <c r="CE270" i="1" s="1"/>
  <c r="CG269" i="1"/>
  <c r="CE269" i="1" s="1"/>
  <c r="CG264" i="1"/>
  <c r="CE264" i="1" s="1"/>
  <c r="CG261" i="1"/>
  <c r="CE261" i="1" s="1"/>
  <c r="CG258" i="1"/>
  <c r="CE258" i="1" s="1"/>
  <c r="CG254" i="1"/>
  <c r="CE254" i="1" s="1"/>
  <c r="CG251" i="1"/>
  <c r="CE251" i="1" s="1"/>
  <c r="CG250" i="1"/>
  <c r="CG249" i="1"/>
  <c r="CG244" i="1"/>
  <c r="CE244" i="1" s="1"/>
  <c r="CG217" i="1"/>
  <c r="CE217" i="1" s="1"/>
  <c r="CI211" i="1"/>
  <c r="CH211" i="1"/>
  <c r="CF211" i="1"/>
  <c r="CI210" i="1"/>
  <c r="CH210" i="1"/>
  <c r="CF210" i="1"/>
  <c r="CF67" i="1" s="1"/>
  <c r="CF309" i="1" s="1"/>
  <c r="CF786" i="1" s="1"/>
  <c r="CF811" i="1" s="1"/>
  <c r="CF57" i="1" s="1"/>
  <c r="CF31" i="1" s="1"/>
  <c r="BJ789" i="1"/>
  <c r="X242" i="1" l="1"/>
  <c r="N242" i="1"/>
  <c r="AF89" i="1"/>
  <c r="V89" i="1"/>
  <c r="D264" i="1"/>
  <c r="T264" i="1" s="1"/>
  <c r="X264" i="1"/>
  <c r="AH264" i="1"/>
  <c r="E69" i="1"/>
  <c r="V70" i="1"/>
  <c r="AF70" i="1"/>
  <c r="AF96" i="1"/>
  <c r="V96" i="1"/>
  <c r="E74" i="1"/>
  <c r="AF75" i="1"/>
  <c r="V75" i="1"/>
  <c r="E98" i="1"/>
  <c r="AF99" i="1"/>
  <c r="V99" i="1"/>
  <c r="V88" i="1"/>
  <c r="AF88" i="1"/>
  <c r="D244" i="1"/>
  <c r="T244" i="1" s="1"/>
  <c r="X244" i="1"/>
  <c r="AF77" i="1"/>
  <c r="V77" i="1"/>
  <c r="AH117" i="1"/>
  <c r="X117" i="1"/>
  <c r="D248" i="1"/>
  <c r="T248" i="1" s="1"/>
  <c r="AH248" i="1"/>
  <c r="X248" i="1"/>
  <c r="E81" i="1"/>
  <c r="AF82" i="1"/>
  <c r="V82" i="1"/>
  <c r="E119" i="1"/>
  <c r="AF120" i="1"/>
  <c r="V120" i="1"/>
  <c r="V83" i="1"/>
  <c r="AF83" i="1"/>
  <c r="AF85" i="1"/>
  <c r="V85" i="1"/>
  <c r="AG253" i="1"/>
  <c r="T253" i="1"/>
  <c r="AG247" i="1"/>
  <c r="T247" i="1"/>
  <c r="AG257" i="1"/>
  <c r="AG245" i="1"/>
  <c r="T245" i="1"/>
  <c r="AG246" i="1"/>
  <c r="T246" i="1"/>
  <c r="AH356" i="1"/>
  <c r="F251" i="1"/>
  <c r="N251" i="1" s="1"/>
  <c r="X252" i="1"/>
  <c r="J253" i="1"/>
  <c r="J247" i="1"/>
  <c r="J255" i="1"/>
  <c r="AD255" i="1"/>
  <c r="J249" i="1"/>
  <c r="AD249" i="1"/>
  <c r="J358" i="1"/>
  <c r="AD358" i="1"/>
  <c r="AD264" i="1"/>
  <c r="J256" i="1"/>
  <c r="AD256" i="1"/>
  <c r="J250" i="1"/>
  <c r="AD250" i="1"/>
  <c r="J359" i="1"/>
  <c r="AD359" i="1"/>
  <c r="J265" i="1"/>
  <c r="AD265" i="1"/>
  <c r="J257" i="1"/>
  <c r="J266" i="1"/>
  <c r="AD266" i="1"/>
  <c r="J267" i="1"/>
  <c r="AD267" i="1"/>
  <c r="J248" i="1"/>
  <c r="AD248" i="1"/>
  <c r="J245" i="1"/>
  <c r="J246" i="1"/>
  <c r="AU246" i="1"/>
  <c r="AU244" i="1" s="1"/>
  <c r="AV246" i="1"/>
  <c r="AW66" i="1"/>
  <c r="D254" i="1"/>
  <c r="T254" i="1" s="1"/>
  <c r="AU254" i="1"/>
  <c r="AV266" i="1"/>
  <c r="AU266" i="1"/>
  <c r="AU264" i="1" s="1"/>
  <c r="D242" i="1"/>
  <c r="F211" i="1"/>
  <c r="N211" i="1" s="1"/>
  <c r="D243" i="1"/>
  <c r="F212" i="1"/>
  <c r="CG518" i="1"/>
  <c r="CE518" i="1" s="1"/>
  <c r="CE519" i="1"/>
  <c r="CF74" i="1"/>
  <c r="CE74" i="1" s="1"/>
  <c r="CG436" i="1"/>
  <c r="CE436" i="1" s="1"/>
  <c r="CF69" i="1"/>
  <c r="CE69" i="1" s="1"/>
  <c r="BI258" i="1"/>
  <c r="CE482" i="1"/>
  <c r="CE75" i="1"/>
  <c r="CE428" i="1"/>
  <c r="CE523" i="1"/>
  <c r="CG522" i="1"/>
  <c r="CE522" i="1" s="1"/>
  <c r="CG248" i="1"/>
  <c r="CE248" i="1" s="1"/>
  <c r="CG242" i="1"/>
  <c r="CG211" i="1" s="1"/>
  <c r="CG124" i="1" s="1"/>
  <c r="CG322" i="1" s="1"/>
  <c r="CE429" i="1"/>
  <c r="CG241" i="1"/>
  <c r="CG210" i="1" s="1"/>
  <c r="CG67" i="1" s="1"/>
  <c r="CE67" i="1" s="1"/>
  <c r="F241" i="1"/>
  <c r="CE249" i="1"/>
  <c r="CG268" i="1"/>
  <c r="CE268" i="1" s="1"/>
  <c r="CE250" i="1"/>
  <c r="BI255" i="1"/>
  <c r="D252" i="1"/>
  <c r="BK244" i="1"/>
  <c r="BI244" i="1" s="1"/>
  <c r="BK241" i="1"/>
  <c r="BI242" i="1"/>
  <c r="BJ279" i="1"/>
  <c r="BI279" i="1" s="1"/>
  <c r="BJ280" i="1"/>
  <c r="BK258" i="1"/>
  <c r="BJ281" i="1"/>
  <c r="BI281" i="1" s="1"/>
  <c r="CF79" i="1"/>
  <c r="CE79" i="1" s="1"/>
  <c r="CE81" i="1"/>
  <c r="CE119" i="1"/>
  <c r="CF118" i="1"/>
  <c r="CE118" i="1" s="1"/>
  <c r="CF94" i="1"/>
  <c r="CE94" i="1" s="1"/>
  <c r="CE95" i="1"/>
  <c r="CE98" i="1"/>
  <c r="CE120" i="1"/>
  <c r="CE82" i="1"/>
  <c r="BN597" i="1"/>
  <c r="BS586" i="1"/>
  <c r="BS568" i="1"/>
  <c r="BJ212" i="1"/>
  <c r="BP32" i="1"/>
  <c r="BP27" i="1"/>
  <c r="BO27" i="1" s="1"/>
  <c r="BJ32" i="1"/>
  <c r="BJ27" i="1"/>
  <c r="AW32" i="1"/>
  <c r="AW808" i="1"/>
  <c r="AW789" i="1"/>
  <c r="J264" i="1" l="1"/>
  <c r="X241" i="1"/>
  <c r="N241" i="1"/>
  <c r="J244" i="1"/>
  <c r="E118" i="1"/>
  <c r="V119" i="1"/>
  <c r="AF119" i="1"/>
  <c r="E95" i="1"/>
  <c r="AF98" i="1"/>
  <c r="V98" i="1"/>
  <c r="V69" i="1"/>
  <c r="AF69" i="1"/>
  <c r="E79" i="1"/>
  <c r="V81" i="1"/>
  <c r="AF81" i="1"/>
  <c r="E73" i="1"/>
  <c r="V74" i="1"/>
  <c r="AF74" i="1"/>
  <c r="AG244" i="1"/>
  <c r="AH245" i="1"/>
  <c r="AC245" i="1"/>
  <c r="AD245" i="1" s="1"/>
  <c r="T242" i="1"/>
  <c r="AG254" i="1"/>
  <c r="AH257" i="1"/>
  <c r="AC257" i="1"/>
  <c r="AD257" i="1" s="1"/>
  <c r="AG243" i="1"/>
  <c r="AH247" i="1"/>
  <c r="AC247" i="1"/>
  <c r="AD247" i="1" s="1"/>
  <c r="T243" i="1"/>
  <c r="AG242" i="1"/>
  <c r="AH246" i="1"/>
  <c r="AC246" i="1"/>
  <c r="AD246" i="1" s="1"/>
  <c r="AH253" i="1"/>
  <c r="AC253" i="1"/>
  <c r="AD253" i="1" s="1"/>
  <c r="AG252" i="1"/>
  <c r="AG251" i="1" s="1"/>
  <c r="AC251" i="1" s="1"/>
  <c r="T252" i="1"/>
  <c r="D251" i="1"/>
  <c r="X251" i="1"/>
  <c r="F66" i="1"/>
  <c r="N66" i="1" s="1"/>
  <c r="X212" i="1"/>
  <c r="X211" i="1"/>
  <c r="J254" i="1"/>
  <c r="J252" i="1"/>
  <c r="AW815" i="1"/>
  <c r="AV815" i="1" s="1"/>
  <c r="J243" i="1"/>
  <c r="AU243" i="1"/>
  <c r="J242" i="1"/>
  <c r="BI212" i="1"/>
  <c r="BJ66" i="1"/>
  <c r="BJ311" i="1" s="1"/>
  <c r="CF73" i="1"/>
  <c r="CE73" i="1" s="1"/>
  <c r="CG333" i="1"/>
  <c r="CG332" i="1" s="1"/>
  <c r="D241" i="1"/>
  <c r="F210" i="1"/>
  <c r="N210" i="1" s="1"/>
  <c r="BI241" i="1"/>
  <c r="BK210" i="1"/>
  <c r="CE241" i="1"/>
  <c r="CE211" i="1"/>
  <c r="CE242" i="1"/>
  <c r="F240" i="1"/>
  <c r="CG65" i="1"/>
  <c r="CG309" i="1"/>
  <c r="CE210" i="1"/>
  <c r="CG240" i="1"/>
  <c r="CE240" i="1" s="1"/>
  <c r="CG209" i="1"/>
  <c r="BK240" i="1"/>
  <c r="BI240" i="1" s="1"/>
  <c r="CF68" i="1"/>
  <c r="CE68" i="1" s="1"/>
  <c r="E32" i="1"/>
  <c r="E26" i="1"/>
  <c r="X240" i="1" l="1"/>
  <c r="N240" i="1"/>
  <c r="AH251" i="1"/>
  <c r="V73" i="1"/>
  <c r="AF73" i="1"/>
  <c r="E68" i="1"/>
  <c r="AF95" i="1"/>
  <c r="V95" i="1"/>
  <c r="E94" i="1"/>
  <c r="V79" i="1"/>
  <c r="AF79" i="1"/>
  <c r="V118" i="1"/>
  <c r="AF118" i="1"/>
  <c r="AH242" i="1"/>
  <c r="AG211" i="1"/>
  <c r="AC242" i="1"/>
  <c r="AD242" i="1" s="1"/>
  <c r="AH254" i="1"/>
  <c r="AC254" i="1"/>
  <c r="AD254" i="1" s="1"/>
  <c r="AH243" i="1"/>
  <c r="AC243" i="1"/>
  <c r="AD243" i="1" s="1"/>
  <c r="AG212" i="1"/>
  <c r="AH244" i="1"/>
  <c r="AC244" i="1"/>
  <c r="AD244" i="1" s="1"/>
  <c r="T251" i="1"/>
  <c r="J251" i="1"/>
  <c r="AD251" i="1"/>
  <c r="T241" i="1"/>
  <c r="F209" i="1"/>
  <c r="X210" i="1"/>
  <c r="AG241" i="1"/>
  <c r="AH252" i="1"/>
  <c r="AC252" i="1"/>
  <c r="AD252" i="1" s="1"/>
  <c r="X66" i="1"/>
  <c r="L26" i="1"/>
  <c r="V26" i="1"/>
  <c r="AF26" i="1"/>
  <c r="L32" i="1"/>
  <c r="V32" i="1"/>
  <c r="AF32" i="1"/>
  <c r="D240" i="1"/>
  <c r="T240" i="1" s="1"/>
  <c r="J241" i="1"/>
  <c r="CE332" i="1"/>
  <c r="CG325" i="1"/>
  <c r="CE333" i="1"/>
  <c r="CG308" i="1"/>
  <c r="CG786" i="1"/>
  <c r="BK67" i="1"/>
  <c r="BK209" i="1"/>
  <c r="CE309" i="1"/>
  <c r="H586" i="1"/>
  <c r="AL586" i="1" s="1"/>
  <c r="AZ586" i="1"/>
  <c r="AV586" i="1" s="1"/>
  <c r="H572" i="1"/>
  <c r="AL572" i="1" s="1"/>
  <c r="AZ572" i="1"/>
  <c r="AV572" i="1" s="1"/>
  <c r="H568" i="1"/>
  <c r="AL568" i="1" s="1"/>
  <c r="AW211" i="1"/>
  <c r="E213" i="1"/>
  <c r="V213" i="1" s="1"/>
  <c r="AX226" i="1"/>
  <c r="AX223" i="1" s="1"/>
  <c r="AX224" i="1"/>
  <c r="AX222" i="1"/>
  <c r="AX219" i="1"/>
  <c r="X209" i="1" l="1"/>
  <c r="N209" i="1"/>
  <c r="AF94" i="1"/>
  <c r="V94" i="1"/>
  <c r="L213" i="1"/>
  <c r="AF68" i="1"/>
  <c r="V68" i="1"/>
  <c r="AG66" i="1"/>
  <c r="AG311" i="1" s="1"/>
  <c r="AC212" i="1"/>
  <c r="AH212" i="1"/>
  <c r="AG124" i="1"/>
  <c r="AG207" i="1"/>
  <c r="AC207" i="1" s="1"/>
  <c r="AH211" i="1"/>
  <c r="AG210" i="1"/>
  <c r="AC241" i="1"/>
  <c r="AD241" i="1" s="1"/>
  <c r="AG240" i="1"/>
  <c r="AH241" i="1"/>
  <c r="J240" i="1"/>
  <c r="AX221" i="1"/>
  <c r="AU219" i="1"/>
  <c r="AU217" i="1" s="1"/>
  <c r="AV219" i="1"/>
  <c r="CG323" i="1"/>
  <c r="CG717" i="1"/>
  <c r="CG716" i="1" s="1"/>
  <c r="CE786" i="1"/>
  <c r="CG811" i="1"/>
  <c r="F217" i="1"/>
  <c r="AW27" i="1"/>
  <c r="AV27" i="1" s="1"/>
  <c r="AW668" i="1"/>
  <c r="CJ215" i="1"/>
  <c r="CJ214" i="1"/>
  <c r="AW794" i="1"/>
  <c r="AV794" i="1" s="1"/>
  <c r="BT40" i="1"/>
  <c r="BU40" i="1"/>
  <c r="BT46" i="1"/>
  <c r="BU46" i="1"/>
  <c r="BT51" i="1"/>
  <c r="BU51" i="1"/>
  <c r="BU59" i="1"/>
  <c r="BU34" i="1" s="1"/>
  <c r="BT61" i="1"/>
  <c r="BU61" i="1"/>
  <c r="BT227" i="1"/>
  <c r="BT45" i="1" s="1"/>
  <c r="BU227" i="1"/>
  <c r="BU45" i="1" s="1"/>
  <c r="BT228" i="1"/>
  <c r="BU228" i="1"/>
  <c r="BT229" i="1"/>
  <c r="BU229" i="1"/>
  <c r="BT280" i="1"/>
  <c r="BU280" i="1"/>
  <c r="BT313" i="1"/>
  <c r="BT52" i="1" s="1"/>
  <c r="BU313" i="1"/>
  <c r="BU52" i="1" s="1"/>
  <c r="BT314" i="1"/>
  <c r="BU314" i="1"/>
  <c r="BT315" i="1"/>
  <c r="BU315" i="1"/>
  <c r="BT316" i="1"/>
  <c r="BU316" i="1"/>
  <c r="BT317" i="1"/>
  <c r="BU317" i="1"/>
  <c r="BT335" i="1"/>
  <c r="BT336" i="1"/>
  <c r="BT337" i="1"/>
  <c r="BT338" i="1"/>
  <c r="BT339" i="1"/>
  <c r="BT340" i="1"/>
  <c r="BT341" i="1"/>
  <c r="BT342" i="1"/>
  <c r="BT343" i="1"/>
  <c r="BT344" i="1"/>
  <c r="BT345" i="1"/>
  <c r="BT346" i="1"/>
  <c r="BT347" i="1"/>
  <c r="BT348" i="1"/>
  <c r="BT349" i="1"/>
  <c r="BT350" i="1"/>
  <c r="BT351" i="1"/>
  <c r="BT352" i="1"/>
  <c r="BT353" i="1"/>
  <c r="BT354" i="1"/>
  <c r="BT355" i="1"/>
  <c r="BT356" i="1"/>
  <c r="BT357" i="1"/>
  <c r="BT358" i="1"/>
  <c r="BT359" i="1"/>
  <c r="BT360" i="1"/>
  <c r="BT361" i="1"/>
  <c r="BT362" i="1"/>
  <c r="BT363" i="1"/>
  <c r="BT364" i="1"/>
  <c r="BT365" i="1"/>
  <c r="BT366" i="1"/>
  <c r="BT367" i="1"/>
  <c r="BT368" i="1"/>
  <c r="BT369" i="1"/>
  <c r="BT370" i="1"/>
  <c r="BT371" i="1"/>
  <c r="BT372" i="1"/>
  <c r="BT373" i="1"/>
  <c r="BT374" i="1"/>
  <c r="BT375" i="1"/>
  <c r="BT376" i="1"/>
  <c r="BT377" i="1"/>
  <c r="BT378" i="1"/>
  <c r="BT379" i="1"/>
  <c r="BT380" i="1"/>
  <c r="BT381" i="1"/>
  <c r="BT382" i="1"/>
  <c r="BT383" i="1"/>
  <c r="BT384" i="1"/>
  <c r="BT385" i="1"/>
  <c r="BT386" i="1"/>
  <c r="BT387" i="1"/>
  <c r="BT388" i="1"/>
  <c r="BT389" i="1"/>
  <c r="BT390" i="1"/>
  <c r="BT391" i="1"/>
  <c r="BT392" i="1"/>
  <c r="BT393" i="1"/>
  <c r="BT394" i="1"/>
  <c r="BT395" i="1"/>
  <c r="BT396" i="1"/>
  <c r="BT397" i="1"/>
  <c r="BT398" i="1"/>
  <c r="BT399" i="1"/>
  <c r="BT400" i="1"/>
  <c r="BT401" i="1"/>
  <c r="BT402" i="1"/>
  <c r="BT403" i="1"/>
  <c r="BT404" i="1"/>
  <c r="BT405" i="1"/>
  <c r="BT406" i="1"/>
  <c r="BT407" i="1"/>
  <c r="BT408" i="1"/>
  <c r="BT409" i="1"/>
  <c r="BT410" i="1"/>
  <c r="BT411" i="1"/>
  <c r="BT412" i="1"/>
  <c r="BT414" i="1"/>
  <c r="BT415" i="1"/>
  <c r="BT416" i="1"/>
  <c r="BT417" i="1"/>
  <c r="BT419" i="1"/>
  <c r="BT420" i="1"/>
  <c r="BT421" i="1"/>
  <c r="BT422" i="1"/>
  <c r="BT423" i="1"/>
  <c r="BT424" i="1"/>
  <c r="BT425" i="1"/>
  <c r="BT426" i="1"/>
  <c r="BT427" i="1"/>
  <c r="BT429" i="1"/>
  <c r="BT434" i="1"/>
  <c r="BT437" i="1"/>
  <c r="BT440" i="1"/>
  <c r="BT441" i="1"/>
  <c r="BT442" i="1"/>
  <c r="BT443" i="1"/>
  <c r="BT444" i="1"/>
  <c r="BT445" i="1"/>
  <c r="BT446" i="1"/>
  <c r="BT448" i="1"/>
  <c r="BT449" i="1"/>
  <c r="BT450" i="1"/>
  <c r="BT451" i="1"/>
  <c r="BT452" i="1"/>
  <c r="BT454" i="1"/>
  <c r="BT455" i="1"/>
  <c r="BT456" i="1"/>
  <c r="BT457" i="1"/>
  <c r="BT458" i="1"/>
  <c r="BT461" i="1"/>
  <c r="BT462" i="1"/>
  <c r="BT463" i="1"/>
  <c r="BT464" i="1"/>
  <c r="BT465" i="1"/>
  <c r="BT466" i="1"/>
  <c r="BT467" i="1"/>
  <c r="BT468" i="1"/>
  <c r="BT469" i="1"/>
  <c r="BT470" i="1"/>
  <c r="BT471" i="1"/>
  <c r="BT472" i="1"/>
  <c r="BT473" i="1"/>
  <c r="BT474" i="1"/>
  <c r="BT475" i="1"/>
  <c r="BT476" i="1"/>
  <c r="BT477" i="1"/>
  <c r="BT478" i="1"/>
  <c r="BT479" i="1"/>
  <c r="BT480" i="1"/>
  <c r="BT481" i="1"/>
  <c r="BT482" i="1"/>
  <c r="BT483" i="1"/>
  <c r="BT484" i="1"/>
  <c r="BT485" i="1"/>
  <c r="BT486" i="1"/>
  <c r="BT488" i="1"/>
  <c r="BT518" i="1"/>
  <c r="BT519" i="1"/>
  <c r="BT520" i="1"/>
  <c r="BT59" i="1" s="1"/>
  <c r="BT34" i="1" s="1"/>
  <c r="BT522" i="1"/>
  <c r="BT523" i="1"/>
  <c r="BT524" i="1"/>
  <c r="BT525" i="1"/>
  <c r="BT526" i="1"/>
  <c r="BT527" i="1"/>
  <c r="BT528" i="1"/>
  <c r="BT531" i="1"/>
  <c r="BT532" i="1"/>
  <c r="BT533" i="1"/>
  <c r="BT534" i="1"/>
  <c r="BT535" i="1"/>
  <c r="BT536" i="1"/>
  <c r="BT537" i="1"/>
  <c r="BT538" i="1"/>
  <c r="BT539" i="1"/>
  <c r="BT541" i="1"/>
  <c r="BT542" i="1"/>
  <c r="BT543" i="1"/>
  <c r="BT544" i="1"/>
  <c r="BT545" i="1"/>
  <c r="BT546" i="1"/>
  <c r="BT547" i="1"/>
  <c r="BT548" i="1"/>
  <c r="BT551" i="1"/>
  <c r="BU554" i="1"/>
  <c r="BU555" i="1"/>
  <c r="BU556" i="1"/>
  <c r="BU557" i="1"/>
  <c r="BU558" i="1"/>
  <c r="BU559" i="1"/>
  <c r="BU560" i="1"/>
  <c r="BU561" i="1"/>
  <c r="BT562" i="1"/>
  <c r="BT567" i="1"/>
  <c r="BU570" i="1"/>
  <c r="BU571" i="1"/>
  <c r="BU573" i="1"/>
  <c r="BU575" i="1"/>
  <c r="BU576" i="1"/>
  <c r="BU577" i="1"/>
  <c r="BU578" i="1"/>
  <c r="BU581" i="1"/>
  <c r="BU583" i="1"/>
  <c r="BU589" i="1"/>
  <c r="BU590" i="1"/>
  <c r="BU591" i="1"/>
  <c r="BU594" i="1"/>
  <c r="BU595" i="1"/>
  <c r="BU596" i="1"/>
  <c r="BU599" i="1"/>
  <c r="BU600" i="1"/>
  <c r="BU605" i="1"/>
  <c r="BU607" i="1"/>
  <c r="BU610" i="1"/>
  <c r="BU611" i="1"/>
  <c r="BU613" i="1"/>
  <c r="BU614" i="1"/>
  <c r="BU615" i="1"/>
  <c r="BU616" i="1"/>
  <c r="BU617" i="1"/>
  <c r="BU618" i="1"/>
  <c r="BU619" i="1"/>
  <c r="BU620" i="1"/>
  <c r="BU621" i="1"/>
  <c r="BU622" i="1"/>
  <c r="BU623" i="1"/>
  <c r="BU624" i="1"/>
  <c r="BU625" i="1"/>
  <c r="BT668" i="1"/>
  <c r="BU668" i="1"/>
  <c r="BT669" i="1"/>
  <c r="BU669" i="1"/>
  <c r="BT670" i="1"/>
  <c r="BU670" i="1"/>
  <c r="BT671" i="1"/>
  <c r="BU671" i="1"/>
  <c r="BT672" i="1"/>
  <c r="BU672" i="1"/>
  <c r="BT673" i="1"/>
  <c r="BU673" i="1"/>
  <c r="BT674" i="1"/>
  <c r="BU674" i="1"/>
  <c r="BT675" i="1"/>
  <c r="BU675" i="1"/>
  <c r="BT676" i="1"/>
  <c r="BU676" i="1"/>
  <c r="BT677" i="1"/>
  <c r="BU677" i="1"/>
  <c r="BT678" i="1"/>
  <c r="BU678" i="1"/>
  <c r="BT679" i="1"/>
  <c r="BU679" i="1"/>
  <c r="BT680" i="1"/>
  <c r="BU680" i="1"/>
  <c r="BT683" i="1"/>
  <c r="BT721" i="1" s="1"/>
  <c r="BT62" i="1" s="1"/>
  <c r="BT684" i="1"/>
  <c r="BU684" i="1"/>
  <c r="BT685" i="1"/>
  <c r="BU685" i="1"/>
  <c r="BT686" i="1"/>
  <c r="BU686" i="1"/>
  <c r="BT690" i="1"/>
  <c r="BU690" i="1"/>
  <c r="BT691" i="1"/>
  <c r="BU691" i="1"/>
  <c r="BT692" i="1"/>
  <c r="BU692" i="1"/>
  <c r="BT696" i="1"/>
  <c r="BU696" i="1"/>
  <c r="BT697" i="1"/>
  <c r="BU697" i="1"/>
  <c r="BT699" i="1"/>
  <c r="BU699" i="1"/>
  <c r="BT700" i="1"/>
  <c r="BU700" i="1"/>
  <c r="BT701" i="1"/>
  <c r="BU701" i="1"/>
  <c r="BT702" i="1"/>
  <c r="BU702" i="1"/>
  <c r="BT703" i="1"/>
  <c r="BU703" i="1"/>
  <c r="BU718" i="1"/>
  <c r="BU719" i="1"/>
  <c r="BT729" i="1"/>
  <c r="BU729" i="1"/>
  <c r="BT730" i="1"/>
  <c r="BU730" i="1"/>
  <c r="BT731" i="1"/>
  <c r="BU731" i="1"/>
  <c r="BT732" i="1"/>
  <c r="BU732" i="1"/>
  <c r="BT733" i="1"/>
  <c r="BU733" i="1"/>
  <c r="BT734" i="1"/>
  <c r="BU734" i="1"/>
  <c r="BT735" i="1"/>
  <c r="BU735" i="1"/>
  <c r="BT736" i="1"/>
  <c r="BU736" i="1"/>
  <c r="BT737" i="1"/>
  <c r="BU737" i="1"/>
  <c r="BT738" i="1"/>
  <c r="BU738" i="1"/>
  <c r="BT739" i="1"/>
  <c r="BU739" i="1"/>
  <c r="BT740" i="1"/>
  <c r="BU740" i="1"/>
  <c r="BT741" i="1"/>
  <c r="BU741" i="1"/>
  <c r="BT742" i="1"/>
  <c r="BU742" i="1"/>
  <c r="BT743" i="1"/>
  <c r="BU743" i="1"/>
  <c r="BT745" i="1"/>
  <c r="BU745" i="1"/>
  <c r="BT747" i="1"/>
  <c r="BU747" i="1"/>
  <c r="BT749" i="1"/>
  <c r="BU749" i="1"/>
  <c r="BT752" i="1"/>
  <c r="BU752" i="1"/>
  <c r="BT753" i="1"/>
  <c r="BU753" i="1"/>
  <c r="BT754" i="1"/>
  <c r="BU754" i="1"/>
  <c r="BT759" i="1"/>
  <c r="BU759" i="1"/>
  <c r="BT760" i="1"/>
  <c r="BU760" i="1"/>
  <c r="BT761" i="1"/>
  <c r="BU761" i="1"/>
  <c r="BT762" i="1"/>
  <c r="BU762" i="1"/>
  <c r="BT763" i="1"/>
  <c r="BU763" i="1"/>
  <c r="BU771" i="1"/>
  <c r="BT772" i="1"/>
  <c r="BU772" i="1"/>
  <c r="BU773" i="1"/>
  <c r="BT774" i="1"/>
  <c r="BU774" i="1"/>
  <c r="BT775" i="1"/>
  <c r="BU775" i="1"/>
  <c r="BT776" i="1"/>
  <c r="BU776" i="1"/>
  <c r="BT777" i="1"/>
  <c r="BU777" i="1"/>
  <c r="BT778" i="1"/>
  <c r="BT779" i="1"/>
  <c r="BT780" i="1"/>
  <c r="BU782" i="1"/>
  <c r="BT789" i="1"/>
  <c r="BU789" i="1"/>
  <c r="BU794" i="1"/>
  <c r="BT795" i="1"/>
  <c r="BU795" i="1"/>
  <c r="BT796" i="1"/>
  <c r="BU796" i="1"/>
  <c r="BT797" i="1"/>
  <c r="BU797" i="1"/>
  <c r="BT799" i="1"/>
  <c r="BU799" i="1"/>
  <c r="BU807" i="1" s="1"/>
  <c r="BT801" i="1"/>
  <c r="BU801" i="1"/>
  <c r="BT803" i="1"/>
  <c r="BT808" i="1" s="1"/>
  <c r="BT820" i="1"/>
  <c r="BT821" i="1"/>
  <c r="BU821" i="1"/>
  <c r="BT822" i="1"/>
  <c r="BU822" i="1"/>
  <c r="BT823" i="1"/>
  <c r="BT824" i="1"/>
  <c r="BT825" i="1"/>
  <c r="BT826" i="1"/>
  <c r="BU826" i="1"/>
  <c r="BT827" i="1"/>
  <c r="BU827" i="1"/>
  <c r="BT828" i="1"/>
  <c r="BT829" i="1"/>
  <c r="BT830" i="1"/>
  <c r="BT831" i="1"/>
  <c r="BT832" i="1"/>
  <c r="BU832" i="1"/>
  <c r="BT833" i="1"/>
  <c r="BU833" i="1"/>
  <c r="BT834" i="1"/>
  <c r="BT835" i="1"/>
  <c r="BU835" i="1"/>
  <c r="BT836" i="1"/>
  <c r="BU836" i="1"/>
  <c r="BT837" i="1"/>
  <c r="BT838" i="1"/>
  <c r="BU838" i="1"/>
  <c r="BT839" i="1"/>
  <c r="BU839" i="1"/>
  <c r="BT840" i="1"/>
  <c r="BU840" i="1"/>
  <c r="BT841" i="1"/>
  <c r="BU841" i="1"/>
  <c r="BT842" i="1"/>
  <c r="BU842" i="1"/>
  <c r="BT843" i="1"/>
  <c r="BU843" i="1"/>
  <c r="BT844" i="1"/>
  <c r="BU844" i="1"/>
  <c r="BT849" i="1"/>
  <c r="BU849" i="1"/>
  <c r="BT850" i="1"/>
  <c r="BU850" i="1"/>
  <c r="BT857" i="1"/>
  <c r="BU857" i="1"/>
  <c r="BT862" i="1"/>
  <c r="BU862" i="1"/>
  <c r="BT900" i="1"/>
  <c r="BU900" i="1"/>
  <c r="BT901" i="1"/>
  <c r="BU901" i="1"/>
  <c r="BT902" i="1"/>
  <c r="BU902" i="1"/>
  <c r="BT903" i="1"/>
  <c r="BU903" i="1"/>
  <c r="BT904" i="1"/>
  <c r="BU904" i="1"/>
  <c r="BT905" i="1"/>
  <c r="BU905" i="1"/>
  <c r="BT906" i="1"/>
  <c r="BU906" i="1"/>
  <c r="BT907" i="1"/>
  <c r="BU907" i="1"/>
  <c r="BT908" i="1"/>
  <c r="BU908" i="1"/>
  <c r="BT909" i="1"/>
  <c r="BU909" i="1"/>
  <c r="BT910" i="1"/>
  <c r="BU910" i="1"/>
  <c r="BT911" i="1"/>
  <c r="BU911" i="1"/>
  <c r="BT912" i="1"/>
  <c r="BU912" i="1"/>
  <c r="BT913" i="1"/>
  <c r="BU913" i="1"/>
  <c r="BT914" i="1"/>
  <c r="BU914" i="1"/>
  <c r="BT915" i="1"/>
  <c r="BU915" i="1"/>
  <c r="BT922" i="1"/>
  <c r="BT932" i="1"/>
  <c r="BU951" i="1"/>
  <c r="BU953" i="1"/>
  <c r="BU952" i="1" s="1"/>
  <c r="BU945" i="1" s="1"/>
  <c r="BU943" i="1" s="1"/>
  <c r="BT26" i="1"/>
  <c r="BU26" i="1"/>
  <c r="BU977" i="1"/>
  <c r="BU37" i="1" s="1"/>
  <c r="BT983" i="1"/>
  <c r="BU983" i="1"/>
  <c r="BB26" i="1"/>
  <c r="BC26" i="1"/>
  <c r="BD26" i="1"/>
  <c r="BB37" i="1"/>
  <c r="BC37" i="1"/>
  <c r="BD37" i="1"/>
  <c r="BE38" i="1"/>
  <c r="BE41" i="1"/>
  <c r="BE42" i="1"/>
  <c r="BE43" i="1"/>
  <c r="BE44" i="1"/>
  <c r="BB46" i="1"/>
  <c r="BC46" i="1"/>
  <c r="BD46" i="1"/>
  <c r="BB48" i="1"/>
  <c r="BC48" i="1"/>
  <c r="BD48" i="1"/>
  <c r="BE49" i="1"/>
  <c r="BE50" i="1"/>
  <c r="BB51" i="1"/>
  <c r="BC51" i="1"/>
  <c r="BD51" i="1"/>
  <c r="BB52" i="1"/>
  <c r="BC52" i="1"/>
  <c r="BD52" i="1"/>
  <c r="BB53" i="1"/>
  <c r="BC53" i="1"/>
  <c r="BD53" i="1"/>
  <c r="BB59" i="1"/>
  <c r="BB34" i="1" s="1"/>
  <c r="BC59" i="1"/>
  <c r="BC34" i="1" s="1"/>
  <c r="BD59" i="1"/>
  <c r="BD34" i="1" s="1"/>
  <c r="BD60" i="1"/>
  <c r="BB61" i="1"/>
  <c r="BB35" i="1" s="1"/>
  <c r="BC61" i="1"/>
  <c r="BC35" i="1" s="1"/>
  <c r="BD61" i="1"/>
  <c r="BD35" i="1" s="1"/>
  <c r="BB62" i="1"/>
  <c r="BB36" i="1" s="1"/>
  <c r="BC62" i="1"/>
  <c r="BC36" i="1" s="1"/>
  <c r="BC65" i="1"/>
  <c r="BC40" i="1" s="1"/>
  <c r="BD65" i="1"/>
  <c r="BD40" i="1" s="1"/>
  <c r="BB129" i="1"/>
  <c r="BE129" i="1"/>
  <c r="BB132" i="1"/>
  <c r="BE132" i="1"/>
  <c r="BB133" i="1"/>
  <c r="BE133" i="1"/>
  <c r="BB144" i="1"/>
  <c r="BE144" i="1"/>
  <c r="BE154" i="1"/>
  <c r="BE155" i="1"/>
  <c r="BB157" i="1"/>
  <c r="BE157" i="1"/>
  <c r="BB158" i="1"/>
  <c r="BE158" i="1"/>
  <c r="BB160" i="1"/>
  <c r="BE160" i="1"/>
  <c r="BB161" i="1"/>
  <c r="BE161" i="1"/>
  <c r="BB163" i="1"/>
  <c r="BE163" i="1"/>
  <c r="BB164" i="1"/>
  <c r="BE164" i="1"/>
  <c r="BB166" i="1"/>
  <c r="BE166" i="1"/>
  <c r="BB167" i="1"/>
  <c r="BE167" i="1"/>
  <c r="BB169" i="1"/>
  <c r="BE169" i="1"/>
  <c r="BB170" i="1"/>
  <c r="BE170" i="1"/>
  <c r="BB176" i="1"/>
  <c r="BB172" i="1" s="1"/>
  <c r="BE176" i="1"/>
  <c r="BB179" i="1"/>
  <c r="BE179" i="1"/>
  <c r="BB181" i="1"/>
  <c r="BE181" i="1"/>
  <c r="BB182" i="1"/>
  <c r="BE182" i="1"/>
  <c r="BE186" i="1"/>
  <c r="BE187" i="1"/>
  <c r="BC202" i="1"/>
  <c r="BD202" i="1"/>
  <c r="BB220" i="1"/>
  <c r="BB227" i="1"/>
  <c r="BB45" i="1" s="1"/>
  <c r="BC227" i="1"/>
  <c r="BC45" i="1" s="1"/>
  <c r="BD227" i="1"/>
  <c r="BD45" i="1" s="1"/>
  <c r="BB228" i="1"/>
  <c r="BC228" i="1"/>
  <c r="BD228" i="1"/>
  <c r="BB229" i="1"/>
  <c r="BB226" i="1" s="1"/>
  <c r="BB223" i="1" s="1"/>
  <c r="BC229" i="1"/>
  <c r="BC226" i="1" s="1"/>
  <c r="BC223" i="1" s="1"/>
  <c r="BD229" i="1"/>
  <c r="BD226" i="1" s="1"/>
  <c r="BD223" i="1" s="1"/>
  <c r="BB280" i="1"/>
  <c r="BB222" i="1" s="1"/>
  <c r="BC280" i="1"/>
  <c r="BC311" i="1" s="1"/>
  <c r="BD280" i="1"/>
  <c r="BD311" i="1" s="1"/>
  <c r="BC309" i="1"/>
  <c r="BD309" i="1"/>
  <c r="BB324" i="1"/>
  <c r="BB325" i="1"/>
  <c r="BC328" i="1"/>
  <c r="BD328" i="1"/>
  <c r="BB329" i="1"/>
  <c r="BB330" i="1"/>
  <c r="BE554" i="1"/>
  <c r="BE555" i="1"/>
  <c r="BE556" i="1"/>
  <c r="BE557" i="1"/>
  <c r="BE558" i="1"/>
  <c r="BE559" i="1"/>
  <c r="BE560" i="1"/>
  <c r="BE561" i="1"/>
  <c r="BE569" i="1"/>
  <c r="BE572" i="1"/>
  <c r="BE573" i="1"/>
  <c r="BE574" i="1"/>
  <c r="BE575" i="1"/>
  <c r="BE576" i="1"/>
  <c r="BE577" i="1"/>
  <c r="BE578" i="1"/>
  <c r="BE579" i="1"/>
  <c r="BE580" i="1"/>
  <c r="BE581" i="1"/>
  <c r="BE582" i="1"/>
  <c r="BE583" i="1"/>
  <c r="BE587" i="1"/>
  <c r="BE588" i="1"/>
  <c r="BE589" i="1"/>
  <c r="BB657" i="1"/>
  <c r="BB680" i="1"/>
  <c r="BE680" i="1"/>
  <c r="BB682" i="1"/>
  <c r="BB688" i="1"/>
  <c r="BB694" i="1"/>
  <c r="BB705" i="1"/>
  <c r="BB707" i="1"/>
  <c r="BE708" i="1"/>
  <c r="BE709" i="1"/>
  <c r="BE61" i="1" s="1"/>
  <c r="BE35" i="1" s="1"/>
  <c r="BC717" i="1"/>
  <c r="BB718" i="1"/>
  <c r="BC718" i="1"/>
  <c r="BD718" i="1"/>
  <c r="BB719" i="1"/>
  <c r="BC719" i="1"/>
  <c r="BD719" i="1"/>
  <c r="BB720" i="1"/>
  <c r="BC720" i="1"/>
  <c r="BC789" i="1" s="1"/>
  <c r="BD720" i="1"/>
  <c r="BB723" i="1"/>
  <c r="BC723" i="1"/>
  <c r="BD723" i="1"/>
  <c r="BB724" i="1"/>
  <c r="BC724" i="1"/>
  <c r="BD724" i="1"/>
  <c r="BD786" i="1"/>
  <c r="BD811" i="1" s="1"/>
  <c r="BD57" i="1" s="1"/>
  <c r="BB788" i="1"/>
  <c r="BC788" i="1"/>
  <c r="BD788" i="1"/>
  <c r="BE788" i="1"/>
  <c r="BB789" i="1"/>
  <c r="BD789" i="1"/>
  <c r="BB802" i="1"/>
  <c r="BB39" i="1" s="1"/>
  <c r="BC802" i="1"/>
  <c r="BC39" i="1" s="1"/>
  <c r="BD802" i="1"/>
  <c r="BD39" i="1" s="1"/>
  <c r="BB806" i="1"/>
  <c r="BB24" i="1" s="1"/>
  <c r="BC806" i="1"/>
  <c r="BC24" i="1" s="1"/>
  <c r="BD806" i="1"/>
  <c r="BD24" i="1" s="1"/>
  <c r="BB807" i="1"/>
  <c r="BC807" i="1"/>
  <c r="BD807" i="1"/>
  <c r="BB808" i="1"/>
  <c r="BC808" i="1"/>
  <c r="BD808" i="1"/>
  <c r="BB813" i="1"/>
  <c r="BC813" i="1"/>
  <c r="BD813" i="1"/>
  <c r="BB814" i="1"/>
  <c r="BB815" i="1"/>
  <c r="BC815" i="1"/>
  <c r="BD815" i="1"/>
  <c r="BB816" i="1"/>
  <c r="BC816" i="1"/>
  <c r="BB847" i="1"/>
  <c r="BD847" i="1"/>
  <c r="BB853" i="1"/>
  <c r="BD853" i="1"/>
  <c r="BB855" i="1"/>
  <c r="BD855" i="1"/>
  <c r="BB856" i="1"/>
  <c r="BD856" i="1"/>
  <c r="BB857" i="1"/>
  <c r="BB849" i="1" s="1"/>
  <c r="BC863" i="1"/>
  <c r="BD863" i="1"/>
  <c r="BC864" i="1"/>
  <c r="BD864" i="1"/>
  <c r="BB877" i="1"/>
  <c r="BC877" i="1"/>
  <c r="BD877" i="1"/>
  <c r="BB878" i="1"/>
  <c r="BC878" i="1"/>
  <c r="BC848" i="1" s="1"/>
  <c r="BC920" i="1" s="1"/>
  <c r="BD878" i="1"/>
  <c r="BD879" i="1"/>
  <c r="BE880" i="1"/>
  <c r="BE881" i="1"/>
  <c r="BD891" i="1"/>
  <c r="BE892" i="1"/>
  <c r="BE893" i="1"/>
  <c r="BD894" i="1"/>
  <c r="BE895" i="1"/>
  <c r="BE896" i="1"/>
  <c r="BD897" i="1"/>
  <c r="BE898" i="1"/>
  <c r="BE899" i="1"/>
  <c r="BB900" i="1"/>
  <c r="BB901" i="1"/>
  <c r="BB864" i="1" s="1"/>
  <c r="BE917" i="1"/>
  <c r="BE918" i="1"/>
  <c r="BC921" i="1"/>
  <c r="BD922" i="1"/>
  <c r="BE923" i="1"/>
  <c r="BE924" i="1"/>
  <c r="BE936" i="1"/>
  <c r="BE937" i="1"/>
  <c r="BE939" i="1"/>
  <c r="BE940" i="1"/>
  <c r="BD951" i="1"/>
  <c r="BD921" i="1" l="1"/>
  <c r="V208" i="1"/>
  <c r="AF208" i="1"/>
  <c r="BC786" i="1"/>
  <c r="BC811" i="1" s="1"/>
  <c r="BC57" i="1" s="1"/>
  <c r="AG322" i="1"/>
  <c r="AC66" i="1"/>
  <c r="AH66" i="1"/>
  <c r="AH240" i="1"/>
  <c r="AC240" i="1"/>
  <c r="AD240" i="1" s="1"/>
  <c r="AH210" i="1"/>
  <c r="AG209" i="1"/>
  <c r="AG206" i="1"/>
  <c r="AC210" i="1"/>
  <c r="AG67" i="1"/>
  <c r="N217" i="1"/>
  <c r="X217" i="1"/>
  <c r="AH217" i="1"/>
  <c r="AW26" i="1"/>
  <c r="AU26" i="1"/>
  <c r="AU208" i="1"/>
  <c r="AU197" i="1" s="1"/>
  <c r="AU27" i="1"/>
  <c r="L974" i="1"/>
  <c r="CE811" i="1"/>
  <c r="CG57" i="1"/>
  <c r="CG31" i="1" s="1"/>
  <c r="BC785" i="1"/>
  <c r="BC810" i="1" s="1"/>
  <c r="E197" i="1"/>
  <c r="BB921" i="1"/>
  <c r="AW807" i="1"/>
  <c r="AW806" i="1"/>
  <c r="E27" i="1"/>
  <c r="BT36" i="1"/>
  <c r="BB180" i="1"/>
  <c r="BT719" i="1"/>
  <c r="BB328" i="1"/>
  <c r="BD862" i="1"/>
  <c r="BB862" i="1"/>
  <c r="BB131" i="1"/>
  <c r="BD31" i="1"/>
  <c r="BC716" i="1"/>
  <c r="BC47" i="1" s="1"/>
  <c r="BC31" i="1"/>
  <c r="BC919" i="1"/>
  <c r="BD848" i="1"/>
  <c r="BD920" i="1" s="1"/>
  <c r="BD919" i="1" s="1"/>
  <c r="BB156" i="1"/>
  <c r="BB848" i="1"/>
  <c r="BB920" i="1" s="1"/>
  <c r="BB919" i="1" s="1"/>
  <c r="BB201" i="1"/>
  <c r="BB221" i="1"/>
  <c r="BB863" i="1"/>
  <c r="BB225" i="1"/>
  <c r="BB204" i="1" s="1"/>
  <c r="V66" i="1" l="1"/>
  <c r="AF66" i="1"/>
  <c r="V197" i="1"/>
  <c r="AC311" i="1"/>
  <c r="AG65" i="1"/>
  <c r="AG309" i="1"/>
  <c r="AG786" i="1" s="1"/>
  <c r="AG205" i="1"/>
  <c r="AC205" i="1" s="1"/>
  <c r="AC206" i="1"/>
  <c r="AG202" i="1"/>
  <c r="AH209" i="1"/>
  <c r="L27" i="1"/>
  <c r="AF27" i="1"/>
  <c r="V27" i="1"/>
  <c r="AW24" i="1"/>
  <c r="BC784" i="1"/>
  <c r="BC23" i="1" s="1"/>
  <c r="BC809" i="1"/>
  <c r="BC55" i="1" s="1"/>
  <c r="BC56" i="1"/>
  <c r="BC30" i="1" s="1"/>
  <c r="BC29" i="1" s="1"/>
  <c r="BO256" i="1"/>
  <c r="BO260" i="1"/>
  <c r="AG811" i="1" l="1"/>
  <c r="AC202" i="1"/>
  <c r="CK219" i="1"/>
  <c r="AG57" i="1" l="1"/>
  <c r="AX32" i="1"/>
  <c r="CD322" i="1"/>
  <c r="CC322" i="1"/>
  <c r="CC308" i="1" s="1"/>
  <c r="BV322" i="1"/>
  <c r="BQ225" i="1"/>
  <c r="BQ222" i="1" s="1"/>
  <c r="BQ226" i="1"/>
  <c r="BQ223" i="1" s="1"/>
  <c r="BQ217" i="1"/>
  <c r="BQ212" i="1"/>
  <c r="BQ66" i="1" s="1"/>
  <c r="BQ311" i="1" s="1"/>
  <c r="BP212" i="1"/>
  <c r="BP66" i="1" s="1"/>
  <c r="BP211" i="1"/>
  <c r="BP210" i="1"/>
  <c r="BP206" i="1" s="1"/>
  <c r="BP202" i="1" s="1"/>
  <c r="BP201" i="1"/>
  <c r="BP200" i="1" s="1"/>
  <c r="BP207" i="1"/>
  <c r="CK71" i="1"/>
  <c r="CK72" i="1"/>
  <c r="CK76" i="1"/>
  <c r="CK78" i="1"/>
  <c r="CK80" i="1"/>
  <c r="CK84" i="1"/>
  <c r="CK86" i="1"/>
  <c r="CK87" i="1"/>
  <c r="CK90" i="1"/>
  <c r="CK91" i="1"/>
  <c r="CK92" i="1"/>
  <c r="CK93" i="1"/>
  <c r="CK97" i="1"/>
  <c r="CK100" i="1"/>
  <c r="CK101" i="1"/>
  <c r="CK102" i="1"/>
  <c r="CK103" i="1"/>
  <c r="CK104" i="1"/>
  <c r="CK105" i="1"/>
  <c r="CK106" i="1"/>
  <c r="CK107" i="1"/>
  <c r="CK108" i="1"/>
  <c r="CK109" i="1"/>
  <c r="CK110" i="1"/>
  <c r="CK111" i="1"/>
  <c r="CK112" i="1"/>
  <c r="CK113" i="1"/>
  <c r="CK114" i="1"/>
  <c r="CK121" i="1"/>
  <c r="CK122" i="1"/>
  <c r="CL120" i="1"/>
  <c r="CL99" i="1"/>
  <c r="CL98" i="1" s="1"/>
  <c r="CL95" i="1" s="1"/>
  <c r="CL96" i="1"/>
  <c r="CK96" i="1" s="1"/>
  <c r="CL89" i="1"/>
  <c r="CK89" i="1" s="1"/>
  <c r="CL88" i="1"/>
  <c r="CK88" i="1" s="1"/>
  <c r="CL85" i="1"/>
  <c r="CK85" i="1" s="1"/>
  <c r="CL83" i="1"/>
  <c r="CK83" i="1" s="1"/>
  <c r="CL82" i="1"/>
  <c r="CK82" i="1" s="1"/>
  <c r="CL77" i="1"/>
  <c r="CK77" i="1" s="1"/>
  <c r="CL75" i="1"/>
  <c r="CK75" i="1" s="1"/>
  <c r="CL70" i="1"/>
  <c r="CL69" i="1" s="1"/>
  <c r="CK69" i="1" s="1"/>
  <c r="CM66" i="1"/>
  <c r="CL66" i="1"/>
  <c r="CO94" i="1"/>
  <c r="BP120" i="1"/>
  <c r="BP119" i="1" s="1"/>
  <c r="BP118" i="1" s="1"/>
  <c r="BP99" i="1"/>
  <c r="BP98" i="1" s="1"/>
  <c r="BP95" i="1" s="1"/>
  <c r="BP96" i="1"/>
  <c r="BP89" i="1"/>
  <c r="BP88" i="1"/>
  <c r="BP85" i="1"/>
  <c r="BP83" i="1"/>
  <c r="BP82" i="1"/>
  <c r="BP77" i="1"/>
  <c r="BP75" i="1"/>
  <c r="BP70" i="1"/>
  <c r="BP69" i="1" s="1"/>
  <c r="D212" i="1"/>
  <c r="AY212" i="1"/>
  <c r="AY66" i="1" s="1"/>
  <c r="AZ212" i="1"/>
  <c r="AZ66" i="1" s="1"/>
  <c r="AX217" i="1"/>
  <c r="D220" i="1"/>
  <c r="T220" i="1" s="1"/>
  <c r="D231" i="1"/>
  <c r="T231" i="1" s="1"/>
  <c r="D232" i="1"/>
  <c r="T232" i="1" s="1"/>
  <c r="D233" i="1"/>
  <c r="T233" i="1" s="1"/>
  <c r="D234" i="1"/>
  <c r="T234" i="1" s="1"/>
  <c r="D235" i="1"/>
  <c r="T235" i="1" s="1"/>
  <c r="D237" i="1"/>
  <c r="T237" i="1" s="1"/>
  <c r="D238" i="1"/>
  <c r="T238" i="1" s="1"/>
  <c r="AW213" i="1"/>
  <c r="AV213" i="1" s="1"/>
  <c r="D216" i="1"/>
  <c r="T216" i="1" s="1"/>
  <c r="D201" i="1"/>
  <c r="T201" i="1" s="1"/>
  <c r="D208" i="1"/>
  <c r="T208" i="1" s="1"/>
  <c r="AX242" i="1"/>
  <c r="AX244" i="1"/>
  <c r="AV244" i="1" s="1"/>
  <c r="AX264" i="1"/>
  <c r="AV264" i="1" s="1"/>
  <c r="AG31" i="1" l="1"/>
  <c r="AD212" i="1"/>
  <c r="T212" i="1"/>
  <c r="J238" i="1"/>
  <c r="AD238" i="1"/>
  <c r="J237" i="1"/>
  <c r="AD237" i="1"/>
  <c r="J234" i="1"/>
  <c r="AD234" i="1"/>
  <c r="J233" i="1"/>
  <c r="AD233" i="1"/>
  <c r="J235" i="1"/>
  <c r="AD235" i="1"/>
  <c r="J208" i="1"/>
  <c r="AD208" i="1"/>
  <c r="J201" i="1"/>
  <c r="AD201" i="1"/>
  <c r="J216" i="1"/>
  <c r="AD216" i="1"/>
  <c r="J231" i="1"/>
  <c r="AD231" i="1"/>
  <c r="J232" i="1"/>
  <c r="AD232" i="1"/>
  <c r="J220" i="1"/>
  <c r="AD220" i="1"/>
  <c r="AX211" i="1"/>
  <c r="AV242" i="1"/>
  <c r="AU242" i="1" s="1"/>
  <c r="AU211" i="1" s="1"/>
  <c r="J212" i="1"/>
  <c r="BP94" i="1"/>
  <c r="BQ221" i="1"/>
  <c r="AX212" i="1"/>
  <c r="AV212" i="1" s="1"/>
  <c r="AU212" i="1" s="1"/>
  <c r="BP74" i="1"/>
  <c r="BP73" i="1" s="1"/>
  <c r="BP81" i="1"/>
  <c r="BP79" i="1" s="1"/>
  <c r="AW197" i="1"/>
  <c r="AV197" i="1" s="1"/>
  <c r="CK98" i="1"/>
  <c r="CD308" i="1"/>
  <c r="CL74" i="1"/>
  <c r="CK120" i="1"/>
  <c r="CK70" i="1"/>
  <c r="CL119" i="1"/>
  <c r="CK99" i="1"/>
  <c r="CL94" i="1"/>
  <c r="CK94" i="1" s="1"/>
  <c r="CK95" i="1"/>
  <c r="BP205" i="1"/>
  <c r="CL81" i="1"/>
  <c r="BP68" i="1" l="1"/>
  <c r="AX66" i="1"/>
  <c r="CL79" i="1"/>
  <c r="CK79" i="1" s="1"/>
  <c r="CK81" i="1"/>
  <c r="CL73" i="1"/>
  <c r="CK73" i="1" s="1"/>
  <c r="CK74" i="1"/>
  <c r="CL118" i="1"/>
  <c r="CK118" i="1" s="1"/>
  <c r="CK119" i="1"/>
  <c r="AX311" i="1" l="1"/>
  <c r="AU66" i="1"/>
  <c r="AU311" i="1" s="1"/>
  <c r="AV66" i="1"/>
  <c r="CL68" i="1"/>
  <c r="CK68" i="1" s="1"/>
  <c r="AZ683" i="1" l="1"/>
  <c r="CN847" i="1"/>
  <c r="CL847" i="1"/>
  <c r="CM922" i="1"/>
  <c r="CM921" i="1"/>
  <c r="CL921" i="1"/>
  <c r="CM920" i="1"/>
  <c r="CJ27" i="1"/>
  <c r="CJ61" i="1"/>
  <c r="CJ35" i="1" s="1"/>
  <c r="CJ60" i="1"/>
  <c r="BN61" i="1"/>
  <c r="BN35" i="1" s="1"/>
  <c r="BN60" i="1"/>
  <c r="CJ808" i="1"/>
  <c r="BN808" i="1"/>
  <c r="CJ789" i="1"/>
  <c r="BN789" i="1"/>
  <c r="CJ719" i="1"/>
  <c r="CJ788" i="1" s="1"/>
  <c r="CJ813" i="1" s="1"/>
  <c r="CJ520" i="1"/>
  <c r="CJ213" i="1"/>
  <c r="CL213" i="1"/>
  <c r="BN215" i="1"/>
  <c r="BN214" i="1"/>
  <c r="BN219" i="1"/>
  <c r="BN218" i="1"/>
  <c r="CL801" i="1"/>
  <c r="CJ443" i="1"/>
  <c r="CJ442" i="1" s="1"/>
  <c r="CM544" i="1"/>
  <c r="CM452" i="1"/>
  <c r="BN452" i="1"/>
  <c r="BN451" i="1" s="1"/>
  <c r="BN450" i="1" s="1"/>
  <c r="CO918" i="1"/>
  <c r="CK918" i="1" s="1"/>
  <c r="CO917" i="1"/>
  <c r="CK917" i="1" s="1"/>
  <c r="BS918" i="1"/>
  <c r="BS920" i="1" s="1"/>
  <c r="BS917" i="1"/>
  <c r="BS877" i="1" s="1"/>
  <c r="BA918" i="1"/>
  <c r="D918" i="1"/>
  <c r="T918" i="1" s="1"/>
  <c r="BA917" i="1"/>
  <c r="D917" i="1"/>
  <c r="T917" i="1" s="1"/>
  <c r="AZ881" i="1"/>
  <c r="AV881" i="1" s="1"/>
  <c r="AZ880" i="1"/>
  <c r="AV880" i="1" s="1"/>
  <c r="AX456" i="1"/>
  <c r="CL27" i="1"/>
  <c r="CK27" i="1" s="1"/>
  <c r="BN27" i="1"/>
  <c r="D974" i="1"/>
  <c r="T974" i="1" s="1"/>
  <c r="CO689" i="1"/>
  <c r="CO683" i="1" s="1"/>
  <c r="BS689" i="1"/>
  <c r="BS683" i="1" s="1"/>
  <c r="AZ689" i="1"/>
  <c r="BN199" i="1"/>
  <c r="BN198" i="1"/>
  <c r="AY210" i="1"/>
  <c r="AZ210" i="1"/>
  <c r="BN170" i="1"/>
  <c r="BN169" i="1"/>
  <c r="BN167" i="1"/>
  <c r="BN166" i="1"/>
  <c r="BN164" i="1"/>
  <c r="BN163" i="1"/>
  <c r="BN161" i="1"/>
  <c r="BN160" i="1"/>
  <c r="BN158" i="1"/>
  <c r="AX127" i="1"/>
  <c r="AX126" i="1"/>
  <c r="AW217" i="1"/>
  <c r="AW242" i="1"/>
  <c r="AW241" i="1"/>
  <c r="CA242" i="1"/>
  <c r="BV242" i="1"/>
  <c r="BF242" i="1"/>
  <c r="BE242" i="1" s="1"/>
  <c r="BA242" i="1"/>
  <c r="CA241" i="1"/>
  <c r="BV241" i="1"/>
  <c r="BF241" i="1"/>
  <c r="BE241" i="1" s="1"/>
  <c r="BA241" i="1"/>
  <c r="CM270" i="1"/>
  <c r="CM269" i="1"/>
  <c r="AX268" i="1"/>
  <c r="BN270" i="1"/>
  <c r="BN269" i="1"/>
  <c r="AX261" i="1"/>
  <c r="AX258" i="1"/>
  <c r="CM264" i="1"/>
  <c r="CK264" i="1" s="1"/>
  <c r="CK266" i="1"/>
  <c r="CJ266" i="1"/>
  <c r="BN266" i="1"/>
  <c r="CK265" i="1"/>
  <c r="CJ265" i="1"/>
  <c r="BN265" i="1"/>
  <c r="BP258" i="1"/>
  <c r="CK263" i="1"/>
  <c r="BN263" i="1"/>
  <c r="BN262" i="1"/>
  <c r="CK260" i="1"/>
  <c r="CK259" i="1"/>
  <c r="BQ259" i="1"/>
  <c r="CM251" i="1"/>
  <c r="CK251" i="1" s="1"/>
  <c r="CK256" i="1"/>
  <c r="CK255" i="1"/>
  <c r="BQ255" i="1"/>
  <c r="BP254" i="1"/>
  <c r="AX248" i="1"/>
  <c r="AV248" i="1" s="1"/>
  <c r="AX252" i="1"/>
  <c r="AV252" i="1" s="1"/>
  <c r="CK253" i="1"/>
  <c r="BO253" i="1"/>
  <c r="CJ252" i="1"/>
  <c r="BO252" i="1"/>
  <c r="CM250" i="1"/>
  <c r="CM249" i="1"/>
  <c r="CK249" i="1" s="1"/>
  <c r="BO250" i="1"/>
  <c r="BO249" i="1"/>
  <c r="J974" i="1" l="1"/>
  <c r="AD974" i="1"/>
  <c r="AU258" i="1"/>
  <c r="AV258" i="1"/>
  <c r="AV261" i="1"/>
  <c r="AU261" i="1"/>
  <c r="AW209" i="1"/>
  <c r="AV217" i="1"/>
  <c r="AU268" i="1"/>
  <c r="AV268" i="1"/>
  <c r="AU683" i="1"/>
  <c r="AV683" i="1"/>
  <c r="AU689" i="1"/>
  <c r="AV689" i="1"/>
  <c r="CK270" i="1"/>
  <c r="CJ270" i="1"/>
  <c r="CK269" i="1"/>
  <c r="CJ269" i="1"/>
  <c r="CJ801" i="1"/>
  <c r="CJ807" i="1" s="1"/>
  <c r="CJ806" i="1" s="1"/>
  <c r="CJ24" i="1" s="1"/>
  <c r="BN217" i="1"/>
  <c r="BN159" i="1"/>
  <c r="BO255" i="1"/>
  <c r="BN197" i="1"/>
  <c r="BO259" i="1"/>
  <c r="BO258" i="1" s="1"/>
  <c r="CM217" i="1"/>
  <c r="CK217" i="1" s="1"/>
  <c r="CK218" i="1"/>
  <c r="CM242" i="1"/>
  <c r="CM211" i="1" s="1"/>
  <c r="CM919" i="1"/>
  <c r="BN213" i="1"/>
  <c r="BN917" i="1"/>
  <c r="CJ59" i="1"/>
  <c r="CJ34" i="1" s="1"/>
  <c r="BS916" i="1"/>
  <c r="BO916" i="1" s="1"/>
  <c r="BO917" i="1"/>
  <c r="BN877" i="1"/>
  <c r="BN921" i="1" s="1"/>
  <c r="BO877" i="1"/>
  <c r="BS847" i="1"/>
  <c r="BS921" i="1"/>
  <c r="CO920" i="1"/>
  <c r="BN918" i="1"/>
  <c r="BS878" i="1"/>
  <c r="CO916" i="1"/>
  <c r="CO877" i="1"/>
  <c r="CO921" i="1"/>
  <c r="BO918" i="1"/>
  <c r="CO878" i="1"/>
  <c r="AX125" i="1"/>
  <c r="CK689" i="1"/>
  <c r="BN165" i="1"/>
  <c r="BN168" i="1"/>
  <c r="AW240" i="1"/>
  <c r="BN162" i="1"/>
  <c r="BO689" i="1"/>
  <c r="BN689" i="1"/>
  <c r="CM268" i="1"/>
  <c r="CK268" i="1" s="1"/>
  <c r="CJ264" i="1"/>
  <c r="BQ258" i="1"/>
  <c r="CM261" i="1"/>
  <c r="CK261" i="1" s="1"/>
  <c r="CK262" i="1"/>
  <c r="CM258" i="1"/>
  <c r="CM254" i="1"/>
  <c r="CK254" i="1" s="1"/>
  <c r="CJ251" i="1"/>
  <c r="BQ254" i="1"/>
  <c r="BO254" i="1" s="1"/>
  <c r="AX251" i="1"/>
  <c r="AV251" i="1" s="1"/>
  <c r="CK252" i="1"/>
  <c r="CJ253" i="1"/>
  <c r="CM248" i="1"/>
  <c r="CK248" i="1" s="1"/>
  <c r="CK250" i="1"/>
  <c r="BN916" i="1" l="1"/>
  <c r="BS922" i="1"/>
  <c r="CK878" i="1"/>
  <c r="CO848" i="1"/>
  <c r="BO878" i="1"/>
  <c r="BS848" i="1"/>
  <c r="BN878" i="1"/>
  <c r="BS876" i="1"/>
  <c r="BO876" i="1" s="1"/>
  <c r="CO847" i="1"/>
  <c r="CK877" i="1"/>
  <c r="CO876" i="1"/>
  <c r="CK876" i="1" s="1"/>
  <c r="CO919" i="1"/>
  <c r="CK916" i="1"/>
  <c r="CO922" i="1"/>
  <c r="CK258" i="1"/>
  <c r="CO846" i="1" l="1"/>
  <c r="CK847" i="1"/>
  <c r="BN920" i="1"/>
  <c r="BN919" i="1" s="1"/>
  <c r="BN848" i="1"/>
  <c r="BN876" i="1"/>
  <c r="CJ848" i="1"/>
  <c r="CJ920" i="1"/>
  <c r="CJ876" i="1"/>
  <c r="CJ921" i="1"/>
  <c r="BQ245" i="1"/>
  <c r="BN144" i="1"/>
  <c r="BN143" i="1"/>
  <c r="BQ142" i="1"/>
  <c r="CJ144" i="1"/>
  <c r="CM142" i="1"/>
  <c r="CJ143" i="1"/>
  <c r="CJ919" i="1" l="1"/>
  <c r="AX241" i="1"/>
  <c r="AV241" i="1" s="1"/>
  <c r="CK245" i="1"/>
  <c r="CM241" i="1"/>
  <c r="BQ241" i="1"/>
  <c r="BQ210" i="1" s="1"/>
  <c r="BO246" i="1"/>
  <c r="BQ242" i="1"/>
  <c r="BQ211" i="1" s="1"/>
  <c r="BQ244" i="1"/>
  <c r="BO244" i="1" s="1"/>
  <c r="BO245" i="1"/>
  <c r="CK246" i="1"/>
  <c r="CM244" i="1"/>
  <c r="BN142" i="1"/>
  <c r="CJ142" i="1"/>
  <c r="AV240" i="1" l="1"/>
  <c r="AU240" i="1" s="1"/>
  <c r="AU241" i="1"/>
  <c r="AU210" i="1" s="1"/>
  <c r="AU209" i="1" s="1"/>
  <c r="AX240" i="1"/>
  <c r="AX210" i="1"/>
  <c r="BQ209" i="1"/>
  <c r="CK242" i="1"/>
  <c r="CM240" i="1"/>
  <c r="CK241" i="1"/>
  <c r="CM210" i="1"/>
  <c r="AX124" i="1"/>
  <c r="AX322" i="1" s="1"/>
  <c r="BO242" i="1"/>
  <c r="BO241" i="1"/>
  <c r="BQ240" i="1"/>
  <c r="CK244" i="1"/>
  <c r="AX209" i="1" l="1"/>
  <c r="AV210" i="1"/>
  <c r="AX67" i="1"/>
  <c r="CM209" i="1"/>
  <c r="CK240" i="1"/>
  <c r="BO240" i="1"/>
  <c r="AX65" i="1" l="1"/>
  <c r="AX309" i="1"/>
  <c r="BM579" i="1"/>
  <c r="AX308" i="1" l="1"/>
  <c r="BS579" i="1"/>
  <c r="BS572" i="1" s="1"/>
  <c r="BU579" i="1"/>
  <c r="BK26" i="1"/>
  <c r="BL26" i="1"/>
  <c r="BM26" i="1"/>
  <c r="BI27" i="1"/>
  <c r="BM37" i="1"/>
  <c r="BI38" i="1"/>
  <c r="BL46" i="1"/>
  <c r="BM46" i="1"/>
  <c r="BI51" i="1"/>
  <c r="BJ51" i="1"/>
  <c r="BL51" i="1"/>
  <c r="BM51" i="1"/>
  <c r="BL52" i="1"/>
  <c r="BM52" i="1"/>
  <c r="BL61" i="1"/>
  <c r="BL35" i="1" s="1"/>
  <c r="BM61" i="1"/>
  <c r="BM35" i="1" s="1"/>
  <c r="BM94" i="1"/>
  <c r="BJ126" i="1"/>
  <c r="BL126" i="1"/>
  <c r="BM126" i="1"/>
  <c r="BM116" i="1" s="1"/>
  <c r="BJ127" i="1"/>
  <c r="BL127" i="1"/>
  <c r="BL117" i="1" s="1"/>
  <c r="BM127" i="1"/>
  <c r="BM117" i="1" s="1"/>
  <c r="BM67" i="1" s="1"/>
  <c r="BM309" i="1" s="1"/>
  <c r="BJ128" i="1"/>
  <c r="BI128" i="1" s="1"/>
  <c r="BI129" i="1"/>
  <c r="BJ131" i="1"/>
  <c r="BI131" i="1" s="1"/>
  <c r="BI132" i="1"/>
  <c r="BI133" i="1"/>
  <c r="BJ134" i="1"/>
  <c r="BI134" i="1" s="1"/>
  <c r="BJ136" i="1"/>
  <c r="BI136" i="1" s="1"/>
  <c r="BJ142" i="1"/>
  <c r="BI142" i="1" s="1"/>
  <c r="BI143" i="1"/>
  <c r="BI144" i="1"/>
  <c r="BI154" i="1"/>
  <c r="BI155" i="1"/>
  <c r="BJ156" i="1"/>
  <c r="BL156" i="1"/>
  <c r="BM156" i="1"/>
  <c r="BI158" i="1"/>
  <c r="BJ159" i="1"/>
  <c r="BL159" i="1"/>
  <c r="BM159" i="1"/>
  <c r="BI160" i="1"/>
  <c r="BI161" i="1"/>
  <c r="BJ162" i="1"/>
  <c r="BL162" i="1"/>
  <c r="BM162" i="1"/>
  <c r="BI163" i="1"/>
  <c r="BI164" i="1"/>
  <c r="BJ165" i="1"/>
  <c r="BL165" i="1"/>
  <c r="BM165" i="1"/>
  <c r="BI166" i="1"/>
  <c r="BI167" i="1"/>
  <c r="BJ168" i="1"/>
  <c r="BI169" i="1"/>
  <c r="BI170" i="1"/>
  <c r="BJ172" i="1"/>
  <c r="BK172" i="1"/>
  <c r="BK116" i="1" s="1"/>
  <c r="BK115" i="1" s="1"/>
  <c r="BK65" i="1" s="1"/>
  <c r="BL172" i="1"/>
  <c r="BJ173" i="1"/>
  <c r="BK173" i="1"/>
  <c r="BL173" i="1"/>
  <c r="BJ174" i="1"/>
  <c r="BI174" i="1" s="1"/>
  <c r="BI175" i="1"/>
  <c r="BI176" i="1"/>
  <c r="BJ177" i="1"/>
  <c r="BI177" i="1" s="1"/>
  <c r="BI178" i="1"/>
  <c r="BI179" i="1"/>
  <c r="BJ180" i="1"/>
  <c r="BK180" i="1"/>
  <c r="BL180" i="1"/>
  <c r="BM180" i="1"/>
  <c r="BI181" i="1"/>
  <c r="BI182" i="1"/>
  <c r="BJ186" i="1"/>
  <c r="BI186" i="1" s="1"/>
  <c r="BJ189" i="1"/>
  <c r="BI190" i="1"/>
  <c r="BI191" i="1"/>
  <c r="BJ193" i="1"/>
  <c r="BJ194" i="1"/>
  <c r="BI194" i="1" s="1"/>
  <c r="BI195" i="1"/>
  <c r="BI196" i="1"/>
  <c r="BJ197" i="1"/>
  <c r="BI197" i="1" s="1"/>
  <c r="BI198" i="1"/>
  <c r="BI199" i="1"/>
  <c r="BJ201" i="1"/>
  <c r="BK201" i="1"/>
  <c r="BK200" i="1" s="1"/>
  <c r="BL201" i="1"/>
  <c r="BL200" i="1" s="1"/>
  <c r="BM202" i="1"/>
  <c r="BK203" i="1"/>
  <c r="BI203" i="1" s="1"/>
  <c r="BJ210" i="1"/>
  <c r="BK206" i="1"/>
  <c r="BL210" i="1"/>
  <c r="BL206" i="1" s="1"/>
  <c r="BM210" i="1"/>
  <c r="BJ211" i="1"/>
  <c r="BJ207" i="1" s="1"/>
  <c r="BK207" i="1"/>
  <c r="BL211" i="1"/>
  <c r="BL207" i="1" s="1"/>
  <c r="BM211" i="1"/>
  <c r="BJ213" i="1"/>
  <c r="BI213" i="1" s="1"/>
  <c r="BK213" i="1"/>
  <c r="BL213" i="1"/>
  <c r="BL209" i="1" s="1"/>
  <c r="BM213" i="1"/>
  <c r="BM209" i="1" s="1"/>
  <c r="BI214" i="1"/>
  <c r="BI215" i="1"/>
  <c r="BJ217" i="1"/>
  <c r="BK217" i="1"/>
  <c r="BI217" i="1" s="1"/>
  <c r="BI218" i="1"/>
  <c r="BI219" i="1"/>
  <c r="BI220" i="1"/>
  <c r="BJ225" i="1"/>
  <c r="BK225" i="1"/>
  <c r="BK222" i="1" s="1"/>
  <c r="BK226" i="1"/>
  <c r="BK223" i="1" s="1"/>
  <c r="BJ228" i="1"/>
  <c r="BL228" i="1"/>
  <c r="BM228" i="1"/>
  <c r="BM172" i="1" s="1"/>
  <c r="BJ229" i="1"/>
  <c r="BM229" i="1"/>
  <c r="BL230" i="1"/>
  <c r="BL225" i="1" s="1"/>
  <c r="BL222" i="1" s="1"/>
  <c r="BI231" i="1"/>
  <c r="BI230" i="1" s="1"/>
  <c r="BL280" i="1"/>
  <c r="BI280" i="1" s="1"/>
  <c r="BM280" i="1"/>
  <c r="BJ313" i="1"/>
  <c r="BJ52" i="1" s="1"/>
  <c r="BJ324" i="1"/>
  <c r="BL324" i="1"/>
  <c r="BM324" i="1"/>
  <c r="BK329" i="1"/>
  <c r="BL329" i="1"/>
  <c r="BM329" i="1"/>
  <c r="BL331" i="1"/>
  <c r="BL326" i="1" s="1"/>
  <c r="BL788" i="1" s="1"/>
  <c r="BM331" i="1"/>
  <c r="BL333" i="1"/>
  <c r="BM333" i="1"/>
  <c r="BM330" i="1" s="1"/>
  <c r="BJ334" i="1"/>
  <c r="BK334" i="1"/>
  <c r="BL334" i="1"/>
  <c r="BT334" i="1" s="1"/>
  <c r="BT718" i="1" s="1"/>
  <c r="BM334" i="1"/>
  <c r="BM718" i="1" s="1"/>
  <c r="BJ336" i="1"/>
  <c r="BI336" i="1" s="1"/>
  <c r="BI337" i="1"/>
  <c r="BI338" i="1"/>
  <c r="BI346" i="1"/>
  <c r="BJ347" i="1"/>
  <c r="BI347" i="1" s="1"/>
  <c r="BI349" i="1"/>
  <c r="BI350" i="1"/>
  <c r="BI353" i="1"/>
  <c r="BI355" i="1"/>
  <c r="BI359" i="1"/>
  <c r="BJ360" i="1"/>
  <c r="BI360" i="1" s="1"/>
  <c r="BI362" i="1"/>
  <c r="BI363" i="1"/>
  <c r="BJ364" i="1"/>
  <c r="BJ361" i="1" s="1"/>
  <c r="BI361" i="1" s="1"/>
  <c r="BJ365" i="1"/>
  <c r="BJ366" i="1"/>
  <c r="BJ367" i="1"/>
  <c r="BJ368" i="1"/>
  <c r="BJ369" i="1"/>
  <c r="BJ370" i="1"/>
  <c r="BJ371" i="1"/>
  <c r="BJ372" i="1"/>
  <c r="BI372" i="1" s="1"/>
  <c r="BI373" i="1"/>
  <c r="BJ382" i="1"/>
  <c r="BI382" i="1" s="1"/>
  <c r="BI383" i="1"/>
  <c r="BJ385" i="1"/>
  <c r="BI385" i="1" s="1"/>
  <c r="BJ386" i="1"/>
  <c r="BI386" i="1" s="1"/>
  <c r="BI387" i="1"/>
  <c r="BI390" i="1"/>
  <c r="BJ396" i="1"/>
  <c r="BI396" i="1" s="1"/>
  <c r="BJ397" i="1"/>
  <c r="BI397" i="1" s="1"/>
  <c r="BI398" i="1"/>
  <c r="BJ411" i="1"/>
  <c r="BJ410" i="1" s="1"/>
  <c r="BI410" i="1" s="1"/>
  <c r="BI412" i="1"/>
  <c r="BJ415" i="1"/>
  <c r="BJ416" i="1"/>
  <c r="BI417" i="1"/>
  <c r="BJ419" i="1"/>
  <c r="BK419" i="1"/>
  <c r="BJ420" i="1"/>
  <c r="BK420" i="1"/>
  <c r="BI421" i="1"/>
  <c r="BJ422" i="1"/>
  <c r="BK422" i="1"/>
  <c r="BJ423" i="1"/>
  <c r="BK423" i="1"/>
  <c r="BI424" i="1"/>
  <c r="BJ425" i="1"/>
  <c r="BK425" i="1"/>
  <c r="BJ426" i="1"/>
  <c r="BK426" i="1"/>
  <c r="BI427" i="1"/>
  <c r="BJ429" i="1"/>
  <c r="BK429" i="1"/>
  <c r="BK428" i="1" s="1"/>
  <c r="BI430" i="1"/>
  <c r="BI433" i="1"/>
  <c r="BJ434" i="1"/>
  <c r="BI434" i="1" s="1"/>
  <c r="BJ437" i="1"/>
  <c r="BJ436" i="1" s="1"/>
  <c r="BK437" i="1"/>
  <c r="BK436" i="1" s="1"/>
  <c r="BI438" i="1"/>
  <c r="BJ440" i="1"/>
  <c r="BK441" i="1"/>
  <c r="BK440" i="1" s="1"/>
  <c r="BN440" i="1" s="1"/>
  <c r="BJ442" i="1"/>
  <c r="BK442" i="1"/>
  <c r="BJ443" i="1"/>
  <c r="BK443" i="1"/>
  <c r="BI444" i="1"/>
  <c r="BJ446" i="1"/>
  <c r="BI446" i="1" s="1"/>
  <c r="BI448" i="1"/>
  <c r="BJ450" i="1"/>
  <c r="BJ451" i="1"/>
  <c r="BI452" i="1"/>
  <c r="BJ456" i="1"/>
  <c r="BJ455" i="1" s="1"/>
  <c r="BI455" i="1" s="1"/>
  <c r="BI457" i="1"/>
  <c r="BI458" i="1"/>
  <c r="BI461" i="1"/>
  <c r="BI462" i="1"/>
  <c r="BJ464" i="1"/>
  <c r="BJ463" i="1" s="1"/>
  <c r="BI463" i="1" s="1"/>
  <c r="BJ466" i="1"/>
  <c r="BI466" i="1" s="1"/>
  <c r="BI467" i="1"/>
  <c r="BJ470" i="1"/>
  <c r="BJ469" i="1" s="1"/>
  <c r="BI469" i="1" s="1"/>
  <c r="BI471" i="1"/>
  <c r="BI472" i="1"/>
  <c r="BI473" i="1"/>
  <c r="BI474" i="1"/>
  <c r="BJ477" i="1"/>
  <c r="BI477" i="1" s="1"/>
  <c r="BI478" i="1"/>
  <c r="BJ482" i="1"/>
  <c r="BJ481" i="1" s="1"/>
  <c r="BK482" i="1"/>
  <c r="BK481" i="1" s="1"/>
  <c r="BI483" i="1"/>
  <c r="BJ484" i="1"/>
  <c r="BK484" i="1"/>
  <c r="BJ485" i="1"/>
  <c r="BK485" i="1"/>
  <c r="BI486" i="1"/>
  <c r="BJ487" i="1"/>
  <c r="BK487" i="1"/>
  <c r="BJ488" i="1"/>
  <c r="BK488" i="1"/>
  <c r="BI490" i="1"/>
  <c r="BM518" i="1"/>
  <c r="BJ523" i="1"/>
  <c r="BK524" i="1"/>
  <c r="BK525" i="1"/>
  <c r="BI525" i="1" s="1"/>
  <c r="BI526" i="1"/>
  <c r="BJ527" i="1"/>
  <c r="BI527" i="1" s="1"/>
  <c r="BN527" i="1" s="1"/>
  <c r="BN522" i="1" s="1"/>
  <c r="BI531" i="1"/>
  <c r="BI532" i="1"/>
  <c r="BJ534" i="1"/>
  <c r="BI534" i="1" s="1"/>
  <c r="BI536" i="1"/>
  <c r="BI537" i="1"/>
  <c r="BJ538" i="1"/>
  <c r="BK538" i="1"/>
  <c r="BK520" i="1" s="1"/>
  <c r="BK331" i="1" s="1"/>
  <c r="BI539" i="1"/>
  <c r="BJ543" i="1"/>
  <c r="BI544" i="1"/>
  <c r="BI545" i="1"/>
  <c r="BJ546" i="1"/>
  <c r="BI546" i="1" s="1"/>
  <c r="BI547" i="1"/>
  <c r="BI548" i="1"/>
  <c r="BM553" i="1"/>
  <c r="BJ562" i="1"/>
  <c r="BJ567" i="1"/>
  <c r="BM569" i="1"/>
  <c r="BI570" i="1"/>
  <c r="BI571" i="1"/>
  <c r="BI573" i="1"/>
  <c r="BM574" i="1"/>
  <c r="BU574" i="1" s="1"/>
  <c r="BI575" i="1"/>
  <c r="BI576" i="1"/>
  <c r="BI577" i="1"/>
  <c r="BI578" i="1"/>
  <c r="BI579" i="1"/>
  <c r="BM580" i="1"/>
  <c r="BI581" i="1"/>
  <c r="BM582" i="1"/>
  <c r="BI583" i="1"/>
  <c r="BM587" i="1"/>
  <c r="BM588" i="1"/>
  <c r="BI590" i="1"/>
  <c r="BI591" i="1"/>
  <c r="BM592" i="1"/>
  <c r="BM593" i="1"/>
  <c r="BI594" i="1"/>
  <c r="BM598" i="1"/>
  <c r="BI599" i="1"/>
  <c r="BI600" i="1"/>
  <c r="BM602" i="1"/>
  <c r="BU602" i="1" s="1"/>
  <c r="BM603" i="1"/>
  <c r="BM604" i="1"/>
  <c r="BI605" i="1"/>
  <c r="BM606" i="1"/>
  <c r="BI607" i="1"/>
  <c r="BM608" i="1"/>
  <c r="BM609" i="1"/>
  <c r="BU609" i="1" s="1"/>
  <c r="BI610" i="1"/>
  <c r="BI611" i="1"/>
  <c r="BM612" i="1"/>
  <c r="BU612" i="1" s="1"/>
  <c r="BJ613" i="1"/>
  <c r="BI613" i="1" s="1"/>
  <c r="BI614" i="1"/>
  <c r="BI615" i="1"/>
  <c r="BI616" i="1"/>
  <c r="BJ617" i="1"/>
  <c r="BI617" i="1" s="1"/>
  <c r="BI618" i="1"/>
  <c r="BI619" i="1"/>
  <c r="BJ620" i="1"/>
  <c r="BI620" i="1" s="1"/>
  <c r="BI621" i="1"/>
  <c r="BI625" i="1"/>
  <c r="BI609" i="1" s="1"/>
  <c r="BJ636" i="1"/>
  <c r="BJ635" i="1" s="1"/>
  <c r="BI635" i="1" s="1"/>
  <c r="BI637" i="1"/>
  <c r="BI638" i="1"/>
  <c r="BI639" i="1"/>
  <c r="BJ642" i="1"/>
  <c r="BJ644" i="1"/>
  <c r="BI644" i="1" s="1"/>
  <c r="BL645" i="1"/>
  <c r="BL646" i="1"/>
  <c r="BJ647" i="1"/>
  <c r="BL647" i="1"/>
  <c r="BM647" i="1"/>
  <c r="BJ648" i="1"/>
  <c r="BL648" i="1"/>
  <c r="BM650" i="1"/>
  <c r="BL657" i="1"/>
  <c r="BM657" i="1"/>
  <c r="BJ668" i="1"/>
  <c r="BK668" i="1"/>
  <c r="BK657" i="1" s="1"/>
  <c r="BK656" i="1" s="1"/>
  <c r="BJ669" i="1"/>
  <c r="BI669" i="1" s="1"/>
  <c r="BI670" i="1"/>
  <c r="BI672" i="1"/>
  <c r="BJ673" i="1"/>
  <c r="BI673" i="1" s="1"/>
  <c r="BI674" i="1"/>
  <c r="BI675" i="1"/>
  <c r="BJ676" i="1"/>
  <c r="BI676" i="1" s="1"/>
  <c r="BI677" i="1"/>
  <c r="BI679" i="1"/>
  <c r="BI680" i="1"/>
  <c r="BJ682" i="1"/>
  <c r="BI682" i="1" s="1"/>
  <c r="BL682" i="1"/>
  <c r="BM682" i="1"/>
  <c r="BM681" i="1" s="1"/>
  <c r="BI681" i="1" s="1"/>
  <c r="BJ688" i="1"/>
  <c r="BJ687" i="1" s="1"/>
  <c r="BI687" i="1" s="1"/>
  <c r="BI690" i="1"/>
  <c r="BI691" i="1"/>
  <c r="BI692" i="1"/>
  <c r="BJ695" i="1"/>
  <c r="BJ693" i="1" s="1"/>
  <c r="BI693" i="1" s="1"/>
  <c r="BI696" i="1"/>
  <c r="BI697" i="1"/>
  <c r="BJ705" i="1"/>
  <c r="BJ706" i="1"/>
  <c r="BJ327" i="1" s="1"/>
  <c r="BI327" i="1" s="1"/>
  <c r="BJ707" i="1"/>
  <c r="BI707" i="1" s="1"/>
  <c r="BI708" i="1"/>
  <c r="BI709" i="1"/>
  <c r="BI720" i="1" s="1"/>
  <c r="BJ814" i="1"/>
  <c r="BJ61" i="1" s="1"/>
  <c r="BJ35" i="1" s="1"/>
  <c r="BK720" i="1"/>
  <c r="BK814" i="1" s="1"/>
  <c r="BK61" i="1" s="1"/>
  <c r="BK35" i="1" s="1"/>
  <c r="BL720" i="1"/>
  <c r="BM789" i="1"/>
  <c r="BJ816" i="1"/>
  <c r="BK721" i="1"/>
  <c r="BK816" i="1" s="1"/>
  <c r="BK62" i="1" s="1"/>
  <c r="BL721" i="1"/>
  <c r="BL816" i="1" s="1"/>
  <c r="BL970" i="1" s="1"/>
  <c r="BJ727" i="1"/>
  <c r="BL727" i="1"/>
  <c r="BT727" i="1" s="1"/>
  <c r="BM727" i="1"/>
  <c r="BU727" i="1" s="1"/>
  <c r="BJ728" i="1"/>
  <c r="BL728" i="1"/>
  <c r="BT728" i="1" s="1"/>
  <c r="BM728" i="1"/>
  <c r="BU728" i="1" s="1"/>
  <c r="BJ729" i="1"/>
  <c r="BK729" i="1"/>
  <c r="BI730" i="1"/>
  <c r="BI731" i="1"/>
  <c r="BJ732" i="1"/>
  <c r="BK732" i="1"/>
  <c r="BI732" i="1" s="1"/>
  <c r="BI733" i="1"/>
  <c r="BI734" i="1"/>
  <c r="BJ735" i="1"/>
  <c r="BI735" i="1" s="1"/>
  <c r="BI736" i="1"/>
  <c r="BI737" i="1"/>
  <c r="BJ738" i="1"/>
  <c r="BK738" i="1"/>
  <c r="BI738" i="1" s="1"/>
  <c r="BI739" i="1"/>
  <c r="BI740" i="1"/>
  <c r="BJ741" i="1"/>
  <c r="BI741" i="1" s="1"/>
  <c r="BI742" i="1"/>
  <c r="BK743" i="1"/>
  <c r="BI744" i="1"/>
  <c r="BI745" i="1"/>
  <c r="BK746" i="1"/>
  <c r="BL746" i="1"/>
  <c r="BT746" i="1" s="1"/>
  <c r="BM746" i="1"/>
  <c r="BU746" i="1" s="1"/>
  <c r="BJ749" i="1"/>
  <c r="BJ752" i="1"/>
  <c r="BI752" i="1" s="1"/>
  <c r="BI753" i="1"/>
  <c r="BI754" i="1"/>
  <c r="BI759" i="1"/>
  <c r="BI760" i="1"/>
  <c r="BI761" i="1"/>
  <c r="BI762" i="1"/>
  <c r="BI763" i="1"/>
  <c r="BI764" i="1"/>
  <c r="BI772" i="1"/>
  <c r="BL773" i="1"/>
  <c r="BT773" i="1" s="1"/>
  <c r="BI774" i="1"/>
  <c r="BI775" i="1"/>
  <c r="BI776" i="1"/>
  <c r="BI777" i="1"/>
  <c r="BI778" i="1"/>
  <c r="BI779" i="1"/>
  <c r="BI780" i="1"/>
  <c r="BL782" i="1"/>
  <c r="BL789" i="1"/>
  <c r="BM793" i="1"/>
  <c r="BL794" i="1"/>
  <c r="BR794" i="1" s="1"/>
  <c r="BI795" i="1"/>
  <c r="BI796" i="1"/>
  <c r="BJ798" i="1"/>
  <c r="BK798" i="1"/>
  <c r="BL798" i="1"/>
  <c r="BM798" i="1"/>
  <c r="BI799" i="1"/>
  <c r="BJ801" i="1"/>
  <c r="BI801" i="1" s="1"/>
  <c r="BJ802" i="1"/>
  <c r="BK802" i="1"/>
  <c r="BL802" i="1"/>
  <c r="BM803" i="1"/>
  <c r="BM808" i="1" s="1"/>
  <c r="BJ804" i="1"/>
  <c r="BK804" i="1"/>
  <c r="BL804" i="1"/>
  <c r="BM804" i="1"/>
  <c r="BI805" i="1"/>
  <c r="BM807" i="1"/>
  <c r="BJ808" i="1"/>
  <c r="BL808" i="1"/>
  <c r="BL813" i="1"/>
  <c r="BT813" i="1" s="1"/>
  <c r="BJ815" i="1"/>
  <c r="BJ60" i="1" s="1"/>
  <c r="BK815" i="1"/>
  <c r="BK60" i="1" s="1"/>
  <c r="BL815" i="1"/>
  <c r="BI821" i="1"/>
  <c r="BI822" i="1"/>
  <c r="BJ823" i="1"/>
  <c r="BJ824" i="1"/>
  <c r="BJ825" i="1"/>
  <c r="BM825" i="1"/>
  <c r="BU825" i="1" s="1"/>
  <c r="BI826" i="1"/>
  <c r="BI827" i="1"/>
  <c r="BM829" i="1"/>
  <c r="BM830" i="1"/>
  <c r="BM831" i="1"/>
  <c r="BI832" i="1"/>
  <c r="BI833" i="1"/>
  <c r="BM834" i="1"/>
  <c r="BI835" i="1"/>
  <c r="BI836" i="1"/>
  <c r="BJ837" i="1"/>
  <c r="BM837" i="1"/>
  <c r="BU837" i="1" s="1"/>
  <c r="BI838" i="1"/>
  <c r="BI839" i="1"/>
  <c r="BI841" i="1"/>
  <c r="BI842" i="1"/>
  <c r="BI843" i="1"/>
  <c r="BI844" i="1"/>
  <c r="BL847" i="1"/>
  <c r="BN847" i="1"/>
  <c r="BJ853" i="1"/>
  <c r="BL853" i="1"/>
  <c r="BL848" i="1" s="1"/>
  <c r="BM853" i="1"/>
  <c r="BJ855" i="1"/>
  <c r="BL855" i="1"/>
  <c r="BM855" i="1"/>
  <c r="BJ856" i="1"/>
  <c r="BL856" i="1"/>
  <c r="BJ859" i="1"/>
  <c r="BL859" i="1"/>
  <c r="BM859" i="1"/>
  <c r="BI860" i="1"/>
  <c r="BI861" i="1"/>
  <c r="BJ862" i="1"/>
  <c r="BU921" i="1"/>
  <c r="BJ930" i="1"/>
  <c r="BJ931" i="1"/>
  <c r="BJ932" i="1"/>
  <c r="BI932" i="1" s="1"/>
  <c r="BI933" i="1"/>
  <c r="BI934" i="1"/>
  <c r="BJ935" i="1"/>
  <c r="BI935" i="1" s="1"/>
  <c r="BI936" i="1"/>
  <c r="BI937" i="1"/>
  <c r="BJ938" i="1"/>
  <c r="BI938" i="1" s="1"/>
  <c r="BI939" i="1"/>
  <c r="BI940" i="1"/>
  <c r="BL940" i="1"/>
  <c r="BM951" i="1"/>
  <c r="BJ957" i="1"/>
  <c r="BK957" i="1"/>
  <c r="BJ958" i="1"/>
  <c r="BK958" i="1"/>
  <c r="BJ977" i="1"/>
  <c r="BJ37" i="1" s="1"/>
  <c r="BK977" i="1"/>
  <c r="BK37" i="1" s="1"/>
  <c r="BL977" i="1"/>
  <c r="BI983" i="1"/>
  <c r="BJ62" i="1" l="1"/>
  <c r="BJ970" i="1"/>
  <c r="BJ329" i="1"/>
  <c r="BJ718" i="1"/>
  <c r="BJ117" i="1"/>
  <c r="BI117" i="1" s="1"/>
  <c r="BJ67" i="1"/>
  <c r="BM326" i="1"/>
  <c r="BM788" i="1" s="1"/>
  <c r="BU788" i="1" s="1"/>
  <c r="BM719" i="1"/>
  <c r="BJ124" i="1"/>
  <c r="BI124" i="1" s="1"/>
  <c r="BJ116" i="1"/>
  <c r="BI862" i="1"/>
  <c r="BJ922" i="1"/>
  <c r="BI922" i="1" s="1"/>
  <c r="BL920" i="1"/>
  <c r="BN846" i="1"/>
  <c r="CE921" i="1"/>
  <c r="CH919" i="1"/>
  <c r="CE31" i="1"/>
  <c r="BI436" i="1"/>
  <c r="BI429" i="1"/>
  <c r="BI484" i="1"/>
  <c r="BJ26" i="1"/>
  <c r="BI26" i="1" s="1"/>
  <c r="BI423" i="1"/>
  <c r="BJ322" i="1"/>
  <c r="BJ309" i="1"/>
  <c r="BL718" i="1"/>
  <c r="BI415" i="1"/>
  <c r="BL793" i="1"/>
  <c r="BT794" i="1"/>
  <c r="BT807" i="1" s="1"/>
  <c r="BI569" i="1"/>
  <c r="BU569" i="1"/>
  <c r="BL59" i="1"/>
  <c r="BL34" i="1" s="1"/>
  <c r="BT788" i="1"/>
  <c r="BI588" i="1"/>
  <c r="BU588" i="1"/>
  <c r="BI831" i="1"/>
  <c r="BU831" i="1"/>
  <c r="BI608" i="1"/>
  <c r="BU608" i="1"/>
  <c r="BI587" i="1"/>
  <c r="BU587" i="1"/>
  <c r="BI830" i="1"/>
  <c r="BU830" i="1"/>
  <c r="BM597" i="1"/>
  <c r="BU598" i="1"/>
  <c r="BI553" i="1"/>
  <c r="BU553" i="1"/>
  <c r="BM933" i="1"/>
  <c r="BU933" i="1" s="1"/>
  <c r="BU920" i="1"/>
  <c r="BM823" i="1"/>
  <c r="BU823" i="1" s="1"/>
  <c r="BU829" i="1"/>
  <c r="BM802" i="1"/>
  <c r="BU803" i="1"/>
  <c r="BI782" i="1"/>
  <c r="BT782" i="1"/>
  <c r="BI606" i="1"/>
  <c r="BU606" i="1"/>
  <c r="BI582" i="1"/>
  <c r="BU582" i="1"/>
  <c r="BL62" i="1"/>
  <c r="BT816" i="1"/>
  <c r="BI593" i="1"/>
  <c r="BU593" i="1"/>
  <c r="BI604" i="1"/>
  <c r="BU604" i="1"/>
  <c r="BI592" i="1"/>
  <c r="BU592" i="1"/>
  <c r="BI580" i="1"/>
  <c r="BU580" i="1"/>
  <c r="BL330" i="1"/>
  <c r="BT333" i="1"/>
  <c r="BT717" i="1" s="1"/>
  <c r="BL37" i="1"/>
  <c r="BI37" i="1" s="1"/>
  <c r="BT977" i="1"/>
  <c r="BT37" i="1" s="1"/>
  <c r="BN922" i="1"/>
  <c r="BU922" i="1"/>
  <c r="BI834" i="1"/>
  <c r="BU834" i="1"/>
  <c r="BL60" i="1"/>
  <c r="BT815" i="1"/>
  <c r="BI603" i="1"/>
  <c r="BU603" i="1"/>
  <c r="BM59" i="1"/>
  <c r="BM34" i="1" s="1"/>
  <c r="BM936" i="1"/>
  <c r="BM815" i="1"/>
  <c r="BI815" i="1" s="1"/>
  <c r="BL807" i="1"/>
  <c r="BM806" i="1"/>
  <c r="BM24" i="1" s="1"/>
  <c r="BL806" i="1"/>
  <c r="BJ704" i="1"/>
  <c r="BI704" i="1" s="1"/>
  <c r="BK523" i="1"/>
  <c r="BK522" i="1" s="1"/>
  <c r="BL125" i="1"/>
  <c r="BJ171" i="1"/>
  <c r="BM813" i="1"/>
  <c r="BU813" i="1" s="1"/>
  <c r="BM726" i="1"/>
  <c r="BL726" i="1"/>
  <c r="BK726" i="1"/>
  <c r="BK725" i="1" s="1"/>
  <c r="BI647" i="1"/>
  <c r="BI210" i="1"/>
  <c r="BM940" i="1"/>
  <c r="BI859" i="1"/>
  <c r="BI825" i="1"/>
  <c r="BI729" i="1"/>
  <c r="BI727" i="1"/>
  <c r="BI808" i="1"/>
  <c r="BL719" i="1"/>
  <c r="BI538" i="1"/>
  <c r="BI228" i="1"/>
  <c r="BJ641" i="1"/>
  <c r="BI641" i="1" s="1"/>
  <c r="BI451" i="1"/>
  <c r="BI425" i="1"/>
  <c r="BK221" i="1"/>
  <c r="BJ192" i="1"/>
  <c r="BI192" i="1" s="1"/>
  <c r="BK956" i="1"/>
  <c r="BI847" i="1"/>
  <c r="BI789" i="1"/>
  <c r="BI728" i="1"/>
  <c r="BM601" i="1"/>
  <c r="BI442" i="1"/>
  <c r="BI324" i="1"/>
  <c r="BM225" i="1"/>
  <c r="BM204" i="1" s="1"/>
  <c r="BI856" i="1"/>
  <c r="BJ39" i="1"/>
  <c r="BJ800" i="1"/>
  <c r="BI800" i="1" s="1"/>
  <c r="BL39" i="1"/>
  <c r="BL771" i="1"/>
  <c r="BI168" i="1"/>
  <c r="BI837" i="1"/>
  <c r="BL171" i="1"/>
  <c r="BI798" i="1"/>
  <c r="BI848" i="1"/>
  <c r="BJ929" i="1"/>
  <c r="BJ928" i="1" s="1"/>
  <c r="BJ53" i="1" s="1"/>
  <c r="BI450" i="1"/>
  <c r="BI180" i="1"/>
  <c r="BI820" i="1"/>
  <c r="BI422" i="1"/>
  <c r="BI416" i="1"/>
  <c r="BI855" i="1"/>
  <c r="BM824" i="1"/>
  <c r="BI487" i="1"/>
  <c r="BI426" i="1"/>
  <c r="BI165" i="1"/>
  <c r="BI443" i="1"/>
  <c r="BM328" i="1"/>
  <c r="BJ519" i="1"/>
  <c r="BI420" i="1"/>
  <c r="BI853" i="1"/>
  <c r="BI829" i="1"/>
  <c r="BI823" i="1"/>
  <c r="BI804" i="1"/>
  <c r="BM568" i="1"/>
  <c r="BU568" i="1" s="1"/>
  <c r="BI485" i="1"/>
  <c r="BJ657" i="1"/>
  <c r="BI657" i="1" s="1"/>
  <c r="BJ542" i="1"/>
  <c r="BI542" i="1" s="1"/>
  <c r="BI419" i="1"/>
  <c r="BI159" i="1"/>
  <c r="BI803" i="1"/>
  <c r="BI612" i="1"/>
  <c r="BM572" i="1"/>
  <c r="BI488" i="1"/>
  <c r="BK333" i="1"/>
  <c r="BK332" i="1" s="1"/>
  <c r="BI162" i="1"/>
  <c r="BI156" i="1"/>
  <c r="BN157" i="1"/>
  <c r="BJ747" i="1"/>
  <c r="BI747" i="1" s="1"/>
  <c r="BI173" i="1"/>
  <c r="BM820" i="1"/>
  <c r="BU820" i="1" s="1"/>
  <c r="BL846" i="1"/>
  <c r="BM950" i="1"/>
  <c r="BI950" i="1" s="1"/>
  <c r="BI951" i="1"/>
  <c r="BL933" i="1"/>
  <c r="BT933" i="1" s="1"/>
  <c r="BL936" i="1"/>
  <c r="BJ849" i="1"/>
  <c r="BI849" i="1" s="1"/>
  <c r="BI814" i="1"/>
  <c r="BL202" i="1"/>
  <c r="BL205" i="1"/>
  <c r="BM786" i="1"/>
  <c r="BJ956" i="1"/>
  <c r="BJ36" i="1" s="1"/>
  <c r="BK202" i="1"/>
  <c r="BK205" i="1"/>
  <c r="BL67" i="1"/>
  <c r="BL309" i="1" s="1"/>
  <c r="BM828" i="1"/>
  <c r="BI440" i="1"/>
  <c r="BL328" i="1"/>
  <c r="BM115" i="1"/>
  <c r="BM66" i="1"/>
  <c r="BI953" i="1"/>
  <c r="BM952" i="1"/>
  <c r="BK39" i="1"/>
  <c r="BK719" i="1"/>
  <c r="BK326" i="1"/>
  <c r="BK788" i="1" s="1"/>
  <c r="BI329" i="1"/>
  <c r="BI977" i="1"/>
  <c r="BK36" i="1"/>
  <c r="BI481" i="1"/>
  <c r="BI207" i="1"/>
  <c r="BI61" i="1"/>
  <c r="BI35" i="1" s="1"/>
  <c r="BI802" i="1"/>
  <c r="BI225" i="1"/>
  <c r="BI749" i="1"/>
  <c r="BJ726" i="1"/>
  <c r="BI683" i="1"/>
  <c r="BI636" i="1"/>
  <c r="BI598" i="1"/>
  <c r="BK533" i="1"/>
  <c r="BJ522" i="1"/>
  <c r="BI464" i="1"/>
  <c r="BI456" i="1"/>
  <c r="BJ428" i="1"/>
  <c r="BI428" i="1" s="1"/>
  <c r="BI411" i="1"/>
  <c r="BJ222" i="1"/>
  <c r="BI211" i="1"/>
  <c r="BJ200" i="1"/>
  <c r="BJ125" i="1"/>
  <c r="BL116" i="1"/>
  <c r="BI773" i="1"/>
  <c r="BI642" i="1"/>
  <c r="BJ612" i="1"/>
  <c r="BJ533" i="1"/>
  <c r="BI470" i="1"/>
  <c r="BJ226" i="1"/>
  <c r="BJ223" i="1" s="1"/>
  <c r="BJ209" i="1"/>
  <c r="BI209" i="1" s="1"/>
  <c r="BJ206" i="1"/>
  <c r="BI189" i="1"/>
  <c r="BI668" i="1"/>
  <c r="BI602" i="1"/>
  <c r="BM227" i="1"/>
  <c r="BM45" i="1" s="1"/>
  <c r="BJ188" i="1"/>
  <c r="BI188" i="1" s="1"/>
  <c r="BI172" i="1"/>
  <c r="BI706" i="1"/>
  <c r="BI695" i="1"/>
  <c r="BI524" i="1"/>
  <c r="BJ520" i="1"/>
  <c r="BI313" i="1"/>
  <c r="BI52" i="1" s="1"/>
  <c r="BL229" i="1"/>
  <c r="BI193" i="1"/>
  <c r="BJ694" i="1"/>
  <c r="BI694" i="1" s="1"/>
  <c r="BI688" i="1"/>
  <c r="BJ650" i="1"/>
  <c r="BI650" i="1" s="1"/>
  <c r="BI543" i="1"/>
  <c r="BI437" i="1"/>
  <c r="BM332" i="1"/>
  <c r="BU332" i="1" s="1"/>
  <c r="BJ227" i="1"/>
  <c r="BI157" i="1"/>
  <c r="BI705" i="1"/>
  <c r="BI574" i="1"/>
  <c r="BI482" i="1"/>
  <c r="BI441" i="1"/>
  <c r="BL332" i="1"/>
  <c r="BK309" i="1"/>
  <c r="BM125" i="1"/>
  <c r="BM586" i="1"/>
  <c r="BI568" i="1"/>
  <c r="BI334" i="1"/>
  <c r="BI718" i="1" s="1"/>
  <c r="BM222" i="1" l="1"/>
  <c r="BJ115" i="1"/>
  <c r="BI116" i="1"/>
  <c r="BI67" i="1"/>
  <c r="BT332" i="1"/>
  <c r="BT716" i="1" s="1"/>
  <c r="BT47" i="1" s="1"/>
  <c r="BL325" i="1"/>
  <c r="BL717" i="1" s="1"/>
  <c r="BL716" i="1" s="1"/>
  <c r="BL47" i="1" s="1"/>
  <c r="BL919" i="1"/>
  <c r="BI919" i="1" s="1"/>
  <c r="BI920" i="1"/>
  <c r="BT920" i="1"/>
  <c r="CE919" i="1"/>
  <c r="BI309" i="1"/>
  <c r="BJ308" i="1"/>
  <c r="BK519" i="1"/>
  <c r="BK330" i="1" s="1"/>
  <c r="BJ786" i="1"/>
  <c r="BI322" i="1"/>
  <c r="BI39" i="1"/>
  <c r="BI828" i="1"/>
  <c r="BU828" i="1"/>
  <c r="BM937" i="1"/>
  <c r="BM935" i="1" s="1"/>
  <c r="BU919" i="1"/>
  <c r="BI572" i="1"/>
  <c r="BU572" i="1"/>
  <c r="BI771" i="1"/>
  <c r="BT771" i="1"/>
  <c r="BI601" i="1"/>
  <c r="BU601" i="1"/>
  <c r="BL725" i="1"/>
  <c r="BT725" i="1" s="1"/>
  <c r="BT726" i="1"/>
  <c r="BI586" i="1"/>
  <c r="BU586" i="1"/>
  <c r="BM725" i="1"/>
  <c r="BU726" i="1"/>
  <c r="BL24" i="1"/>
  <c r="BT806" i="1"/>
  <c r="BT24" i="1" s="1"/>
  <c r="BU806" i="1"/>
  <c r="BU24" i="1" s="1"/>
  <c r="BM60" i="1"/>
  <c r="BI60" i="1" s="1"/>
  <c r="BU815" i="1"/>
  <c r="BU60" i="1"/>
  <c r="BU808" i="1"/>
  <c r="BM811" i="1"/>
  <c r="BU786" i="1"/>
  <c r="BI824" i="1"/>
  <c r="BU824" i="1"/>
  <c r="BM930" i="1"/>
  <c r="BU930" i="1" s="1"/>
  <c r="BI597" i="1"/>
  <c r="BU597" i="1"/>
  <c r="BI726" i="1"/>
  <c r="BI523" i="1"/>
  <c r="BJ656" i="1"/>
  <c r="BI656" i="1" s="1"/>
  <c r="BI846" i="1"/>
  <c r="BI533" i="1"/>
  <c r="BM934" i="1"/>
  <c r="BJ187" i="1"/>
  <c r="BJ746" i="1"/>
  <c r="BI746" i="1" s="1"/>
  <c r="BJ518" i="1"/>
  <c r="BN156" i="1"/>
  <c r="BN125" i="1"/>
  <c r="BM562" i="1"/>
  <c r="BM567" i="1" s="1"/>
  <c r="BI567" i="1" s="1"/>
  <c r="BM173" i="1"/>
  <c r="BM171" i="1" s="1"/>
  <c r="BI171" i="1" s="1"/>
  <c r="BI522" i="1"/>
  <c r="BL226" i="1"/>
  <c r="BL223" i="1" s="1"/>
  <c r="BL221" i="1" s="1"/>
  <c r="BL227" i="1"/>
  <c r="BL45" i="1" s="1"/>
  <c r="BL930" i="1"/>
  <c r="BT930" i="1" s="1"/>
  <c r="BM563" i="1"/>
  <c r="BJ331" i="1"/>
  <c r="BJ719" i="1" s="1"/>
  <c r="BI520" i="1"/>
  <c r="BJ202" i="1"/>
  <c r="BI202" i="1" s="1"/>
  <c r="BJ205" i="1"/>
  <c r="BI205" i="1" s="1"/>
  <c r="BI206" i="1"/>
  <c r="BI952" i="1"/>
  <c r="BM945" i="1"/>
  <c r="BK783" i="1"/>
  <c r="BK724" i="1"/>
  <c r="BK723" i="1" s="1"/>
  <c r="BJ221" i="1"/>
  <c r="BI222" i="1"/>
  <c r="BK59" i="1"/>
  <c r="BK34" i="1" s="1"/>
  <c r="BK813" i="1"/>
  <c r="BL786" i="1"/>
  <c r="BM65" i="1"/>
  <c r="BM40" i="1" s="1"/>
  <c r="BM311" i="1"/>
  <c r="BM308" i="1" s="1"/>
  <c r="BK786" i="1"/>
  <c r="BK811" i="1" s="1"/>
  <c r="BK57" i="1" s="1"/>
  <c r="BK31" i="1" s="1"/>
  <c r="BJ45" i="1"/>
  <c r="BK125" i="1"/>
  <c r="BI125" i="1" s="1"/>
  <c r="BJ645" i="1"/>
  <c r="BJ646" i="1"/>
  <c r="BM552" i="1"/>
  <c r="BI46" i="1"/>
  <c r="BJ46" i="1"/>
  <c r="BL115" i="1"/>
  <c r="BL66" i="1"/>
  <c r="BI66" i="1" s="1"/>
  <c r="BM201" i="1"/>
  <c r="BI204" i="1"/>
  <c r="BI229" i="1"/>
  <c r="BI226" i="1" s="1"/>
  <c r="BL724" i="1" l="1"/>
  <c r="BL723" i="1" s="1"/>
  <c r="BT723" i="1" s="1"/>
  <c r="BL323" i="1"/>
  <c r="BI519" i="1"/>
  <c r="BL783" i="1"/>
  <c r="BL48" i="1" s="1"/>
  <c r="BI115" i="1"/>
  <c r="BK518" i="1"/>
  <c r="BI518" i="1" s="1"/>
  <c r="BK325" i="1"/>
  <c r="BL811" i="1"/>
  <c r="BT786" i="1"/>
  <c r="BM724" i="1"/>
  <c r="BU725" i="1"/>
  <c r="BU552" i="1"/>
  <c r="BM931" i="1"/>
  <c r="BM929" i="1" s="1"/>
  <c r="BU934" i="1"/>
  <c r="BM57" i="1"/>
  <c r="BU811" i="1"/>
  <c r="BU57" i="1" s="1"/>
  <c r="BU31" i="1" s="1"/>
  <c r="BI563" i="1"/>
  <c r="BU563" i="1"/>
  <c r="BM939" i="1"/>
  <c r="BM938" i="1" s="1"/>
  <c r="BJ725" i="1"/>
  <c r="BI725" i="1" s="1"/>
  <c r="BM932" i="1"/>
  <c r="BU932" i="1" s="1"/>
  <c r="BI227" i="1"/>
  <c r="BI45" i="1" s="1"/>
  <c r="BI187" i="1"/>
  <c r="BJ185" i="1"/>
  <c r="BI185" i="1" s="1"/>
  <c r="BI562" i="1"/>
  <c r="BM566" i="1"/>
  <c r="BM325" i="1" s="1"/>
  <c r="BM323" i="1" s="1"/>
  <c r="BM226" i="1" s="1"/>
  <c r="BM223" i="1" s="1"/>
  <c r="BI223" i="1" s="1"/>
  <c r="BK328" i="1"/>
  <c r="BL311" i="1"/>
  <c r="BL785" i="1" s="1"/>
  <c r="BL65" i="1"/>
  <c r="BL40" i="1" s="1"/>
  <c r="BI331" i="1"/>
  <c r="BI719" i="1" s="1"/>
  <c r="BJ326" i="1"/>
  <c r="BJ788" i="1" s="1"/>
  <c r="BJ59" i="1" s="1"/>
  <c r="BJ34" i="1" s="1"/>
  <c r="BM646" i="1"/>
  <c r="BI646" i="1" s="1"/>
  <c r="BM648" i="1"/>
  <c r="BI552" i="1"/>
  <c r="BI721" i="1" s="1"/>
  <c r="BM645" i="1"/>
  <c r="BK311" i="1"/>
  <c r="BK308" i="1" s="1"/>
  <c r="BM944" i="1"/>
  <c r="BI945" i="1"/>
  <c r="BL957" i="1"/>
  <c r="BM200" i="1"/>
  <c r="BI200" i="1" s="1"/>
  <c r="BI201" i="1"/>
  <c r="BT783" i="1" l="1"/>
  <c r="BT48" i="1" s="1"/>
  <c r="BI566" i="1"/>
  <c r="BI988" i="1" s="1"/>
  <c r="BI990" i="1" s="1"/>
  <c r="BM717" i="1"/>
  <c r="BM721" i="1" s="1"/>
  <c r="BM816" i="1" s="1"/>
  <c r="BM970" i="1" s="1"/>
  <c r="BU721" i="1"/>
  <c r="BU717" i="1"/>
  <c r="BU716" i="1"/>
  <c r="BU47" i="1" s="1"/>
  <c r="BM928" i="1"/>
  <c r="BU929" i="1"/>
  <c r="BM723" i="1"/>
  <c r="BU723" i="1" s="1"/>
  <c r="BM783" i="1"/>
  <c r="BM785" i="1" s="1"/>
  <c r="BM31" i="1"/>
  <c r="BU931" i="1"/>
  <c r="BL57" i="1"/>
  <c r="BT811" i="1"/>
  <c r="BT57" i="1" s="1"/>
  <c r="BJ724" i="1"/>
  <c r="BJ723" i="1" s="1"/>
  <c r="BJ783" i="1"/>
  <c r="BM221" i="1"/>
  <c r="BI221" i="1" s="1"/>
  <c r="BI311" i="1"/>
  <c r="BK323" i="1"/>
  <c r="BK717" i="1"/>
  <c r="BK785" i="1" s="1"/>
  <c r="BM716" i="1"/>
  <c r="BM47" i="1" s="1"/>
  <c r="BI645" i="1"/>
  <c r="BI648" i="1"/>
  <c r="BI816" i="1"/>
  <c r="BI970" i="1" s="1"/>
  <c r="BM943" i="1"/>
  <c r="BI944" i="1"/>
  <c r="BI326" i="1"/>
  <c r="BL308" i="1"/>
  <c r="BI308" i="1" s="1"/>
  <c r="BT785" i="1"/>
  <c r="BM62" i="1" l="1"/>
  <c r="BI943" i="1"/>
  <c r="BM957" i="1"/>
  <c r="BI957" i="1" s="1"/>
  <c r="BK716" i="1"/>
  <c r="BM956" i="1"/>
  <c r="BM36" i="1" s="1"/>
  <c r="BI783" i="1"/>
  <c r="BI48" i="1" s="1"/>
  <c r="BJ48" i="1"/>
  <c r="BM48" i="1"/>
  <c r="BU783" i="1"/>
  <c r="BU48" i="1" s="1"/>
  <c r="BI723" i="1"/>
  <c r="BM53" i="1"/>
  <c r="BU928" i="1"/>
  <c r="BU53" i="1" s="1"/>
  <c r="BU785" i="1"/>
  <c r="BU62" i="1"/>
  <c r="BU36" i="1" s="1"/>
  <c r="BU816" i="1"/>
  <c r="BI724" i="1"/>
  <c r="BK784" i="1"/>
  <c r="BK23" i="1" s="1"/>
  <c r="BI62" i="1"/>
  <c r="BM784" i="1"/>
  <c r="BM810" i="1"/>
  <c r="BI786" i="1"/>
  <c r="BJ811" i="1"/>
  <c r="BJ57" i="1" s="1"/>
  <c r="BJ31" i="1" s="1"/>
  <c r="BI788" i="1"/>
  <c r="BJ813" i="1"/>
  <c r="BI813" i="1" s="1"/>
  <c r="BL784" i="1"/>
  <c r="BT784" i="1" s="1"/>
  <c r="BL810" i="1"/>
  <c r="BT810" i="1" s="1"/>
  <c r="BM23" i="1" l="1"/>
  <c r="BT809" i="1"/>
  <c r="BT55" i="1" s="1"/>
  <c r="BT56" i="1"/>
  <c r="BT30" i="1" s="1"/>
  <c r="BU784" i="1"/>
  <c r="BU23" i="1" s="1"/>
  <c r="BU810" i="1"/>
  <c r="BI811" i="1"/>
  <c r="BL56" i="1"/>
  <c r="BL30" i="1" s="1"/>
  <c r="BL809" i="1"/>
  <c r="BM56" i="1"/>
  <c r="BM30" i="1" s="1"/>
  <c r="BM29" i="1" s="1"/>
  <c r="BM809" i="1"/>
  <c r="BI59" i="1"/>
  <c r="BI34" i="1" s="1"/>
  <c r="BL965" i="1" l="1"/>
  <c r="BL969" i="1"/>
  <c r="BL967" i="1"/>
  <c r="BM965" i="1"/>
  <c r="BM967" i="1"/>
  <c r="BM969" i="1"/>
  <c r="BU56" i="1"/>
  <c r="BU30" i="1" s="1"/>
  <c r="BU29" i="1" s="1"/>
  <c r="BU809" i="1"/>
  <c r="BU55" i="1" s="1"/>
  <c r="BU21" i="1" s="1"/>
  <c r="BM55" i="1"/>
  <c r="BM21" i="1" s="1"/>
  <c r="BL55" i="1"/>
  <c r="BI57" i="1"/>
  <c r="CK983" i="1" l="1"/>
  <c r="CK953" i="1"/>
  <c r="CK940" i="1"/>
  <c r="CK939" i="1"/>
  <c r="CK937" i="1"/>
  <c r="CK936" i="1"/>
  <c r="CK934" i="1"/>
  <c r="CK933" i="1"/>
  <c r="CK909" i="1"/>
  <c r="CK904" i="1"/>
  <c r="CK903" i="1"/>
  <c r="CK901" i="1"/>
  <c r="CK900" i="1"/>
  <c r="CK861" i="1"/>
  <c r="CK860" i="1"/>
  <c r="CK844" i="1"/>
  <c r="CK843" i="1"/>
  <c r="CK842" i="1"/>
  <c r="CK841" i="1"/>
  <c r="CK839" i="1"/>
  <c r="CK838" i="1"/>
  <c r="CK836" i="1"/>
  <c r="CK835" i="1"/>
  <c r="CK833" i="1"/>
  <c r="CK832" i="1"/>
  <c r="CK827" i="1"/>
  <c r="CK826" i="1"/>
  <c r="CK822" i="1"/>
  <c r="CK821" i="1"/>
  <c r="CK805" i="1"/>
  <c r="CK801" i="1"/>
  <c r="CK799" i="1"/>
  <c r="CK796" i="1"/>
  <c r="CK795" i="1"/>
  <c r="CK776" i="1"/>
  <c r="CK775" i="1"/>
  <c r="CK764" i="1"/>
  <c r="CK763" i="1"/>
  <c r="CK762" i="1"/>
  <c r="CK761" i="1"/>
  <c r="CK760" i="1"/>
  <c r="CK759" i="1"/>
  <c r="CK754" i="1"/>
  <c r="CK753" i="1"/>
  <c r="CK749" i="1"/>
  <c r="CK745" i="1"/>
  <c r="CK744" i="1"/>
  <c r="CK742" i="1"/>
  <c r="CK740" i="1"/>
  <c r="CK739" i="1"/>
  <c r="CK738" i="1"/>
  <c r="CK737" i="1"/>
  <c r="CK736" i="1"/>
  <c r="CK734" i="1"/>
  <c r="CK733" i="1"/>
  <c r="CK731" i="1"/>
  <c r="CK730" i="1"/>
  <c r="CK709" i="1"/>
  <c r="CK708" i="1"/>
  <c r="CK697" i="1"/>
  <c r="CK696" i="1"/>
  <c r="CK692" i="1"/>
  <c r="CK691" i="1"/>
  <c r="CK690" i="1"/>
  <c r="CK683" i="1"/>
  <c r="CK680" i="1"/>
  <c r="CK679" i="1"/>
  <c r="CK677" i="1"/>
  <c r="CK675" i="1"/>
  <c r="CK674" i="1"/>
  <c r="CK672" i="1"/>
  <c r="CJ672" i="1" s="1"/>
  <c r="CK639" i="1"/>
  <c r="CK638" i="1"/>
  <c r="CK637" i="1"/>
  <c r="CK625" i="1"/>
  <c r="CK609" i="1" s="1"/>
  <c r="CK621" i="1"/>
  <c r="CK619" i="1"/>
  <c r="CK618" i="1"/>
  <c r="CK616" i="1"/>
  <c r="CK615" i="1"/>
  <c r="CK614" i="1"/>
  <c r="CK611" i="1"/>
  <c r="CK610" i="1"/>
  <c r="CK607" i="1"/>
  <c r="CK605" i="1"/>
  <c r="CK600" i="1"/>
  <c r="CK599" i="1"/>
  <c r="CK594" i="1"/>
  <c r="CK591" i="1"/>
  <c r="CK590" i="1"/>
  <c r="CK583" i="1"/>
  <c r="CK581" i="1"/>
  <c r="CK579" i="1"/>
  <c r="CK578" i="1"/>
  <c r="CK577" i="1"/>
  <c r="CK576" i="1"/>
  <c r="CK575" i="1"/>
  <c r="CK573" i="1"/>
  <c r="CK571" i="1"/>
  <c r="CK570" i="1"/>
  <c r="CK548" i="1"/>
  <c r="CK547" i="1"/>
  <c r="CK541" i="1"/>
  <c r="CK539" i="1"/>
  <c r="CK537" i="1"/>
  <c r="CK535" i="1"/>
  <c r="CK532" i="1"/>
  <c r="CK531" i="1"/>
  <c r="CK526" i="1"/>
  <c r="CK490" i="1"/>
  <c r="CK486" i="1"/>
  <c r="CK483" i="1"/>
  <c r="CK478" i="1"/>
  <c r="CK474" i="1"/>
  <c r="CK473" i="1"/>
  <c r="CK472" i="1"/>
  <c r="CK471" i="1"/>
  <c r="CK467" i="1"/>
  <c r="CK462" i="1"/>
  <c r="CK461" i="1"/>
  <c r="CK458" i="1"/>
  <c r="CK457" i="1"/>
  <c r="CK452" i="1"/>
  <c r="CK448" i="1"/>
  <c r="CK444" i="1"/>
  <c r="CK441" i="1"/>
  <c r="CK438" i="1"/>
  <c r="CK433" i="1"/>
  <c r="CK430" i="1"/>
  <c r="CK427" i="1"/>
  <c r="CK424" i="1"/>
  <c r="CK421" i="1"/>
  <c r="CK417" i="1"/>
  <c r="CK412" i="1"/>
  <c r="CK398" i="1"/>
  <c r="CK390" i="1"/>
  <c r="CK387" i="1"/>
  <c r="CK383" i="1"/>
  <c r="CK373" i="1"/>
  <c r="CK363" i="1"/>
  <c r="CK362" i="1"/>
  <c r="CK359" i="1"/>
  <c r="CK355" i="1"/>
  <c r="CK353" i="1"/>
  <c r="CK350" i="1"/>
  <c r="CK349" i="1"/>
  <c r="CK346" i="1"/>
  <c r="CK338" i="1"/>
  <c r="CK337" i="1"/>
  <c r="CK300" i="1"/>
  <c r="CK299" i="1"/>
  <c r="CK298" i="1"/>
  <c r="CK297" i="1"/>
  <c r="CK296" i="1"/>
  <c r="CK295" i="1"/>
  <c r="CK294" i="1"/>
  <c r="CK293" i="1"/>
  <c r="CK292" i="1"/>
  <c r="CK291" i="1"/>
  <c r="CK290" i="1"/>
  <c r="CK289" i="1"/>
  <c r="CK288" i="1"/>
  <c r="CK287" i="1"/>
  <c r="CK286" i="1"/>
  <c r="CK285" i="1"/>
  <c r="CK284" i="1"/>
  <c r="CK283" i="1"/>
  <c r="CK231" i="1"/>
  <c r="CK230" i="1" s="1"/>
  <c r="CK220" i="1"/>
  <c r="CK215" i="1"/>
  <c r="CK214" i="1"/>
  <c r="CK199" i="1"/>
  <c r="CK198" i="1"/>
  <c r="CK196" i="1"/>
  <c r="CK195" i="1"/>
  <c r="CK191" i="1"/>
  <c r="CK190" i="1"/>
  <c r="CK187" i="1"/>
  <c r="CK186" i="1"/>
  <c r="CK182" i="1"/>
  <c r="CK181" i="1"/>
  <c r="CK179" i="1"/>
  <c r="CK178" i="1"/>
  <c r="CK176" i="1"/>
  <c r="CK175" i="1"/>
  <c r="CK170" i="1"/>
  <c r="CK169" i="1"/>
  <c r="CK167" i="1"/>
  <c r="CK166" i="1"/>
  <c r="CK165" i="1"/>
  <c r="CK164" i="1"/>
  <c r="CK163" i="1"/>
  <c r="CK161" i="1"/>
  <c r="CK160" i="1"/>
  <c r="CK158" i="1"/>
  <c r="CK157" i="1"/>
  <c r="CK155" i="1"/>
  <c r="CK154" i="1"/>
  <c r="CK144" i="1"/>
  <c r="CK143" i="1"/>
  <c r="CK133" i="1"/>
  <c r="CK132" i="1"/>
  <c r="CK129" i="1"/>
  <c r="CK51" i="1"/>
  <c r="CK38" i="1"/>
  <c r="CL980" i="1"/>
  <c r="CK980" i="1" s="1"/>
  <c r="CN977" i="1"/>
  <c r="CN37" i="1" s="1"/>
  <c r="CL977" i="1"/>
  <c r="CL37" i="1" s="1"/>
  <c r="CM958" i="1"/>
  <c r="CM957" i="1"/>
  <c r="CM956" i="1" s="1"/>
  <c r="CO952" i="1"/>
  <c r="CO945" i="1" s="1"/>
  <c r="CK945" i="1" s="1"/>
  <c r="CO951" i="1"/>
  <c r="CK951" i="1" s="1"/>
  <c r="CN940" i="1"/>
  <c r="CL938" i="1"/>
  <c r="CK938" i="1" s="1"/>
  <c r="CL935" i="1"/>
  <c r="CK935" i="1" s="1"/>
  <c r="CL932" i="1"/>
  <c r="CK932" i="1" s="1"/>
  <c r="CL931" i="1"/>
  <c r="CL958" i="1" s="1"/>
  <c r="CL930" i="1"/>
  <c r="CL957" i="1" s="1"/>
  <c r="CO940" i="1"/>
  <c r="CO937" i="1"/>
  <c r="CL913" i="1"/>
  <c r="CK913" i="1" s="1"/>
  <c r="CL912" i="1"/>
  <c r="CK912" i="1" s="1"/>
  <c r="CL911" i="1"/>
  <c r="CK911" i="1" s="1"/>
  <c r="CL910" i="1"/>
  <c r="CL862" i="1"/>
  <c r="CO859" i="1"/>
  <c r="CN859" i="1"/>
  <c r="CL859" i="1"/>
  <c r="CO855" i="1"/>
  <c r="CN855" i="1"/>
  <c r="CL855" i="1"/>
  <c r="CO853" i="1"/>
  <c r="CN853" i="1"/>
  <c r="CN848" i="1" s="1"/>
  <c r="CL853" i="1"/>
  <c r="CL848" i="1" s="1"/>
  <c r="CO837" i="1"/>
  <c r="CL837" i="1"/>
  <c r="CO834" i="1"/>
  <c r="CK834" i="1" s="1"/>
  <c r="CO831" i="1"/>
  <c r="CK831" i="1" s="1"/>
  <c r="CO830" i="1"/>
  <c r="CK830" i="1" s="1"/>
  <c r="CO829" i="1"/>
  <c r="CK829" i="1" s="1"/>
  <c r="CO825" i="1"/>
  <c r="CL825" i="1"/>
  <c r="CL824" i="1"/>
  <c r="CL823" i="1"/>
  <c r="CN815" i="1"/>
  <c r="CN60" i="1" s="1"/>
  <c r="CM815" i="1"/>
  <c r="CM60" i="1" s="1"/>
  <c r="CL815" i="1"/>
  <c r="CN808" i="1"/>
  <c r="CL808" i="1"/>
  <c r="CO807" i="1"/>
  <c r="CN807" i="1"/>
  <c r="CN806" i="1"/>
  <c r="CO804" i="1"/>
  <c r="CN804" i="1"/>
  <c r="CN39" i="1" s="1"/>
  <c r="CM804" i="1"/>
  <c r="CL804" i="1"/>
  <c r="CN802" i="1"/>
  <c r="CM802" i="1"/>
  <c r="CL802" i="1"/>
  <c r="CL800" i="1"/>
  <c r="CK800" i="1" s="1"/>
  <c r="CO798" i="1"/>
  <c r="CN798" i="1"/>
  <c r="CM798" i="1"/>
  <c r="CL798" i="1"/>
  <c r="CO793" i="1"/>
  <c r="CN793" i="1"/>
  <c r="CL789" i="1"/>
  <c r="CN780" i="1"/>
  <c r="CK780" i="1" s="1"/>
  <c r="CN779" i="1"/>
  <c r="CK779" i="1" s="1"/>
  <c r="CN778" i="1"/>
  <c r="CK778" i="1" s="1"/>
  <c r="CL752" i="1"/>
  <c r="CL747" i="1" s="1"/>
  <c r="CL746" i="1" s="1"/>
  <c r="CO746" i="1"/>
  <c r="CN746" i="1"/>
  <c r="CN725" i="1" s="1"/>
  <c r="CM746" i="1"/>
  <c r="CM743" i="1"/>
  <c r="CK743" i="1" s="1"/>
  <c r="CL741" i="1"/>
  <c r="CK741" i="1" s="1"/>
  <c r="CL738" i="1"/>
  <c r="CM735" i="1"/>
  <c r="CK735" i="1" s="1"/>
  <c r="CL735" i="1"/>
  <c r="CM732" i="1"/>
  <c r="CK732" i="1" s="1"/>
  <c r="CL732" i="1"/>
  <c r="CL729" i="1"/>
  <c r="CK729" i="1" s="1"/>
  <c r="CO728" i="1"/>
  <c r="CN728" i="1"/>
  <c r="CM728" i="1"/>
  <c r="CL728" i="1"/>
  <c r="CO727" i="1"/>
  <c r="CN727" i="1"/>
  <c r="CM727" i="1"/>
  <c r="CL727" i="1"/>
  <c r="CN721" i="1"/>
  <c r="CN816" i="1" s="1"/>
  <c r="CN970" i="1" s="1"/>
  <c r="CM721" i="1"/>
  <c r="CM816" i="1" s="1"/>
  <c r="CM62" i="1" s="1"/>
  <c r="CL721" i="1"/>
  <c r="CL816" i="1" s="1"/>
  <c r="CL970" i="1" s="1"/>
  <c r="CO789" i="1"/>
  <c r="CN720" i="1"/>
  <c r="CN789" i="1" s="1"/>
  <c r="CM720" i="1"/>
  <c r="CL720" i="1"/>
  <c r="CL814" i="1" s="1"/>
  <c r="CL707" i="1"/>
  <c r="CK707" i="1" s="1"/>
  <c r="CL706" i="1"/>
  <c r="CK706" i="1" s="1"/>
  <c r="CL705" i="1"/>
  <c r="CK705" i="1" s="1"/>
  <c r="CL695" i="1"/>
  <c r="CK695" i="1" s="1"/>
  <c r="CL694" i="1"/>
  <c r="CK694" i="1" s="1"/>
  <c r="CL688" i="1"/>
  <c r="CL687" i="1" s="1"/>
  <c r="CK687" i="1" s="1"/>
  <c r="CO682" i="1"/>
  <c r="CO681" i="1" s="1"/>
  <c r="CK681" i="1" s="1"/>
  <c r="CN682" i="1"/>
  <c r="CL682" i="1"/>
  <c r="CK682" i="1" s="1"/>
  <c r="CL678" i="1"/>
  <c r="CK678" i="1" s="1"/>
  <c r="CL676" i="1"/>
  <c r="CK676" i="1" s="1"/>
  <c r="CL671" i="1"/>
  <c r="CK671" i="1" s="1"/>
  <c r="CM668" i="1"/>
  <c r="CO657" i="1"/>
  <c r="CN657" i="1"/>
  <c r="CO650" i="1"/>
  <c r="CN648" i="1"/>
  <c r="CL648" i="1"/>
  <c r="CO647" i="1"/>
  <c r="CN647" i="1"/>
  <c r="CL647" i="1"/>
  <c r="CN646" i="1"/>
  <c r="CN645" i="1"/>
  <c r="CL644" i="1"/>
  <c r="CK644" i="1" s="1"/>
  <c r="CL642" i="1"/>
  <c r="CL636" i="1"/>
  <c r="CL635" i="1" s="1"/>
  <c r="CK635" i="1" s="1"/>
  <c r="CL620" i="1"/>
  <c r="CK620" i="1" s="1"/>
  <c r="CL617" i="1"/>
  <c r="CK617" i="1" s="1"/>
  <c r="CL613" i="1"/>
  <c r="CK613" i="1" s="1"/>
  <c r="CO612" i="1"/>
  <c r="CO609" i="1"/>
  <c r="CO608" i="1"/>
  <c r="CK608" i="1" s="1"/>
  <c r="CO606" i="1"/>
  <c r="CK606" i="1" s="1"/>
  <c r="CO604" i="1"/>
  <c r="CK604" i="1" s="1"/>
  <c r="CO602" i="1"/>
  <c r="CK602" i="1" s="1"/>
  <c r="CO593" i="1"/>
  <c r="CK593" i="1" s="1"/>
  <c r="CO588" i="1"/>
  <c r="CK588" i="1" s="1"/>
  <c r="CO587" i="1"/>
  <c r="CK587" i="1" s="1"/>
  <c r="CO580" i="1"/>
  <c r="CK580" i="1" s="1"/>
  <c r="CO574" i="1"/>
  <c r="CK574" i="1" s="1"/>
  <c r="CO569" i="1"/>
  <c r="CO568" i="1" s="1"/>
  <c r="CK568" i="1" s="1"/>
  <c r="CL567" i="1"/>
  <c r="CL562" i="1"/>
  <c r="CO553" i="1"/>
  <c r="CK553" i="1" s="1"/>
  <c r="CL546" i="1"/>
  <c r="CK546" i="1" s="1"/>
  <c r="CM545" i="1"/>
  <c r="CL543" i="1"/>
  <c r="CL538" i="1"/>
  <c r="CK538" i="1" s="1"/>
  <c r="CK536" i="1"/>
  <c r="CJ536" i="1" s="1"/>
  <c r="CL534" i="1"/>
  <c r="CL527" i="1"/>
  <c r="CK524" i="1"/>
  <c r="CL523" i="1"/>
  <c r="CM520" i="1"/>
  <c r="CM331" i="1" s="1"/>
  <c r="CM719" i="1" s="1"/>
  <c r="CO518" i="1"/>
  <c r="CM488" i="1"/>
  <c r="CL488" i="1"/>
  <c r="CM487" i="1"/>
  <c r="CL487" i="1"/>
  <c r="CM485" i="1"/>
  <c r="CL485" i="1"/>
  <c r="CM484" i="1"/>
  <c r="CL484" i="1"/>
  <c r="CM482" i="1"/>
  <c r="CM481" i="1" s="1"/>
  <c r="CL482" i="1"/>
  <c r="CL481" i="1" s="1"/>
  <c r="CL477" i="1"/>
  <c r="CK477" i="1" s="1"/>
  <c r="CL470" i="1"/>
  <c r="CL469" i="1" s="1"/>
  <c r="CK469" i="1" s="1"/>
  <c r="CL466" i="1"/>
  <c r="CK466" i="1" s="1"/>
  <c r="CL456" i="1"/>
  <c r="CL455" i="1" s="1"/>
  <c r="CK455" i="1" s="1"/>
  <c r="CM451" i="1"/>
  <c r="CL451" i="1"/>
  <c r="CM450" i="1"/>
  <c r="CL450" i="1"/>
  <c r="CK450" i="1" s="1"/>
  <c r="CL446" i="1"/>
  <c r="CK446" i="1" s="1"/>
  <c r="CM443" i="1"/>
  <c r="CL443" i="1"/>
  <c r="CM442" i="1"/>
  <c r="CL442" i="1"/>
  <c r="CK440" i="1"/>
  <c r="CM437" i="1"/>
  <c r="CM436" i="1" s="1"/>
  <c r="CL437" i="1"/>
  <c r="CL436" i="1" s="1"/>
  <c r="CL434" i="1"/>
  <c r="CK434" i="1" s="1"/>
  <c r="CM429" i="1"/>
  <c r="CM428" i="1" s="1"/>
  <c r="CL429" i="1"/>
  <c r="CL426" i="1"/>
  <c r="CK426" i="1" s="1"/>
  <c r="CL425" i="1"/>
  <c r="CK425" i="1" s="1"/>
  <c r="CL423" i="1"/>
  <c r="CK423" i="1" s="1"/>
  <c r="CL422" i="1"/>
  <c r="CK422" i="1" s="1"/>
  <c r="CL420" i="1"/>
  <c r="CK420" i="1" s="1"/>
  <c r="CL419" i="1"/>
  <c r="CK419" i="1" s="1"/>
  <c r="CL416" i="1"/>
  <c r="CK416" i="1" s="1"/>
  <c r="CL415" i="1"/>
  <c r="CK415" i="1" s="1"/>
  <c r="CL411" i="1"/>
  <c r="CL410" i="1" s="1"/>
  <c r="CK410" i="1" s="1"/>
  <c r="CL409" i="1"/>
  <c r="CK409" i="1" s="1"/>
  <c r="CL397" i="1"/>
  <c r="CK397" i="1" s="1"/>
  <c r="CL396" i="1"/>
  <c r="CK396" i="1" s="1"/>
  <c r="CL386" i="1"/>
  <c r="CK386" i="1" s="1"/>
  <c r="CL385" i="1"/>
  <c r="CK385" i="1" s="1"/>
  <c r="CL382" i="1"/>
  <c r="CK382" i="1" s="1"/>
  <c r="CL372" i="1"/>
  <c r="CK372" i="1" s="1"/>
  <c r="CL371" i="1"/>
  <c r="CL370" i="1"/>
  <c r="CL369" i="1"/>
  <c r="CL368" i="1"/>
  <c r="CL367" i="1"/>
  <c r="CL366" i="1"/>
  <c r="CL365" i="1"/>
  <c r="CL364" i="1"/>
  <c r="CL361" i="1" s="1"/>
  <c r="CK361" i="1" s="1"/>
  <c r="CL360" i="1"/>
  <c r="CK360" i="1" s="1"/>
  <c r="CL358" i="1"/>
  <c r="CK358" i="1" s="1"/>
  <c r="CL357" i="1"/>
  <c r="CL347" i="1"/>
  <c r="CK347" i="1" s="1"/>
  <c r="CL345" i="1"/>
  <c r="CK345" i="1" s="1"/>
  <c r="CL343" i="1"/>
  <c r="CL336" i="1"/>
  <c r="CK336" i="1" s="1"/>
  <c r="CO334" i="1"/>
  <c r="CO718" i="1" s="1"/>
  <c r="CN334" i="1"/>
  <c r="CN718" i="1" s="1"/>
  <c r="CM334" i="1"/>
  <c r="CL334" i="1"/>
  <c r="CL718" i="1" s="1"/>
  <c r="CO333" i="1"/>
  <c r="CO332" i="1" s="1"/>
  <c r="CN333" i="1"/>
  <c r="CN332" i="1" s="1"/>
  <c r="CO331" i="1"/>
  <c r="CO719" i="1" s="1"/>
  <c r="CN331" i="1"/>
  <c r="CN719" i="1" s="1"/>
  <c r="CO329" i="1"/>
  <c r="CN329" i="1"/>
  <c r="CM329" i="1"/>
  <c r="CL327" i="1"/>
  <c r="CK327" i="1" s="1"/>
  <c r="CO324" i="1"/>
  <c r="CN324" i="1"/>
  <c r="CL324" i="1"/>
  <c r="CL313" i="1"/>
  <c r="CK313" i="1" s="1"/>
  <c r="CK52" i="1" s="1"/>
  <c r="CL282" i="1"/>
  <c r="CL280" i="1" s="1"/>
  <c r="CO280" i="1"/>
  <c r="CN280" i="1"/>
  <c r="CN230" i="1"/>
  <c r="CN229" i="1" s="1"/>
  <c r="CN227" i="1" s="1"/>
  <c r="CN45" i="1" s="1"/>
  <c r="CO229" i="1"/>
  <c r="CO227" i="1" s="1"/>
  <c r="CL229" i="1"/>
  <c r="CL227" i="1" s="1"/>
  <c r="CO228" i="1"/>
  <c r="CO172" i="1" s="1"/>
  <c r="CN228" i="1"/>
  <c r="CL228" i="1"/>
  <c r="CM226" i="1"/>
  <c r="CM223" i="1" s="1"/>
  <c r="CM225" i="1"/>
  <c r="CM222" i="1" s="1"/>
  <c r="CL225" i="1"/>
  <c r="CL217" i="1"/>
  <c r="CK213" i="1"/>
  <c r="CO211" i="1"/>
  <c r="CN211" i="1"/>
  <c r="CL211" i="1"/>
  <c r="CL207" i="1" s="1"/>
  <c r="CO210" i="1"/>
  <c r="CN210" i="1"/>
  <c r="CN206" i="1" s="1"/>
  <c r="CM206" i="1"/>
  <c r="CL210" i="1"/>
  <c r="CL206" i="1" s="1"/>
  <c r="CO209" i="1"/>
  <c r="CN209" i="1"/>
  <c r="CN207" i="1"/>
  <c r="CM207" i="1"/>
  <c r="CM203" i="1"/>
  <c r="CK203" i="1" s="1"/>
  <c r="CO202" i="1"/>
  <c r="CN201" i="1"/>
  <c r="CN200" i="1" s="1"/>
  <c r="CM201" i="1"/>
  <c r="CM200" i="1" s="1"/>
  <c r="CL201" i="1"/>
  <c r="CL200" i="1" s="1"/>
  <c r="CL197" i="1"/>
  <c r="CK197" i="1" s="1"/>
  <c r="CL194" i="1"/>
  <c r="CK194" i="1" s="1"/>
  <c r="CL189" i="1"/>
  <c r="CL188" i="1" s="1"/>
  <c r="CK188" i="1" s="1"/>
  <c r="CL185" i="1"/>
  <c r="CK185" i="1" s="1"/>
  <c r="CL180" i="1"/>
  <c r="CK180" i="1" s="1"/>
  <c r="CL177" i="1"/>
  <c r="CK177" i="1" s="1"/>
  <c r="CL174" i="1"/>
  <c r="CK174" i="1" s="1"/>
  <c r="CN173" i="1"/>
  <c r="CM173" i="1"/>
  <c r="CL173" i="1"/>
  <c r="CN172" i="1"/>
  <c r="CM172" i="1"/>
  <c r="CL172" i="1"/>
  <c r="CL168" i="1"/>
  <c r="CK168" i="1" s="1"/>
  <c r="CL162" i="1"/>
  <c r="CL159" i="1"/>
  <c r="CL156" i="1"/>
  <c r="CK156" i="1" s="1"/>
  <c r="CL142" i="1"/>
  <c r="CK142" i="1" s="1"/>
  <c r="CL136" i="1"/>
  <c r="CK136" i="1" s="1"/>
  <c r="CL134" i="1"/>
  <c r="CK134" i="1" s="1"/>
  <c r="CL131" i="1"/>
  <c r="CK131" i="1" s="1"/>
  <c r="CL128" i="1"/>
  <c r="CK128" i="1" s="1"/>
  <c r="CO127" i="1"/>
  <c r="CO117" i="1" s="1"/>
  <c r="CO67" i="1" s="1"/>
  <c r="CN127" i="1"/>
  <c r="CN117" i="1" s="1"/>
  <c r="CM127" i="1"/>
  <c r="CL127" i="1"/>
  <c r="CO126" i="1"/>
  <c r="CO116" i="1" s="1"/>
  <c r="CN126" i="1"/>
  <c r="CN116" i="1" s="1"/>
  <c r="CM126" i="1"/>
  <c r="CL126" i="1"/>
  <c r="CO309" i="1"/>
  <c r="CO61" i="1"/>
  <c r="CO35" i="1" s="1"/>
  <c r="CN61" i="1"/>
  <c r="CL60" i="1"/>
  <c r="CO52" i="1"/>
  <c r="CN52" i="1"/>
  <c r="CO51" i="1"/>
  <c r="CN51" i="1"/>
  <c r="CL51" i="1"/>
  <c r="CO46" i="1"/>
  <c r="CN46" i="1"/>
  <c r="CM39" i="1"/>
  <c r="CO37" i="1"/>
  <c r="CM37" i="1"/>
  <c r="CN35" i="1"/>
  <c r="CO26" i="1"/>
  <c r="CN26" i="1"/>
  <c r="CM26" i="1"/>
  <c r="CN24" i="1"/>
  <c r="BO983" i="1"/>
  <c r="BP980" i="1"/>
  <c r="BO980" i="1" s="1"/>
  <c r="BR977" i="1"/>
  <c r="BQ977" i="1"/>
  <c r="BQ37" i="1" s="1"/>
  <c r="BP977" i="1"/>
  <c r="BP37" i="1" s="1"/>
  <c r="BQ958" i="1"/>
  <c r="BQ957" i="1"/>
  <c r="BR940" i="1"/>
  <c r="BO940" i="1"/>
  <c r="BO939" i="1"/>
  <c r="BP938" i="1"/>
  <c r="BO938" i="1" s="1"/>
  <c r="BO937" i="1"/>
  <c r="BO936" i="1"/>
  <c r="BP935" i="1"/>
  <c r="BO935" i="1" s="1"/>
  <c r="BO934" i="1"/>
  <c r="BO933" i="1"/>
  <c r="BP932" i="1"/>
  <c r="BO932" i="1" s="1"/>
  <c r="BP931" i="1"/>
  <c r="BP930" i="1"/>
  <c r="BP957" i="1" s="1"/>
  <c r="BS940" i="1"/>
  <c r="BQ922" i="1"/>
  <c r="BQ921" i="1"/>
  <c r="BP921" i="1"/>
  <c r="BS933" i="1"/>
  <c r="BQ920" i="1"/>
  <c r="BP913" i="1"/>
  <c r="BO913" i="1" s="1"/>
  <c r="BP912" i="1"/>
  <c r="BO912" i="1" s="1"/>
  <c r="BP911" i="1"/>
  <c r="BO911" i="1" s="1"/>
  <c r="BP910" i="1"/>
  <c r="BP907" i="1" s="1"/>
  <c r="BO907" i="1" s="1"/>
  <c r="BO909" i="1"/>
  <c r="BO904" i="1"/>
  <c r="BO903" i="1"/>
  <c r="BO901" i="1"/>
  <c r="BO900" i="1"/>
  <c r="BP862" i="1"/>
  <c r="BP922" i="1" s="1"/>
  <c r="BO861" i="1"/>
  <c r="BO860" i="1"/>
  <c r="BS859" i="1"/>
  <c r="BR859" i="1"/>
  <c r="BP859" i="1"/>
  <c r="BR856" i="1"/>
  <c r="BP856" i="1"/>
  <c r="BS855" i="1"/>
  <c r="BR855" i="1"/>
  <c r="BP855" i="1"/>
  <c r="BS853" i="1"/>
  <c r="BR853" i="1"/>
  <c r="BR848" i="1" s="1"/>
  <c r="BR920" i="1" s="1"/>
  <c r="BP853" i="1"/>
  <c r="BP849" i="1" s="1"/>
  <c r="BO849" i="1" s="1"/>
  <c r="BR847" i="1"/>
  <c r="BP847" i="1"/>
  <c r="BO844" i="1"/>
  <c r="BO843" i="1"/>
  <c r="BO842" i="1"/>
  <c r="BO841" i="1"/>
  <c r="BO839" i="1"/>
  <c r="BO838" i="1"/>
  <c r="BS837" i="1"/>
  <c r="BP837" i="1"/>
  <c r="BO836" i="1"/>
  <c r="BO835" i="1"/>
  <c r="BS834" i="1"/>
  <c r="BO834" i="1" s="1"/>
  <c r="BO833" i="1"/>
  <c r="BO832" i="1"/>
  <c r="BS831" i="1"/>
  <c r="BO831" i="1" s="1"/>
  <c r="BS830" i="1"/>
  <c r="BO830" i="1" s="1"/>
  <c r="BS829" i="1"/>
  <c r="BO829" i="1" s="1"/>
  <c r="BO827" i="1"/>
  <c r="BO826" i="1"/>
  <c r="BS825" i="1"/>
  <c r="BP825" i="1"/>
  <c r="BP824" i="1"/>
  <c r="BP823" i="1"/>
  <c r="BO822" i="1"/>
  <c r="BO821" i="1"/>
  <c r="BR815" i="1"/>
  <c r="BQ815" i="1"/>
  <c r="BQ60" i="1" s="1"/>
  <c r="BP815" i="1"/>
  <c r="BP60" i="1" s="1"/>
  <c r="BR808" i="1"/>
  <c r="BP808" i="1"/>
  <c r="BS807" i="1"/>
  <c r="BO805" i="1"/>
  <c r="BS804" i="1"/>
  <c r="BR804" i="1"/>
  <c r="BQ804" i="1"/>
  <c r="BP804" i="1"/>
  <c r="BS803" i="1"/>
  <c r="BS815" i="1" s="1"/>
  <c r="BS60" i="1" s="1"/>
  <c r="BR802" i="1"/>
  <c r="BQ802" i="1"/>
  <c r="BP802" i="1"/>
  <c r="BP801" i="1"/>
  <c r="BO801" i="1" s="1"/>
  <c r="BO799" i="1"/>
  <c r="BS798" i="1"/>
  <c r="BR798" i="1"/>
  <c r="BQ798" i="1"/>
  <c r="BP798" i="1"/>
  <c r="BO796" i="1"/>
  <c r="BO795" i="1"/>
  <c r="BR807" i="1"/>
  <c r="BS793" i="1"/>
  <c r="BP789" i="1"/>
  <c r="BR782" i="1"/>
  <c r="BO782" i="1" s="1"/>
  <c r="BO780" i="1"/>
  <c r="BO779" i="1"/>
  <c r="BO778" i="1"/>
  <c r="BO777" i="1"/>
  <c r="BO776" i="1"/>
  <c r="BO775" i="1"/>
  <c r="BO774" i="1"/>
  <c r="BR773" i="1"/>
  <c r="BO773" i="1" s="1"/>
  <c r="BO772" i="1"/>
  <c r="BO764" i="1"/>
  <c r="BO763" i="1"/>
  <c r="BO762" i="1"/>
  <c r="BO761" i="1"/>
  <c r="BO760" i="1"/>
  <c r="BO759" i="1"/>
  <c r="BO754" i="1"/>
  <c r="BO753" i="1"/>
  <c r="BP752" i="1"/>
  <c r="BO752" i="1" s="1"/>
  <c r="BP749" i="1"/>
  <c r="BO749" i="1" s="1"/>
  <c r="BS746" i="1"/>
  <c r="BR746" i="1"/>
  <c r="BQ746" i="1"/>
  <c r="BO745" i="1"/>
  <c r="BO744" i="1"/>
  <c r="BQ743" i="1"/>
  <c r="BO742" i="1"/>
  <c r="BP741" i="1"/>
  <c r="BO741" i="1" s="1"/>
  <c r="BO740" i="1"/>
  <c r="BO739" i="1"/>
  <c r="BQ738" i="1"/>
  <c r="BO738" i="1" s="1"/>
  <c r="BP738" i="1"/>
  <c r="BO737" i="1"/>
  <c r="BO736" i="1"/>
  <c r="BP735" i="1"/>
  <c r="BO735" i="1" s="1"/>
  <c r="BO734" i="1"/>
  <c r="BO733" i="1"/>
  <c r="BQ732" i="1"/>
  <c r="BO732" i="1" s="1"/>
  <c r="BP732" i="1"/>
  <c r="BO731" i="1"/>
  <c r="BO730" i="1"/>
  <c r="BQ729" i="1"/>
  <c r="BP729" i="1"/>
  <c r="BS728" i="1"/>
  <c r="BR728" i="1"/>
  <c r="BP728" i="1"/>
  <c r="BS727" i="1"/>
  <c r="BR727" i="1"/>
  <c r="BP727" i="1"/>
  <c r="BR721" i="1"/>
  <c r="BR816" i="1" s="1"/>
  <c r="BR970" i="1" s="1"/>
  <c r="BQ721" i="1"/>
  <c r="BQ816" i="1" s="1"/>
  <c r="BQ62" i="1" s="1"/>
  <c r="BP721" i="1"/>
  <c r="BP816" i="1" s="1"/>
  <c r="BS789" i="1"/>
  <c r="BR720" i="1"/>
  <c r="BR789" i="1" s="1"/>
  <c r="BQ720" i="1"/>
  <c r="BQ814" i="1" s="1"/>
  <c r="BQ61" i="1" s="1"/>
  <c r="BP720" i="1"/>
  <c r="BP814" i="1" s="1"/>
  <c r="BP61" i="1" s="1"/>
  <c r="BP35" i="1" s="1"/>
  <c r="BO709" i="1"/>
  <c r="BO708" i="1"/>
  <c r="BP707" i="1"/>
  <c r="BO707" i="1" s="1"/>
  <c r="BP706" i="1"/>
  <c r="BP705" i="1"/>
  <c r="BO705" i="1" s="1"/>
  <c r="BO697" i="1"/>
  <c r="BO696" i="1"/>
  <c r="BP695" i="1"/>
  <c r="BP694" i="1" s="1"/>
  <c r="BO694" i="1" s="1"/>
  <c r="BO692" i="1"/>
  <c r="BO691" i="1"/>
  <c r="BO690" i="1"/>
  <c r="BP688" i="1"/>
  <c r="BO688" i="1" s="1"/>
  <c r="BO683" i="1"/>
  <c r="BN683" i="1" s="1"/>
  <c r="BR682" i="1"/>
  <c r="BP682" i="1"/>
  <c r="BO682" i="1" s="1"/>
  <c r="BO680" i="1"/>
  <c r="BO679" i="1"/>
  <c r="BP678" i="1"/>
  <c r="BO678" i="1" s="1"/>
  <c r="BO677" i="1"/>
  <c r="BP676" i="1"/>
  <c r="BO676" i="1" s="1"/>
  <c r="BO675" i="1"/>
  <c r="BO674" i="1"/>
  <c r="BP673" i="1"/>
  <c r="BO673" i="1" s="1"/>
  <c r="BO672" i="1"/>
  <c r="BN672" i="1" s="1"/>
  <c r="BP671" i="1"/>
  <c r="BO671" i="1" s="1"/>
  <c r="BO670" i="1"/>
  <c r="BN670" i="1" s="1"/>
  <c r="BP669" i="1"/>
  <c r="BO669" i="1" s="1"/>
  <c r="BQ668" i="1"/>
  <c r="BP668" i="1"/>
  <c r="BS657" i="1"/>
  <c r="BR657" i="1"/>
  <c r="BS650" i="1"/>
  <c r="BR648" i="1"/>
  <c r="BP648" i="1"/>
  <c r="BS647" i="1"/>
  <c r="BR647" i="1"/>
  <c r="BP647" i="1"/>
  <c r="BR646" i="1"/>
  <c r="BR645" i="1"/>
  <c r="BP644" i="1"/>
  <c r="BO644" i="1" s="1"/>
  <c r="BP642" i="1"/>
  <c r="BO642" i="1" s="1"/>
  <c r="BO639" i="1"/>
  <c r="BO638" i="1"/>
  <c r="BO637" i="1"/>
  <c r="BP636" i="1"/>
  <c r="BO636" i="1" s="1"/>
  <c r="BO625" i="1"/>
  <c r="BO609" i="1" s="1"/>
  <c r="BO621" i="1"/>
  <c r="BP620" i="1"/>
  <c r="BO620" i="1" s="1"/>
  <c r="BO619" i="1"/>
  <c r="BO618" i="1"/>
  <c r="BP617" i="1"/>
  <c r="BO617" i="1" s="1"/>
  <c r="BO616" i="1"/>
  <c r="BO615" i="1"/>
  <c r="BO614" i="1"/>
  <c r="BP613" i="1"/>
  <c r="BO613" i="1" s="1"/>
  <c r="BS612" i="1"/>
  <c r="BO611" i="1"/>
  <c r="BO610" i="1"/>
  <c r="BS609" i="1"/>
  <c r="BS608" i="1"/>
  <c r="BO608" i="1" s="1"/>
  <c r="BO607" i="1"/>
  <c r="BS606" i="1"/>
  <c r="BO606" i="1" s="1"/>
  <c r="BO605" i="1"/>
  <c r="BS604" i="1"/>
  <c r="BO604" i="1" s="1"/>
  <c r="BS603" i="1"/>
  <c r="BO603" i="1" s="1"/>
  <c r="BS602" i="1"/>
  <c r="BO602" i="1" s="1"/>
  <c r="BO600" i="1"/>
  <c r="BO599" i="1"/>
  <c r="BO594" i="1"/>
  <c r="BS593" i="1"/>
  <c r="BO593" i="1" s="1"/>
  <c r="BS592" i="1"/>
  <c r="BO592" i="1" s="1"/>
  <c r="BO591" i="1"/>
  <c r="BO590" i="1"/>
  <c r="BO586" i="1" s="1"/>
  <c r="BS588" i="1"/>
  <c r="BO588" i="1" s="1"/>
  <c r="BS587" i="1"/>
  <c r="BO587" i="1" s="1"/>
  <c r="BO583" i="1"/>
  <c r="BS582" i="1"/>
  <c r="BO582" i="1" s="1"/>
  <c r="BO581" i="1"/>
  <c r="BS580" i="1"/>
  <c r="BO580" i="1" s="1"/>
  <c r="BO579" i="1"/>
  <c r="BO578" i="1"/>
  <c r="BO577" i="1"/>
  <c r="BO576" i="1"/>
  <c r="BO575" i="1"/>
  <c r="BS574" i="1"/>
  <c r="BO574" i="1" s="1"/>
  <c r="BO573" i="1"/>
  <c r="BO571" i="1"/>
  <c r="BO570" i="1"/>
  <c r="BS569" i="1"/>
  <c r="BO569" i="1" s="1"/>
  <c r="BP567" i="1"/>
  <c r="BP562" i="1"/>
  <c r="BS553" i="1"/>
  <c r="BO553" i="1" s="1"/>
  <c r="BO548" i="1"/>
  <c r="BO547" i="1"/>
  <c r="BP546" i="1"/>
  <c r="BO546" i="1" s="1"/>
  <c r="BO545" i="1"/>
  <c r="BO544" i="1"/>
  <c r="BP543" i="1"/>
  <c r="BO543" i="1" s="1"/>
  <c r="BO539" i="1"/>
  <c r="BN539" i="1" s="1"/>
  <c r="BQ538" i="1"/>
  <c r="BQ533" i="1" s="1"/>
  <c r="BP538" i="1"/>
  <c r="BO537" i="1"/>
  <c r="BO536" i="1"/>
  <c r="BP534" i="1"/>
  <c r="BO532" i="1"/>
  <c r="BO531" i="1"/>
  <c r="BP527" i="1"/>
  <c r="BO526" i="1"/>
  <c r="BQ525" i="1"/>
  <c r="BO525" i="1" s="1"/>
  <c r="BQ524" i="1"/>
  <c r="BP523" i="1"/>
  <c r="BS518" i="1"/>
  <c r="BO490" i="1"/>
  <c r="BQ488" i="1"/>
  <c r="BP488" i="1"/>
  <c r="BQ487" i="1"/>
  <c r="BP487" i="1"/>
  <c r="BO486" i="1"/>
  <c r="BQ485" i="1"/>
  <c r="BP485" i="1"/>
  <c r="BQ484" i="1"/>
  <c r="BP484" i="1"/>
  <c r="BO483" i="1"/>
  <c r="BQ482" i="1"/>
  <c r="BP482" i="1"/>
  <c r="BP481" i="1" s="1"/>
  <c r="BO478" i="1"/>
  <c r="BP477" i="1"/>
  <c r="BO477" i="1" s="1"/>
  <c r="BO474" i="1"/>
  <c r="BO473" i="1"/>
  <c r="BO472" i="1"/>
  <c r="BO471" i="1"/>
  <c r="BP470" i="1"/>
  <c r="BO470" i="1" s="1"/>
  <c r="BO467" i="1"/>
  <c r="BP466" i="1"/>
  <c r="BO466" i="1" s="1"/>
  <c r="BP464" i="1"/>
  <c r="BO464" i="1" s="1"/>
  <c r="BO462" i="1"/>
  <c r="BO461" i="1"/>
  <c r="BO458" i="1"/>
  <c r="BO457" i="1"/>
  <c r="BP456" i="1"/>
  <c r="BO456" i="1" s="1"/>
  <c r="BO452" i="1"/>
  <c r="BP451" i="1"/>
  <c r="BP450" i="1"/>
  <c r="BO448" i="1"/>
  <c r="BP446" i="1"/>
  <c r="BO446" i="1" s="1"/>
  <c r="BO444" i="1"/>
  <c r="BQ443" i="1"/>
  <c r="BP443" i="1"/>
  <c r="BQ442" i="1"/>
  <c r="BP442" i="1"/>
  <c r="BQ441" i="1"/>
  <c r="BP440" i="1"/>
  <c r="BO438" i="1"/>
  <c r="BQ437" i="1"/>
  <c r="BQ436" i="1" s="1"/>
  <c r="BP437" i="1"/>
  <c r="BP434" i="1"/>
  <c r="BO434" i="1" s="1"/>
  <c r="BO433" i="1"/>
  <c r="BO430" i="1"/>
  <c r="BQ429" i="1"/>
  <c r="BQ428" i="1" s="1"/>
  <c r="BP429" i="1"/>
  <c r="BP428" i="1" s="1"/>
  <c r="BO427" i="1"/>
  <c r="BQ426" i="1"/>
  <c r="BP426" i="1"/>
  <c r="BQ425" i="1"/>
  <c r="BP425" i="1"/>
  <c r="BO424" i="1"/>
  <c r="BQ423" i="1"/>
  <c r="BP423" i="1"/>
  <c r="BQ422" i="1"/>
  <c r="BP422" i="1"/>
  <c r="BO421" i="1"/>
  <c r="BQ420" i="1"/>
  <c r="BP420" i="1"/>
  <c r="BQ419" i="1"/>
  <c r="BP419" i="1"/>
  <c r="BO417" i="1"/>
  <c r="BP416" i="1"/>
  <c r="BP415" i="1"/>
  <c r="BO412" i="1"/>
  <c r="BP411" i="1"/>
  <c r="BO411" i="1" s="1"/>
  <c r="BP409" i="1"/>
  <c r="BO409" i="1" s="1"/>
  <c r="BO398" i="1"/>
  <c r="BP397" i="1"/>
  <c r="BO397" i="1" s="1"/>
  <c r="BP396" i="1"/>
  <c r="BO396" i="1" s="1"/>
  <c r="BO390" i="1"/>
  <c r="BO387" i="1"/>
  <c r="BP386" i="1"/>
  <c r="BO386" i="1" s="1"/>
  <c r="BP385" i="1"/>
  <c r="BO385" i="1" s="1"/>
  <c r="BO383" i="1"/>
  <c r="BP382" i="1"/>
  <c r="BO382" i="1" s="1"/>
  <c r="BO373" i="1"/>
  <c r="BP372" i="1"/>
  <c r="BO372" i="1" s="1"/>
  <c r="BP371" i="1"/>
  <c r="BP370" i="1"/>
  <c r="BP369" i="1"/>
  <c r="BP368" i="1"/>
  <c r="BP367" i="1"/>
  <c r="BP366" i="1"/>
  <c r="BP365" i="1"/>
  <c r="BP364" i="1"/>
  <c r="BP361" i="1" s="1"/>
  <c r="BO361" i="1" s="1"/>
  <c r="BO363" i="1"/>
  <c r="BO362" i="1"/>
  <c r="BP360" i="1"/>
  <c r="BO360" i="1" s="1"/>
  <c r="BO359" i="1"/>
  <c r="BO353" i="1"/>
  <c r="BO350" i="1"/>
  <c r="BO349" i="1"/>
  <c r="BP347" i="1"/>
  <c r="BO347" i="1" s="1"/>
  <c r="BO346" i="1"/>
  <c r="BP345" i="1"/>
  <c r="BO345" i="1" s="1"/>
  <c r="BP343" i="1"/>
  <c r="BO343" i="1" s="1"/>
  <c r="BO338" i="1"/>
  <c r="BO337" i="1"/>
  <c r="BP336" i="1"/>
  <c r="BO336" i="1" s="1"/>
  <c r="BS334" i="1"/>
  <c r="BS718" i="1" s="1"/>
  <c r="BR334" i="1"/>
  <c r="BQ334" i="1"/>
  <c r="BP334" i="1"/>
  <c r="BP718" i="1" s="1"/>
  <c r="BS333" i="1"/>
  <c r="BS332" i="1" s="1"/>
  <c r="BR333" i="1"/>
  <c r="BR332" i="1" s="1"/>
  <c r="BR325" i="1" s="1"/>
  <c r="BS331" i="1"/>
  <c r="BR331" i="1"/>
  <c r="BS329" i="1"/>
  <c r="BR329" i="1"/>
  <c r="BQ329" i="1"/>
  <c r="BS324" i="1"/>
  <c r="BR324" i="1"/>
  <c r="BP324" i="1"/>
  <c r="BP313" i="1"/>
  <c r="BO313" i="1" s="1"/>
  <c r="BO52" i="1" s="1"/>
  <c r="BO300" i="1"/>
  <c r="BO299" i="1"/>
  <c r="BO298" i="1"/>
  <c r="BO297" i="1"/>
  <c r="BO296" i="1"/>
  <c r="BO295" i="1"/>
  <c r="BO294" i="1"/>
  <c r="BO293" i="1"/>
  <c r="BO292" i="1"/>
  <c r="BO291" i="1"/>
  <c r="BO290" i="1"/>
  <c r="BO289" i="1"/>
  <c r="BO288" i="1"/>
  <c r="BO287" i="1"/>
  <c r="BO286" i="1"/>
  <c r="BO285" i="1"/>
  <c r="BO284" i="1"/>
  <c r="BO283" i="1"/>
  <c r="BP282" i="1"/>
  <c r="BP279" i="1" s="1"/>
  <c r="BS280" i="1"/>
  <c r="BR280" i="1"/>
  <c r="BO231" i="1"/>
  <c r="BO230" i="1" s="1"/>
  <c r="BR230" i="1"/>
  <c r="BR229" i="1" s="1"/>
  <c r="BR227" i="1" s="1"/>
  <c r="BR45" i="1" s="1"/>
  <c r="BS229" i="1"/>
  <c r="BS227" i="1" s="1"/>
  <c r="BS45" i="1" s="1"/>
  <c r="BP229" i="1"/>
  <c r="BP227" i="1" s="1"/>
  <c r="BP45" i="1" s="1"/>
  <c r="BS228" i="1"/>
  <c r="BS172" i="1" s="1"/>
  <c r="BR228" i="1"/>
  <c r="BP228" i="1"/>
  <c r="BP225" i="1"/>
  <c r="BP222" i="1" s="1"/>
  <c r="BO220" i="1"/>
  <c r="BO219" i="1"/>
  <c r="BO218" i="1"/>
  <c r="BO217" i="1"/>
  <c r="BP217" i="1"/>
  <c r="BO215" i="1"/>
  <c r="BO214" i="1"/>
  <c r="BS213" i="1"/>
  <c r="BS209" i="1" s="1"/>
  <c r="BR213" i="1"/>
  <c r="BR209" i="1" s="1"/>
  <c r="BQ213" i="1"/>
  <c r="BP213" i="1"/>
  <c r="BO213" i="1" s="1"/>
  <c r="BS211" i="1"/>
  <c r="BR211" i="1"/>
  <c r="BR207" i="1" s="1"/>
  <c r="BQ207" i="1"/>
  <c r="BS210" i="1"/>
  <c r="BR210" i="1"/>
  <c r="BR206" i="1" s="1"/>
  <c r="BQ203" i="1"/>
  <c r="BO203" i="1" s="1"/>
  <c r="BS202" i="1"/>
  <c r="BR201" i="1"/>
  <c r="BR200" i="1" s="1"/>
  <c r="BQ201" i="1"/>
  <c r="BQ200" i="1" s="1"/>
  <c r="BO199" i="1"/>
  <c r="BO198" i="1"/>
  <c r="BP197" i="1"/>
  <c r="BO197" i="1" s="1"/>
  <c r="BO196" i="1"/>
  <c r="BO195" i="1"/>
  <c r="BP194" i="1"/>
  <c r="BO194" i="1" s="1"/>
  <c r="BP193" i="1"/>
  <c r="BO191" i="1"/>
  <c r="BO190" i="1"/>
  <c r="BP189" i="1"/>
  <c r="BO189" i="1" s="1"/>
  <c r="BP186" i="1"/>
  <c r="BO186" i="1" s="1"/>
  <c r="BO182" i="1"/>
  <c r="BO181" i="1"/>
  <c r="BS180" i="1"/>
  <c r="BR180" i="1"/>
  <c r="BQ180" i="1"/>
  <c r="BP180" i="1"/>
  <c r="BO179" i="1"/>
  <c r="BO178" i="1"/>
  <c r="BP177" i="1"/>
  <c r="BO177" i="1" s="1"/>
  <c r="BO176" i="1"/>
  <c r="BO175" i="1"/>
  <c r="BP174" i="1"/>
  <c r="BO174" i="1" s="1"/>
  <c r="BR173" i="1"/>
  <c r="BQ173" i="1"/>
  <c r="BP173" i="1"/>
  <c r="BR172" i="1"/>
  <c r="BQ172" i="1"/>
  <c r="BP172" i="1"/>
  <c r="BO170" i="1"/>
  <c r="BO169" i="1"/>
  <c r="BQ168" i="1"/>
  <c r="BP168" i="1"/>
  <c r="BO167" i="1"/>
  <c r="BO166" i="1"/>
  <c r="BS165" i="1"/>
  <c r="BR165" i="1"/>
  <c r="BQ165" i="1"/>
  <c r="BP165" i="1"/>
  <c r="BO164" i="1"/>
  <c r="BO163" i="1"/>
  <c r="BS162" i="1"/>
  <c r="BR162" i="1"/>
  <c r="BQ162" i="1"/>
  <c r="BP162" i="1"/>
  <c r="BO161" i="1"/>
  <c r="BO160" i="1"/>
  <c r="BS159" i="1"/>
  <c r="BR159" i="1"/>
  <c r="BQ159" i="1"/>
  <c r="BP159" i="1"/>
  <c r="BO158" i="1"/>
  <c r="BQ156" i="1"/>
  <c r="BS156" i="1"/>
  <c r="BR156" i="1"/>
  <c r="BP156" i="1"/>
  <c r="BO155" i="1"/>
  <c r="BO154" i="1"/>
  <c r="BO144" i="1"/>
  <c r="BO143" i="1"/>
  <c r="BP142" i="1"/>
  <c r="BO142" i="1" s="1"/>
  <c r="BP136" i="1"/>
  <c r="BO136" i="1" s="1"/>
  <c r="BP134" i="1"/>
  <c r="BO134" i="1" s="1"/>
  <c r="BO133" i="1"/>
  <c r="BO132" i="1"/>
  <c r="BP131" i="1"/>
  <c r="BO131" i="1" s="1"/>
  <c r="BO129" i="1"/>
  <c r="BP128" i="1"/>
  <c r="BO128" i="1" s="1"/>
  <c r="BS127" i="1"/>
  <c r="BS117" i="1" s="1"/>
  <c r="BS67" i="1" s="1"/>
  <c r="BS309" i="1" s="1"/>
  <c r="BR127" i="1"/>
  <c r="BP127" i="1"/>
  <c r="BS126" i="1"/>
  <c r="BS116" i="1" s="1"/>
  <c r="BR126" i="1"/>
  <c r="BR116" i="1" s="1"/>
  <c r="BQ126" i="1"/>
  <c r="BP126" i="1"/>
  <c r="BP124" i="1" s="1"/>
  <c r="BP322" i="1" s="1"/>
  <c r="BO103" i="1"/>
  <c r="BO102" i="1"/>
  <c r="BO101" i="1"/>
  <c r="BO100" i="1"/>
  <c r="BO96" i="1"/>
  <c r="BS94" i="1"/>
  <c r="BO93" i="1"/>
  <c r="BO90" i="1"/>
  <c r="BO89" i="1"/>
  <c r="BO88" i="1"/>
  <c r="BO87" i="1"/>
  <c r="BO86" i="1"/>
  <c r="BO85" i="1"/>
  <c r="BO84" i="1"/>
  <c r="BO83" i="1"/>
  <c r="BO82" i="1"/>
  <c r="BO80" i="1"/>
  <c r="BO78" i="1"/>
  <c r="BO77" i="1"/>
  <c r="BO72" i="1"/>
  <c r="BO71" i="1"/>
  <c r="BS61" i="1"/>
  <c r="BS35" i="1" s="1"/>
  <c r="BR61" i="1"/>
  <c r="BR35" i="1" s="1"/>
  <c r="BR60" i="1"/>
  <c r="BS52" i="1"/>
  <c r="BR52" i="1"/>
  <c r="BP52" i="1"/>
  <c r="BS51" i="1"/>
  <c r="BR51" i="1"/>
  <c r="BP51" i="1"/>
  <c r="BO51" i="1"/>
  <c r="BS46" i="1"/>
  <c r="BR46" i="1"/>
  <c r="BO38" i="1"/>
  <c r="BS37" i="1"/>
  <c r="BR37" i="1"/>
  <c r="BS26" i="1"/>
  <c r="BR26" i="1"/>
  <c r="BQ26" i="1"/>
  <c r="AW980" i="1"/>
  <c r="AY977" i="1"/>
  <c r="AX977" i="1"/>
  <c r="AW977" i="1"/>
  <c r="AX958" i="1"/>
  <c r="AX957" i="1"/>
  <c r="AZ952" i="1"/>
  <c r="AV952" i="1" s="1"/>
  <c r="AZ950" i="1"/>
  <c r="AV950" i="1" s="1"/>
  <c r="AZ945" i="1"/>
  <c r="AV945" i="1" s="1"/>
  <c r="AZ938" i="1"/>
  <c r="AW938" i="1"/>
  <c r="AV938" i="1" s="1"/>
  <c r="AZ935" i="1"/>
  <c r="AW935" i="1"/>
  <c r="AV935" i="1" s="1"/>
  <c r="AZ932" i="1"/>
  <c r="AW932" i="1"/>
  <c r="AV932" i="1" s="1"/>
  <c r="AZ931" i="1"/>
  <c r="AZ958" i="1" s="1"/>
  <c r="AW931" i="1"/>
  <c r="AW958" i="1" s="1"/>
  <c r="AZ930" i="1"/>
  <c r="AW930" i="1"/>
  <c r="AW957" i="1" s="1"/>
  <c r="AX922" i="1"/>
  <c r="AW913" i="1"/>
  <c r="AW912" i="1"/>
  <c r="AW911" i="1"/>
  <c r="AW910" i="1"/>
  <c r="AZ897" i="1"/>
  <c r="AV897" i="1" s="1"/>
  <c r="AZ894" i="1"/>
  <c r="AV894" i="1" s="1"/>
  <c r="AZ891" i="1"/>
  <c r="AV891" i="1" s="1"/>
  <c r="AZ879" i="1"/>
  <c r="AV879" i="1" s="1"/>
  <c r="AW879" i="1"/>
  <c r="AW877" i="1"/>
  <c r="AW856" i="1" s="1"/>
  <c r="AZ864" i="1"/>
  <c r="AW864" i="1"/>
  <c r="AZ863" i="1"/>
  <c r="AW863" i="1"/>
  <c r="AW847" i="1" s="1"/>
  <c r="AW921" i="1" s="1"/>
  <c r="BT921" i="1" s="1"/>
  <c r="BT31" i="1" s="1"/>
  <c r="BT29" i="1" s="1"/>
  <c r="AY862" i="1"/>
  <c r="AW862" i="1"/>
  <c r="AW922" i="1" s="1"/>
  <c r="AZ859" i="1"/>
  <c r="AY859" i="1"/>
  <c r="AW859" i="1"/>
  <c r="AY856" i="1"/>
  <c r="AY855" i="1"/>
  <c r="AX855" i="1"/>
  <c r="AW855" i="1"/>
  <c r="AZ853" i="1"/>
  <c r="AY853" i="1"/>
  <c r="AX853" i="1"/>
  <c r="AX849" i="1" s="1"/>
  <c r="AW853" i="1"/>
  <c r="AY848" i="1"/>
  <c r="AY920" i="1" s="1"/>
  <c r="AY847" i="1"/>
  <c r="AY921" i="1" s="1"/>
  <c r="AX921" i="1"/>
  <c r="AZ837" i="1"/>
  <c r="AW837" i="1"/>
  <c r="AZ834" i="1"/>
  <c r="AV834" i="1" s="1"/>
  <c r="AU834" i="1" s="1"/>
  <c r="AZ831" i="1"/>
  <c r="AV831" i="1" s="1"/>
  <c r="AU831" i="1" s="1"/>
  <c r="AZ830" i="1"/>
  <c r="AV830" i="1" s="1"/>
  <c r="AZ829" i="1"/>
  <c r="AV829" i="1" s="1"/>
  <c r="AZ825" i="1"/>
  <c r="AW825" i="1"/>
  <c r="AV825" i="1" s="1"/>
  <c r="AU825" i="1" s="1"/>
  <c r="AW824" i="1"/>
  <c r="AW823" i="1"/>
  <c r="AZ60" i="1"/>
  <c r="AY60" i="1"/>
  <c r="AX60" i="1"/>
  <c r="AZ808" i="1"/>
  <c r="AY808" i="1"/>
  <c r="AX808" i="1"/>
  <c r="AZ807" i="1"/>
  <c r="AY807" i="1"/>
  <c r="AY806" i="1"/>
  <c r="AY24" i="1" s="1"/>
  <c r="AZ804" i="1"/>
  <c r="AZ806" i="1" s="1"/>
  <c r="AZ24" i="1" s="1"/>
  <c r="AY804" i="1"/>
  <c r="AX804" i="1"/>
  <c r="AW804" i="1"/>
  <c r="AZ802" i="1"/>
  <c r="AY802" i="1"/>
  <c r="AY39" i="1" s="1"/>
  <c r="AX802" i="1"/>
  <c r="AW802" i="1"/>
  <c r="AW39" i="1" s="1"/>
  <c r="AZ798" i="1"/>
  <c r="AY798" i="1"/>
  <c r="AX798" i="1"/>
  <c r="AW798" i="1"/>
  <c r="AX806" i="1"/>
  <c r="AZ793" i="1"/>
  <c r="AY793" i="1"/>
  <c r="AY771" i="1"/>
  <c r="AV771" i="1" s="1"/>
  <c r="AW754" i="1"/>
  <c r="AV754" i="1" s="1"/>
  <c r="AU754" i="1" s="1"/>
  <c r="AW752" i="1"/>
  <c r="AW748" i="1"/>
  <c r="AV748" i="1" s="1"/>
  <c r="AZ746" i="1"/>
  <c r="AY746" i="1"/>
  <c r="AX746" i="1"/>
  <c r="AX745" i="1"/>
  <c r="AV745" i="1" s="1"/>
  <c r="AX744" i="1"/>
  <c r="AV744" i="1" s="1"/>
  <c r="AX742" i="1"/>
  <c r="AX741" i="1" s="1"/>
  <c r="AW741" i="1"/>
  <c r="AX738" i="1"/>
  <c r="AW738" i="1"/>
  <c r="AX735" i="1"/>
  <c r="AW735" i="1"/>
  <c r="AX732" i="1"/>
  <c r="AW732" i="1"/>
  <c r="AX729" i="1"/>
  <c r="AW729" i="1"/>
  <c r="AZ728" i="1"/>
  <c r="AY728" i="1"/>
  <c r="AW728" i="1"/>
  <c r="AZ727" i="1"/>
  <c r="AY727" i="1"/>
  <c r="AW727" i="1"/>
  <c r="AY721" i="1"/>
  <c r="AY816" i="1" s="1"/>
  <c r="AY970" i="1" s="1"/>
  <c r="AX721" i="1"/>
  <c r="AW721" i="1"/>
  <c r="AW816" i="1" s="1"/>
  <c r="AW970" i="1" s="1"/>
  <c r="AY720" i="1"/>
  <c r="AX720" i="1"/>
  <c r="AX814" i="1" s="1"/>
  <c r="AX61" i="1" s="1"/>
  <c r="AW720" i="1"/>
  <c r="AW707" i="1"/>
  <c r="AV707" i="1" s="1"/>
  <c r="AW706" i="1"/>
  <c r="AV706" i="1" s="1"/>
  <c r="AW705" i="1"/>
  <c r="AV705" i="1" s="1"/>
  <c r="AU705" i="1" s="1"/>
  <c r="AW696" i="1"/>
  <c r="AV696" i="1" s="1"/>
  <c r="AU696" i="1" s="1"/>
  <c r="AW690" i="1"/>
  <c r="AV690" i="1" s="1"/>
  <c r="AZ682" i="1"/>
  <c r="AY682" i="1"/>
  <c r="AW682" i="1"/>
  <c r="AV682" i="1" s="1"/>
  <c r="AU682" i="1" s="1"/>
  <c r="BJ678" i="1"/>
  <c r="BI678" i="1" s="1"/>
  <c r="AW676" i="1"/>
  <c r="AV676" i="1" s="1"/>
  <c r="AU676" i="1" s="1"/>
  <c r="AX671" i="1"/>
  <c r="AW671" i="1"/>
  <c r="AW670" i="1"/>
  <c r="AV670" i="1" s="1"/>
  <c r="AX668" i="1"/>
  <c r="AV668" i="1" s="1"/>
  <c r="AZ657" i="1"/>
  <c r="AZ656" i="1" s="1"/>
  <c r="AY657" i="1"/>
  <c r="AY656" i="1" s="1"/>
  <c r="AZ650" i="1"/>
  <c r="AY648" i="1"/>
  <c r="AW648" i="1"/>
  <c r="AZ647" i="1"/>
  <c r="AY647" i="1"/>
  <c r="AW647" i="1"/>
  <c r="AY646" i="1"/>
  <c r="AY645" i="1"/>
  <c r="AW644" i="1"/>
  <c r="AV644" i="1" s="1"/>
  <c r="AU644" i="1" s="1"/>
  <c r="AW642" i="1"/>
  <c r="AV642" i="1" s="1"/>
  <c r="AU642" i="1" s="1"/>
  <c r="AW636" i="1"/>
  <c r="AV636" i="1" s="1"/>
  <c r="AU636" i="1" s="1"/>
  <c r="AW620" i="1"/>
  <c r="AV620" i="1" s="1"/>
  <c r="AU620" i="1" s="1"/>
  <c r="AW617" i="1"/>
  <c r="AV617" i="1" s="1"/>
  <c r="AU617" i="1" s="1"/>
  <c r="AW613" i="1"/>
  <c r="AV613" i="1" s="1"/>
  <c r="AZ612" i="1"/>
  <c r="AZ609" i="1"/>
  <c r="AZ606" i="1"/>
  <c r="AV606" i="1" s="1"/>
  <c r="AU606" i="1" s="1"/>
  <c r="AZ604" i="1"/>
  <c r="AV604" i="1" s="1"/>
  <c r="AU604" i="1" s="1"/>
  <c r="AZ602" i="1"/>
  <c r="AV602" i="1" s="1"/>
  <c r="AU602" i="1" s="1"/>
  <c r="AZ597" i="1"/>
  <c r="AV597" i="1" s="1"/>
  <c r="AZ593" i="1"/>
  <c r="AV593" i="1" s="1"/>
  <c r="AZ588" i="1"/>
  <c r="AV588" i="1" s="1"/>
  <c r="AZ587" i="1"/>
  <c r="AV587" i="1" s="1"/>
  <c r="AZ575" i="1"/>
  <c r="AV575" i="1" s="1"/>
  <c r="AU575" i="1" s="1"/>
  <c r="AZ574" i="1"/>
  <c r="AV574" i="1" s="1"/>
  <c r="AU574" i="1" s="1"/>
  <c r="AZ569" i="1"/>
  <c r="AV569" i="1" s="1"/>
  <c r="AW567" i="1"/>
  <c r="AW562" i="1"/>
  <c r="AZ553" i="1"/>
  <c r="AV553" i="1" s="1"/>
  <c r="AW546" i="1"/>
  <c r="AV546" i="1" s="1"/>
  <c r="AX543" i="1"/>
  <c r="AW543" i="1"/>
  <c r="AW538" i="1"/>
  <c r="AV538" i="1" s="1"/>
  <c r="AX535" i="1"/>
  <c r="AV535" i="1" s="1"/>
  <c r="AW534" i="1"/>
  <c r="AW527" i="1"/>
  <c r="AX523" i="1"/>
  <c r="AW523" i="1"/>
  <c r="AZ518" i="1"/>
  <c r="AX488" i="1"/>
  <c r="AW488" i="1"/>
  <c r="AW487" i="1"/>
  <c r="AW485" i="1"/>
  <c r="AV485" i="1" s="1"/>
  <c r="AW484" i="1"/>
  <c r="AV484" i="1" s="1"/>
  <c r="AW477" i="1"/>
  <c r="AV477" i="1" s="1"/>
  <c r="AW470" i="1"/>
  <c r="AW466" i="1"/>
  <c r="AV466" i="1" s="1"/>
  <c r="AX455" i="1"/>
  <c r="AW456" i="1"/>
  <c r="AX451" i="1"/>
  <c r="AW451" i="1"/>
  <c r="AX450" i="1"/>
  <c r="AW450" i="1"/>
  <c r="AV450" i="1" s="1"/>
  <c r="AW446" i="1"/>
  <c r="AV446" i="1" s="1"/>
  <c r="AX443" i="1"/>
  <c r="AW443" i="1"/>
  <c r="AX442" i="1"/>
  <c r="AW442" i="1"/>
  <c r="AX441" i="1"/>
  <c r="AW440" i="1"/>
  <c r="AV440" i="1" s="1"/>
  <c r="AX437" i="1"/>
  <c r="AW437" i="1"/>
  <c r="AW434" i="1"/>
  <c r="AV434" i="1" s="1"/>
  <c r="AX429" i="1"/>
  <c r="AW429" i="1"/>
  <c r="AV429" i="1" s="1"/>
  <c r="AW426" i="1"/>
  <c r="AV426" i="1" s="1"/>
  <c r="AW423" i="1"/>
  <c r="AV423" i="1" s="1"/>
  <c r="AW420" i="1"/>
  <c r="AV420" i="1" s="1"/>
  <c r="AW419" i="1"/>
  <c r="AV419" i="1" s="1"/>
  <c r="AW416" i="1"/>
  <c r="AV416" i="1" s="1"/>
  <c r="AW415" i="1"/>
  <c r="AV415" i="1" s="1"/>
  <c r="AX411" i="1"/>
  <c r="AW411" i="1"/>
  <c r="AW409" i="1"/>
  <c r="AV409" i="1" s="1"/>
  <c r="AX397" i="1"/>
  <c r="AW397" i="1"/>
  <c r="AW386" i="1"/>
  <c r="AV386" i="1" s="1"/>
  <c r="AW385" i="1"/>
  <c r="AV385" i="1" s="1"/>
  <c r="AW382" i="1"/>
  <c r="AV382" i="1" s="1"/>
  <c r="AX361" i="1"/>
  <c r="AX360" i="1"/>
  <c r="AW360" i="1"/>
  <c r="BI358" i="1"/>
  <c r="AX356" i="1"/>
  <c r="AW347" i="1"/>
  <c r="AV347" i="1" s="1"/>
  <c r="AU347" i="1" s="1"/>
  <c r="BJ345" i="1"/>
  <c r="BI345" i="1" s="1"/>
  <c r="AW343" i="1"/>
  <c r="AX337" i="1"/>
  <c r="AW337" i="1"/>
  <c r="AV337" i="1" s="1"/>
  <c r="AU337" i="1" s="1"/>
  <c r="AX336" i="1"/>
  <c r="AW336" i="1"/>
  <c r="AZ334" i="1"/>
  <c r="AZ718" i="1" s="1"/>
  <c r="AY334" i="1"/>
  <c r="AY718" i="1" s="1"/>
  <c r="AX334" i="1"/>
  <c r="AW334" i="1"/>
  <c r="AZ333" i="1"/>
  <c r="AZ330" i="1" s="1"/>
  <c r="AY333" i="1"/>
  <c r="AY332" i="1" s="1"/>
  <c r="AY325" i="1" s="1"/>
  <c r="AZ331" i="1"/>
  <c r="AZ719" i="1" s="1"/>
  <c r="AY331" i="1"/>
  <c r="AZ329" i="1"/>
  <c r="AY329" i="1"/>
  <c r="AX329" i="1"/>
  <c r="AZ324" i="1"/>
  <c r="AY324" i="1"/>
  <c r="AW324" i="1"/>
  <c r="AV324" i="1" s="1"/>
  <c r="AW313" i="1"/>
  <c r="AV313" i="1" s="1"/>
  <c r="AX281" i="1"/>
  <c r="AW281" i="1"/>
  <c r="AZ280" i="1"/>
  <c r="AY280" i="1"/>
  <c r="AY311" i="1" s="1"/>
  <c r="AW280" i="1"/>
  <c r="AV280" i="1" s="1"/>
  <c r="AX279" i="1"/>
  <c r="AW236" i="1"/>
  <c r="AV236" i="1" s="1"/>
  <c r="AY230" i="1"/>
  <c r="AV230" i="1" s="1"/>
  <c r="AZ229" i="1"/>
  <c r="AZ226" i="1" s="1"/>
  <c r="AZ223" i="1" s="1"/>
  <c r="AZ228" i="1"/>
  <c r="AZ172" i="1" s="1"/>
  <c r="AY228" i="1"/>
  <c r="AW228" i="1"/>
  <c r="AW225" i="1"/>
  <c r="AY223" i="1"/>
  <c r="AY221" i="1" s="1"/>
  <c r="AZ211" i="1"/>
  <c r="AZ207" i="1" s="1"/>
  <c r="AY211" i="1"/>
  <c r="AZ209" i="1"/>
  <c r="AV209" i="1" s="1"/>
  <c r="AX207" i="1"/>
  <c r="AZ206" i="1"/>
  <c r="AZ202" i="1" s="1"/>
  <c r="AY206" i="1"/>
  <c r="AY202" i="1" s="1"/>
  <c r="AX206" i="1"/>
  <c r="AX202" i="1" s="1"/>
  <c r="AW206" i="1"/>
  <c r="AW204" i="1"/>
  <c r="AX203" i="1"/>
  <c r="AY201" i="1"/>
  <c r="AY200" i="1" s="1"/>
  <c r="AX201" i="1"/>
  <c r="AX200" i="1" s="1"/>
  <c r="AW200" i="1"/>
  <c r="AW194" i="1"/>
  <c r="AV194" i="1" s="1"/>
  <c r="AU194" i="1" s="1"/>
  <c r="AW189" i="1"/>
  <c r="AX180" i="1"/>
  <c r="AV180" i="1" s="1"/>
  <c r="AU180" i="1" s="1"/>
  <c r="AW180" i="1"/>
  <c r="AZ177" i="1"/>
  <c r="AY177" i="1"/>
  <c r="AX177" i="1"/>
  <c r="AW177" i="1"/>
  <c r="AZ174" i="1"/>
  <c r="AY174" i="1"/>
  <c r="AX174" i="1"/>
  <c r="AW174" i="1"/>
  <c r="AV174" i="1" s="1"/>
  <c r="AU174" i="1" s="1"/>
  <c r="AY173" i="1"/>
  <c r="AX173" i="1"/>
  <c r="AW173" i="1"/>
  <c r="AY172" i="1"/>
  <c r="AX172" i="1"/>
  <c r="AW172" i="1"/>
  <c r="AW156" i="1"/>
  <c r="AX142" i="1"/>
  <c r="AZ142" i="1"/>
  <c r="AY142" i="1"/>
  <c r="AW142" i="1"/>
  <c r="AW136" i="1"/>
  <c r="AV136" i="1" s="1"/>
  <c r="AW134" i="1"/>
  <c r="AX131" i="1"/>
  <c r="AZ131" i="1"/>
  <c r="AY131" i="1"/>
  <c r="AW131" i="1"/>
  <c r="AW128" i="1"/>
  <c r="AZ127" i="1"/>
  <c r="AY127" i="1"/>
  <c r="AW127" i="1"/>
  <c r="AZ126" i="1"/>
  <c r="AY126" i="1"/>
  <c r="AY124" i="1" s="1"/>
  <c r="AY322" i="1" s="1"/>
  <c r="AX116" i="1"/>
  <c r="AW126" i="1"/>
  <c r="AW120" i="1"/>
  <c r="AV120" i="1" s="1"/>
  <c r="AW99" i="1"/>
  <c r="AV99" i="1" s="1"/>
  <c r="AW96" i="1"/>
  <c r="AV96" i="1" s="1"/>
  <c r="AZ94" i="1"/>
  <c r="AW89" i="1"/>
  <c r="AV89" i="1" s="1"/>
  <c r="AW88" i="1"/>
  <c r="AV88" i="1" s="1"/>
  <c r="AW85" i="1"/>
  <c r="AV85" i="1" s="1"/>
  <c r="AW83" i="1"/>
  <c r="AV83" i="1" s="1"/>
  <c r="AW82" i="1"/>
  <c r="AV82" i="1" s="1"/>
  <c r="AW77" i="1"/>
  <c r="AV77" i="1" s="1"/>
  <c r="AW75" i="1"/>
  <c r="AV75" i="1" s="1"/>
  <c r="AW70" i="1"/>
  <c r="AV70" i="1" s="1"/>
  <c r="AZ52" i="1"/>
  <c r="AY52" i="1"/>
  <c r="AW52" i="1"/>
  <c r="AZ51" i="1"/>
  <c r="AY51" i="1"/>
  <c r="AW51" i="1"/>
  <c r="AZ46" i="1"/>
  <c r="AY46" i="1"/>
  <c r="AZ37" i="1"/>
  <c r="AY37" i="1"/>
  <c r="AX37" i="1"/>
  <c r="AZ26" i="1"/>
  <c r="AY26" i="1"/>
  <c r="AX26" i="1"/>
  <c r="AW9" i="1"/>
  <c r="AV738" i="1" l="1"/>
  <c r="AU738" i="1" s="1"/>
  <c r="AV855" i="1"/>
  <c r="BP657" i="1"/>
  <c r="AV26" i="1"/>
  <c r="AU173" i="1"/>
  <c r="AV281" i="1"/>
  <c r="AV729" i="1"/>
  <c r="AV741" i="1"/>
  <c r="AV856" i="1"/>
  <c r="AV172" i="1"/>
  <c r="AU172" i="1" s="1"/>
  <c r="AV808" i="1"/>
  <c r="BP62" i="1"/>
  <c r="BP970" i="1"/>
  <c r="AV360" i="1"/>
  <c r="CM726" i="1"/>
  <c r="CM725" i="1" s="1"/>
  <c r="AV853" i="1"/>
  <c r="AV177" i="1"/>
  <c r="AU177" i="1" s="1"/>
  <c r="AV735" i="1"/>
  <c r="AV488" i="1"/>
  <c r="AV336" i="1"/>
  <c r="AU336" i="1" s="1"/>
  <c r="AV442" i="1"/>
  <c r="AV443" i="1"/>
  <c r="AV543" i="1"/>
  <c r="AV228" i="1"/>
  <c r="AV523" i="1"/>
  <c r="AV647" i="1"/>
  <c r="AU647" i="1" s="1"/>
  <c r="AV142" i="1"/>
  <c r="AV671" i="1"/>
  <c r="AV60" i="1"/>
  <c r="AV859" i="1"/>
  <c r="AU859" i="1" s="1"/>
  <c r="AV911" i="1"/>
  <c r="AU911" i="1" s="1"/>
  <c r="AV441" i="1"/>
  <c r="AV451" i="1"/>
  <c r="AV912" i="1"/>
  <c r="AU912" i="1" s="1"/>
  <c r="AW124" i="1"/>
  <c r="AV126" i="1"/>
  <c r="AY207" i="1"/>
  <c r="AV211" i="1"/>
  <c r="AU313" i="1"/>
  <c r="AU52" i="1" s="1"/>
  <c r="AV52" i="1"/>
  <c r="AV913" i="1"/>
  <c r="AU913" i="1" s="1"/>
  <c r="AV732" i="1"/>
  <c r="AV802" i="1"/>
  <c r="AV206" i="1"/>
  <c r="AV720" i="1"/>
  <c r="AW814" i="1"/>
  <c r="AW37" i="1"/>
  <c r="AV37" i="1" s="1"/>
  <c r="AV977" i="1"/>
  <c r="AW188" i="1"/>
  <c r="AV188" i="1" s="1"/>
  <c r="AU188" i="1" s="1"/>
  <c r="AV189" i="1"/>
  <c r="AU189" i="1" s="1"/>
  <c r="AV343" i="1"/>
  <c r="AU343" i="1" s="1"/>
  <c r="AX24" i="1"/>
  <c r="AV24" i="1" s="1"/>
  <c r="AV806" i="1"/>
  <c r="AW67" i="1"/>
  <c r="AV127" i="1"/>
  <c r="AW436" i="1"/>
  <c r="AV437" i="1"/>
  <c r="AV612" i="1"/>
  <c r="AU613" i="1"/>
  <c r="AU612" i="1" s="1"/>
  <c r="AY789" i="1"/>
  <c r="AY814" i="1"/>
  <c r="AY61" i="1" s="1"/>
  <c r="AY35" i="1" s="1"/>
  <c r="AV798" i="1"/>
  <c r="AV804" i="1"/>
  <c r="AV200" i="1"/>
  <c r="AV910" i="1"/>
  <c r="AU910" i="1" s="1"/>
  <c r="AV980" i="1"/>
  <c r="AU980" i="1" s="1"/>
  <c r="AV411" i="1"/>
  <c r="AW455" i="1"/>
  <c r="AV455" i="1" s="1"/>
  <c r="AV456" i="1"/>
  <c r="AW469" i="1"/>
  <c r="AV469" i="1" s="1"/>
  <c r="AV470" i="1"/>
  <c r="AW718" i="1"/>
  <c r="AV334" i="1"/>
  <c r="AU356" i="1"/>
  <c r="AV356" i="1"/>
  <c r="AW396" i="1"/>
  <c r="AV397" i="1"/>
  <c r="AX816" i="1"/>
  <c r="AX62" i="1" s="1"/>
  <c r="AV204" i="1"/>
  <c r="AZ877" i="1"/>
  <c r="AZ847" i="1" s="1"/>
  <c r="AV863" i="1"/>
  <c r="AW747" i="1"/>
  <c r="AV747" i="1" s="1"/>
  <c r="AU747" i="1" s="1"/>
  <c r="AV752" i="1"/>
  <c r="AU752" i="1" s="1"/>
  <c r="AZ878" i="1"/>
  <c r="AV864" i="1"/>
  <c r="BR39" i="1"/>
  <c r="CM333" i="1"/>
  <c r="CJ333" i="1" s="1"/>
  <c r="AX35" i="1"/>
  <c r="AW171" i="1"/>
  <c r="BO706" i="1"/>
  <c r="BP327" i="1"/>
  <c r="BO327" i="1" s="1"/>
  <c r="AY719" i="1"/>
  <c r="AY326" i="1"/>
  <c r="AZ326" i="1"/>
  <c r="AZ957" i="1"/>
  <c r="AZ943" i="1"/>
  <c r="AV943" i="1" s="1"/>
  <c r="BR719" i="1"/>
  <c r="BR326" i="1"/>
  <c r="BS326" i="1"/>
  <c r="BS788" i="1" s="1"/>
  <c r="BS719" i="1"/>
  <c r="AW542" i="1"/>
  <c r="AX39" i="1"/>
  <c r="AV39" i="1" s="1"/>
  <c r="AX396" i="1"/>
  <c r="AX436" i="1"/>
  <c r="BP26" i="1"/>
  <c r="BO26" i="1" s="1"/>
  <c r="CL52" i="1"/>
  <c r="AX487" i="1"/>
  <c r="AX428" i="1"/>
  <c r="AX410" i="1"/>
  <c r="BO37" i="1"/>
  <c r="AX657" i="1"/>
  <c r="AX656" i="1" s="1"/>
  <c r="AX354" i="1"/>
  <c r="BP329" i="1"/>
  <c r="BO329" i="1" s="1"/>
  <c r="BR171" i="1"/>
  <c r="BP39" i="1"/>
  <c r="BR62" i="1"/>
  <c r="BQ39" i="1"/>
  <c r="AX727" i="1"/>
  <c r="AV727" i="1" s="1"/>
  <c r="CL533" i="1"/>
  <c r="BS225" i="1"/>
  <c r="BS222" i="1" s="1"/>
  <c r="AW98" i="1"/>
  <c r="AV98" i="1" s="1"/>
  <c r="BO729" i="1"/>
  <c r="AW522" i="1"/>
  <c r="CL39" i="1"/>
  <c r="CK39" i="1" s="1"/>
  <c r="AX171" i="1"/>
  <c r="BQ956" i="1"/>
  <c r="BQ36" i="1" s="1"/>
  <c r="CL342" i="1"/>
  <c r="CK342" i="1" s="1"/>
  <c r="CK977" i="1"/>
  <c r="CL26" i="1"/>
  <c r="CK26" i="1" s="1"/>
  <c r="AW329" i="1"/>
  <c r="AV329" i="1" s="1"/>
  <c r="AY116" i="1"/>
  <c r="BQ520" i="1"/>
  <c r="BQ331" i="1" s="1"/>
  <c r="AX956" i="1"/>
  <c r="AW612" i="1"/>
  <c r="AZ726" i="1"/>
  <c r="AZ725" i="1" s="1"/>
  <c r="AZ724" i="1" s="1"/>
  <c r="AZ723" i="1" s="1"/>
  <c r="AW327" i="1"/>
  <c r="AV327" i="1" s="1"/>
  <c r="AZ828" i="1"/>
  <c r="AV828" i="1" s="1"/>
  <c r="AU828" i="1" s="1"/>
  <c r="BO426" i="1"/>
  <c r="AY726" i="1"/>
  <c r="AY725" i="1" s="1"/>
  <c r="AY724" i="1" s="1"/>
  <c r="AY723" i="1" s="1"/>
  <c r="CO326" i="1"/>
  <c r="CO788" i="1" s="1"/>
  <c r="CO813" i="1" s="1"/>
  <c r="CL226" i="1"/>
  <c r="CL223" i="1" s="1"/>
  <c r="CL356" i="1"/>
  <c r="CL354" i="1" s="1"/>
  <c r="CK354" i="1" s="1"/>
  <c r="AW482" i="1"/>
  <c r="AV482" i="1" s="1"/>
  <c r="CK429" i="1"/>
  <c r="BO484" i="1"/>
  <c r="BO441" i="1"/>
  <c r="AW65" i="1"/>
  <c r="BR225" i="1"/>
  <c r="BR222" i="1" s="1"/>
  <c r="BR726" i="1"/>
  <c r="BR725" i="1" s="1"/>
  <c r="CL726" i="1"/>
  <c r="CL725" i="1" s="1"/>
  <c r="BP520" i="1"/>
  <c r="BP331" i="1" s="1"/>
  <c r="BP326" i="1" s="1"/>
  <c r="CK481" i="1"/>
  <c r="AW693" i="1"/>
  <c r="AV693" i="1" s="1"/>
  <c r="CK727" i="1"/>
  <c r="AY171" i="1"/>
  <c r="AW533" i="1"/>
  <c r="AX542" i="1"/>
  <c r="BO420" i="1"/>
  <c r="BO922" i="1"/>
  <c r="CK837" i="1"/>
  <c r="CN67" i="1"/>
  <c r="CN309" i="1" s="1"/>
  <c r="CO726" i="1"/>
  <c r="CO725" i="1" s="1"/>
  <c r="CO724" i="1" s="1"/>
  <c r="CO783" i="1" s="1"/>
  <c r="BO422" i="1"/>
  <c r="BS823" i="1"/>
  <c r="BO823" i="1" s="1"/>
  <c r="BO859" i="1"/>
  <c r="CK746" i="1"/>
  <c r="CK798" i="1"/>
  <c r="CK804" i="1"/>
  <c r="CL907" i="1"/>
  <c r="CK907" i="1" s="1"/>
  <c r="CK487" i="1"/>
  <c r="CO45" i="1"/>
  <c r="CO173" i="1"/>
  <c r="BQ726" i="1"/>
  <c r="BQ725" i="1" s="1"/>
  <c r="BQ783" i="1" s="1"/>
  <c r="BR125" i="1"/>
  <c r="CM814" i="1"/>
  <c r="CM61" i="1" s="1"/>
  <c r="CM35" i="1" s="1"/>
  <c r="BJ409" i="1"/>
  <c r="BI408" i="1" s="1"/>
  <c r="CK436" i="1"/>
  <c r="BO415" i="1"/>
  <c r="BO442" i="1"/>
  <c r="BP533" i="1"/>
  <c r="BO533" i="1" s="1"/>
  <c r="BN533" i="1" s="1"/>
  <c r="CM171" i="1"/>
  <c r="CK855" i="1"/>
  <c r="BP67" i="1"/>
  <c r="BP117" i="1"/>
  <c r="CN115" i="1"/>
  <c r="CN66" i="1"/>
  <c r="AY117" i="1"/>
  <c r="AY115" i="1" s="1"/>
  <c r="AY67" i="1"/>
  <c r="AY65" i="1" s="1"/>
  <c r="AY40" i="1" s="1"/>
  <c r="BO820" i="1"/>
  <c r="CO115" i="1"/>
  <c r="CO66" i="1"/>
  <c r="CK647" i="1"/>
  <c r="AZ117" i="1"/>
  <c r="AZ67" i="1"/>
  <c r="AZ309" i="1" s="1"/>
  <c r="AZ786" i="1" s="1"/>
  <c r="AY229" i="1"/>
  <c r="AY227" i="1" s="1"/>
  <c r="AY45" i="1" s="1"/>
  <c r="CL67" i="1"/>
  <c r="CL117" i="1"/>
  <c r="AW116" i="1"/>
  <c r="AZ956" i="1"/>
  <c r="BO487" i="1"/>
  <c r="CM117" i="1"/>
  <c r="CM67" i="1"/>
  <c r="AW322" i="1"/>
  <c r="BP116" i="1"/>
  <c r="BO428" i="1"/>
  <c r="CL408" i="1"/>
  <c r="CK408" i="1" s="1"/>
  <c r="AW311" i="1"/>
  <c r="BQ116" i="1"/>
  <c r="BQ124" i="1"/>
  <c r="BQ322" i="1" s="1"/>
  <c r="BO322" i="1" s="1"/>
  <c r="BN322" i="1" s="1"/>
  <c r="AW69" i="1"/>
  <c r="AV69" i="1" s="1"/>
  <c r="CL124" i="1"/>
  <c r="CL322" i="1" s="1"/>
  <c r="CL116" i="1"/>
  <c r="AZ116" i="1"/>
  <c r="AZ124" i="1"/>
  <c r="AZ322" i="1" s="1"/>
  <c r="AZ225" i="1"/>
  <c r="AZ222" i="1" s="1"/>
  <c r="AV222" i="1" s="1"/>
  <c r="AZ311" i="1"/>
  <c r="CM116" i="1"/>
  <c r="CM124" i="1"/>
  <c r="CO823" i="1"/>
  <c r="CK823" i="1" s="1"/>
  <c r="AW203" i="1"/>
  <c r="CO225" i="1"/>
  <c r="CO222" i="1" s="1"/>
  <c r="AW202" i="1"/>
  <c r="AZ227" i="1"/>
  <c r="BO727" i="1"/>
  <c r="BQ919" i="1"/>
  <c r="CK37" i="1"/>
  <c r="CL428" i="1"/>
  <c r="CK428" i="1" s="1"/>
  <c r="BO419" i="1"/>
  <c r="BP171" i="1"/>
  <c r="BO856" i="1"/>
  <c r="AW279" i="1"/>
  <c r="AV279" i="1" s="1"/>
  <c r="AV46" i="1" s="1"/>
  <c r="CK228" i="1"/>
  <c r="BP342" i="1"/>
  <c r="BP341" i="1" s="1"/>
  <c r="BO341" i="1" s="1"/>
  <c r="BO443" i="1"/>
  <c r="CN311" i="1"/>
  <c r="CN171" i="1"/>
  <c r="BP192" i="1"/>
  <c r="BP187" i="1" s="1"/>
  <c r="BO187" i="1" s="1"/>
  <c r="BO429" i="1"/>
  <c r="CL693" i="1"/>
  <c r="CK693" i="1" s="1"/>
  <c r="BO60" i="1"/>
  <c r="BR117" i="1"/>
  <c r="BR115" i="1" s="1"/>
  <c r="BO482" i="1"/>
  <c r="BO99" i="1"/>
  <c r="BO488" i="1"/>
  <c r="CK280" i="1"/>
  <c r="CL849" i="1"/>
  <c r="CK849" i="1" s="1"/>
  <c r="CL846" i="1"/>
  <c r="CL920" i="1"/>
  <c r="CK848" i="1"/>
  <c r="BO416" i="1"/>
  <c r="BO853" i="1"/>
  <c r="CM221" i="1"/>
  <c r="CN920" i="1"/>
  <c r="CN933" i="1" s="1"/>
  <c r="CN846" i="1"/>
  <c r="CK862" i="1"/>
  <c r="CL922" i="1"/>
  <c r="CK922" i="1" s="1"/>
  <c r="BO485" i="1"/>
  <c r="BP704" i="1"/>
  <c r="BO704" i="1" s="1"/>
  <c r="CN225" i="1"/>
  <c r="CN222" i="1" s="1"/>
  <c r="CK442" i="1"/>
  <c r="BO728" i="1"/>
  <c r="CK484" i="1"/>
  <c r="CK162" i="1"/>
  <c r="CK545" i="1"/>
  <c r="AW117" i="1"/>
  <c r="CN125" i="1"/>
  <c r="CO125" i="1"/>
  <c r="BO855" i="1"/>
  <c r="BO798" i="1"/>
  <c r="BS802" i="1"/>
  <c r="BO802" i="1" s="1"/>
  <c r="BS806" i="1"/>
  <c r="BS24" i="1" s="1"/>
  <c r="BO803" i="1"/>
  <c r="AZ681" i="1"/>
  <c r="AV681" i="1" s="1"/>
  <c r="BO668" i="1"/>
  <c r="BN668" i="1" s="1"/>
  <c r="BP650" i="1"/>
  <c r="BO650" i="1" s="1"/>
  <c r="CL522" i="1"/>
  <c r="CL519" i="1"/>
  <c r="CK451" i="1"/>
  <c r="BO450" i="1"/>
  <c r="BO451" i="1"/>
  <c r="AZ848" i="1"/>
  <c r="CO204" i="1"/>
  <c r="CO201" i="1" s="1"/>
  <c r="BP226" i="1"/>
  <c r="BP223" i="1" s="1"/>
  <c r="CN326" i="1"/>
  <c r="CN788" i="1" s="1"/>
  <c r="CO824" i="1"/>
  <c r="CK824" i="1" s="1"/>
  <c r="BO440" i="1"/>
  <c r="CK443" i="1"/>
  <c r="CK825" i="1"/>
  <c r="CK859" i="1"/>
  <c r="CK159" i="1"/>
  <c r="CK225" i="1"/>
  <c r="CK485" i="1"/>
  <c r="AW929" i="1"/>
  <c r="BP209" i="1"/>
  <c r="BO209" i="1" s="1"/>
  <c r="BP280" i="1"/>
  <c r="BP522" i="1"/>
  <c r="BO695" i="1"/>
  <c r="CL612" i="1"/>
  <c r="CL645" i="1" s="1"/>
  <c r="CK720" i="1"/>
  <c r="CO828" i="1"/>
  <c r="CK828" i="1" s="1"/>
  <c r="AW428" i="1"/>
  <c r="AW800" i="1"/>
  <c r="AV800" i="1" s="1"/>
  <c r="CK227" i="1"/>
  <c r="CK45" i="1" s="1"/>
  <c r="CK324" i="1"/>
  <c r="AW125" i="1"/>
  <c r="BO210" i="1"/>
  <c r="BN210" i="1" s="1"/>
  <c r="BO837" i="1"/>
  <c r="BO437" i="1"/>
  <c r="BO572" i="1"/>
  <c r="CL171" i="1"/>
  <c r="CL222" i="1"/>
  <c r="CL221" i="1" s="1"/>
  <c r="CK482" i="1"/>
  <c r="CK488" i="1"/>
  <c r="CK789" i="1"/>
  <c r="BO814" i="1"/>
  <c r="CL341" i="1"/>
  <c r="CK341" i="1" s="1"/>
  <c r="BO612" i="1"/>
  <c r="BQ35" i="1"/>
  <c r="BO98" i="1"/>
  <c r="BP656" i="1"/>
  <c r="BR846" i="1"/>
  <c r="CK612" i="1"/>
  <c r="BO279" i="1"/>
  <c r="BO46" i="1" s="1"/>
  <c r="BP46" i="1"/>
  <c r="AW519" i="1"/>
  <c r="AW641" i="1"/>
  <c r="AV641" i="1" s="1"/>
  <c r="AU641" i="1" s="1"/>
  <c r="BP693" i="1"/>
  <c r="BO693" i="1" s="1"/>
  <c r="CL281" i="1"/>
  <c r="CK281" i="1" s="1"/>
  <c r="CK411" i="1"/>
  <c r="CK569" i="1"/>
  <c r="CK636" i="1"/>
  <c r="CK853" i="1"/>
  <c r="AW81" i="1"/>
  <c r="AV81" i="1" s="1"/>
  <c r="AX743" i="1"/>
  <c r="AV743" i="1" s="1"/>
  <c r="BS726" i="1"/>
  <c r="BS725" i="1" s="1"/>
  <c r="BS724" i="1" s="1"/>
  <c r="BS723" i="1" s="1"/>
  <c r="BS846" i="1"/>
  <c r="BS820" i="1" s="1"/>
  <c r="CL668" i="1"/>
  <c r="CK456" i="1"/>
  <c r="CK470" i="1"/>
  <c r="CK688" i="1"/>
  <c r="AY205" i="1"/>
  <c r="AW704" i="1"/>
  <c r="AV704" i="1" s="1"/>
  <c r="AX854" i="1"/>
  <c r="BQ171" i="1"/>
  <c r="BO180" i="1"/>
  <c r="BP188" i="1"/>
  <c r="BO188" i="1" s="1"/>
  <c r="BR66" i="1"/>
  <c r="BR311" i="1" s="1"/>
  <c r="BO229" i="1"/>
  <c r="BO226" i="1" s="1"/>
  <c r="BO324" i="1"/>
  <c r="BO425" i="1"/>
  <c r="BS828" i="1"/>
  <c r="BO828" i="1" s="1"/>
  <c r="CL209" i="1"/>
  <c r="CK209" i="1" s="1"/>
  <c r="CL520" i="1"/>
  <c r="CO933" i="1"/>
  <c r="CK343" i="1"/>
  <c r="BO165" i="1"/>
  <c r="BP281" i="1"/>
  <c r="BO281" i="1" s="1"/>
  <c r="BO534" i="1"/>
  <c r="BO647" i="1"/>
  <c r="BR793" i="1"/>
  <c r="BR806" i="1"/>
  <c r="BR24" i="1" s="1"/>
  <c r="CK206" i="1"/>
  <c r="CN226" i="1"/>
  <c r="CN223" i="1" s="1"/>
  <c r="CL542" i="1"/>
  <c r="CK282" i="1"/>
  <c r="CK527" i="1"/>
  <c r="CK820" i="1"/>
  <c r="CK952" i="1"/>
  <c r="AY125" i="1"/>
  <c r="AY846" i="1"/>
  <c r="BO227" i="1"/>
  <c r="BO45" i="1" s="1"/>
  <c r="BO282" i="1"/>
  <c r="BR330" i="1"/>
  <c r="BR717" i="1" s="1"/>
  <c r="BO334" i="1"/>
  <c r="BO718" i="1" s="1"/>
  <c r="BS601" i="1"/>
  <c r="BO601" i="1" s="1"/>
  <c r="BP612" i="1"/>
  <c r="BP645" i="1" s="1"/>
  <c r="BQ657" i="1"/>
  <c r="BQ656" i="1" s="1"/>
  <c r="BP929" i="1"/>
  <c r="BP958" i="1"/>
  <c r="BP956" i="1" s="1"/>
  <c r="BP36" i="1" s="1"/>
  <c r="BO977" i="1"/>
  <c r="CL279" i="1"/>
  <c r="CL641" i="1"/>
  <c r="CK641" i="1" s="1"/>
  <c r="CO936" i="1"/>
  <c r="CO935" i="1" s="1"/>
  <c r="CK334" i="1"/>
  <c r="CK718" i="1" s="1"/>
  <c r="CK357" i="1"/>
  <c r="CK437" i="1"/>
  <c r="CK670" i="1"/>
  <c r="CK728" i="1"/>
  <c r="AW74" i="1"/>
  <c r="AV74" i="1" s="1"/>
  <c r="BT919" i="1"/>
  <c r="BO172" i="1"/>
  <c r="BP469" i="1"/>
  <c r="BO469" i="1" s="1"/>
  <c r="BP641" i="1"/>
  <c r="BO641" i="1" s="1"/>
  <c r="BR771" i="1"/>
  <c r="BO771" i="1" s="1"/>
  <c r="CM543" i="1"/>
  <c r="CM542" i="1" s="1"/>
  <c r="CL704" i="1"/>
  <c r="CK704" i="1" s="1"/>
  <c r="CK189" i="1"/>
  <c r="CK229" i="1"/>
  <c r="CK226" i="1" s="1"/>
  <c r="CK642" i="1"/>
  <c r="CK910" i="1"/>
  <c r="AY788" i="1"/>
  <c r="AY813" i="1" s="1"/>
  <c r="BO228" i="1"/>
  <c r="BP800" i="1"/>
  <c r="BO800" i="1" s="1"/>
  <c r="BO804" i="1"/>
  <c r="BO825" i="1"/>
  <c r="CK207" i="1"/>
  <c r="CM36" i="1"/>
  <c r="CO820" i="1"/>
  <c r="AW229" i="1"/>
  <c r="AZ788" i="1"/>
  <c r="AY330" i="1"/>
  <c r="BO193" i="1"/>
  <c r="BO423" i="1"/>
  <c r="BO538" i="1"/>
  <c r="BN538" i="1" s="1"/>
  <c r="BO847" i="1"/>
  <c r="CL956" i="1"/>
  <c r="CK172" i="1"/>
  <c r="CK211" i="1"/>
  <c r="AZ205" i="1"/>
  <c r="BR202" i="1"/>
  <c r="BR205" i="1"/>
  <c r="BR67" i="1"/>
  <c r="BR309" i="1" s="1"/>
  <c r="BR786" i="1" s="1"/>
  <c r="BR811" i="1" s="1"/>
  <c r="BR57" i="1" s="1"/>
  <c r="AZ125" i="1"/>
  <c r="CK210" i="1"/>
  <c r="BO207" i="1"/>
  <c r="BO168" i="1"/>
  <c r="BO162" i="1"/>
  <c r="AX205" i="1"/>
  <c r="AX527" i="1"/>
  <c r="AV527" i="1" s="1"/>
  <c r="BQ523" i="1"/>
  <c r="BQ522" i="1" s="1"/>
  <c r="CM523" i="1"/>
  <c r="CK523" i="1" s="1"/>
  <c r="CM534" i="1"/>
  <c r="CK534" i="1" s="1"/>
  <c r="BO173" i="1"/>
  <c r="AX128" i="1"/>
  <c r="CK173" i="1"/>
  <c r="CM125" i="1"/>
  <c r="CK126" i="1"/>
  <c r="CL125" i="1"/>
  <c r="CK127" i="1"/>
  <c r="CK747" i="1"/>
  <c r="BO524" i="1"/>
  <c r="CK752" i="1"/>
  <c r="CK544" i="1"/>
  <c r="CJ544" i="1" s="1"/>
  <c r="AW793" i="1"/>
  <c r="CK525" i="1"/>
  <c r="CN813" i="1"/>
  <c r="CN59" i="1"/>
  <c r="CN34" i="1" s="1"/>
  <c r="CO171" i="1"/>
  <c r="CL45" i="1"/>
  <c r="CL62" i="1"/>
  <c r="CL202" i="1"/>
  <c r="CL205" i="1"/>
  <c r="CN62" i="1"/>
  <c r="CM205" i="1"/>
  <c r="CM202" i="1"/>
  <c r="CO786" i="1"/>
  <c r="CO811" i="1" s="1"/>
  <c r="CO57" i="1" s="1"/>
  <c r="CN205" i="1"/>
  <c r="CN202" i="1"/>
  <c r="CM657" i="1"/>
  <c r="CM656" i="1" s="1"/>
  <c r="CO944" i="1"/>
  <c r="CO330" i="1"/>
  <c r="CM326" i="1"/>
  <c r="CM788" i="1" s="1"/>
  <c r="CM813" i="1" s="1"/>
  <c r="CL329" i="1"/>
  <c r="CK329" i="1" s="1"/>
  <c r="CL333" i="1"/>
  <c r="CO934" i="1"/>
  <c r="CL929" i="1"/>
  <c r="CN330" i="1"/>
  <c r="CN325" i="1" s="1"/>
  <c r="CN717" i="1" s="1"/>
  <c r="BS66" i="1"/>
  <c r="BS115" i="1"/>
  <c r="BO159" i="1"/>
  <c r="BO70" i="1"/>
  <c r="BO95" i="1"/>
  <c r="BO94" i="1"/>
  <c r="BO79" i="1"/>
  <c r="BO81" i="1"/>
  <c r="BO156" i="1"/>
  <c r="BR936" i="1"/>
  <c r="BR933" i="1"/>
  <c r="BS786" i="1"/>
  <c r="BS811" i="1" s="1"/>
  <c r="BS57" i="1" s="1"/>
  <c r="BO126" i="1"/>
  <c r="BP125" i="1"/>
  <c r="BP221" i="1"/>
  <c r="BO789" i="1"/>
  <c r="BO815" i="1"/>
  <c r="BP928" i="1"/>
  <c r="BP53" i="1" s="1"/>
  <c r="BO75" i="1"/>
  <c r="BS125" i="1"/>
  <c r="BO157" i="1"/>
  <c r="BQ127" i="1"/>
  <c r="BS173" i="1"/>
  <c r="BS171" i="1" s="1"/>
  <c r="BR328" i="1"/>
  <c r="BP410" i="1"/>
  <c r="BO410" i="1" s="1"/>
  <c r="BP455" i="1"/>
  <c r="BO455" i="1" s="1"/>
  <c r="BP463" i="1"/>
  <c r="BO463" i="1" s="1"/>
  <c r="BS597" i="1"/>
  <c r="BO597" i="1" s="1"/>
  <c r="BP635" i="1"/>
  <c r="BO635" i="1" s="1"/>
  <c r="BS682" i="1"/>
  <c r="BS681" i="1" s="1"/>
  <c r="BO681" i="1" s="1"/>
  <c r="BR718" i="1"/>
  <c r="BP747" i="1"/>
  <c r="BS808" i="1"/>
  <c r="BO808" i="1" s="1"/>
  <c r="BO862" i="1"/>
  <c r="BS936" i="1"/>
  <c r="BQ206" i="1"/>
  <c r="BO211" i="1"/>
  <c r="BN211" i="1" s="1"/>
  <c r="BN209" i="1" s="1"/>
  <c r="BR788" i="1"/>
  <c r="BP726" i="1"/>
  <c r="BP848" i="1"/>
  <c r="BO910" i="1"/>
  <c r="BR226" i="1"/>
  <c r="BR223" i="1" s="1"/>
  <c r="BS330" i="1"/>
  <c r="BP436" i="1"/>
  <c r="BO436" i="1" s="1"/>
  <c r="BQ481" i="1"/>
  <c r="BO481" i="1" s="1"/>
  <c r="BP519" i="1"/>
  <c r="BS824" i="1"/>
  <c r="BO824" i="1" s="1"/>
  <c r="BP408" i="1"/>
  <c r="BO408" i="1" s="1"/>
  <c r="BP542" i="1"/>
  <c r="BO542" i="1" s="1"/>
  <c r="BN542" i="1" s="1"/>
  <c r="BP687" i="1"/>
  <c r="BO687" i="1" s="1"/>
  <c r="BS919" i="1"/>
  <c r="BO720" i="1"/>
  <c r="AW62" i="1"/>
  <c r="AW73" i="1"/>
  <c r="AV73" i="1" s="1"/>
  <c r="AZ876" i="1"/>
  <c r="AV876" i="1" s="1"/>
  <c r="AY62" i="1"/>
  <c r="AW61" i="1"/>
  <c r="AZ328" i="1"/>
  <c r="AY933" i="1"/>
  <c r="AY936" i="1"/>
  <c r="AY919" i="1"/>
  <c r="AW956" i="1"/>
  <c r="AZ221" i="1"/>
  <c r="AW354" i="1"/>
  <c r="AW645" i="1"/>
  <c r="AW646" i="1"/>
  <c r="AW342" i="1"/>
  <c r="AV342" i="1" s="1"/>
  <c r="AU342" i="1" s="1"/>
  <c r="AW635" i="1"/>
  <c r="AV635" i="1" s="1"/>
  <c r="AU635" i="1" s="1"/>
  <c r="AZ823" i="1"/>
  <c r="AV823" i="1" s="1"/>
  <c r="AU823" i="1" s="1"/>
  <c r="AW849" i="1"/>
  <c r="AV849" i="1" s="1"/>
  <c r="AU849" i="1" s="1"/>
  <c r="AW907" i="1"/>
  <c r="AV907" i="1" s="1"/>
  <c r="AU907" i="1" s="1"/>
  <c r="AZ332" i="1"/>
  <c r="AW520" i="1"/>
  <c r="AW688" i="1"/>
  <c r="AV688" i="1" s="1"/>
  <c r="AU688" i="1" s="1"/>
  <c r="AW694" i="1"/>
  <c r="AV694" i="1" s="1"/>
  <c r="AU694" i="1" s="1"/>
  <c r="AW726" i="1"/>
  <c r="AZ789" i="1"/>
  <c r="AX807" i="1"/>
  <c r="AV807" i="1" s="1"/>
  <c r="AX920" i="1"/>
  <c r="AZ944" i="1"/>
  <c r="AV944" i="1" s="1"/>
  <c r="AW119" i="1"/>
  <c r="AV119" i="1" s="1"/>
  <c r="AX117" i="1"/>
  <c r="AW224" i="1"/>
  <c r="AV224" i="1" s="1"/>
  <c r="AW410" i="1"/>
  <c r="AX534" i="1"/>
  <c r="AV534" i="1" s="1"/>
  <c r="AZ824" i="1"/>
  <c r="AV824" i="1" s="1"/>
  <c r="AU824" i="1" s="1"/>
  <c r="AZ862" i="1"/>
  <c r="AV862" i="1" s="1"/>
  <c r="AU862" i="1" s="1"/>
  <c r="AZ568" i="1"/>
  <c r="AX728" i="1"/>
  <c r="AV728" i="1" s="1"/>
  <c r="AX793" i="1"/>
  <c r="AZ929" i="1"/>
  <c r="AZ928" i="1" s="1"/>
  <c r="AZ53" i="1" s="1"/>
  <c r="AX156" i="1"/>
  <c r="AV156" i="1" s="1"/>
  <c r="AV354" i="1" l="1"/>
  <c r="CK726" i="1"/>
  <c r="AZ783" i="1"/>
  <c r="CM724" i="1"/>
  <c r="CM723" i="1" s="1"/>
  <c r="CM783" i="1"/>
  <c r="AZ204" i="1"/>
  <c r="AZ201" i="1" s="1"/>
  <c r="AW746" i="1"/>
  <c r="AV746" i="1" s="1"/>
  <c r="AU746" i="1" s="1"/>
  <c r="AW95" i="1"/>
  <c r="AV428" i="1"/>
  <c r="AV542" i="1"/>
  <c r="BO39" i="1"/>
  <c r="BJ910" i="1"/>
  <c r="AV322" i="1"/>
  <c r="CK356" i="1"/>
  <c r="AW481" i="1"/>
  <c r="AV481" i="1" s="1"/>
  <c r="BJ980" i="1"/>
  <c r="BI980" i="1" s="1"/>
  <c r="AV410" i="1"/>
  <c r="AV67" i="1"/>
  <c r="AV125" i="1"/>
  <c r="AW35" i="1"/>
  <c r="AV61" i="1"/>
  <c r="AV35" i="1" s="1"/>
  <c r="AZ59" i="1"/>
  <c r="AZ34" i="1" s="1"/>
  <c r="AZ813" i="1"/>
  <c r="AX36" i="1"/>
  <c r="AV789" i="1"/>
  <c r="BJ911" i="1"/>
  <c r="BI911" i="1" s="1"/>
  <c r="AW226" i="1"/>
  <c r="AV226" i="1" s="1"/>
  <c r="AV229" i="1"/>
  <c r="AV117" i="1"/>
  <c r="AZ811" i="1"/>
  <c r="AZ57" i="1" s="1"/>
  <c r="BJ913" i="1"/>
  <c r="BI913" i="1" s="1"/>
  <c r="AV124" i="1"/>
  <c r="AV487" i="1"/>
  <c r="AV793" i="1"/>
  <c r="AW928" i="1"/>
  <c r="AW53" i="1" s="1"/>
  <c r="BJ343" i="1"/>
  <c r="AV814" i="1"/>
  <c r="BA814" i="1" s="1"/>
  <c r="BJ912" i="1"/>
  <c r="BI912" i="1" s="1"/>
  <c r="AV311" i="1"/>
  <c r="AV436" i="1"/>
  <c r="AV225" i="1"/>
  <c r="AZ566" i="1"/>
  <c r="AV566" i="1" s="1"/>
  <c r="AV568" i="1"/>
  <c r="AV202" i="1"/>
  <c r="AV116" i="1"/>
  <c r="AV396" i="1"/>
  <c r="AU334" i="1"/>
  <c r="AV718" i="1"/>
  <c r="AV878" i="1"/>
  <c r="AU878" i="1"/>
  <c r="AV847" i="1"/>
  <c r="AX919" i="1"/>
  <c r="AV203" i="1"/>
  <c r="AU877" i="1"/>
  <c r="AV877" i="1"/>
  <c r="AV854" i="1"/>
  <c r="AZ920" i="1"/>
  <c r="AV988" i="1"/>
  <c r="AV990" i="1" s="1"/>
  <c r="CM332" i="1"/>
  <c r="CJ332" i="1" s="1"/>
  <c r="AX333" i="1"/>
  <c r="AV333" i="1" s="1"/>
  <c r="BQ333" i="1"/>
  <c r="BO333" i="1" s="1"/>
  <c r="AY783" i="1"/>
  <c r="BS813" i="1"/>
  <c r="BS59" i="1"/>
  <c r="BS34" i="1" s="1"/>
  <c r="BQ719" i="1"/>
  <c r="BQ326" i="1"/>
  <c r="BQ788" i="1" s="1"/>
  <c r="AW115" i="1"/>
  <c r="BS783" i="1"/>
  <c r="BS204" i="1"/>
  <c r="BO204" i="1" s="1"/>
  <c r="BO222" i="1"/>
  <c r="BO192" i="1"/>
  <c r="BR221" i="1"/>
  <c r="AX726" i="1"/>
  <c r="BO225" i="1"/>
  <c r="CO723" i="1"/>
  <c r="AW36" i="1"/>
  <c r="BI409" i="1"/>
  <c r="AW518" i="1"/>
  <c r="BO520" i="1"/>
  <c r="BN520" i="1" s="1"/>
  <c r="AX522" i="1"/>
  <c r="AV522" i="1" s="1"/>
  <c r="BO523" i="1"/>
  <c r="BN523" i="1"/>
  <c r="BQ519" i="1"/>
  <c r="BJ671" i="1"/>
  <c r="BI671" i="1" s="1"/>
  <c r="BN671" i="1" s="1"/>
  <c r="CK333" i="1"/>
  <c r="BR65" i="1"/>
  <c r="BR40" i="1" s="1"/>
  <c r="CK725" i="1"/>
  <c r="CN221" i="1"/>
  <c r="BO342" i="1"/>
  <c r="BQ724" i="1"/>
  <c r="BQ723" i="1" s="1"/>
  <c r="CL783" i="1"/>
  <c r="CL48" i="1" s="1"/>
  <c r="CO59" i="1"/>
  <c r="CO34" i="1" s="1"/>
  <c r="CL724" i="1"/>
  <c r="CL723" i="1" s="1"/>
  <c r="BP646" i="1"/>
  <c r="BO726" i="1"/>
  <c r="CL646" i="1"/>
  <c r="BP330" i="1"/>
  <c r="BR308" i="1"/>
  <c r="BR724" i="1"/>
  <c r="BR723" i="1" s="1"/>
  <c r="BO171" i="1"/>
  <c r="AZ115" i="1"/>
  <c r="CL518" i="1"/>
  <c r="CK204" i="1"/>
  <c r="BP115" i="1"/>
  <c r="BP65" i="1" s="1"/>
  <c r="CK171" i="1"/>
  <c r="CN936" i="1"/>
  <c r="BO280" i="1"/>
  <c r="BP311" i="1"/>
  <c r="BP309" i="1"/>
  <c r="BP786" i="1" s="1"/>
  <c r="BP811" i="1" s="1"/>
  <c r="BP57" i="1" s="1"/>
  <c r="BP31" i="1" s="1"/>
  <c r="CK125" i="1"/>
  <c r="CK117" i="1"/>
  <c r="CN716" i="1"/>
  <c r="CN47" i="1" s="1"/>
  <c r="BR716" i="1"/>
  <c r="BR47" i="1" s="1"/>
  <c r="CK124" i="1"/>
  <c r="CM322" i="1"/>
  <c r="CK322" i="1" s="1"/>
  <c r="CM65" i="1"/>
  <c r="CO200" i="1"/>
  <c r="CK200" i="1" s="1"/>
  <c r="CK201" i="1"/>
  <c r="BO124" i="1"/>
  <c r="BN124" i="1" s="1"/>
  <c r="AY309" i="1"/>
  <c r="AW79" i="1"/>
  <c r="AV79" i="1" s="1"/>
  <c r="AZ308" i="1"/>
  <c r="CL65" i="1"/>
  <c r="CL40" i="1" s="1"/>
  <c r="CK67" i="1"/>
  <c r="CO65" i="1"/>
  <c r="CO40" i="1" s="1"/>
  <c r="CO311" i="1"/>
  <c r="CO308" i="1" s="1"/>
  <c r="CM309" i="1"/>
  <c r="BQ117" i="1"/>
  <c r="BQ115" i="1" s="1"/>
  <c r="BQ67" i="1"/>
  <c r="CL115" i="1"/>
  <c r="CK116" i="1"/>
  <c r="CN65" i="1"/>
  <c r="CN40" i="1" s="1"/>
  <c r="CK66" i="1"/>
  <c r="AW223" i="1"/>
  <c r="AV223" i="1" s="1"/>
  <c r="CK846" i="1"/>
  <c r="CM115" i="1"/>
  <c r="AZ65" i="1"/>
  <c r="AZ40" i="1" s="1"/>
  <c r="AZ45" i="1"/>
  <c r="AZ173" i="1"/>
  <c r="AZ171" i="1" s="1"/>
  <c r="AV171" i="1" s="1"/>
  <c r="AU171" i="1" s="1"/>
  <c r="AW46" i="1"/>
  <c r="CK222" i="1"/>
  <c r="CL919" i="1"/>
  <c r="CK920" i="1"/>
  <c r="CM311" i="1"/>
  <c r="CJ311" i="1"/>
  <c r="CO328" i="1"/>
  <c r="AY328" i="1"/>
  <c r="AY717" i="1"/>
  <c r="AY785" i="1" s="1"/>
  <c r="AY810" i="1" s="1"/>
  <c r="CL36" i="1"/>
  <c r="BO522" i="1"/>
  <c r="CM522" i="1"/>
  <c r="CK522" i="1" s="1"/>
  <c r="CK542" i="1"/>
  <c r="CM519" i="1"/>
  <c r="CM330" i="1" s="1"/>
  <c r="BI357" i="1"/>
  <c r="CK543" i="1"/>
  <c r="BO61" i="1"/>
  <c r="BO35" i="1" s="1"/>
  <c r="BR930" i="1"/>
  <c r="BR957" i="1" s="1"/>
  <c r="BR323" i="1"/>
  <c r="AW657" i="1"/>
  <c r="AV657" i="1" s="1"/>
  <c r="AU657" i="1" s="1"/>
  <c r="AW650" i="1"/>
  <c r="AV650" i="1" s="1"/>
  <c r="AU650" i="1" s="1"/>
  <c r="CK814" i="1"/>
  <c r="CL61" i="1"/>
  <c r="BO657" i="1"/>
  <c r="AY930" i="1"/>
  <c r="AY939" i="1" s="1"/>
  <c r="BL939" i="1"/>
  <c r="BL934" i="1"/>
  <c r="BT934" i="1" s="1"/>
  <c r="BL937" i="1"/>
  <c r="CL657" i="1"/>
  <c r="CL650" i="1"/>
  <c r="CK650" i="1" s="1"/>
  <c r="CK668" i="1"/>
  <c r="BO656" i="1"/>
  <c r="AW227" i="1"/>
  <c r="AV227" i="1" s="1"/>
  <c r="AV45" i="1" s="1"/>
  <c r="AY59" i="1"/>
  <c r="AY34" i="1" s="1"/>
  <c r="CO930" i="1"/>
  <c r="AW68" i="1"/>
  <c r="AV68" i="1" s="1"/>
  <c r="CO943" i="1"/>
  <c r="CK943" i="1" s="1"/>
  <c r="CK944" i="1"/>
  <c r="CL331" i="1"/>
  <c r="CK520" i="1"/>
  <c r="BR783" i="1"/>
  <c r="CN328" i="1"/>
  <c r="CK202" i="1"/>
  <c r="AZ200" i="1"/>
  <c r="AW848" i="1"/>
  <c r="AW846" i="1" s="1"/>
  <c r="CL928" i="1"/>
  <c r="CL53" i="1" s="1"/>
  <c r="CK279" i="1"/>
  <c r="CK46" i="1" s="1"/>
  <c r="CL46" i="1"/>
  <c r="BI356" i="1"/>
  <c r="BI354" i="1"/>
  <c r="CM533" i="1"/>
  <c r="CK533" i="1" s="1"/>
  <c r="CK205" i="1"/>
  <c r="CL311" i="1"/>
  <c r="CK311" i="1" s="1"/>
  <c r="CL309" i="1"/>
  <c r="AX520" i="1"/>
  <c r="AW724" i="1"/>
  <c r="CO48" i="1"/>
  <c r="CN786" i="1"/>
  <c r="CN811" i="1" s="1"/>
  <c r="CN57" i="1" s="1"/>
  <c r="CN308" i="1"/>
  <c r="CN930" i="1"/>
  <c r="CO932" i="1"/>
  <c r="CO931" i="1"/>
  <c r="CL332" i="1"/>
  <c r="CL330" i="1"/>
  <c r="CN323" i="1"/>
  <c r="CM59" i="1"/>
  <c r="CM34" i="1" s="1"/>
  <c r="BQ125" i="1"/>
  <c r="BO125" i="1" s="1"/>
  <c r="BO127" i="1"/>
  <c r="BS48" i="1"/>
  <c r="BO331" i="1"/>
  <c r="BP719" i="1"/>
  <c r="BP518" i="1"/>
  <c r="BO747" i="1"/>
  <c r="BP746" i="1"/>
  <c r="BO746" i="1" s="1"/>
  <c r="BS311" i="1"/>
  <c r="BS308" i="1" s="1"/>
  <c r="BS65" i="1"/>
  <c r="BS40" i="1" s="1"/>
  <c r="BP920" i="1"/>
  <c r="BP846" i="1"/>
  <c r="BO846" i="1" s="1"/>
  <c r="BO848" i="1"/>
  <c r="BQ205" i="1"/>
  <c r="BO205" i="1" s="1"/>
  <c r="BQ202" i="1"/>
  <c r="BO202" i="1" s="1"/>
  <c r="BP185" i="1"/>
  <c r="BO185" i="1" s="1"/>
  <c r="BS552" i="1"/>
  <c r="BS563" i="1"/>
  <c r="BO563" i="1" s="1"/>
  <c r="BO568" i="1"/>
  <c r="BS562" i="1"/>
  <c r="BS566" i="1" s="1"/>
  <c r="BN66" i="1"/>
  <c r="BO116" i="1"/>
  <c r="BP328" i="1"/>
  <c r="BS328" i="1"/>
  <c r="BO206" i="1"/>
  <c r="BO69" i="1"/>
  <c r="BS937" i="1"/>
  <c r="BS935" i="1" s="1"/>
  <c r="BS934" i="1"/>
  <c r="BR59" i="1"/>
  <c r="BR34" i="1" s="1"/>
  <c r="BR813" i="1"/>
  <c r="BO74" i="1"/>
  <c r="BO73" i="1"/>
  <c r="BS930" i="1"/>
  <c r="BS939" i="1" s="1"/>
  <c r="BS938" i="1" s="1"/>
  <c r="AZ48" i="1"/>
  <c r="AW341" i="1"/>
  <c r="AV341" i="1" s="1"/>
  <c r="AU341" i="1" s="1"/>
  <c r="AW309" i="1"/>
  <c r="AV309" i="1" s="1"/>
  <c r="AY934" i="1"/>
  <c r="AY931" i="1" s="1"/>
  <c r="AY958" i="1" s="1"/>
  <c r="AV958" i="1" s="1"/>
  <c r="AY48" i="1"/>
  <c r="AX115" i="1"/>
  <c r="AX786" i="1"/>
  <c r="AZ846" i="1"/>
  <c r="AZ921" i="1"/>
  <c r="AW207" i="1"/>
  <c r="AW118" i="1"/>
  <c r="AV118" i="1" s="1"/>
  <c r="AW687" i="1"/>
  <c r="AV687" i="1" s="1"/>
  <c r="AX519" i="1"/>
  <c r="AX533" i="1"/>
  <c r="AW331" i="1"/>
  <c r="E977" i="1"/>
  <c r="F977" i="1"/>
  <c r="X977" i="1" s="1"/>
  <c r="G977" i="1"/>
  <c r="Z977" i="1" s="1"/>
  <c r="BY977" i="1"/>
  <c r="BW977" i="1"/>
  <c r="BZ683" i="1"/>
  <c r="AV95" i="1" l="1"/>
  <c r="AW94" i="1"/>
  <c r="AV94" i="1" s="1"/>
  <c r="BO719" i="1"/>
  <c r="BN719" i="1" s="1"/>
  <c r="BN788" i="1" s="1"/>
  <c r="BN813" i="1" s="1"/>
  <c r="AF977" i="1"/>
  <c r="V977" i="1"/>
  <c r="BI910" i="1"/>
  <c r="BJ907" i="1"/>
  <c r="BI907" i="1" s="1"/>
  <c r="BS201" i="1"/>
  <c r="N977" i="1"/>
  <c r="AH977" i="1"/>
  <c r="AJ977" i="1"/>
  <c r="P977" i="1"/>
  <c r="AZ717" i="1"/>
  <c r="AZ721" i="1" s="1"/>
  <c r="AZ325" i="1"/>
  <c r="AV115" i="1"/>
  <c r="AV848" i="1"/>
  <c r="BJ342" i="1"/>
  <c r="BI343" i="1"/>
  <c r="AV65" i="1"/>
  <c r="AV40" i="1" s="1"/>
  <c r="AV207" i="1"/>
  <c r="E37" i="1"/>
  <c r="L977" i="1"/>
  <c r="AX332" i="1"/>
  <c r="AX325" i="1" s="1"/>
  <c r="CK332" i="1"/>
  <c r="AX331" i="1"/>
  <c r="AX326" i="1" s="1"/>
  <c r="AV520" i="1"/>
  <c r="AZ31" i="1"/>
  <c r="AV921" i="1"/>
  <c r="AV533" i="1"/>
  <c r="AV519" i="1"/>
  <c r="AX725" i="1"/>
  <c r="AV726" i="1"/>
  <c r="AZ820" i="1"/>
  <c r="AV846" i="1"/>
  <c r="AU876" i="1"/>
  <c r="AU921" i="1"/>
  <c r="BQ813" i="1"/>
  <c r="BQ59" i="1"/>
  <c r="BQ34" i="1" s="1"/>
  <c r="AX811" i="1"/>
  <c r="BN59" i="1"/>
  <c r="BN34" i="1" s="1"/>
  <c r="BR785" i="1"/>
  <c r="BR810" i="1" s="1"/>
  <c r="BS717" i="1"/>
  <c r="BS721" i="1" s="1"/>
  <c r="BS816" i="1" s="1"/>
  <c r="BS325" i="1"/>
  <c r="BS323" i="1" s="1"/>
  <c r="BS226" i="1" s="1"/>
  <c r="BS223" i="1" s="1"/>
  <c r="BQ518" i="1"/>
  <c r="BO518" i="1" s="1"/>
  <c r="BQ332" i="1"/>
  <c r="BQ325" i="1" s="1"/>
  <c r="BN333" i="1"/>
  <c r="BN332" i="1" s="1"/>
  <c r="BO519" i="1"/>
  <c r="BN519" i="1" s="1"/>
  <c r="BN518" i="1" s="1"/>
  <c r="BQ330" i="1"/>
  <c r="BO330" i="1" s="1"/>
  <c r="CM518" i="1"/>
  <c r="CK518" i="1" s="1"/>
  <c r="AW308" i="1"/>
  <c r="AW786" i="1"/>
  <c r="AW811" i="1" s="1"/>
  <c r="BP332" i="1"/>
  <c r="BP325" i="1" s="1"/>
  <c r="BP717" i="1" s="1"/>
  <c r="AW920" i="1"/>
  <c r="AV920" i="1" s="1"/>
  <c r="AY957" i="1"/>
  <c r="AV957" i="1" s="1"/>
  <c r="CK519" i="1"/>
  <c r="CJ519" i="1" s="1"/>
  <c r="CK115" i="1"/>
  <c r="BD683" i="1"/>
  <c r="BP308" i="1"/>
  <c r="CK309" i="1"/>
  <c r="CK308" i="1" s="1"/>
  <c r="CL308" i="1"/>
  <c r="CJ309" i="1"/>
  <c r="AY716" i="1"/>
  <c r="AY47" i="1" s="1"/>
  <c r="CM786" i="1"/>
  <c r="CM308" i="1"/>
  <c r="BQ65" i="1"/>
  <c r="CL786" i="1"/>
  <c r="CL811" i="1" s="1"/>
  <c r="AW221" i="1"/>
  <c r="AV221" i="1" s="1"/>
  <c r="AY308" i="1"/>
  <c r="AY786" i="1"/>
  <c r="CK65" i="1"/>
  <c r="CK40" i="1" s="1"/>
  <c r="BN311" i="1"/>
  <c r="CL325" i="1"/>
  <c r="CL717" i="1" s="1"/>
  <c r="CL785" i="1" s="1"/>
  <c r="AY323" i="1"/>
  <c r="CK61" i="1"/>
  <c r="CK35" i="1" s="1"/>
  <c r="CL35" i="1"/>
  <c r="BO68" i="1"/>
  <c r="AW45" i="1"/>
  <c r="AW656" i="1"/>
  <c r="AV656" i="1" s="1"/>
  <c r="BL931" i="1"/>
  <c r="BT931" i="1" s="1"/>
  <c r="BR48" i="1"/>
  <c r="CK331" i="1"/>
  <c r="CL719" i="1"/>
  <c r="CK719" i="1" s="1"/>
  <c r="CL326" i="1"/>
  <c r="CO939" i="1"/>
  <c r="CO938" i="1" s="1"/>
  <c r="CK657" i="1"/>
  <c r="CL656" i="1"/>
  <c r="CK656" i="1" s="1"/>
  <c r="CK330" i="1"/>
  <c r="BI333" i="1"/>
  <c r="BJ330" i="1"/>
  <c r="BJ332" i="1"/>
  <c r="CO929" i="1"/>
  <c r="CO928" i="1" s="1"/>
  <c r="CO53" i="1" s="1"/>
  <c r="CL328" i="1"/>
  <c r="CM325" i="1"/>
  <c r="CM328" i="1"/>
  <c r="CN957" i="1"/>
  <c r="BS567" i="1"/>
  <c r="BO567" i="1" s="1"/>
  <c r="BO562" i="1"/>
  <c r="BO326" i="1"/>
  <c r="BN326" i="1" s="1"/>
  <c r="BP788" i="1"/>
  <c r="BP59" i="1" s="1"/>
  <c r="BP34" i="1" s="1"/>
  <c r="BS645" i="1"/>
  <c r="BO552" i="1"/>
  <c r="BS648" i="1"/>
  <c r="BS646" i="1"/>
  <c r="BO646" i="1" s="1"/>
  <c r="BS931" i="1"/>
  <c r="BS31" i="1" s="1"/>
  <c r="BS932" i="1"/>
  <c r="BO66" i="1"/>
  <c r="BP725" i="1"/>
  <c r="BO920" i="1"/>
  <c r="BP919" i="1"/>
  <c r="BO117" i="1"/>
  <c r="BO115" i="1"/>
  <c r="BN67" i="1"/>
  <c r="BN65" i="1" s="1"/>
  <c r="AW205" i="1"/>
  <c r="AW783" i="1"/>
  <c r="AW723" i="1"/>
  <c r="AY929" i="1"/>
  <c r="AV929" i="1" s="1"/>
  <c r="AV928" i="1" s="1"/>
  <c r="AV53" i="1" s="1"/>
  <c r="AZ919" i="1"/>
  <c r="AZ922" i="1" s="1"/>
  <c r="AX330" i="1"/>
  <c r="AX518" i="1"/>
  <c r="AV518" i="1" s="1"/>
  <c r="AY956" i="1"/>
  <c r="AV956" i="1" s="1"/>
  <c r="AW719" i="1"/>
  <c r="AW326" i="1"/>
  <c r="AW788" i="1" s="1"/>
  <c r="AW813" i="1" s="1"/>
  <c r="AW332" i="1"/>
  <c r="AW330" i="1"/>
  <c r="AW919" i="1" l="1"/>
  <c r="BS62" i="1"/>
  <c r="BS970" i="1"/>
  <c r="BO332" i="1"/>
  <c r="BS200" i="1"/>
  <c r="BO200" i="1" s="1"/>
  <c r="BO201" i="1"/>
  <c r="L37" i="1"/>
  <c r="AF37" i="1"/>
  <c r="V37" i="1"/>
  <c r="AY811" i="1"/>
  <c r="AY57" i="1" s="1"/>
  <c r="AY31" i="1" s="1"/>
  <c r="BJ341" i="1"/>
  <c r="BI341" i="1" s="1"/>
  <c r="BI342" i="1"/>
  <c r="AV332" i="1"/>
  <c r="AV205" i="1"/>
  <c r="AV308" i="1"/>
  <c r="AV786" i="1"/>
  <c r="AV330" i="1"/>
  <c r="AX788" i="1"/>
  <c r="AX59" i="1" s="1"/>
  <c r="AV326" i="1"/>
  <c r="AX719" i="1"/>
  <c r="AV719" i="1" s="1"/>
  <c r="AV331" i="1"/>
  <c r="AV922" i="1"/>
  <c r="AZ816" i="1"/>
  <c r="AV721" i="1"/>
  <c r="AV919" i="1"/>
  <c r="AX57" i="1"/>
  <c r="AV811" i="1"/>
  <c r="AX724" i="1"/>
  <c r="AV725" i="1"/>
  <c r="BP323" i="1"/>
  <c r="BO721" i="1"/>
  <c r="BQ328" i="1"/>
  <c r="BO328" i="1" s="1"/>
  <c r="BN721" i="1"/>
  <c r="BN816" i="1" s="1"/>
  <c r="BN62" i="1" s="1"/>
  <c r="BN36" i="1" s="1"/>
  <c r="BI332" i="1"/>
  <c r="BJ325" i="1"/>
  <c r="BJ717" i="1" s="1"/>
  <c r="AW325" i="1"/>
  <c r="AV325" i="1" s="1"/>
  <c r="BS785" i="1"/>
  <c r="BS810" i="1" s="1"/>
  <c r="BN325" i="1"/>
  <c r="BN323" i="1" s="1"/>
  <c r="CJ786" i="1"/>
  <c r="CJ811" i="1" s="1"/>
  <c r="CJ57" i="1" s="1"/>
  <c r="CJ31" i="1" s="1"/>
  <c r="CK786" i="1"/>
  <c r="BD721" i="1"/>
  <c r="BD717" i="1"/>
  <c r="CM811" i="1"/>
  <c r="CM57" i="1" s="1"/>
  <c r="CM31" i="1" s="1"/>
  <c r="BS221" i="1"/>
  <c r="BO221" i="1" s="1"/>
  <c r="BO223" i="1"/>
  <c r="BO566" i="1"/>
  <c r="BO988" i="1" s="1"/>
  <c r="BO990" i="1" s="1"/>
  <c r="BN309" i="1"/>
  <c r="BN308" i="1" s="1"/>
  <c r="CK328" i="1"/>
  <c r="BS929" i="1"/>
  <c r="BS928" i="1" s="1"/>
  <c r="BS53" i="1" s="1"/>
  <c r="BL958" i="1"/>
  <c r="BL929" i="1"/>
  <c r="BT929" i="1" s="1"/>
  <c r="CK326" i="1"/>
  <c r="CL788" i="1"/>
  <c r="CL813" i="1" s="1"/>
  <c r="CK957" i="1"/>
  <c r="CL323" i="1"/>
  <c r="BR784" i="1"/>
  <c r="BI330" i="1"/>
  <c r="BJ328" i="1"/>
  <c r="BI328" i="1" s="1"/>
  <c r="CL57" i="1"/>
  <c r="CM717" i="1"/>
  <c r="CM785" i="1" s="1"/>
  <c r="CM323" i="1"/>
  <c r="CL716" i="1"/>
  <c r="CL47" i="1" s="1"/>
  <c r="CO31" i="1"/>
  <c r="BP716" i="1"/>
  <c r="BO645" i="1"/>
  <c r="BO648" i="1"/>
  <c r="BP813" i="1"/>
  <c r="BO813" i="1" s="1"/>
  <c r="BO788" i="1"/>
  <c r="BP40" i="1"/>
  <c r="BQ717" i="1"/>
  <c r="BQ323" i="1"/>
  <c r="BP724" i="1"/>
  <c r="BP783" i="1"/>
  <c r="BP785" i="1" s="1"/>
  <c r="BO725" i="1"/>
  <c r="BN725" i="1" s="1"/>
  <c r="BO816" i="1"/>
  <c r="BO970" i="1" s="1"/>
  <c r="BO325" i="1"/>
  <c r="BO311" i="1"/>
  <c r="BQ309" i="1"/>
  <c r="BQ308" i="1" s="1"/>
  <c r="BO67" i="1"/>
  <c r="BO65" i="1"/>
  <c r="BO40" i="1" s="1"/>
  <c r="AX328" i="1"/>
  <c r="AW48" i="1"/>
  <c r="AY784" i="1"/>
  <c r="AY23" i="1" s="1"/>
  <c r="AY36" i="1"/>
  <c r="AW328" i="1"/>
  <c r="AY928" i="1"/>
  <c r="AY53" i="1" s="1"/>
  <c r="AV816" i="1" l="1"/>
  <c r="AV970" i="1" s="1"/>
  <c r="AZ970" i="1"/>
  <c r="BO323" i="1"/>
  <c r="AV328" i="1"/>
  <c r="AX34" i="1"/>
  <c r="AX813" i="1"/>
  <c r="AV813" i="1" s="1"/>
  <c r="AV788" i="1"/>
  <c r="AX31" i="1"/>
  <c r="AV724" i="1"/>
  <c r="AX723" i="1"/>
  <c r="AV723" i="1" s="1"/>
  <c r="AX783" i="1"/>
  <c r="AV783" i="1" s="1"/>
  <c r="BJ785" i="1"/>
  <c r="BI717" i="1"/>
  <c r="BQ785" i="1"/>
  <c r="CK811" i="1"/>
  <c r="BD716" i="1"/>
  <c r="BD47" i="1" s="1"/>
  <c r="BD785" i="1"/>
  <c r="BD62" i="1"/>
  <c r="BD36" i="1" s="1"/>
  <c r="BD816" i="1"/>
  <c r="BS716" i="1"/>
  <c r="BS47" i="1" s="1"/>
  <c r="BS957" i="1"/>
  <c r="BN786" i="1"/>
  <c r="BN811" i="1" s="1"/>
  <c r="CK788" i="1"/>
  <c r="CK813" i="1"/>
  <c r="CL59" i="1"/>
  <c r="BR809" i="1"/>
  <c r="BR56" i="1"/>
  <c r="BR30" i="1" s="1"/>
  <c r="BL928" i="1"/>
  <c r="BI929" i="1"/>
  <c r="BI928" i="1" s="1"/>
  <c r="BI53" i="1" s="1"/>
  <c r="BI958" i="1"/>
  <c r="BL956" i="1"/>
  <c r="BL31" i="1"/>
  <c r="BI325" i="1"/>
  <c r="BJ323" i="1"/>
  <c r="BI323" i="1" s="1"/>
  <c r="CL31" i="1"/>
  <c r="CK57" i="1"/>
  <c r="CL784" i="1"/>
  <c r="CM716" i="1"/>
  <c r="BO59" i="1"/>
  <c r="BO34" i="1" s="1"/>
  <c r="BO783" i="1"/>
  <c r="BP48" i="1"/>
  <c r="BO724" i="1"/>
  <c r="BP723" i="1"/>
  <c r="BO723" i="1" s="1"/>
  <c r="BN723" i="1" s="1"/>
  <c r="BQ716" i="1"/>
  <c r="BQ786" i="1"/>
  <c r="BO308" i="1"/>
  <c r="BO309" i="1"/>
  <c r="BS784" i="1"/>
  <c r="BO717" i="1"/>
  <c r="BO62" i="1"/>
  <c r="BP47" i="1"/>
  <c r="AW323" i="1"/>
  <c r="AW717" i="1"/>
  <c r="AW785" i="1" s="1"/>
  <c r="AW810" i="1" s="1"/>
  <c r="AY809" i="1"/>
  <c r="AY56" i="1"/>
  <c r="AY30" i="1" s="1"/>
  <c r="AW59" i="1"/>
  <c r="AW34" i="1" s="1"/>
  <c r="AX323" i="1"/>
  <c r="AX717" i="1"/>
  <c r="AW57" i="1"/>
  <c r="AW31" i="1" s="1"/>
  <c r="BR965" i="1" l="1"/>
  <c r="BR967" i="1"/>
  <c r="BR969" i="1"/>
  <c r="AY967" i="1"/>
  <c r="AY969" i="1"/>
  <c r="AY965" i="1"/>
  <c r="AV57" i="1"/>
  <c r="AV59" i="1"/>
  <c r="AV34" i="1" s="1"/>
  <c r="AV31" i="1"/>
  <c r="AV48" i="1"/>
  <c r="AX785" i="1"/>
  <c r="AV717" i="1"/>
  <c r="BN717" i="1"/>
  <c r="BN716" i="1" s="1"/>
  <c r="BO48" i="1"/>
  <c r="BN783" i="1"/>
  <c r="BL53" i="1"/>
  <c r="BT928" i="1"/>
  <c r="BD784" i="1"/>
  <c r="BD810" i="1"/>
  <c r="BO716" i="1"/>
  <c r="BO47" i="1" s="1"/>
  <c r="BS956" i="1"/>
  <c r="BS36" i="1" s="1"/>
  <c r="BO957" i="1"/>
  <c r="BN57" i="1"/>
  <c r="CK59" i="1"/>
  <c r="CK34" i="1" s="1"/>
  <c r="CL34" i="1"/>
  <c r="BL29" i="1"/>
  <c r="BI31" i="1"/>
  <c r="BI956" i="1"/>
  <c r="BL36" i="1"/>
  <c r="BI36" i="1" s="1"/>
  <c r="BL23" i="1"/>
  <c r="BL21" i="1"/>
  <c r="BR55" i="1"/>
  <c r="BJ716" i="1"/>
  <c r="CL23" i="1"/>
  <c r="CM784" i="1"/>
  <c r="CM23" i="1" s="1"/>
  <c r="BS809" i="1"/>
  <c r="BS56" i="1"/>
  <c r="BS30" i="1" s="1"/>
  <c r="BS29" i="1" s="1"/>
  <c r="BQ811" i="1"/>
  <c r="BO786" i="1"/>
  <c r="BQ784" i="1"/>
  <c r="BQ23" i="1" s="1"/>
  <c r="BO785" i="1"/>
  <c r="BP784" i="1"/>
  <c r="BP23" i="1" s="1"/>
  <c r="AX716" i="1"/>
  <c r="AY55" i="1"/>
  <c r="AY21" i="1" s="1"/>
  <c r="AY29" i="1"/>
  <c r="AY6" i="1"/>
  <c r="AW716" i="1"/>
  <c r="BS969" i="1" l="1"/>
  <c r="BS967" i="1"/>
  <c r="BS965" i="1"/>
  <c r="AX810" i="1"/>
  <c r="BN785" i="1"/>
  <c r="BN784" i="1" s="1"/>
  <c r="BT53" i="1"/>
  <c r="BT23" i="1"/>
  <c r="BT21" i="1"/>
  <c r="BD56" i="1"/>
  <c r="BD809" i="1"/>
  <c r="BD55" i="1" s="1"/>
  <c r="BS23" i="1"/>
  <c r="BN31" i="1"/>
  <c r="BI716" i="1"/>
  <c r="BI47" i="1" s="1"/>
  <c r="BJ47" i="1"/>
  <c r="BI785" i="1"/>
  <c r="BJ784" i="1"/>
  <c r="BJ23" i="1" s="1"/>
  <c r="BQ57" i="1"/>
  <c r="BO811" i="1"/>
  <c r="BO784" i="1"/>
  <c r="BS55" i="1"/>
  <c r="BS21" i="1" s="1"/>
  <c r="AW47" i="1"/>
  <c r="AX784" i="1"/>
  <c r="E690" i="1"/>
  <c r="L690" i="1" l="1"/>
  <c r="V690" i="1"/>
  <c r="AF690" i="1"/>
  <c r="AX23" i="1"/>
  <c r="BI784" i="1"/>
  <c r="BI23" i="1"/>
  <c r="BQ31" i="1"/>
  <c r="BO57" i="1"/>
  <c r="AX809" i="1"/>
  <c r="AX56" i="1"/>
  <c r="BX670" i="1"/>
  <c r="BY780" i="1"/>
  <c r="BV780" i="1" s="1"/>
  <c r="BG780" i="1"/>
  <c r="D780" i="1"/>
  <c r="J780" i="1" l="1"/>
  <c r="AD780" i="1"/>
  <c r="T780" i="1"/>
  <c r="AX55" i="1"/>
  <c r="AX30" i="1"/>
  <c r="BJ794" i="1"/>
  <c r="BP794" i="1" s="1"/>
  <c r="AX29" i="1" l="1"/>
  <c r="AX21" i="1"/>
  <c r="BW794" i="1"/>
  <c r="CF794" i="1" s="1"/>
  <c r="CE794" i="1" s="1"/>
  <c r="BP807" i="1"/>
  <c r="BP806" i="1"/>
  <c r="BP793" i="1"/>
  <c r="BJ793" i="1"/>
  <c r="BJ807" i="1"/>
  <c r="BJ806" i="1"/>
  <c r="BJ24" i="1" s="1"/>
  <c r="BK794" i="1"/>
  <c r="BQ794" i="1" s="1"/>
  <c r="BO794" i="1" s="1"/>
  <c r="BQ806" i="1" l="1"/>
  <c r="BQ24" i="1" s="1"/>
  <c r="BQ793" i="1"/>
  <c r="BO793" i="1" s="1"/>
  <c r="BQ807" i="1"/>
  <c r="BQ810" i="1" s="1"/>
  <c r="BP24" i="1"/>
  <c r="BP810" i="1"/>
  <c r="BK793" i="1"/>
  <c r="BI793" i="1" s="1"/>
  <c r="BK807" i="1"/>
  <c r="BK810" i="1" s="1"/>
  <c r="BK806" i="1"/>
  <c r="BK24" i="1" s="1"/>
  <c r="BJ810" i="1"/>
  <c r="BJ56" i="1" s="1"/>
  <c r="BJ30" i="1" s="1"/>
  <c r="BJ29" i="1" s="1"/>
  <c r="BX794" i="1"/>
  <c r="BI794" i="1"/>
  <c r="BN794" i="1" s="1"/>
  <c r="BN807" i="1" s="1"/>
  <c r="AB951" i="1"/>
  <c r="CI951" i="1"/>
  <c r="CE951" i="1" s="1"/>
  <c r="CD951" i="1"/>
  <c r="CA951" i="1" s="1"/>
  <c r="BZ951" i="1"/>
  <c r="BV951" i="1" s="1"/>
  <c r="BN951" i="1"/>
  <c r="BH951" i="1"/>
  <c r="BE951" i="1" s="1"/>
  <c r="BA951" i="1"/>
  <c r="F920" i="1"/>
  <c r="BZ856" i="1"/>
  <c r="BY856" i="1"/>
  <c r="BW856" i="1"/>
  <c r="BH856" i="1"/>
  <c r="BG856" i="1"/>
  <c r="BG848" i="1" s="1"/>
  <c r="BF856" i="1"/>
  <c r="G856" i="1"/>
  <c r="G848" i="1" s="1"/>
  <c r="G920" i="1" s="1"/>
  <c r="BZ855" i="1"/>
  <c r="BY855" i="1"/>
  <c r="BW855" i="1"/>
  <c r="BH855" i="1"/>
  <c r="BG855" i="1"/>
  <c r="BF855" i="1"/>
  <c r="G855" i="1"/>
  <c r="F855" i="1"/>
  <c r="E855" i="1"/>
  <c r="AU951" i="1" l="1"/>
  <c r="R951" i="1"/>
  <c r="H950" i="1"/>
  <c r="BO24" i="1"/>
  <c r="BN810" i="1"/>
  <c r="BN56" i="1" s="1"/>
  <c r="BN55" i="1" s="1"/>
  <c r="BN806" i="1"/>
  <c r="BN24" i="1" s="1"/>
  <c r="BQ809" i="1"/>
  <c r="BQ55" i="1" s="1"/>
  <c r="BQ21" i="1" s="1"/>
  <c r="BQ56" i="1"/>
  <c r="BQ30" i="1" s="1"/>
  <c r="BQ29" i="1" s="1"/>
  <c r="BO807" i="1"/>
  <c r="BO806" i="1"/>
  <c r="D951" i="1"/>
  <c r="T951" i="1" s="1"/>
  <c r="BP56" i="1"/>
  <c r="BP809" i="1"/>
  <c r="BO810" i="1"/>
  <c r="BI807" i="1"/>
  <c r="BE855" i="1"/>
  <c r="BE856" i="1"/>
  <c r="D855" i="1"/>
  <c r="BV794" i="1"/>
  <c r="CM794" i="1"/>
  <c r="BJ809" i="1"/>
  <c r="BI810" i="1"/>
  <c r="BK56" i="1"/>
  <c r="BK30" i="1" s="1"/>
  <c r="BK29" i="1" s="1"/>
  <c r="BK809" i="1"/>
  <c r="BK55" i="1" s="1"/>
  <c r="BK21" i="1" s="1"/>
  <c r="BI806" i="1"/>
  <c r="BI24" i="1"/>
  <c r="BA856" i="1"/>
  <c r="BV856" i="1"/>
  <c r="BA855" i="1"/>
  <c r="BV855" i="1"/>
  <c r="AB950" i="1" l="1"/>
  <c r="H943" i="1"/>
  <c r="BP967" i="1"/>
  <c r="BP969" i="1"/>
  <c r="BO969" i="1" s="1"/>
  <c r="BP965" i="1"/>
  <c r="BJ55" i="1"/>
  <c r="BJ21" i="1" s="1"/>
  <c r="BJ965" i="1"/>
  <c r="BJ967" i="1"/>
  <c r="BJ969" i="1"/>
  <c r="BI969" i="1" s="1"/>
  <c r="J951" i="1"/>
  <c r="AU950" i="1"/>
  <c r="AU943" i="1" s="1"/>
  <c r="R950" i="1"/>
  <c r="BN30" i="1"/>
  <c r="BN29" i="1" s="1"/>
  <c r="D950" i="1"/>
  <c r="BP55" i="1"/>
  <c r="BO809" i="1"/>
  <c r="BP30" i="1"/>
  <c r="BO56" i="1"/>
  <c r="CM806" i="1"/>
  <c r="CM24" i="1" s="1"/>
  <c r="CM807" i="1"/>
  <c r="CM810" i="1" s="1"/>
  <c r="CM793" i="1"/>
  <c r="BI56" i="1"/>
  <c r="BI809" i="1"/>
  <c r="E877" i="1"/>
  <c r="BI965" i="1" l="1"/>
  <c r="BI967" i="1"/>
  <c r="BO967" i="1"/>
  <c r="BO965" i="1"/>
  <c r="E856" i="1"/>
  <c r="J950" i="1"/>
  <c r="T950" i="1"/>
  <c r="AC951" i="1"/>
  <c r="AD951" i="1" s="1"/>
  <c r="AL951" i="1"/>
  <c r="AK950" i="1"/>
  <c r="BN809" i="1"/>
  <c r="BP29" i="1"/>
  <c r="BO30" i="1"/>
  <c r="BO6" i="1" s="1"/>
  <c r="BP21" i="1"/>
  <c r="BO55" i="1"/>
  <c r="BO921" i="1"/>
  <c r="BR919" i="1"/>
  <c r="CM809" i="1"/>
  <c r="CM55" i="1" s="1"/>
  <c r="CM21" i="1" s="1"/>
  <c r="CM56" i="1"/>
  <c r="CM30" i="1" s="1"/>
  <c r="CM29" i="1" s="1"/>
  <c r="BI55" i="1"/>
  <c r="BI29" i="1"/>
  <c r="BI30" i="1"/>
  <c r="BI6" i="1" s="1"/>
  <c r="BA877" i="1"/>
  <c r="BA878" i="1"/>
  <c r="BA848" i="1" s="1"/>
  <c r="AC950" i="1" l="1"/>
  <c r="AD950" i="1" s="1"/>
  <c r="AL950" i="1"/>
  <c r="AK943" i="1"/>
  <c r="BR937" i="1"/>
  <c r="BR934" i="1"/>
  <c r="BR931" i="1" s="1"/>
  <c r="BR939" i="1"/>
  <c r="BO919" i="1"/>
  <c r="BI21" i="1"/>
  <c r="BJ22" i="1" s="1"/>
  <c r="BV742" i="1"/>
  <c r="BV740" i="1"/>
  <c r="BV739" i="1"/>
  <c r="BV738" i="1"/>
  <c r="BV737" i="1"/>
  <c r="BV736" i="1"/>
  <c r="BV734" i="1"/>
  <c r="BV733" i="1"/>
  <c r="BV731" i="1"/>
  <c r="BV730" i="1"/>
  <c r="CH567" i="1"/>
  <c r="CF567" i="1"/>
  <c r="BW567" i="1"/>
  <c r="BN567" i="1"/>
  <c r="BA567" i="1"/>
  <c r="BF567" i="1"/>
  <c r="BE567" i="1" s="1"/>
  <c r="D414" i="1"/>
  <c r="T414" i="1" s="1"/>
  <c r="D412" i="1"/>
  <c r="T412" i="1" s="1"/>
  <c r="BY779" i="1"/>
  <c r="BV779" i="1" s="1"/>
  <c r="BG779" i="1"/>
  <c r="D779" i="1"/>
  <c r="D782" i="1"/>
  <c r="AD782" i="1" s="1"/>
  <c r="BG778" i="1"/>
  <c r="D778" i="1"/>
  <c r="J778" i="1" l="1"/>
  <c r="AD778" i="1"/>
  <c r="T778" i="1"/>
  <c r="J779" i="1"/>
  <c r="AD779" i="1"/>
  <c r="T779" i="1"/>
  <c r="J782" i="1"/>
  <c r="T782" i="1"/>
  <c r="AC943" i="1"/>
  <c r="J412" i="1"/>
  <c r="AD412" i="1"/>
  <c r="J414" i="1"/>
  <c r="AD414" i="1"/>
  <c r="BR929" i="1"/>
  <c r="BR958" i="1"/>
  <c r="BI2" i="1"/>
  <c r="BM22" i="1"/>
  <c r="CB567" i="1"/>
  <c r="CA567" i="1" s="1"/>
  <c r="BO958" i="1" l="1"/>
  <c r="BR956" i="1"/>
  <c r="BR31" i="1"/>
  <c r="BO31" i="1" s="1"/>
  <c r="BR928" i="1"/>
  <c r="BR53" i="1" s="1"/>
  <c r="BO929" i="1"/>
  <c r="BO928" i="1" s="1"/>
  <c r="BO53" i="1" s="1"/>
  <c r="BR29" i="1" l="1"/>
  <c r="BO29" i="1" s="1"/>
  <c r="BR36" i="1"/>
  <c r="BO36" i="1" s="1"/>
  <c r="BO956" i="1"/>
  <c r="BR21" i="1"/>
  <c r="BO21" i="1" s="1"/>
  <c r="BN21" i="1" s="1"/>
  <c r="BR23" i="1"/>
  <c r="BO23" i="1" s="1"/>
  <c r="D157" i="1"/>
  <c r="AD157" i="1" s="1"/>
  <c r="D158" i="1"/>
  <c r="AD158" i="1" s="1"/>
  <c r="BW806" i="1"/>
  <c r="BX334" i="1"/>
  <c r="J158" i="1" l="1"/>
  <c r="J157" i="1"/>
  <c r="BP22" i="1"/>
  <c r="BU22" i="1"/>
  <c r="BZ728" i="1"/>
  <c r="BY728" i="1"/>
  <c r="BX728" i="1"/>
  <c r="BW728" i="1"/>
  <c r="BZ727" i="1"/>
  <c r="BY727" i="1"/>
  <c r="BX727" i="1"/>
  <c r="BW727" i="1"/>
  <c r="F727" i="1"/>
  <c r="X727" i="1" s="1"/>
  <c r="G727" i="1"/>
  <c r="H727" i="1"/>
  <c r="G728" i="1"/>
  <c r="H728" i="1"/>
  <c r="E728" i="1"/>
  <c r="E727" i="1"/>
  <c r="BV745" i="1"/>
  <c r="BV744" i="1"/>
  <c r="BX743" i="1"/>
  <c r="D744" i="1"/>
  <c r="F743" i="1"/>
  <c r="D745" i="1"/>
  <c r="D742" i="1"/>
  <c r="D740" i="1"/>
  <c r="J739" i="1"/>
  <c r="D737" i="1"/>
  <c r="AD737" i="1" s="1"/>
  <c r="D736" i="1"/>
  <c r="J736" i="1" s="1"/>
  <c r="D734" i="1"/>
  <c r="AD734" i="1" s="1"/>
  <c r="F738" i="1"/>
  <c r="X738" i="1" s="1"/>
  <c r="F741" i="1"/>
  <c r="BX735" i="1"/>
  <c r="BV735" i="1" s="1"/>
  <c r="F735" i="1"/>
  <c r="N735" i="1" s="1"/>
  <c r="BX732" i="1"/>
  <c r="BV732" i="1" s="1"/>
  <c r="F732" i="1"/>
  <c r="X732" i="1" s="1"/>
  <c r="D731" i="1"/>
  <c r="AD731" i="1" s="1"/>
  <c r="F729" i="1"/>
  <c r="BW676" i="1"/>
  <c r="E676" i="1"/>
  <c r="BX668" i="1"/>
  <c r="F668" i="1"/>
  <c r="F488" i="1"/>
  <c r="D489" i="1"/>
  <c r="BV438" i="1"/>
  <c r="D438" i="1"/>
  <c r="CH437" i="1"/>
  <c r="CA437" i="1"/>
  <c r="BX437" i="1"/>
  <c r="BX436" i="1" s="1"/>
  <c r="BW437" i="1"/>
  <c r="CF437" i="1" s="1"/>
  <c r="BA437" i="1"/>
  <c r="F437" i="1"/>
  <c r="E437" i="1"/>
  <c r="BX429" i="1"/>
  <c r="BX428" i="1" s="1"/>
  <c r="BV430" i="1"/>
  <c r="D430" i="1"/>
  <c r="F429" i="1"/>
  <c r="F411" i="1"/>
  <c r="N411" i="1" s="1"/>
  <c r="D282" i="1"/>
  <c r="F281" i="1"/>
  <c r="E280" i="1"/>
  <c r="F279" i="1"/>
  <c r="AD744" i="1" l="1"/>
  <c r="X744" i="1"/>
  <c r="AD745" i="1"/>
  <c r="X745" i="1"/>
  <c r="AF676" i="1"/>
  <c r="L676" i="1"/>
  <c r="X668" i="1"/>
  <c r="N668" i="1"/>
  <c r="AH741" i="1"/>
  <c r="N741" i="1"/>
  <c r="AH738" i="1"/>
  <c r="N738" i="1"/>
  <c r="AH743" i="1"/>
  <c r="N743" i="1"/>
  <c r="AH279" i="1"/>
  <c r="X279" i="1"/>
  <c r="AU441" i="1"/>
  <c r="X441" i="1"/>
  <c r="AH441" i="1"/>
  <c r="J740" i="1"/>
  <c r="AD740" i="1"/>
  <c r="T740" i="1"/>
  <c r="J742" i="1"/>
  <c r="T742" i="1"/>
  <c r="AH735" i="1"/>
  <c r="X735" i="1"/>
  <c r="AU488" i="1"/>
  <c r="AH488" i="1"/>
  <c r="AU429" i="1"/>
  <c r="X429" i="1"/>
  <c r="AH429" i="1"/>
  <c r="AU437" i="1"/>
  <c r="X437" i="1"/>
  <c r="AH437" i="1"/>
  <c r="V280" i="1"/>
  <c r="AF280" i="1"/>
  <c r="AH281" i="1"/>
  <c r="X281" i="1"/>
  <c r="N729" i="1"/>
  <c r="AH729" i="1"/>
  <c r="J734" i="1"/>
  <c r="T734" i="1"/>
  <c r="J744" i="1"/>
  <c r="T744" i="1"/>
  <c r="J731" i="1"/>
  <c r="T731" i="1"/>
  <c r="N732" i="1"/>
  <c r="AH732" i="1"/>
  <c r="J737" i="1"/>
  <c r="T737" i="1"/>
  <c r="N727" i="1"/>
  <c r="AH727" i="1"/>
  <c r="J745" i="1"/>
  <c r="T745" i="1"/>
  <c r="J489" i="1"/>
  <c r="AD489" i="1"/>
  <c r="AH668" i="1"/>
  <c r="J430" i="1"/>
  <c r="AD430" i="1"/>
  <c r="J438" i="1"/>
  <c r="AD438" i="1"/>
  <c r="J282" i="1"/>
  <c r="AD282" i="1"/>
  <c r="AU411" i="1"/>
  <c r="D280" i="1"/>
  <c r="E311" i="1"/>
  <c r="F436" i="1"/>
  <c r="F487" i="1"/>
  <c r="F428" i="1"/>
  <c r="BS22" i="1"/>
  <c r="BO2" i="1"/>
  <c r="D727" i="1"/>
  <c r="AD727" i="1" s="1"/>
  <c r="BV728" i="1"/>
  <c r="BV727" i="1"/>
  <c r="F728" i="1"/>
  <c r="X728" i="1" s="1"/>
  <c r="BX726" i="1"/>
  <c r="H726" i="1"/>
  <c r="G726" i="1"/>
  <c r="BV437" i="1"/>
  <c r="D437" i="1"/>
  <c r="BW436" i="1"/>
  <c r="BV436" i="1" s="1"/>
  <c r="BF437" i="1"/>
  <c r="BE437" i="1" s="1"/>
  <c r="E436" i="1"/>
  <c r="E279" i="1"/>
  <c r="AU487" i="1" l="1"/>
  <c r="AH487" i="1"/>
  <c r="AU428" i="1"/>
  <c r="AH428" i="1"/>
  <c r="D436" i="1"/>
  <c r="AD436" i="1" s="1"/>
  <c r="AU436" i="1"/>
  <c r="X436" i="1"/>
  <c r="AH436" i="1"/>
  <c r="D279" i="1"/>
  <c r="J279" i="1" s="1"/>
  <c r="V279" i="1"/>
  <c r="AF279" i="1"/>
  <c r="L311" i="1"/>
  <c r="AF311" i="1"/>
  <c r="V311" i="1"/>
  <c r="N728" i="1"/>
  <c r="AH728" i="1"/>
  <c r="J727" i="1"/>
  <c r="T727" i="1"/>
  <c r="AD279" i="1"/>
  <c r="J280" i="1"/>
  <c r="AD280" i="1"/>
  <c r="J437" i="1"/>
  <c r="AD437" i="1"/>
  <c r="D728" i="1"/>
  <c r="AD728" i="1" s="1"/>
  <c r="F726" i="1"/>
  <c r="X726" i="1" s="1"/>
  <c r="BV726" i="1"/>
  <c r="BW695" i="1"/>
  <c r="BV695" i="1" s="1"/>
  <c r="D697" i="1"/>
  <c r="T697" i="1" s="1"/>
  <c r="D699" i="1"/>
  <c r="T699" i="1" s="1"/>
  <c r="D700" i="1"/>
  <c r="T700" i="1" s="1"/>
  <c r="D701" i="1"/>
  <c r="T701" i="1" s="1"/>
  <c r="F203" i="1"/>
  <c r="BX203" i="1"/>
  <c r="BV203" i="1" s="1"/>
  <c r="E204" i="1"/>
  <c r="AU204" i="1" l="1"/>
  <c r="AF204" i="1"/>
  <c r="V204" i="1"/>
  <c r="N726" i="1"/>
  <c r="AH726" i="1"/>
  <c r="J728" i="1"/>
  <c r="T728" i="1"/>
  <c r="J701" i="1"/>
  <c r="AD701" i="1"/>
  <c r="J700" i="1"/>
  <c r="AD700" i="1"/>
  <c r="J697" i="1"/>
  <c r="AD697" i="1"/>
  <c r="J699" i="1"/>
  <c r="AD699" i="1"/>
  <c r="D204" i="1"/>
  <c r="T204" i="1" s="1"/>
  <c r="D726" i="1"/>
  <c r="AD726" i="1" s="1"/>
  <c r="BW693" i="1"/>
  <c r="BV693" i="1" s="1"/>
  <c r="E203" i="1"/>
  <c r="AU203" i="1" l="1"/>
  <c r="V203" i="1"/>
  <c r="AF203" i="1"/>
  <c r="J726" i="1"/>
  <c r="T726" i="1"/>
  <c r="J204" i="1"/>
  <c r="AD204" i="1"/>
  <c r="D203" i="1"/>
  <c r="T203" i="1" s="1"/>
  <c r="BZ807" i="1"/>
  <c r="BZ720" i="1"/>
  <c r="H808" i="1"/>
  <c r="AB808" i="1" s="1"/>
  <c r="R807" i="1" l="1"/>
  <c r="AB807" i="1"/>
  <c r="J203" i="1"/>
  <c r="AD203" i="1"/>
  <c r="BZ789" i="1"/>
  <c r="E225" i="1"/>
  <c r="BZ202" i="1"/>
  <c r="BY201" i="1"/>
  <c r="BY200" i="1" s="1"/>
  <c r="BW201" i="1"/>
  <c r="BW200" i="1" s="1"/>
  <c r="G201" i="1"/>
  <c r="E200" i="1"/>
  <c r="CI202" i="1"/>
  <c r="CH202" i="1"/>
  <c r="CD202" i="1"/>
  <c r="CC202" i="1"/>
  <c r="BH202" i="1"/>
  <c r="BG202" i="1"/>
  <c r="F224" i="1"/>
  <c r="CD223" i="1"/>
  <c r="CB223" i="1"/>
  <c r="G223" i="1"/>
  <c r="BV220" i="1"/>
  <c r="F226" i="1"/>
  <c r="BX226" i="1"/>
  <c r="BX223" i="1" s="1"/>
  <c r="BX225" i="1"/>
  <c r="BX222" i="1" s="1"/>
  <c r="BW225" i="1"/>
  <c r="BW222" i="1" s="1"/>
  <c r="CD220" i="1"/>
  <c r="CC220" i="1"/>
  <c r="CB220" i="1"/>
  <c r="BA220" i="1"/>
  <c r="D182" i="1"/>
  <c r="AD182" i="1" s="1"/>
  <c r="BY173" i="1"/>
  <c r="BX173" i="1"/>
  <c r="BW173" i="1"/>
  <c r="BY172" i="1"/>
  <c r="BX172" i="1"/>
  <c r="BW172" i="1"/>
  <c r="E173" i="1"/>
  <c r="V173" i="1" s="1"/>
  <c r="G173" i="1"/>
  <c r="Z173" i="1" s="1"/>
  <c r="G172" i="1"/>
  <c r="Z172" i="1" s="1"/>
  <c r="E172" i="1"/>
  <c r="V172" i="1" s="1"/>
  <c r="F173" i="1"/>
  <c r="X226" i="1" l="1"/>
  <c r="AH226" i="1"/>
  <c r="G221" i="1"/>
  <c r="AU200" i="1"/>
  <c r="V200" i="1"/>
  <c r="AF200" i="1"/>
  <c r="X173" i="1"/>
  <c r="AH173" i="1"/>
  <c r="X224" i="1"/>
  <c r="AH224" i="1"/>
  <c r="G200" i="1"/>
  <c r="J182" i="1"/>
  <c r="BY171" i="1"/>
  <c r="N224" i="1"/>
  <c r="AU224" i="1"/>
  <c r="AU226" i="1"/>
  <c r="N226" i="1"/>
  <c r="D200" i="1"/>
  <c r="T200" i="1" s="1"/>
  <c r="E224" i="1"/>
  <c r="BX221" i="1"/>
  <c r="F201" i="1"/>
  <c r="CA220" i="1"/>
  <c r="BW171" i="1"/>
  <c r="BX201" i="1"/>
  <c r="BX200" i="1" s="1"/>
  <c r="F222" i="1"/>
  <c r="F223" i="1"/>
  <c r="BX171" i="1"/>
  <c r="F180" i="1"/>
  <c r="F172" i="1"/>
  <c r="AH222" i="1" l="1"/>
  <c r="X222" i="1"/>
  <c r="X223" i="1"/>
  <c r="AH223" i="1"/>
  <c r="D180" i="1"/>
  <c r="AD180" i="1" s="1"/>
  <c r="AH180" i="1"/>
  <c r="X180" i="1"/>
  <c r="F116" i="1"/>
  <c r="X172" i="1"/>
  <c r="AH172" i="1"/>
  <c r="F200" i="1"/>
  <c r="D224" i="1"/>
  <c r="T224" i="1" s="1"/>
  <c r="J200" i="1"/>
  <c r="AD200" i="1"/>
  <c r="J180" i="1"/>
  <c r="AU223" i="1"/>
  <c r="N223" i="1"/>
  <c r="N222" i="1"/>
  <c r="AU222" i="1"/>
  <c r="F221" i="1"/>
  <c r="CE182" i="1"/>
  <c r="CA182" i="1"/>
  <c r="BV182" i="1"/>
  <c r="BA182" i="1"/>
  <c r="CE181" i="1"/>
  <c r="CA181" i="1"/>
  <c r="BV181" i="1"/>
  <c r="BA181" i="1"/>
  <c r="D181" i="1"/>
  <c r="AD181" i="1" s="1"/>
  <c r="CF180" i="1"/>
  <c r="CE180" i="1" s="1"/>
  <c r="CB180" i="1"/>
  <c r="CA180" i="1" s="1"/>
  <c r="BW180" i="1"/>
  <c r="BV180" i="1" s="1"/>
  <c r="BF180" i="1"/>
  <c r="BE180" i="1" s="1"/>
  <c r="E180" i="1"/>
  <c r="V180" i="1" s="1"/>
  <c r="F115" i="1" l="1"/>
  <c r="AH116" i="1"/>
  <c r="X116" i="1"/>
  <c r="AD224" i="1"/>
  <c r="J224" i="1"/>
  <c r="X221" i="1"/>
  <c r="AH221" i="1"/>
  <c r="J181" i="1"/>
  <c r="N221" i="1"/>
  <c r="AU221" i="1"/>
  <c r="BA180" i="1"/>
  <c r="CE179" i="1"/>
  <c r="CA179" i="1"/>
  <c r="BV179" i="1"/>
  <c r="BA179" i="1"/>
  <c r="D179" i="1"/>
  <c r="AD179" i="1" s="1"/>
  <c r="CE178" i="1"/>
  <c r="CA178" i="1"/>
  <c r="BV178" i="1"/>
  <c r="BF178" i="1"/>
  <c r="D178" i="1"/>
  <c r="AD178" i="1" s="1"/>
  <c r="CE177" i="1"/>
  <c r="CA177" i="1"/>
  <c r="BW177" i="1"/>
  <c r="BV177" i="1" s="1"/>
  <c r="H177" i="1"/>
  <c r="G177" i="1"/>
  <c r="Z177" i="1" s="1"/>
  <c r="F177" i="1"/>
  <c r="E177" i="1"/>
  <c r="V177" i="1" s="1"/>
  <c r="CE176" i="1"/>
  <c r="CA176" i="1"/>
  <c r="BV176" i="1"/>
  <c r="BA176" i="1"/>
  <c r="D176" i="1"/>
  <c r="AD176" i="1" s="1"/>
  <c r="CE175" i="1"/>
  <c r="CA175" i="1"/>
  <c r="BV175" i="1"/>
  <c r="BF175" i="1"/>
  <c r="D175" i="1"/>
  <c r="AD175" i="1" s="1"/>
  <c r="CE174" i="1"/>
  <c r="CA174" i="1"/>
  <c r="BW174" i="1"/>
  <c r="BV174" i="1" s="1"/>
  <c r="H174" i="1"/>
  <c r="G174" i="1"/>
  <c r="Z174" i="1" s="1"/>
  <c r="F174" i="1"/>
  <c r="E174" i="1"/>
  <c r="V174" i="1" s="1"/>
  <c r="G171" i="1"/>
  <c r="Z171" i="1" s="1"/>
  <c r="X177" i="1" l="1"/>
  <c r="AH177" i="1"/>
  <c r="AH174" i="1"/>
  <c r="X174" i="1"/>
  <c r="AL177" i="1"/>
  <c r="AB177" i="1"/>
  <c r="AB174" i="1"/>
  <c r="AL174" i="1"/>
  <c r="AH115" i="1"/>
  <c r="X115" i="1"/>
  <c r="J175" i="1"/>
  <c r="J178" i="1"/>
  <c r="J176" i="1"/>
  <c r="J179" i="1"/>
  <c r="BB175" i="1"/>
  <c r="BE175" i="1"/>
  <c r="BB178" i="1"/>
  <c r="BB177" i="1" s="1"/>
  <c r="BA177" i="1" s="1"/>
  <c r="BE178" i="1"/>
  <c r="D173" i="1"/>
  <c r="AD173" i="1" s="1"/>
  <c r="BV173" i="1"/>
  <c r="D174" i="1"/>
  <c r="AD174" i="1" s="1"/>
  <c r="BF177" i="1"/>
  <c r="BE177" i="1" s="1"/>
  <c r="D177" i="1"/>
  <c r="AD177" i="1" s="1"/>
  <c r="E171" i="1"/>
  <c r="V171" i="1" s="1"/>
  <c r="F171" i="1"/>
  <c r="BF174" i="1"/>
  <c r="BE174" i="1" s="1"/>
  <c r="BA172" i="1"/>
  <c r="X171" i="1" l="1"/>
  <c r="AH171" i="1"/>
  <c r="J173" i="1"/>
  <c r="J174" i="1"/>
  <c r="J177" i="1"/>
  <c r="BA178" i="1"/>
  <c r="BB174" i="1"/>
  <c r="BA174" i="1" s="1"/>
  <c r="BA175" i="1"/>
  <c r="BY746" i="1" l="1"/>
  <c r="BX746" i="1"/>
  <c r="BX725" i="1" s="1"/>
  <c r="F746" i="1"/>
  <c r="G746" i="1"/>
  <c r="D748" i="1"/>
  <c r="AD748" i="1" s="1"/>
  <c r="D751" i="1"/>
  <c r="AD751" i="1" s="1"/>
  <c r="D750" i="1"/>
  <c r="AD750" i="1" s="1"/>
  <c r="T751" i="1" l="1"/>
  <c r="F725" i="1"/>
  <c r="X725" i="1" s="1"/>
  <c r="J756" i="1"/>
  <c r="AD756" i="1"/>
  <c r="T756" i="1"/>
  <c r="J755" i="1"/>
  <c r="AD755" i="1"/>
  <c r="T755" i="1"/>
  <c r="J750" i="1"/>
  <c r="T750" i="1"/>
  <c r="T748" i="1"/>
  <c r="AH725" i="1"/>
  <c r="BX783" i="1"/>
  <c r="CG725" i="1"/>
  <c r="CG783" i="1" s="1"/>
  <c r="CG785" i="1" s="1"/>
  <c r="D344" i="1"/>
  <c r="AD344" i="1" s="1"/>
  <c r="D38" i="1"/>
  <c r="N725" i="1" l="1"/>
  <c r="CG810" i="1"/>
  <c r="CG784" i="1"/>
  <c r="CG23" i="1" s="1"/>
  <c r="BZ331" i="1"/>
  <c r="BZ719" i="1" s="1"/>
  <c r="BY331" i="1"/>
  <c r="BY326" i="1" s="1"/>
  <c r="BY788" i="1" s="1"/>
  <c r="BZ329" i="1"/>
  <c r="BY329" i="1"/>
  <c r="BX329" i="1"/>
  <c r="BZ334" i="1"/>
  <c r="BZ718" i="1" s="1"/>
  <c r="BY334" i="1"/>
  <c r="BW334" i="1"/>
  <c r="BW329" i="1" s="1"/>
  <c r="BZ333" i="1"/>
  <c r="BZ332" i="1" s="1"/>
  <c r="BY333" i="1"/>
  <c r="BY332" i="1" s="1"/>
  <c r="F334" i="1"/>
  <c r="G334" i="1"/>
  <c r="H334" i="1"/>
  <c r="G333" i="1"/>
  <c r="H333" i="1"/>
  <c r="F329" i="1"/>
  <c r="F451" i="1"/>
  <c r="F450" i="1"/>
  <c r="BW705" i="1"/>
  <c r="BW706" i="1"/>
  <c r="BW327" i="1" s="1"/>
  <c r="BV327" i="1" s="1"/>
  <c r="BW789" i="1"/>
  <c r="BY815" i="1"/>
  <c r="BX815" i="1"/>
  <c r="BW815" i="1"/>
  <c r="BZ326" i="1"/>
  <c r="BZ788" i="1" s="1"/>
  <c r="BZ813" i="1" s="1"/>
  <c r="BZ324" i="1"/>
  <c r="BY324" i="1"/>
  <c r="BW324" i="1"/>
  <c r="BA788" i="1"/>
  <c r="BA813" i="1" s="1"/>
  <c r="BF788" i="1"/>
  <c r="BG788" i="1"/>
  <c r="BH788" i="1"/>
  <c r="BH328" i="1"/>
  <c r="G331" i="1"/>
  <c r="H331" i="1"/>
  <c r="AB331" i="1" s="1"/>
  <c r="AU450" i="1" l="1"/>
  <c r="AH450" i="1"/>
  <c r="X450" i="1"/>
  <c r="AU451" i="1"/>
  <c r="AH451" i="1"/>
  <c r="X451" i="1"/>
  <c r="X329" i="1"/>
  <c r="AH329" i="1"/>
  <c r="AH334" i="1"/>
  <c r="X334" i="1"/>
  <c r="H719" i="1"/>
  <c r="H326" i="1"/>
  <c r="G719" i="1"/>
  <c r="G326" i="1"/>
  <c r="CG56" i="1"/>
  <c r="CG30" i="1" s="1"/>
  <c r="CG29" i="1" s="1"/>
  <c r="CG809" i="1"/>
  <c r="CG55" i="1" s="1"/>
  <c r="CG21" i="1" s="1"/>
  <c r="BV324" i="1"/>
  <c r="H332" i="1"/>
  <c r="H717" i="1" s="1"/>
  <c r="H330" i="1"/>
  <c r="AB330" i="1" s="1"/>
  <c r="G332" i="1"/>
  <c r="G330" i="1"/>
  <c r="BV334" i="1"/>
  <c r="H788" i="1"/>
  <c r="BY330" i="1"/>
  <c r="BZ330" i="1"/>
  <c r="BV329" i="1"/>
  <c r="BY813" i="1"/>
  <c r="G788" i="1" l="1"/>
  <c r="G325" i="1"/>
  <c r="BY328" i="1"/>
  <c r="BZ328" i="1"/>
  <c r="BZ922" i="1"/>
  <c r="BX922" i="1"/>
  <c r="BZ921" i="1"/>
  <c r="BX921" i="1"/>
  <c r="BW921" i="1"/>
  <c r="BZ920" i="1"/>
  <c r="BX920" i="1"/>
  <c r="F922" i="1"/>
  <c r="F847" i="1"/>
  <c r="F921" i="1" s="1"/>
  <c r="D857" i="1"/>
  <c r="F853" i="1"/>
  <c r="AH853" i="1" s="1"/>
  <c r="BX657" i="1"/>
  <c r="BX656" i="1" s="1"/>
  <c r="F657" i="1"/>
  <c r="F656" i="1" s="1"/>
  <c r="G657" i="1"/>
  <c r="G656" i="1" s="1"/>
  <c r="H657" i="1"/>
  <c r="H656" i="1" s="1"/>
  <c r="AD857" i="1" l="1"/>
  <c r="T857" i="1"/>
  <c r="BX919" i="1"/>
  <c r="BZ919" i="1"/>
  <c r="BV921" i="1"/>
  <c r="F849" i="1"/>
  <c r="AH849" i="1" s="1"/>
  <c r="BX536" i="1" l="1"/>
  <c r="BV537" i="1"/>
  <c r="BX520" i="1"/>
  <c r="BX331" i="1" s="1"/>
  <c r="BZ518" i="1"/>
  <c r="BX544" i="1"/>
  <c r="CJ543" i="1" s="1"/>
  <c r="CJ542" i="1" s="1"/>
  <c r="BX545" i="1"/>
  <c r="D547" i="1"/>
  <c r="J547" i="1" s="1"/>
  <c r="AD547" i="1" l="1"/>
  <c r="T547" i="1"/>
  <c r="BV545" i="1"/>
  <c r="CJ545" i="1"/>
  <c r="BV536" i="1"/>
  <c r="CJ534" i="1"/>
  <c r="CJ533" i="1" s="1"/>
  <c r="BX326" i="1"/>
  <c r="BX788" i="1" s="1"/>
  <c r="BX813" i="1" s="1"/>
  <c r="F543" i="1"/>
  <c r="N543" i="1" s="1"/>
  <c r="BX534" i="1"/>
  <c r="BX533" i="1" s="1"/>
  <c r="BX543" i="1"/>
  <c r="BX542" i="1" s="1"/>
  <c r="BV544" i="1"/>
  <c r="BV535" i="1"/>
  <c r="F535" i="1"/>
  <c r="BX525" i="1"/>
  <c r="BX524" i="1"/>
  <c r="BV524" i="1" s="1"/>
  <c r="BX487" i="1"/>
  <c r="BX488" i="1"/>
  <c r="BV490" i="1"/>
  <c r="D490" i="1"/>
  <c r="BV486" i="1"/>
  <c r="BX484" i="1"/>
  <c r="BX485" i="1"/>
  <c r="BV483" i="1"/>
  <c r="BX482" i="1"/>
  <c r="BX481" i="1" s="1"/>
  <c r="J458" i="1"/>
  <c r="D457" i="1"/>
  <c r="T457" i="1" s="1"/>
  <c r="F456" i="1"/>
  <c r="BV452" i="1"/>
  <c r="BX451" i="1"/>
  <c r="BW451" i="1"/>
  <c r="BX450" i="1"/>
  <c r="BW450" i="1"/>
  <c r="BV444" i="1"/>
  <c r="D444" i="1"/>
  <c r="BX442" i="1"/>
  <c r="BX443" i="1"/>
  <c r="F442" i="1"/>
  <c r="F443" i="1"/>
  <c r="BX440" i="1"/>
  <c r="F410" i="1"/>
  <c r="N410" i="1" s="1"/>
  <c r="F397" i="1"/>
  <c r="F360" i="1"/>
  <c r="F361" i="1"/>
  <c r="F336" i="1"/>
  <c r="F337" i="1"/>
  <c r="BZ211" i="1"/>
  <c r="BY211" i="1"/>
  <c r="BY207" i="1" s="1"/>
  <c r="BX211" i="1"/>
  <c r="BX207" i="1" s="1"/>
  <c r="BW211" i="1"/>
  <c r="BW207" i="1" s="1"/>
  <c r="BZ210" i="1"/>
  <c r="BY210" i="1"/>
  <c r="BY206" i="1" s="1"/>
  <c r="BX210" i="1"/>
  <c r="BX206" i="1" s="1"/>
  <c r="BW210" i="1"/>
  <c r="BZ209" i="1"/>
  <c r="BY209" i="1"/>
  <c r="BX209" i="1"/>
  <c r="G211" i="1"/>
  <c r="H211" i="1"/>
  <c r="G210" i="1"/>
  <c r="H210" i="1"/>
  <c r="G209" i="1"/>
  <c r="H209" i="1"/>
  <c r="D218" i="1"/>
  <c r="T218" i="1" s="1"/>
  <c r="D219" i="1"/>
  <c r="T219" i="1" s="1"/>
  <c r="AU443" i="1" l="1"/>
  <c r="AH443" i="1"/>
  <c r="X443" i="1"/>
  <c r="X337" i="1"/>
  <c r="AH337" i="1"/>
  <c r="AH442" i="1"/>
  <c r="H206" i="1"/>
  <c r="X336" i="1"/>
  <c r="AH336" i="1"/>
  <c r="G206" i="1"/>
  <c r="H207" i="1"/>
  <c r="G207" i="1"/>
  <c r="X543" i="1"/>
  <c r="AH543" i="1"/>
  <c r="AH456" i="1"/>
  <c r="AU410" i="1"/>
  <c r="AU397" i="1"/>
  <c r="AH397" i="1"/>
  <c r="AU360" i="1"/>
  <c r="AH360" i="1"/>
  <c r="AU361" i="1"/>
  <c r="AH361" i="1"/>
  <c r="F534" i="1"/>
  <c r="F533" i="1" s="1"/>
  <c r="N533" i="1" s="1"/>
  <c r="AH535" i="1"/>
  <c r="X535" i="1"/>
  <c r="J444" i="1"/>
  <c r="AD444" i="1"/>
  <c r="J457" i="1"/>
  <c r="AD457" i="1"/>
  <c r="J219" i="1"/>
  <c r="AD219" i="1"/>
  <c r="J218" i="1"/>
  <c r="AD218" i="1"/>
  <c r="J490" i="1"/>
  <c r="AD490" i="1"/>
  <c r="AU442" i="1"/>
  <c r="AU456" i="1"/>
  <c r="N456" i="1"/>
  <c r="F206" i="1"/>
  <c r="F67" i="1"/>
  <c r="N67" i="1" s="1"/>
  <c r="F455" i="1"/>
  <c r="F207" i="1"/>
  <c r="F124" i="1"/>
  <c r="N124" i="1" s="1"/>
  <c r="F396" i="1"/>
  <c r="F354" i="1"/>
  <c r="D356" i="1"/>
  <c r="BV525" i="1"/>
  <c r="CJ523" i="1"/>
  <c r="CJ522" i="1" s="1"/>
  <c r="BX333" i="1"/>
  <c r="BX332" i="1" s="1"/>
  <c r="F542" i="1"/>
  <c r="N542" i="1" s="1"/>
  <c r="BY202" i="1"/>
  <c r="BY205" i="1"/>
  <c r="H205" i="1"/>
  <c r="G202" i="1"/>
  <c r="BX205" i="1"/>
  <c r="BX202" i="1"/>
  <c r="BV210" i="1"/>
  <c r="BX523" i="1"/>
  <c r="BX522" i="1" s="1"/>
  <c r="BV211" i="1"/>
  <c r="F523" i="1"/>
  <c r="N523" i="1" s="1"/>
  <c r="BV451" i="1"/>
  <c r="BV450" i="1"/>
  <c r="BW206" i="1"/>
  <c r="BV207" i="1"/>
  <c r="BX724" i="1"/>
  <c r="BX723" i="1" s="1"/>
  <c r="F724" i="1"/>
  <c r="X724" i="1" s="1"/>
  <c r="E657" i="1"/>
  <c r="BY807" i="1"/>
  <c r="BX807" i="1"/>
  <c r="BW807" i="1"/>
  <c r="V807" i="1"/>
  <c r="BY806" i="1"/>
  <c r="BX806" i="1"/>
  <c r="V806" i="1"/>
  <c r="BW800" i="1"/>
  <c r="BV800" i="1" s="1"/>
  <c r="E800" i="1"/>
  <c r="CI801" i="1"/>
  <c r="CH801" i="1"/>
  <c r="BV801" i="1"/>
  <c r="BF801" i="1"/>
  <c r="BE801" i="1" s="1"/>
  <c r="BA801" i="1"/>
  <c r="D801" i="1"/>
  <c r="F333" i="1" l="1"/>
  <c r="N333" i="1" s="1"/>
  <c r="P806" i="1"/>
  <c r="Z806" i="1"/>
  <c r="AJ806" i="1"/>
  <c r="P807" i="1"/>
  <c r="Z807" i="1"/>
  <c r="AJ807" i="1"/>
  <c r="T801" i="1"/>
  <c r="V801" i="1"/>
  <c r="AD801" i="1"/>
  <c r="H202" i="1"/>
  <c r="L807" i="1"/>
  <c r="AF807" i="1"/>
  <c r="D800" i="1"/>
  <c r="T800" i="1" s="1"/>
  <c r="AF800" i="1"/>
  <c r="N806" i="1"/>
  <c r="X806" i="1"/>
  <c r="AH806" i="1"/>
  <c r="N807" i="1"/>
  <c r="X807" i="1"/>
  <c r="AH807" i="1"/>
  <c r="V24" i="1"/>
  <c r="AF806" i="1"/>
  <c r="G205" i="1"/>
  <c r="X542" i="1"/>
  <c r="AH542" i="1"/>
  <c r="AU523" i="1"/>
  <c r="AU522" i="1" s="1"/>
  <c r="AH523" i="1"/>
  <c r="AH455" i="1"/>
  <c r="AU396" i="1"/>
  <c r="AH396" i="1"/>
  <c r="AU354" i="1"/>
  <c r="AH354" i="1"/>
  <c r="X67" i="1"/>
  <c r="AH67" i="1"/>
  <c r="F723" i="1"/>
  <c r="X723" i="1" s="1"/>
  <c r="AH724" i="1"/>
  <c r="F202" i="1"/>
  <c r="X533" i="1"/>
  <c r="AH533" i="1"/>
  <c r="X534" i="1"/>
  <c r="AH534" i="1"/>
  <c r="F322" i="1"/>
  <c r="N322" i="1" s="1"/>
  <c r="X124" i="1"/>
  <c r="AH124" i="1"/>
  <c r="J356" i="1"/>
  <c r="AD356" i="1"/>
  <c r="F205" i="1"/>
  <c r="AU455" i="1"/>
  <c r="N455" i="1"/>
  <c r="J801" i="1"/>
  <c r="L801" i="1"/>
  <c r="F65" i="1"/>
  <c r="N65" i="1" s="1"/>
  <c r="D354" i="1"/>
  <c r="F519" i="1"/>
  <c r="N519" i="1" s="1"/>
  <c r="BV206" i="1"/>
  <c r="BW205" i="1"/>
  <c r="BV205" i="1" s="1"/>
  <c r="BW202" i="1"/>
  <c r="BV202" i="1" s="1"/>
  <c r="F522" i="1"/>
  <c r="N522" i="1" s="1"/>
  <c r="BX519" i="1"/>
  <c r="BX330" i="1" s="1"/>
  <c r="F520" i="1"/>
  <c r="N520" i="1" s="1"/>
  <c r="F783" i="1"/>
  <c r="BV38" i="1"/>
  <c r="BZ37" i="1"/>
  <c r="BY37" i="1"/>
  <c r="BX37" i="1"/>
  <c r="BW37" i="1"/>
  <c r="BV27" i="1"/>
  <c r="BZ26" i="1"/>
  <c r="BY26" i="1"/>
  <c r="BX26" i="1"/>
  <c r="BY24" i="1"/>
  <c r="BX24" i="1"/>
  <c r="BW24" i="1"/>
  <c r="F815" i="1"/>
  <c r="F808" i="1"/>
  <c r="AH808" i="1" s="1"/>
  <c r="BX958" i="1"/>
  <c r="BX957" i="1"/>
  <c r="F37" i="1"/>
  <c r="G37" i="1"/>
  <c r="H37" i="1"/>
  <c r="D27" i="1"/>
  <c r="F26" i="1"/>
  <c r="G26" i="1"/>
  <c r="H26" i="1"/>
  <c r="F24" i="1"/>
  <c r="F958" i="1"/>
  <c r="F957" i="1"/>
  <c r="BZ61" i="1"/>
  <c r="BZ35" i="1" s="1"/>
  <c r="BY61" i="1"/>
  <c r="BY35" i="1" s="1"/>
  <c r="BX60" i="1"/>
  <c r="BX59" i="1"/>
  <c r="BX34" i="1" s="1"/>
  <c r="G61" i="1"/>
  <c r="H61" i="1"/>
  <c r="BV977" i="1"/>
  <c r="D977" i="1"/>
  <c r="T977" i="1" s="1"/>
  <c r="D961" i="1"/>
  <c r="T961" i="1" s="1"/>
  <c r="AU333" i="1" l="1"/>
  <c r="AU332" i="1" s="1"/>
  <c r="AH333" i="1"/>
  <c r="F332" i="1"/>
  <c r="N332" i="1"/>
  <c r="AF24" i="1"/>
  <c r="L24" i="1"/>
  <c r="F60" i="1"/>
  <c r="AH522" i="1"/>
  <c r="F331" i="1"/>
  <c r="F719" i="1" s="1"/>
  <c r="AH719" i="1" s="1"/>
  <c r="X520" i="1"/>
  <c r="AH520" i="1"/>
  <c r="AH332" i="1"/>
  <c r="AH519" i="1"/>
  <c r="X519" i="1"/>
  <c r="N783" i="1"/>
  <c r="AH783" i="1"/>
  <c r="N723" i="1"/>
  <c r="AH723" i="1"/>
  <c r="X65" i="1"/>
  <c r="AH65" i="1"/>
  <c r="X322" i="1"/>
  <c r="J354" i="1"/>
  <c r="AD354" i="1"/>
  <c r="P37" i="1"/>
  <c r="Z37" i="1"/>
  <c r="AJ37" i="1"/>
  <c r="J961" i="1"/>
  <c r="N24" i="1"/>
  <c r="AH24" i="1"/>
  <c r="X24" i="1"/>
  <c r="P26" i="1"/>
  <c r="AJ26" i="1"/>
  <c r="Z26" i="1"/>
  <c r="AD977" i="1"/>
  <c r="N37" i="1"/>
  <c r="X37" i="1"/>
  <c r="AH37" i="1"/>
  <c r="J27" i="1"/>
  <c r="AD27" i="1"/>
  <c r="T27" i="1"/>
  <c r="G35" i="1"/>
  <c r="H35" i="1"/>
  <c r="BX956" i="1"/>
  <c r="F330" i="1"/>
  <c r="F325" i="1"/>
  <c r="D37" i="1"/>
  <c r="BX518" i="1"/>
  <c r="F518" i="1"/>
  <c r="N518" i="1" s="1"/>
  <c r="BV37" i="1"/>
  <c r="F956" i="1"/>
  <c r="F326" i="1" l="1"/>
  <c r="X331" i="1"/>
  <c r="AH331" i="1"/>
  <c r="F323" i="1"/>
  <c r="AH325" i="1"/>
  <c r="F328" i="1"/>
  <c r="AH330" i="1"/>
  <c r="AH518" i="1"/>
  <c r="X518" i="1"/>
  <c r="J37" i="1"/>
  <c r="T37" i="1"/>
  <c r="AD37" i="1"/>
  <c r="F717" i="1"/>
  <c r="BX325" i="1"/>
  <c r="BX323" i="1" s="1"/>
  <c r="BX328" i="1"/>
  <c r="BV805" i="1"/>
  <c r="D805" i="1"/>
  <c r="BZ804" i="1"/>
  <c r="BY804" i="1"/>
  <c r="BX804" i="1"/>
  <c r="BW804" i="1"/>
  <c r="BY802" i="1"/>
  <c r="BX802" i="1"/>
  <c r="BW802" i="1"/>
  <c r="BZ798" i="1"/>
  <c r="BY798" i="1"/>
  <c r="BX798" i="1"/>
  <c r="BW798" i="1"/>
  <c r="H804" i="1"/>
  <c r="AB806" i="1" s="1"/>
  <c r="G804" i="1"/>
  <c r="F804" i="1"/>
  <c r="E804" i="1"/>
  <c r="F802" i="1"/>
  <c r="AH802" i="1" s="1"/>
  <c r="G802" i="1"/>
  <c r="H802" i="1"/>
  <c r="E802" i="1"/>
  <c r="G798" i="1"/>
  <c r="F798" i="1"/>
  <c r="AH798" i="1" s="1"/>
  <c r="E798" i="1"/>
  <c r="AF798" i="1" s="1"/>
  <c r="BZ793" i="1"/>
  <c r="BY793" i="1"/>
  <c r="BX793" i="1"/>
  <c r="BW793" i="1"/>
  <c r="F793" i="1"/>
  <c r="G793" i="1"/>
  <c r="H793" i="1"/>
  <c r="E793" i="1"/>
  <c r="D794" i="1"/>
  <c r="BV709" i="1"/>
  <c r="BV708" i="1"/>
  <c r="D709" i="1"/>
  <c r="D708" i="1"/>
  <c r="BV696" i="1"/>
  <c r="BV675" i="1"/>
  <c r="BV674" i="1"/>
  <c r="BV672" i="1"/>
  <c r="BV670" i="1"/>
  <c r="D668" i="1"/>
  <c r="D672" i="1"/>
  <c r="D674" i="1"/>
  <c r="D675" i="1"/>
  <c r="D676" i="1"/>
  <c r="T676" i="1" s="1"/>
  <c r="D537" i="1"/>
  <c r="D536" i="1"/>
  <c r="BV441" i="1"/>
  <c r="BV433" i="1"/>
  <c r="D433" i="1"/>
  <c r="D425" i="1"/>
  <c r="AD425" i="1" s="1"/>
  <c r="D422" i="1"/>
  <c r="AD422" i="1" s="1"/>
  <c r="BV355" i="1"/>
  <c r="D355" i="1"/>
  <c r="BV337" i="1"/>
  <c r="BV186" i="1"/>
  <c r="D144" i="1"/>
  <c r="AD144" i="1" s="1"/>
  <c r="D143" i="1"/>
  <c r="AD143" i="1" s="1"/>
  <c r="BW128" i="1"/>
  <c r="BV128" i="1" s="1"/>
  <c r="BZ127" i="1"/>
  <c r="BZ117" i="1" s="1"/>
  <c r="BY127" i="1"/>
  <c r="BY117" i="1" s="1"/>
  <c r="BX127" i="1"/>
  <c r="BX117" i="1" s="1"/>
  <c r="BW127" i="1"/>
  <c r="BW117" i="1" s="1"/>
  <c r="BZ126" i="1"/>
  <c r="BZ116" i="1" s="1"/>
  <c r="BY126" i="1"/>
  <c r="BY116" i="1" s="1"/>
  <c r="BX126" i="1"/>
  <c r="BW126" i="1"/>
  <c r="G127" i="1"/>
  <c r="H127" i="1"/>
  <c r="G126" i="1"/>
  <c r="H126" i="1"/>
  <c r="BG65" i="1"/>
  <c r="BH65" i="1"/>
  <c r="BY721" i="1"/>
  <c r="BY816" i="1" s="1"/>
  <c r="BY970" i="1" s="1"/>
  <c r="BX721" i="1"/>
  <c r="BW721" i="1"/>
  <c r="BW816" i="1" s="1"/>
  <c r="BW970" i="1" s="1"/>
  <c r="BY720" i="1"/>
  <c r="BY789" i="1" s="1"/>
  <c r="BV789" i="1" s="1"/>
  <c r="BX720" i="1"/>
  <c r="BW720" i="1"/>
  <c r="BW814" i="1" s="1"/>
  <c r="BY719" i="1"/>
  <c r="BX719" i="1"/>
  <c r="BY718" i="1"/>
  <c r="F721" i="1"/>
  <c r="G721" i="1"/>
  <c r="F720" i="1"/>
  <c r="G720" i="1"/>
  <c r="H720" i="1"/>
  <c r="BV764" i="1"/>
  <c r="J764" i="1"/>
  <c r="E789" i="1"/>
  <c r="G117" i="1" l="1"/>
  <c r="Z127" i="1"/>
  <c r="L789" i="1"/>
  <c r="AF789" i="1"/>
  <c r="H117" i="1"/>
  <c r="AL127" i="1"/>
  <c r="AB127" i="1"/>
  <c r="AL126" i="1"/>
  <c r="AB126" i="1"/>
  <c r="AD794" i="1"/>
  <c r="T794" i="1"/>
  <c r="G116" i="1"/>
  <c r="G115" i="1" s="1"/>
  <c r="Z126" i="1"/>
  <c r="AU675" i="1"/>
  <c r="T675" i="1"/>
  <c r="AU674" i="1"/>
  <c r="T674" i="1"/>
  <c r="AD708" i="1"/>
  <c r="T708" i="1"/>
  <c r="AD672" i="1"/>
  <c r="T672" i="1"/>
  <c r="AD709" i="1"/>
  <c r="T709" i="1"/>
  <c r="AD668" i="1"/>
  <c r="T668" i="1"/>
  <c r="F816" i="1"/>
  <c r="X326" i="1"/>
  <c r="AH326" i="1"/>
  <c r="F788" i="1"/>
  <c r="X788" i="1" s="1"/>
  <c r="N717" i="1"/>
  <c r="AH717" i="1"/>
  <c r="AH328" i="1"/>
  <c r="AH323" i="1"/>
  <c r="J143" i="1"/>
  <c r="J433" i="1"/>
  <c r="AD433" i="1"/>
  <c r="J144" i="1"/>
  <c r="J536" i="1"/>
  <c r="AD536" i="1"/>
  <c r="J355" i="1"/>
  <c r="AD355" i="1"/>
  <c r="J537" i="1"/>
  <c r="AD537" i="1"/>
  <c r="H24" i="1"/>
  <c r="R806" i="1"/>
  <c r="AU672" i="1"/>
  <c r="J672" i="1"/>
  <c r="AU794" i="1"/>
  <c r="AU807" i="1" s="1"/>
  <c r="J794" i="1"/>
  <c r="AU668" i="1"/>
  <c r="J668" i="1"/>
  <c r="J708" i="1"/>
  <c r="AU708" i="1"/>
  <c r="J709" i="1"/>
  <c r="AU709" i="1"/>
  <c r="BY39" i="1"/>
  <c r="BX125" i="1"/>
  <c r="BY125" i="1"/>
  <c r="E39" i="1"/>
  <c r="V39" i="1" s="1"/>
  <c r="BX717" i="1"/>
  <c r="BX716" i="1" s="1"/>
  <c r="BZ125" i="1"/>
  <c r="BV117" i="1"/>
  <c r="BX39" i="1"/>
  <c r="BX816" i="1"/>
  <c r="BX62" i="1" s="1"/>
  <c r="BX36" i="1" s="1"/>
  <c r="BX814" i="1"/>
  <c r="BV814" i="1" s="1"/>
  <c r="F814" i="1"/>
  <c r="F716" i="1"/>
  <c r="G39" i="1"/>
  <c r="BV804" i="1"/>
  <c r="F39" i="1"/>
  <c r="BW39" i="1"/>
  <c r="BV720" i="1"/>
  <c r="D804" i="1"/>
  <c r="T804" i="1" s="1"/>
  <c r="G67" i="1"/>
  <c r="BY115" i="1"/>
  <c r="BY66" i="1"/>
  <c r="BZ115" i="1"/>
  <c r="BZ66" i="1"/>
  <c r="H67" i="1"/>
  <c r="BV798" i="1"/>
  <c r="BX67" i="1"/>
  <c r="BX309" i="1" s="1"/>
  <c r="BV793" i="1"/>
  <c r="BY67" i="1"/>
  <c r="BY309" i="1" s="1"/>
  <c r="BZ67" i="1"/>
  <c r="BZ309" i="1" s="1"/>
  <c r="BV126" i="1"/>
  <c r="BZ59" i="1"/>
  <c r="BZ34" i="1" s="1"/>
  <c r="BY59" i="1"/>
  <c r="BY34" i="1" s="1"/>
  <c r="D802" i="1"/>
  <c r="H125" i="1"/>
  <c r="BV127" i="1"/>
  <c r="BW116" i="1"/>
  <c r="BW125" i="1"/>
  <c r="BX116" i="1"/>
  <c r="G125" i="1"/>
  <c r="Z125" i="1" s="1"/>
  <c r="D793" i="1"/>
  <c r="F125" i="1"/>
  <c r="BZ682" i="1"/>
  <c r="BZ681" i="1" s="1"/>
  <c r="BV681" i="1" s="1"/>
  <c r="H682" i="1"/>
  <c r="H681" i="1" s="1"/>
  <c r="D681" i="1" s="1"/>
  <c r="T681" i="1" s="1"/>
  <c r="CB682" i="1"/>
  <c r="CA682" i="1" s="1"/>
  <c r="BY682" i="1"/>
  <c r="BW682" i="1"/>
  <c r="BV682" i="1" s="1"/>
  <c r="BA682" i="1"/>
  <c r="G682" i="1"/>
  <c r="E682" i="1"/>
  <c r="L682" i="1" s="1"/>
  <c r="BG309" i="1"/>
  <c r="BH309" i="1"/>
  <c r="BZ847" i="1"/>
  <c r="BY847" i="1"/>
  <c r="BW847" i="1"/>
  <c r="BZ853" i="1"/>
  <c r="BZ848" i="1" s="1"/>
  <c r="BY853" i="1"/>
  <c r="BY848" i="1" s="1"/>
  <c r="BY920" i="1" s="1"/>
  <c r="BW853" i="1"/>
  <c r="G847" i="1"/>
  <c r="G921" i="1" s="1"/>
  <c r="E853" i="1"/>
  <c r="AF853" i="1" s="1"/>
  <c r="BH853" i="1"/>
  <c r="BG853" i="1"/>
  <c r="BF853" i="1"/>
  <c r="H853" i="1"/>
  <c r="G853" i="1"/>
  <c r="BG920" i="1"/>
  <c r="T802" i="1" l="1"/>
  <c r="L802" i="1"/>
  <c r="J802" i="1"/>
  <c r="G309" i="1"/>
  <c r="F61" i="1"/>
  <c r="AB117" i="1"/>
  <c r="AL117" i="1"/>
  <c r="D682" i="1"/>
  <c r="T682" i="1" s="1"/>
  <c r="AF682" i="1"/>
  <c r="AJ115" i="1"/>
  <c r="Z115" i="1"/>
  <c r="AB125" i="1"/>
  <c r="AL125" i="1"/>
  <c r="G66" i="1"/>
  <c r="AJ116" i="1"/>
  <c r="Z116" i="1"/>
  <c r="X125" i="1"/>
  <c r="AH125" i="1"/>
  <c r="H309" i="1"/>
  <c r="AJ117" i="1"/>
  <c r="Z117" i="1"/>
  <c r="F62" i="1"/>
  <c r="F36" i="1" s="1"/>
  <c r="N788" i="1"/>
  <c r="AH788" i="1"/>
  <c r="F59" i="1"/>
  <c r="F813" i="1"/>
  <c r="X813" i="1" s="1"/>
  <c r="N716" i="1"/>
  <c r="AH716" i="1"/>
  <c r="R24" i="1"/>
  <c r="AB24" i="1"/>
  <c r="AL24" i="1"/>
  <c r="N61" i="1"/>
  <c r="AU707" i="1"/>
  <c r="BE853" i="1"/>
  <c r="BZ786" i="1"/>
  <c r="BZ811" i="1" s="1"/>
  <c r="BY786" i="1"/>
  <c r="BY811" i="1" s="1"/>
  <c r="F311" i="1"/>
  <c r="N311" i="1" s="1"/>
  <c r="BA847" i="1"/>
  <c r="BA921" i="1" s="1"/>
  <c r="BV125" i="1"/>
  <c r="BG682" i="1"/>
  <c r="D39" i="1"/>
  <c r="BX61" i="1"/>
  <c r="BX35" i="1" s="1"/>
  <c r="E849" i="1"/>
  <c r="D853" i="1"/>
  <c r="T853" i="1" s="1"/>
  <c r="BX786" i="1"/>
  <c r="BX811" i="1" s="1"/>
  <c r="BX57" i="1" s="1"/>
  <c r="BX31" i="1" s="1"/>
  <c r="BY919" i="1"/>
  <c r="BY65" i="1"/>
  <c r="BX115" i="1"/>
  <c r="BX66" i="1"/>
  <c r="BX65" i="1" s="1"/>
  <c r="BZ65" i="1"/>
  <c r="F309" i="1"/>
  <c r="N309" i="1" s="1"/>
  <c r="BV847" i="1"/>
  <c r="BV853" i="1"/>
  <c r="F35" i="1"/>
  <c r="G65" i="1"/>
  <c r="BW115" i="1"/>
  <c r="BV116" i="1"/>
  <c r="BY846" i="1"/>
  <c r="BZ846" i="1"/>
  <c r="G846" i="1"/>
  <c r="BW848" i="1"/>
  <c r="BW849" i="1"/>
  <c r="BV849" i="1" s="1"/>
  <c r="BA920" i="1"/>
  <c r="BA853" i="1"/>
  <c r="D849" i="1" l="1"/>
  <c r="T849" i="1" s="1"/>
  <c r="AF849" i="1"/>
  <c r="N813" i="1"/>
  <c r="AH813" i="1"/>
  <c r="F34" i="1"/>
  <c r="N59" i="1"/>
  <c r="X59" i="1"/>
  <c r="AH59" i="1"/>
  <c r="X309" i="1"/>
  <c r="AH309" i="1"/>
  <c r="X311" i="1"/>
  <c r="AH311" i="1"/>
  <c r="F785" i="1"/>
  <c r="F308" i="1"/>
  <c r="N308" i="1" s="1"/>
  <c r="BV848" i="1"/>
  <c r="BW920" i="1"/>
  <c r="BV115" i="1"/>
  <c r="F786" i="1"/>
  <c r="BX311" i="1"/>
  <c r="BW846" i="1"/>
  <c r="BV846" i="1" s="1"/>
  <c r="AH786" i="1" l="1"/>
  <c r="X786" i="1"/>
  <c r="N34" i="1"/>
  <c r="AH34" i="1"/>
  <c r="X34" i="1"/>
  <c r="X308" i="1"/>
  <c r="F811" i="1"/>
  <c r="N786" i="1"/>
  <c r="F810" i="1"/>
  <c r="N785" i="1"/>
  <c r="BX785" i="1"/>
  <c r="BX810" i="1" s="1"/>
  <c r="BX809" i="1" s="1"/>
  <c r="BX308" i="1"/>
  <c r="BW919" i="1"/>
  <c r="BV919" i="1" s="1"/>
  <c r="BV920" i="1"/>
  <c r="F784" i="1"/>
  <c r="CH562" i="1"/>
  <c r="CF562" i="1"/>
  <c r="BW562" i="1"/>
  <c r="BA562" i="1"/>
  <c r="AF562" i="1"/>
  <c r="AH811" i="1" l="1"/>
  <c r="X811" i="1"/>
  <c r="N784" i="1"/>
  <c r="F57" i="1"/>
  <c r="F31" i="1" s="1"/>
  <c r="N811" i="1"/>
  <c r="F56" i="1"/>
  <c r="N810" i="1"/>
  <c r="F809" i="1"/>
  <c r="BX784" i="1"/>
  <c r="BX23" i="1" s="1"/>
  <c r="CE562" i="1"/>
  <c r="BF562" i="1"/>
  <c r="BE562" i="1" s="1"/>
  <c r="BN562" i="1"/>
  <c r="CB562" i="1"/>
  <c r="CA562" i="1" s="1"/>
  <c r="BV705" i="1"/>
  <c r="E705" i="1"/>
  <c r="E706" i="1"/>
  <c r="BG705" i="1"/>
  <c r="BA705" i="1"/>
  <c r="BW694" i="1"/>
  <c r="CB694" i="1"/>
  <c r="CA694" i="1" s="1"/>
  <c r="BN694" i="1"/>
  <c r="BG694" i="1"/>
  <c r="BA694" i="1"/>
  <c r="BW688" i="1"/>
  <c r="BW687" i="1" s="1"/>
  <c r="BV687" i="1" s="1"/>
  <c r="E688" i="1"/>
  <c r="D688" i="1" s="1"/>
  <c r="BG688" i="1"/>
  <c r="BA688" i="1"/>
  <c r="CF657" i="1"/>
  <c r="CE657" i="1" s="1"/>
  <c r="CB657" i="1"/>
  <c r="CA657" i="1" s="1"/>
  <c r="BZ657" i="1"/>
  <c r="BY657" i="1"/>
  <c r="BY325" i="1" s="1"/>
  <c r="BN657" i="1"/>
  <c r="BA657" i="1"/>
  <c r="BG657" i="1"/>
  <c r="E397" i="1"/>
  <c r="CH397" i="1"/>
  <c r="CA397" i="1"/>
  <c r="BW397" i="1"/>
  <c r="BN397" i="1"/>
  <c r="BA397" i="1"/>
  <c r="D441" i="1"/>
  <c r="BW488" i="1"/>
  <c r="BV488" i="1" s="1"/>
  <c r="E488" i="1"/>
  <c r="BW485" i="1"/>
  <c r="BV485" i="1" s="1"/>
  <c r="E485" i="1"/>
  <c r="CH488" i="1"/>
  <c r="CA488" i="1"/>
  <c r="BN488" i="1"/>
  <c r="BA488" i="1"/>
  <c r="CH485" i="1"/>
  <c r="CA485" i="1"/>
  <c r="BA485" i="1"/>
  <c r="BW482" i="1"/>
  <c r="CH482" i="1"/>
  <c r="CA482" i="1"/>
  <c r="BA482" i="1"/>
  <c r="BW443" i="1"/>
  <c r="BV443" i="1" s="1"/>
  <c r="E443" i="1"/>
  <c r="CH443" i="1"/>
  <c r="CA443" i="1"/>
  <c r="BN443" i="1"/>
  <c r="BA443" i="1"/>
  <c r="E451" i="1"/>
  <c r="CH451" i="1"/>
  <c r="CA451" i="1"/>
  <c r="BA451" i="1"/>
  <c r="BV440" i="1"/>
  <c r="CH441" i="1"/>
  <c r="CF441" i="1"/>
  <c r="CA441" i="1"/>
  <c r="BA441" i="1"/>
  <c r="CH434" i="1"/>
  <c r="CA434" i="1"/>
  <c r="BW434" i="1"/>
  <c r="BN434" i="1"/>
  <c r="BA434" i="1"/>
  <c r="E434" i="1"/>
  <c r="CH429" i="1"/>
  <c r="CA429" i="1"/>
  <c r="BW429" i="1"/>
  <c r="BA429" i="1"/>
  <c r="E429" i="1"/>
  <c r="CH426" i="1"/>
  <c r="CA426" i="1"/>
  <c r="BW426" i="1"/>
  <c r="BA426" i="1"/>
  <c r="E426" i="1"/>
  <c r="CH423" i="1"/>
  <c r="CA423" i="1"/>
  <c r="BW423" i="1"/>
  <c r="BA423" i="1"/>
  <c r="CH420" i="1"/>
  <c r="CA420" i="1"/>
  <c r="BW420" i="1"/>
  <c r="BV420" i="1" s="1"/>
  <c r="BN420" i="1"/>
  <c r="BA420" i="1"/>
  <c r="E420" i="1"/>
  <c r="CH416" i="1"/>
  <c r="CA416" i="1"/>
  <c r="BW416" i="1"/>
  <c r="BV416" i="1" s="1"/>
  <c r="BA416" i="1"/>
  <c r="E416" i="1"/>
  <c r="BW411" i="1"/>
  <c r="E411" i="1"/>
  <c r="CH411" i="1"/>
  <c r="CA411" i="1"/>
  <c r="BA411" i="1"/>
  <c r="CE330" i="1"/>
  <c r="CB330" i="1"/>
  <c r="CA330" i="1" s="1"/>
  <c r="BA330" i="1"/>
  <c r="BG330" i="1"/>
  <c r="CE329" i="1"/>
  <c r="CB329" i="1"/>
  <c r="CA329" i="1" s="1"/>
  <c r="H329" i="1"/>
  <c r="G329" i="1"/>
  <c r="CB325" i="1"/>
  <c r="CA325" i="1" s="1"/>
  <c r="BA325" i="1"/>
  <c r="G717" i="1"/>
  <c r="G716" i="1" s="1"/>
  <c r="CB324" i="1"/>
  <c r="CA324" i="1" s="1"/>
  <c r="BA324" i="1"/>
  <c r="H324" i="1"/>
  <c r="AB324" i="1" s="1"/>
  <c r="G324" i="1"/>
  <c r="E324" i="1"/>
  <c r="BW282" i="1"/>
  <c r="BW281" i="1" s="1"/>
  <c r="BV281" i="1" s="1"/>
  <c r="CI280" i="1"/>
  <c r="CH280" i="1"/>
  <c r="CF280" i="1"/>
  <c r="CF311" i="1" s="1"/>
  <c r="CD280" i="1"/>
  <c r="CC280" i="1"/>
  <c r="CC222" i="1" s="1"/>
  <c r="CC201" i="1" s="1"/>
  <c r="CB280" i="1"/>
  <c r="BZ280" i="1"/>
  <c r="BZ225" i="1" s="1"/>
  <c r="BZ204" i="1" s="1"/>
  <c r="BV204" i="1" s="1"/>
  <c r="BY280" i="1"/>
  <c r="BH280" i="1"/>
  <c r="BH311" i="1" s="1"/>
  <c r="H280" i="1"/>
  <c r="G280" i="1"/>
  <c r="CH230" i="1"/>
  <c r="CC230" i="1"/>
  <c r="BY230" i="1"/>
  <c r="CI229" i="1"/>
  <c r="CF229" i="1"/>
  <c r="CI228" i="1"/>
  <c r="CI172" i="1" s="1"/>
  <c r="CH228" i="1"/>
  <c r="CH172" i="1" s="1"/>
  <c r="CF228" i="1"/>
  <c r="CD229" i="1"/>
  <c r="CC229" i="1"/>
  <c r="CB229" i="1"/>
  <c r="CB226" i="1" s="1"/>
  <c r="CD228" i="1"/>
  <c r="CD172" i="1" s="1"/>
  <c r="CC228" i="1"/>
  <c r="CC172" i="1" s="1"/>
  <c r="CB228" i="1"/>
  <c r="BZ229" i="1"/>
  <c r="BW229" i="1"/>
  <c r="BZ228" i="1"/>
  <c r="BZ172" i="1" s="1"/>
  <c r="BV172" i="1" s="1"/>
  <c r="BY228" i="1"/>
  <c r="BW228" i="1"/>
  <c r="E236" i="1"/>
  <c r="G230" i="1"/>
  <c r="CB206" i="1"/>
  <c r="BA207" i="1"/>
  <c r="CF186" i="1"/>
  <c r="CE186" i="1" s="1"/>
  <c r="CB186" i="1"/>
  <c r="CA186" i="1" s="1"/>
  <c r="BB186" i="1"/>
  <c r="CI127" i="1"/>
  <c r="CH127" i="1"/>
  <c r="CF117" i="1"/>
  <c r="CE117" i="1" s="1"/>
  <c r="CI126" i="1"/>
  <c r="CI116" i="1" s="1"/>
  <c r="CH126" i="1"/>
  <c r="CH116" i="1" s="1"/>
  <c r="CD127" i="1"/>
  <c r="CC127" i="1"/>
  <c r="CB127" i="1"/>
  <c r="CD126" i="1"/>
  <c r="CD116" i="1" s="1"/>
  <c r="CC126" i="1"/>
  <c r="CC116" i="1" s="1"/>
  <c r="CB126" i="1"/>
  <c r="H116" i="1"/>
  <c r="E127" i="1"/>
  <c r="V127" i="1" s="1"/>
  <c r="H328" i="1" l="1"/>
  <c r="AB328" i="1" s="1"/>
  <c r="AB329" i="1"/>
  <c r="D230" i="1"/>
  <c r="T230" i="1" s="1"/>
  <c r="H66" i="1"/>
  <c r="AB116" i="1"/>
  <c r="AL116" i="1"/>
  <c r="AF324" i="1"/>
  <c r="V324" i="1"/>
  <c r="D705" i="1"/>
  <c r="T705" i="1" s="1"/>
  <c r="AF705" i="1"/>
  <c r="V705" i="1"/>
  <c r="D236" i="1"/>
  <c r="T236" i="1" s="1"/>
  <c r="V706" i="1"/>
  <c r="AF706" i="1"/>
  <c r="AB688" i="1"/>
  <c r="T688" i="1"/>
  <c r="D488" i="1"/>
  <c r="J488" i="1" s="1"/>
  <c r="D485" i="1"/>
  <c r="V485" i="1"/>
  <c r="D434" i="1"/>
  <c r="J434" i="1" s="1"/>
  <c r="D411" i="1"/>
  <c r="N57" i="1"/>
  <c r="J441" i="1"/>
  <c r="AD441" i="1"/>
  <c r="N31" i="1"/>
  <c r="AH31" i="1"/>
  <c r="X31" i="1"/>
  <c r="J230" i="1"/>
  <c r="AD230" i="1"/>
  <c r="J485" i="1"/>
  <c r="AD485" i="1"/>
  <c r="AH57" i="1"/>
  <c r="X57" i="1"/>
  <c r="AD688" i="1"/>
  <c r="AL688" i="1"/>
  <c r="N56" i="1"/>
  <c r="F55" i="1"/>
  <c r="N809" i="1"/>
  <c r="D706" i="1"/>
  <c r="T706" i="1" s="1"/>
  <c r="E327" i="1"/>
  <c r="D327" i="1" s="1"/>
  <c r="E117" i="1"/>
  <c r="CF124" i="1"/>
  <c r="CF116" i="1"/>
  <c r="BY323" i="1"/>
  <c r="BY717" i="1"/>
  <c r="BY716" i="1" s="1"/>
  <c r="H225" i="1"/>
  <c r="BZ222" i="1"/>
  <c r="CB225" i="1"/>
  <c r="CB222" i="1"/>
  <c r="CA206" i="1"/>
  <c r="BA204" i="1"/>
  <c r="CD225" i="1"/>
  <c r="CD204" i="1" s="1"/>
  <c r="CD222" i="1"/>
  <c r="CD201" i="1" s="1"/>
  <c r="CC225" i="1"/>
  <c r="CC204" i="1" s="1"/>
  <c r="CC223" i="1"/>
  <c r="CA223" i="1" s="1"/>
  <c r="BW226" i="1"/>
  <c r="CH229" i="1"/>
  <c r="CE229" i="1" s="1"/>
  <c r="CF227" i="1"/>
  <c r="CI227" i="1"/>
  <c r="G229" i="1"/>
  <c r="CC227" i="1"/>
  <c r="CC226" i="1"/>
  <c r="BY229" i="1"/>
  <c r="BY311" i="1" s="1"/>
  <c r="BY308" i="1" s="1"/>
  <c r="BY225" i="1"/>
  <c r="BY222" i="1" s="1"/>
  <c r="CD227" i="1"/>
  <c r="CD226" i="1"/>
  <c r="BG324" i="1"/>
  <c r="G323" i="1"/>
  <c r="BG329" i="1"/>
  <c r="BG328" i="1" s="1"/>
  <c r="G328" i="1"/>
  <c r="BA329" i="1"/>
  <c r="BA328" i="1" s="1"/>
  <c r="BV694" i="1"/>
  <c r="CA126" i="1"/>
  <c r="CA228" i="1"/>
  <c r="BF441" i="1"/>
  <c r="BE441" i="1" s="1"/>
  <c r="BX55" i="1"/>
  <c r="BX21" i="1" s="1"/>
  <c r="BX56" i="1"/>
  <c r="BX30" i="1" s="1"/>
  <c r="BX29" i="1" s="1"/>
  <c r="BA186" i="1"/>
  <c r="BW410" i="1"/>
  <c r="BV410" i="1" s="1"/>
  <c r="BV411" i="1"/>
  <c r="BF420" i="1"/>
  <c r="BE420" i="1" s="1"/>
  <c r="D420" i="1"/>
  <c r="BF426" i="1"/>
  <c r="BE426" i="1" s="1"/>
  <c r="D426" i="1"/>
  <c r="CF429" i="1"/>
  <c r="BV429" i="1"/>
  <c r="CF423" i="1"/>
  <c r="CE423" i="1" s="1"/>
  <c r="BV423" i="1"/>
  <c r="BF397" i="1"/>
  <c r="BE397" i="1" s="1"/>
  <c r="D397" i="1"/>
  <c r="CF434" i="1"/>
  <c r="BV434" i="1"/>
  <c r="BF443" i="1"/>
  <c r="BE443" i="1" s="1"/>
  <c r="D443" i="1"/>
  <c r="E428" i="1"/>
  <c r="D429" i="1"/>
  <c r="BV706" i="1"/>
  <c r="BW227" i="1"/>
  <c r="BF416" i="1"/>
  <c r="BE416" i="1" s="1"/>
  <c r="D416" i="1"/>
  <c r="BF423" i="1"/>
  <c r="BE423" i="1" s="1"/>
  <c r="D423" i="1"/>
  <c r="BZ227" i="1"/>
  <c r="BZ311" i="1"/>
  <c r="BZ308" i="1" s="1"/>
  <c r="CF426" i="1"/>
  <c r="CE426" i="1" s="1"/>
  <c r="BV426" i="1"/>
  <c r="CF482" i="1"/>
  <c r="BV482" i="1"/>
  <c r="BF451" i="1"/>
  <c r="BE451" i="1" s="1"/>
  <c r="D451" i="1"/>
  <c r="CF397" i="1"/>
  <c r="CE397" i="1" s="1"/>
  <c r="BV397" i="1"/>
  <c r="H115" i="1"/>
  <c r="BG325" i="1"/>
  <c r="E440" i="1"/>
  <c r="E687" i="1"/>
  <c r="D687" i="1" s="1"/>
  <c r="CA280" i="1"/>
  <c r="E229" i="1"/>
  <c r="D324" i="1"/>
  <c r="BW481" i="1"/>
  <c r="BV481" i="1" s="1"/>
  <c r="CF420" i="1"/>
  <c r="CE420" i="1" s="1"/>
  <c r="BV688" i="1"/>
  <c r="E704" i="1"/>
  <c r="BW704" i="1"/>
  <c r="BV704" i="1" s="1"/>
  <c r="CF451" i="1"/>
  <c r="CF443" i="1"/>
  <c r="CE443" i="1" s="1"/>
  <c r="E396" i="1"/>
  <c r="BA280" i="1"/>
  <c r="CF416" i="1"/>
  <c r="CE416" i="1" s="1"/>
  <c r="BF434" i="1"/>
  <c r="BE434" i="1" s="1"/>
  <c r="CA127" i="1"/>
  <c r="CE228" i="1"/>
  <c r="BW428" i="1"/>
  <c r="BV428" i="1" s="1"/>
  <c r="E410" i="1"/>
  <c r="CF485" i="1"/>
  <c r="CF488" i="1"/>
  <c r="BF485" i="1"/>
  <c r="BE485" i="1" s="1"/>
  <c r="BF488" i="1"/>
  <c r="BE488" i="1" s="1"/>
  <c r="CE441" i="1"/>
  <c r="CE66" i="1"/>
  <c r="CB116" i="1"/>
  <c r="CB117" i="1"/>
  <c r="BV228" i="1"/>
  <c r="CE280" i="1"/>
  <c r="BV282" i="1"/>
  <c r="CE127" i="1"/>
  <c r="BF429" i="1"/>
  <c r="BE429" i="1" s="1"/>
  <c r="CF411" i="1"/>
  <c r="CE411" i="1" s="1"/>
  <c r="BF411" i="1"/>
  <c r="BE411" i="1" s="1"/>
  <c r="BW280" i="1"/>
  <c r="BV280" i="1" s="1"/>
  <c r="CA229" i="1"/>
  <c r="CB227" i="1"/>
  <c r="CE126" i="1"/>
  <c r="J411" i="1" l="1"/>
  <c r="T411" i="1"/>
  <c r="X411" i="1"/>
  <c r="AD324" i="1"/>
  <c r="T324" i="1"/>
  <c r="AD236" i="1"/>
  <c r="J236" i="1"/>
  <c r="AD488" i="1"/>
  <c r="AD327" i="1"/>
  <c r="T327" i="1"/>
  <c r="AD705" i="1"/>
  <c r="D440" i="1"/>
  <c r="T440" i="1" s="1"/>
  <c r="J705" i="1"/>
  <c r="AB115" i="1"/>
  <c r="AL115" i="1"/>
  <c r="AF117" i="1"/>
  <c r="V117" i="1"/>
  <c r="V327" i="1"/>
  <c r="AF327" i="1"/>
  <c r="AD434" i="1"/>
  <c r="D704" i="1"/>
  <c r="T704" i="1" s="1"/>
  <c r="AF704" i="1"/>
  <c r="V704" i="1"/>
  <c r="G227" i="1"/>
  <c r="AB687" i="1"/>
  <c r="T687" i="1"/>
  <c r="D428" i="1"/>
  <c r="J428" i="1" s="1"/>
  <c r="D410" i="1"/>
  <c r="D396" i="1"/>
  <c r="AD396" i="1" s="1"/>
  <c r="D225" i="1"/>
  <c r="T225" i="1" s="1"/>
  <c r="J397" i="1"/>
  <c r="AD397" i="1"/>
  <c r="J420" i="1"/>
  <c r="AD420" i="1"/>
  <c r="J429" i="1"/>
  <c r="AD429" i="1"/>
  <c r="J706" i="1"/>
  <c r="AD706" i="1"/>
  <c r="J451" i="1"/>
  <c r="AD451" i="1"/>
  <c r="J423" i="1"/>
  <c r="AD423" i="1"/>
  <c r="J443" i="1"/>
  <c r="AD443" i="1"/>
  <c r="J416" i="1"/>
  <c r="AD416" i="1"/>
  <c r="J426" i="1"/>
  <c r="AD426" i="1"/>
  <c r="J440" i="1"/>
  <c r="AD687" i="1"/>
  <c r="AL687" i="1"/>
  <c r="N55" i="1"/>
  <c r="J327" i="1"/>
  <c r="AU327" i="1"/>
  <c r="CF115" i="1"/>
  <c r="CE115" i="1" s="1"/>
  <c r="CE116" i="1"/>
  <c r="CF322" i="1"/>
  <c r="CF65" i="1"/>
  <c r="CE65" i="1" s="1"/>
  <c r="CE124" i="1"/>
  <c r="BY227" i="1"/>
  <c r="BV229" i="1"/>
  <c r="BV226" i="1" s="1"/>
  <c r="H222" i="1"/>
  <c r="H204" i="1"/>
  <c r="BA225" i="1"/>
  <c r="BZ201" i="1"/>
  <c r="BZ200" i="1" s="1"/>
  <c r="BV200" i="1" s="1"/>
  <c r="BV222" i="1"/>
  <c r="BW223" i="1"/>
  <c r="CA222" i="1"/>
  <c r="CB221" i="1"/>
  <c r="CA226" i="1"/>
  <c r="CA225" i="1"/>
  <c r="BA222" i="1"/>
  <c r="BA201" i="1"/>
  <c r="BZ173" i="1"/>
  <c r="BZ171" i="1" s="1"/>
  <c r="BV171" i="1" s="1"/>
  <c r="CC173" i="1"/>
  <c r="BV227" i="1"/>
  <c r="CA227" i="1"/>
  <c r="CD173" i="1"/>
  <c r="CH227" i="1"/>
  <c r="BV225" i="1"/>
  <c r="E227" i="1"/>
  <c r="E226" i="1"/>
  <c r="BY226" i="1"/>
  <c r="CI173" i="1"/>
  <c r="G311" i="1"/>
  <c r="D117" i="1"/>
  <c r="T117" i="1" s="1"/>
  <c r="H65" i="1"/>
  <c r="CB115" i="1"/>
  <c r="CA115" i="1" s="1"/>
  <c r="CA116" i="1"/>
  <c r="CB66" i="1"/>
  <c r="CA117" i="1"/>
  <c r="CB67" i="1"/>
  <c r="CA67" i="1" s="1"/>
  <c r="BW487" i="1"/>
  <c r="BV487" i="1" s="1"/>
  <c r="E487" i="1"/>
  <c r="D486" i="1"/>
  <c r="J704" i="1" l="1"/>
  <c r="J410" i="1"/>
  <c r="X410" i="1"/>
  <c r="T410" i="1"/>
  <c r="AD428" i="1"/>
  <c r="AD440" i="1"/>
  <c r="AD704" i="1"/>
  <c r="J396" i="1"/>
  <c r="AD225" i="1"/>
  <c r="J225" i="1"/>
  <c r="D487" i="1"/>
  <c r="AD487" i="1" s="1"/>
  <c r="D222" i="1"/>
  <c r="T222" i="1" s="1"/>
  <c r="G308" i="1"/>
  <c r="J486" i="1"/>
  <c r="AD486" i="1"/>
  <c r="J117" i="1"/>
  <c r="AD117" i="1"/>
  <c r="CE322" i="1"/>
  <c r="H201" i="1"/>
  <c r="E223" i="1"/>
  <c r="CA221" i="1"/>
  <c r="CB202" i="1"/>
  <c r="CA202" i="1" s="1"/>
  <c r="BW221" i="1"/>
  <c r="BY223" i="1"/>
  <c r="BY221" i="1" s="1"/>
  <c r="BV201" i="1"/>
  <c r="CH173" i="1"/>
  <c r="CE227" i="1"/>
  <c r="CA66" i="1"/>
  <c r="CB65" i="1"/>
  <c r="CA65" i="1" s="1"/>
  <c r="D535" i="1"/>
  <c r="AD535" i="1" s="1"/>
  <c r="D541" i="1"/>
  <c r="J541" i="1" s="1"/>
  <c r="D539" i="1"/>
  <c r="J539" i="1" s="1"/>
  <c r="D545" i="1"/>
  <c r="D544" i="1"/>
  <c r="J544" i="1" s="1"/>
  <c r="T545" i="1" l="1"/>
  <c r="J545" i="1"/>
  <c r="J487" i="1"/>
  <c r="AD544" i="1"/>
  <c r="T544" i="1"/>
  <c r="AD539" i="1"/>
  <c r="T539" i="1"/>
  <c r="AD541" i="1"/>
  <c r="T541" i="1"/>
  <c r="AD222" i="1"/>
  <c r="J222" i="1"/>
  <c r="H200" i="1"/>
  <c r="AU545" i="1"/>
  <c r="AD545" i="1"/>
  <c r="AU535" i="1"/>
  <c r="J535" i="1"/>
  <c r="CB322" i="1"/>
  <c r="CA322" i="1" s="1"/>
  <c r="E221" i="1"/>
  <c r="BW523" i="1"/>
  <c r="BV523" i="1" s="1"/>
  <c r="BW543" i="1"/>
  <c r="BV543" i="1" s="1"/>
  <c r="D546" i="1" l="1"/>
  <c r="J546" i="1" s="1"/>
  <c r="BY777" i="1"/>
  <c r="BY778" i="1"/>
  <c r="BV778" i="1" s="1"/>
  <c r="CF733" i="1"/>
  <c r="E669" i="1"/>
  <c r="V669" i="1" s="1"/>
  <c r="D670" i="1"/>
  <c r="AU671" i="1"/>
  <c r="D673" i="1"/>
  <c r="BF690" i="1"/>
  <c r="BE690" i="1" s="1"/>
  <c r="BF525" i="1"/>
  <c r="BE525" i="1" s="1"/>
  <c r="BF526" i="1"/>
  <c r="BF524" i="1"/>
  <c r="BE524" i="1" s="1"/>
  <c r="BF412" i="1"/>
  <c r="AU673" i="1" l="1"/>
  <c r="T673" i="1"/>
  <c r="AD670" i="1"/>
  <c r="T670" i="1"/>
  <c r="AD546" i="1"/>
  <c r="T546" i="1"/>
  <c r="D669" i="1"/>
  <c r="AF669" i="1"/>
  <c r="AU670" i="1"/>
  <c r="J670" i="1"/>
  <c r="BB412" i="1"/>
  <c r="BB410" i="1" s="1"/>
  <c r="BB333" i="1" s="1"/>
  <c r="BE412" i="1"/>
  <c r="BB526" i="1"/>
  <c r="BB523" i="1" s="1"/>
  <c r="BE526" i="1"/>
  <c r="BV676" i="1"/>
  <c r="CI983" i="1"/>
  <c r="CH983" i="1"/>
  <c r="CF983" i="1"/>
  <c r="CA983" i="1"/>
  <c r="BV983" i="1"/>
  <c r="BW980" i="1"/>
  <c r="BV980" i="1" s="1"/>
  <c r="CI977" i="1"/>
  <c r="CI37" i="1" s="1"/>
  <c r="CH977" i="1"/>
  <c r="CH37" i="1" s="1"/>
  <c r="CF977" i="1"/>
  <c r="CF37" i="1" s="1"/>
  <c r="CA977" i="1"/>
  <c r="CI26" i="1"/>
  <c r="CH26" i="1"/>
  <c r="BW26" i="1"/>
  <c r="BV26" i="1" s="1"/>
  <c r="CD953" i="1"/>
  <c r="BV953" i="1"/>
  <c r="BZ952" i="1"/>
  <c r="CE941" i="1"/>
  <c r="CE940" i="1"/>
  <c r="BV940" i="1"/>
  <c r="CE939" i="1"/>
  <c r="BV939" i="1"/>
  <c r="CE938" i="1"/>
  <c r="BW938" i="1"/>
  <c r="BV938" i="1" s="1"/>
  <c r="CE937" i="1"/>
  <c r="BV937" i="1"/>
  <c r="CE936" i="1"/>
  <c r="BV936" i="1"/>
  <c r="CE935" i="1"/>
  <c r="BW935" i="1"/>
  <c r="BV935" i="1" s="1"/>
  <c r="CF934" i="1"/>
  <c r="CA934" i="1"/>
  <c r="BV934" i="1"/>
  <c r="CF933" i="1"/>
  <c r="CA933" i="1"/>
  <c r="BV933" i="1"/>
  <c r="CH932" i="1"/>
  <c r="CA932" i="1"/>
  <c r="BW932" i="1"/>
  <c r="CF932" i="1" s="1"/>
  <c r="CA931" i="1"/>
  <c r="BW931" i="1"/>
  <c r="CA930" i="1"/>
  <c r="BW930" i="1"/>
  <c r="CA929" i="1"/>
  <c r="CA928" i="1"/>
  <c r="CA922" i="1"/>
  <c r="CA921" i="1"/>
  <c r="CN921" i="1" s="1"/>
  <c r="CA920" i="1"/>
  <c r="CA919" i="1"/>
  <c r="CI915" i="1"/>
  <c r="CH915" i="1"/>
  <c r="CF915" i="1"/>
  <c r="CA915" i="1"/>
  <c r="CI914" i="1"/>
  <c r="CH914" i="1"/>
  <c r="CF914" i="1"/>
  <c r="CA914" i="1"/>
  <c r="CI913" i="1"/>
  <c r="CH913" i="1"/>
  <c r="CA913" i="1"/>
  <c r="BW913" i="1"/>
  <c r="BV913" i="1" s="1"/>
  <c r="CI912" i="1"/>
  <c r="CH912" i="1"/>
  <c r="CA912" i="1"/>
  <c r="BW912" i="1"/>
  <c r="BV912" i="1" s="1"/>
  <c r="CI911" i="1"/>
  <c r="CH911" i="1"/>
  <c r="CA911" i="1"/>
  <c r="BW911" i="1"/>
  <c r="BV911" i="1" s="1"/>
  <c r="CI910" i="1"/>
  <c r="CH910" i="1"/>
  <c r="CA910" i="1"/>
  <c r="BW910" i="1"/>
  <c r="CI909" i="1"/>
  <c r="CH909" i="1"/>
  <c r="CF909" i="1"/>
  <c r="CA909" i="1"/>
  <c r="BV909" i="1"/>
  <c r="CI908" i="1"/>
  <c r="CH908" i="1"/>
  <c r="CF908" i="1"/>
  <c r="CA908" i="1"/>
  <c r="CI907" i="1"/>
  <c r="CH907" i="1"/>
  <c r="CA907" i="1"/>
  <c r="CI906" i="1"/>
  <c r="CH906" i="1"/>
  <c r="CF906" i="1"/>
  <c r="CA906" i="1"/>
  <c r="CI905" i="1"/>
  <c r="CH905" i="1"/>
  <c r="CF905" i="1"/>
  <c r="CA905" i="1"/>
  <c r="CI904" i="1"/>
  <c r="CH904" i="1"/>
  <c r="CF904" i="1"/>
  <c r="CA904" i="1"/>
  <c r="BV904" i="1"/>
  <c r="CI903" i="1"/>
  <c r="CH903" i="1"/>
  <c r="CF903" i="1"/>
  <c r="CA903" i="1"/>
  <c r="BV903" i="1"/>
  <c r="CI902" i="1"/>
  <c r="CH902" i="1"/>
  <c r="CF902" i="1"/>
  <c r="CA902" i="1"/>
  <c r="CI901" i="1"/>
  <c r="CH901" i="1"/>
  <c r="CF901" i="1"/>
  <c r="CA901" i="1"/>
  <c r="BV901" i="1"/>
  <c r="CI900" i="1"/>
  <c r="CH900" i="1"/>
  <c r="CF900" i="1"/>
  <c r="CA900" i="1"/>
  <c r="BV900" i="1"/>
  <c r="CI862" i="1"/>
  <c r="CH862" i="1"/>
  <c r="CA862" i="1"/>
  <c r="BW862" i="1"/>
  <c r="CI51" i="1"/>
  <c r="BV861" i="1"/>
  <c r="BV860" i="1"/>
  <c r="BZ859" i="1"/>
  <c r="BY859" i="1"/>
  <c r="BW859" i="1"/>
  <c r="CI857" i="1"/>
  <c r="CH857" i="1"/>
  <c r="CF857" i="1"/>
  <c r="CA857" i="1"/>
  <c r="CI850" i="1"/>
  <c r="CH850" i="1"/>
  <c r="CF850" i="1"/>
  <c r="CA850" i="1"/>
  <c r="CI849" i="1"/>
  <c r="CH849" i="1"/>
  <c r="CF849" i="1"/>
  <c r="CA849" i="1"/>
  <c r="CI844" i="1"/>
  <c r="CH844" i="1"/>
  <c r="CF844" i="1"/>
  <c r="CA844" i="1"/>
  <c r="BV844" i="1"/>
  <c r="CI843" i="1"/>
  <c r="CH843" i="1"/>
  <c r="CF843" i="1"/>
  <c r="CA843" i="1"/>
  <c r="BV843" i="1"/>
  <c r="CI842" i="1"/>
  <c r="CH842" i="1"/>
  <c r="CF842" i="1"/>
  <c r="CA842" i="1"/>
  <c r="BV842" i="1"/>
  <c r="CI841" i="1"/>
  <c r="CH841" i="1"/>
  <c r="CF841" i="1"/>
  <c r="CA841" i="1"/>
  <c r="BV841" i="1"/>
  <c r="CI840" i="1"/>
  <c r="CH840" i="1"/>
  <c r="CF840" i="1"/>
  <c r="CA840" i="1"/>
  <c r="CI839" i="1"/>
  <c r="CH839" i="1"/>
  <c r="CF839" i="1"/>
  <c r="CA839" i="1"/>
  <c r="BV839" i="1"/>
  <c r="CI838" i="1"/>
  <c r="CH838" i="1"/>
  <c r="CF838" i="1"/>
  <c r="CA838" i="1"/>
  <c r="BV838" i="1"/>
  <c r="CH837" i="1"/>
  <c r="CA837" i="1"/>
  <c r="BZ837" i="1"/>
  <c r="CI837" i="1" s="1"/>
  <c r="BW837" i="1"/>
  <c r="CF837" i="1" s="1"/>
  <c r="CI836" i="1"/>
  <c r="CH836" i="1"/>
  <c r="CF836" i="1"/>
  <c r="CA836" i="1"/>
  <c r="BV836" i="1"/>
  <c r="CI835" i="1"/>
  <c r="CH835" i="1"/>
  <c r="CF835" i="1"/>
  <c r="CA835" i="1"/>
  <c r="BV835" i="1"/>
  <c r="CH834" i="1"/>
  <c r="CF834" i="1"/>
  <c r="CA834" i="1"/>
  <c r="BZ834" i="1"/>
  <c r="CI834" i="1" s="1"/>
  <c r="CI833" i="1"/>
  <c r="CH833" i="1"/>
  <c r="CF833" i="1"/>
  <c r="CA833" i="1"/>
  <c r="BV833" i="1"/>
  <c r="CI832" i="1"/>
  <c r="CH832" i="1"/>
  <c r="CF832" i="1"/>
  <c r="CA832" i="1"/>
  <c r="BV832" i="1"/>
  <c r="CH831" i="1"/>
  <c r="CF831" i="1"/>
  <c r="CA831" i="1"/>
  <c r="BZ831" i="1"/>
  <c r="CI831" i="1" s="1"/>
  <c r="CH830" i="1"/>
  <c r="CF830" i="1"/>
  <c r="CA830" i="1"/>
  <c r="BZ830" i="1"/>
  <c r="BV830" i="1" s="1"/>
  <c r="CH829" i="1"/>
  <c r="CF829" i="1"/>
  <c r="CA829" i="1"/>
  <c r="BZ829" i="1"/>
  <c r="CI829" i="1" s="1"/>
  <c r="CH828" i="1"/>
  <c r="CF828" i="1"/>
  <c r="CA828" i="1"/>
  <c r="CI827" i="1"/>
  <c r="CH827" i="1"/>
  <c r="CF827" i="1"/>
  <c r="CA827" i="1"/>
  <c r="BV827" i="1"/>
  <c r="CI826" i="1"/>
  <c r="CH826" i="1"/>
  <c r="CF826" i="1"/>
  <c r="CA826" i="1"/>
  <c r="BV826" i="1"/>
  <c r="CH825" i="1"/>
  <c r="CA825" i="1"/>
  <c r="BZ825" i="1"/>
  <c r="CI825" i="1" s="1"/>
  <c r="BW825" i="1"/>
  <c r="CF825" i="1" s="1"/>
  <c r="CH824" i="1"/>
  <c r="CA824" i="1"/>
  <c r="BZ824" i="1"/>
  <c r="CI824" i="1" s="1"/>
  <c r="BW824" i="1"/>
  <c r="CF824" i="1" s="1"/>
  <c r="CH823" i="1"/>
  <c r="CA823" i="1"/>
  <c r="BW823" i="1"/>
  <c r="CF823" i="1" s="1"/>
  <c r="CI822" i="1"/>
  <c r="CH822" i="1"/>
  <c r="CF822" i="1"/>
  <c r="CA822" i="1"/>
  <c r="BV822" i="1"/>
  <c r="CI821" i="1"/>
  <c r="CH821" i="1"/>
  <c r="CF821" i="1"/>
  <c r="CA821" i="1"/>
  <c r="BV821" i="1"/>
  <c r="CH820" i="1"/>
  <c r="CF820" i="1"/>
  <c r="CA820" i="1"/>
  <c r="BZ820" i="1"/>
  <c r="CD815" i="1"/>
  <c r="CC815" i="1"/>
  <c r="CD808" i="1"/>
  <c r="CC808" i="1"/>
  <c r="CB808" i="1"/>
  <c r="BY808" i="1"/>
  <c r="BW808" i="1"/>
  <c r="CD807" i="1"/>
  <c r="CC807" i="1"/>
  <c r="CB807" i="1"/>
  <c r="CD806" i="1"/>
  <c r="CD24" i="1" s="1"/>
  <c r="CC806" i="1"/>
  <c r="CC24" i="1" s="1"/>
  <c r="CB806" i="1"/>
  <c r="CH803" i="1"/>
  <c r="CF803" i="1"/>
  <c r="CA803" i="1"/>
  <c r="CI799" i="1"/>
  <c r="CH799" i="1"/>
  <c r="CF799" i="1"/>
  <c r="CA799" i="1"/>
  <c r="BV799" i="1"/>
  <c r="CI797" i="1"/>
  <c r="CH797" i="1"/>
  <c r="CF797" i="1"/>
  <c r="CA797" i="1"/>
  <c r="CI796" i="1"/>
  <c r="CH796" i="1"/>
  <c r="CF796" i="1"/>
  <c r="CA796" i="1"/>
  <c r="BV796" i="1"/>
  <c r="CI795" i="1"/>
  <c r="CH795" i="1"/>
  <c r="CF795" i="1"/>
  <c r="CA795" i="1"/>
  <c r="BV795" i="1"/>
  <c r="CL794" i="1"/>
  <c r="CA794" i="1"/>
  <c r="CD789" i="1"/>
  <c r="CC789" i="1"/>
  <c r="CD783" i="1"/>
  <c r="CC783" i="1"/>
  <c r="CB783" i="1"/>
  <c r="CI782" i="1"/>
  <c r="CN782" i="1" s="1"/>
  <c r="CK782" i="1" s="1"/>
  <c r="CF782" i="1"/>
  <c r="CA782" i="1"/>
  <c r="CI777" i="1"/>
  <c r="CN777" i="1" s="1"/>
  <c r="CK777" i="1" s="1"/>
  <c r="CH777" i="1"/>
  <c r="CF777" i="1"/>
  <c r="CA777" i="1"/>
  <c r="BV777" i="1"/>
  <c r="CI776" i="1"/>
  <c r="CF776" i="1"/>
  <c r="CA776" i="1"/>
  <c r="CI775" i="1"/>
  <c r="CH775" i="1"/>
  <c r="CF775" i="1"/>
  <c r="CA775" i="1"/>
  <c r="BV775" i="1"/>
  <c r="CI774" i="1"/>
  <c r="CN774" i="1" s="1"/>
  <c r="CK774" i="1" s="1"/>
  <c r="CF774" i="1"/>
  <c r="CA774" i="1"/>
  <c r="CI773" i="1"/>
  <c r="CN773" i="1" s="1"/>
  <c r="CK773" i="1" s="1"/>
  <c r="CF773" i="1"/>
  <c r="CA773" i="1"/>
  <c r="CI772" i="1"/>
  <c r="CN772" i="1" s="1"/>
  <c r="CK772" i="1" s="1"/>
  <c r="CF772" i="1"/>
  <c r="CA772" i="1"/>
  <c r="CI771" i="1"/>
  <c r="CF771" i="1"/>
  <c r="CA771" i="1"/>
  <c r="CI763" i="1"/>
  <c r="CH763" i="1"/>
  <c r="CA763" i="1"/>
  <c r="BV763" i="1"/>
  <c r="CI762" i="1"/>
  <c r="CH762" i="1"/>
  <c r="CF762" i="1"/>
  <c r="CA762" i="1"/>
  <c r="BV762" i="1"/>
  <c r="CI761" i="1"/>
  <c r="CH761" i="1"/>
  <c r="CF761" i="1"/>
  <c r="CA761" i="1"/>
  <c r="BV761" i="1"/>
  <c r="CI760" i="1"/>
  <c r="CH760" i="1"/>
  <c r="CF760" i="1"/>
  <c r="CA760" i="1"/>
  <c r="BV760" i="1"/>
  <c r="CI759" i="1"/>
  <c r="CH759" i="1"/>
  <c r="CF759" i="1"/>
  <c r="CA759" i="1"/>
  <c r="BV759" i="1"/>
  <c r="CI754" i="1"/>
  <c r="CH754" i="1"/>
  <c r="CF754" i="1"/>
  <c r="CA754" i="1"/>
  <c r="BV754" i="1"/>
  <c r="CI753" i="1"/>
  <c r="CH753" i="1"/>
  <c r="CF753" i="1"/>
  <c r="CA753" i="1"/>
  <c r="BV753" i="1"/>
  <c r="CI752" i="1"/>
  <c r="CH752" i="1"/>
  <c r="CA752" i="1"/>
  <c r="BW752" i="1"/>
  <c r="CI749" i="1"/>
  <c r="CH749" i="1"/>
  <c r="CA749" i="1"/>
  <c r="CH747" i="1"/>
  <c r="CA747" i="1"/>
  <c r="CH746" i="1"/>
  <c r="CA746" i="1"/>
  <c r="CI745" i="1"/>
  <c r="CH745" i="1"/>
  <c r="CF745" i="1"/>
  <c r="CA745" i="1"/>
  <c r="CI743" i="1"/>
  <c r="CH743" i="1"/>
  <c r="CA743" i="1"/>
  <c r="CI742" i="1"/>
  <c r="CH742" i="1"/>
  <c r="CF742" i="1"/>
  <c r="CA742" i="1"/>
  <c r="CI741" i="1"/>
  <c r="CH741" i="1"/>
  <c r="CA741" i="1"/>
  <c r="BW741" i="1"/>
  <c r="CI740" i="1"/>
  <c r="CH740" i="1"/>
  <c r="CF740" i="1"/>
  <c r="CA740" i="1"/>
  <c r="CI739" i="1"/>
  <c r="CH739" i="1"/>
  <c r="CF739" i="1"/>
  <c r="CA739" i="1"/>
  <c r="CI738" i="1"/>
  <c r="CH738" i="1"/>
  <c r="CA738" i="1"/>
  <c r="BW738" i="1"/>
  <c r="CI737" i="1"/>
  <c r="CH737" i="1"/>
  <c r="CF737" i="1"/>
  <c r="CA737" i="1"/>
  <c r="CI736" i="1"/>
  <c r="CH736" i="1"/>
  <c r="CF736" i="1"/>
  <c r="CA736" i="1"/>
  <c r="CI735" i="1"/>
  <c r="CH735" i="1"/>
  <c r="CA735" i="1"/>
  <c r="BW735" i="1"/>
  <c r="CI734" i="1"/>
  <c r="CH734" i="1"/>
  <c r="CF734" i="1"/>
  <c r="CA734" i="1"/>
  <c r="CI733" i="1"/>
  <c r="CH733" i="1"/>
  <c r="CI732" i="1"/>
  <c r="CH732" i="1"/>
  <c r="CI731" i="1"/>
  <c r="CH731" i="1"/>
  <c r="CF731" i="1"/>
  <c r="CA731" i="1"/>
  <c r="CI730" i="1"/>
  <c r="CH730" i="1"/>
  <c r="CA730" i="1"/>
  <c r="BW729" i="1"/>
  <c r="BV729" i="1" s="1"/>
  <c r="CI729" i="1"/>
  <c r="CH729" i="1"/>
  <c r="CA729" i="1"/>
  <c r="CI728" i="1"/>
  <c r="CH728" i="1"/>
  <c r="CB728" i="1"/>
  <c r="CA728" i="1" s="1"/>
  <c r="CF728" i="1"/>
  <c r="CI727" i="1"/>
  <c r="CH727" i="1"/>
  <c r="CH726" i="1"/>
  <c r="BZ726" i="1"/>
  <c r="CI726" i="1" s="1"/>
  <c r="CA725" i="1"/>
  <c r="BY725" i="1"/>
  <c r="CB723" i="1"/>
  <c r="CA723" i="1" s="1"/>
  <c r="CC721" i="1"/>
  <c r="CC62" i="1" s="1"/>
  <c r="CC36" i="1" s="1"/>
  <c r="CB721" i="1"/>
  <c r="BY62" i="1"/>
  <c r="CB720" i="1"/>
  <c r="CB814" i="1" s="1"/>
  <c r="CA814" i="1" s="1"/>
  <c r="CD719" i="1"/>
  <c r="CD788" i="1" s="1"/>
  <c r="CD813" i="1" s="1"/>
  <c r="CC719" i="1"/>
  <c r="CC788" i="1" s="1"/>
  <c r="CC813" i="1" s="1"/>
  <c r="CD718" i="1"/>
  <c r="CD786" i="1" s="1"/>
  <c r="CD811" i="1" s="1"/>
  <c r="CC718" i="1"/>
  <c r="CC786" i="1" s="1"/>
  <c r="CC811" i="1" s="1"/>
  <c r="CC57" i="1" s="1"/>
  <c r="CC31" i="1" s="1"/>
  <c r="CB718" i="1"/>
  <c r="CC717" i="1"/>
  <c r="CC785" i="1" s="1"/>
  <c r="CC810" i="1" s="1"/>
  <c r="CC56" i="1" s="1"/>
  <c r="CC30" i="1" s="1"/>
  <c r="CC716" i="1"/>
  <c r="CC47" i="1" s="1"/>
  <c r="CE709" i="1"/>
  <c r="CE61" i="1" s="1"/>
  <c r="CE35" i="1" s="1"/>
  <c r="CA709" i="1"/>
  <c r="CE708" i="1"/>
  <c r="CA708" i="1"/>
  <c r="CF707" i="1"/>
  <c r="CE707" i="1" s="1"/>
  <c r="CB707" i="1"/>
  <c r="CA707" i="1" s="1"/>
  <c r="BW707" i="1"/>
  <c r="BV707" i="1" s="1"/>
  <c r="CI703" i="1"/>
  <c r="CH703" i="1"/>
  <c r="CF703" i="1"/>
  <c r="CA703" i="1"/>
  <c r="CI702" i="1"/>
  <c r="CH702" i="1"/>
  <c r="CF702" i="1"/>
  <c r="CA702" i="1"/>
  <c r="CI701" i="1"/>
  <c r="CH701" i="1"/>
  <c r="CF701" i="1"/>
  <c r="CA701" i="1"/>
  <c r="CI700" i="1"/>
  <c r="CH700" i="1"/>
  <c r="CF700" i="1"/>
  <c r="CA700" i="1"/>
  <c r="CI699" i="1"/>
  <c r="CH699" i="1"/>
  <c r="CF699" i="1"/>
  <c r="CA699" i="1"/>
  <c r="CI697" i="1"/>
  <c r="CH697" i="1"/>
  <c r="CF697" i="1"/>
  <c r="CB697" i="1" s="1"/>
  <c r="CA697" i="1" s="1"/>
  <c r="BV697" i="1"/>
  <c r="CI696" i="1"/>
  <c r="CH696" i="1"/>
  <c r="CF696" i="1"/>
  <c r="CA696" i="1"/>
  <c r="CI692" i="1"/>
  <c r="CH692" i="1"/>
  <c r="CF692" i="1"/>
  <c r="CA692" i="1"/>
  <c r="BV692" i="1"/>
  <c r="CI691" i="1"/>
  <c r="CH691" i="1"/>
  <c r="CF691" i="1"/>
  <c r="CA691" i="1"/>
  <c r="BV691" i="1"/>
  <c r="CI690" i="1"/>
  <c r="CH690" i="1"/>
  <c r="CF690" i="1"/>
  <c r="CA690" i="1"/>
  <c r="BV690" i="1"/>
  <c r="CH686" i="1"/>
  <c r="CF686" i="1"/>
  <c r="CA686" i="1"/>
  <c r="CH685" i="1"/>
  <c r="CF685" i="1"/>
  <c r="CA685" i="1"/>
  <c r="CH684" i="1"/>
  <c r="CF684" i="1"/>
  <c r="CA684" i="1"/>
  <c r="CH683" i="1"/>
  <c r="CH721" i="1" s="1"/>
  <c r="CH816" i="1" s="1"/>
  <c r="CH62" i="1" s="1"/>
  <c r="CH36" i="1" s="1"/>
  <c r="CF683" i="1"/>
  <c r="CF721" i="1" s="1"/>
  <c r="CF816" i="1" s="1"/>
  <c r="CD683" i="1"/>
  <c r="CA683" i="1" s="1"/>
  <c r="BV683" i="1"/>
  <c r="CI680" i="1"/>
  <c r="CH680" i="1"/>
  <c r="CB676" i="1"/>
  <c r="CA676" i="1" s="1"/>
  <c r="BV680" i="1"/>
  <c r="CI679" i="1"/>
  <c r="CH679" i="1"/>
  <c r="CF679" i="1"/>
  <c r="CA679" i="1"/>
  <c r="BV679" i="1"/>
  <c r="CI678" i="1"/>
  <c r="CH678" i="1"/>
  <c r="CA678" i="1"/>
  <c r="BW678" i="1"/>
  <c r="BV678" i="1" s="1"/>
  <c r="CI677" i="1"/>
  <c r="CH677" i="1"/>
  <c r="CF677" i="1"/>
  <c r="CA677" i="1"/>
  <c r="BV677" i="1"/>
  <c r="CI676" i="1"/>
  <c r="CH676" i="1"/>
  <c r="CF676" i="1"/>
  <c r="CI675" i="1"/>
  <c r="CH675" i="1"/>
  <c r="CF675" i="1"/>
  <c r="CA675" i="1"/>
  <c r="CI674" i="1"/>
  <c r="CH674" i="1"/>
  <c r="CF674" i="1"/>
  <c r="CA674" i="1"/>
  <c r="CI673" i="1"/>
  <c r="CH673" i="1"/>
  <c r="CA673" i="1"/>
  <c r="CA671" i="1"/>
  <c r="BW671" i="1"/>
  <c r="CA670" i="1"/>
  <c r="CI669" i="1"/>
  <c r="CH669" i="1"/>
  <c r="CA669" i="1"/>
  <c r="CI668" i="1"/>
  <c r="CH668" i="1"/>
  <c r="BZ650" i="1"/>
  <c r="BY648" i="1"/>
  <c r="BW648" i="1"/>
  <c r="BZ647" i="1"/>
  <c r="BY647" i="1"/>
  <c r="BW647" i="1"/>
  <c r="BY646" i="1"/>
  <c r="BY645" i="1"/>
  <c r="BV639" i="1"/>
  <c r="BV638" i="1"/>
  <c r="BV637" i="1"/>
  <c r="BW636" i="1"/>
  <c r="BW635" i="1" s="1"/>
  <c r="BV635" i="1" s="1"/>
  <c r="CI625" i="1"/>
  <c r="CE625" i="1" s="1"/>
  <c r="CA625" i="1"/>
  <c r="BV625" i="1"/>
  <c r="BV609" i="1" s="1"/>
  <c r="CI624" i="1"/>
  <c r="CI623" i="1"/>
  <c r="CI622" i="1"/>
  <c r="CI621" i="1"/>
  <c r="BV621" i="1"/>
  <c r="CI620" i="1"/>
  <c r="BW620" i="1"/>
  <c r="BV620" i="1" s="1"/>
  <c r="CI619" i="1"/>
  <c r="BV619" i="1"/>
  <c r="CI618" i="1"/>
  <c r="BV618" i="1"/>
  <c r="CI617" i="1"/>
  <c r="BW617" i="1"/>
  <c r="BV617" i="1" s="1"/>
  <c r="CI616" i="1"/>
  <c r="BV616" i="1"/>
  <c r="CI615" i="1"/>
  <c r="BV615" i="1"/>
  <c r="CI614" i="1"/>
  <c r="BV614" i="1"/>
  <c r="CI613" i="1"/>
  <c r="BW613" i="1"/>
  <c r="BV613" i="1" s="1"/>
  <c r="BZ612" i="1"/>
  <c r="CI612" i="1" s="1"/>
  <c r="CI611" i="1"/>
  <c r="BV611" i="1"/>
  <c r="CI610" i="1"/>
  <c r="BV610" i="1"/>
  <c r="CA609" i="1"/>
  <c r="BZ609" i="1"/>
  <c r="CI609" i="1" s="1"/>
  <c r="CE609" i="1" s="1"/>
  <c r="CI607" i="1"/>
  <c r="BV607" i="1"/>
  <c r="CI605" i="1"/>
  <c r="CE605" i="1" s="1"/>
  <c r="CA605" i="1"/>
  <c r="BV605" i="1"/>
  <c r="CA604" i="1"/>
  <c r="BZ604" i="1"/>
  <c r="BV604" i="1" s="1"/>
  <c r="CA603" i="1"/>
  <c r="CO603" i="1" s="1"/>
  <c r="CA602" i="1"/>
  <c r="CA601" i="1"/>
  <c r="CI600" i="1"/>
  <c r="CE600" i="1" s="1"/>
  <c r="CA600" i="1"/>
  <c r="BV600" i="1"/>
  <c r="CI599" i="1"/>
  <c r="CE599" i="1" s="1"/>
  <c r="CA599" i="1"/>
  <c r="BV599" i="1"/>
  <c r="CA598" i="1"/>
  <c r="CO598" i="1" s="1"/>
  <c r="CA597" i="1"/>
  <c r="CI596" i="1"/>
  <c r="CE596" i="1" s="1"/>
  <c r="CA596" i="1"/>
  <c r="CI595" i="1"/>
  <c r="CE595" i="1" s="1"/>
  <c r="CA595" i="1"/>
  <c r="CI594" i="1"/>
  <c r="CE594" i="1" s="1"/>
  <c r="CA594" i="1"/>
  <c r="BV594" i="1"/>
  <c r="CA593" i="1"/>
  <c r="BZ593" i="1"/>
  <c r="BV593" i="1" s="1"/>
  <c r="CA592" i="1"/>
  <c r="CO592" i="1" s="1"/>
  <c r="CI591" i="1"/>
  <c r="CE591" i="1" s="1"/>
  <c r="CA591" i="1"/>
  <c r="BV591" i="1"/>
  <c r="CI590" i="1"/>
  <c r="CE590" i="1" s="1"/>
  <c r="CA590" i="1"/>
  <c r="BV590" i="1"/>
  <c r="CI589" i="1"/>
  <c r="CE589" i="1" s="1"/>
  <c r="CA589" i="1"/>
  <c r="CA588" i="1"/>
  <c r="BZ588" i="1"/>
  <c r="CI588" i="1" s="1"/>
  <c r="CE588" i="1" s="1"/>
  <c r="CA587" i="1"/>
  <c r="BZ587" i="1"/>
  <c r="CI587" i="1" s="1"/>
  <c r="CE587" i="1" s="1"/>
  <c r="CA586" i="1"/>
  <c r="CI583" i="1"/>
  <c r="CE583" i="1" s="1"/>
  <c r="CA583" i="1"/>
  <c r="BV583" i="1"/>
  <c r="CA582" i="1"/>
  <c r="CO582" i="1" s="1"/>
  <c r="CI581" i="1"/>
  <c r="CE581" i="1" s="1"/>
  <c r="CA581" i="1"/>
  <c r="BV581" i="1"/>
  <c r="CA580" i="1"/>
  <c r="BZ580" i="1"/>
  <c r="BV580" i="1" s="1"/>
  <c r="CA579" i="1"/>
  <c r="CI578" i="1"/>
  <c r="CE578" i="1" s="1"/>
  <c r="CA578" i="1"/>
  <c r="BV578" i="1"/>
  <c r="CI577" i="1"/>
  <c r="CE577" i="1" s="1"/>
  <c r="CA577" i="1"/>
  <c r="BV577" i="1"/>
  <c r="CI576" i="1"/>
  <c r="CE576" i="1" s="1"/>
  <c r="CA576" i="1"/>
  <c r="BV576" i="1"/>
  <c r="CI575" i="1"/>
  <c r="CE575" i="1" s="1"/>
  <c r="CA575" i="1"/>
  <c r="BV575" i="1"/>
  <c r="CA574" i="1"/>
  <c r="BZ574" i="1"/>
  <c r="CI574" i="1" s="1"/>
  <c r="CE574" i="1" s="1"/>
  <c r="CI573" i="1"/>
  <c r="CE573" i="1" s="1"/>
  <c r="CA573" i="1"/>
  <c r="BV573" i="1"/>
  <c r="CA572" i="1"/>
  <c r="CI571" i="1"/>
  <c r="CE571" i="1" s="1"/>
  <c r="CA571" i="1"/>
  <c r="BV571" i="1"/>
  <c r="CI570" i="1"/>
  <c r="CE570" i="1" s="1"/>
  <c r="CA570" i="1"/>
  <c r="BV570" i="1"/>
  <c r="CA569" i="1"/>
  <c r="BZ569" i="1"/>
  <c r="BV569" i="1" s="1"/>
  <c r="CA568" i="1"/>
  <c r="CA563" i="1"/>
  <c r="CI561" i="1"/>
  <c r="CE561" i="1" s="1"/>
  <c r="CA561" i="1"/>
  <c r="CI560" i="1"/>
  <c r="CE560" i="1" s="1"/>
  <c r="CA560" i="1"/>
  <c r="CI559" i="1"/>
  <c r="CE559" i="1" s="1"/>
  <c r="CA559" i="1"/>
  <c r="CI558" i="1"/>
  <c r="CE558" i="1" s="1"/>
  <c r="CA558" i="1"/>
  <c r="CI557" i="1"/>
  <c r="CE557" i="1" s="1"/>
  <c r="CA557" i="1"/>
  <c r="CI556" i="1"/>
  <c r="CE556" i="1" s="1"/>
  <c r="CA556" i="1"/>
  <c r="CI555" i="1"/>
  <c r="CE555" i="1" s="1"/>
  <c r="CA555" i="1"/>
  <c r="CI554" i="1"/>
  <c r="CE554" i="1" s="1"/>
  <c r="CA554" i="1"/>
  <c r="CA553" i="1"/>
  <c r="BZ553" i="1"/>
  <c r="BV553" i="1" s="1"/>
  <c r="CA552" i="1"/>
  <c r="CH551" i="1"/>
  <c r="CF551" i="1"/>
  <c r="CA551" i="1"/>
  <c r="CH548" i="1"/>
  <c r="CF548" i="1"/>
  <c r="CA548" i="1"/>
  <c r="BV548" i="1"/>
  <c r="CH547" i="1"/>
  <c r="CF547" i="1"/>
  <c r="CA547" i="1"/>
  <c r="BV547" i="1"/>
  <c r="CH546" i="1"/>
  <c r="CA546" i="1"/>
  <c r="BW546" i="1"/>
  <c r="BW542" i="1" s="1"/>
  <c r="BV542" i="1" s="1"/>
  <c r="CH545" i="1"/>
  <c r="CF545" i="1"/>
  <c r="CA545" i="1"/>
  <c r="CH544" i="1"/>
  <c r="CF544" i="1"/>
  <c r="CA544" i="1"/>
  <c r="CH543" i="1"/>
  <c r="CH542" i="1"/>
  <c r="CH541" i="1"/>
  <c r="CF541" i="1"/>
  <c r="CA541" i="1"/>
  <c r="BV541" i="1"/>
  <c r="CH539" i="1"/>
  <c r="CF539" i="1"/>
  <c r="CA539" i="1"/>
  <c r="BV539" i="1"/>
  <c r="CH538" i="1"/>
  <c r="CA538" i="1"/>
  <c r="BW538" i="1"/>
  <c r="BV538" i="1" s="1"/>
  <c r="CH537" i="1"/>
  <c r="CF537" i="1"/>
  <c r="CA537" i="1"/>
  <c r="CH536" i="1"/>
  <c r="CF536" i="1"/>
  <c r="CA536" i="1"/>
  <c r="CH535" i="1"/>
  <c r="CF535" i="1"/>
  <c r="CA535" i="1"/>
  <c r="CH534" i="1"/>
  <c r="CA534" i="1"/>
  <c r="BW534" i="1"/>
  <c r="BV534" i="1" s="1"/>
  <c r="CH533" i="1"/>
  <c r="CA533" i="1"/>
  <c r="CH532" i="1"/>
  <c r="CF532" i="1"/>
  <c r="CA532" i="1"/>
  <c r="BV532" i="1"/>
  <c r="CH531" i="1"/>
  <c r="CF531" i="1"/>
  <c r="CA531" i="1"/>
  <c r="BV531" i="1"/>
  <c r="CH528" i="1"/>
  <c r="CF528" i="1"/>
  <c r="CA528" i="1"/>
  <c r="CH527" i="1"/>
  <c r="CA527" i="1"/>
  <c r="BW527" i="1"/>
  <c r="BW522" i="1" s="1"/>
  <c r="BV522" i="1" s="1"/>
  <c r="CH526" i="1"/>
  <c r="CF526" i="1"/>
  <c r="CA526" i="1"/>
  <c r="BV526" i="1"/>
  <c r="CH525" i="1"/>
  <c r="CF525" i="1"/>
  <c r="CA525" i="1"/>
  <c r="CH524" i="1"/>
  <c r="CF524" i="1"/>
  <c r="CA524" i="1"/>
  <c r="CH523" i="1"/>
  <c r="CF523" i="1"/>
  <c r="CF522" i="1" s="1"/>
  <c r="CH522" i="1"/>
  <c r="CH520" i="1"/>
  <c r="CB520" i="1"/>
  <c r="CB719" i="1" s="1"/>
  <c r="CH519" i="1"/>
  <c r="CH518" i="1"/>
  <c r="CH486" i="1"/>
  <c r="CF486" i="1"/>
  <c r="CA486" i="1"/>
  <c r="CH484" i="1"/>
  <c r="CA484" i="1"/>
  <c r="BW484" i="1"/>
  <c r="BV484" i="1" s="1"/>
  <c r="CH483" i="1"/>
  <c r="CF483" i="1"/>
  <c r="CA483" i="1"/>
  <c r="CH481" i="1"/>
  <c r="CA481" i="1"/>
  <c r="CH480" i="1"/>
  <c r="CF480" i="1"/>
  <c r="CA480" i="1"/>
  <c r="CH479" i="1"/>
  <c r="CF479" i="1"/>
  <c r="CA479" i="1"/>
  <c r="CH478" i="1"/>
  <c r="CF478" i="1"/>
  <c r="CA478" i="1"/>
  <c r="BV478" i="1"/>
  <c r="CH477" i="1"/>
  <c r="CA477" i="1"/>
  <c r="BW477" i="1"/>
  <c r="CF477" i="1" s="1"/>
  <c r="CH476" i="1"/>
  <c r="CF476" i="1"/>
  <c r="CA476" i="1"/>
  <c r="CH475" i="1"/>
  <c r="CF475" i="1"/>
  <c r="CA475" i="1"/>
  <c r="CH474" i="1"/>
  <c r="CF474" i="1"/>
  <c r="CF682" i="1" s="1"/>
  <c r="CA474" i="1"/>
  <c r="BV474" i="1"/>
  <c r="CH473" i="1"/>
  <c r="CF473" i="1"/>
  <c r="CA473" i="1"/>
  <c r="BV473" i="1"/>
  <c r="CH472" i="1"/>
  <c r="CF472" i="1"/>
  <c r="CA472" i="1"/>
  <c r="BV472" i="1"/>
  <c r="CH471" i="1"/>
  <c r="CF471" i="1"/>
  <c r="CA471" i="1"/>
  <c r="BV471" i="1"/>
  <c r="CH470" i="1"/>
  <c r="CA470" i="1"/>
  <c r="BW470" i="1"/>
  <c r="BW469" i="1" s="1"/>
  <c r="CH469" i="1"/>
  <c r="CA469" i="1"/>
  <c r="CH468" i="1"/>
  <c r="CF468" i="1"/>
  <c r="CA468" i="1"/>
  <c r="CH467" i="1"/>
  <c r="CF467" i="1"/>
  <c r="CA467" i="1"/>
  <c r="BV467" i="1"/>
  <c r="CH466" i="1"/>
  <c r="CA466" i="1"/>
  <c r="BW466" i="1"/>
  <c r="BV466" i="1" s="1"/>
  <c r="CH465" i="1"/>
  <c r="CF465" i="1"/>
  <c r="CA465" i="1"/>
  <c r="CH464" i="1"/>
  <c r="CA464" i="1"/>
  <c r="CH463" i="1"/>
  <c r="CA463" i="1"/>
  <c r="CH462" i="1"/>
  <c r="CF462" i="1"/>
  <c r="CA462" i="1"/>
  <c r="BV462" i="1"/>
  <c r="CH461" i="1"/>
  <c r="CF461" i="1"/>
  <c r="CA461" i="1"/>
  <c r="BV461" i="1"/>
  <c r="CH458" i="1"/>
  <c r="CF458" i="1"/>
  <c r="CA458" i="1"/>
  <c r="BV458" i="1"/>
  <c r="CH457" i="1"/>
  <c r="CF457" i="1"/>
  <c r="CA457" i="1"/>
  <c r="BV457" i="1"/>
  <c r="CH456" i="1"/>
  <c r="CA456" i="1"/>
  <c r="BW456" i="1"/>
  <c r="CH455" i="1"/>
  <c r="CA455" i="1"/>
  <c r="CH454" i="1"/>
  <c r="CF454" i="1"/>
  <c r="CA454" i="1"/>
  <c r="CH452" i="1"/>
  <c r="CF452" i="1"/>
  <c r="CA452" i="1"/>
  <c r="CH450" i="1"/>
  <c r="CA450" i="1"/>
  <c r="CH449" i="1"/>
  <c r="CF449" i="1"/>
  <c r="CA449" i="1"/>
  <c r="CH448" i="1"/>
  <c r="CF448" i="1"/>
  <c r="CA448" i="1"/>
  <c r="BV448" i="1"/>
  <c r="CH446" i="1"/>
  <c r="CA446" i="1"/>
  <c r="BW446" i="1"/>
  <c r="BV446" i="1" s="1"/>
  <c r="CH445" i="1"/>
  <c r="CF445" i="1"/>
  <c r="CA445" i="1"/>
  <c r="CH444" i="1"/>
  <c r="CF444" i="1"/>
  <c r="CA444" i="1"/>
  <c r="CH442" i="1"/>
  <c r="CA442" i="1"/>
  <c r="BW442" i="1"/>
  <c r="BV442" i="1" s="1"/>
  <c r="CH440" i="1"/>
  <c r="CF440" i="1"/>
  <c r="CA440" i="1"/>
  <c r="CH427" i="1"/>
  <c r="CF427" i="1"/>
  <c r="CA427" i="1"/>
  <c r="BV427" i="1"/>
  <c r="CH425" i="1"/>
  <c r="CA425" i="1"/>
  <c r="BW425" i="1"/>
  <c r="CH424" i="1"/>
  <c r="CF424" i="1"/>
  <c r="CA424" i="1"/>
  <c r="BV424" i="1"/>
  <c r="CH422" i="1"/>
  <c r="CA422" i="1"/>
  <c r="BW422" i="1"/>
  <c r="BV422" i="1" s="1"/>
  <c r="CH421" i="1"/>
  <c r="CF421" i="1"/>
  <c r="CA421" i="1"/>
  <c r="BV421" i="1"/>
  <c r="CH419" i="1"/>
  <c r="CA419" i="1"/>
  <c r="BW419" i="1"/>
  <c r="BV419" i="1" s="1"/>
  <c r="CH417" i="1"/>
  <c r="CF417" i="1"/>
  <c r="CA417" i="1"/>
  <c r="BV417" i="1"/>
  <c r="CH415" i="1"/>
  <c r="CA415" i="1"/>
  <c r="BW415" i="1"/>
  <c r="CH414" i="1"/>
  <c r="CF414" i="1"/>
  <c r="CA414" i="1"/>
  <c r="CH412" i="1"/>
  <c r="CF412" i="1"/>
  <c r="CA412" i="1"/>
  <c r="BV412" i="1"/>
  <c r="CH410" i="1"/>
  <c r="CA410" i="1"/>
  <c r="CF410" i="1"/>
  <c r="CH409" i="1"/>
  <c r="CA409" i="1"/>
  <c r="BW409" i="1"/>
  <c r="BW408" i="1" s="1"/>
  <c r="CH408" i="1"/>
  <c r="CA408" i="1"/>
  <c r="CH407" i="1"/>
  <c r="CF407" i="1"/>
  <c r="CA407" i="1"/>
  <c r="CH406" i="1"/>
  <c r="CF406" i="1"/>
  <c r="CA406" i="1"/>
  <c r="CH405" i="1"/>
  <c r="CF405" i="1"/>
  <c r="CA405" i="1"/>
  <c r="CH404" i="1"/>
  <c r="CF404" i="1"/>
  <c r="CA404" i="1"/>
  <c r="CH403" i="1"/>
  <c r="CF403" i="1"/>
  <c r="CA403" i="1"/>
  <c r="CH402" i="1"/>
  <c r="CF402" i="1"/>
  <c r="CA402" i="1"/>
  <c r="CH401" i="1"/>
  <c r="CF401" i="1"/>
  <c r="CA401" i="1"/>
  <c r="CH400" i="1"/>
  <c r="CF400" i="1"/>
  <c r="CA400" i="1"/>
  <c r="CH399" i="1"/>
  <c r="CF399" i="1"/>
  <c r="CA399" i="1"/>
  <c r="CH398" i="1"/>
  <c r="CF398" i="1"/>
  <c r="CA398" i="1"/>
  <c r="BV398" i="1"/>
  <c r="CH396" i="1"/>
  <c r="CA396" i="1"/>
  <c r="BW396" i="1"/>
  <c r="BV396" i="1" s="1"/>
  <c r="CH395" i="1"/>
  <c r="CF395" i="1"/>
  <c r="CA395" i="1"/>
  <c r="CH394" i="1"/>
  <c r="CF394" i="1"/>
  <c r="CA394" i="1"/>
  <c r="CH393" i="1"/>
  <c r="CF393" i="1"/>
  <c r="CA393" i="1"/>
  <c r="CH392" i="1"/>
  <c r="CF392" i="1"/>
  <c r="CA392" i="1"/>
  <c r="CH391" i="1"/>
  <c r="CF391" i="1"/>
  <c r="CA391" i="1"/>
  <c r="CH390" i="1"/>
  <c r="CF390" i="1"/>
  <c r="CA390" i="1"/>
  <c r="BV390" i="1"/>
  <c r="CH389" i="1"/>
  <c r="CF389" i="1"/>
  <c r="CA389" i="1"/>
  <c r="CH388" i="1"/>
  <c r="CF388" i="1"/>
  <c r="CA388" i="1"/>
  <c r="CH387" i="1"/>
  <c r="CF387" i="1"/>
  <c r="CA387" i="1"/>
  <c r="BV387" i="1"/>
  <c r="CH386" i="1"/>
  <c r="CA386" i="1"/>
  <c r="BW386" i="1"/>
  <c r="CF386" i="1" s="1"/>
  <c r="CH385" i="1"/>
  <c r="CA385" i="1"/>
  <c r="BW385" i="1"/>
  <c r="BV385" i="1" s="1"/>
  <c r="CH384" i="1"/>
  <c r="CF384" i="1"/>
  <c r="CA384" i="1"/>
  <c r="CH383" i="1"/>
  <c r="CF383" i="1"/>
  <c r="CA383" i="1"/>
  <c r="BV383" i="1"/>
  <c r="CH382" i="1"/>
  <c r="CA382" i="1"/>
  <c r="BW382" i="1"/>
  <c r="CF382" i="1" s="1"/>
  <c r="CH381" i="1"/>
  <c r="CF381" i="1"/>
  <c r="CA381" i="1"/>
  <c r="CH380" i="1"/>
  <c r="CF380" i="1"/>
  <c r="CA380" i="1"/>
  <c r="CH379" i="1"/>
  <c r="CF379" i="1"/>
  <c r="CA379" i="1"/>
  <c r="CH378" i="1"/>
  <c r="CF378" i="1"/>
  <c r="CA378" i="1"/>
  <c r="CH377" i="1"/>
  <c r="CF377" i="1"/>
  <c r="CA377" i="1"/>
  <c r="CH376" i="1"/>
  <c r="CF376" i="1"/>
  <c r="CA376" i="1"/>
  <c r="CH375" i="1"/>
  <c r="CF375" i="1"/>
  <c r="CA375" i="1"/>
  <c r="CH374" i="1"/>
  <c r="CF374" i="1"/>
  <c r="CA374" i="1"/>
  <c r="CH373" i="1"/>
  <c r="CF373" i="1"/>
  <c r="CA373" i="1"/>
  <c r="BV373" i="1"/>
  <c r="CH372" i="1"/>
  <c r="CA372" i="1"/>
  <c r="BW372" i="1"/>
  <c r="CF372" i="1" s="1"/>
  <c r="CH371" i="1"/>
  <c r="CA371" i="1"/>
  <c r="BW371" i="1"/>
  <c r="CF371" i="1" s="1"/>
  <c r="CH370" i="1"/>
  <c r="CA370" i="1"/>
  <c r="BW370" i="1"/>
  <c r="CF370" i="1" s="1"/>
  <c r="CH369" i="1"/>
  <c r="CA369" i="1"/>
  <c r="BW369" i="1"/>
  <c r="CF369" i="1" s="1"/>
  <c r="CH368" i="1"/>
  <c r="CA368" i="1"/>
  <c r="BW368" i="1"/>
  <c r="CF368" i="1" s="1"/>
  <c r="CH367" i="1"/>
  <c r="CA367" i="1"/>
  <c r="BW367" i="1"/>
  <c r="CF367" i="1" s="1"/>
  <c r="CH366" i="1"/>
  <c r="CA366" i="1"/>
  <c r="BW366" i="1"/>
  <c r="CF366" i="1" s="1"/>
  <c r="CH365" i="1"/>
  <c r="CA365" i="1"/>
  <c r="BW365" i="1"/>
  <c r="CF365" i="1" s="1"/>
  <c r="CH364" i="1"/>
  <c r="CA364" i="1"/>
  <c r="BW364" i="1"/>
  <c r="CF364" i="1" s="1"/>
  <c r="CH363" i="1"/>
  <c r="CF363" i="1"/>
  <c r="CA363" i="1"/>
  <c r="BV363" i="1"/>
  <c r="CH362" i="1"/>
  <c r="CF362" i="1"/>
  <c r="CA362" i="1"/>
  <c r="BV362" i="1"/>
  <c r="CH361" i="1"/>
  <c r="CA361" i="1"/>
  <c r="CH360" i="1"/>
  <c r="CA360" i="1"/>
  <c r="BW360" i="1"/>
  <c r="BV360" i="1" s="1"/>
  <c r="CH359" i="1"/>
  <c r="CF359" i="1"/>
  <c r="CA359" i="1"/>
  <c r="BV359" i="1"/>
  <c r="CH358" i="1"/>
  <c r="CA358" i="1"/>
  <c r="BW358" i="1"/>
  <c r="CF358" i="1" s="1"/>
  <c r="CH357" i="1"/>
  <c r="CA357" i="1"/>
  <c r="BW357" i="1"/>
  <c r="CH356" i="1"/>
  <c r="CA356" i="1"/>
  <c r="CH355" i="1"/>
  <c r="CF355" i="1"/>
  <c r="CA355" i="1"/>
  <c r="CH354" i="1"/>
  <c r="CA354" i="1"/>
  <c r="CH353" i="1"/>
  <c r="CF353" i="1"/>
  <c r="CA353" i="1"/>
  <c r="BV353" i="1"/>
  <c r="CH352" i="1"/>
  <c r="CF352" i="1"/>
  <c r="CA352" i="1"/>
  <c r="CH351" i="1"/>
  <c r="CF351" i="1"/>
  <c r="CA351" i="1"/>
  <c r="CH350" i="1"/>
  <c r="CF350" i="1"/>
  <c r="CA350" i="1"/>
  <c r="BV350" i="1"/>
  <c r="CH349" i="1"/>
  <c r="CF349" i="1"/>
  <c r="CA349" i="1"/>
  <c r="BV349" i="1"/>
  <c r="CH348" i="1"/>
  <c r="CF348" i="1"/>
  <c r="CA348" i="1"/>
  <c r="CH347" i="1"/>
  <c r="CA347" i="1"/>
  <c r="BW347" i="1"/>
  <c r="CF347" i="1" s="1"/>
  <c r="CH346" i="1"/>
  <c r="CF346" i="1"/>
  <c r="CA346" i="1"/>
  <c r="BV346" i="1"/>
  <c r="CH345" i="1"/>
  <c r="CA345" i="1"/>
  <c r="BW345" i="1"/>
  <c r="CH344" i="1"/>
  <c r="CF344" i="1"/>
  <c r="CA344" i="1"/>
  <c r="CH343" i="1"/>
  <c r="CA343" i="1"/>
  <c r="BW343" i="1"/>
  <c r="BV343" i="1" s="1"/>
  <c r="CH342" i="1"/>
  <c r="CA342" i="1"/>
  <c r="CH341" i="1"/>
  <c r="CA341" i="1"/>
  <c r="CH340" i="1"/>
  <c r="CF340" i="1"/>
  <c r="CA340" i="1"/>
  <c r="CH339" i="1"/>
  <c r="CF339" i="1"/>
  <c r="CA339" i="1"/>
  <c r="CH338" i="1"/>
  <c r="CF338" i="1"/>
  <c r="CA338" i="1"/>
  <c r="BV338" i="1"/>
  <c r="CH337" i="1"/>
  <c r="CE337" i="1" s="1"/>
  <c r="CB337" i="1"/>
  <c r="CA337" i="1" s="1"/>
  <c r="CH336" i="1"/>
  <c r="CF336" i="1"/>
  <c r="BW336" i="1"/>
  <c r="BV336" i="1" s="1"/>
  <c r="CH334" i="1"/>
  <c r="CH718" i="1" s="1"/>
  <c r="CA334" i="1"/>
  <c r="CH333" i="1"/>
  <c r="CH332" i="1"/>
  <c r="CI332" i="1"/>
  <c r="CA320" i="1"/>
  <c r="CA319" i="1"/>
  <c r="CA318" i="1"/>
  <c r="CI317" i="1"/>
  <c r="CH317" i="1"/>
  <c r="CF317" i="1"/>
  <c r="CA317" i="1"/>
  <c r="CI316" i="1"/>
  <c r="CH316" i="1"/>
  <c r="CF316" i="1"/>
  <c r="CA316" i="1"/>
  <c r="CI315" i="1"/>
  <c r="CH315" i="1"/>
  <c r="CF315" i="1"/>
  <c r="CA315" i="1"/>
  <c r="CI314" i="1"/>
  <c r="CH314" i="1"/>
  <c r="CF314" i="1"/>
  <c r="CA314" i="1"/>
  <c r="CI313" i="1"/>
  <c r="CH313" i="1"/>
  <c r="CA313" i="1"/>
  <c r="BW313" i="1"/>
  <c r="BV313" i="1" s="1"/>
  <c r="BV52" i="1" s="1"/>
  <c r="CE307" i="1"/>
  <c r="CA307" i="1"/>
  <c r="CE306" i="1"/>
  <c r="CA306" i="1"/>
  <c r="CE305" i="1"/>
  <c r="CA305" i="1"/>
  <c r="CE304" i="1"/>
  <c r="CA304" i="1"/>
  <c r="CE303" i="1"/>
  <c r="CA303" i="1"/>
  <c r="CE302" i="1"/>
  <c r="CA302" i="1"/>
  <c r="CE301" i="1"/>
  <c r="CA301" i="1"/>
  <c r="CE300" i="1"/>
  <c r="CA300" i="1"/>
  <c r="BV300" i="1"/>
  <c r="CE299" i="1"/>
  <c r="CA299" i="1"/>
  <c r="BV299" i="1"/>
  <c r="CE298" i="1"/>
  <c r="CA298" i="1"/>
  <c r="BV298" i="1"/>
  <c r="CE297" i="1"/>
  <c r="CA297" i="1"/>
  <c r="BV297" i="1"/>
  <c r="CE296" i="1"/>
  <c r="CA296" i="1"/>
  <c r="BV296" i="1"/>
  <c r="CE295" i="1"/>
  <c r="CA295" i="1"/>
  <c r="BV295" i="1"/>
  <c r="CE294" i="1"/>
  <c r="CA294" i="1"/>
  <c r="BV294" i="1"/>
  <c r="CE293" i="1"/>
  <c r="CA293" i="1"/>
  <c r="BV293" i="1"/>
  <c r="CE292" i="1"/>
  <c r="CA292" i="1"/>
  <c r="BV292" i="1"/>
  <c r="CE291" i="1"/>
  <c r="CA291" i="1"/>
  <c r="BV291" i="1"/>
  <c r="CE290" i="1"/>
  <c r="CA290" i="1"/>
  <c r="BV290" i="1"/>
  <c r="CE289" i="1"/>
  <c r="CA289" i="1"/>
  <c r="BV289" i="1"/>
  <c r="CE288" i="1"/>
  <c r="CA288" i="1"/>
  <c r="BV288" i="1"/>
  <c r="CE287" i="1"/>
  <c r="CA287" i="1"/>
  <c r="BV287" i="1"/>
  <c r="CE286" i="1"/>
  <c r="CA286" i="1"/>
  <c r="BV286" i="1"/>
  <c r="CE285" i="1"/>
  <c r="CA285" i="1"/>
  <c r="BV285" i="1"/>
  <c r="CE284" i="1"/>
  <c r="CA284" i="1"/>
  <c r="BV284" i="1"/>
  <c r="CE283" i="1"/>
  <c r="CA283" i="1"/>
  <c r="BV283" i="1"/>
  <c r="CE282" i="1"/>
  <c r="CA282" i="1"/>
  <c r="CE279" i="1"/>
  <c r="CA279" i="1"/>
  <c r="BW279" i="1"/>
  <c r="BV279" i="1" s="1"/>
  <c r="BV46" i="1" s="1"/>
  <c r="CE231" i="1"/>
  <c r="CE230" i="1" s="1"/>
  <c r="CA231" i="1"/>
  <c r="CA230" i="1" s="1"/>
  <c r="BV231" i="1"/>
  <c r="BV230" i="1" s="1"/>
  <c r="CA219" i="1"/>
  <c r="BV219" i="1"/>
  <c r="CA218" i="1"/>
  <c r="BV218" i="1"/>
  <c r="CA217" i="1"/>
  <c r="BW217" i="1"/>
  <c r="BV217" i="1" s="1"/>
  <c r="CE214" i="1"/>
  <c r="CA214" i="1"/>
  <c r="BV214" i="1"/>
  <c r="CA213" i="1"/>
  <c r="BW213" i="1"/>
  <c r="CF206" i="1"/>
  <c r="CA210" i="1"/>
  <c r="BW67" i="1"/>
  <c r="CF187" i="1"/>
  <c r="CB199" i="1"/>
  <c r="CB197" i="1" s="1"/>
  <c r="CA197" i="1" s="1"/>
  <c r="BV199" i="1"/>
  <c r="CE198" i="1"/>
  <c r="CA198" i="1"/>
  <c r="BV198" i="1"/>
  <c r="BW197" i="1"/>
  <c r="BV197" i="1" s="1"/>
  <c r="CE196" i="1"/>
  <c r="CA196" i="1"/>
  <c r="BV196" i="1"/>
  <c r="CE195" i="1"/>
  <c r="CA195" i="1"/>
  <c r="BV195" i="1"/>
  <c r="CE194" i="1"/>
  <c r="CA194" i="1"/>
  <c r="BW194" i="1"/>
  <c r="CE193" i="1"/>
  <c r="CA193" i="1"/>
  <c r="CE192" i="1"/>
  <c r="CA192" i="1"/>
  <c r="CE191" i="1"/>
  <c r="CA191" i="1"/>
  <c r="BV191" i="1"/>
  <c r="CE190" i="1"/>
  <c r="CA190" i="1"/>
  <c r="BV190" i="1"/>
  <c r="CE189" i="1"/>
  <c r="CA189" i="1"/>
  <c r="BW189" i="1"/>
  <c r="BV189" i="1" s="1"/>
  <c r="CE188" i="1"/>
  <c r="CA188" i="1"/>
  <c r="CE170" i="1"/>
  <c r="CA170" i="1"/>
  <c r="BV170" i="1"/>
  <c r="CE169" i="1"/>
  <c r="CA169" i="1"/>
  <c r="BV169" i="1"/>
  <c r="CF168" i="1"/>
  <c r="CE168" i="1" s="1"/>
  <c r="CB168" i="1"/>
  <c r="CA168" i="1" s="1"/>
  <c r="BW168" i="1"/>
  <c r="BV168" i="1" s="1"/>
  <c r="CE167" i="1"/>
  <c r="CA167" i="1"/>
  <c r="BV167" i="1"/>
  <c r="CE166" i="1"/>
  <c r="CA166" i="1"/>
  <c r="BV166" i="1"/>
  <c r="CE165" i="1"/>
  <c r="CB165" i="1"/>
  <c r="CA165" i="1" s="1"/>
  <c r="BV165" i="1"/>
  <c r="CE164" i="1"/>
  <c r="CA164" i="1"/>
  <c r="BV164" i="1"/>
  <c r="CE163" i="1"/>
  <c r="CA163" i="1"/>
  <c r="BV163" i="1"/>
  <c r="CF162" i="1"/>
  <c r="CE162" i="1" s="1"/>
  <c r="CB162" i="1"/>
  <c r="CA162" i="1" s="1"/>
  <c r="BW162" i="1"/>
  <c r="CE161" i="1"/>
  <c r="CA161" i="1"/>
  <c r="BV161" i="1"/>
  <c r="CE160" i="1"/>
  <c r="CA160" i="1"/>
  <c r="BV160" i="1"/>
  <c r="CF159" i="1"/>
  <c r="CE159" i="1" s="1"/>
  <c r="CB159" i="1"/>
  <c r="CA159" i="1" s="1"/>
  <c r="BW159" i="1"/>
  <c r="CE158" i="1"/>
  <c r="CA158" i="1"/>
  <c r="BV158" i="1"/>
  <c r="CA157" i="1"/>
  <c r="BW156" i="1"/>
  <c r="BV156" i="1" s="1"/>
  <c r="BV157" i="1"/>
  <c r="CB156" i="1"/>
  <c r="CA156" i="1" s="1"/>
  <c r="CE155" i="1"/>
  <c r="CA155" i="1"/>
  <c r="BV155" i="1"/>
  <c r="CE154" i="1"/>
  <c r="CA154" i="1"/>
  <c r="BV154" i="1"/>
  <c r="CE152" i="1"/>
  <c r="CA152" i="1"/>
  <c r="CE151" i="1"/>
  <c r="CA151" i="1"/>
  <c r="CE150" i="1"/>
  <c r="CA150" i="1"/>
  <c r="CE149" i="1"/>
  <c r="CA149" i="1"/>
  <c r="CE148" i="1"/>
  <c r="CA148" i="1"/>
  <c r="CE147" i="1"/>
  <c r="CA147" i="1"/>
  <c r="CE146" i="1"/>
  <c r="CA146" i="1"/>
  <c r="CE145" i="1"/>
  <c r="CA145" i="1"/>
  <c r="CE144" i="1"/>
  <c r="CA144" i="1"/>
  <c r="BV144" i="1"/>
  <c r="CE143" i="1"/>
  <c r="CA143" i="1"/>
  <c r="BV143" i="1"/>
  <c r="CE142" i="1"/>
  <c r="CA142" i="1"/>
  <c r="BW142" i="1"/>
  <c r="BV142" i="1" s="1"/>
  <c r="CE141" i="1"/>
  <c r="CA141" i="1"/>
  <c r="CE140" i="1"/>
  <c r="CA140" i="1"/>
  <c r="CE139" i="1"/>
  <c r="CA139" i="1"/>
  <c r="CE138" i="1"/>
  <c r="CA138" i="1"/>
  <c r="CE137" i="1"/>
  <c r="CA137" i="1"/>
  <c r="CE136" i="1"/>
  <c r="CA136" i="1"/>
  <c r="BW136" i="1"/>
  <c r="BV136" i="1" s="1"/>
  <c r="CE135" i="1"/>
  <c r="CA135" i="1"/>
  <c r="CE134" i="1"/>
  <c r="CA134" i="1"/>
  <c r="BW134" i="1"/>
  <c r="BV134" i="1" s="1"/>
  <c r="CE133" i="1"/>
  <c r="CA133" i="1"/>
  <c r="BV133" i="1"/>
  <c r="CE132" i="1"/>
  <c r="CA132" i="1"/>
  <c r="BV132" i="1"/>
  <c r="CE131" i="1"/>
  <c r="CA131" i="1"/>
  <c r="BW131" i="1"/>
  <c r="BV131" i="1" s="1"/>
  <c r="CE130" i="1"/>
  <c r="CA130" i="1"/>
  <c r="CE129" i="1"/>
  <c r="CA129" i="1"/>
  <c r="BV129" i="1"/>
  <c r="CE128" i="1"/>
  <c r="CA128" i="1"/>
  <c r="CB125" i="1"/>
  <c r="CA125" i="1" s="1"/>
  <c r="CA122" i="1"/>
  <c r="CA121" i="1"/>
  <c r="CA120" i="1"/>
  <c r="CA119" i="1"/>
  <c r="CA118" i="1"/>
  <c r="CA114" i="1"/>
  <c r="CA113" i="1"/>
  <c r="CA112" i="1"/>
  <c r="CA111" i="1"/>
  <c r="CA110" i="1"/>
  <c r="CA109" i="1"/>
  <c r="CA108" i="1"/>
  <c r="CA107" i="1"/>
  <c r="CA106" i="1"/>
  <c r="CA105" i="1"/>
  <c r="CA104" i="1"/>
  <c r="CA103" i="1"/>
  <c r="BV103" i="1"/>
  <c r="CA102" i="1"/>
  <c r="BV102" i="1"/>
  <c r="CA101" i="1"/>
  <c r="BV101" i="1"/>
  <c r="CA100" i="1"/>
  <c r="BV100" i="1"/>
  <c r="CA99" i="1"/>
  <c r="BW99" i="1"/>
  <c r="BV99" i="1" s="1"/>
  <c r="CA98" i="1"/>
  <c r="CA97" i="1"/>
  <c r="CA96" i="1"/>
  <c r="BW96" i="1"/>
  <c r="BV96" i="1" s="1"/>
  <c r="CA95" i="1"/>
  <c r="CA94" i="1"/>
  <c r="BZ94" i="1"/>
  <c r="CA93" i="1"/>
  <c r="BV93" i="1"/>
  <c r="CA92" i="1"/>
  <c r="CA91" i="1"/>
  <c r="CA90" i="1"/>
  <c r="BV90" i="1"/>
  <c r="CA89" i="1"/>
  <c r="BW89" i="1"/>
  <c r="BV89" i="1" s="1"/>
  <c r="CA88" i="1"/>
  <c r="BW88" i="1"/>
  <c r="BV88" i="1" s="1"/>
  <c r="CA87" i="1"/>
  <c r="BV87" i="1"/>
  <c r="CA86" i="1"/>
  <c r="BV86" i="1"/>
  <c r="CA85" i="1"/>
  <c r="BW85" i="1"/>
  <c r="BV85" i="1" s="1"/>
  <c r="CA84" i="1"/>
  <c r="BV84" i="1"/>
  <c r="CA83" i="1"/>
  <c r="BW83" i="1"/>
  <c r="CA82" i="1"/>
  <c r="BW82" i="1"/>
  <c r="CA81" i="1"/>
  <c r="CA80" i="1"/>
  <c r="BV80" i="1"/>
  <c r="CA79" i="1"/>
  <c r="CA78" i="1"/>
  <c r="BV78" i="1"/>
  <c r="CA77" i="1"/>
  <c r="BW77" i="1"/>
  <c r="BV77" i="1" s="1"/>
  <c r="CA76" i="1"/>
  <c r="CA75" i="1"/>
  <c r="BW75" i="1"/>
  <c r="BV75" i="1" s="1"/>
  <c r="CA74" i="1"/>
  <c r="CA73" i="1"/>
  <c r="CA72" i="1"/>
  <c r="BV72" i="1"/>
  <c r="CA71" i="1"/>
  <c r="BV71" i="1"/>
  <c r="CA70" i="1"/>
  <c r="BW70" i="1"/>
  <c r="BV70" i="1" s="1"/>
  <c r="CA69" i="1"/>
  <c r="CA68" i="1"/>
  <c r="CB309" i="1"/>
  <c r="CB62" i="1"/>
  <c r="CB36" i="1" s="1"/>
  <c r="CD61" i="1"/>
  <c r="CD35" i="1" s="1"/>
  <c r="CC61" i="1"/>
  <c r="CC35" i="1" s="1"/>
  <c r="CB61" i="1"/>
  <c r="CB35" i="1" s="1"/>
  <c r="CA61" i="1"/>
  <c r="CD60" i="1"/>
  <c r="CD59" i="1"/>
  <c r="CC59" i="1"/>
  <c r="CC34" i="1" s="1"/>
  <c r="CB59" i="1"/>
  <c r="CB34" i="1" s="1"/>
  <c r="CD57" i="1"/>
  <c r="CD31" i="1" s="1"/>
  <c r="CD53" i="1"/>
  <c r="CC53" i="1"/>
  <c r="CB53" i="1"/>
  <c r="CD52" i="1"/>
  <c r="CC52" i="1"/>
  <c r="CB52" i="1"/>
  <c r="BZ52" i="1"/>
  <c r="BY52" i="1"/>
  <c r="CF51" i="1"/>
  <c r="CD51" i="1"/>
  <c r="CC51" i="1"/>
  <c r="CB51" i="1"/>
  <c r="BZ51" i="1"/>
  <c r="BY51" i="1"/>
  <c r="BW51" i="1"/>
  <c r="CE50" i="1"/>
  <c r="CA50" i="1"/>
  <c r="CE49" i="1"/>
  <c r="CA49" i="1"/>
  <c r="CD48" i="1"/>
  <c r="CC48" i="1"/>
  <c r="BY47" i="1"/>
  <c r="CI46" i="1"/>
  <c r="CH46" i="1"/>
  <c r="CF46" i="1"/>
  <c r="CD46" i="1"/>
  <c r="CC46" i="1"/>
  <c r="CB46" i="1"/>
  <c r="BZ46" i="1"/>
  <c r="BY46" i="1"/>
  <c r="CI45" i="1"/>
  <c r="CH45" i="1"/>
  <c r="CF45" i="1"/>
  <c r="CD45" i="1"/>
  <c r="CC45" i="1"/>
  <c r="CB45" i="1"/>
  <c r="BZ45" i="1"/>
  <c r="BY45" i="1"/>
  <c r="BW45" i="1"/>
  <c r="BV45" i="1"/>
  <c r="CE44" i="1"/>
  <c r="CA44" i="1"/>
  <c r="CE43" i="1"/>
  <c r="CA43" i="1"/>
  <c r="CE42" i="1"/>
  <c r="CA42" i="1"/>
  <c r="CE41" i="1"/>
  <c r="CA41" i="1"/>
  <c r="CI40" i="1"/>
  <c r="CH40" i="1"/>
  <c r="CD40" i="1"/>
  <c r="CC40" i="1"/>
  <c r="BZ40" i="1"/>
  <c r="BY40" i="1"/>
  <c r="CE39" i="1"/>
  <c r="CA39" i="1"/>
  <c r="CE38" i="1"/>
  <c r="CA38" i="1"/>
  <c r="CD37" i="1"/>
  <c r="CC37" i="1"/>
  <c r="CB37" i="1"/>
  <c r="CD34" i="1"/>
  <c r="CD26" i="1"/>
  <c r="CC26" i="1"/>
  <c r="CB26" i="1"/>
  <c r="CB24" i="1"/>
  <c r="BW52" i="1" l="1"/>
  <c r="CH325" i="1"/>
  <c r="CH717" i="1" s="1"/>
  <c r="CH716" i="1" s="1"/>
  <c r="CH47" i="1" s="1"/>
  <c r="CA26" i="1"/>
  <c r="AD669" i="1"/>
  <c r="T669" i="1"/>
  <c r="CE37" i="1"/>
  <c r="CH808" i="1"/>
  <c r="CH815" i="1"/>
  <c r="CH60" i="1" s="1"/>
  <c r="CF806" i="1"/>
  <c r="CF24" i="1" s="1"/>
  <c r="CF807" i="1"/>
  <c r="CH807" i="1"/>
  <c r="CH806" i="1"/>
  <c r="CH24" i="1" s="1"/>
  <c r="CI807" i="1"/>
  <c r="CF62" i="1"/>
  <c r="CF36" i="1" s="1"/>
  <c r="CF808" i="1"/>
  <c r="CF815" i="1"/>
  <c r="BW907" i="1"/>
  <c r="CF695" i="1"/>
  <c r="CE695" i="1" s="1"/>
  <c r="CE839" i="1"/>
  <c r="CE682" i="1"/>
  <c r="BW356" i="1"/>
  <c r="CE390" i="1"/>
  <c r="CF197" i="1"/>
  <c r="CE197" i="1" s="1"/>
  <c r="BB522" i="1"/>
  <c r="BB519" i="1"/>
  <c r="BB518" i="1" s="1"/>
  <c r="BB332" i="1"/>
  <c r="BB117" i="1" s="1"/>
  <c r="CK921" i="1"/>
  <c r="CN919" i="1"/>
  <c r="CK603" i="1"/>
  <c r="CO601" i="1"/>
  <c r="CK601" i="1" s="1"/>
  <c r="CK582" i="1"/>
  <c r="CO572" i="1"/>
  <c r="CO586" i="1"/>
  <c r="CK586" i="1" s="1"/>
  <c r="CK592" i="1"/>
  <c r="CO597" i="1"/>
  <c r="CK597" i="1" s="1"/>
  <c r="CK598" i="1"/>
  <c r="CL807" i="1"/>
  <c r="CL810" i="1" s="1"/>
  <c r="CK794" i="1"/>
  <c r="CL793" i="1"/>
  <c r="CK793" i="1" s="1"/>
  <c r="CL806" i="1"/>
  <c r="CE844" i="1"/>
  <c r="BV671" i="1"/>
  <c r="BW668" i="1"/>
  <c r="CF735" i="1"/>
  <c r="CF741" i="1"/>
  <c r="CE741" i="1" s="1"/>
  <c r="BV741" i="1"/>
  <c r="CE832" i="1"/>
  <c r="CF752" i="1"/>
  <c r="CE752" i="1" s="1"/>
  <c r="BW747" i="1"/>
  <c r="BW746" i="1" s="1"/>
  <c r="BV820" i="1"/>
  <c r="CE350" i="1"/>
  <c r="CI225" i="1"/>
  <c r="CI204" i="1" s="1"/>
  <c r="CI222" i="1"/>
  <c r="CI201" i="1" s="1"/>
  <c r="CE206" i="1"/>
  <c r="CF225" i="1"/>
  <c r="CF222" i="1"/>
  <c r="CH225" i="1"/>
  <c r="CH204" i="1" s="1"/>
  <c r="CH222" i="1"/>
  <c r="CH201" i="1" s="1"/>
  <c r="CI52" i="1"/>
  <c r="CI747" i="1"/>
  <c r="BZ746" i="1"/>
  <c r="BZ725" i="1" s="1"/>
  <c r="CH52" i="1"/>
  <c r="CF527" i="1"/>
  <c r="CE527" i="1" s="1"/>
  <c r="BW520" i="1"/>
  <c r="CF749" i="1"/>
  <c r="CE749" i="1" s="1"/>
  <c r="CF862" i="1"/>
  <c r="BW922" i="1"/>
  <c r="CE368" i="1"/>
  <c r="CE373" i="1"/>
  <c r="BW519" i="1"/>
  <c r="BV213" i="1"/>
  <c r="BW209" i="1"/>
  <c r="BV209" i="1" s="1"/>
  <c r="BV67" i="1"/>
  <c r="BW309" i="1"/>
  <c r="CF26" i="1"/>
  <c r="CE26" i="1" s="1"/>
  <c r="CF425" i="1"/>
  <c r="CE425" i="1" s="1"/>
  <c r="BV425" i="1"/>
  <c r="BY60" i="1"/>
  <c r="CF930" i="1"/>
  <c r="BW957" i="1"/>
  <c r="CF456" i="1"/>
  <c r="CE456" i="1" s="1"/>
  <c r="BV456" i="1"/>
  <c r="BW61" i="1"/>
  <c r="BW35" i="1" s="1"/>
  <c r="CF931" i="1"/>
  <c r="BW958" i="1"/>
  <c r="BW718" i="1"/>
  <c r="BV718" i="1"/>
  <c r="CF415" i="1"/>
  <c r="CE415" i="1" s="1"/>
  <c r="BV415" i="1"/>
  <c r="CE348" i="1"/>
  <c r="CE739" i="1"/>
  <c r="BW929" i="1"/>
  <c r="CF929" i="1" s="1"/>
  <c r="CA806" i="1"/>
  <c r="BV215" i="1"/>
  <c r="CF334" i="1"/>
  <c r="CA783" i="1"/>
  <c r="CA24" i="1"/>
  <c r="BV386" i="1"/>
  <c r="CA53" i="1"/>
  <c r="BV382" i="1"/>
  <c r="CE414" i="1"/>
  <c r="BW188" i="1"/>
  <c r="BV188" i="1" s="1"/>
  <c r="CB705" i="1"/>
  <c r="CA705" i="1" s="1"/>
  <c r="CB48" i="1"/>
  <c r="CA48" i="1" s="1"/>
  <c r="CC29" i="1"/>
  <c r="CE365" i="1"/>
  <c r="CE827" i="1"/>
  <c r="CE843" i="1"/>
  <c r="CE983" i="1"/>
  <c r="CA37" i="1"/>
  <c r="CE401" i="1"/>
  <c r="CE904" i="1"/>
  <c r="CE906" i="1"/>
  <c r="CE833" i="1"/>
  <c r="CE742" i="1"/>
  <c r="CE821" i="1"/>
  <c r="CE824" i="1"/>
  <c r="CE822" i="1"/>
  <c r="CE378" i="1"/>
  <c r="CE840" i="1"/>
  <c r="CE797" i="1"/>
  <c r="CE381" i="1"/>
  <c r="CE901" i="1"/>
  <c r="CE386" i="1"/>
  <c r="CE353" i="1"/>
  <c r="CE379" i="1"/>
  <c r="CE314" i="1"/>
  <c r="CE316" i="1"/>
  <c r="BV162" i="1"/>
  <c r="CE684" i="1"/>
  <c r="CE700" i="1"/>
  <c r="CE476" i="1"/>
  <c r="CE670" i="1"/>
  <c r="CJ670" i="1" s="1"/>
  <c r="CE448" i="1"/>
  <c r="CE480" i="1"/>
  <c r="CE551" i="1"/>
  <c r="CE690" i="1"/>
  <c r="CE753" i="1"/>
  <c r="CE777" i="1"/>
  <c r="CE795" i="1"/>
  <c r="CE831" i="1"/>
  <c r="CE841" i="1"/>
  <c r="CE850" i="1"/>
  <c r="BV612" i="1"/>
  <c r="CE685" i="1"/>
  <c r="CA718" i="1"/>
  <c r="CA808" i="1"/>
  <c r="CE836" i="1"/>
  <c r="CE702" i="1"/>
  <c r="CE761" i="1"/>
  <c r="CA807" i="1"/>
  <c r="CE826" i="1"/>
  <c r="CE837" i="1"/>
  <c r="CE838" i="1"/>
  <c r="CE849" i="1"/>
  <c r="CE857" i="1"/>
  <c r="BV859" i="1"/>
  <c r="CE909" i="1"/>
  <c r="CE199" i="1"/>
  <c r="CE740" i="1"/>
  <c r="CE842" i="1"/>
  <c r="CE902" i="1"/>
  <c r="CE339" i="1"/>
  <c r="CE352" i="1"/>
  <c r="CE387" i="1"/>
  <c r="CE392" i="1"/>
  <c r="BW612" i="1"/>
  <c r="BW645" i="1" s="1"/>
  <c r="CE736" i="1"/>
  <c r="CE759" i="1"/>
  <c r="BV824" i="1"/>
  <c r="CE900" i="1"/>
  <c r="CE915" i="1"/>
  <c r="CE977" i="1"/>
  <c r="CE762" i="1"/>
  <c r="CA45" i="1"/>
  <c r="CE701" i="1"/>
  <c r="CE692" i="1"/>
  <c r="CE775" i="1"/>
  <c r="CI952" i="1"/>
  <c r="CI945" i="1" s="1"/>
  <c r="CA52" i="1"/>
  <c r="CE754" i="1"/>
  <c r="CE799" i="1"/>
  <c r="BV825" i="1"/>
  <c r="CE903" i="1"/>
  <c r="CE953" i="1"/>
  <c r="CA720" i="1"/>
  <c r="CA789" i="1" s="1"/>
  <c r="BV834" i="1"/>
  <c r="CE371" i="1"/>
  <c r="CE363" i="1"/>
  <c r="CE393" i="1"/>
  <c r="CE399" i="1"/>
  <c r="CE445" i="1"/>
  <c r="CE465" i="1"/>
  <c r="CE347" i="1"/>
  <c r="CE367" i="1"/>
  <c r="CE349" i="1"/>
  <c r="CE362" i="1"/>
  <c r="CE403" i="1"/>
  <c r="CE454" i="1"/>
  <c r="CE388" i="1"/>
  <c r="CE369" i="1"/>
  <c r="CE351" i="1"/>
  <c r="CE384" i="1"/>
  <c r="CE391" i="1"/>
  <c r="CE405" i="1"/>
  <c r="CE468" i="1"/>
  <c r="CE449" i="1"/>
  <c r="CE346" i="1"/>
  <c r="CE472" i="1"/>
  <c r="CE364" i="1"/>
  <c r="CE382" i="1"/>
  <c r="CE377" i="1"/>
  <c r="CE389" i="1"/>
  <c r="CE400" i="1"/>
  <c r="CE471" i="1"/>
  <c r="CE473" i="1"/>
  <c r="CC809" i="1"/>
  <c r="CC55" i="1" s="1"/>
  <c r="CC21" i="1" s="1"/>
  <c r="BV83" i="1"/>
  <c r="CE215" i="1"/>
  <c r="CF313" i="1"/>
  <c r="CF409" i="1"/>
  <c r="CE409" i="1" s="1"/>
  <c r="CF481" i="1"/>
  <c r="BZ568" i="1"/>
  <c r="CE760" i="1"/>
  <c r="BV862" i="1"/>
  <c r="BV51" i="1" s="1"/>
  <c r="CF910" i="1"/>
  <c r="CE910" i="1" s="1"/>
  <c r="CF913" i="1"/>
  <c r="CE913" i="1" s="1"/>
  <c r="CE187" i="1"/>
  <c r="CF185" i="1"/>
  <c r="BV372" i="1"/>
  <c r="CF446" i="1"/>
  <c r="CE446" i="1" s="1"/>
  <c r="CF484" i="1"/>
  <c r="CD716" i="1"/>
  <c r="CD47" i="1" s="1"/>
  <c r="CE825" i="1"/>
  <c r="CF912" i="1"/>
  <c r="CE912" i="1" s="1"/>
  <c r="CA46" i="1"/>
  <c r="BW342" i="1"/>
  <c r="CF342" i="1" s="1"/>
  <c r="CE407" i="1"/>
  <c r="CE475" i="1"/>
  <c r="CI553" i="1"/>
  <c r="CE553" i="1" s="1"/>
  <c r="BV587" i="1"/>
  <c r="CE703" i="1"/>
  <c r="CE731" i="1"/>
  <c r="CA35" i="1"/>
  <c r="CE548" i="1"/>
  <c r="CE905" i="1"/>
  <c r="CE46" i="1"/>
  <c r="BW98" i="1"/>
  <c r="BW95" i="1" s="1"/>
  <c r="BW94" i="1" s="1"/>
  <c r="BV94" i="1" s="1"/>
  <c r="CF450" i="1"/>
  <c r="CI569" i="1"/>
  <c r="CD717" i="1"/>
  <c r="CD785" i="1" s="1"/>
  <c r="CD810" i="1" s="1"/>
  <c r="CB789" i="1"/>
  <c r="CI830" i="1"/>
  <c r="CE830" i="1" s="1"/>
  <c r="CE908" i="1"/>
  <c r="CA34" i="1"/>
  <c r="BV82" i="1"/>
  <c r="CF343" i="1"/>
  <c r="CE343" i="1" s="1"/>
  <c r="CF360" i="1"/>
  <c r="CE360" i="1" s="1"/>
  <c r="CI580" i="1"/>
  <c r="CE580" i="1" s="1"/>
  <c r="CI593" i="1"/>
  <c r="CE593" i="1" s="1"/>
  <c r="CI604" i="1"/>
  <c r="CE604" i="1" s="1"/>
  <c r="CE789" i="1"/>
  <c r="BV831" i="1"/>
  <c r="BV837" i="1"/>
  <c r="BV910" i="1"/>
  <c r="CA51" i="1"/>
  <c r="CE697" i="1"/>
  <c r="CE829" i="1"/>
  <c r="CE835" i="1"/>
  <c r="CE914" i="1"/>
  <c r="BY936" i="1"/>
  <c r="CA199" i="1"/>
  <c r="CB187" i="1"/>
  <c r="CB173" i="1" s="1"/>
  <c r="CA173" i="1" s="1"/>
  <c r="CF207" i="1"/>
  <c r="CF385" i="1"/>
  <c r="CE385" i="1" s="1"/>
  <c r="CE796" i="1"/>
  <c r="CE444" i="1"/>
  <c r="CE355" i="1"/>
  <c r="CE478" i="1"/>
  <c r="CE406" i="1"/>
  <c r="CE424" i="1"/>
  <c r="CE370" i="1"/>
  <c r="CE375" i="1"/>
  <c r="CF419" i="1"/>
  <c r="CE419" i="1" s="1"/>
  <c r="CE376" i="1"/>
  <c r="CE340" i="1"/>
  <c r="CE383" i="1"/>
  <c r="CE427" i="1"/>
  <c r="CE417" i="1"/>
  <c r="CE359" i="1"/>
  <c r="CE421" i="1"/>
  <c r="CE344" i="1"/>
  <c r="CE394" i="1"/>
  <c r="CE395" i="1"/>
  <c r="CE317" i="1"/>
  <c r="CE45" i="1"/>
  <c r="CF543" i="1"/>
  <c r="CE537" i="1"/>
  <c r="CE541" i="1"/>
  <c r="CE539" i="1"/>
  <c r="BW533" i="1"/>
  <c r="BV533" i="1" s="1"/>
  <c r="CF534" i="1"/>
  <c r="CF538" i="1"/>
  <c r="CE538" i="1" s="1"/>
  <c r="CB523" i="1"/>
  <c r="CA523" i="1" s="1"/>
  <c r="CE547" i="1"/>
  <c r="CF546" i="1"/>
  <c r="CE546" i="1" s="1"/>
  <c r="CE528" i="1"/>
  <c r="CE532" i="1"/>
  <c r="BV159" i="1"/>
  <c r="CE462" i="1"/>
  <c r="CE474" i="1"/>
  <c r="BV477" i="1"/>
  <c r="CF466" i="1"/>
  <c r="CE466" i="1" s="1"/>
  <c r="CE477" i="1"/>
  <c r="CE467" i="1"/>
  <c r="BV470" i="1"/>
  <c r="CE457" i="1"/>
  <c r="CE461" i="1"/>
  <c r="CF470" i="1"/>
  <c r="CE470" i="1" s="1"/>
  <c r="CF357" i="1"/>
  <c r="CE357" i="1" s="1"/>
  <c r="CE358" i="1"/>
  <c r="CE338" i="1"/>
  <c r="CE683" i="1"/>
  <c r="CE671" i="1"/>
  <c r="CJ671" i="1" s="1"/>
  <c r="CE675" i="1"/>
  <c r="CE674" i="1"/>
  <c r="CE676" i="1"/>
  <c r="BV952" i="1"/>
  <c r="BZ945" i="1"/>
  <c r="BZ944" i="1" s="1"/>
  <c r="CD721" i="1"/>
  <c r="CA721" i="1" s="1"/>
  <c r="CA62" i="1" s="1"/>
  <c r="CE336" i="1"/>
  <c r="CF732" i="1"/>
  <c r="CB733" i="1"/>
  <c r="CF730" i="1"/>
  <c r="BW732" i="1"/>
  <c r="BV752" i="1"/>
  <c r="CF763" i="1"/>
  <c r="CE763" i="1" s="1"/>
  <c r="CE733" i="1"/>
  <c r="CE526" i="1"/>
  <c r="CE525" i="1"/>
  <c r="BV527" i="1"/>
  <c r="CE531" i="1"/>
  <c r="CE412" i="1"/>
  <c r="CE410" i="1"/>
  <c r="CF442" i="1"/>
  <c r="CE442" i="1" s="1"/>
  <c r="CB786" i="1"/>
  <c r="CA309" i="1"/>
  <c r="BW69" i="1"/>
  <c r="BV95" i="1"/>
  <c r="BV98" i="1"/>
  <c r="CE315" i="1"/>
  <c r="CF396" i="1"/>
  <c r="CE396" i="1" s="1"/>
  <c r="CE458" i="1"/>
  <c r="BV636" i="1"/>
  <c r="CA680" i="1"/>
  <c r="CE157" i="1"/>
  <c r="CF125" i="1"/>
  <c r="BV356" i="1"/>
  <c r="BW354" i="1"/>
  <c r="BV354" i="1" s="1"/>
  <c r="CF356" i="1"/>
  <c r="CE356" i="1" s="1"/>
  <c r="BV907" i="1"/>
  <c r="CF907" i="1"/>
  <c r="CE907" i="1" s="1"/>
  <c r="BW74" i="1"/>
  <c r="BW81" i="1"/>
  <c r="CB333" i="1"/>
  <c r="CB336" i="1"/>
  <c r="CA336" i="1" s="1"/>
  <c r="CE380" i="1"/>
  <c r="CE404" i="1"/>
  <c r="BV408" i="1"/>
  <c r="CF408" i="1"/>
  <c r="CE408" i="1" s="1"/>
  <c r="CF422" i="1"/>
  <c r="CE422" i="1" s="1"/>
  <c r="BV194" i="1"/>
  <c r="CE402" i="1"/>
  <c r="CE479" i="1"/>
  <c r="BV588" i="1"/>
  <c r="BV345" i="1"/>
  <c r="CF345" i="1"/>
  <c r="CE345" i="1" s="1"/>
  <c r="CE372" i="1"/>
  <c r="CF469" i="1"/>
  <c r="CE469" i="1" s="1"/>
  <c r="BV469" i="1"/>
  <c r="BV568" i="1"/>
  <c r="BW46" i="1"/>
  <c r="CF156" i="1"/>
  <c r="CE156" i="1" s="1"/>
  <c r="CE366" i="1"/>
  <c r="CE374" i="1"/>
  <c r="CE398" i="1"/>
  <c r="BV347" i="1"/>
  <c r="BV358" i="1"/>
  <c r="CA520" i="1"/>
  <c r="CA59" i="1" s="1"/>
  <c r="BV574" i="1"/>
  <c r="CE677" i="1"/>
  <c r="CE680" i="1"/>
  <c r="CE696" i="1"/>
  <c r="CC816" i="1"/>
  <c r="CC784" i="1"/>
  <c r="CC23" i="1" s="1"/>
  <c r="CE834" i="1"/>
  <c r="CB788" i="1"/>
  <c r="CB813" i="1" s="1"/>
  <c r="CA813" i="1" s="1"/>
  <c r="CA719" i="1"/>
  <c r="CA788" i="1" s="1"/>
  <c r="CI943" i="1"/>
  <c r="CE943" i="1" s="1"/>
  <c r="CE945" i="1"/>
  <c r="CB215" i="1"/>
  <c r="BV357" i="1"/>
  <c r="BW361" i="1"/>
  <c r="BV409" i="1"/>
  <c r="BV546" i="1"/>
  <c r="CE679" i="1"/>
  <c r="CE686" i="1"/>
  <c r="CE699" i="1"/>
  <c r="CF213" i="1"/>
  <c r="CE213" i="1" s="1"/>
  <c r="BW455" i="1"/>
  <c r="BV455" i="1" s="1"/>
  <c r="BV647" i="1"/>
  <c r="BY940" i="1"/>
  <c r="CA953" i="1"/>
  <c r="CD952" i="1"/>
  <c r="CE691" i="1"/>
  <c r="CF729" i="1"/>
  <c r="CE729" i="1" s="1"/>
  <c r="CF678" i="1"/>
  <c r="CE678" i="1" s="1"/>
  <c r="CI746" i="1"/>
  <c r="BZ823" i="1"/>
  <c r="BV932" i="1"/>
  <c r="CF738" i="1"/>
  <c r="CE738" i="1" s="1"/>
  <c r="BV749" i="1"/>
  <c r="CI820" i="1"/>
  <c r="CE820" i="1" s="1"/>
  <c r="BV829" i="1"/>
  <c r="CF911" i="1"/>
  <c r="CE911" i="1" s="1"/>
  <c r="BY933" i="1"/>
  <c r="CE952" i="1"/>
  <c r="BZ828" i="1"/>
  <c r="CH51" i="1"/>
  <c r="CE51" i="1" s="1"/>
  <c r="CH725" i="1"/>
  <c r="CH323" i="1" l="1"/>
  <c r="CH226" i="1" s="1"/>
  <c r="CF542" i="1"/>
  <c r="CE542" i="1" s="1"/>
  <c r="CH220" i="1"/>
  <c r="CE862" i="1"/>
  <c r="CF922" i="1"/>
  <c r="CE922" i="1" s="1"/>
  <c r="CH223" i="1"/>
  <c r="CE569" i="1"/>
  <c r="CI568" i="1"/>
  <c r="CF60" i="1"/>
  <c r="CE334" i="1"/>
  <c r="CE718" i="1" s="1"/>
  <c r="CF718" i="1"/>
  <c r="BW786" i="1"/>
  <c r="CF52" i="1"/>
  <c r="CE313" i="1"/>
  <c r="BW928" i="1"/>
  <c r="BW646" i="1"/>
  <c r="CN937" i="1"/>
  <c r="CN934" i="1"/>
  <c r="CK919" i="1"/>
  <c r="CN939" i="1"/>
  <c r="CK572" i="1"/>
  <c r="CO552" i="1"/>
  <c r="CO563" i="1"/>
  <c r="CK563" i="1" s="1"/>
  <c r="CO562" i="1"/>
  <c r="CO325" i="1" s="1"/>
  <c r="CL24" i="1"/>
  <c r="CK807" i="1"/>
  <c r="CF204" i="1"/>
  <c r="CE204" i="1" s="1"/>
  <c r="BW657" i="1"/>
  <c r="BV668" i="1"/>
  <c r="CE52" i="1"/>
  <c r="CE225" i="1"/>
  <c r="BV746" i="1"/>
  <c r="CE222" i="1"/>
  <c r="CF205" i="1"/>
  <c r="CE185" i="1"/>
  <c r="CF172" i="1"/>
  <c r="CF173" i="1"/>
  <c r="CE173" i="1" s="1"/>
  <c r="BW811" i="1"/>
  <c r="BV811" i="1" s="1"/>
  <c r="BV786" i="1"/>
  <c r="BV922" i="1"/>
  <c r="BW331" i="1"/>
  <c r="BV520" i="1"/>
  <c r="BZ724" i="1"/>
  <c r="CI725" i="1"/>
  <c r="BW341" i="1"/>
  <c r="BV341" i="1" s="1"/>
  <c r="BV342" i="1"/>
  <c r="BW333" i="1"/>
  <c r="BW518" i="1"/>
  <c r="BV518" i="1" s="1"/>
  <c r="BV519" i="1"/>
  <c r="CJ518" i="1" s="1"/>
  <c r="CE801" i="1"/>
  <c r="CB801" i="1"/>
  <c r="CA801" i="1" s="1"/>
  <c r="BV309" i="1"/>
  <c r="BW66" i="1"/>
  <c r="BW956" i="1"/>
  <c r="BV61" i="1"/>
  <c r="BV35" i="1" s="1"/>
  <c r="BV944" i="1"/>
  <c r="BZ943" i="1"/>
  <c r="BV943" i="1" s="1"/>
  <c r="BV361" i="1"/>
  <c r="CE807" i="1"/>
  <c r="BW650" i="1"/>
  <c r="BV650" i="1" s="1"/>
  <c r="CF688" i="1"/>
  <c r="CF694" i="1"/>
  <c r="CE694" i="1" s="1"/>
  <c r="CF520" i="1"/>
  <c r="CF928" i="1"/>
  <c r="CF53" i="1" s="1"/>
  <c r="BW53" i="1"/>
  <c r="CE207" i="1"/>
  <c r="CF209" i="1"/>
  <c r="CE209" i="1" s="1"/>
  <c r="CB211" i="1"/>
  <c r="CB207" i="1" s="1"/>
  <c r="CB204" i="1" s="1"/>
  <c r="CA204" i="1" s="1"/>
  <c r="CD784" i="1"/>
  <c r="CD809" i="1"/>
  <c r="CD55" i="1" s="1"/>
  <c r="CD56" i="1"/>
  <c r="CA187" i="1"/>
  <c r="CB185" i="1"/>
  <c r="CB522" i="1"/>
  <c r="CA522" i="1" s="1"/>
  <c r="CB543" i="1"/>
  <c r="CF533" i="1"/>
  <c r="CF519" i="1"/>
  <c r="CD816" i="1"/>
  <c r="CD62" i="1"/>
  <c r="CF747" i="1"/>
  <c r="CE747" i="1" s="1"/>
  <c r="CF727" i="1"/>
  <c r="CE730" i="1"/>
  <c r="BV747" i="1"/>
  <c r="CB732" i="1"/>
  <c r="CA732" i="1" s="1"/>
  <c r="CA733" i="1"/>
  <c r="CB727" i="1"/>
  <c r="BW726" i="1"/>
  <c r="CE125" i="1"/>
  <c r="BV945" i="1"/>
  <c r="BZ57" i="1"/>
  <c r="BZ936" i="1"/>
  <c r="BZ933" i="1"/>
  <c r="CB332" i="1"/>
  <c r="CA333" i="1"/>
  <c r="CH933" i="1"/>
  <c r="BY930" i="1"/>
  <c r="BY957" i="1" s="1"/>
  <c r="CA952" i="1"/>
  <c r="CD945" i="1"/>
  <c r="CF361" i="1"/>
  <c r="CE361" i="1" s="1"/>
  <c r="BZ940" i="1"/>
  <c r="CF354" i="1"/>
  <c r="CE354" i="1" s="1"/>
  <c r="CF333" i="1"/>
  <c r="CE342" i="1"/>
  <c r="BY57" i="1"/>
  <c r="BV823" i="1"/>
  <c r="CI823" i="1"/>
  <c r="CE823" i="1" s="1"/>
  <c r="BW79" i="1"/>
  <c r="BV81" i="1"/>
  <c r="CA215" i="1"/>
  <c r="BZ937" i="1"/>
  <c r="BZ934" i="1"/>
  <c r="BW73" i="1"/>
  <c r="BV73" i="1" s="1"/>
  <c r="BV74" i="1"/>
  <c r="BV69" i="1"/>
  <c r="BV828" i="1"/>
  <c r="CI828" i="1"/>
  <c r="CE828" i="1" s="1"/>
  <c r="CF455" i="1"/>
  <c r="CE455" i="1" s="1"/>
  <c r="CA786" i="1"/>
  <c r="CB811" i="1"/>
  <c r="CE311" i="1"/>
  <c r="CE308" i="1" s="1"/>
  <c r="CE568" i="1" l="1"/>
  <c r="CE688" i="1"/>
  <c r="CN931" i="1"/>
  <c r="CN958" i="1" s="1"/>
  <c r="CK562" i="1"/>
  <c r="CO567" i="1"/>
  <c r="CK567" i="1" s="1"/>
  <c r="CO566" i="1"/>
  <c r="CO717" i="1" s="1"/>
  <c r="CO721" i="1" s="1"/>
  <c r="CK721" i="1" s="1"/>
  <c r="CK552" i="1"/>
  <c r="CO648" i="1"/>
  <c r="CO645" i="1"/>
  <c r="CO646" i="1"/>
  <c r="CK646" i="1" s="1"/>
  <c r="CL809" i="1"/>
  <c r="CL56" i="1"/>
  <c r="BW656" i="1"/>
  <c r="BV656" i="1" s="1"/>
  <c r="BV657" i="1"/>
  <c r="CF341" i="1"/>
  <c r="CE341" i="1" s="1"/>
  <c r="BZ723" i="1"/>
  <c r="CI723" i="1" s="1"/>
  <c r="BZ783" i="1"/>
  <c r="CI48" i="1" s="1"/>
  <c r="CA207" i="1"/>
  <c r="CB205" i="1"/>
  <c r="CF201" i="1"/>
  <c r="CE205" i="1"/>
  <c r="CA185" i="1"/>
  <c r="CB172" i="1"/>
  <c r="CF171" i="1"/>
  <c r="CE171" i="1" s="1"/>
  <c r="CE172" i="1"/>
  <c r="BW326" i="1"/>
  <c r="BV331" i="1"/>
  <c r="BV333" i="1"/>
  <c r="BW330" i="1"/>
  <c r="BW325" i="1" s="1"/>
  <c r="BW332" i="1"/>
  <c r="BV332" i="1" s="1"/>
  <c r="BW65" i="1"/>
  <c r="BV65" i="1" s="1"/>
  <c r="BV66" i="1"/>
  <c r="BW311" i="1"/>
  <c r="BW308" i="1" s="1"/>
  <c r="BV308" i="1" s="1"/>
  <c r="BW719" i="1"/>
  <c r="BV719" i="1" s="1"/>
  <c r="CB688" i="1"/>
  <c r="CA688" i="1" s="1"/>
  <c r="CE520" i="1"/>
  <c r="CB209" i="1"/>
  <c r="CA209" i="1" s="1"/>
  <c r="CA211" i="1"/>
  <c r="BV79" i="1"/>
  <c r="BW725" i="1"/>
  <c r="BW724" i="1" s="1"/>
  <c r="CA543" i="1"/>
  <c r="CB519" i="1"/>
  <c r="CB542" i="1"/>
  <c r="CA542" i="1" s="1"/>
  <c r="CF518" i="1"/>
  <c r="CB726" i="1"/>
  <c r="CA726" i="1" s="1"/>
  <c r="CA727" i="1"/>
  <c r="CF726" i="1"/>
  <c r="CF746" i="1"/>
  <c r="CE746" i="1" s="1"/>
  <c r="CH930" i="1"/>
  <c r="CF332" i="1"/>
  <c r="CI933" i="1"/>
  <c r="CE933" i="1" s="1"/>
  <c r="BZ932" i="1"/>
  <c r="CI932" i="1" s="1"/>
  <c r="CE932" i="1" s="1"/>
  <c r="BZ930" i="1"/>
  <c r="BZ957" i="1" s="1"/>
  <c r="BW68" i="1"/>
  <c r="CI934" i="1"/>
  <c r="BZ931" i="1"/>
  <c r="CD943" i="1"/>
  <c r="CA945" i="1"/>
  <c r="BZ935" i="1"/>
  <c r="CA811" i="1"/>
  <c r="CA57" i="1" s="1"/>
  <c r="CB57" i="1"/>
  <c r="CB31" i="1" s="1"/>
  <c r="CA31" i="1" s="1"/>
  <c r="CA332" i="1"/>
  <c r="CB311" i="1"/>
  <c r="CF40" i="1"/>
  <c r="CE40" i="1" s="1"/>
  <c r="CL967" i="1" l="1"/>
  <c r="CL965" i="1"/>
  <c r="CL969" i="1"/>
  <c r="CN929" i="1"/>
  <c r="CN928" i="1" s="1"/>
  <c r="CN53" i="1" s="1"/>
  <c r="CF325" i="1"/>
  <c r="CO816" i="1"/>
  <c r="CO970" i="1" s="1"/>
  <c r="CE59" i="1"/>
  <c r="CE34" i="1" s="1"/>
  <c r="CK566" i="1"/>
  <c r="CK988" i="1" s="1"/>
  <c r="CK990" i="1" s="1"/>
  <c r="CK717" i="1"/>
  <c r="CN956" i="1"/>
  <c r="CK958" i="1"/>
  <c r="CN31" i="1"/>
  <c r="CK31" i="1" s="1"/>
  <c r="CK648" i="1"/>
  <c r="CK645" i="1"/>
  <c r="CO323" i="1"/>
  <c r="CK325" i="1"/>
  <c r="CL30" i="1"/>
  <c r="CL55" i="1"/>
  <c r="BZ48" i="1"/>
  <c r="CE201" i="1"/>
  <c r="CA205" i="1"/>
  <c r="CB201" i="1"/>
  <c r="CB171" i="1"/>
  <c r="CA171" i="1" s="1"/>
  <c r="CA172" i="1"/>
  <c r="BV326" i="1"/>
  <c r="BW788" i="1"/>
  <c r="BW59" i="1" s="1"/>
  <c r="BW34" i="1" s="1"/>
  <c r="BV330" i="1"/>
  <c r="BW328" i="1"/>
  <c r="BV328" i="1" s="1"/>
  <c r="BW723" i="1"/>
  <c r="BV311" i="1"/>
  <c r="BV957" i="1"/>
  <c r="CI931" i="1"/>
  <c r="BZ958" i="1"/>
  <c r="BZ31" i="1" s="1"/>
  <c r="CF725" i="1"/>
  <c r="BW783" i="1"/>
  <c r="BV725" i="1"/>
  <c r="CA519" i="1"/>
  <c r="CB518" i="1"/>
  <c r="CA518" i="1" s="1"/>
  <c r="CB40" i="1"/>
  <c r="CA40" i="1" s="1"/>
  <c r="CI930" i="1"/>
  <c r="CE930" i="1" s="1"/>
  <c r="BZ929" i="1"/>
  <c r="BZ939" i="1"/>
  <c r="BZ938" i="1" s="1"/>
  <c r="CA311" i="1"/>
  <c r="CA308" i="1" s="1"/>
  <c r="CE788" i="1"/>
  <c r="BV68" i="1"/>
  <c r="CF308" i="1"/>
  <c r="CB308" i="1" s="1"/>
  <c r="CA943" i="1"/>
  <c r="CD23" i="1"/>
  <c r="CD30" i="1"/>
  <c r="CD29" i="1" s="1"/>
  <c r="CD21" i="1"/>
  <c r="CD36" i="1"/>
  <c r="CA36" i="1" s="1"/>
  <c r="CK929" i="1" l="1"/>
  <c r="CK928" i="1" s="1"/>
  <c r="CK53" i="1" s="1"/>
  <c r="CK816" i="1"/>
  <c r="CK970" i="1" s="1"/>
  <c r="CO62" i="1"/>
  <c r="CF717" i="1"/>
  <c r="CF323" i="1"/>
  <c r="CF723" i="1"/>
  <c r="CF783" i="1"/>
  <c r="CF48" i="1" s="1"/>
  <c r="CE725" i="1"/>
  <c r="CO716" i="1"/>
  <c r="CO47" i="1" s="1"/>
  <c r="CO785" i="1"/>
  <c r="CO784" i="1" s="1"/>
  <c r="CN36" i="1"/>
  <c r="CK956" i="1"/>
  <c r="CO226" i="1"/>
  <c r="CO223" i="1" s="1"/>
  <c r="CK323" i="1"/>
  <c r="CK62" i="1"/>
  <c r="CO36" i="1"/>
  <c r="CL21" i="1"/>
  <c r="CL29" i="1"/>
  <c r="CA201" i="1"/>
  <c r="CB200" i="1"/>
  <c r="CA200" i="1" s="1"/>
  <c r="BW813" i="1"/>
  <c r="BV813" i="1" s="1"/>
  <c r="BV788" i="1"/>
  <c r="BW323" i="1"/>
  <c r="BV59" i="1"/>
  <c r="BV34" i="1" s="1"/>
  <c r="BZ956" i="1"/>
  <c r="BW717" i="1"/>
  <c r="BW785" i="1" s="1"/>
  <c r="BW48" i="1"/>
  <c r="CI929" i="1"/>
  <c r="BZ928" i="1"/>
  <c r="CK716" i="1" l="1"/>
  <c r="CK47" i="1" s="1"/>
  <c r="CF716" i="1"/>
  <c r="CF785" i="1"/>
  <c r="CK36" i="1"/>
  <c r="CO810" i="1"/>
  <c r="CO56" i="1" s="1"/>
  <c r="CO23" i="1"/>
  <c r="CO221" i="1"/>
  <c r="CK221" i="1" s="1"/>
  <c r="CK223" i="1"/>
  <c r="BW810" i="1"/>
  <c r="BW784" i="1"/>
  <c r="BW716" i="1"/>
  <c r="CI928" i="1"/>
  <c r="CI53" i="1" s="1"/>
  <c r="BZ53" i="1"/>
  <c r="CF810" i="1" l="1"/>
  <c r="CF784" i="1"/>
  <c r="CE57" i="1"/>
  <c r="CO30" i="1"/>
  <c r="BW23" i="1"/>
  <c r="BW809" i="1"/>
  <c r="BW47" i="1"/>
  <c r="BW969" i="1" l="1"/>
  <c r="BW967" i="1"/>
  <c r="BW965" i="1"/>
  <c r="CF23" i="1"/>
  <c r="CF809" i="1"/>
  <c r="CF56" i="1"/>
  <c r="CF30" i="1" s="1"/>
  <c r="CO29" i="1"/>
  <c r="BW56" i="1"/>
  <c r="BW30" i="1" s="1"/>
  <c r="CF55" i="1" l="1"/>
  <c r="CF21" i="1" s="1"/>
  <c r="CF29" i="1"/>
  <c r="BN705" i="1"/>
  <c r="BN983" i="1" l="1"/>
  <c r="BG983" i="1"/>
  <c r="BF983" i="1"/>
  <c r="BA983" i="1"/>
  <c r="D983" i="1"/>
  <c r="BE983" i="1" l="1"/>
  <c r="E9" i="1"/>
  <c r="D9" i="1"/>
  <c r="D7" i="1" l="1"/>
  <c r="AV9" i="1" s="1"/>
  <c r="AV7" i="1" s="1"/>
  <c r="BF676" i="1" l="1"/>
  <c r="BE676" i="1" s="1"/>
  <c r="BF672" i="1"/>
  <c r="BF410" i="1"/>
  <c r="BE410" i="1" s="1"/>
  <c r="H945" i="1"/>
  <c r="BH953" i="1"/>
  <c r="D953" i="1"/>
  <c r="T953" i="1" s="1"/>
  <c r="H952" i="1"/>
  <c r="BH938" i="1"/>
  <c r="BE938" i="1" s="1"/>
  <c r="BH935" i="1"/>
  <c r="BE935" i="1" s="1"/>
  <c r="AL945" i="1" l="1"/>
  <c r="AB945" i="1"/>
  <c r="D952" i="1"/>
  <c r="R952" i="1"/>
  <c r="AK953" i="1"/>
  <c r="J953" i="1"/>
  <c r="BE672" i="1"/>
  <c r="BB672" i="1"/>
  <c r="BH952" i="1"/>
  <c r="BE952" i="1" s="1"/>
  <c r="BD953" i="1"/>
  <c r="BE953" i="1"/>
  <c r="AW669" i="1"/>
  <c r="AV669" i="1" s="1"/>
  <c r="AU669" i="1" s="1"/>
  <c r="D945" i="1"/>
  <c r="T945" i="1" s="1"/>
  <c r="H944" i="1"/>
  <c r="BN953" i="1"/>
  <c r="BA807" i="1"/>
  <c r="BA680" i="1"/>
  <c r="BA523" i="1"/>
  <c r="BA522" i="1"/>
  <c r="BH945" i="1"/>
  <c r="BE945" i="1" s="1"/>
  <c r="BA808" i="1"/>
  <c r="AL944" i="1" l="1"/>
  <c r="AB944" i="1"/>
  <c r="J952" i="1"/>
  <c r="T952" i="1"/>
  <c r="AD945" i="1"/>
  <c r="J945" i="1"/>
  <c r="AK952" i="1"/>
  <c r="AL953" i="1"/>
  <c r="AC953" i="1"/>
  <c r="AD953" i="1" s="1"/>
  <c r="BH943" i="1"/>
  <c r="BE943" i="1" s="1"/>
  <c r="BD945" i="1"/>
  <c r="BA945" i="1" s="1"/>
  <c r="BD952" i="1"/>
  <c r="BD943" i="1" s="1"/>
  <c r="AB943" i="1"/>
  <c r="D944" i="1"/>
  <c r="T944" i="1" s="1"/>
  <c r="BA806" i="1"/>
  <c r="BA410" i="1"/>
  <c r="BA953" i="1"/>
  <c r="BN952" i="1"/>
  <c r="BA333" i="1"/>
  <c r="AC952" i="1" l="1"/>
  <c r="AD952" i="1" s="1"/>
  <c r="AL952" i="1"/>
  <c r="AD944" i="1"/>
  <c r="J944" i="1"/>
  <c r="D943" i="1"/>
  <c r="T943" i="1" s="1"/>
  <c r="R943" i="1"/>
  <c r="AL943" i="1"/>
  <c r="BD23" i="1"/>
  <c r="BD30" i="1"/>
  <c r="BD29" i="1" s="1"/>
  <c r="BA332" i="1"/>
  <c r="BA117" i="1"/>
  <c r="BN945" i="1"/>
  <c r="BN943" i="1"/>
  <c r="BA952" i="1"/>
  <c r="BA943" i="1"/>
  <c r="J943" i="1" l="1"/>
  <c r="AD943" i="1"/>
  <c r="BN23" i="1"/>
  <c r="D10" i="1" l="1"/>
  <c r="BF219" i="1"/>
  <c r="BE219" i="1" s="1"/>
  <c r="BF215" i="1"/>
  <c r="BE215" i="1" s="1"/>
  <c r="BA215" i="1"/>
  <c r="BA219" i="1"/>
  <c r="H864" i="1" l="1"/>
  <c r="E864" i="1"/>
  <c r="H863" i="1"/>
  <c r="E863" i="1"/>
  <c r="E847" i="1" s="1"/>
  <c r="G862" i="1"/>
  <c r="E862" i="1"/>
  <c r="E922" i="1" s="1"/>
  <c r="E921" i="1" l="1"/>
  <c r="H847" i="1"/>
  <c r="AB847" i="1" s="1"/>
  <c r="H848" i="1"/>
  <c r="AB848" i="1" s="1"/>
  <c r="H862" i="1"/>
  <c r="D864" i="1"/>
  <c r="D863" i="1"/>
  <c r="D899" i="1"/>
  <c r="T899" i="1" s="1"/>
  <c r="D898" i="1"/>
  <c r="T898" i="1" s="1"/>
  <c r="H897" i="1"/>
  <c r="D897" i="1" s="1"/>
  <c r="T897" i="1" s="1"/>
  <c r="D896" i="1"/>
  <c r="T896" i="1" s="1"/>
  <c r="D895" i="1"/>
  <c r="T895" i="1" s="1"/>
  <c r="H894" i="1"/>
  <c r="D894" i="1" s="1"/>
  <c r="T894" i="1" s="1"/>
  <c r="D881" i="1"/>
  <c r="T881" i="1" s="1"/>
  <c r="D893" i="1"/>
  <c r="T893" i="1" s="1"/>
  <c r="D892" i="1"/>
  <c r="T892" i="1" s="1"/>
  <c r="H891" i="1"/>
  <c r="D891" i="1" s="1"/>
  <c r="T891" i="1" s="1"/>
  <c r="E879" i="1"/>
  <c r="BF697" i="1"/>
  <c r="BF218" i="1"/>
  <c r="BE218" i="1" s="1"/>
  <c r="AD881" i="1" l="1"/>
  <c r="J881" i="1"/>
  <c r="AL848" i="1"/>
  <c r="R848" i="1"/>
  <c r="AU847" i="1"/>
  <c r="AL847" i="1"/>
  <c r="R847" i="1"/>
  <c r="H876" i="1"/>
  <c r="D877" i="1"/>
  <c r="T877" i="1" s="1"/>
  <c r="BB697" i="1"/>
  <c r="BB696" i="1" s="1"/>
  <c r="BB717" i="1" s="1"/>
  <c r="BB716" i="1" s="1"/>
  <c r="BB47" i="1" s="1"/>
  <c r="BE697" i="1"/>
  <c r="H921" i="1"/>
  <c r="H846" i="1"/>
  <c r="AB846" i="1" s="1"/>
  <c r="H920" i="1"/>
  <c r="E126" i="1"/>
  <c r="V126" i="1" s="1"/>
  <c r="D847" i="1"/>
  <c r="T847" i="1" s="1"/>
  <c r="D862" i="1"/>
  <c r="AL920" i="1" l="1"/>
  <c r="AB920" i="1"/>
  <c r="AL921" i="1"/>
  <c r="AB921" i="1"/>
  <c r="D876" i="1"/>
  <c r="T876" i="1" s="1"/>
  <c r="R876" i="1"/>
  <c r="AD847" i="1"/>
  <c r="J847" i="1"/>
  <c r="AL846" i="1"/>
  <c r="R846" i="1"/>
  <c r="AD877" i="1"/>
  <c r="J877" i="1"/>
  <c r="H919" i="1"/>
  <c r="AB919" i="1" s="1"/>
  <c r="E116" i="1"/>
  <c r="BF195" i="1"/>
  <c r="BF130" i="1"/>
  <c r="E115" i="1" l="1"/>
  <c r="V116" i="1"/>
  <c r="AF116" i="1"/>
  <c r="H922" i="1"/>
  <c r="AB922" i="1" s="1"/>
  <c r="AL919" i="1"/>
  <c r="R919" i="1"/>
  <c r="AD876" i="1"/>
  <c r="J876" i="1"/>
  <c r="BB195" i="1"/>
  <c r="BB194" i="1" s="1"/>
  <c r="BB192" i="1" s="1"/>
  <c r="BE195" i="1"/>
  <c r="BB130" i="1"/>
  <c r="BE130" i="1"/>
  <c r="BF214" i="1"/>
  <c r="BA940" i="1"/>
  <c r="D940" i="1"/>
  <c r="BA939" i="1"/>
  <c r="D939" i="1"/>
  <c r="BA938" i="1"/>
  <c r="E938" i="1"/>
  <c r="D938" i="1" s="1"/>
  <c r="BH864" i="1"/>
  <c r="BH863" i="1"/>
  <c r="BA899" i="1"/>
  <c r="BA898" i="1"/>
  <c r="BH897" i="1"/>
  <c r="BE897" i="1" s="1"/>
  <c r="BA896" i="1"/>
  <c r="BA895" i="1"/>
  <c r="BH894" i="1"/>
  <c r="BE894" i="1" s="1"/>
  <c r="BA892" i="1"/>
  <c r="BH891" i="1"/>
  <c r="BE891" i="1" s="1"/>
  <c r="BA155" i="1"/>
  <c r="D155" i="1"/>
  <c r="AD155" i="1" s="1"/>
  <c r="BA154" i="1"/>
  <c r="D154" i="1"/>
  <c r="AD154" i="1" s="1"/>
  <c r="BF199" i="1"/>
  <c r="BE199" i="1" s="1"/>
  <c r="BF198" i="1"/>
  <c r="V115" i="1" l="1"/>
  <c r="AF115" i="1"/>
  <c r="J154" i="1"/>
  <c r="J155" i="1"/>
  <c r="AU922" i="1"/>
  <c r="AL922" i="1"/>
  <c r="D922" i="1"/>
  <c r="T922" i="1" s="1"/>
  <c r="BB214" i="1"/>
  <c r="BA214" i="1" s="1"/>
  <c r="BE214" i="1"/>
  <c r="BB126" i="1"/>
  <c r="BB128" i="1"/>
  <c r="BB198" i="1"/>
  <c r="BB197" i="1" s="1"/>
  <c r="BE198" i="1"/>
  <c r="BY934" i="1"/>
  <c r="BY937" i="1"/>
  <c r="BY939" i="1"/>
  <c r="BF210" i="1"/>
  <c r="BE210" i="1" s="1"/>
  <c r="BA897" i="1"/>
  <c r="BA894" i="1"/>
  <c r="BA891" i="1"/>
  <c r="BA893" i="1"/>
  <c r="AD922" i="1" l="1"/>
  <c r="R922" i="1"/>
  <c r="J922" i="1"/>
  <c r="BB66" i="1"/>
  <c r="BB210" i="1"/>
  <c r="BB213" i="1"/>
  <c r="BA213" i="1" s="1"/>
  <c r="CH934" i="1"/>
  <c r="CE934" i="1" s="1"/>
  <c r="BY931" i="1"/>
  <c r="BY958" i="1" s="1"/>
  <c r="BY31" i="1" s="1"/>
  <c r="BA218" i="1"/>
  <c r="BA170" i="1"/>
  <c r="D170" i="1"/>
  <c r="AD170" i="1" s="1"/>
  <c r="BA169" i="1"/>
  <c r="D169" i="1"/>
  <c r="AD169" i="1" s="1"/>
  <c r="BA167" i="1"/>
  <c r="D167" i="1"/>
  <c r="AD167" i="1" s="1"/>
  <c r="BA166" i="1"/>
  <c r="D166" i="1"/>
  <c r="AD166" i="1" s="1"/>
  <c r="BA164" i="1"/>
  <c r="D164" i="1"/>
  <c r="AD164" i="1" s="1"/>
  <c r="BA163" i="1"/>
  <c r="D163" i="1"/>
  <c r="AD163" i="1" s="1"/>
  <c r="BA161" i="1"/>
  <c r="D161" i="1"/>
  <c r="AD161" i="1" s="1"/>
  <c r="BA160" i="1"/>
  <c r="D160" i="1"/>
  <c r="AD160" i="1" s="1"/>
  <c r="BA158" i="1"/>
  <c r="BA157" i="1"/>
  <c r="BF156" i="1"/>
  <c r="BE156" i="1" s="1"/>
  <c r="E156" i="1"/>
  <c r="BA144" i="1"/>
  <c r="BF143" i="1"/>
  <c r="BF131" i="1"/>
  <c r="BE131" i="1" s="1"/>
  <c r="BA132" i="1"/>
  <c r="D156" i="1" l="1"/>
  <c r="AD156" i="1" s="1"/>
  <c r="V156" i="1"/>
  <c r="J161" i="1"/>
  <c r="J156" i="1"/>
  <c r="J163" i="1"/>
  <c r="J164" i="1"/>
  <c r="J170" i="1"/>
  <c r="J167" i="1"/>
  <c r="J169" i="1"/>
  <c r="J160" i="1"/>
  <c r="J166" i="1"/>
  <c r="BB143" i="1"/>
  <c r="BA143" i="1" s="1"/>
  <c r="BE143" i="1"/>
  <c r="BB311" i="1"/>
  <c r="BB785" i="1" s="1"/>
  <c r="BV958" i="1"/>
  <c r="BY956" i="1"/>
  <c r="BY36" i="1" s="1"/>
  <c r="CH931" i="1"/>
  <c r="CE931" i="1" s="1"/>
  <c r="BY929" i="1"/>
  <c r="BA126" i="1"/>
  <c r="BF126" i="1"/>
  <c r="BE126" i="1" s="1"/>
  <c r="BF128" i="1"/>
  <c r="BE128" i="1" s="1"/>
  <c r="BA156" i="1"/>
  <c r="BF142" i="1"/>
  <c r="BE142" i="1" s="1"/>
  <c r="BA133" i="1"/>
  <c r="BA131" i="1"/>
  <c r="BB810" i="1" l="1"/>
  <c r="BB142" i="1"/>
  <c r="BA142" i="1" s="1"/>
  <c r="BB127" i="1"/>
  <c r="BV956" i="1"/>
  <c r="BY928" i="1"/>
  <c r="CH929" i="1"/>
  <c r="CE929" i="1" s="1"/>
  <c r="BV929" i="1"/>
  <c r="BV928" i="1" s="1"/>
  <c r="BV53" i="1" s="1"/>
  <c r="BB67" i="1" l="1"/>
  <c r="BB125" i="1"/>
  <c r="BA125" i="1" s="1"/>
  <c r="BA127" i="1"/>
  <c r="BB56" i="1"/>
  <c r="BB30" i="1" s="1"/>
  <c r="CH928" i="1"/>
  <c r="BY53" i="1"/>
  <c r="BB309" i="1" l="1"/>
  <c r="BB65" i="1"/>
  <c r="BB40" i="1" s="1"/>
  <c r="CH53" i="1"/>
  <c r="CE53" i="1" s="1"/>
  <c r="CE928" i="1"/>
  <c r="BB786" i="1" l="1"/>
  <c r="BB308" i="1"/>
  <c r="BB116" i="1" s="1"/>
  <c r="BB811" i="1" l="1"/>
  <c r="BB784" i="1"/>
  <c r="BB23" i="1" s="1"/>
  <c r="BN50" i="1"/>
  <c r="BN49" i="1"/>
  <c r="BN44" i="1"/>
  <c r="BN43" i="1"/>
  <c r="BN42" i="1"/>
  <c r="BN41" i="1"/>
  <c r="BN39" i="1"/>
  <c r="BN38" i="1"/>
  <c r="BG977" i="1"/>
  <c r="BG37" i="1" s="1"/>
  <c r="BF977" i="1"/>
  <c r="BF61" i="1"/>
  <c r="BF35" i="1" s="1"/>
  <c r="BG61" i="1"/>
  <c r="BH61" i="1"/>
  <c r="BH46" i="1"/>
  <c r="BG40" i="1"/>
  <c r="BH37" i="1"/>
  <c r="BH26" i="1"/>
  <c r="BG26" i="1"/>
  <c r="BF37" i="1" l="1"/>
  <c r="BE37" i="1" s="1"/>
  <c r="BE977" i="1"/>
  <c r="BB57" i="1"/>
  <c r="BB31" i="1" s="1"/>
  <c r="BB29" i="1" s="1"/>
  <c r="BB809" i="1"/>
  <c r="BB55" i="1" s="1"/>
  <c r="BN52" i="1"/>
  <c r="BN53" i="1"/>
  <c r="BN51" i="1"/>
  <c r="BN46" i="1"/>
  <c r="BG62" i="1"/>
  <c r="BG36" i="1" s="1"/>
  <c r="BH59" i="1"/>
  <c r="BH34" i="1" s="1"/>
  <c r="BG59" i="1"/>
  <c r="BG34" i="1" s="1"/>
  <c r="BF62" i="1"/>
  <c r="BF36" i="1" l="1"/>
  <c r="BH591" i="1" l="1"/>
  <c r="BE591" i="1" s="1"/>
  <c r="BH590" i="1"/>
  <c r="BE590" i="1" s="1"/>
  <c r="BH553" i="1"/>
  <c r="BE553" i="1" s="1"/>
  <c r="BH571" i="1"/>
  <c r="BE571" i="1" s="1"/>
  <c r="BH570" i="1"/>
  <c r="BE570" i="1" s="1"/>
  <c r="BF720" i="1"/>
  <c r="BE720" i="1" s="1"/>
  <c r="BE789" i="1" s="1"/>
  <c r="BH720" i="1"/>
  <c r="BH789" i="1" s="1"/>
  <c r="BG720" i="1"/>
  <c r="BG789" i="1" s="1"/>
  <c r="BH719" i="1"/>
  <c r="BG719" i="1"/>
  <c r="BH718" i="1"/>
  <c r="BG718" i="1"/>
  <c r="BG717" i="1"/>
  <c r="H789" i="1"/>
  <c r="G789" i="1"/>
  <c r="E720" i="1"/>
  <c r="V720" i="1" s="1"/>
  <c r="H718" i="1"/>
  <c r="AB718" i="1" s="1"/>
  <c r="G718" i="1"/>
  <c r="BA708" i="1"/>
  <c r="BF707" i="1"/>
  <c r="BE707" i="1" s="1"/>
  <c r="E707" i="1"/>
  <c r="BH229" i="1"/>
  <c r="BH226" i="1" s="1"/>
  <c r="BG229" i="1"/>
  <c r="BG226" i="1" s="1"/>
  <c r="BF229" i="1"/>
  <c r="BH228" i="1"/>
  <c r="BG228" i="1"/>
  <c r="BF228" i="1"/>
  <c r="BH227" i="1"/>
  <c r="BH45" i="1" s="1"/>
  <c r="H229" i="1"/>
  <c r="H228" i="1"/>
  <c r="G228" i="1"/>
  <c r="E228" i="1"/>
  <c r="H172" i="1" l="1"/>
  <c r="L707" i="1"/>
  <c r="V707" i="1"/>
  <c r="AF707" i="1"/>
  <c r="L720" i="1"/>
  <c r="AF720" i="1"/>
  <c r="R718" i="1"/>
  <c r="AL718" i="1"/>
  <c r="D720" i="1"/>
  <c r="BG716" i="1"/>
  <c r="BG47" i="1" s="1"/>
  <c r="BF226" i="1"/>
  <c r="BE229" i="1"/>
  <c r="BE226" i="1" s="1"/>
  <c r="BE223" i="1" s="1"/>
  <c r="BE228" i="1"/>
  <c r="D789" i="1"/>
  <c r="T789" i="1" s="1"/>
  <c r="D228" i="1"/>
  <c r="T228" i="1" s="1"/>
  <c r="H226" i="1"/>
  <c r="D229" i="1"/>
  <c r="T229" i="1" s="1"/>
  <c r="D707" i="1"/>
  <c r="T707" i="1" s="1"/>
  <c r="BA221" i="1"/>
  <c r="BG223" i="1"/>
  <c r="BH223" i="1"/>
  <c r="BF223" i="1"/>
  <c r="D172" i="1"/>
  <c r="AD172" i="1" s="1"/>
  <c r="H311" i="1"/>
  <c r="H227" i="1"/>
  <c r="BH568" i="1"/>
  <c r="BE568" i="1" s="1"/>
  <c r="BF814" i="1"/>
  <c r="BE814" i="1" s="1"/>
  <c r="BF789" i="1"/>
  <c r="BN45" i="1"/>
  <c r="BA720" i="1"/>
  <c r="BA789" i="1" s="1"/>
  <c r="E814" i="1"/>
  <c r="V814" i="1" s="1"/>
  <c r="BA709" i="1"/>
  <c r="BA61" i="1" s="1"/>
  <c r="BA35" i="1"/>
  <c r="BA707" i="1"/>
  <c r="BA228" i="1"/>
  <c r="BA227" i="1"/>
  <c r="BA229" i="1"/>
  <c r="BA226" i="1" s="1"/>
  <c r="D227" i="1" l="1"/>
  <c r="T227" i="1" s="1"/>
  <c r="AD720" i="1"/>
  <c r="T720" i="1"/>
  <c r="D226" i="1"/>
  <c r="T226" i="1" s="1"/>
  <c r="L814" i="1"/>
  <c r="AF814" i="1"/>
  <c r="AB172" i="1"/>
  <c r="AL172" i="1"/>
  <c r="J789" i="1"/>
  <c r="J707" i="1"/>
  <c r="AD707" i="1"/>
  <c r="J227" i="1"/>
  <c r="AD227" i="1"/>
  <c r="J229" i="1"/>
  <c r="AD229" i="1"/>
  <c r="J172" i="1"/>
  <c r="J228" i="1"/>
  <c r="AD228" i="1"/>
  <c r="AU720" i="1"/>
  <c r="AU789" i="1" s="1"/>
  <c r="J720" i="1"/>
  <c r="H223" i="1"/>
  <c r="BA223" i="1"/>
  <c r="H173" i="1"/>
  <c r="H308" i="1"/>
  <c r="E61" i="1"/>
  <c r="D814" i="1"/>
  <c r="H171" i="1" l="1"/>
  <c r="AB173" i="1"/>
  <c r="AL173" i="1"/>
  <c r="AD226" i="1"/>
  <c r="J226" i="1"/>
  <c r="D223" i="1"/>
  <c r="T223" i="1" s="1"/>
  <c r="AD814" i="1"/>
  <c r="T814" i="1"/>
  <c r="AF61" i="1"/>
  <c r="V61" i="1"/>
  <c r="E35" i="1"/>
  <c r="L61" i="1"/>
  <c r="H221" i="1"/>
  <c r="AU814" i="1"/>
  <c r="AU61" i="1" s="1"/>
  <c r="AU35" i="1" s="1"/>
  <c r="J814" i="1"/>
  <c r="D61" i="1"/>
  <c r="BF849" i="1"/>
  <c r="BF864" i="1"/>
  <c r="BE864" i="1" s="1"/>
  <c r="BF863" i="1"/>
  <c r="BE863" i="1" s="1"/>
  <c r="BF862" i="1"/>
  <c r="D880" i="1"/>
  <c r="T880" i="1" s="1"/>
  <c r="BH866" i="1"/>
  <c r="BE866" i="1" s="1"/>
  <c r="AD223" i="1" l="1"/>
  <c r="J223" i="1"/>
  <c r="D171" i="1"/>
  <c r="AB171" i="1"/>
  <c r="AL171" i="1"/>
  <c r="D221" i="1"/>
  <c r="T221" i="1" s="1"/>
  <c r="L35" i="1"/>
  <c r="AF35" i="1"/>
  <c r="V35" i="1"/>
  <c r="AD61" i="1"/>
  <c r="T61" i="1"/>
  <c r="AD880" i="1"/>
  <c r="J880" i="1"/>
  <c r="D35" i="1"/>
  <c r="J61" i="1"/>
  <c r="BG51" i="1"/>
  <c r="BF197" i="1"/>
  <c r="BE197" i="1" s="1"/>
  <c r="BH879" i="1"/>
  <c r="BE879" i="1" s="1"/>
  <c r="BA881" i="1"/>
  <c r="H879" i="1"/>
  <c r="AD221" i="1" l="1"/>
  <c r="J221" i="1"/>
  <c r="AD171" i="1"/>
  <c r="J171" i="1"/>
  <c r="D879" i="1"/>
  <c r="T879" i="1" s="1"/>
  <c r="R879" i="1"/>
  <c r="J35" i="1"/>
  <c r="AD35" i="1"/>
  <c r="T35" i="1"/>
  <c r="BA880" i="1"/>
  <c r="BA879" i="1"/>
  <c r="BH862" i="1"/>
  <c r="AD879" i="1" l="1"/>
  <c r="J879" i="1"/>
  <c r="BF51" i="1"/>
  <c r="BH51" i="1"/>
  <c r="BE51" i="1" l="1"/>
  <c r="BF26" i="1"/>
  <c r="BE26" i="1" s="1"/>
  <c r="D696" i="1"/>
  <c r="T696" i="1" s="1"/>
  <c r="J696" i="1" l="1"/>
  <c r="AD696" i="1"/>
  <c r="E694" i="1"/>
  <c r="L694" i="1" s="1"/>
  <c r="D695" i="1"/>
  <c r="E693" i="1"/>
  <c r="L693" i="1" s="1"/>
  <c r="BA862" i="1"/>
  <c r="BF213" i="1"/>
  <c r="BE213" i="1" s="1"/>
  <c r="BN696" i="1"/>
  <c r="BN684" i="1"/>
  <c r="BN685" i="1"/>
  <c r="BN686" i="1"/>
  <c r="BN691" i="1"/>
  <c r="BN692" i="1"/>
  <c r="BN699" i="1"/>
  <c r="BN700" i="1"/>
  <c r="BN701" i="1"/>
  <c r="BN702" i="1"/>
  <c r="BN703" i="1"/>
  <c r="BN625" i="1"/>
  <c r="BN609" i="1"/>
  <c r="BN605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21" i="1"/>
  <c r="BN444" i="1"/>
  <c r="BN445" i="1"/>
  <c r="BN446" i="1"/>
  <c r="BN448" i="1"/>
  <c r="BN449" i="1"/>
  <c r="BN524" i="1"/>
  <c r="BN525" i="1"/>
  <c r="BN526" i="1"/>
  <c r="BN528" i="1"/>
  <c r="BN531" i="1"/>
  <c r="BN532" i="1"/>
  <c r="BN534" i="1"/>
  <c r="BN535" i="1"/>
  <c r="BN536" i="1"/>
  <c r="BN537" i="1"/>
  <c r="BN544" i="1"/>
  <c r="BN545" i="1"/>
  <c r="BN546" i="1"/>
  <c r="BN547" i="1"/>
  <c r="BN548" i="1"/>
  <c r="BN551" i="1"/>
  <c r="BN552" i="1"/>
  <c r="BN553" i="1"/>
  <c r="BN554" i="1"/>
  <c r="BN555" i="1"/>
  <c r="BN556" i="1"/>
  <c r="BN557" i="1"/>
  <c r="BN558" i="1"/>
  <c r="BN559" i="1"/>
  <c r="BN560" i="1"/>
  <c r="BN561" i="1"/>
  <c r="BN563" i="1"/>
  <c r="BN574" i="1"/>
  <c r="BN575" i="1"/>
  <c r="BN576" i="1"/>
  <c r="BN577" i="1"/>
  <c r="BN578" i="1"/>
  <c r="BN580" i="1"/>
  <c r="BN581" i="1"/>
  <c r="BN582" i="1"/>
  <c r="BN583" i="1"/>
  <c r="BN586" i="1"/>
  <c r="BN587" i="1"/>
  <c r="BN588" i="1"/>
  <c r="BN589" i="1"/>
  <c r="BN590" i="1"/>
  <c r="BN591" i="1"/>
  <c r="BN592" i="1"/>
  <c r="BN593" i="1"/>
  <c r="BN594" i="1"/>
  <c r="BN595" i="1"/>
  <c r="BN596" i="1"/>
  <c r="BN599" i="1"/>
  <c r="BN600" i="1"/>
  <c r="BN601" i="1"/>
  <c r="BN602" i="1"/>
  <c r="BN603" i="1"/>
  <c r="BN604" i="1"/>
  <c r="BN821" i="1"/>
  <c r="BN822" i="1"/>
  <c r="BN823" i="1"/>
  <c r="BN824" i="1"/>
  <c r="BN825" i="1"/>
  <c r="BN826" i="1"/>
  <c r="BN827" i="1"/>
  <c r="BN828" i="1"/>
  <c r="BN829" i="1"/>
  <c r="BN830" i="1"/>
  <c r="BN831" i="1"/>
  <c r="BN832" i="1"/>
  <c r="BN833" i="1"/>
  <c r="BN834" i="1"/>
  <c r="BN835" i="1"/>
  <c r="BN836" i="1"/>
  <c r="BN837" i="1"/>
  <c r="BN838" i="1"/>
  <c r="BN839" i="1"/>
  <c r="BN840" i="1"/>
  <c r="BN841" i="1"/>
  <c r="BN842" i="1"/>
  <c r="BN843" i="1"/>
  <c r="BN844" i="1"/>
  <c r="BN849" i="1"/>
  <c r="BN850" i="1"/>
  <c r="BN857" i="1"/>
  <c r="BN820" i="1"/>
  <c r="BN929" i="1"/>
  <c r="BN930" i="1"/>
  <c r="BN931" i="1"/>
  <c r="BN932" i="1"/>
  <c r="BN933" i="1"/>
  <c r="BN934" i="1"/>
  <c r="BN928" i="1"/>
  <c r="BN862" i="1"/>
  <c r="BN900" i="1"/>
  <c r="BN901" i="1"/>
  <c r="BN902" i="1"/>
  <c r="BN903" i="1"/>
  <c r="BN904" i="1"/>
  <c r="BN905" i="1"/>
  <c r="BN906" i="1"/>
  <c r="BN907" i="1"/>
  <c r="BN908" i="1"/>
  <c r="BN909" i="1"/>
  <c r="BN910" i="1"/>
  <c r="BN911" i="1"/>
  <c r="BN912" i="1"/>
  <c r="BN913" i="1"/>
  <c r="BN914" i="1"/>
  <c r="BN915" i="1"/>
  <c r="BN731" i="1"/>
  <c r="BN735" i="1"/>
  <c r="BN736" i="1"/>
  <c r="BN727" i="1" s="1"/>
  <c r="BN737" i="1"/>
  <c r="BN740" i="1"/>
  <c r="BN741" i="1"/>
  <c r="BN742" i="1"/>
  <c r="BN746" i="1"/>
  <c r="BN747" i="1"/>
  <c r="BN749" i="1"/>
  <c r="BN752" i="1"/>
  <c r="BN753" i="1"/>
  <c r="BN754" i="1"/>
  <c r="BN759" i="1"/>
  <c r="BN760" i="1"/>
  <c r="BN761" i="1"/>
  <c r="BN762" i="1"/>
  <c r="BN763" i="1"/>
  <c r="BN772" i="1"/>
  <c r="BN773" i="1"/>
  <c r="BN774" i="1"/>
  <c r="BN775" i="1"/>
  <c r="BN776" i="1"/>
  <c r="BN777" i="1"/>
  <c r="BN782" i="1"/>
  <c r="BN314" i="1"/>
  <c r="BN315" i="1"/>
  <c r="BN316" i="1"/>
  <c r="BN317" i="1"/>
  <c r="BN318" i="1"/>
  <c r="BN319" i="1"/>
  <c r="BN320" i="1"/>
  <c r="BN313" i="1"/>
  <c r="BA53" i="1"/>
  <c r="BA37" i="1"/>
  <c r="BA38" i="1"/>
  <c r="BA41" i="1"/>
  <c r="BA42" i="1"/>
  <c r="BA43" i="1"/>
  <c r="BA44" i="1"/>
  <c r="BA45" i="1"/>
  <c r="BA49" i="1"/>
  <c r="BA50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J743" i="1" s="1"/>
  <c r="BI743" i="1" s="1"/>
  <c r="BA745" i="1"/>
  <c r="BA746" i="1"/>
  <c r="BA747" i="1"/>
  <c r="BA749" i="1"/>
  <c r="BA752" i="1"/>
  <c r="BA753" i="1"/>
  <c r="BA754" i="1"/>
  <c r="BA759" i="1"/>
  <c r="BA760" i="1"/>
  <c r="BA761" i="1"/>
  <c r="BA762" i="1"/>
  <c r="BA763" i="1"/>
  <c r="BA771" i="1"/>
  <c r="BA772" i="1"/>
  <c r="BA773" i="1"/>
  <c r="BA774" i="1"/>
  <c r="BA775" i="1"/>
  <c r="BA776" i="1"/>
  <c r="BA777" i="1"/>
  <c r="BA782" i="1"/>
  <c r="BA783" i="1"/>
  <c r="BA795" i="1"/>
  <c r="BA796" i="1"/>
  <c r="BA797" i="1"/>
  <c r="BA799" i="1"/>
  <c r="BA803" i="1"/>
  <c r="BA794" i="1"/>
  <c r="BA821" i="1"/>
  <c r="BA822" i="1"/>
  <c r="BA823" i="1"/>
  <c r="BA824" i="1"/>
  <c r="BA825" i="1"/>
  <c r="BA826" i="1"/>
  <c r="BA827" i="1"/>
  <c r="BA828" i="1"/>
  <c r="BA829" i="1"/>
  <c r="BA830" i="1"/>
  <c r="BA831" i="1"/>
  <c r="BA832" i="1"/>
  <c r="BA833" i="1"/>
  <c r="BA834" i="1"/>
  <c r="BA835" i="1"/>
  <c r="BA836" i="1"/>
  <c r="BA837" i="1"/>
  <c r="BA838" i="1"/>
  <c r="BA839" i="1"/>
  <c r="BA840" i="1"/>
  <c r="BA841" i="1"/>
  <c r="BA842" i="1"/>
  <c r="BA843" i="1"/>
  <c r="BA844" i="1"/>
  <c r="BA849" i="1"/>
  <c r="BA850" i="1"/>
  <c r="BA857" i="1"/>
  <c r="BA820" i="1"/>
  <c r="BA900" i="1"/>
  <c r="BA901" i="1"/>
  <c r="BA902" i="1"/>
  <c r="BA903" i="1"/>
  <c r="BA904" i="1"/>
  <c r="BA905" i="1"/>
  <c r="BA906" i="1"/>
  <c r="BA907" i="1"/>
  <c r="BA908" i="1"/>
  <c r="BA909" i="1"/>
  <c r="BA910" i="1"/>
  <c r="BA911" i="1"/>
  <c r="BA912" i="1"/>
  <c r="BA913" i="1"/>
  <c r="BA914" i="1"/>
  <c r="BA915" i="1"/>
  <c r="BA929" i="1"/>
  <c r="BA930" i="1"/>
  <c r="BA931" i="1"/>
  <c r="BA932" i="1"/>
  <c r="BA933" i="1"/>
  <c r="BA934" i="1"/>
  <c r="BA935" i="1"/>
  <c r="BA936" i="1"/>
  <c r="BA937" i="1"/>
  <c r="BA941" i="1"/>
  <c r="BA928" i="1"/>
  <c r="BA977" i="1"/>
  <c r="BG932" i="1"/>
  <c r="BF933" i="1"/>
  <c r="BF934" i="1"/>
  <c r="BG900" i="1"/>
  <c r="BH900" i="1"/>
  <c r="BG901" i="1"/>
  <c r="BH901" i="1"/>
  <c r="BF902" i="1"/>
  <c r="BG902" i="1"/>
  <c r="BH902" i="1"/>
  <c r="BF903" i="1"/>
  <c r="BG903" i="1"/>
  <c r="BH903" i="1"/>
  <c r="BF904" i="1"/>
  <c r="BG904" i="1"/>
  <c r="BH904" i="1"/>
  <c r="BF905" i="1"/>
  <c r="BG905" i="1"/>
  <c r="BH905" i="1"/>
  <c r="BF906" i="1"/>
  <c r="BG906" i="1"/>
  <c r="BH906" i="1"/>
  <c r="BG907" i="1"/>
  <c r="BH907" i="1"/>
  <c r="BF908" i="1"/>
  <c r="BG908" i="1"/>
  <c r="BH908" i="1"/>
  <c r="BF909" i="1"/>
  <c r="BG909" i="1"/>
  <c r="BH909" i="1"/>
  <c r="BG910" i="1"/>
  <c r="BH910" i="1"/>
  <c r="BG911" i="1"/>
  <c r="BH911" i="1"/>
  <c r="BG912" i="1"/>
  <c r="BH912" i="1"/>
  <c r="BG913" i="1"/>
  <c r="BH913" i="1"/>
  <c r="BF914" i="1"/>
  <c r="BG914" i="1"/>
  <c r="BH914" i="1"/>
  <c r="BF915" i="1"/>
  <c r="BG915" i="1"/>
  <c r="BH915" i="1"/>
  <c r="BF821" i="1"/>
  <c r="BG821" i="1"/>
  <c r="BH821" i="1"/>
  <c r="BF822" i="1"/>
  <c r="BG822" i="1"/>
  <c r="BH822" i="1"/>
  <c r="BG823" i="1"/>
  <c r="BG824" i="1"/>
  <c r="BG825" i="1"/>
  <c r="BF826" i="1"/>
  <c r="BG826" i="1"/>
  <c r="BH826" i="1"/>
  <c r="BF827" i="1"/>
  <c r="BG827" i="1"/>
  <c r="BH827" i="1"/>
  <c r="BF828" i="1"/>
  <c r="BG828" i="1"/>
  <c r="BF829" i="1"/>
  <c r="BG829" i="1"/>
  <c r="BF830" i="1"/>
  <c r="BG830" i="1"/>
  <c r="BF831" i="1"/>
  <c r="BG831" i="1"/>
  <c r="BF832" i="1"/>
  <c r="BG832" i="1"/>
  <c r="BH832" i="1"/>
  <c r="BF833" i="1"/>
  <c r="BG833" i="1"/>
  <c r="BH833" i="1"/>
  <c r="BF834" i="1"/>
  <c r="BG834" i="1"/>
  <c r="BF835" i="1"/>
  <c r="BG835" i="1"/>
  <c r="BH835" i="1"/>
  <c r="BF836" i="1"/>
  <c r="BG836" i="1"/>
  <c r="BH836" i="1"/>
  <c r="BG837" i="1"/>
  <c r="BF838" i="1"/>
  <c r="BG838" i="1"/>
  <c r="BH838" i="1"/>
  <c r="BF839" i="1"/>
  <c r="BG839" i="1"/>
  <c r="BH839" i="1"/>
  <c r="BF840" i="1"/>
  <c r="BG840" i="1"/>
  <c r="BH840" i="1"/>
  <c r="BF841" i="1"/>
  <c r="BG841" i="1"/>
  <c r="BH841" i="1"/>
  <c r="BF842" i="1"/>
  <c r="BG842" i="1"/>
  <c r="BH842" i="1"/>
  <c r="BF843" i="1"/>
  <c r="BG843" i="1"/>
  <c r="BH843" i="1"/>
  <c r="BF844" i="1"/>
  <c r="BG844" i="1"/>
  <c r="BH844" i="1"/>
  <c r="BG849" i="1"/>
  <c r="BH849" i="1"/>
  <c r="BF850" i="1"/>
  <c r="BG850" i="1"/>
  <c r="BG847" i="1" s="1"/>
  <c r="BG921" i="1" s="1"/>
  <c r="BH850" i="1"/>
  <c r="BH847" i="1" s="1"/>
  <c r="BG857" i="1"/>
  <c r="BH857" i="1"/>
  <c r="BG820" i="1"/>
  <c r="BF820" i="1"/>
  <c r="BF795" i="1"/>
  <c r="BG795" i="1"/>
  <c r="BH795" i="1"/>
  <c r="BF796" i="1"/>
  <c r="BG796" i="1"/>
  <c r="BH796" i="1"/>
  <c r="BF797" i="1"/>
  <c r="BG797" i="1"/>
  <c r="BH797" i="1"/>
  <c r="BF799" i="1"/>
  <c r="BG799" i="1"/>
  <c r="BF803" i="1"/>
  <c r="BG803" i="1"/>
  <c r="BG802" i="1" s="1"/>
  <c r="BG39" i="1" s="1"/>
  <c r="BH803" i="1"/>
  <c r="BH794" i="1"/>
  <c r="BG794" i="1"/>
  <c r="BF794" i="1"/>
  <c r="BF674" i="1"/>
  <c r="BE674" i="1" s="1"/>
  <c r="BF675" i="1"/>
  <c r="BE675" i="1" s="1"/>
  <c r="BF677" i="1"/>
  <c r="BE677" i="1" s="1"/>
  <c r="BF679" i="1"/>
  <c r="BE679" i="1" s="1"/>
  <c r="BF683" i="1"/>
  <c r="BE683" i="1" s="1"/>
  <c r="BF684" i="1"/>
  <c r="BE684" i="1" s="1"/>
  <c r="BF685" i="1"/>
  <c r="BE685" i="1" s="1"/>
  <c r="BF686" i="1"/>
  <c r="BE686" i="1" s="1"/>
  <c r="BF691" i="1"/>
  <c r="BE691" i="1" s="1"/>
  <c r="BF692" i="1"/>
  <c r="BE692" i="1" s="1"/>
  <c r="BF699" i="1"/>
  <c r="BE699" i="1" s="1"/>
  <c r="BF700" i="1"/>
  <c r="BE700" i="1" s="1"/>
  <c r="BF701" i="1"/>
  <c r="BE701" i="1" s="1"/>
  <c r="BF702" i="1"/>
  <c r="BE702" i="1" s="1"/>
  <c r="BF703" i="1"/>
  <c r="BE703" i="1" s="1"/>
  <c r="BF338" i="1"/>
  <c r="BE338" i="1" s="1"/>
  <c r="BF339" i="1"/>
  <c r="BE339" i="1" s="1"/>
  <c r="BF340" i="1"/>
  <c r="BE340" i="1" s="1"/>
  <c r="BF344" i="1"/>
  <c r="BE344" i="1" s="1"/>
  <c r="BF346" i="1"/>
  <c r="BE346" i="1" s="1"/>
  <c r="BF348" i="1"/>
  <c r="BE348" i="1" s="1"/>
  <c r="BF349" i="1"/>
  <c r="BE349" i="1" s="1"/>
  <c r="BF350" i="1"/>
  <c r="BE350" i="1" s="1"/>
  <c r="BF351" i="1"/>
  <c r="BE351" i="1" s="1"/>
  <c r="BF352" i="1"/>
  <c r="BE352" i="1" s="1"/>
  <c r="BF353" i="1"/>
  <c r="BE353" i="1" s="1"/>
  <c r="BF355" i="1"/>
  <c r="BE355" i="1" s="1"/>
  <c r="BF362" i="1"/>
  <c r="BE362" i="1" s="1"/>
  <c r="BF372" i="1"/>
  <c r="BE372" i="1" s="1"/>
  <c r="BF373" i="1"/>
  <c r="BE373" i="1" s="1"/>
  <c r="BF374" i="1"/>
  <c r="BE374" i="1" s="1"/>
  <c r="BF375" i="1"/>
  <c r="BE375" i="1" s="1"/>
  <c r="BF376" i="1"/>
  <c r="BE376" i="1" s="1"/>
  <c r="BF377" i="1"/>
  <c r="BE377" i="1" s="1"/>
  <c r="BF378" i="1"/>
  <c r="BE378" i="1" s="1"/>
  <c r="BF379" i="1"/>
  <c r="BE379" i="1" s="1"/>
  <c r="BF380" i="1"/>
  <c r="BE380" i="1" s="1"/>
  <c r="BF381" i="1"/>
  <c r="BE381" i="1" s="1"/>
  <c r="BF383" i="1"/>
  <c r="BE383" i="1" s="1"/>
  <c r="BF384" i="1"/>
  <c r="BE384" i="1" s="1"/>
  <c r="BF387" i="1"/>
  <c r="BE387" i="1" s="1"/>
  <c r="BF388" i="1"/>
  <c r="BE388" i="1" s="1"/>
  <c r="BF389" i="1"/>
  <c r="BE389" i="1" s="1"/>
  <c r="BF390" i="1"/>
  <c r="BE390" i="1" s="1"/>
  <c r="BF391" i="1"/>
  <c r="BE391" i="1" s="1"/>
  <c r="BF392" i="1"/>
  <c r="BE392" i="1" s="1"/>
  <c r="BF393" i="1"/>
  <c r="BE393" i="1" s="1"/>
  <c r="BF394" i="1"/>
  <c r="BE394" i="1" s="1"/>
  <c r="BF395" i="1"/>
  <c r="BE395" i="1" s="1"/>
  <c r="BF399" i="1"/>
  <c r="BE399" i="1" s="1"/>
  <c r="BF400" i="1"/>
  <c r="BE400" i="1" s="1"/>
  <c r="BF401" i="1"/>
  <c r="BE401" i="1" s="1"/>
  <c r="BF402" i="1"/>
  <c r="BE402" i="1" s="1"/>
  <c r="BF403" i="1"/>
  <c r="BE403" i="1" s="1"/>
  <c r="BF404" i="1"/>
  <c r="BE404" i="1" s="1"/>
  <c r="BF405" i="1"/>
  <c r="BE405" i="1" s="1"/>
  <c r="BF406" i="1"/>
  <c r="BE406" i="1" s="1"/>
  <c r="BF407" i="1"/>
  <c r="BE407" i="1" s="1"/>
  <c r="BF414" i="1"/>
  <c r="BE414" i="1" s="1"/>
  <c r="BF417" i="1"/>
  <c r="BE417" i="1" s="1"/>
  <c r="BF421" i="1"/>
  <c r="BE421" i="1" s="1"/>
  <c r="BF422" i="1"/>
  <c r="BE422" i="1" s="1"/>
  <c r="BF424" i="1"/>
  <c r="BE424" i="1" s="1"/>
  <c r="BF425" i="1"/>
  <c r="BE425" i="1" s="1"/>
  <c r="BF427" i="1"/>
  <c r="BE427" i="1" s="1"/>
  <c r="BF440" i="1"/>
  <c r="BE440" i="1" s="1"/>
  <c r="BF444" i="1"/>
  <c r="BE444" i="1" s="1"/>
  <c r="BF445" i="1"/>
  <c r="BE445" i="1" s="1"/>
  <c r="BF448" i="1"/>
  <c r="BE448" i="1" s="1"/>
  <c r="BF449" i="1"/>
  <c r="BE449" i="1" s="1"/>
  <c r="BF452" i="1"/>
  <c r="BE452" i="1" s="1"/>
  <c r="BF454" i="1"/>
  <c r="BE454" i="1" s="1"/>
  <c r="BF457" i="1"/>
  <c r="BE457" i="1" s="1"/>
  <c r="BF458" i="1"/>
  <c r="BE458" i="1" s="1"/>
  <c r="BF461" i="1"/>
  <c r="BE461" i="1" s="1"/>
  <c r="BF462" i="1"/>
  <c r="BE462" i="1" s="1"/>
  <c r="BF465" i="1"/>
  <c r="BE465" i="1" s="1"/>
  <c r="BF467" i="1"/>
  <c r="BE467" i="1" s="1"/>
  <c r="BF468" i="1"/>
  <c r="BE468" i="1" s="1"/>
  <c r="BF471" i="1"/>
  <c r="BE471" i="1" s="1"/>
  <c r="BF472" i="1"/>
  <c r="BE472" i="1" s="1"/>
  <c r="BF473" i="1"/>
  <c r="BE473" i="1" s="1"/>
  <c r="BF474" i="1"/>
  <c r="BE474" i="1" s="1"/>
  <c r="BF475" i="1"/>
  <c r="BE475" i="1" s="1"/>
  <c r="BF476" i="1"/>
  <c r="BE476" i="1" s="1"/>
  <c r="BF478" i="1"/>
  <c r="BE478" i="1" s="1"/>
  <c r="BF479" i="1"/>
  <c r="BE479" i="1" s="1"/>
  <c r="BF480" i="1"/>
  <c r="BE480" i="1" s="1"/>
  <c r="BF483" i="1"/>
  <c r="BE483" i="1" s="1"/>
  <c r="BF486" i="1"/>
  <c r="BE486" i="1" s="1"/>
  <c r="BF528" i="1"/>
  <c r="BE528" i="1" s="1"/>
  <c r="BF531" i="1"/>
  <c r="BE531" i="1" s="1"/>
  <c r="BF532" i="1"/>
  <c r="BE532" i="1" s="1"/>
  <c r="BF535" i="1"/>
  <c r="BE535" i="1" s="1"/>
  <c r="BF536" i="1"/>
  <c r="BE536" i="1" s="1"/>
  <c r="BF537" i="1"/>
  <c r="BE537" i="1" s="1"/>
  <c r="BF539" i="1"/>
  <c r="BE539" i="1" s="1"/>
  <c r="BF541" i="1"/>
  <c r="BE541" i="1" s="1"/>
  <c r="BF544" i="1"/>
  <c r="BE544" i="1" s="1"/>
  <c r="BF545" i="1"/>
  <c r="BE545" i="1" s="1"/>
  <c r="BF547" i="1"/>
  <c r="BE547" i="1" s="1"/>
  <c r="BF548" i="1"/>
  <c r="BE548" i="1" s="1"/>
  <c r="BF551" i="1"/>
  <c r="BE551" i="1" s="1"/>
  <c r="BZ582" i="1"/>
  <c r="BF593" i="1"/>
  <c r="BE593" i="1" s="1"/>
  <c r="BF594" i="1"/>
  <c r="BE594" i="1" s="1"/>
  <c r="BF595" i="1"/>
  <c r="BE595" i="1" s="1"/>
  <c r="BF596" i="1"/>
  <c r="BE596" i="1" s="1"/>
  <c r="BF597" i="1"/>
  <c r="BE597" i="1" s="1"/>
  <c r="BF598" i="1"/>
  <c r="BF599" i="1"/>
  <c r="BE599" i="1" s="1"/>
  <c r="BF600" i="1"/>
  <c r="BE600" i="1" s="1"/>
  <c r="BF601" i="1"/>
  <c r="BE601" i="1" s="1"/>
  <c r="BF602" i="1"/>
  <c r="BE602" i="1" s="1"/>
  <c r="BF603" i="1"/>
  <c r="BF604" i="1"/>
  <c r="BE604" i="1" s="1"/>
  <c r="BF605" i="1"/>
  <c r="BE605" i="1" s="1"/>
  <c r="BF606" i="1"/>
  <c r="BE606" i="1" s="1"/>
  <c r="BF607" i="1"/>
  <c r="BE607" i="1" s="1"/>
  <c r="BF608" i="1"/>
  <c r="BF609" i="1"/>
  <c r="BE609" i="1" s="1"/>
  <c r="BF610" i="1"/>
  <c r="BE610" i="1" s="1"/>
  <c r="BF611" i="1"/>
  <c r="BE611" i="1" s="1"/>
  <c r="BF614" i="1"/>
  <c r="BE614" i="1" s="1"/>
  <c r="BF615" i="1"/>
  <c r="BE615" i="1" s="1"/>
  <c r="BF616" i="1"/>
  <c r="BE616" i="1" s="1"/>
  <c r="BF618" i="1"/>
  <c r="BE618" i="1" s="1"/>
  <c r="BF619" i="1"/>
  <c r="BE619" i="1" s="1"/>
  <c r="BF621" i="1"/>
  <c r="BE621" i="1" s="1"/>
  <c r="BF622" i="1"/>
  <c r="BE622" i="1" s="1"/>
  <c r="BF623" i="1"/>
  <c r="BE623" i="1" s="1"/>
  <c r="BF624" i="1"/>
  <c r="BE624" i="1" s="1"/>
  <c r="BF625" i="1"/>
  <c r="BE625" i="1" s="1"/>
  <c r="BG726" i="1"/>
  <c r="BG727" i="1"/>
  <c r="BH727" i="1"/>
  <c r="BG728" i="1"/>
  <c r="BH728" i="1"/>
  <c r="BG729" i="1"/>
  <c r="BH729" i="1"/>
  <c r="BG730" i="1"/>
  <c r="BH730" i="1"/>
  <c r="BG731" i="1"/>
  <c r="BH731" i="1"/>
  <c r="BG732" i="1"/>
  <c r="BH732" i="1"/>
  <c r="BG733" i="1"/>
  <c r="BH733" i="1"/>
  <c r="BG734" i="1"/>
  <c r="BH734" i="1"/>
  <c r="BG735" i="1"/>
  <c r="BH735" i="1"/>
  <c r="BG736" i="1"/>
  <c r="BH736" i="1"/>
  <c r="BG737" i="1"/>
  <c r="BH737" i="1"/>
  <c r="BG738" i="1"/>
  <c r="BH738" i="1"/>
  <c r="BG739" i="1"/>
  <c r="BH739" i="1"/>
  <c r="BG740" i="1"/>
  <c r="BH740" i="1"/>
  <c r="BG741" i="1"/>
  <c r="BH741" i="1"/>
  <c r="BG742" i="1"/>
  <c r="BH742" i="1"/>
  <c r="BG743" i="1"/>
  <c r="BP743" i="1" s="1"/>
  <c r="BO743" i="1" s="1"/>
  <c r="BW743" i="1" s="1"/>
  <c r="BV743" i="1" s="1"/>
  <c r="BH743" i="1"/>
  <c r="BG745" i="1"/>
  <c r="BH745" i="1"/>
  <c r="BG746" i="1"/>
  <c r="BG747" i="1"/>
  <c r="BG749" i="1"/>
  <c r="BH749" i="1"/>
  <c r="BG752" i="1"/>
  <c r="BH752" i="1"/>
  <c r="BG753" i="1"/>
  <c r="BH753" i="1"/>
  <c r="BG754" i="1"/>
  <c r="BH754" i="1"/>
  <c r="BG759" i="1"/>
  <c r="BH759" i="1"/>
  <c r="BG760" i="1"/>
  <c r="BH760" i="1"/>
  <c r="BG761" i="1"/>
  <c r="BH761" i="1"/>
  <c r="BG762" i="1"/>
  <c r="BH762" i="1"/>
  <c r="BG763" i="1"/>
  <c r="BH763" i="1"/>
  <c r="BH771" i="1"/>
  <c r="BH772" i="1"/>
  <c r="BH773" i="1"/>
  <c r="BH774" i="1"/>
  <c r="BG775" i="1"/>
  <c r="BH775" i="1"/>
  <c r="BH776" i="1"/>
  <c r="BG777" i="1"/>
  <c r="BH777" i="1"/>
  <c r="BG782" i="1"/>
  <c r="BH782" i="1"/>
  <c r="BF731" i="1"/>
  <c r="BF734" i="1"/>
  <c r="BF736" i="1"/>
  <c r="BE736" i="1" s="1"/>
  <c r="BF739" i="1"/>
  <c r="BF740" i="1"/>
  <c r="BE740" i="1" s="1"/>
  <c r="BF745" i="1"/>
  <c r="BE745" i="1" s="1"/>
  <c r="BF749" i="1"/>
  <c r="BF753" i="1"/>
  <c r="BE753" i="1" s="1"/>
  <c r="BF754" i="1"/>
  <c r="BF759" i="1"/>
  <c r="BF760" i="1"/>
  <c r="BF761" i="1"/>
  <c r="BE761" i="1" s="1"/>
  <c r="BF762" i="1"/>
  <c r="BF763" i="1"/>
  <c r="BF771" i="1"/>
  <c r="BF772" i="1"/>
  <c r="BF773" i="1"/>
  <c r="BF774" i="1"/>
  <c r="BF775" i="1"/>
  <c r="BF776" i="1"/>
  <c r="BF777" i="1"/>
  <c r="BF782" i="1"/>
  <c r="BA684" i="1"/>
  <c r="BA685" i="1"/>
  <c r="BA686" i="1"/>
  <c r="BA690" i="1"/>
  <c r="BA691" i="1"/>
  <c r="BA692" i="1"/>
  <c r="BA699" i="1"/>
  <c r="BA700" i="1"/>
  <c r="BA701" i="1"/>
  <c r="BA702" i="1"/>
  <c r="BA703" i="1"/>
  <c r="BA718" i="1"/>
  <c r="BA719" i="1"/>
  <c r="BA721" i="1"/>
  <c r="BA669" i="1"/>
  <c r="BW669" i="1" s="1"/>
  <c r="BA672" i="1"/>
  <c r="BA673" i="1"/>
  <c r="BW673" i="1" s="1"/>
  <c r="BA674" i="1"/>
  <c r="BA675" i="1"/>
  <c r="BA676" i="1"/>
  <c r="BA677" i="1"/>
  <c r="BA678" i="1"/>
  <c r="BA679" i="1"/>
  <c r="BA683" i="1"/>
  <c r="BA610" i="1"/>
  <c r="BA611" i="1"/>
  <c r="BA612" i="1"/>
  <c r="BA613" i="1"/>
  <c r="BA614" i="1"/>
  <c r="BA615" i="1"/>
  <c r="BA616" i="1"/>
  <c r="BA617" i="1"/>
  <c r="BA618" i="1"/>
  <c r="BW642" i="1" s="1"/>
  <c r="BV642" i="1" s="1"/>
  <c r="BA619" i="1"/>
  <c r="BW644" i="1" s="1"/>
  <c r="BA620" i="1"/>
  <c r="BA621" i="1"/>
  <c r="BA622" i="1"/>
  <c r="BA623" i="1"/>
  <c r="BA624" i="1"/>
  <c r="BA625" i="1"/>
  <c r="BA606" i="1"/>
  <c r="BA607" i="1"/>
  <c r="BA608" i="1"/>
  <c r="BA609" i="1"/>
  <c r="BA518" i="1"/>
  <c r="BA519" i="1"/>
  <c r="BA520" i="1"/>
  <c r="BA59" i="1" s="1"/>
  <c r="BA524" i="1"/>
  <c r="BA525" i="1"/>
  <c r="BA526" i="1"/>
  <c r="BA527" i="1"/>
  <c r="BA528" i="1"/>
  <c r="BA531" i="1"/>
  <c r="BA532" i="1"/>
  <c r="BA533" i="1"/>
  <c r="BA534" i="1"/>
  <c r="BA535" i="1"/>
  <c r="BA536" i="1"/>
  <c r="BA537" i="1"/>
  <c r="BA538" i="1"/>
  <c r="BA539" i="1"/>
  <c r="BA541" i="1"/>
  <c r="BA542" i="1"/>
  <c r="BA543" i="1"/>
  <c r="BA544" i="1"/>
  <c r="BA545" i="1"/>
  <c r="BA546" i="1"/>
  <c r="BA547" i="1"/>
  <c r="BA548" i="1"/>
  <c r="BA551" i="1"/>
  <c r="BA552" i="1"/>
  <c r="BA553" i="1"/>
  <c r="BA554" i="1"/>
  <c r="BA555" i="1"/>
  <c r="BA556" i="1"/>
  <c r="BA557" i="1"/>
  <c r="BA558" i="1"/>
  <c r="BA559" i="1"/>
  <c r="BA560" i="1"/>
  <c r="BA561" i="1"/>
  <c r="BA563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2" i="1"/>
  <c r="BA414" i="1"/>
  <c r="BA415" i="1"/>
  <c r="BA417" i="1"/>
  <c r="BA419" i="1"/>
  <c r="BA421" i="1"/>
  <c r="BA422" i="1"/>
  <c r="BA424" i="1"/>
  <c r="BA425" i="1"/>
  <c r="BA427" i="1"/>
  <c r="BA440" i="1"/>
  <c r="BA442" i="1"/>
  <c r="BA444" i="1"/>
  <c r="BA445" i="1"/>
  <c r="BA446" i="1"/>
  <c r="BA448" i="1"/>
  <c r="BA449" i="1"/>
  <c r="BA450" i="1"/>
  <c r="BA452" i="1"/>
  <c r="BA454" i="1"/>
  <c r="BA455" i="1"/>
  <c r="BA456" i="1"/>
  <c r="BA457" i="1"/>
  <c r="BA458" i="1"/>
  <c r="BA461" i="1"/>
  <c r="BA462" i="1"/>
  <c r="BA463" i="1"/>
  <c r="BA464" i="1"/>
  <c r="BW464" i="1" s="1"/>
  <c r="CL464" i="1" s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3" i="1"/>
  <c r="BA484" i="1"/>
  <c r="BA486" i="1"/>
  <c r="BA334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14" i="1"/>
  <c r="BA315" i="1"/>
  <c r="BA316" i="1"/>
  <c r="BA317" i="1"/>
  <c r="BA313" i="1"/>
  <c r="BA68" i="1"/>
  <c r="BA69" i="1"/>
  <c r="BA70" i="1"/>
  <c r="BA71" i="1"/>
  <c r="BA72" i="1"/>
  <c r="BA73" i="1"/>
  <c r="BA74" i="1"/>
  <c r="BA75" i="1"/>
  <c r="BJ75" i="1" s="1"/>
  <c r="BI75" i="1" s="1"/>
  <c r="BA76" i="1"/>
  <c r="BA77" i="1"/>
  <c r="BJ77" i="1" s="1"/>
  <c r="BA78" i="1"/>
  <c r="BA79" i="1"/>
  <c r="BA80" i="1"/>
  <c r="BA81" i="1"/>
  <c r="BA82" i="1"/>
  <c r="BJ82" i="1" s="1"/>
  <c r="BA83" i="1"/>
  <c r="BJ83" i="1" s="1"/>
  <c r="BI83" i="1" s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8" i="1"/>
  <c r="BA119" i="1"/>
  <c r="BA120" i="1"/>
  <c r="BA121" i="1"/>
  <c r="BA122" i="1"/>
  <c r="BA128" i="1"/>
  <c r="BA129" i="1"/>
  <c r="BA130" i="1"/>
  <c r="BA134" i="1"/>
  <c r="BA135" i="1"/>
  <c r="BA136" i="1"/>
  <c r="BA137" i="1"/>
  <c r="BA138" i="1"/>
  <c r="BA139" i="1"/>
  <c r="BA140" i="1"/>
  <c r="BA141" i="1"/>
  <c r="BA145" i="1"/>
  <c r="BA146" i="1"/>
  <c r="BA147" i="1"/>
  <c r="BA148" i="1"/>
  <c r="BA149" i="1"/>
  <c r="BA150" i="1"/>
  <c r="BA151" i="1"/>
  <c r="BA152" i="1"/>
  <c r="BA188" i="1"/>
  <c r="BA189" i="1"/>
  <c r="BA190" i="1"/>
  <c r="BA191" i="1"/>
  <c r="BA193" i="1"/>
  <c r="BW193" i="1" s="1"/>
  <c r="CL193" i="1" s="1"/>
  <c r="BA196" i="1"/>
  <c r="BA197" i="1"/>
  <c r="BA198" i="1"/>
  <c r="BA199" i="1"/>
  <c r="BA231" i="1"/>
  <c r="BA279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H314" i="1"/>
  <c r="BH315" i="1"/>
  <c r="BH316" i="1"/>
  <c r="BH317" i="1"/>
  <c r="BG314" i="1"/>
  <c r="BG315" i="1"/>
  <c r="BG316" i="1"/>
  <c r="BG317" i="1"/>
  <c r="BF314" i="1"/>
  <c r="BF315" i="1"/>
  <c r="BF316" i="1"/>
  <c r="BF317" i="1"/>
  <c r="BH313" i="1"/>
  <c r="BH52" i="1" s="1"/>
  <c r="BG313" i="1"/>
  <c r="BG52" i="1" s="1"/>
  <c r="BG231" i="1"/>
  <c r="BG227" i="1" s="1"/>
  <c r="BG45" i="1" s="1"/>
  <c r="BG279" i="1"/>
  <c r="BG46" i="1" s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F71" i="1"/>
  <c r="BE71" i="1" s="1"/>
  <c r="BF72" i="1"/>
  <c r="BE72" i="1" s="1"/>
  <c r="BF76" i="1"/>
  <c r="BE76" i="1" s="1"/>
  <c r="BF78" i="1"/>
  <c r="BE78" i="1" s="1"/>
  <c r="BF80" i="1"/>
  <c r="BE80" i="1" s="1"/>
  <c r="BF84" i="1"/>
  <c r="BE84" i="1" s="1"/>
  <c r="BF86" i="1"/>
  <c r="BE86" i="1" s="1"/>
  <c r="BF87" i="1"/>
  <c r="BE87" i="1" s="1"/>
  <c r="BF90" i="1"/>
  <c r="BE90" i="1" s="1"/>
  <c r="BF91" i="1"/>
  <c r="BE91" i="1" s="1"/>
  <c r="BF92" i="1"/>
  <c r="BE92" i="1" s="1"/>
  <c r="BF93" i="1"/>
  <c r="BE93" i="1" s="1"/>
  <c r="BF97" i="1"/>
  <c r="BE97" i="1" s="1"/>
  <c r="BF100" i="1"/>
  <c r="BE100" i="1" s="1"/>
  <c r="BF101" i="1"/>
  <c r="BE101" i="1" s="1"/>
  <c r="BF102" i="1"/>
  <c r="BE102" i="1" s="1"/>
  <c r="BF103" i="1"/>
  <c r="BE103" i="1" s="1"/>
  <c r="BF104" i="1"/>
  <c r="BE104" i="1" s="1"/>
  <c r="BF105" i="1"/>
  <c r="BE105" i="1" s="1"/>
  <c r="BF106" i="1"/>
  <c r="BE106" i="1" s="1"/>
  <c r="BF107" i="1"/>
  <c r="BE107" i="1" s="1"/>
  <c r="BF108" i="1"/>
  <c r="BE108" i="1" s="1"/>
  <c r="BF109" i="1"/>
  <c r="BE109" i="1" s="1"/>
  <c r="BF110" i="1"/>
  <c r="BE110" i="1" s="1"/>
  <c r="BF111" i="1"/>
  <c r="BE111" i="1" s="1"/>
  <c r="BF112" i="1"/>
  <c r="BE112" i="1" s="1"/>
  <c r="BF113" i="1"/>
  <c r="BE113" i="1" s="1"/>
  <c r="BF114" i="1"/>
  <c r="BE114" i="1" s="1"/>
  <c r="BF121" i="1"/>
  <c r="BE121" i="1" s="1"/>
  <c r="BF122" i="1"/>
  <c r="BE122" i="1" s="1"/>
  <c r="BF135" i="1"/>
  <c r="BE135" i="1" s="1"/>
  <c r="BF137" i="1"/>
  <c r="BE137" i="1" s="1"/>
  <c r="BF138" i="1"/>
  <c r="BE138" i="1" s="1"/>
  <c r="BF139" i="1"/>
  <c r="BE139" i="1" s="1"/>
  <c r="BF140" i="1"/>
  <c r="BE140" i="1" s="1"/>
  <c r="BF141" i="1"/>
  <c r="BE141" i="1" s="1"/>
  <c r="BF145" i="1"/>
  <c r="BE145" i="1" s="1"/>
  <c r="BF146" i="1"/>
  <c r="BE146" i="1" s="1"/>
  <c r="BF147" i="1"/>
  <c r="BE147" i="1" s="1"/>
  <c r="BF148" i="1"/>
  <c r="BE148" i="1" s="1"/>
  <c r="BF149" i="1"/>
  <c r="BE149" i="1" s="1"/>
  <c r="BF150" i="1"/>
  <c r="BE150" i="1" s="1"/>
  <c r="BF151" i="1"/>
  <c r="BE151" i="1" s="1"/>
  <c r="BF152" i="1"/>
  <c r="BE152" i="1" s="1"/>
  <c r="BF190" i="1"/>
  <c r="BE190" i="1" s="1"/>
  <c r="BF191" i="1"/>
  <c r="BE191" i="1" s="1"/>
  <c r="BF196" i="1"/>
  <c r="BF231" i="1"/>
  <c r="BE231" i="1" s="1"/>
  <c r="BF283" i="1"/>
  <c r="BF284" i="1"/>
  <c r="BE284" i="1" s="1"/>
  <c r="BF285" i="1"/>
  <c r="BF286" i="1"/>
  <c r="BF287" i="1"/>
  <c r="BF288" i="1"/>
  <c r="BE288" i="1" s="1"/>
  <c r="BF289" i="1"/>
  <c r="BF290" i="1"/>
  <c r="BF291" i="1"/>
  <c r="BF292" i="1"/>
  <c r="BE292" i="1" s="1"/>
  <c r="BF293" i="1"/>
  <c r="BF294" i="1"/>
  <c r="BF295" i="1"/>
  <c r="BF296" i="1"/>
  <c r="BE296" i="1" s="1"/>
  <c r="BF297" i="1"/>
  <c r="BF298" i="1"/>
  <c r="BF299" i="1"/>
  <c r="BF300" i="1"/>
  <c r="BE300" i="1" s="1"/>
  <c r="BF301" i="1"/>
  <c r="BF302" i="1"/>
  <c r="BF303" i="1"/>
  <c r="BF304" i="1"/>
  <c r="BE304" i="1" s="1"/>
  <c r="BF305" i="1"/>
  <c r="BF306" i="1"/>
  <c r="BF307" i="1"/>
  <c r="BH40" i="1"/>
  <c r="D693" i="1" l="1"/>
  <c r="T693" i="1" s="1"/>
  <c r="AF693" i="1"/>
  <c r="V693" i="1"/>
  <c r="AD695" i="1"/>
  <c r="T695" i="1"/>
  <c r="D694" i="1"/>
  <c r="T694" i="1" s="1"/>
  <c r="AF694" i="1"/>
  <c r="V694" i="1"/>
  <c r="BE303" i="1"/>
  <c r="BE295" i="1"/>
  <c r="BE287" i="1"/>
  <c r="BE777" i="1"/>
  <c r="J693" i="1"/>
  <c r="AD693" i="1"/>
  <c r="BE307" i="1"/>
  <c r="BE299" i="1"/>
  <c r="BE291" i="1"/>
  <c r="BE283" i="1"/>
  <c r="AU695" i="1"/>
  <c r="J695" i="1"/>
  <c r="BA62" i="1"/>
  <c r="BA36" i="1" s="1"/>
  <c r="BA816" i="1"/>
  <c r="BJ81" i="1"/>
  <c r="BI82" i="1"/>
  <c r="BJ74" i="1"/>
  <c r="BI77" i="1"/>
  <c r="BE314" i="1"/>
  <c r="BE302" i="1"/>
  <c r="BE294" i="1"/>
  <c r="BE286" i="1"/>
  <c r="BE904" i="1"/>
  <c r="BN728" i="1"/>
  <c r="BN726" i="1" s="1"/>
  <c r="BE826" i="1"/>
  <c r="BE759" i="1"/>
  <c r="BE734" i="1"/>
  <c r="BE749" i="1"/>
  <c r="BE763" i="1"/>
  <c r="BE315" i="1"/>
  <c r="BE754" i="1"/>
  <c r="BE762" i="1"/>
  <c r="BE301" i="1"/>
  <c r="BE293" i="1"/>
  <c r="BE285" i="1"/>
  <c r="BE775" i="1"/>
  <c r="BE901" i="1"/>
  <c r="BE739" i="1"/>
  <c r="BE760" i="1"/>
  <c r="BE731" i="1"/>
  <c r="BE306" i="1"/>
  <c r="BE298" i="1"/>
  <c r="BE290" i="1"/>
  <c r="BE915" i="1"/>
  <c r="BE782" i="1"/>
  <c r="BE835" i="1"/>
  <c r="BE857" i="1"/>
  <c r="BE317" i="1"/>
  <c r="BE803" i="1"/>
  <c r="BE802" i="1" s="1"/>
  <c r="BE39" i="1" s="1"/>
  <c r="BE305" i="1"/>
  <c r="BE297" i="1"/>
  <c r="BE289" i="1"/>
  <c r="BE827" i="1"/>
  <c r="BE849" i="1"/>
  <c r="BE842" i="1"/>
  <c r="BE839" i="1"/>
  <c r="BE843" i="1"/>
  <c r="BE841" i="1"/>
  <c r="BE900" i="1"/>
  <c r="BE903" i="1"/>
  <c r="BE794" i="1"/>
  <c r="BE908" i="1"/>
  <c r="BE797" i="1"/>
  <c r="BE844" i="1"/>
  <c r="BE821" i="1"/>
  <c r="BE603" i="1"/>
  <c r="BZ603" i="1" s="1"/>
  <c r="BE796" i="1"/>
  <c r="BE832" i="1"/>
  <c r="BF877" i="1"/>
  <c r="BE909" i="1"/>
  <c r="BE906" i="1"/>
  <c r="BE316" i="1"/>
  <c r="BE838" i="1"/>
  <c r="BF847" i="1"/>
  <c r="BE850" i="1"/>
  <c r="BF172" i="1"/>
  <c r="BE172" i="1" s="1"/>
  <c r="BE196" i="1"/>
  <c r="BE608" i="1"/>
  <c r="BZ608" i="1" s="1"/>
  <c r="BE795" i="1"/>
  <c r="BE840" i="1"/>
  <c r="BE905" i="1"/>
  <c r="BE822" i="1"/>
  <c r="BE902" i="1"/>
  <c r="BE598" i="1"/>
  <c r="BZ598" i="1" s="1"/>
  <c r="BE836" i="1"/>
  <c r="BE833" i="1"/>
  <c r="BE914" i="1"/>
  <c r="CL463" i="1"/>
  <c r="CK463" i="1" s="1"/>
  <c r="CK464" i="1"/>
  <c r="BV673" i="1"/>
  <c r="CL673" i="1"/>
  <c r="CK673" i="1" s="1"/>
  <c r="BV669" i="1"/>
  <c r="CL669" i="1"/>
  <c r="CK669" i="1" s="1"/>
  <c r="CL192" i="1"/>
  <c r="CK192" i="1" s="1"/>
  <c r="CK193" i="1"/>
  <c r="BH877" i="1"/>
  <c r="BH921" i="1" s="1"/>
  <c r="BH878" i="1"/>
  <c r="BH848" i="1" s="1"/>
  <c r="BH920" i="1" s="1"/>
  <c r="CF743" i="1"/>
  <c r="BF227" i="1"/>
  <c r="BA724" i="1"/>
  <c r="BH60" i="1"/>
  <c r="BE60" i="1" s="1"/>
  <c r="BH802" i="1"/>
  <c r="BH39" i="1" s="1"/>
  <c r="BA802" i="1"/>
  <c r="BA39" i="1" s="1"/>
  <c r="BF815" i="1"/>
  <c r="BF802" i="1"/>
  <c r="BF39" i="1" s="1"/>
  <c r="BA723" i="1"/>
  <c r="BF682" i="1"/>
  <c r="BE682" i="1" s="1"/>
  <c r="BZ606" i="1"/>
  <c r="BW641" i="1"/>
  <c r="BV641" i="1" s="1"/>
  <c r="BV644" i="1"/>
  <c r="BV582" i="1"/>
  <c r="CI582" i="1"/>
  <c r="CE582" i="1" s="1"/>
  <c r="BZ602" i="1"/>
  <c r="BV579" i="1"/>
  <c r="CI579" i="1"/>
  <c r="CE579" i="1" s="1"/>
  <c r="BZ572" i="1"/>
  <c r="BF280" i="1"/>
  <c r="BG280" i="1"/>
  <c r="BG311" i="1" s="1"/>
  <c r="BV193" i="1"/>
  <c r="BW192" i="1"/>
  <c r="BV187" i="1" s="1"/>
  <c r="CF464" i="1"/>
  <c r="CE464" i="1" s="1"/>
  <c r="BW463" i="1"/>
  <c r="BV464" i="1"/>
  <c r="CF673" i="1"/>
  <c r="CF669" i="1"/>
  <c r="CE669" i="1" s="1"/>
  <c r="BA922" i="1"/>
  <c r="BF523" i="1"/>
  <c r="BE523" i="1" s="1"/>
  <c r="BF127" i="1"/>
  <c r="BE127" i="1" s="1"/>
  <c r="BA919" i="1"/>
  <c r="BA864" i="1"/>
  <c r="BA863" i="1"/>
  <c r="BA26" i="1"/>
  <c r="BG862" i="1"/>
  <c r="BE862" i="1" s="1"/>
  <c r="BA24" i="1"/>
  <c r="BA34" i="1"/>
  <c r="BN697" i="1"/>
  <c r="BA52" i="1"/>
  <c r="BA48" i="1"/>
  <c r="BA46" i="1"/>
  <c r="AD694" i="1" l="1"/>
  <c r="J694" i="1"/>
  <c r="BI74" i="1"/>
  <c r="BJ73" i="1"/>
  <c r="BI81" i="1"/>
  <c r="BJ79" i="1"/>
  <c r="BI79" i="1" s="1"/>
  <c r="CI608" i="1"/>
  <c r="BV608" i="1"/>
  <c r="BZ597" i="1"/>
  <c r="BV597" i="1" s="1"/>
  <c r="CI598" i="1"/>
  <c r="CE598" i="1" s="1"/>
  <c r="BV598" i="1"/>
  <c r="CI603" i="1"/>
  <c r="CE603" i="1" s="1"/>
  <c r="BV603" i="1"/>
  <c r="BF45" i="1"/>
  <c r="BE45" i="1" s="1"/>
  <c r="BE227" i="1"/>
  <c r="BF225" i="1"/>
  <c r="BE225" i="1" s="1"/>
  <c r="BE280" i="1"/>
  <c r="BF921" i="1"/>
  <c r="BE847" i="1"/>
  <c r="BE877" i="1"/>
  <c r="AW193" i="1"/>
  <c r="AV193" i="1" s="1"/>
  <c r="AU193" i="1" s="1"/>
  <c r="AW464" i="1"/>
  <c r="AV464" i="1" s="1"/>
  <c r="BH919" i="1"/>
  <c r="BF222" i="1"/>
  <c r="BE222" i="1" s="1"/>
  <c r="BW60" i="1"/>
  <c r="CE673" i="1"/>
  <c r="CF705" i="1"/>
  <c r="CI602" i="1"/>
  <c r="CE602" i="1" s="1"/>
  <c r="BV602" i="1"/>
  <c r="BZ601" i="1"/>
  <c r="CI606" i="1"/>
  <c r="BV606" i="1"/>
  <c r="BV572" i="1"/>
  <c r="CI572" i="1"/>
  <c r="BW185" i="1"/>
  <c r="BV185" i="1" s="1"/>
  <c r="BV192" i="1"/>
  <c r="CF463" i="1"/>
  <c r="CE463" i="1" s="1"/>
  <c r="BV463" i="1"/>
  <c r="BF125" i="1"/>
  <c r="BE125" i="1" s="1"/>
  <c r="BA67" i="1"/>
  <c r="CE572" i="1" l="1"/>
  <c r="BI73" i="1"/>
  <c r="BJ68" i="1"/>
  <c r="CE705" i="1"/>
  <c r="CI597" i="1"/>
  <c r="CE597" i="1" s="1"/>
  <c r="BE921" i="1"/>
  <c r="AW463" i="1"/>
  <c r="AV463" i="1" s="1"/>
  <c r="AW192" i="1"/>
  <c r="AV192" i="1" s="1"/>
  <c r="AU192" i="1" s="1"/>
  <c r="BF201" i="1"/>
  <c r="BE201" i="1" s="1"/>
  <c r="BF221" i="1"/>
  <c r="BE221" i="1" s="1"/>
  <c r="BV807" i="1"/>
  <c r="BA309" i="1"/>
  <c r="CI601" i="1"/>
  <c r="CE601" i="1" s="1"/>
  <c r="BV601" i="1"/>
  <c r="BV40" i="1"/>
  <c r="BW40" i="1"/>
  <c r="BA786" i="1"/>
  <c r="BA811" i="1" s="1"/>
  <c r="BA51" i="1"/>
  <c r="CI566" i="1" l="1"/>
  <c r="BI68" i="1"/>
  <c r="BJ65" i="1"/>
  <c r="BI65" i="1" s="1"/>
  <c r="CF226" i="1"/>
  <c r="CF223" i="1"/>
  <c r="CF220" i="1"/>
  <c r="AW187" i="1"/>
  <c r="AV187" i="1" s="1"/>
  <c r="AU187" i="1" s="1"/>
  <c r="BA31" i="1"/>
  <c r="BA57" i="1"/>
  <c r="CE566" i="1" l="1"/>
  <c r="CI325" i="1"/>
  <c r="CI717" i="1"/>
  <c r="CF221" i="1"/>
  <c r="BJ40" i="1"/>
  <c r="BI40" i="1"/>
  <c r="AW185" i="1"/>
  <c r="AV185" i="1" s="1"/>
  <c r="BW57" i="1"/>
  <c r="BW31" i="1" s="1"/>
  <c r="CI323" i="1" l="1"/>
  <c r="CE325" i="1"/>
  <c r="CI716" i="1"/>
  <c r="CE716" i="1" s="1"/>
  <c r="CI785" i="1"/>
  <c r="CI721" i="1"/>
  <c r="CE717" i="1"/>
  <c r="CE221" i="1"/>
  <c r="CF202" i="1"/>
  <c r="BV31" i="1"/>
  <c r="BW29" i="1"/>
  <c r="BV57" i="1"/>
  <c r="BW55" i="1"/>
  <c r="BW21" i="1" s="1"/>
  <c r="CI784" i="1" l="1"/>
  <c r="CI23" i="1" s="1"/>
  <c r="CI810" i="1"/>
  <c r="CE721" i="1"/>
  <c r="CI816" i="1"/>
  <c r="CI220" i="1"/>
  <c r="CE220" i="1" s="1"/>
  <c r="CI226" i="1"/>
  <c r="CE226" i="1" s="1"/>
  <c r="CI223" i="1"/>
  <c r="CE223" i="1" s="1"/>
  <c r="CE323" i="1"/>
  <c r="CE202" i="1"/>
  <c r="CF200" i="1"/>
  <c r="CE200" i="1" s="1"/>
  <c r="AW40" i="1"/>
  <c r="CI62" i="1" l="1"/>
  <c r="CI36" i="1" s="1"/>
  <c r="CE36" i="1" s="1"/>
  <c r="CE816" i="1"/>
  <c r="CI56" i="1"/>
  <c r="CI30" i="1" s="1"/>
  <c r="CI29" i="1" s="1"/>
  <c r="AW784" i="1"/>
  <c r="AW23" i="1" s="1"/>
  <c r="AW809" i="1" l="1"/>
  <c r="AW56" i="1"/>
  <c r="AW30" i="1" s="1"/>
  <c r="AW29" i="1" s="1"/>
  <c r="AW969" i="1" l="1"/>
  <c r="AW967" i="1"/>
  <c r="AW965" i="1"/>
  <c r="AW6" i="1"/>
  <c r="AW55" i="1"/>
  <c r="AW21" i="1" s="1"/>
  <c r="BF733" i="1" l="1"/>
  <c r="BE733" i="1" s="1"/>
  <c r="BH799" i="1" l="1"/>
  <c r="BE799" i="1" s="1"/>
  <c r="H798" i="1"/>
  <c r="D798" i="1" s="1"/>
  <c r="T798" i="1" s="1"/>
  <c r="BF670" i="1"/>
  <c r="BB670" i="1" l="1"/>
  <c r="BE670" i="1"/>
  <c r="BF668" i="1"/>
  <c r="BE668" i="1" s="1"/>
  <c r="BF194" i="1"/>
  <c r="CB815" i="1"/>
  <c r="CA815" i="1" s="1"/>
  <c r="H815" i="1"/>
  <c r="G815" i="1"/>
  <c r="BH808" i="1"/>
  <c r="G808" i="1"/>
  <c r="BG807" i="1"/>
  <c r="BG808" i="1" l="1"/>
  <c r="Z808" i="1"/>
  <c r="AJ808" i="1"/>
  <c r="AU808" i="1"/>
  <c r="AU806" i="1" s="1"/>
  <c r="AF808" i="1"/>
  <c r="AL815" i="1"/>
  <c r="AB815" i="1"/>
  <c r="BF192" i="1"/>
  <c r="BE192" i="1" s="1"/>
  <c r="BE194" i="1"/>
  <c r="BF807" i="1"/>
  <c r="BF808" i="1"/>
  <c r="BE808" i="1" s="1"/>
  <c r="D808" i="1"/>
  <c r="AD808" i="1" s="1"/>
  <c r="E60" i="1"/>
  <c r="D815" i="1"/>
  <c r="T815" i="1" s="1"/>
  <c r="BG815" i="1"/>
  <c r="G60" i="1"/>
  <c r="BH815" i="1"/>
  <c r="H60" i="1"/>
  <c r="BA668" i="1"/>
  <c r="BA670" i="1"/>
  <c r="BA195" i="1"/>
  <c r="BA194" i="1"/>
  <c r="BE815" i="1" l="1"/>
  <c r="J808" i="1"/>
  <c r="T808" i="1"/>
  <c r="J815" i="1"/>
  <c r="AD815" i="1"/>
  <c r="AB60" i="1"/>
  <c r="AL60" i="1"/>
  <c r="AU60" i="1"/>
  <c r="D60" i="1"/>
  <c r="BA192" i="1"/>
  <c r="J60" i="1" l="1"/>
  <c r="AD60" i="1"/>
  <c r="T60" i="1"/>
  <c r="D777" i="1"/>
  <c r="BY782" i="1"/>
  <c r="D775" i="1"/>
  <c r="AD775" i="1" s="1"/>
  <c r="J777" i="1" l="1"/>
  <c r="AD777" i="1"/>
  <c r="T777" i="1"/>
  <c r="J775" i="1"/>
  <c r="T775" i="1"/>
  <c r="CH776" i="1"/>
  <c r="CE776" i="1" s="1"/>
  <c r="BV776" i="1"/>
  <c r="CH782" i="1"/>
  <c r="CE782" i="1" s="1"/>
  <c r="BV782" i="1"/>
  <c r="D772" i="1"/>
  <c r="AD772" i="1" s="1"/>
  <c r="BG772" i="1"/>
  <c r="BE772" i="1" s="1"/>
  <c r="D776" i="1"/>
  <c r="BG776" i="1"/>
  <c r="BE776" i="1" s="1"/>
  <c r="D773" i="1"/>
  <c r="AD773" i="1" s="1"/>
  <c r="BG773" i="1"/>
  <c r="BE773" i="1" s="1"/>
  <c r="D774" i="1"/>
  <c r="AD774" i="1" s="1"/>
  <c r="BG774" i="1"/>
  <c r="BE774" i="1" s="1"/>
  <c r="BY774" i="1"/>
  <c r="J776" i="1" l="1"/>
  <c r="AD776" i="1"/>
  <c r="T776" i="1"/>
  <c r="J772" i="1"/>
  <c r="T772" i="1"/>
  <c r="J774" i="1"/>
  <c r="T774" i="1"/>
  <c r="J773" i="1"/>
  <c r="T773" i="1"/>
  <c r="BY773" i="1"/>
  <c r="BV773" i="1" s="1"/>
  <c r="BY772" i="1"/>
  <c r="CH774" i="1"/>
  <c r="CE774" i="1" s="1"/>
  <c r="BV774" i="1"/>
  <c r="CH773" i="1" l="1"/>
  <c r="CE773" i="1" s="1"/>
  <c r="BY771" i="1"/>
  <c r="CN771" i="1" s="1"/>
  <c r="CK771" i="1" s="1"/>
  <c r="CH772" i="1"/>
  <c r="CE772" i="1" s="1"/>
  <c r="BV772" i="1"/>
  <c r="BY724" i="1" l="1"/>
  <c r="BY723" i="1" s="1"/>
  <c r="BV723" i="1" s="1"/>
  <c r="CN724" i="1"/>
  <c r="CN783" i="1"/>
  <c r="CN785" i="1" s="1"/>
  <c r="CN723" i="1"/>
  <c r="CK723" i="1" s="1"/>
  <c r="CK724" i="1"/>
  <c r="BV771" i="1"/>
  <c r="BY783" i="1"/>
  <c r="BY785" i="1" s="1"/>
  <c r="CH771" i="1"/>
  <c r="BF737" i="1"/>
  <c r="BE737" i="1" s="1"/>
  <c r="BF730" i="1"/>
  <c r="BE730" i="1" s="1"/>
  <c r="D679" i="1"/>
  <c r="T679" i="1" s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283" i="1"/>
  <c r="D196" i="1"/>
  <c r="AD196" i="1" s="1"/>
  <c r="E484" i="1"/>
  <c r="D483" i="1"/>
  <c r="E337" i="1"/>
  <c r="D427" i="1"/>
  <c r="D424" i="1"/>
  <c r="D421" i="1"/>
  <c r="E419" i="1"/>
  <c r="D417" i="1"/>
  <c r="E415" i="1"/>
  <c r="D337" i="1" l="1"/>
  <c r="AD337" i="1" s="1"/>
  <c r="CK783" i="1"/>
  <c r="CK48" i="1" s="1"/>
  <c r="CN48" i="1"/>
  <c r="BV724" i="1"/>
  <c r="D523" i="1"/>
  <c r="T523" i="1" s="1"/>
  <c r="V484" i="1"/>
  <c r="D419" i="1"/>
  <c r="AD419" i="1" s="1"/>
  <c r="D415" i="1"/>
  <c r="AD415" i="1" s="1"/>
  <c r="J421" i="1"/>
  <c r="AD421" i="1"/>
  <c r="J295" i="1"/>
  <c r="AD295" i="1"/>
  <c r="J424" i="1"/>
  <c r="AD424" i="1"/>
  <c r="J196" i="1"/>
  <c r="J294" i="1"/>
  <c r="AD294" i="1"/>
  <c r="J286" i="1"/>
  <c r="AD286" i="1"/>
  <c r="J300" i="1"/>
  <c r="AD300" i="1"/>
  <c r="J292" i="1"/>
  <c r="AD292" i="1"/>
  <c r="J284" i="1"/>
  <c r="AD284" i="1"/>
  <c r="J427" i="1"/>
  <c r="AD427" i="1"/>
  <c r="J293" i="1"/>
  <c r="AD293" i="1"/>
  <c r="J483" i="1"/>
  <c r="AD483" i="1"/>
  <c r="J299" i="1"/>
  <c r="AD299" i="1"/>
  <c r="J291" i="1"/>
  <c r="AD291" i="1"/>
  <c r="J298" i="1"/>
  <c r="AD298" i="1"/>
  <c r="J290" i="1"/>
  <c r="AD290" i="1"/>
  <c r="J523" i="1"/>
  <c r="J287" i="1"/>
  <c r="AD287" i="1"/>
  <c r="J283" i="1"/>
  <c r="AD283" i="1"/>
  <c r="J285" i="1"/>
  <c r="AD285" i="1"/>
  <c r="J417" i="1"/>
  <c r="AD417" i="1"/>
  <c r="J297" i="1"/>
  <c r="AD297" i="1"/>
  <c r="J289" i="1"/>
  <c r="AD289" i="1"/>
  <c r="J526" i="1"/>
  <c r="AD526" i="1"/>
  <c r="J296" i="1"/>
  <c r="AD296" i="1"/>
  <c r="J288" i="1"/>
  <c r="AD288" i="1"/>
  <c r="CE771" i="1"/>
  <c r="CH783" i="1"/>
  <c r="CN784" i="1"/>
  <c r="CN810" i="1"/>
  <c r="CK785" i="1"/>
  <c r="E746" i="1"/>
  <c r="BF752" i="1"/>
  <c r="BE752" i="1" s="1"/>
  <c r="BY810" i="1"/>
  <c r="BY784" i="1"/>
  <c r="E482" i="1"/>
  <c r="D484" i="1"/>
  <c r="BV783" i="1"/>
  <c r="BV48" i="1" s="1"/>
  <c r="BF543" i="1"/>
  <c r="BE543" i="1" s="1"/>
  <c r="D543" i="1"/>
  <c r="BY48" i="1"/>
  <c r="BF282" i="1"/>
  <c r="BE282" i="1" s="1"/>
  <c r="E281" i="1"/>
  <c r="CH723" i="1"/>
  <c r="CE723" i="1" s="1"/>
  <c r="BF419" i="1"/>
  <c r="BE419" i="1" s="1"/>
  <c r="BF742" i="1"/>
  <c r="BE742" i="1" s="1"/>
  <c r="BF415" i="1"/>
  <c r="BE415" i="1" s="1"/>
  <c r="BF484" i="1"/>
  <c r="BE484" i="1" s="1"/>
  <c r="BF337" i="1"/>
  <c r="BE337" i="1" s="1"/>
  <c r="E194" i="1"/>
  <c r="V194" i="1" s="1"/>
  <c r="E741" i="1"/>
  <c r="T543" i="1" l="1"/>
  <c r="J543" i="1"/>
  <c r="V746" i="1"/>
  <c r="AD523" i="1"/>
  <c r="D482" i="1"/>
  <c r="J482" i="1" s="1"/>
  <c r="V482" i="1"/>
  <c r="D281" i="1"/>
  <c r="AD281" i="1" s="1"/>
  <c r="AF281" i="1"/>
  <c r="V281" i="1"/>
  <c r="AF746" i="1"/>
  <c r="J484" i="1"/>
  <c r="AD484" i="1"/>
  <c r="AU543" i="1"/>
  <c r="AD543" i="1"/>
  <c r="CH785" i="1"/>
  <c r="CE783" i="1"/>
  <c r="CN56" i="1"/>
  <c r="CN809" i="1"/>
  <c r="CK810" i="1"/>
  <c r="CN23" i="1"/>
  <c r="CK23" i="1" s="1"/>
  <c r="CK784" i="1"/>
  <c r="BF741" i="1"/>
  <c r="BE741" i="1" s="1"/>
  <c r="D741" i="1"/>
  <c r="J741" i="1" s="1"/>
  <c r="E481" i="1"/>
  <c r="BF482" i="1"/>
  <c r="BE482" i="1" s="1"/>
  <c r="BY809" i="1"/>
  <c r="BF324" i="1"/>
  <c r="BE324" i="1" s="1"/>
  <c r="CH48" i="1"/>
  <c r="CE48" i="1" s="1"/>
  <c r="BN543" i="1"/>
  <c r="AD482" i="1" l="1"/>
  <c r="CN967" i="1"/>
  <c r="CN965" i="1"/>
  <c r="CN969" i="1"/>
  <c r="BY967" i="1"/>
  <c r="BY965" i="1"/>
  <c r="BY969" i="1"/>
  <c r="J281" i="1"/>
  <c r="T741" i="1"/>
  <c r="D481" i="1"/>
  <c r="V481" i="1"/>
  <c r="J481" i="1"/>
  <c r="AD481" i="1"/>
  <c r="CH784" i="1"/>
  <c r="CH810" i="1"/>
  <c r="CE785" i="1"/>
  <c r="BF481" i="1"/>
  <c r="BE481" i="1" s="1"/>
  <c r="CN55" i="1"/>
  <c r="CN30" i="1"/>
  <c r="CK56" i="1"/>
  <c r="BY23" i="1"/>
  <c r="BY56" i="1"/>
  <c r="BY30" i="1" s="1"/>
  <c r="E336" i="1"/>
  <c r="D339" i="1"/>
  <c r="AD339" i="1" s="1"/>
  <c r="D340" i="1"/>
  <c r="AD340" i="1" s="1"/>
  <c r="CH809" i="1" l="1"/>
  <c r="CH56" i="1"/>
  <c r="CH30" i="1" s="1"/>
  <c r="CE810" i="1"/>
  <c r="CH23" i="1"/>
  <c r="CE23" i="1" s="1"/>
  <c r="CE784" i="1"/>
  <c r="CN29" i="1"/>
  <c r="CK29" i="1" s="1"/>
  <c r="CK30" i="1"/>
  <c r="CK6" i="1" s="1"/>
  <c r="CN21" i="1"/>
  <c r="BY29" i="1"/>
  <c r="BF336" i="1"/>
  <c r="BE336" i="1" s="1"/>
  <c r="D336" i="1"/>
  <c r="AD336" i="1" s="1"/>
  <c r="BY55" i="1"/>
  <c r="BY21" i="1" s="1"/>
  <c r="D807" i="1"/>
  <c r="AD807" i="1" s="1"/>
  <c r="J807" i="1" l="1"/>
  <c r="T807" i="1"/>
  <c r="CH29" i="1"/>
  <c r="CE29" i="1" s="1"/>
  <c r="CE30" i="1"/>
  <c r="CH55" i="1"/>
  <c r="CH21" i="1" s="1"/>
  <c r="BH807" i="1"/>
  <c r="BE807" i="1" s="1"/>
  <c r="BN48" i="1" l="1"/>
  <c r="H581" i="1" l="1"/>
  <c r="AL581" i="1" s="1"/>
  <c r="H582" i="1"/>
  <c r="D583" i="1"/>
  <c r="AD583" i="1" l="1"/>
  <c r="T583" i="1"/>
  <c r="D582" i="1"/>
  <c r="T582" i="1" s="1"/>
  <c r="AL582" i="1"/>
  <c r="D581" i="1"/>
  <c r="T581" i="1" s="1"/>
  <c r="G24" i="1"/>
  <c r="D803" i="1"/>
  <c r="T803" i="1" l="1"/>
  <c r="L803" i="1"/>
  <c r="J803" i="1"/>
  <c r="AZ581" i="1"/>
  <c r="AV581" i="1" s="1"/>
  <c r="AU581" i="1" s="1"/>
  <c r="AD581" i="1"/>
  <c r="P24" i="1"/>
  <c r="Z24" i="1"/>
  <c r="AJ24" i="1"/>
  <c r="AZ582" i="1"/>
  <c r="AV582" i="1" s="1"/>
  <c r="AU582" i="1" s="1"/>
  <c r="AD582" i="1"/>
  <c r="BZ803" i="1"/>
  <c r="CO803" i="1" s="1"/>
  <c r="D24" i="1"/>
  <c r="D806" i="1"/>
  <c r="BG806" i="1"/>
  <c r="BG24" i="1" s="1"/>
  <c r="BH806" i="1"/>
  <c r="BH24" i="1" s="1"/>
  <c r="BF806" i="1"/>
  <c r="T806" i="1" l="1"/>
  <c r="AD806" i="1"/>
  <c r="T24" i="1"/>
  <c r="AD24" i="1"/>
  <c r="J806" i="1"/>
  <c r="L806" i="1"/>
  <c r="AU24" i="1"/>
  <c r="J24" i="1"/>
  <c r="BF24" i="1"/>
  <c r="BE24" i="1" s="1"/>
  <c r="BE806" i="1"/>
  <c r="CO806" i="1"/>
  <c r="CO24" i="1" s="1"/>
  <c r="CK803" i="1"/>
  <c r="CO815" i="1"/>
  <c r="CO802" i="1"/>
  <c r="CK802" i="1" s="1"/>
  <c r="CO808" i="1"/>
  <c r="CK808" i="1" s="1"/>
  <c r="BZ815" i="1"/>
  <c r="BZ808" i="1"/>
  <c r="BV808" i="1" s="1"/>
  <c r="CI803" i="1"/>
  <c r="BV803" i="1"/>
  <c r="BZ806" i="1"/>
  <c r="BZ802" i="1"/>
  <c r="BN40" i="1"/>
  <c r="D121" i="1"/>
  <c r="T121" i="1" s="1"/>
  <c r="J121" i="1" l="1"/>
  <c r="AD121" i="1"/>
  <c r="CI815" i="1"/>
  <c r="CI808" i="1"/>
  <c r="CI806" i="1"/>
  <c r="CO60" i="1"/>
  <c r="CK60" i="1" s="1"/>
  <c r="CK815" i="1"/>
  <c r="CO809" i="1"/>
  <c r="CK24" i="1"/>
  <c r="CK806" i="1"/>
  <c r="BV39" i="1"/>
  <c r="BV802" i="1"/>
  <c r="BZ24" i="1"/>
  <c r="BV24" i="1" s="1"/>
  <c r="BV806" i="1"/>
  <c r="CE803" i="1"/>
  <c r="CE808" i="1"/>
  <c r="BV815" i="1"/>
  <c r="BZ60" i="1"/>
  <c r="BV60" i="1" s="1"/>
  <c r="D116" i="1"/>
  <c r="T116" i="1" s="1"/>
  <c r="D115" i="1"/>
  <c r="T115" i="1" s="1"/>
  <c r="D120" i="1"/>
  <c r="T120" i="1" s="1"/>
  <c r="BF120" i="1"/>
  <c r="BE120" i="1" s="1"/>
  <c r="D119" i="1"/>
  <c r="T119" i="1" s="1"/>
  <c r="CO969" i="1" l="1"/>
  <c r="CK969" i="1" s="1"/>
  <c r="CO967" i="1"/>
  <c r="CO965" i="1"/>
  <c r="J119" i="1"/>
  <c r="AD119" i="1"/>
  <c r="J115" i="1"/>
  <c r="AD115" i="1"/>
  <c r="J120" i="1"/>
  <c r="AD120" i="1"/>
  <c r="J116" i="1"/>
  <c r="AD116" i="1"/>
  <c r="CI24" i="1"/>
  <c r="CE24" i="1" s="1"/>
  <c r="CI60" i="1"/>
  <c r="CE60" i="1" s="1"/>
  <c r="CE815" i="1"/>
  <c r="CI809" i="1"/>
  <c r="CO55" i="1"/>
  <c r="CK809" i="1"/>
  <c r="CE806" i="1"/>
  <c r="BF119" i="1"/>
  <c r="BE119" i="1" s="1"/>
  <c r="CK965" i="1" l="1"/>
  <c r="CK967" i="1"/>
  <c r="CI55" i="1"/>
  <c r="CI21" i="1" s="1"/>
  <c r="CE21" i="1" s="1"/>
  <c r="CE809" i="1"/>
  <c r="CO21" i="1"/>
  <c r="CK55" i="1"/>
  <c r="D118" i="1"/>
  <c r="T118" i="1" s="1"/>
  <c r="BF118" i="1"/>
  <c r="BE118" i="1" s="1"/>
  <c r="J118" i="1" l="1"/>
  <c r="AD118" i="1"/>
  <c r="CI22" i="1"/>
  <c r="CF22" i="1"/>
  <c r="CK21" i="1"/>
  <c r="CO22" i="1" l="1"/>
  <c r="CK2" i="1"/>
  <c r="CL22" i="1"/>
  <c r="CB816" i="1"/>
  <c r="CA816" i="1" s="1"/>
  <c r="BN688" i="1" l="1"/>
  <c r="E973" i="1"/>
  <c r="V973" i="1" s="1"/>
  <c r="L973" i="1" l="1"/>
  <c r="AF973" i="1"/>
  <c r="D973" i="1"/>
  <c r="T973" i="1" s="1"/>
  <c r="J973" i="1" l="1"/>
  <c r="AD973" i="1"/>
  <c r="H553" i="1"/>
  <c r="D553" i="1" s="1"/>
  <c r="AD553" i="1" s="1"/>
  <c r="E211" i="1" l="1"/>
  <c r="L211" i="1" s="1"/>
  <c r="E217" i="1"/>
  <c r="E210" i="1"/>
  <c r="L210" i="1" s="1"/>
  <c r="E67" i="1" l="1"/>
  <c r="L67" i="1" s="1"/>
  <c r="AF210" i="1"/>
  <c r="V210" i="1"/>
  <c r="D217" i="1"/>
  <c r="T217" i="1" s="1"/>
  <c r="E124" i="1"/>
  <c r="L124" i="1" s="1"/>
  <c r="V211" i="1"/>
  <c r="J217" i="1"/>
  <c r="AD217" i="1"/>
  <c r="E207" i="1"/>
  <c r="D211" i="1"/>
  <c r="E206" i="1"/>
  <c r="D210" i="1"/>
  <c r="T210" i="1" s="1"/>
  <c r="E470" i="1"/>
  <c r="D124" i="1" l="1"/>
  <c r="V124" i="1"/>
  <c r="AU206" i="1"/>
  <c r="AF206" i="1"/>
  <c r="V206" i="1"/>
  <c r="AU207" i="1"/>
  <c r="V207" i="1"/>
  <c r="AF207" i="1"/>
  <c r="E322" i="1"/>
  <c r="E65" i="1"/>
  <c r="L65" i="1" s="1"/>
  <c r="AU67" i="1"/>
  <c r="AU309" i="1" s="1"/>
  <c r="AU786" i="1" s="1"/>
  <c r="AU811" i="1" s="1"/>
  <c r="AU57" i="1" s="1"/>
  <c r="AU31" i="1" s="1"/>
  <c r="V67" i="1"/>
  <c r="BF470" i="1"/>
  <c r="BE470" i="1" s="1"/>
  <c r="V470" i="1"/>
  <c r="T211" i="1"/>
  <c r="J210" i="1"/>
  <c r="AD210" i="1"/>
  <c r="D322" i="1"/>
  <c r="L322" i="1"/>
  <c r="BF207" i="1"/>
  <c r="BE207" i="1" s="1"/>
  <c r="BF211" i="1"/>
  <c r="BB211" i="1" s="1"/>
  <c r="BB209" i="1" s="1"/>
  <c r="BA209" i="1" s="1"/>
  <c r="J211" i="1"/>
  <c r="D206" i="1"/>
  <c r="T206" i="1" s="1"/>
  <c r="D207" i="1"/>
  <c r="T207" i="1" s="1"/>
  <c r="E202" i="1"/>
  <c r="E205" i="1"/>
  <c r="BF206" i="1"/>
  <c r="BA210" i="1"/>
  <c r="J322" i="1" l="1"/>
  <c r="T322" i="1"/>
  <c r="AU205" i="1"/>
  <c r="V205" i="1"/>
  <c r="AF205" i="1"/>
  <c r="AU202" i="1"/>
  <c r="V202" i="1"/>
  <c r="AF202" i="1"/>
  <c r="V65" i="1"/>
  <c r="V322" i="1"/>
  <c r="J124" i="1"/>
  <c r="T124" i="1"/>
  <c r="AU124" i="1"/>
  <c r="AU65" i="1" s="1"/>
  <c r="AU40" i="1" s="1"/>
  <c r="AU322" i="1"/>
  <c r="AU308" i="1" s="1"/>
  <c r="J207" i="1"/>
  <c r="AD207" i="1"/>
  <c r="BF204" i="1"/>
  <c r="BE204" i="1" s="1"/>
  <c r="J206" i="1"/>
  <c r="AD206" i="1"/>
  <c r="BE211" i="1"/>
  <c r="BA211" i="1"/>
  <c r="BF202" i="1"/>
  <c r="BF200" i="1" s="1"/>
  <c r="BE200" i="1" s="1"/>
  <c r="BB206" i="1"/>
  <c r="BB202" i="1" s="1"/>
  <c r="BB200" i="1" s="1"/>
  <c r="BE206" i="1"/>
  <c r="BE202" i="1" s="1"/>
  <c r="D202" i="1"/>
  <c r="T202" i="1" s="1"/>
  <c r="D205" i="1"/>
  <c r="T205" i="1" s="1"/>
  <c r="D67" i="1"/>
  <c r="T67" i="1" s="1"/>
  <c r="E309" i="1"/>
  <c r="V309" i="1" l="1"/>
  <c r="D538" i="1"/>
  <c r="T538" i="1" s="1"/>
  <c r="D534" i="1"/>
  <c r="AD534" i="1" s="1"/>
  <c r="J202" i="1"/>
  <c r="AD202" i="1"/>
  <c r="J524" i="1"/>
  <c r="AD524" i="1"/>
  <c r="J67" i="1"/>
  <c r="J205" i="1"/>
  <c r="AD205" i="1"/>
  <c r="E308" i="1"/>
  <c r="L309" i="1"/>
  <c r="BA206" i="1"/>
  <c r="BA202" i="1" s="1"/>
  <c r="BA200" i="1"/>
  <c r="E786" i="1"/>
  <c r="D309" i="1"/>
  <c r="T309" i="1" s="1"/>
  <c r="BF546" i="1"/>
  <c r="BE546" i="1" s="1"/>
  <c r="BF527" i="1"/>
  <c r="BE527" i="1" s="1"/>
  <c r="BF534" i="1"/>
  <c r="BE534" i="1" s="1"/>
  <c r="G59" i="1"/>
  <c r="H59" i="1"/>
  <c r="BF538" i="1"/>
  <c r="BE538" i="1" s="1"/>
  <c r="AD538" i="1" l="1"/>
  <c r="J538" i="1"/>
  <c r="L786" i="1"/>
  <c r="J534" i="1"/>
  <c r="AU534" i="1"/>
  <c r="D542" i="1"/>
  <c r="D522" i="1"/>
  <c r="AD522" i="1" s="1"/>
  <c r="D519" i="1"/>
  <c r="D533" i="1"/>
  <c r="E331" i="1"/>
  <c r="E326" i="1" s="1"/>
  <c r="L308" i="1"/>
  <c r="V308" i="1"/>
  <c r="J309" i="1"/>
  <c r="G34" i="1"/>
  <c r="H34" i="1"/>
  <c r="D520" i="1"/>
  <c r="BF519" i="1"/>
  <c r="BE519" i="1" s="1"/>
  <c r="BF522" i="1"/>
  <c r="BE522" i="1" s="1"/>
  <c r="BF520" i="1"/>
  <c r="G813" i="1"/>
  <c r="BG813" i="1" s="1"/>
  <c r="BF542" i="1"/>
  <c r="BE542" i="1" s="1"/>
  <c r="BF533" i="1"/>
  <c r="BE533" i="1" s="1"/>
  <c r="H813" i="1"/>
  <c r="T542" i="1" l="1"/>
  <c r="J542" i="1"/>
  <c r="J522" i="1"/>
  <c r="X522" i="1"/>
  <c r="T522" i="1"/>
  <c r="AD520" i="1"/>
  <c r="T520" i="1"/>
  <c r="AD542" i="1"/>
  <c r="AU542" i="1"/>
  <c r="AD519" i="1"/>
  <c r="T519" i="1"/>
  <c r="BH813" i="1"/>
  <c r="J519" i="1"/>
  <c r="E719" i="1"/>
  <c r="AU519" i="1"/>
  <c r="AD533" i="1"/>
  <c r="T533" i="1"/>
  <c r="J533" i="1"/>
  <c r="AU533" i="1"/>
  <c r="V331" i="1"/>
  <c r="AF331" i="1"/>
  <c r="D719" i="1"/>
  <c r="T719" i="1" s="1"/>
  <c r="D518" i="1"/>
  <c r="D331" i="1"/>
  <c r="J520" i="1"/>
  <c r="AU520" i="1"/>
  <c r="AU326" i="1" s="1"/>
  <c r="AU719" i="1" s="1"/>
  <c r="BF59" i="1"/>
  <c r="BE520" i="1"/>
  <c r="E788" i="1"/>
  <c r="D326" i="1"/>
  <c r="T326" i="1" s="1"/>
  <c r="BF719" i="1"/>
  <c r="BE719" i="1" s="1"/>
  <c r="BF518" i="1"/>
  <c r="BE518" i="1" s="1"/>
  <c r="AD518" i="1" l="1"/>
  <c r="T518" i="1"/>
  <c r="J719" i="1"/>
  <c r="AD719" i="1"/>
  <c r="J518" i="1"/>
  <c r="J326" i="1"/>
  <c r="AD326" i="1"/>
  <c r="E813" i="1"/>
  <c r="AU59" i="1"/>
  <c r="AU34" i="1" s="1"/>
  <c r="AU788" i="1"/>
  <c r="AU813" i="1" s="1"/>
  <c r="AU518" i="1"/>
  <c r="BF34" i="1"/>
  <c r="BE34" i="1" s="1"/>
  <c r="BE59" i="1"/>
  <c r="E59" i="1"/>
  <c r="D788" i="1"/>
  <c r="T788" i="1" s="1"/>
  <c r="D813" i="1" l="1"/>
  <c r="T813" i="1" s="1"/>
  <c r="AD813" i="1"/>
  <c r="J788" i="1"/>
  <c r="E34" i="1"/>
  <c r="D59" i="1"/>
  <c r="BF813" i="1"/>
  <c r="BE813" i="1" s="1"/>
  <c r="J813" i="1" l="1"/>
  <c r="T59" i="1"/>
  <c r="AD59" i="1"/>
  <c r="D34" i="1"/>
  <c r="J59" i="1"/>
  <c r="E980" i="1"/>
  <c r="D980" i="1" s="1"/>
  <c r="J34" i="1" l="1"/>
  <c r="T34" i="1"/>
  <c r="AD34" i="1"/>
  <c r="E409" i="1"/>
  <c r="BF409" i="1" l="1"/>
  <c r="BE409" i="1" s="1"/>
  <c r="D409" i="1"/>
  <c r="J409" i="1" l="1"/>
  <c r="AD409" i="1"/>
  <c r="D408" i="1"/>
  <c r="BF408" i="1"/>
  <c r="BE408" i="1" s="1"/>
  <c r="J408" i="1" l="1"/>
  <c r="AD408" i="1"/>
  <c r="BF363" i="1"/>
  <c r="BE363" i="1" s="1"/>
  <c r="BF364" i="1"/>
  <c r="BE364" i="1" s="1"/>
  <c r="BF365" i="1"/>
  <c r="BE365" i="1" s="1"/>
  <c r="BF366" i="1"/>
  <c r="BE366" i="1" s="1"/>
  <c r="BF367" i="1"/>
  <c r="BE367" i="1" s="1"/>
  <c r="BF368" i="1"/>
  <c r="BE368" i="1" s="1"/>
  <c r="BF369" i="1"/>
  <c r="BE369" i="1" s="1"/>
  <c r="BF370" i="1"/>
  <c r="BE370" i="1" s="1"/>
  <c r="BF371" i="1"/>
  <c r="BE371" i="1" s="1"/>
  <c r="BF359" i="1"/>
  <c r="BE359" i="1" s="1"/>
  <c r="D474" i="1" l="1"/>
  <c r="D473" i="1"/>
  <c r="D472" i="1"/>
  <c r="D103" i="1"/>
  <c r="T103" i="1" s="1"/>
  <c r="D102" i="1"/>
  <c r="T102" i="1" s="1"/>
  <c r="D101" i="1"/>
  <c r="T101" i="1" s="1"/>
  <c r="D100" i="1"/>
  <c r="T100" i="1" s="1"/>
  <c r="H94" i="1"/>
  <c r="D93" i="1"/>
  <c r="T93" i="1" s="1"/>
  <c r="D90" i="1"/>
  <c r="T90" i="1" s="1"/>
  <c r="D87" i="1"/>
  <c r="T87" i="1" s="1"/>
  <c r="D86" i="1"/>
  <c r="T86" i="1" s="1"/>
  <c r="D84" i="1"/>
  <c r="T84" i="1" s="1"/>
  <c r="D80" i="1"/>
  <c r="T80" i="1" s="1"/>
  <c r="D78" i="1"/>
  <c r="T78" i="1" s="1"/>
  <c r="BF75" i="1"/>
  <c r="BE75" i="1" s="1"/>
  <c r="AL94" i="1" l="1"/>
  <c r="AB94" i="1"/>
  <c r="J78" i="1"/>
  <c r="AD78" i="1"/>
  <c r="J100" i="1"/>
  <c r="AD100" i="1"/>
  <c r="J80" i="1"/>
  <c r="AD80" i="1"/>
  <c r="J101" i="1"/>
  <c r="AD101" i="1"/>
  <c r="J84" i="1"/>
  <c r="AD84" i="1"/>
  <c r="J102" i="1"/>
  <c r="AD102" i="1"/>
  <c r="J86" i="1"/>
  <c r="AD86" i="1"/>
  <c r="J103" i="1"/>
  <c r="AD103" i="1"/>
  <c r="J87" i="1"/>
  <c r="AD87" i="1"/>
  <c r="J472" i="1"/>
  <c r="AD472" i="1"/>
  <c r="J90" i="1"/>
  <c r="AD90" i="1"/>
  <c r="J473" i="1"/>
  <c r="AD473" i="1"/>
  <c r="J93" i="1"/>
  <c r="AD93" i="1"/>
  <c r="J474" i="1"/>
  <c r="AD474" i="1"/>
  <c r="BF82" i="1"/>
  <c r="BE82" i="1" s="1"/>
  <c r="BF361" i="1"/>
  <c r="BE361" i="1" s="1"/>
  <c r="D77" i="1"/>
  <c r="T77" i="1" s="1"/>
  <c r="BF77" i="1"/>
  <c r="BE77" i="1" s="1"/>
  <c r="D83" i="1"/>
  <c r="T83" i="1" s="1"/>
  <c r="BF83" i="1"/>
  <c r="BE83" i="1" s="1"/>
  <c r="D98" i="1"/>
  <c r="T98" i="1" s="1"/>
  <c r="BF99" i="1"/>
  <c r="BE99" i="1" s="1"/>
  <c r="D85" i="1"/>
  <c r="T85" i="1" s="1"/>
  <c r="BF85" i="1"/>
  <c r="BE85" i="1" s="1"/>
  <c r="D96" i="1"/>
  <c r="T96" i="1" s="1"/>
  <c r="BF96" i="1"/>
  <c r="BE96" i="1" s="1"/>
  <c r="D75" i="1"/>
  <c r="T75" i="1" s="1"/>
  <c r="D82" i="1"/>
  <c r="T82" i="1" s="1"/>
  <c r="D99" i="1"/>
  <c r="T99" i="1" s="1"/>
  <c r="J96" i="1" l="1"/>
  <c r="AD96" i="1"/>
  <c r="J77" i="1"/>
  <c r="AD77" i="1"/>
  <c r="J85" i="1"/>
  <c r="AD85" i="1"/>
  <c r="J99" i="1"/>
  <c r="AD99" i="1"/>
  <c r="J98" i="1"/>
  <c r="AD98" i="1"/>
  <c r="J82" i="1"/>
  <c r="AD82" i="1"/>
  <c r="J75" i="1"/>
  <c r="AD75" i="1"/>
  <c r="J83" i="1"/>
  <c r="AD83" i="1"/>
  <c r="BF330" i="1"/>
  <c r="BE330" i="1" s="1"/>
  <c r="BF329" i="1"/>
  <c r="BE329" i="1" s="1"/>
  <c r="D74" i="1"/>
  <c r="T74" i="1" s="1"/>
  <c r="BF74" i="1"/>
  <c r="BE74" i="1" s="1"/>
  <c r="BF98" i="1"/>
  <c r="BE98" i="1" s="1"/>
  <c r="D89" i="1"/>
  <c r="T89" i="1" s="1"/>
  <c r="BF89" i="1"/>
  <c r="BE89" i="1" s="1"/>
  <c r="D88" i="1"/>
  <c r="T88" i="1" s="1"/>
  <c r="BF88" i="1"/>
  <c r="BE88" i="1" s="1"/>
  <c r="D81" i="1"/>
  <c r="T81" i="1" s="1"/>
  <c r="BF81" i="1"/>
  <c r="BE81" i="1" s="1"/>
  <c r="J88" i="1" l="1"/>
  <c r="AD88" i="1"/>
  <c r="J89" i="1"/>
  <c r="AD89" i="1"/>
  <c r="J74" i="1"/>
  <c r="AD74" i="1"/>
  <c r="J81" i="1"/>
  <c r="AD81" i="1"/>
  <c r="BE328" i="1"/>
  <c r="BF328" i="1"/>
  <c r="D79" i="1"/>
  <c r="T79" i="1" s="1"/>
  <c r="BF79" i="1"/>
  <c r="BE79" i="1" s="1"/>
  <c r="D73" i="1"/>
  <c r="T73" i="1" s="1"/>
  <c r="BF73" i="1"/>
  <c r="BE73" i="1" s="1"/>
  <c r="D95" i="1"/>
  <c r="T95" i="1" s="1"/>
  <c r="BF95" i="1"/>
  <c r="BE95" i="1" s="1"/>
  <c r="D94" i="1"/>
  <c r="T94" i="1" s="1"/>
  <c r="BF94" i="1"/>
  <c r="BE94" i="1" s="1"/>
  <c r="J95" i="1" l="1"/>
  <c r="AD95" i="1"/>
  <c r="J73" i="1"/>
  <c r="AD73" i="1"/>
  <c r="J79" i="1"/>
  <c r="AD79" i="1"/>
  <c r="J94" i="1"/>
  <c r="AD94" i="1"/>
  <c r="BF325" i="1"/>
  <c r="BE325" i="1" s="1"/>
  <c r="D213" i="1" l="1"/>
  <c r="T213" i="1" s="1"/>
  <c r="E209" i="1"/>
  <c r="L209" i="1" s="1"/>
  <c r="G52" i="1"/>
  <c r="H52" i="1"/>
  <c r="E313" i="1"/>
  <c r="D209" i="1" l="1"/>
  <c r="T209" i="1" s="1"/>
  <c r="V209" i="1"/>
  <c r="J209" i="1"/>
  <c r="J213" i="1"/>
  <c r="D313" i="1"/>
  <c r="D52" i="1" s="1"/>
  <c r="BF313" i="1"/>
  <c r="BE313" i="1" s="1"/>
  <c r="E52" i="1"/>
  <c r="V52" i="1" s="1"/>
  <c r="BF52" i="1" l="1"/>
  <c r="BE52" i="1" s="1"/>
  <c r="D936" i="1" l="1"/>
  <c r="D934" i="1"/>
  <c r="D933" i="1"/>
  <c r="E932" i="1"/>
  <c r="D932" i="1" l="1"/>
  <c r="BF932" i="1"/>
  <c r="BF694" i="1" l="1"/>
  <c r="BE694" i="1" s="1"/>
  <c r="G46" i="1" l="1"/>
  <c r="H46" i="1"/>
  <c r="G40" i="1"/>
  <c r="H40" i="1"/>
  <c r="E334" i="1" l="1"/>
  <c r="G786" i="1"/>
  <c r="E329" i="1" l="1"/>
  <c r="BF334" i="1"/>
  <c r="BE334" i="1" s="1"/>
  <c r="D334" i="1"/>
  <c r="AD334" i="1" s="1"/>
  <c r="E718" i="1"/>
  <c r="V718" i="1" s="1"/>
  <c r="BF718" i="1"/>
  <c r="BE718" i="1" s="1"/>
  <c r="E125" i="1"/>
  <c r="V125" i="1" s="1"/>
  <c r="E930" i="1"/>
  <c r="L718" i="1" l="1"/>
  <c r="AF718" i="1"/>
  <c r="D329" i="1"/>
  <c r="V329" i="1"/>
  <c r="AF329" i="1"/>
  <c r="BF930" i="1"/>
  <c r="E957" i="1"/>
  <c r="H786" i="1"/>
  <c r="D786" i="1" l="1"/>
  <c r="T786" i="1" s="1"/>
  <c r="D901" i="1"/>
  <c r="T901" i="1" s="1"/>
  <c r="D900" i="1"/>
  <c r="T900" i="1" s="1"/>
  <c r="J786" i="1" l="1"/>
  <c r="G919" i="1"/>
  <c r="D921" i="1"/>
  <c r="T921" i="1" s="1"/>
  <c r="G51" i="1"/>
  <c r="H51" i="1"/>
  <c r="D51" i="1"/>
  <c r="AD921" i="1" l="1"/>
  <c r="R921" i="1"/>
  <c r="J921" i="1"/>
  <c r="E51" i="1"/>
  <c r="V51" i="1" s="1"/>
  <c r="G936" i="1"/>
  <c r="G933" i="1"/>
  <c r="BG933" i="1" s="1"/>
  <c r="D215" i="1"/>
  <c r="D214" i="1"/>
  <c r="T214" i="1" s="1"/>
  <c r="D199" i="1"/>
  <c r="T199" i="1" s="1"/>
  <c r="D198" i="1"/>
  <c r="D142" i="1"/>
  <c r="AD142" i="1" s="1"/>
  <c r="E136" i="1"/>
  <c r="V136" i="1" s="1"/>
  <c r="T215" i="1" l="1"/>
  <c r="T198" i="1"/>
  <c r="AE198" i="1"/>
  <c r="AE67" i="1" s="1"/>
  <c r="AE309" i="1" s="1"/>
  <c r="AE308" i="1" s="1"/>
  <c r="J214" i="1"/>
  <c r="AD214" i="1"/>
  <c r="J215" i="1"/>
  <c r="J142" i="1"/>
  <c r="J198" i="1"/>
  <c r="J199" i="1"/>
  <c r="AD199" i="1"/>
  <c r="D136" i="1"/>
  <c r="AD136" i="1" s="1"/>
  <c r="BF136" i="1"/>
  <c r="BE136" i="1" s="1"/>
  <c r="BF134" i="1"/>
  <c r="BE134" i="1" s="1"/>
  <c r="D197" i="1"/>
  <c r="G930" i="1"/>
  <c r="G957" i="1" s="1"/>
  <c r="G816" i="1"/>
  <c r="E721" i="1"/>
  <c r="H604" i="1"/>
  <c r="H603" i="1"/>
  <c r="H592" i="1"/>
  <c r="AL592" i="1" s="1"/>
  <c r="AE213" i="1" l="1"/>
  <c r="AE211" i="1"/>
  <c r="AC215" i="1"/>
  <c r="AD215" i="1" s="1"/>
  <c r="AF215" i="1"/>
  <c r="AF198" i="1"/>
  <c r="AC198" i="1"/>
  <c r="AD198" i="1" s="1"/>
  <c r="AE197" i="1"/>
  <c r="E816" i="1"/>
  <c r="BF816" i="1" s="1"/>
  <c r="T197" i="1"/>
  <c r="J197" i="1"/>
  <c r="J136" i="1"/>
  <c r="BG816" i="1"/>
  <c r="G62" i="1"/>
  <c r="BG930" i="1"/>
  <c r="G939" i="1"/>
  <c r="BH592" i="1"/>
  <c r="BE592" i="1" s="1"/>
  <c r="G47" i="1"/>
  <c r="D471" i="1"/>
  <c r="E62" i="1" l="1"/>
  <c r="AC211" i="1"/>
  <c r="AD211" i="1" s="1"/>
  <c r="AF211" i="1"/>
  <c r="AE209" i="1"/>
  <c r="AC213" i="1"/>
  <c r="AD213" i="1" s="1"/>
  <c r="AF213" i="1"/>
  <c r="AC197" i="1"/>
  <c r="AD197" i="1" s="1"/>
  <c r="AF197" i="1"/>
  <c r="AE65" i="1"/>
  <c r="AC67" i="1"/>
  <c r="AD67" i="1" s="1"/>
  <c r="AF67" i="1"/>
  <c r="J471" i="1"/>
  <c r="AD471" i="1"/>
  <c r="BW62" i="1"/>
  <c r="BW36" i="1" s="1"/>
  <c r="BZ592" i="1"/>
  <c r="BH586" i="1"/>
  <c r="BE586" i="1" s="1"/>
  <c r="H811" i="1"/>
  <c r="AB811" i="1" s="1"/>
  <c r="BH786" i="1"/>
  <c r="G811" i="1"/>
  <c r="G57" i="1" s="1"/>
  <c r="BG786" i="1"/>
  <c r="E469" i="1"/>
  <c r="D470" i="1"/>
  <c r="AC209" i="1" l="1"/>
  <c r="AD209" i="1" s="1"/>
  <c r="AF209" i="1"/>
  <c r="AC124" i="1"/>
  <c r="AD124" i="1" s="1"/>
  <c r="AF124" i="1"/>
  <c r="AC65" i="1"/>
  <c r="AF65" i="1"/>
  <c r="AF308" i="1"/>
  <c r="AE786" i="1"/>
  <c r="AC309" i="1"/>
  <c r="AD309" i="1" s="1"/>
  <c r="AF309" i="1"/>
  <c r="V469" i="1"/>
  <c r="J470" i="1"/>
  <c r="AD470" i="1"/>
  <c r="BH811" i="1"/>
  <c r="BH57" i="1" s="1"/>
  <c r="BH31" i="1" s="1"/>
  <c r="H57" i="1"/>
  <c r="BV592" i="1"/>
  <c r="CI592" i="1"/>
  <c r="CE592" i="1" s="1"/>
  <c r="BZ586" i="1"/>
  <c r="BH563" i="1"/>
  <c r="BE563" i="1" s="1"/>
  <c r="BH552" i="1"/>
  <c r="BG811" i="1"/>
  <c r="BG57" i="1" s="1"/>
  <c r="BG31" i="1" s="1"/>
  <c r="D469" i="1"/>
  <c r="BF469" i="1"/>
  <c r="BE469" i="1" s="1"/>
  <c r="D799" i="1"/>
  <c r="D796" i="1"/>
  <c r="T796" i="1" s="1"/>
  <c r="D795" i="1"/>
  <c r="T795" i="1" s="1"/>
  <c r="AE785" i="1" l="1"/>
  <c r="AF322" i="1"/>
  <c r="AC786" i="1"/>
  <c r="AF786" i="1"/>
  <c r="J799" i="1"/>
  <c r="AD799" i="1"/>
  <c r="T799" i="1"/>
  <c r="J469" i="1"/>
  <c r="AD469" i="1"/>
  <c r="BH721" i="1"/>
  <c r="BH62" i="1" s="1"/>
  <c r="BE552" i="1"/>
  <c r="BE721" i="1" s="1"/>
  <c r="BZ562" i="1"/>
  <c r="BZ552" i="1"/>
  <c r="BV586" i="1"/>
  <c r="BZ563" i="1"/>
  <c r="BH717" i="1"/>
  <c r="BH716" i="1" s="1"/>
  <c r="BH47" i="1" s="1"/>
  <c r="AE810" i="1" l="1"/>
  <c r="AE56" i="1" s="1"/>
  <c r="AE30" i="1" s="1"/>
  <c r="AE784" i="1"/>
  <c r="AE23" i="1" s="1"/>
  <c r="AE57" i="1"/>
  <c r="AE809" i="1"/>
  <c r="AE55" i="1" s="1"/>
  <c r="AE21" i="1" s="1"/>
  <c r="AC811" i="1"/>
  <c r="BH36" i="1"/>
  <c r="BE62" i="1"/>
  <c r="BE36" i="1" s="1"/>
  <c r="BZ325" i="1"/>
  <c r="BZ323" i="1" s="1"/>
  <c r="BZ566" i="1"/>
  <c r="BV566" i="1" s="1"/>
  <c r="BV988" i="1" s="1"/>
  <c r="BV990" i="1" s="1"/>
  <c r="BZ567" i="1"/>
  <c r="BV567" i="1" s="1"/>
  <c r="BV562" i="1"/>
  <c r="BZ717" i="1"/>
  <c r="BZ721" i="1"/>
  <c r="BV552" i="1"/>
  <c r="BV721" i="1" s="1"/>
  <c r="BZ646" i="1"/>
  <c r="BV646" i="1" s="1"/>
  <c r="CI552" i="1"/>
  <c r="BZ648" i="1"/>
  <c r="BZ645" i="1"/>
  <c r="CI563" i="1"/>
  <c r="CE563" i="1" s="1"/>
  <c r="BV563" i="1"/>
  <c r="AE31" i="1" l="1"/>
  <c r="AC57" i="1"/>
  <c r="BZ816" i="1"/>
  <c r="CJ816" i="1"/>
  <c r="CJ62" i="1" s="1"/>
  <c r="CJ36" i="1" s="1"/>
  <c r="BV325" i="1"/>
  <c r="BZ716" i="1"/>
  <c r="BZ785" i="1"/>
  <c r="BV717" i="1"/>
  <c r="BZ226" i="1"/>
  <c r="BZ223" i="1" s="1"/>
  <c r="BV323" i="1"/>
  <c r="CE552" i="1"/>
  <c r="CI47" i="1"/>
  <c r="BV648" i="1"/>
  <c r="BV645" i="1"/>
  <c r="D195" i="1"/>
  <c r="AD195" i="1" s="1"/>
  <c r="D194" i="1"/>
  <c r="AD194" i="1" s="1"/>
  <c r="E193" i="1"/>
  <c r="V193" i="1" s="1"/>
  <c r="D191" i="1"/>
  <c r="AD191" i="1" s="1"/>
  <c r="D190" i="1"/>
  <c r="AD190" i="1" s="1"/>
  <c r="E189" i="1"/>
  <c r="V189" i="1" s="1"/>
  <c r="D72" i="1"/>
  <c r="T72" i="1" s="1"/>
  <c r="D71" i="1"/>
  <c r="T71" i="1" s="1"/>
  <c r="D338" i="1"/>
  <c r="AD338" i="1" s="1"/>
  <c r="D692" i="1"/>
  <c r="T692" i="1" s="1"/>
  <c r="D691" i="1"/>
  <c r="T691" i="1" s="1"/>
  <c r="D690" i="1"/>
  <c r="T690" i="1" s="1"/>
  <c r="D683" i="1"/>
  <c r="J683" i="1" s="1"/>
  <c r="BV816" i="1" l="1"/>
  <c r="BV970" i="1" s="1"/>
  <c r="BZ970" i="1"/>
  <c r="AE29" i="1"/>
  <c r="AC31" i="1"/>
  <c r="AB683" i="1"/>
  <c r="T683" i="1"/>
  <c r="J191" i="1"/>
  <c r="J194" i="1"/>
  <c r="J195" i="1"/>
  <c r="J71" i="1"/>
  <c r="AD71" i="1"/>
  <c r="J72" i="1"/>
  <c r="AD72" i="1"/>
  <c r="AL683" i="1"/>
  <c r="AD683" i="1"/>
  <c r="J190" i="1"/>
  <c r="J690" i="1"/>
  <c r="AD690" i="1"/>
  <c r="J692" i="1"/>
  <c r="AD692" i="1"/>
  <c r="J691" i="1"/>
  <c r="AD691" i="1"/>
  <c r="BZ221" i="1"/>
  <c r="BV221" i="1" s="1"/>
  <c r="BV223" i="1"/>
  <c r="BZ784" i="1"/>
  <c r="BZ810" i="1"/>
  <c r="BV785" i="1"/>
  <c r="BV716" i="1"/>
  <c r="BV47" i="1" s="1"/>
  <c r="BZ47" i="1"/>
  <c r="BZ62" i="1"/>
  <c r="D70" i="1"/>
  <c r="T70" i="1" s="1"/>
  <c r="BF70" i="1"/>
  <c r="BE70" i="1" s="1"/>
  <c r="E45" i="1"/>
  <c r="V45" i="1" s="1"/>
  <c r="D189" i="1"/>
  <c r="AD189" i="1" s="1"/>
  <c r="BF189" i="1"/>
  <c r="BE189" i="1" s="1"/>
  <c r="BF193" i="1"/>
  <c r="BE193" i="1" s="1"/>
  <c r="BF696" i="1"/>
  <c r="BE696" i="1" s="1"/>
  <c r="H45" i="1"/>
  <c r="D193" i="1"/>
  <c r="AD193" i="1" s="1"/>
  <c r="E188" i="1"/>
  <c r="V188" i="1" s="1"/>
  <c r="E192" i="1"/>
  <c r="E187" i="1" l="1"/>
  <c r="V187" i="1" s="1"/>
  <c r="V192" i="1"/>
  <c r="J70" i="1"/>
  <c r="AD70" i="1"/>
  <c r="J193" i="1"/>
  <c r="J189" i="1"/>
  <c r="BB187" i="1"/>
  <c r="BB173" i="1" s="1"/>
  <c r="BB171" i="1" s="1"/>
  <c r="BZ809" i="1"/>
  <c r="BV810" i="1"/>
  <c r="BZ23" i="1"/>
  <c r="BV23" i="1" s="1"/>
  <c r="BV784" i="1"/>
  <c r="BF117" i="1"/>
  <c r="BE117" i="1" s="1"/>
  <c r="BF173" i="1"/>
  <c r="BE173" i="1" s="1"/>
  <c r="BZ36" i="1"/>
  <c r="BV36" i="1" s="1"/>
  <c r="D187" i="1"/>
  <c r="AD187" i="1" s="1"/>
  <c r="BZ56" i="1"/>
  <c r="BZ30" i="1" s="1"/>
  <c r="BV62" i="1"/>
  <c r="E185" i="1"/>
  <c r="CE62" i="1"/>
  <c r="BA697" i="1"/>
  <c r="BF67" i="1"/>
  <c r="BE67" i="1" s="1"/>
  <c r="BE309" i="1" s="1"/>
  <c r="D188" i="1"/>
  <c r="AD188" i="1" s="1"/>
  <c r="BF188" i="1"/>
  <c r="BE188" i="1" s="1"/>
  <c r="BF68" i="1"/>
  <c r="BE68" i="1" s="1"/>
  <c r="BF69" i="1"/>
  <c r="BE69" i="1" s="1"/>
  <c r="D192" i="1"/>
  <c r="AD192" i="1" s="1"/>
  <c r="BA696" i="1"/>
  <c r="G45" i="1"/>
  <c r="D45" i="1"/>
  <c r="D69" i="1"/>
  <c r="T69" i="1" s="1"/>
  <c r="BV809" i="1" l="1"/>
  <c r="BZ965" i="1"/>
  <c r="BZ967" i="1"/>
  <c r="BZ969" i="1"/>
  <c r="BV969" i="1" s="1"/>
  <c r="BV967" i="1"/>
  <c r="BV965" i="1"/>
  <c r="D185" i="1"/>
  <c r="AD185" i="1" s="1"/>
  <c r="V185" i="1"/>
  <c r="J192" i="1"/>
  <c r="J187" i="1"/>
  <c r="J69" i="1"/>
  <c r="AD69" i="1"/>
  <c r="J188" i="1"/>
  <c r="BF171" i="1"/>
  <c r="BE171" i="1" s="1"/>
  <c r="BA187" i="1"/>
  <c r="D66" i="1"/>
  <c r="T66" i="1" s="1"/>
  <c r="D65" i="1"/>
  <c r="BZ29" i="1"/>
  <c r="BV29" i="1" s="1"/>
  <c r="BV30" i="1"/>
  <c r="BV56" i="1"/>
  <c r="BZ55" i="1"/>
  <c r="BZ21" i="1" s="1"/>
  <c r="BV21" i="1" s="1"/>
  <c r="BF309" i="1"/>
  <c r="BF786" i="1" s="1"/>
  <c r="D68" i="1"/>
  <c r="T68" i="1" s="1"/>
  <c r="BA717" i="1"/>
  <c r="BA716" i="1" s="1"/>
  <c r="E811" i="1"/>
  <c r="V811" i="1" s="1"/>
  <c r="BG308" i="1"/>
  <c r="BA47" i="1"/>
  <c r="J185" i="1" l="1"/>
  <c r="L811" i="1"/>
  <c r="AF811" i="1"/>
  <c r="AD65" i="1"/>
  <c r="T65" i="1"/>
  <c r="J66" i="1"/>
  <c r="AD66" i="1"/>
  <c r="J68" i="1"/>
  <c r="AD68" i="1"/>
  <c r="D40" i="1"/>
  <c r="J65" i="1"/>
  <c r="BF811" i="1"/>
  <c r="BE786" i="1"/>
  <c r="BA173" i="1"/>
  <c r="BA171" i="1"/>
  <c r="E40" i="1"/>
  <c r="V40" i="1" s="1"/>
  <c r="D311" i="1"/>
  <c r="D308" i="1"/>
  <c r="T308" i="1" s="1"/>
  <c r="BZ22" i="1"/>
  <c r="BW22" i="1"/>
  <c r="D811" i="1"/>
  <c r="T811" i="1" s="1"/>
  <c r="E57" i="1"/>
  <c r="BV55" i="1"/>
  <c r="BV6" i="1"/>
  <c r="J811" i="1" l="1"/>
  <c r="AD811" i="1"/>
  <c r="J308" i="1"/>
  <c r="J311" i="1"/>
  <c r="AD311" i="1"/>
  <c r="L57" i="1"/>
  <c r="V57" i="1"/>
  <c r="AF57" i="1"/>
  <c r="BF57" i="1"/>
  <c r="BE811" i="1"/>
  <c r="D57" i="1"/>
  <c r="BV2" i="1"/>
  <c r="J57" i="1" l="1"/>
  <c r="T57" i="1"/>
  <c r="AD57" i="1"/>
  <c r="BF31" i="1"/>
  <c r="BE31" i="1" s="1"/>
  <c r="BE57" i="1"/>
  <c r="BF398" i="1" l="1"/>
  <c r="BE398" i="1" s="1"/>
  <c r="D398" i="1"/>
  <c r="J398" i="1" l="1"/>
  <c r="AD398" i="1"/>
  <c r="BF396" i="1"/>
  <c r="BE396" i="1" s="1"/>
  <c r="D677" i="1" l="1"/>
  <c r="T677" i="1" s="1"/>
  <c r="D680" i="1" l="1"/>
  <c r="T680" i="1" s="1"/>
  <c r="BF678" i="1" l="1"/>
  <c r="BE678" i="1" s="1"/>
  <c r="D678" i="1"/>
  <c r="T678" i="1" s="1"/>
  <c r="D743" i="1" l="1"/>
  <c r="AD743" i="1" l="1"/>
  <c r="X743" i="1"/>
  <c r="J743" i="1"/>
  <c r="T743" i="1"/>
  <c r="BF743" i="1"/>
  <c r="BE743" i="1" s="1"/>
  <c r="BF728" i="1"/>
  <c r="BE728" i="1" s="1"/>
  <c r="BF727" i="1"/>
  <c r="BE727" i="1" s="1"/>
  <c r="BN47" i="1" l="1"/>
  <c r="D603" i="1" l="1"/>
  <c r="AZ603" i="1" s="1"/>
  <c r="AV603" i="1" s="1"/>
  <c r="AU603" i="1" s="1"/>
  <c r="H608" i="1"/>
  <c r="D608" i="1" s="1"/>
  <c r="AZ608" i="1" s="1"/>
  <c r="AV608" i="1" s="1"/>
  <c r="AU608" i="1" s="1"/>
  <c r="D607" i="1"/>
  <c r="D592" i="1"/>
  <c r="T592" i="1" s="1"/>
  <c r="AZ592" i="1" l="1"/>
  <c r="AV592" i="1" s="1"/>
  <c r="AD592" i="1"/>
  <c r="AZ601" i="1"/>
  <c r="AV601" i="1" s="1"/>
  <c r="AU601" i="1" s="1"/>
  <c r="H597" i="1"/>
  <c r="H566" i="1" l="1"/>
  <c r="AL566" i="1" s="1"/>
  <c r="AL597" i="1"/>
  <c r="AB717" i="1"/>
  <c r="H325" i="1"/>
  <c r="D968" i="1"/>
  <c r="T968" i="1" s="1"/>
  <c r="E913" i="1"/>
  <c r="E912" i="1"/>
  <c r="E911" i="1"/>
  <c r="E910" i="1"/>
  <c r="D909" i="1"/>
  <c r="T909" i="1" s="1"/>
  <c r="D904" i="1"/>
  <c r="T904" i="1" s="1"/>
  <c r="D903" i="1"/>
  <c r="T903" i="1" s="1"/>
  <c r="D861" i="1"/>
  <c r="D860" i="1"/>
  <c r="H859" i="1"/>
  <c r="G859" i="1"/>
  <c r="BG919" i="1" s="1"/>
  <c r="E859" i="1"/>
  <c r="D844" i="1"/>
  <c r="D843" i="1"/>
  <c r="D842" i="1"/>
  <c r="D841" i="1"/>
  <c r="D839" i="1"/>
  <c r="D838" i="1"/>
  <c r="H837" i="1"/>
  <c r="BH837" i="1" s="1"/>
  <c r="E837" i="1"/>
  <c r="BF837" i="1" s="1"/>
  <c r="D836" i="1"/>
  <c r="D835" i="1"/>
  <c r="H834" i="1"/>
  <c r="D833" i="1"/>
  <c r="D832" i="1"/>
  <c r="H831" i="1"/>
  <c r="H830" i="1"/>
  <c r="BH830" i="1" s="1"/>
  <c r="BE830" i="1" s="1"/>
  <c r="H829" i="1"/>
  <c r="BH829" i="1" s="1"/>
  <c r="BE829" i="1" s="1"/>
  <c r="D827" i="1"/>
  <c r="D826" i="1"/>
  <c r="H825" i="1"/>
  <c r="BH825" i="1" s="1"/>
  <c r="E825" i="1"/>
  <c r="BF825" i="1" s="1"/>
  <c r="E824" i="1"/>
  <c r="BF824" i="1" s="1"/>
  <c r="E823" i="1"/>
  <c r="BF823" i="1" s="1"/>
  <c r="D822" i="1"/>
  <c r="D821" i="1"/>
  <c r="H820" i="1"/>
  <c r="D763" i="1"/>
  <c r="D762" i="1"/>
  <c r="AD762" i="1" s="1"/>
  <c r="D761" i="1"/>
  <c r="AD761" i="1" s="1"/>
  <c r="D760" i="1"/>
  <c r="AD760" i="1" s="1"/>
  <c r="D759" i="1"/>
  <c r="AD759" i="1" s="1"/>
  <c r="D754" i="1"/>
  <c r="AD754" i="1" s="1"/>
  <c r="D753" i="1"/>
  <c r="AD753" i="1" s="1"/>
  <c r="D752" i="1"/>
  <c r="AD752" i="1" s="1"/>
  <c r="D749" i="1"/>
  <c r="AD749" i="1" s="1"/>
  <c r="E738" i="1"/>
  <c r="D738" i="1" s="1"/>
  <c r="AD738" i="1" s="1"/>
  <c r="E735" i="1"/>
  <c r="E732" i="1"/>
  <c r="E729" i="1"/>
  <c r="D729" i="1" s="1"/>
  <c r="AD729" i="1" s="1"/>
  <c r="G725" i="1"/>
  <c r="BF673" i="1"/>
  <c r="BE673" i="1" s="1"/>
  <c r="BF671" i="1"/>
  <c r="BF669" i="1"/>
  <c r="BE669" i="1" s="1"/>
  <c r="H650" i="1"/>
  <c r="G648" i="1"/>
  <c r="E648" i="1"/>
  <c r="H647" i="1"/>
  <c r="G647" i="1"/>
  <c r="G646" i="1"/>
  <c r="G645" i="1"/>
  <c r="E644" i="1"/>
  <c r="D644" i="1" s="1"/>
  <c r="E642" i="1"/>
  <c r="D642" i="1" s="1"/>
  <c r="D639" i="1"/>
  <c r="D638" i="1"/>
  <c r="D637" i="1"/>
  <c r="E636" i="1"/>
  <c r="D625" i="1"/>
  <c r="D609" i="1" s="1"/>
  <c r="D621" i="1"/>
  <c r="E620" i="1"/>
  <c r="D619" i="1"/>
  <c r="D618" i="1"/>
  <c r="E617" i="1"/>
  <c r="BF617" i="1" s="1"/>
  <c r="BE617" i="1" s="1"/>
  <c r="D616" i="1"/>
  <c r="D615" i="1"/>
  <c r="D614" i="1"/>
  <c r="E613" i="1"/>
  <c r="BF613" i="1" s="1"/>
  <c r="BE613" i="1" s="1"/>
  <c r="H612" i="1"/>
  <c r="D611" i="1"/>
  <c r="D610" i="1"/>
  <c r="H609" i="1"/>
  <c r="D605" i="1"/>
  <c r="D600" i="1"/>
  <c r="D599" i="1"/>
  <c r="D598" i="1"/>
  <c r="D597" i="1"/>
  <c r="D594" i="1"/>
  <c r="H593" i="1"/>
  <c r="D591" i="1"/>
  <c r="D590" i="1"/>
  <c r="D579" i="1"/>
  <c r="D578" i="1"/>
  <c r="D577" i="1"/>
  <c r="D576" i="1"/>
  <c r="D571" i="1"/>
  <c r="D570" i="1"/>
  <c r="D478" i="1"/>
  <c r="E477" i="1"/>
  <c r="D467" i="1"/>
  <c r="E466" i="1"/>
  <c r="E464" i="1"/>
  <c r="D462" i="1"/>
  <c r="D452" i="1"/>
  <c r="E450" i="1"/>
  <c r="D448" i="1"/>
  <c r="E446" i="1"/>
  <c r="E442" i="1"/>
  <c r="D390" i="1"/>
  <c r="D387" i="1"/>
  <c r="E386" i="1"/>
  <c r="E385" i="1"/>
  <c r="D383" i="1"/>
  <c r="E382" i="1"/>
  <c r="D363" i="1"/>
  <c r="D362" i="1"/>
  <c r="E360" i="1"/>
  <c r="BF357" i="1"/>
  <c r="BE357" i="1" s="1"/>
  <c r="D353" i="1"/>
  <c r="AD353" i="1" s="1"/>
  <c r="D350" i="1"/>
  <c r="AD350" i="1" s="1"/>
  <c r="D349" i="1"/>
  <c r="AD349" i="1" s="1"/>
  <c r="E347" i="1"/>
  <c r="D346" i="1"/>
  <c r="AD346" i="1" s="1"/>
  <c r="E343" i="1"/>
  <c r="H602" i="1"/>
  <c r="H575" i="1"/>
  <c r="AL575" i="1" s="1"/>
  <c r="K763" i="1" l="1"/>
  <c r="K748" i="1" s="1"/>
  <c r="AD763" i="1"/>
  <c r="L763" i="1"/>
  <c r="I763" i="1"/>
  <c r="AL325" i="1"/>
  <c r="AB325" i="1"/>
  <c r="BF911" i="1"/>
  <c r="BE911" i="1" s="1"/>
  <c r="BF446" i="1"/>
  <c r="BE446" i="1" s="1"/>
  <c r="AD590" i="1"/>
  <c r="T590" i="1"/>
  <c r="BF912" i="1"/>
  <c r="BE912" i="1" s="1"/>
  <c r="AD591" i="1"/>
  <c r="T591" i="1"/>
  <c r="BF913" i="1"/>
  <c r="BE913" i="1" s="1"/>
  <c r="D450" i="1"/>
  <c r="AD594" i="1"/>
  <c r="T594" i="1"/>
  <c r="T749" i="1"/>
  <c r="V763" i="1"/>
  <c r="BF464" i="1"/>
  <c r="BE464" i="1" s="1"/>
  <c r="V464" i="1"/>
  <c r="AD579" i="1"/>
  <c r="T579" i="1"/>
  <c r="AD570" i="1"/>
  <c r="T570" i="1"/>
  <c r="AD571" i="1"/>
  <c r="T571" i="1"/>
  <c r="AD576" i="1"/>
  <c r="T576" i="1"/>
  <c r="AD597" i="1"/>
  <c r="T597" i="1"/>
  <c r="AD577" i="1"/>
  <c r="T577" i="1"/>
  <c r="AD598" i="1"/>
  <c r="T598" i="1"/>
  <c r="AD578" i="1"/>
  <c r="T578" i="1"/>
  <c r="V477" i="1"/>
  <c r="V466" i="1"/>
  <c r="BF386" i="1"/>
  <c r="BE386" i="1" s="1"/>
  <c r="J754" i="1"/>
  <c r="T754" i="1"/>
  <c r="J729" i="1"/>
  <c r="T729" i="1"/>
  <c r="J759" i="1"/>
  <c r="T759" i="1"/>
  <c r="J760" i="1"/>
  <c r="T760" i="1"/>
  <c r="J761" i="1"/>
  <c r="T761" i="1"/>
  <c r="J738" i="1"/>
  <c r="T738" i="1"/>
  <c r="J762" i="1"/>
  <c r="T762" i="1"/>
  <c r="J763" i="1"/>
  <c r="T763" i="1"/>
  <c r="J752" i="1"/>
  <c r="T752" i="1"/>
  <c r="J753" i="1"/>
  <c r="T753" i="1"/>
  <c r="J362" i="1"/>
  <c r="AD362" i="1"/>
  <c r="J467" i="1"/>
  <c r="AD467" i="1"/>
  <c r="J363" i="1"/>
  <c r="AD363" i="1"/>
  <c r="J448" i="1"/>
  <c r="AD448" i="1"/>
  <c r="J478" i="1"/>
  <c r="AD478" i="1"/>
  <c r="J383" i="1"/>
  <c r="AD383" i="1"/>
  <c r="J450" i="1"/>
  <c r="AD450" i="1"/>
  <c r="D593" i="1"/>
  <c r="AL593" i="1"/>
  <c r="J968" i="1"/>
  <c r="AD968" i="1"/>
  <c r="J452" i="1"/>
  <c r="AD452" i="1"/>
  <c r="J462" i="1"/>
  <c r="AD462" i="1"/>
  <c r="J387" i="1"/>
  <c r="AD387" i="1"/>
  <c r="J390" i="1"/>
  <c r="AD390" i="1"/>
  <c r="R717" i="1"/>
  <c r="AL717" i="1"/>
  <c r="BB671" i="1"/>
  <c r="BA671" i="1" s="1"/>
  <c r="BE671" i="1"/>
  <c r="BE837" i="1"/>
  <c r="BE825" i="1"/>
  <c r="BF910" i="1"/>
  <c r="BE910" i="1" s="1"/>
  <c r="BF732" i="1"/>
  <c r="BE732" i="1" s="1"/>
  <c r="D732" i="1"/>
  <c r="AD732" i="1" s="1"/>
  <c r="BF735" i="1"/>
  <c r="BE735" i="1" s="1"/>
  <c r="D735" i="1"/>
  <c r="AD735" i="1" s="1"/>
  <c r="BH747" i="1"/>
  <c r="H746" i="1"/>
  <c r="D746" i="1" s="1"/>
  <c r="AD746" i="1" s="1"/>
  <c r="BF343" i="1"/>
  <c r="BE343" i="1" s="1"/>
  <c r="E342" i="1"/>
  <c r="BF442" i="1"/>
  <c r="BE442" i="1" s="1"/>
  <c r="D442" i="1"/>
  <c r="BF360" i="1"/>
  <c r="BE360" i="1" s="1"/>
  <c r="D360" i="1"/>
  <c r="BF705" i="1"/>
  <c r="BE705" i="1" s="1"/>
  <c r="BF657" i="1"/>
  <c r="BE657" i="1" s="1"/>
  <c r="D347" i="1"/>
  <c r="AD347" i="1" s="1"/>
  <c r="BF347" i="1"/>
  <c r="BE347" i="1" s="1"/>
  <c r="BF450" i="1"/>
  <c r="BE450" i="1" s="1"/>
  <c r="BF738" i="1"/>
  <c r="BE738" i="1" s="1"/>
  <c r="D834" i="1"/>
  <c r="BH834" i="1"/>
  <c r="BE834" i="1" s="1"/>
  <c r="D382" i="1"/>
  <c r="BF382" i="1"/>
  <c r="BE382" i="1" s="1"/>
  <c r="D620" i="1"/>
  <c r="BF620" i="1"/>
  <c r="BE620" i="1" s="1"/>
  <c r="BH820" i="1"/>
  <c r="BE820" i="1" s="1"/>
  <c r="D747" i="1"/>
  <c r="AD747" i="1" s="1"/>
  <c r="BF747" i="1"/>
  <c r="D385" i="1"/>
  <c r="BF385" i="1"/>
  <c r="BE385" i="1" s="1"/>
  <c r="D466" i="1"/>
  <c r="BF466" i="1"/>
  <c r="BE466" i="1" s="1"/>
  <c r="BG725" i="1"/>
  <c r="D345" i="1"/>
  <c r="AD345" i="1" s="1"/>
  <c r="BF345" i="1"/>
  <c r="BE345" i="1" s="1"/>
  <c r="BF358" i="1"/>
  <c r="BE358" i="1" s="1"/>
  <c r="D831" i="1"/>
  <c r="BH831" i="1"/>
  <c r="BE831" i="1" s="1"/>
  <c r="D477" i="1"/>
  <c r="BF477" i="1"/>
  <c r="BE477" i="1" s="1"/>
  <c r="BF729" i="1"/>
  <c r="BE729" i="1" s="1"/>
  <c r="D911" i="1"/>
  <c r="T911" i="1" s="1"/>
  <c r="H580" i="1"/>
  <c r="D386" i="1"/>
  <c r="D829" i="1"/>
  <c r="D910" i="1"/>
  <c r="T910" i="1" s="1"/>
  <c r="G934" i="1"/>
  <c r="BG934" i="1" s="1"/>
  <c r="D912" i="1"/>
  <c r="T912" i="1" s="1"/>
  <c r="D913" i="1"/>
  <c r="T913" i="1" s="1"/>
  <c r="D602" i="1"/>
  <c r="H601" i="1"/>
  <c r="D601" i="1" s="1"/>
  <c r="AK601" i="1" s="1"/>
  <c r="D575" i="1"/>
  <c r="D343" i="1"/>
  <c r="AD343" i="1" s="1"/>
  <c r="G970" i="1"/>
  <c r="D617" i="1"/>
  <c r="D718" i="1"/>
  <c r="T718" i="1" s="1"/>
  <c r="E641" i="1"/>
  <c r="D641" i="1" s="1"/>
  <c r="E612" i="1"/>
  <c r="BF612" i="1" s="1"/>
  <c r="BE612" i="1" s="1"/>
  <c r="BH726" i="1"/>
  <c r="D820" i="1"/>
  <c r="D446" i="1"/>
  <c r="E907" i="1"/>
  <c r="D859" i="1"/>
  <c r="H823" i="1"/>
  <c r="D837" i="1"/>
  <c r="D825" i="1"/>
  <c r="H828" i="1"/>
  <c r="E456" i="1"/>
  <c r="D357" i="1"/>
  <c r="D604" i="1"/>
  <c r="D464" i="1"/>
  <c r="E463" i="1"/>
  <c r="E726" i="1"/>
  <c r="D830" i="1"/>
  <c r="H824" i="1"/>
  <c r="D636" i="1"/>
  <c r="E635" i="1"/>
  <c r="D635" i="1" s="1"/>
  <c r="D613" i="1"/>
  <c r="I748" i="1" l="1"/>
  <c r="J748" i="1" s="1"/>
  <c r="K746" i="1"/>
  <c r="L748" i="1"/>
  <c r="D342" i="1"/>
  <c r="AD342" i="1" s="1"/>
  <c r="AD593" i="1"/>
  <c r="T593" i="1"/>
  <c r="BE747" i="1"/>
  <c r="AD575" i="1"/>
  <c r="T575" i="1"/>
  <c r="V456" i="1"/>
  <c r="V463" i="1"/>
  <c r="J747" i="1"/>
  <c r="T747" i="1"/>
  <c r="J732" i="1"/>
  <c r="T732" i="1"/>
  <c r="T746" i="1"/>
  <c r="J735" i="1"/>
  <c r="T735" i="1"/>
  <c r="J464" i="1"/>
  <c r="AD464" i="1"/>
  <c r="J477" i="1"/>
  <c r="AD477" i="1"/>
  <c r="J466" i="1"/>
  <c r="AD466" i="1"/>
  <c r="J382" i="1"/>
  <c r="AD382" i="1"/>
  <c r="J357" i="1"/>
  <c r="AD357" i="1"/>
  <c r="J446" i="1"/>
  <c r="AD446" i="1"/>
  <c r="J385" i="1"/>
  <c r="AD385" i="1"/>
  <c r="J386" i="1"/>
  <c r="AD386" i="1"/>
  <c r="J360" i="1"/>
  <c r="AD360" i="1"/>
  <c r="AC601" i="1"/>
  <c r="AK563" i="1"/>
  <c r="AK552" i="1"/>
  <c r="D580" i="1"/>
  <c r="T580" i="1" s="1"/>
  <c r="AL580" i="1"/>
  <c r="J442" i="1"/>
  <c r="AD442" i="1"/>
  <c r="J718" i="1"/>
  <c r="AD718" i="1"/>
  <c r="E848" i="1"/>
  <c r="D878" i="1"/>
  <c r="T878" i="1" s="1"/>
  <c r="BF878" i="1"/>
  <c r="BE878" i="1" s="1"/>
  <c r="BE848" i="1" s="1"/>
  <c r="BE920" i="1" s="1"/>
  <c r="BH746" i="1"/>
  <c r="BF726" i="1"/>
  <c r="BE726" i="1" s="1"/>
  <c r="E725" i="1"/>
  <c r="BF456" i="1"/>
  <c r="BE456" i="1" s="1"/>
  <c r="D456" i="1"/>
  <c r="E330" i="1"/>
  <c r="BH922" i="1"/>
  <c r="BE922" i="1" s="1"/>
  <c r="BF342" i="1"/>
  <c r="BE342" i="1" s="1"/>
  <c r="D823" i="1"/>
  <c r="BH823" i="1"/>
  <c r="BE823" i="1" s="1"/>
  <c r="D463" i="1"/>
  <c r="BF463" i="1"/>
  <c r="BE463" i="1" s="1"/>
  <c r="BF907" i="1"/>
  <c r="BE907" i="1" s="1"/>
  <c r="BF356" i="1"/>
  <c r="BE356" i="1" s="1"/>
  <c r="D824" i="1"/>
  <c r="BH824" i="1"/>
  <c r="BE824" i="1" s="1"/>
  <c r="D828" i="1"/>
  <c r="BH828" i="1"/>
  <c r="BE828" i="1" s="1"/>
  <c r="E341" i="1"/>
  <c r="G931" i="1"/>
  <c r="G958" i="1" s="1"/>
  <c r="D907" i="1"/>
  <c r="T907" i="1" s="1"/>
  <c r="BH934" i="1"/>
  <c r="BE934" i="1" s="1"/>
  <c r="BH933" i="1"/>
  <c r="BE933" i="1" s="1"/>
  <c r="E970" i="1"/>
  <c r="V970" i="1" s="1"/>
  <c r="E647" i="1"/>
  <c r="D647" i="1" s="1"/>
  <c r="D612" i="1"/>
  <c r="H725" i="1"/>
  <c r="H724" i="1" s="1"/>
  <c r="E455" i="1"/>
  <c r="K725" i="1" l="1"/>
  <c r="I746" i="1"/>
  <c r="J746" i="1" s="1"/>
  <c r="L746" i="1"/>
  <c r="D341" i="1"/>
  <c r="AD341" i="1" s="1"/>
  <c r="AF330" i="1"/>
  <c r="V330" i="1"/>
  <c r="D455" i="1"/>
  <c r="L725" i="1"/>
  <c r="AF725" i="1"/>
  <c r="AZ580" i="1"/>
  <c r="AV580" i="1" s="1"/>
  <c r="AU580" i="1" s="1"/>
  <c r="AD580" i="1"/>
  <c r="AD878" i="1"/>
  <c r="J878" i="1"/>
  <c r="J456" i="1"/>
  <c r="AD456" i="1"/>
  <c r="L970" i="1"/>
  <c r="AF970" i="1"/>
  <c r="J463" i="1"/>
  <c r="AD463" i="1"/>
  <c r="AZ562" i="1"/>
  <c r="AV562" i="1" s="1"/>
  <c r="AU562" i="1" s="1"/>
  <c r="AZ563" i="1"/>
  <c r="AV563" i="1" s="1"/>
  <c r="BF848" i="1"/>
  <c r="BF920" i="1" s="1"/>
  <c r="BF919" i="1" s="1"/>
  <c r="BE919" i="1" s="1"/>
  <c r="D848" i="1"/>
  <c r="T848" i="1" s="1"/>
  <c r="E919" i="1"/>
  <c r="E846" i="1"/>
  <c r="D333" i="1"/>
  <c r="E328" i="1"/>
  <c r="H723" i="1"/>
  <c r="H783" i="1"/>
  <c r="BH725" i="1"/>
  <c r="G956" i="1"/>
  <c r="G36" i="1" s="1"/>
  <c r="G31" i="1"/>
  <c r="D657" i="1"/>
  <c r="E332" i="1"/>
  <c r="BF333" i="1"/>
  <c r="BE333" i="1" s="1"/>
  <c r="BF746" i="1"/>
  <c r="BE746" i="1" s="1"/>
  <c r="BF341" i="1"/>
  <c r="BE341" i="1" s="1"/>
  <c r="BF354" i="1"/>
  <c r="BE354" i="1" s="1"/>
  <c r="G929" i="1"/>
  <c r="BG931" i="1"/>
  <c r="BF455" i="1"/>
  <c r="BE455" i="1" s="1"/>
  <c r="H935" i="1"/>
  <c r="H931" i="1"/>
  <c r="H930" i="1"/>
  <c r="AB957" i="1" s="1"/>
  <c r="H932" i="1"/>
  <c r="BH932" i="1" s="1"/>
  <c r="BE932" i="1" s="1"/>
  <c r="E650" i="1"/>
  <c r="D650" i="1" s="1"/>
  <c r="E724" i="1"/>
  <c r="AF724" i="1" s="1"/>
  <c r="K724" i="1" l="1"/>
  <c r="I725" i="1"/>
  <c r="J455" i="1"/>
  <c r="AD455" i="1"/>
  <c r="AZ552" i="1"/>
  <c r="AV552" i="1" s="1"/>
  <c r="AU552" i="1" s="1"/>
  <c r="AF328" i="1"/>
  <c r="V328" i="1"/>
  <c r="AU957" i="1"/>
  <c r="R957" i="1"/>
  <c r="J333" i="1"/>
  <c r="AD333" i="1"/>
  <c r="AD848" i="1"/>
  <c r="J848" i="1"/>
  <c r="D332" i="1"/>
  <c r="E325" i="1"/>
  <c r="AZ646" i="1"/>
  <c r="AV646" i="1" s="1"/>
  <c r="AU646" i="1" s="1"/>
  <c r="AZ785" i="1"/>
  <c r="BH723" i="1"/>
  <c r="BH785" i="1" s="1"/>
  <c r="BH784" i="1" s="1"/>
  <c r="BH724" i="1"/>
  <c r="E723" i="1"/>
  <c r="E783" i="1"/>
  <c r="D957" i="1"/>
  <c r="BH931" i="1"/>
  <c r="H958" i="1"/>
  <c r="H31" i="1" s="1"/>
  <c r="D725" i="1"/>
  <c r="D330" i="1"/>
  <c r="BF688" i="1"/>
  <c r="BE688" i="1" s="1"/>
  <c r="E656" i="1"/>
  <c r="D656" i="1" s="1"/>
  <c r="D328" i="1"/>
  <c r="BF332" i="1"/>
  <c r="BE332" i="1" s="1"/>
  <c r="BH930" i="1"/>
  <c r="BE930" i="1" s="1"/>
  <c r="H938" i="1"/>
  <c r="BF717" i="1"/>
  <c r="G928" i="1"/>
  <c r="BG929" i="1"/>
  <c r="H48" i="1"/>
  <c r="BH783" i="1"/>
  <c r="BH48" i="1" s="1"/>
  <c r="BF725" i="1"/>
  <c r="H929" i="1"/>
  <c r="E646" i="1"/>
  <c r="T957" i="1" l="1"/>
  <c r="AL957" i="1"/>
  <c r="AZ648" i="1"/>
  <c r="K723" i="1"/>
  <c r="I723" i="1" s="1"/>
  <c r="K783" i="1"/>
  <c r="AV645" i="1"/>
  <c r="AV648" i="1"/>
  <c r="AZ645" i="1"/>
  <c r="AF325" i="1"/>
  <c r="V325" i="1"/>
  <c r="AF783" i="1"/>
  <c r="T725" i="1"/>
  <c r="L723" i="1"/>
  <c r="AF723" i="1"/>
  <c r="J957" i="1"/>
  <c r="J332" i="1"/>
  <c r="AD332" i="1"/>
  <c r="R31" i="1"/>
  <c r="AB31" i="1"/>
  <c r="AL31" i="1"/>
  <c r="AU648" i="1"/>
  <c r="AU645" i="1"/>
  <c r="AU725" i="1"/>
  <c r="AU724" i="1" s="1"/>
  <c r="J725" i="1"/>
  <c r="AZ810" i="1"/>
  <c r="AV785" i="1"/>
  <c r="BF716" i="1"/>
  <c r="BF47" i="1" s="1"/>
  <c r="BE47" i="1" s="1"/>
  <c r="BE717" i="1"/>
  <c r="BE716" i="1" s="1"/>
  <c r="BF724" i="1"/>
  <c r="BE725" i="1"/>
  <c r="AZ716" i="1"/>
  <c r="AV716" i="1" s="1"/>
  <c r="AZ567" i="1"/>
  <c r="AV567" i="1" s="1"/>
  <c r="AU567" i="1" s="1"/>
  <c r="AZ323" i="1"/>
  <c r="AV323" i="1" s="1"/>
  <c r="BH810" i="1"/>
  <c r="BH809" i="1" s="1"/>
  <c r="BH55" i="1" s="1"/>
  <c r="E323" i="1"/>
  <c r="H956" i="1"/>
  <c r="AB956" i="1" s="1"/>
  <c r="BF723" i="1"/>
  <c r="E717" i="1"/>
  <c r="H928" i="1"/>
  <c r="BH928" i="1" s="1"/>
  <c r="BH53" i="1" s="1"/>
  <c r="BH929" i="1"/>
  <c r="BG928" i="1"/>
  <c r="BG53" i="1" s="1"/>
  <c r="G53" i="1"/>
  <c r="E48" i="1"/>
  <c r="V48" i="1" s="1"/>
  <c r="BF783" i="1"/>
  <c r="E645" i="1"/>
  <c r="K785" i="1" l="1"/>
  <c r="K810" i="1" s="1"/>
  <c r="K809" i="1" s="1"/>
  <c r="I783" i="1"/>
  <c r="L783" i="1"/>
  <c r="AF717" i="1"/>
  <c r="V717" i="1"/>
  <c r="V323" i="1"/>
  <c r="AF323" i="1"/>
  <c r="E785" i="1"/>
  <c r="E810" i="1" s="1"/>
  <c r="V810" i="1" s="1"/>
  <c r="L717" i="1"/>
  <c r="AU956" i="1"/>
  <c r="R956" i="1"/>
  <c r="AV47" i="1"/>
  <c r="AZ809" i="1"/>
  <c r="AV810" i="1"/>
  <c r="AZ62" i="1"/>
  <c r="AV62" i="1" s="1"/>
  <c r="AZ784" i="1"/>
  <c r="AV784" i="1" s="1"/>
  <c r="AZ47" i="1"/>
  <c r="E716" i="1"/>
  <c r="V716" i="1" s="1"/>
  <c r="BH23" i="1"/>
  <c r="BH21" i="1"/>
  <c r="H53" i="1"/>
  <c r="BF48" i="1"/>
  <c r="I785" i="1" l="1"/>
  <c r="K784" i="1"/>
  <c r="K23" i="1" s="1"/>
  <c r="AV809" i="1"/>
  <c r="AZ965" i="1"/>
  <c r="AZ967" i="1"/>
  <c r="AZ969" i="1"/>
  <c r="AV969" i="1" s="1"/>
  <c r="AU969" i="1" s="1"/>
  <c r="L716" i="1"/>
  <c r="AF716" i="1"/>
  <c r="L810" i="1"/>
  <c r="AF810" i="1"/>
  <c r="L785" i="1"/>
  <c r="AF785" i="1"/>
  <c r="E784" i="1"/>
  <c r="AZ36" i="1"/>
  <c r="AV36" i="1" s="1"/>
  <c r="AZ56" i="1"/>
  <c r="AV56" i="1" s="1"/>
  <c r="AZ23" i="1"/>
  <c r="AV23" i="1" s="1"/>
  <c r="E47" i="1"/>
  <c r="V47" i="1" s="1"/>
  <c r="I23" i="1" l="1"/>
  <c r="I784" i="1"/>
  <c r="K56" i="1"/>
  <c r="K30" i="1" s="1"/>
  <c r="K29" i="1" s="1"/>
  <c r="I810" i="1"/>
  <c r="AV967" i="1"/>
  <c r="AV965" i="1"/>
  <c r="L784" i="1"/>
  <c r="AF784" i="1"/>
  <c r="AZ30" i="1"/>
  <c r="AZ55" i="1"/>
  <c r="K55" i="1" l="1"/>
  <c r="K21" i="1" s="1"/>
  <c r="I809" i="1"/>
  <c r="I56" i="1"/>
  <c r="AZ21" i="1"/>
  <c r="AV21" i="1" s="1"/>
  <c r="AV2" i="1" s="1"/>
  <c r="AV55" i="1"/>
  <c r="AZ29" i="1"/>
  <c r="AV29" i="1" s="1"/>
  <c r="AV30" i="1"/>
  <c r="AV6" i="1" s="1"/>
  <c r="AZ6" i="1"/>
  <c r="I29" i="1" l="1"/>
  <c r="I30" i="1"/>
  <c r="I55" i="1"/>
  <c r="I21" i="1"/>
  <c r="H588" i="1"/>
  <c r="D588" i="1" l="1"/>
  <c r="AL588" i="1"/>
  <c r="AW22" i="1"/>
  <c r="AZ22" i="1"/>
  <c r="H606" i="1"/>
  <c r="D606" i="1" s="1"/>
  <c r="AD588" i="1" l="1"/>
  <c r="T588" i="1"/>
  <c r="H574" i="1"/>
  <c r="AL574" i="1" s="1"/>
  <c r="D574" i="1" l="1"/>
  <c r="AD574" i="1" l="1"/>
  <c r="T574" i="1"/>
  <c r="D572" i="1"/>
  <c r="D573" i="1"/>
  <c r="AD572" i="1" l="1"/>
  <c r="T572" i="1"/>
  <c r="AD573" i="1"/>
  <c r="T573" i="1"/>
  <c r="H569" i="1"/>
  <c r="AL569" i="1" s="1"/>
  <c r="H587" i="1"/>
  <c r="AL587" i="1" s="1"/>
  <c r="D26" i="1" l="1"/>
  <c r="D586" i="1"/>
  <c r="D587" i="1"/>
  <c r="D569" i="1"/>
  <c r="H562" i="1"/>
  <c r="AD587" i="1" l="1"/>
  <c r="T587" i="1"/>
  <c r="AD586" i="1"/>
  <c r="T586" i="1"/>
  <c r="AD569" i="1"/>
  <c r="T569" i="1"/>
  <c r="J26" i="1"/>
  <c r="AD26" i="1"/>
  <c r="T26" i="1"/>
  <c r="D325" i="1"/>
  <c r="D562" i="1"/>
  <c r="AD562" i="1" s="1"/>
  <c r="H563" i="1"/>
  <c r="D563" i="1" s="1"/>
  <c r="AD563" i="1" s="1"/>
  <c r="D568" i="1"/>
  <c r="H552" i="1"/>
  <c r="AD325" i="1" l="1"/>
  <c r="AD568" i="1"/>
  <c r="T568" i="1"/>
  <c r="AU325" i="1"/>
  <c r="AU717" i="1" s="1"/>
  <c r="J325" i="1"/>
  <c r="H785" i="1"/>
  <c r="AB785" i="1" s="1"/>
  <c r="H323" i="1"/>
  <c r="H567" i="1"/>
  <c r="D566" i="1"/>
  <c r="D717" i="1"/>
  <c r="H646" i="1"/>
  <c r="D552" i="1"/>
  <c r="AD552" i="1" s="1"/>
  <c r="H645" i="1"/>
  <c r="H648" i="1"/>
  <c r="AB323" i="1" l="1"/>
  <c r="D323" i="1"/>
  <c r="T566" i="1"/>
  <c r="AB566" i="1"/>
  <c r="AL721" i="1"/>
  <c r="AB721" i="1"/>
  <c r="D567" i="1"/>
  <c r="AL567" i="1"/>
  <c r="D988" i="1"/>
  <c r="D990" i="1" s="1"/>
  <c r="AD566" i="1"/>
  <c r="AL323" i="1"/>
  <c r="J717" i="1"/>
  <c r="AD717" i="1"/>
  <c r="R785" i="1"/>
  <c r="AL785" i="1"/>
  <c r="AU721" i="1"/>
  <c r="AU816" i="1" s="1"/>
  <c r="R721" i="1"/>
  <c r="AU323" i="1"/>
  <c r="D721" i="1"/>
  <c r="T721" i="1" s="1"/>
  <c r="H716" i="1"/>
  <c r="H816" i="1"/>
  <c r="AB816" i="1" s="1"/>
  <c r="D648" i="1"/>
  <c r="D645" i="1"/>
  <c r="D646" i="1"/>
  <c r="AU62" i="1" l="1"/>
  <c r="AU36" i="1" s="1"/>
  <c r="AU970" i="1"/>
  <c r="AD567" i="1"/>
  <c r="T567" i="1"/>
  <c r="AL716" i="1"/>
  <c r="AB716" i="1"/>
  <c r="R816" i="1"/>
  <c r="AL816" i="1"/>
  <c r="J721" i="1"/>
  <c r="AD721" i="1"/>
  <c r="J323" i="1"/>
  <c r="AD323" i="1"/>
  <c r="D716" i="1"/>
  <c r="R716" i="1"/>
  <c r="H47" i="1"/>
  <c r="H810" i="1"/>
  <c r="H809" i="1" s="1"/>
  <c r="H784" i="1"/>
  <c r="H62" i="1"/>
  <c r="D816" i="1"/>
  <c r="H970" i="1"/>
  <c r="BH816" i="1"/>
  <c r="BE816" i="1" s="1"/>
  <c r="AD816" i="1" l="1"/>
  <c r="T816" i="1"/>
  <c r="AL784" i="1"/>
  <c r="AB784" i="1"/>
  <c r="AL810" i="1"/>
  <c r="AB810" i="1"/>
  <c r="AD716" i="1"/>
  <c r="D47" i="1"/>
  <c r="J716" i="1"/>
  <c r="AU716" i="1"/>
  <c r="AU47" i="1" s="1"/>
  <c r="AB62" i="1"/>
  <c r="AL62" i="1"/>
  <c r="H56" i="1"/>
  <c r="H30" i="1" s="1"/>
  <c r="H29" i="1" s="1"/>
  <c r="R810" i="1"/>
  <c r="H23" i="1"/>
  <c r="R784" i="1"/>
  <c r="D970" i="1"/>
  <c r="T970" i="1" s="1"/>
  <c r="J816" i="1"/>
  <c r="H36" i="1"/>
  <c r="R62" i="1"/>
  <c r="D62" i="1"/>
  <c r="BH56" i="1"/>
  <c r="BH30" i="1" s="1"/>
  <c r="BH29" i="1" s="1"/>
  <c r="R56" i="1" l="1"/>
  <c r="AL809" i="1"/>
  <c r="AB809" i="1"/>
  <c r="R23" i="1"/>
  <c r="AB23" i="1"/>
  <c r="J62" i="1"/>
  <c r="T62" i="1"/>
  <c r="AD62" i="1"/>
  <c r="AB56" i="1"/>
  <c r="AL56" i="1"/>
  <c r="R36" i="1"/>
  <c r="AB36" i="1"/>
  <c r="R30" i="1"/>
  <c r="AB30" i="1"/>
  <c r="J970" i="1"/>
  <c r="AD970" i="1"/>
  <c r="H55" i="1"/>
  <c r="R809" i="1"/>
  <c r="R55" i="1"/>
  <c r="H6" i="1"/>
  <c r="H965" i="1"/>
  <c r="H967" i="1"/>
  <c r="H969" i="1"/>
  <c r="H21" i="1" l="1"/>
  <c r="AB55" i="1"/>
  <c r="AL55" i="1"/>
  <c r="R29" i="1" l="1"/>
  <c r="AB29" i="1"/>
  <c r="AB21" i="1"/>
  <c r="R21" i="1"/>
  <c r="BF279" i="1"/>
  <c r="BE279" i="1" s="1"/>
  <c r="E46" i="1"/>
  <c r="V46" i="1" s="1"/>
  <c r="D46" i="1"/>
  <c r="BF220" i="1" l="1"/>
  <c r="BE220" i="1" s="1"/>
  <c r="BF46" i="1"/>
  <c r="BE46" i="1" s="1"/>
  <c r="E809" i="1" l="1"/>
  <c r="E56" i="1"/>
  <c r="AF809" i="1" l="1"/>
  <c r="V809" i="1"/>
  <c r="AF56" i="1"/>
  <c r="V56" i="1"/>
  <c r="L809" i="1"/>
  <c r="E30" i="1"/>
  <c r="L56" i="1"/>
  <c r="E967" i="1"/>
  <c r="V967" i="1" s="1"/>
  <c r="E969" i="1"/>
  <c r="E965" i="1"/>
  <c r="V965" i="1" s="1"/>
  <c r="E55" i="1"/>
  <c r="AF969" i="1" l="1"/>
  <c r="V969" i="1"/>
  <c r="L965" i="1"/>
  <c r="AF965" i="1"/>
  <c r="L967" i="1"/>
  <c r="AF967" i="1"/>
  <c r="L30" i="1"/>
  <c r="AF30" i="1"/>
  <c r="V30" i="1"/>
  <c r="L55" i="1"/>
  <c r="AF55" i="1"/>
  <c r="V55" i="1"/>
  <c r="D969" i="1"/>
  <c r="T969" i="1" s="1"/>
  <c r="L969" i="1"/>
  <c r="E6" i="1"/>
  <c r="J969" i="1" l="1"/>
  <c r="AD969" i="1"/>
  <c r="D937" i="1"/>
  <c r="E935" i="1"/>
  <c r="D935" i="1" s="1"/>
  <c r="E931" i="1"/>
  <c r="E958" i="1" s="1"/>
  <c r="E31" i="1" s="1"/>
  <c r="V31" i="1" l="1"/>
  <c r="AF31" i="1"/>
  <c r="E29" i="1"/>
  <c r="L31" i="1"/>
  <c r="D958" i="1"/>
  <c r="E956" i="1"/>
  <c r="D31" i="1"/>
  <c r="E929" i="1"/>
  <c r="BF929" i="1" s="1"/>
  <c r="BE929" i="1" s="1"/>
  <c r="BF931" i="1"/>
  <c r="BE931" i="1" s="1"/>
  <c r="J31" i="1" l="1"/>
  <c r="T31" i="1"/>
  <c r="AD31" i="1"/>
  <c r="L29" i="1"/>
  <c r="AF29" i="1"/>
  <c r="V29" i="1"/>
  <c r="D929" i="1"/>
  <c r="D928" i="1" s="1"/>
  <c r="D53" i="1" s="1"/>
  <c r="E36" i="1"/>
  <c r="E23" i="1"/>
  <c r="E21" i="1"/>
  <c r="D956" i="1"/>
  <c r="E928" i="1"/>
  <c r="E53" i="1" s="1"/>
  <c r="V53" i="1" s="1"/>
  <c r="T956" i="1" l="1"/>
  <c r="AL956" i="1"/>
  <c r="D36" i="1"/>
  <c r="J36" i="1" s="1"/>
  <c r="J956" i="1"/>
  <c r="AF21" i="1"/>
  <c r="V21" i="1"/>
  <c r="L23" i="1"/>
  <c r="AF23" i="1"/>
  <c r="V23" i="1"/>
  <c r="L21" i="1"/>
  <c r="BF928" i="1"/>
  <c r="BE928" i="1" s="1"/>
  <c r="T36" i="1" l="1"/>
  <c r="BF53" i="1"/>
  <c r="BE53" i="1" s="1"/>
  <c r="BF217" i="1"/>
  <c r="BE217" i="1" s="1"/>
  <c r="BF66" i="1"/>
  <c r="BF311" i="1" l="1"/>
  <c r="BE66" i="1"/>
  <c r="BF65" i="1"/>
  <c r="BF209" i="1"/>
  <c r="BE209" i="1" s="1"/>
  <c r="BA66" i="1"/>
  <c r="BF785" i="1"/>
  <c r="BA217" i="1"/>
  <c r="BF784" i="1" l="1"/>
  <c r="BE65" i="1"/>
  <c r="BE311" i="1"/>
  <c r="BA65" i="1"/>
  <c r="BA311" i="1"/>
  <c r="BF40" i="1"/>
  <c r="BE40" i="1" s="1"/>
  <c r="BA785" i="1"/>
  <c r="BF308" i="1"/>
  <c r="BE308" i="1" s="1"/>
  <c r="BA784" i="1" l="1"/>
  <c r="BA810" i="1"/>
  <c r="BA308" i="1"/>
  <c r="BA116" i="1"/>
  <c r="BF116" i="1"/>
  <c r="BE116" i="1" s="1"/>
  <c r="BA23" i="1"/>
  <c r="BA56" i="1"/>
  <c r="BF810" i="1"/>
  <c r="BF23" i="1"/>
  <c r="BA29" i="1" l="1"/>
  <c r="BA30" i="1"/>
  <c r="BA809" i="1"/>
  <c r="BA55" i="1" s="1"/>
  <c r="BF809" i="1"/>
  <c r="BF56" i="1"/>
  <c r="BA40" i="1"/>
  <c r="BA21" i="1" l="1"/>
  <c r="BF55" i="1"/>
  <c r="BF30" i="1"/>
  <c r="BD22" i="1" l="1"/>
  <c r="BB22" i="1"/>
  <c r="BF29" i="1"/>
  <c r="BF21" i="1"/>
  <c r="BA22" i="1" l="1"/>
  <c r="CB672" i="1" l="1"/>
  <c r="CB668" i="1" s="1"/>
  <c r="CJ668" i="1"/>
  <c r="CJ325" i="1" s="1"/>
  <c r="CJ323" i="1" l="1"/>
  <c r="CJ717" i="1"/>
  <c r="CA668" i="1"/>
  <c r="CB717" i="1"/>
  <c r="CB716" i="1"/>
  <c r="CA672" i="1"/>
  <c r="CJ716" i="1" l="1"/>
  <c r="CJ785" i="1"/>
  <c r="CA716" i="1"/>
  <c r="CB47" i="1"/>
  <c r="CA47" i="1" s="1"/>
  <c r="CF47" i="1"/>
  <c r="CE47" i="1" s="1"/>
  <c r="CA717" i="1"/>
  <c r="CB785" i="1"/>
  <c r="CJ810" i="1" l="1"/>
  <c r="CJ56" i="1" s="1"/>
  <c r="CJ784" i="1"/>
  <c r="CA785" i="1"/>
  <c r="CB810" i="1"/>
  <c r="CB784" i="1"/>
  <c r="CJ809" i="1" l="1"/>
  <c r="CJ55" i="1"/>
  <c r="CJ30" i="1"/>
  <c r="CJ29" i="1" s="1"/>
  <c r="CB23" i="1"/>
  <c r="CA23" i="1" s="1"/>
  <c r="CA784" i="1"/>
  <c r="CA810" i="1"/>
  <c r="CA56" i="1" s="1"/>
  <c r="CB809" i="1"/>
  <c r="CB56" i="1"/>
  <c r="CB30" i="1" s="1"/>
  <c r="CB55" i="1" l="1"/>
  <c r="CB21" i="1" s="1"/>
  <c r="CA809" i="1"/>
  <c r="CA55" i="1" s="1"/>
  <c r="CB29" i="1"/>
  <c r="CA29" i="1" s="1"/>
  <c r="CA30" i="1"/>
  <c r="CE56" i="1"/>
  <c r="CE55" i="1" l="1"/>
  <c r="CA21" i="1"/>
  <c r="CD22" i="1" s="1"/>
  <c r="CB22" i="1" l="1"/>
  <c r="CA22" i="1" s="1"/>
  <c r="D920" i="1" l="1"/>
  <c r="T920" i="1" s="1"/>
  <c r="F846" i="1"/>
  <c r="D846" i="1" l="1"/>
  <c r="T846" i="1" s="1"/>
  <c r="AH846" i="1"/>
  <c r="AU856" i="1"/>
  <c r="AU848" i="1" s="1"/>
  <c r="AU846" i="1" s="1"/>
  <c r="AH856" i="1"/>
  <c r="AD846" i="1"/>
  <c r="J846" i="1"/>
  <c r="AU920" i="1"/>
  <c r="AD920" i="1"/>
  <c r="R920" i="1"/>
  <c r="J920" i="1"/>
  <c r="F854" i="1"/>
  <c r="AU854" i="1" s="1"/>
  <c r="F919" i="1"/>
  <c r="F30" i="1"/>
  <c r="D856" i="1"/>
  <c r="AD856" i="1" l="1"/>
  <c r="T856" i="1"/>
  <c r="N30" i="1"/>
  <c r="D854" i="1"/>
  <c r="F29" i="1"/>
  <c r="D919" i="1"/>
  <c r="F23" i="1"/>
  <c r="F21" i="1"/>
  <c r="AD854" i="1" l="1"/>
  <c r="AH854" i="1"/>
  <c r="T854" i="1"/>
  <c r="AU919" i="1"/>
  <c r="AD919" i="1"/>
  <c r="J919" i="1"/>
  <c r="N21" i="1"/>
  <c r="N23" i="1"/>
  <c r="N29" i="1"/>
  <c r="D771" i="1" l="1"/>
  <c r="AD771" i="1" s="1"/>
  <c r="BG771" i="1"/>
  <c r="BG724" i="1" s="1"/>
  <c r="G724" i="1"/>
  <c r="G783" i="1" l="1"/>
  <c r="P783" i="1" s="1"/>
  <c r="Z724" i="1"/>
  <c r="AJ724" i="1"/>
  <c r="J771" i="1"/>
  <c r="T771" i="1"/>
  <c r="G785" i="1"/>
  <c r="P785" i="1" s="1"/>
  <c r="BG783" i="1"/>
  <c r="D783" i="1"/>
  <c r="G48" i="1"/>
  <c r="G723" i="1"/>
  <c r="BE771" i="1"/>
  <c r="BG723" i="1"/>
  <c r="D724" i="1"/>
  <c r="D723" i="1" l="1"/>
  <c r="Z723" i="1"/>
  <c r="AJ723" i="1"/>
  <c r="T724" i="1"/>
  <c r="AD724" i="1"/>
  <c r="T783" i="1"/>
  <c r="AD783" i="1"/>
  <c r="T723" i="1"/>
  <c r="AD723" i="1"/>
  <c r="J783" i="1"/>
  <c r="D48" i="1"/>
  <c r="AU783" i="1"/>
  <c r="J723" i="1"/>
  <c r="AU723" i="1"/>
  <c r="BE783" i="1"/>
  <c r="BG48" i="1"/>
  <c r="BE48" i="1" s="1"/>
  <c r="BE724" i="1"/>
  <c r="BE723" i="1"/>
  <c r="G784" i="1"/>
  <c r="P784" i="1" s="1"/>
  <c r="G810" i="1"/>
  <c r="D785" i="1"/>
  <c r="BG785" i="1"/>
  <c r="P810" i="1" l="1"/>
  <c r="AJ810" i="1"/>
  <c r="J785" i="1"/>
  <c r="BG784" i="1"/>
  <c r="BG23" i="1" s="1"/>
  <c r="BE23" i="1" s="1"/>
  <c r="BE785" i="1"/>
  <c r="BE784" i="1" s="1"/>
  <c r="G809" i="1"/>
  <c r="G56" i="1"/>
  <c r="BG810" i="1"/>
  <c r="D810" i="1"/>
  <c r="G23" i="1"/>
  <c r="D784" i="1"/>
  <c r="AU785" i="1"/>
  <c r="AU48" i="1"/>
  <c r="P809" i="1" l="1"/>
  <c r="Z809" i="1"/>
  <c r="AJ809" i="1"/>
  <c r="J810" i="1"/>
  <c r="Z56" i="1"/>
  <c r="AJ56" i="1"/>
  <c r="J784" i="1"/>
  <c r="AJ23" i="1"/>
  <c r="Z23" i="1"/>
  <c r="D23" i="1"/>
  <c r="P23" i="1"/>
  <c r="BE810" i="1"/>
  <c r="BG56" i="1"/>
  <c r="P56" i="1"/>
  <c r="G30" i="1"/>
  <c r="D56" i="1"/>
  <c r="G967" i="1"/>
  <c r="G969" i="1"/>
  <c r="D809" i="1"/>
  <c r="BG809" i="1"/>
  <c r="G55" i="1"/>
  <c r="G965" i="1"/>
  <c r="AU784" i="1"/>
  <c r="AU23" i="1" s="1"/>
  <c r="AU810" i="1"/>
  <c r="AU56" i="1" s="1"/>
  <c r="AJ30" i="1" l="1"/>
  <c r="Z30" i="1"/>
  <c r="J56" i="1"/>
  <c r="Z55" i="1"/>
  <c r="AJ55" i="1"/>
  <c r="J23" i="1"/>
  <c r="AU55" i="1"/>
  <c r="AU21" i="1" s="1"/>
  <c r="AU30" i="1"/>
  <c r="BG30" i="1"/>
  <c r="BE56" i="1"/>
  <c r="P30" i="1"/>
  <c r="D30" i="1"/>
  <c r="G6" i="1"/>
  <c r="G29" i="1"/>
  <c r="D965" i="1"/>
  <c r="T965" i="1" s="1"/>
  <c r="AU809" i="1"/>
  <c r="D967" i="1"/>
  <c r="T967" i="1" s="1"/>
  <c r="J809" i="1"/>
  <c r="P55" i="1"/>
  <c r="G21" i="1"/>
  <c r="D55" i="1"/>
  <c r="BG55" i="1"/>
  <c r="BE809" i="1"/>
  <c r="AU967" i="1" l="1"/>
  <c r="AU965" i="1"/>
  <c r="AJ21" i="1"/>
  <c r="Z21" i="1"/>
  <c r="AJ29" i="1"/>
  <c r="Z29" i="1"/>
  <c r="J967" i="1"/>
  <c r="AD967" i="1"/>
  <c r="J965" i="1"/>
  <c r="AD965" i="1"/>
  <c r="J55" i="1"/>
  <c r="D29" i="1"/>
  <c r="P29" i="1"/>
  <c r="D21" i="1"/>
  <c r="P21" i="1"/>
  <c r="BG21" i="1"/>
  <c r="BE21" i="1" s="1"/>
  <c r="BE55" i="1"/>
  <c r="J30" i="1"/>
  <c r="D6" i="1"/>
  <c r="BG29" i="1"/>
  <c r="BE29" i="1" s="1"/>
  <c r="BE30" i="1"/>
  <c r="AU6" i="1"/>
  <c r="AU3" i="1"/>
  <c r="AU29" i="1"/>
  <c r="AU2" i="1"/>
  <c r="AU22" i="1"/>
  <c r="AU4" i="1"/>
  <c r="J29" i="1" l="1"/>
  <c r="E22" i="1"/>
  <c r="D2" i="1"/>
  <c r="J21" i="1"/>
  <c r="K22" i="1" s="1"/>
  <c r="H22" i="1"/>
  <c r="BF22" i="1"/>
  <c r="BH22" i="1"/>
  <c r="R22" i="1" l="1"/>
  <c r="BE22" i="1"/>
  <c r="L22" i="1"/>
  <c r="I22" i="1"/>
  <c r="J22" i="1" s="1"/>
  <c r="T919" i="1"/>
  <c r="AC411" i="1" l="1"/>
  <c r="AD411" i="1" s="1"/>
  <c r="AH411" i="1"/>
  <c r="AH410" i="1"/>
  <c r="AC410" i="1"/>
  <c r="AD410" i="1" s="1"/>
  <c r="AD725" i="1"/>
  <c r="AD789" i="1"/>
  <c r="AD786" i="1"/>
  <c r="AD788" i="1"/>
  <c r="AG308" i="1"/>
  <c r="AC308" i="1" s="1"/>
  <c r="AD308" i="1" s="1"/>
  <c r="AC322" i="1"/>
  <c r="AD322" i="1" s="1"/>
  <c r="AH322" i="1"/>
  <c r="AG785" i="1"/>
  <c r="AH785" i="1" s="1"/>
  <c r="AH308" i="1" l="1"/>
  <c r="AC785" i="1"/>
  <c r="AD785" i="1" s="1"/>
  <c r="AG784" i="1"/>
  <c r="AG810" i="1"/>
  <c r="AG809" i="1" s="1"/>
  <c r="AH784" i="1" l="1"/>
  <c r="AC784" i="1"/>
  <c r="AD784" i="1" s="1"/>
  <c r="AG23" i="1"/>
  <c r="AH810" i="1"/>
  <c r="AG56" i="1"/>
  <c r="AC810" i="1"/>
  <c r="AD810" i="1" s="1"/>
  <c r="AH809" i="1" l="1"/>
  <c r="AC809" i="1"/>
  <c r="AD809" i="1" s="1"/>
  <c r="AG55" i="1"/>
  <c r="AH23" i="1"/>
  <c r="AG30" i="1"/>
  <c r="AH56" i="1"/>
  <c r="AC56" i="1"/>
  <c r="AD56" i="1" s="1"/>
  <c r="AG29" i="1" l="1"/>
  <c r="AH30" i="1"/>
  <c r="AH55" i="1"/>
  <c r="AC55" i="1"/>
  <c r="AD55" i="1" s="1"/>
  <c r="AG21" i="1"/>
  <c r="AK22" i="1" l="1"/>
  <c r="AH21" i="1"/>
  <c r="AH29" i="1"/>
  <c r="AC21" i="1" l="1"/>
  <c r="AD21" i="1" s="1"/>
  <c r="AE22" i="1" s="1"/>
  <c r="AL22" i="1"/>
  <c r="AL21" i="1"/>
  <c r="AC956" i="1"/>
  <c r="AD956" i="1" s="1"/>
  <c r="AL23" i="1" l="1"/>
  <c r="AC23" i="1"/>
  <c r="AD23" i="1" s="1"/>
  <c r="AL36" i="1"/>
  <c r="AC36" i="1"/>
  <c r="AD36" i="1" s="1"/>
  <c r="AF22" i="1"/>
  <c r="AC22" i="1"/>
  <c r="AD22" i="1" s="1"/>
  <c r="AC957" i="1"/>
  <c r="AD957" i="1" s="1"/>
  <c r="AC30" i="1" l="1"/>
  <c r="AD30" i="1" s="1"/>
  <c r="AL30" i="1"/>
  <c r="AC29" i="1" l="1"/>
  <c r="AD29" i="1" s="1"/>
  <c r="AL29" i="1"/>
  <c r="S456" i="1"/>
  <c r="T456" i="1" s="1"/>
  <c r="S333" i="1"/>
  <c r="T333" i="1" s="1"/>
  <c r="X456" i="1"/>
  <c r="W455" i="1"/>
  <c r="X455" i="1" s="1"/>
  <c r="W330" i="1"/>
  <c r="X330" i="1" l="1"/>
  <c r="W328" i="1"/>
  <c r="X328" i="1" s="1"/>
  <c r="X333" i="1"/>
  <c r="S455" i="1"/>
  <c r="T455" i="1" s="1"/>
  <c r="W325" i="1" l="1"/>
  <c r="X332" i="1"/>
  <c r="S332" i="1"/>
  <c r="T332" i="1" s="1"/>
  <c r="S325" i="1" l="1"/>
  <c r="T325" i="1" s="1"/>
  <c r="W323" i="1"/>
  <c r="W717" i="1"/>
  <c r="X325" i="1"/>
  <c r="S323" i="1" l="1"/>
  <c r="T323" i="1" s="1"/>
  <c r="X323" i="1"/>
  <c r="S717" i="1"/>
  <c r="T717" i="1" s="1"/>
  <c r="W785" i="1"/>
  <c r="W716" i="1"/>
  <c r="S716" i="1" s="1"/>
  <c r="T716" i="1" s="1"/>
  <c r="X785" i="1" l="1"/>
  <c r="W810" i="1"/>
  <c r="W784" i="1"/>
  <c r="S785" i="1"/>
  <c r="T785" i="1" s="1"/>
  <c r="X784" i="1" l="1"/>
  <c r="S784" i="1"/>
  <c r="T784" i="1" s="1"/>
  <c r="W23" i="1"/>
  <c r="W56" i="1"/>
  <c r="W809" i="1"/>
  <c r="X810" i="1"/>
  <c r="S810" i="1"/>
  <c r="T810" i="1" s="1"/>
  <c r="W55" i="1" l="1"/>
  <c r="S809" i="1"/>
  <c r="T809" i="1" s="1"/>
  <c r="X809" i="1"/>
  <c r="S23" i="1"/>
  <c r="T23" i="1" s="1"/>
  <c r="X23" i="1"/>
  <c r="X56" i="1"/>
  <c r="W30" i="1"/>
  <c r="S56" i="1"/>
  <c r="T56" i="1" s="1"/>
  <c r="W29" i="1" l="1"/>
  <c r="S30" i="1"/>
  <c r="T30" i="1" s="1"/>
  <c r="X30" i="1"/>
  <c r="X55" i="1"/>
  <c r="S55" i="1"/>
  <c r="T55" i="1" s="1"/>
  <c r="W21" i="1"/>
  <c r="S21" i="1" l="1"/>
  <c r="T21" i="1" s="1"/>
  <c r="U22" i="1" s="1"/>
  <c r="AA22" i="1"/>
  <c r="AB22" i="1" s="1"/>
  <c r="X21" i="1"/>
  <c r="X29" i="1"/>
  <c r="S29" i="1"/>
  <c r="T29" i="1" s="1"/>
  <c r="S22" i="1" l="1"/>
  <c r="T22" i="1" s="1"/>
  <c r="V22" i="1"/>
</calcChain>
</file>

<file path=xl/sharedStrings.xml><?xml version="1.0" encoding="utf-8"?>
<sst xmlns="http://schemas.openxmlformats.org/spreadsheetml/2006/main" count="1311" uniqueCount="500">
  <si>
    <t>№</t>
  </si>
  <si>
    <t>в том числе</t>
  </si>
  <si>
    <t>ГКУ Ленавтодор</t>
  </si>
  <si>
    <t>КДХ</t>
  </si>
  <si>
    <t>ГКУ ЦБДД</t>
  </si>
  <si>
    <t>3.1</t>
  </si>
  <si>
    <t>3.2</t>
  </si>
  <si>
    <t>3</t>
  </si>
  <si>
    <t>4</t>
  </si>
  <si>
    <t>4.1</t>
  </si>
  <si>
    <t>5</t>
  </si>
  <si>
    <t>6</t>
  </si>
  <si>
    <t>8</t>
  </si>
  <si>
    <t>9</t>
  </si>
  <si>
    <t>10</t>
  </si>
  <si>
    <t>7</t>
  </si>
  <si>
    <t>8.1</t>
  </si>
  <si>
    <t>8.2</t>
  </si>
  <si>
    <t>9.2</t>
  </si>
  <si>
    <t>11.1</t>
  </si>
  <si>
    <t>11.2</t>
  </si>
  <si>
    <t>7.1</t>
  </si>
  <si>
    <t>7.2</t>
  </si>
  <si>
    <t>9.3</t>
  </si>
  <si>
    <t>11.3</t>
  </si>
  <si>
    <t>Всего расходов  по комитету</t>
  </si>
  <si>
    <t>% от бюджета 2019г.-2021г.</t>
  </si>
  <si>
    <t>за счет средств областного бюджета (ОБ)</t>
  </si>
  <si>
    <t>за счет средств федерального бюджета (ФБ)</t>
  </si>
  <si>
    <t>I. ГП "Развитие транспортной системы Ленинградской области"</t>
  </si>
  <si>
    <t>Всего, в том числе::</t>
  </si>
  <si>
    <t>за счет средств областного бюджета</t>
  </si>
  <si>
    <t>за счет средств федерального бюджета</t>
  </si>
  <si>
    <t>Всего  субсидии бюджетам   МО</t>
  </si>
  <si>
    <t>1</t>
  </si>
  <si>
    <t>ОБ</t>
  </si>
  <si>
    <t>1.1</t>
  </si>
  <si>
    <t>в том числе по объектам:</t>
  </si>
  <si>
    <t>Стр-во подъезда к г. Всеволожску</t>
  </si>
  <si>
    <t xml:space="preserve">СМР - ОБ </t>
  </si>
  <si>
    <t>ПИР, прочие (КОСГУ 228)</t>
  </si>
  <si>
    <t>Стр-во мост.перех. ч/р Волхов на подъезде к г.Кириши в Кир.р-не ЛО</t>
  </si>
  <si>
    <t xml:space="preserve">                   СМР</t>
  </si>
  <si>
    <t>Плата за землю при изъятии (выкупе) земельных участков (КОСГУ 330)</t>
  </si>
  <si>
    <t>Возмещение стоимости сносимых строений при изъятии (выкупе) земельных участков (КОСГУ 298)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</si>
  <si>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</t>
  </si>
  <si>
    <t>Стр-во мост.перех. ч/р Свирь у г.Подпорожье</t>
  </si>
  <si>
    <t>ПИР, прочие</t>
  </si>
  <si>
    <t>1.1.6</t>
  </si>
  <si>
    <t xml:space="preserve">Устройство пешеходного перехода на разных уровнях на а/д общего пользования регионального значения "Парголово-Огоньки" на км 26 </t>
  </si>
  <si>
    <t>Стр-во путепр. в месте пересечения жел.путей и а/д "Подъезд к г.Гатчина-2"</t>
  </si>
  <si>
    <t>1.1.7</t>
  </si>
  <si>
    <t xml:space="preserve">Стр-во автодор. путепровода на  ст.Возрождение участка Выборг-Каменногорск взамен закрываемого переезда на ПК 229+44.20 (23км) </t>
  </si>
  <si>
    <t>Стр-во автомобильной дороги от кольцевой автомобильной дороги вокруг Санкт-Петербурга до автомобильной дороги "Санкт-Петербург-Матокса" на участке от границы Санкт-Петербурга до а/д "Санкт-Петербург-Матокса"</t>
  </si>
  <si>
    <t>Подключение международного автомобильного вокзала в составе ТПУ "Девяткино" к КАД (строительство транспортной развязки на км 30+717 прямого хода КАД с подключением международного автомобильного вокзала)</t>
  </si>
  <si>
    <t>Проектно-изыскательские работы и отвод земель будущих лет</t>
  </si>
  <si>
    <t>1.2</t>
  </si>
  <si>
    <t xml:space="preserve">Реконструкция мостового перехода через р. Мойка на км 47+300 автомобильной дороги Санкт-Петербург - Кировск в Кировском районе Ленинградской области </t>
  </si>
  <si>
    <t>1.2.2.</t>
  </si>
  <si>
    <t>Рек-ция а/д  "Красное Село-Гатчина-Павловск" км 14+600-км 18+000 подрядчик ООО "Дортекс"</t>
  </si>
  <si>
    <t>1.2.4</t>
  </si>
  <si>
    <t>Реконструкция а/д общего пользования регионального значения "Войпала - Сирокасска - Васильково - Горная Шальдиха" на участке км 13 - км 14 с устройством нового водопропускного сооружения на р. Рябиновке</t>
  </si>
  <si>
    <t>2</t>
  </si>
  <si>
    <t>Волосовский муниц. р-н</t>
  </si>
  <si>
    <t>Реконструкция мостового перехода через р. Саба в дер. Малый Сабск (38,0 пог. м)</t>
  </si>
  <si>
    <t>Всеволожский муниц. р-н</t>
  </si>
  <si>
    <t>2.3</t>
  </si>
  <si>
    <t>Выборгский район</t>
  </si>
  <si>
    <t>Строительство путепровода в промышленной зоне Лазаревка через железную дорогу Санкт-Петербург - Бусловская в городе Выборге Ленинградской области по адресу: Ленинградская область, Выборгский район, г. Выборг, промзона Лазаревка (0,553 км/134,4 п.м.)</t>
  </si>
  <si>
    <t>Гатчинский муниципальный район</t>
  </si>
  <si>
    <t>Строительство продолжения ул. Слепнева  (от ул. Авиатриссы Зверевой   до примыкания  к ул. Киевской) по адресу: Ленинградская область, г. Гатчина</t>
  </si>
  <si>
    <t>Реконструкция автомобильной дороги "Подъезд  к многофункциональному музейному центру   в с. Рождествено от а/д М-20 Санкт-Петербург -Псков",   по адресу: Ленинградская область, Гатчинский район, с.Рождествено (0,41 км)</t>
  </si>
  <si>
    <t>Реконстркуция "Подъезд к музею "Дом станционного смотрителя" в д. Выра от а/д "Кемполово-Выра_тосно-Шапки"</t>
  </si>
  <si>
    <t>2.4</t>
  </si>
  <si>
    <t>Кингисеппский муниципальный район</t>
  </si>
  <si>
    <t>ПИР на строительство нового пешеходного моста к стадиону</t>
  </si>
  <si>
    <t>ПИР строительство автомобильного моста с реконструкцией существующего пешеходного моста</t>
  </si>
  <si>
    <t>Кировский муниципальный район</t>
  </si>
  <si>
    <t>Разработка проектно-сметной документации на строительство трех пешеходных мостов через Малоневский канал в районе жилых домов № 7, 9, 15 в г. Шлиссельбург (3 моста по 42 п.м.)</t>
  </si>
  <si>
    <t>Разработка проектно-сметной документации на реконструкцию а/д  по адресу: г. Отрадное, 4 Советский проспект от региональной трассы СПб-Кировс до ул. Балтийская</t>
  </si>
  <si>
    <t>2.6</t>
  </si>
  <si>
    <t>Ломоносовкий муниципальный район</t>
  </si>
  <si>
    <t>2.7</t>
  </si>
  <si>
    <t>Сосновоборский городской округ</t>
  </si>
  <si>
    <t>2.8</t>
  </si>
  <si>
    <t>Тосненский район</t>
  </si>
  <si>
    <t>Строительство автомобильной дороги, расположенной по адресу: Ленинградская область, Тосненский район, г.Тосно, дорога к стадиону от региональной автодороги "Кемполово-Губаницы-Калитино-Выра-Тосно-Шапки", в том числе проектно-изыскательское работы</t>
  </si>
  <si>
    <t>Нераспределенные средства бюджета</t>
  </si>
  <si>
    <t>Основное мероприятие "Приоритетный проект "Комплексное развитие дорожно-транспортной инфраструктуры Бугровского, Муринского и  Новодевяткинского сельских поселений  Ленинградской области""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</si>
  <si>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 (Подрядчик АО ПО Возрождение)</t>
  </si>
  <si>
    <t>Подключение международного автомобильного вокзала в составе ТПУ "Девяткино" к КАД (стр-во транспортной развязки на км 30+717 прямого хода КАД с подключением международного автомобильного вокзала в состав ТПУ "Девяткино") (Подрядчик АО ПО Возрождение)</t>
  </si>
  <si>
    <t>Стр-во автомобильной дороги от кольцевой автомобильной дороги вокруг Санкт-Петербурга до автомобильной дороги "Санкт-Петербург"-Матокса (платная скоростная автомобильная дорога)</t>
  </si>
  <si>
    <t>Основное мероприятие "Повышение эффективности осуществления дорожной деятельности"</t>
  </si>
  <si>
    <t>Разработка программы комплексного развития транспортной инфраструктуры Ленинградской области до 2030 года</t>
  </si>
  <si>
    <t>Стр-во транспортной развязки на пересечении а/дороги "СПб-з-д им.Свердлова- Всеволожск (км39) с железной дорогой на  перегоне Всеволожск-Мельничный Ручей во Всеволож. р-не Лен. области, всего, в т.ч:</t>
  </si>
  <si>
    <t>3.1.2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</si>
  <si>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"Санкт-Петербург-Матокса", всего, в т.ч:</t>
  </si>
  <si>
    <t>4.1.2</t>
  </si>
  <si>
    <t xml:space="preserve">Подключение международного автомобильного вокзала в составе ТПУ "Девяткино" к КАД (стр-во транспортной развязки на км 30+717 прямого хода КАД с подключением международного автомобильного вокзала в состав ТПУ "Девяткино") </t>
  </si>
  <si>
    <t xml:space="preserve">ВСЕГО по Подпрограмме 1  (п.1+п.2+п.3)                                                                                                                               </t>
  </si>
  <si>
    <t>ё</t>
  </si>
  <si>
    <t>Подпрограмма 2     «Поддержание существующей сети автомобильных дорог общего пользования»</t>
  </si>
  <si>
    <t>Основное мероприятие "Содержание, капитальный ремонт и ремонт автомобильных дорог общего пользования регионального и межмуниципального значения"</t>
  </si>
  <si>
    <t>Содержание а/д общего пользования регионального и межмуниципального значения</t>
  </si>
  <si>
    <t>СМР ФБ</t>
  </si>
  <si>
    <t>СМР-ОБ</t>
  </si>
  <si>
    <t>СМР - ОБ по а/д с тв.покрытием к сельск.нас.пунктам</t>
  </si>
  <si>
    <t>Приведение в нормативное состояние отдельных участков региональных а/д</t>
  </si>
  <si>
    <t>СМР</t>
  </si>
  <si>
    <t xml:space="preserve">                                 ПИР, прочие </t>
  </si>
  <si>
    <t>а/д "Копорье-Ручьи" на участке км  0+00 - км 11+500 в Ломоносовском и Кингисеппском районах (11,703 км)</t>
  </si>
  <si>
    <t xml:space="preserve">ПИР, прочие </t>
  </si>
  <si>
    <t>Ремонт а/д общего пользования регионального и межмуниципального значения</t>
  </si>
  <si>
    <t>Субсидии на капитальный ремонт и ремонт а/д общего пользования местного значения, имеющих приоритетный социально значимый характер</t>
  </si>
  <si>
    <t>Обеспечение деятельности (услуги, работы) государственных учреждений  ГКУ "Ленавтодор" за счет средств Гранта ЕС</t>
  </si>
  <si>
    <t>Приобретение дорожной техники и другого имущества, необходимого для функционирования и содержания а/д и обеспечения контроля качества выполненных дорожных работ</t>
  </si>
  <si>
    <t>Приобретение дорожной техники и другого имущества, необходимого для функционирования и содержания а/д и обеспечения контроля качества выполненных дорожных работ за счет средств Гранта ЕС</t>
  </si>
  <si>
    <t>Кадастровые работы</t>
  </si>
  <si>
    <t>Оценка уязвимости объектов транспортной инфраструктуры ЛО</t>
  </si>
  <si>
    <t>Разработка и утверждение планов обеспечения транспортной безопасности объектов транспортной инфраструктуры ЛО</t>
  </si>
  <si>
    <t>Разработка и реализация проектов оснащения объектов транспортной инфраструктуры Ленинградской области техническими средствами</t>
  </si>
  <si>
    <t>работы капитального ремонта а/д</t>
  </si>
  <si>
    <t xml:space="preserve">  СМР</t>
  </si>
  <si>
    <t>Устройство светофорных объектов</t>
  </si>
  <si>
    <t>Устройство пунктов весового контроля</t>
  </si>
  <si>
    <t>работы ремонта а/д, содержания а/д</t>
  </si>
  <si>
    <t>Обустройство автобусных остановок</t>
  </si>
  <si>
    <t>Нанесение дорожной разметки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</si>
  <si>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 (ГКУ ЦБДД)</t>
  </si>
  <si>
    <t>Всего по ГП "Развитие транспортной системы ЛО" :</t>
  </si>
  <si>
    <t xml:space="preserve">II. ГП  "Комплексное развитие сельских территорий Ленинградской области" </t>
  </si>
  <si>
    <t>остатки ФБ и  субсидии ФБ 2016</t>
  </si>
  <si>
    <t>в т.ч. областной бюджет</t>
  </si>
  <si>
    <t xml:space="preserve">         федеральный бюджет</t>
  </si>
  <si>
    <t>Устр-ва для инвалидов на светофорных объектах регион. а/д.</t>
  </si>
  <si>
    <t>Мероприятия на объектах местных а/д</t>
  </si>
  <si>
    <t>Устр-ва для инвалидов на светофор.объектах местн. а/д.-ОБ</t>
  </si>
  <si>
    <t>Установка оборудования на автоб.остановках местных а/д- ОБ</t>
  </si>
  <si>
    <t>Резервный фонд Правительства, в т.ч.:</t>
  </si>
  <si>
    <t>региональные а/д</t>
  </si>
  <si>
    <t>местные а/д</t>
  </si>
  <si>
    <t xml:space="preserve"> Строительство а/д "Подъезд к дер. Козарево" по адресу: ЛО, Волховский район (5,667 км)-Волховский муниципальный район</t>
  </si>
  <si>
    <t>15.1.2</t>
  </si>
  <si>
    <t>Строительство 2-х подъездных путей к строящемуся объекту: "Строительство общеобразовательной школы на 220 мест в д.Большая Пустомержа Кингисеппского района ЛО" по адресу: ЛО, Кингисеппский район, д. Большая Пустомержав Кингисеппском районе ЛО (0,36357 км)-Пустомержское сельское поселение Кингисеппского муниципального района</t>
  </si>
  <si>
    <t>Реконструкция  автодороги "Подъезд к п. Михалево" (Администрация МО "Каменногорское ГП" Выборгского района)</t>
  </si>
  <si>
    <t>15.1.4</t>
  </si>
  <si>
    <t>нераспределенные средства</t>
  </si>
  <si>
    <t>Строительство автомобильной дороги "Подъезд к пос. Яшино" по адресу: Ленинградская область, Выборгский район, Селезневское сельское поселение"</t>
  </si>
  <si>
    <t>Строительство и реконструкция автомобильных дорог общего пользования с твердым покрытием, ведущих от сети автомобильных дорог общего пользования к общественно значимым объектам населенных пунктов, расположенных на сельских территориях, объектам производства и переработки продукции (заказчик ГКУ Ленавтодор")</t>
  </si>
  <si>
    <t>нераспределенные средства областного бюджета СМР</t>
  </si>
  <si>
    <t>Финансирование строительства, включая проектирование, автомобильной дороги от п. Новый Быт Кировского района до д. Козарево Волховского района Ленинградской области</t>
  </si>
  <si>
    <t xml:space="preserve">Финансирование реконструкции, включая проектирование, автомобильной дороги "Путилово-Поляны" в Кировском районе Ленинградской области </t>
  </si>
  <si>
    <t xml:space="preserve">Финансирование реконструкции, включая проектирование, автомобильной дороги "13 км автодороги "Магистральная" - ст. Апраксин" в Кировском районе Ленинградской области </t>
  </si>
  <si>
    <t xml:space="preserve">Финансирование реконструкции, включая проектирование, автомобильной дороги "Петрово - станция Малукса" в Кировском районе Ленинградской области </t>
  </si>
  <si>
    <t xml:space="preserve">Финансирование реконструкции, включая проектирование, автомобильной дороги "Подъезд к п. Неппово" в Кингисеппском районе Ленинградской области </t>
  </si>
  <si>
    <t>III. Резервный фонд Правительства Ленинградской области.</t>
  </si>
  <si>
    <t>Бюджету МО ЛО г. Выборг на выполнение работ по проектированию капитального ремонта
ул. Парковой в г. Выборге</t>
  </si>
  <si>
    <t xml:space="preserve"> исполнение судебных решений</t>
  </si>
  <si>
    <t>Административные штрафы</t>
  </si>
  <si>
    <t>Налог на имущество организаций (недвижимое имущество, числящееся на балансе ГКУ Ленавтодор (а/д, встроенные помещения)</t>
  </si>
  <si>
    <t xml:space="preserve">в т. ч Дорожный фонд ЛО </t>
  </si>
  <si>
    <t>в т.ч. Дорожный фонд за счет средств федерального бюджета:</t>
  </si>
  <si>
    <t xml:space="preserve"> Дорожный фонд ЛО - ОБ</t>
  </si>
  <si>
    <t>из средств Дорожного фонда, всего  субсидии бюджетам   МО</t>
  </si>
  <si>
    <t>нераспределенные средства федерального бюджета (ГКУ Ленавтодор")</t>
  </si>
  <si>
    <t>нераспределенные средства областного бюджета (ГКУ Ленавтодор")</t>
  </si>
  <si>
    <t>Строительство улицы Гидротехников от ул. Центральной до ул. Серафимовской по адресу: Ленинградская область,Ломоносовский район, Аннинское городское поселение, г.п. Новоселье (0,2185 км)</t>
  </si>
  <si>
    <t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</t>
  </si>
  <si>
    <t>Строительство автомобильной дороги поселка Щеглово (1 и 2 очереди) (0,525 км и 0,422 км)</t>
  </si>
  <si>
    <t>Строительство улицы Солнечная. Этап №3 строительства внутриквартальных проездов с канализационными и водопроводными сетями квартала малоэтажной застройки в районе ГК "Искра" по адресу: Ленинградская область, г.Сосновый Бор</t>
  </si>
  <si>
    <t xml:space="preserve"> Ремонт а/д общего пользования регионального и межмуниципального значения</t>
  </si>
  <si>
    <t xml:space="preserve">Капитальный ремонт а/д общего пользования регионального и межмуниципального значения </t>
  </si>
  <si>
    <t>4.1.</t>
  </si>
  <si>
    <t>Строительство путепровода                                                 на железнодорожной станции Любань на автомобильной дороге "Павлово – Мга – Шапки – Любань – Оредеж – Луга"</t>
  </si>
  <si>
    <t>контрольные цифры были</t>
  </si>
  <si>
    <t>стали</t>
  </si>
  <si>
    <t xml:space="preserve"> Мероприятия, направленные на достижение цели федерального проекта "Дорожная сеть"</t>
  </si>
  <si>
    <t>1.3</t>
  </si>
  <si>
    <t>2.1</t>
  </si>
  <si>
    <t>2.2</t>
  </si>
  <si>
    <t>ПРОЕКТНАЯ ЧАСТЬ</t>
  </si>
  <si>
    <t>Мероприятия, направленные на достижение цели федерального проекта "Безопасность дорожного движения"</t>
  </si>
  <si>
    <t>Федеральные проекты, входящие в состав национальных проектов</t>
  </si>
  <si>
    <t>ПРОЦЕССНАЯ ЧАСТЬ</t>
  </si>
  <si>
    <t>Комплекс процессных мероприятий "Создание условий для осуществления дорожной деятельности"</t>
  </si>
  <si>
    <t xml:space="preserve">  Мероприятия, направленные на достижение цели федерального проекта "Развитие транспортной инфраструктуры на сельских территориях"</t>
  </si>
  <si>
    <t>Федеральные проекты, не входящие в состав национальных проектов</t>
  </si>
  <si>
    <t>Всего  субсидии бюджетам   МО (ОБ)</t>
  </si>
  <si>
    <t xml:space="preserve">Всего по ГП  "Комплексное развитие сельских территорий Ленинградской области" </t>
  </si>
  <si>
    <t>Исполнение судебных актов Российской Федерации и мировых соглашений по возмещению вреда</t>
  </si>
  <si>
    <t>Всего расходов  по комитету, в т.ч.:</t>
  </si>
  <si>
    <t xml:space="preserve">НЕПРОГРАММНЫЕ РАСХОДЫ </t>
  </si>
  <si>
    <t xml:space="preserve"> Федеральный проект  "Безопасность дорожного движения" (ОБ)</t>
  </si>
  <si>
    <t>Мероприятия, направленные на достижение цели федерального проекта "Развитие транспортной инфраструктуры на сельских территориях"</t>
  </si>
  <si>
    <r>
      <t>Всего  субсидии бюджетам   МО (ОБ+</t>
    </r>
    <r>
      <rPr>
        <b/>
        <i/>
        <sz val="16"/>
        <color rgb="FFFF0000"/>
        <rFont val="Arial Cyr"/>
        <charset val="204"/>
      </rPr>
      <t>ФБ)</t>
    </r>
  </si>
  <si>
    <t xml:space="preserve"> Всего по ПРОЕКТНОЙ ЧАСТИ в рамках ГП "Развитие транспортной системы ЛО":</t>
  </si>
  <si>
    <t>Субсидии юридическим лицам на финансовое обеспечение затрат при приобретении дорожной техники и иного имущества, необходимого для функционирования содержания и (или) ремонта автомобильных дорог, по договорам финансовой аренды (лизинга).</t>
  </si>
  <si>
    <t xml:space="preserve">Субсидии на строительство и реконструкцию автомобильных дорог общего пользования с твердым покрытием, ведущих от сети автомобильных дорог общего пользования к общественно значимым объектам населенных пунктов, расположенных на сельских территориях, объектам производства и переработки продукции </t>
  </si>
  <si>
    <t xml:space="preserve">Софинансирование капитальных вложений в объекты государственной (муниципальной) собственности в рамках развития транспортной инфраструктуры на сельских территориях </t>
  </si>
  <si>
    <t>1.4</t>
  </si>
  <si>
    <t>1.5</t>
  </si>
  <si>
    <t>1.6</t>
  </si>
  <si>
    <t>1.7</t>
  </si>
  <si>
    <t>1.8</t>
  </si>
  <si>
    <t>Развитие инфраструктуры дорожного хозяйства</t>
  </si>
  <si>
    <t>Федеральный проект "Жилье"</t>
  </si>
  <si>
    <t>III. Государственная программа Ленинградской области "Формирование городской среды и обеспечение качественным жильем граждан на территории Ленинградской области"</t>
  </si>
  <si>
    <t>Проектируемая улица 9 на участке: от Проектируемой улицы 6 до Проектируемой улицы 12; Проектируемая улица 7 на участке: от Проектируемой улицы 9 до Проектируемой улицы 8, часть Проектируемой улицы 8 по адресу: поселок Новоселье, МО Аннинское городское поселение Ломоносовского района Ленинградской области</t>
  </si>
  <si>
    <t>Стимулирование программ развития жилищного строительства субъектов Российской Федерации</t>
  </si>
  <si>
    <t>Мероприятия, направленные на достижение цели федерального проекта "Региональная и местная дорожная сеть" (ОБ)</t>
  </si>
  <si>
    <t>Строительство 1 этапа улично-дорожной сети по адресу: Ленинградская область, г. Всеволожск, Южный жилой район, кварталы 2,3,4,5,6,7,8. Улица Московская</t>
  </si>
  <si>
    <t>Реконструкция участка автомобильной дороги по ул. Скворцова г.п. им. Морозова, включая разработку проектно-сметной документации</t>
  </si>
  <si>
    <t>Строительство улицы Шадрина на участке от улицы Крикковское шоссе до улицы Проектная 3 в мкр. №7 г.Кингисепп</t>
  </si>
  <si>
    <t>Строительство участка автомобильной дороги от автомобильной дороги "Мины-Новинка" до дер. Клетно,  в том числе проектно-изыскательские работы</t>
  </si>
  <si>
    <t xml:space="preserve">Строительство улицы Гидротехников от ул. Центральной до ул. Серафимовской по адресу: Ленинградская область,Ломоносовский район, Аннинское городское поселение, г.п. Новоселье </t>
  </si>
  <si>
    <t>СМР за счет инвесторов Севен</t>
  </si>
  <si>
    <t xml:space="preserve"> Строительство и реконструкция а/д общего пользования регионального и межмуниципального значения, в т.ч.:</t>
  </si>
  <si>
    <t>Финансирование дорожной деятельности в отношении автомобильных дорог общего пользования регионального или межмуниципального, местного значения, в т.ч.:</t>
  </si>
  <si>
    <t xml:space="preserve"> Федеральный проект "Содействие развитию автомобильных дорог регионального, межмуниципального и местного значения" за счет средств федерального бюджета, в т.ч.:</t>
  </si>
  <si>
    <t>Ремонт Мосты, Дороги</t>
  </si>
  <si>
    <t>Рек-ция а/д "Санкт-Петербург-Колтуши на участке КАД-Колтуши" 1,2 этап</t>
  </si>
  <si>
    <t>Рек-ция а/д "Санкт-Петербург-Колтуши на участке КАД-Колтуши" 3,4 этап</t>
  </si>
  <si>
    <t>Стр-во подъезда к ТПУ "Кудрово" с реконструкцией транспортной развязки на км 12+575 а/д Р-21 "Кола" (строительство)</t>
  </si>
  <si>
    <t>Стр-во подъезда к ТПУ "Кудрово" с реконструкцией транспортной развязки на км 12+575 а/д Р-21 "Кола" (реконструкция)</t>
  </si>
  <si>
    <t>Строительство автодорожного путепровода на перегоне Выборг-Таммисуо участка Выборг-Каменногорск взамен закрываемых переездов на ПК 26+30.92, ПК 1276+10.80 и ПК 15+89,60" (км 3)</t>
  </si>
  <si>
    <t>СМР за счет инвесторов Русхимальянс</t>
  </si>
  <si>
    <t xml:space="preserve">Для обеспечения материальными средствами НФГО </t>
  </si>
  <si>
    <t xml:space="preserve">V. Для обеспечения материальными средствами НФГО </t>
  </si>
  <si>
    <t>IV. Непрограммные расходы</t>
  </si>
  <si>
    <t xml:space="preserve">V. Государственная программа ЛО "Социальная поддержка отдельных категорий граждан в ЛО" (ОБ) </t>
  </si>
  <si>
    <t>Объекты, финансируемые с привлечением ИБК</t>
  </si>
  <si>
    <t>Строительство подъезда к ТПУ "Кудрово" с реконструкцией транспортной развязки на км 12+575 автомобильной дороги Р-21 "Кола"</t>
  </si>
  <si>
    <t xml:space="preserve"> Строительство автомобильной дороги от кольцевой автомобильной дороги вокруг Санкт-Петербурга до автомобильной дороги "Санкт-Петербург - Матокса" на участке от границы Санкт-Петербурга до автомобильной дороги "Санкт-Петербург - Матокса"</t>
  </si>
  <si>
    <t>Реконструкция автомобильной дороги общего пользования регионального значения "Санкт-Петербург - Колтуши" во Всеволожском районе Ленинградской области, этап №3, этап №4</t>
  </si>
  <si>
    <t>4.4</t>
  </si>
  <si>
    <t>4.5</t>
  </si>
  <si>
    <t>4.6</t>
  </si>
  <si>
    <t>ПИР (КОСГУ 228)</t>
  </si>
  <si>
    <t>СМР (КОСГУ 310)</t>
  </si>
  <si>
    <t>Выкуп (КОСГУ 330)</t>
  </si>
  <si>
    <t>за счет средств ИБК</t>
  </si>
  <si>
    <t>Рек-ция м/п ч/р Мойка на км 47+300 а/д СПб-Кировск в Кировском районе ЛО</t>
  </si>
  <si>
    <t>за счет средств федерального бюджета (Резервный фонд Пр-ва РФ)</t>
  </si>
  <si>
    <t>Федеральный проект "Региональная и местная дорожная сеть" (ФБ+ОБ)</t>
  </si>
  <si>
    <t>нераспределенный остаток</t>
  </si>
  <si>
    <t>Строительство участка улично-дорожной сети в г. Гатчина - продолжение ул. Крупской от Пушкинского до Ленинградского шоссе (от ЖК "IQ" до ТК "Окей"). Протяженность 150м (СМР)</t>
  </si>
  <si>
    <t>в том числе под иные объекты:</t>
  </si>
  <si>
    <t>в том числе остатки средств 2021 на начало текущего финансового года</t>
  </si>
  <si>
    <t>Развитие инфраструктуры дорожного хозяйства за счет средств резервного фонда Правительства Российской Федерации</t>
  </si>
  <si>
    <t>за счет средств федерального бюджета  (Резервный фонд Пр-ва РФ)</t>
  </si>
  <si>
    <t>ПИР</t>
  </si>
  <si>
    <t>Проект Бюджета на  2025г.</t>
  </si>
  <si>
    <t>единовременная выплата по ОЗ "О почетном звании ЛО "Почетный работник дорожного хозяйства ЛО"</t>
  </si>
  <si>
    <t xml:space="preserve">Проезд от автомобильной дороги общего пользования федерального значения А-181 "Скандинавия" Санкт-Петербург – Выборг – граница с Финляндской Республикой на км 47 до ул. Танкистов во Всеволожском районе Ленинградской области </t>
  </si>
  <si>
    <t>Местная улица пос. Щеглово  по адресу: Ленинградская область, Всеволожский муниципальный район, Щегловское сельское поселение, пос. Щеглово, кадастровые номера участков: 47:07:0000000:94138, 47:07:0912007:742, 47:07:0912007:734, 47:07:0000000:90666. Строительство. Протяженность 0,947 км</t>
  </si>
  <si>
    <t>Устройство  пешеходного перехода в разных уровнях на автомобильной дороге общего пользования регионального значения "Парголово-Огоньки" на км 26</t>
  </si>
  <si>
    <t>Устройство перехватывающей парковки в с.Старая Ладога, на автомобильной дороге общего пользования регионального значения "Зуево-Новая Ладога" в Волховском районе</t>
  </si>
  <si>
    <t>Устройство разноуровневого пешеходного перехода на 7-ом  километре автомобильной дороги общего пользования регионального значения "Санкт-Петербург-Морье"</t>
  </si>
  <si>
    <t>1.12</t>
  </si>
  <si>
    <t>Устройство пешеходного перехода в разных уровнях на автомобильной дороге общего пользования регионального значения "Санкт-Петербург-завод им.Свердлова-Всеволожск" на км 35</t>
  </si>
  <si>
    <t>Реконструкция автомобильной дороги общего пользования регионального значения "Подъезд к Заневскому посту"</t>
  </si>
  <si>
    <t>Реконструкция автомобильной дороги общего пользования регионального значения Санкт-Петербург-Морье", км 9-км 11 во Всеволожском районе</t>
  </si>
  <si>
    <t>Реконструкция  автомобильной дороги общего пользования регионального значения "Комсомольское-Приозерск" в Выборгском и Приозерском районах, км 30-40</t>
  </si>
  <si>
    <t>за счет средств областного бюджета (ДФ)</t>
  </si>
  <si>
    <t>за счет средств федерального бюджета (ДФ)</t>
  </si>
  <si>
    <t>за счет средств областного бюджета ( не ДФ)</t>
  </si>
  <si>
    <t>за счет средств ИБК (ДФ)</t>
  </si>
  <si>
    <t>за счет средств областного бюджета (не ДФ)</t>
  </si>
  <si>
    <t xml:space="preserve">  Всего по Комплексу процессных мероприятий "Создание условий для осуществления дорожной деятельности"  в т.ч.:            </t>
  </si>
  <si>
    <t>за счет средств областного бюджета (ОБ ДФ)</t>
  </si>
  <si>
    <t>за счет средств федерального бюджета (ФБ ДФ)</t>
  </si>
  <si>
    <t>за счет средств ИБК из ФБ (ДФ)</t>
  </si>
  <si>
    <t>Мероприятия, направленные на достижение цели федерального проекта "Безопасность дорожного движения"(ОБ)</t>
  </si>
  <si>
    <t>Федеральный проект "Развитие транспортной инфраструктуры на сельских территориях"(ФБ+ОБ)</t>
  </si>
  <si>
    <t>Федеральный проект "Содействие развитию автомобильных дорог регионального, межмуниципального и местного значения"(ОБ)</t>
  </si>
  <si>
    <t>Федеральный проект "Жилье"(ОБ)</t>
  </si>
  <si>
    <t xml:space="preserve">Наименование </t>
  </si>
  <si>
    <t xml:space="preserve"> "Реконструкция автомобильной дороги общего пользования регионального значения "Подъезд к г.Колпино"  в Тосненском районе</t>
  </si>
  <si>
    <t xml:space="preserve"> Мероприятия, направленные на достижение цели федерального проекта "Региональная и местная дорожная сеть"</t>
  </si>
  <si>
    <t>11</t>
  </si>
  <si>
    <t>Капитальный ремонт автомобильной дороги общего пользования местного значения от дома №20 по ул. Полевая дер. Пеники по ул. Пениковская дер. Лангерево до региональной дороги Сойкино – Малая Ижора</t>
  </si>
  <si>
    <t>Капитальный ремонт автомобильной дороги общего пользования местного значения ул.Новая, дер. Пеники с подъездами к социальным объектам по адресу: Ленинградская область, Ломоносовский район, дер. Пеники</t>
  </si>
  <si>
    <t xml:space="preserve">за счет средств областного бюджета </t>
  </si>
  <si>
    <t>за счет средств СПБ</t>
  </si>
  <si>
    <t>Внедрение интеллектуальных транспортных систем, предусматривающих автоматизацию процессов управления дорожным движением в городских агломерациях, включающих города с населением свыше 300 тысяч человек</t>
  </si>
  <si>
    <t>Ремонт Автодороги общего пользования местного значения по ул. Ленина от ул. Некрасова до ул. Лермонтова в п. Оредеж Оредежского сельского поселения Лужского района Ленинградской области</t>
  </si>
  <si>
    <t>Капитальный ремонт Автомобильной дороги общего пользования местного значения по ул. Энгельса  в п. Оредеж, Лужского района, Ленинградской области</t>
  </si>
  <si>
    <t>Капитальный ремонт автомобильной дороги общего пользования местного значения по ул. Некрасова  в п. Оредеж, Лужского района, Ленинградской области</t>
  </si>
  <si>
    <t>Реконструкция автомобильной дороги регионального значения «Подъезд к Заневскому посту»</t>
  </si>
  <si>
    <t>Строительство подъезда к г. Всеволожску</t>
  </si>
  <si>
    <t>Реконструкция участка автомобильной дороги «Санкт-Петербург – Морье» на км 9+500 – 11+300</t>
  </si>
  <si>
    <t>Стр-во мост.перех. ч/р Свирь у г. Подпорожье Подпорожского р-на ЛО</t>
  </si>
  <si>
    <t>Подъезд к конеферме Гомонтово в д. Гомонтово</t>
  </si>
  <si>
    <t>Ремонт автомобильной дороги общего пользования местного значения д. Старый Бор ул. Аграрная Гостилицкое с.п. Ломоносовского р-на, Ленинградской области</t>
  </si>
  <si>
    <t>Ремонт автомобильной дороги общего пользования местного значения д. Красный Бор ул. Советская Гостилицкое с.п. Ломоносовского р-на, Ленинградской области</t>
  </si>
  <si>
    <t xml:space="preserve"> Улично-дорожная сеть. Линейный объект по пр. Строителей Всеволож. р-н, Заневское г.пос.</t>
  </si>
  <si>
    <t xml:space="preserve"> Участок улично-дорожной сети -Воронцовский бульвар г. Мурино Муринское г.п.</t>
  </si>
  <si>
    <t>МО Бокситогорск</t>
  </si>
  <si>
    <t>в том числе остатки средств 2022 на начало текущего финансового года</t>
  </si>
  <si>
    <t>остатки 2022 года</t>
  </si>
  <si>
    <t>текущий год</t>
  </si>
  <si>
    <t>в том числе под объекты, из них:</t>
  </si>
  <si>
    <t>Строительство 1 этапа улично-дорожной сети по адресу: Ленинградская область, г. Всеволожск, Южный жилой район, кварталы 2,3,4,5,6,7,8. Улица Московская (доп. потребность)</t>
  </si>
  <si>
    <t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 (остатки)</t>
  </si>
  <si>
    <t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 (доп. потребность)</t>
  </si>
  <si>
    <t xml:space="preserve"> Улично-дорожная сеть. Продолжение ул. Тихая от ул. Новостроек до Гаражного проезда», по адресу: Ленинградская область, Всеволожский район, Бугровское сельское поселение, пос. Бугры</t>
  </si>
  <si>
    <t xml:space="preserve">Федеральный проект "Общесистемные меры развития дорожного хозяйства" </t>
  </si>
  <si>
    <t xml:space="preserve">Реконструкция автомобильной дороги общего пользования регионального значения "Парголово-Огоньки" км 25+340 - км 26+040 (для подключения ТПУ "Сертолово") </t>
  </si>
  <si>
    <t>Ленавтодор</t>
  </si>
  <si>
    <t>МО</t>
  </si>
  <si>
    <t>остаток от МО</t>
  </si>
  <si>
    <t>Мероприятия в рамках реализации специального инфраструктурного проекта (средства публично-правовой компании "Фонд развития территорий")</t>
  </si>
  <si>
    <t>VI. Мероприятия в рамках реализации специального инфраструктурного проекта (средства публично-правовой компании "Фонд развития территорий")</t>
  </si>
  <si>
    <t>Выполнение проектно-изыскательских работ по объекту "Реконструкция автомобильной дороги "Петрово-станция Малукса"  в Кировском районе</t>
  </si>
  <si>
    <t>Выполнение проектно-изыскательских работ по объекту "Реконструкция автомобильной дороги "Путилово-Поляны", км 0+600 - км 6+000 в Кировском районе + экспертиза</t>
  </si>
  <si>
    <t xml:space="preserve"> ДОРОЖНЫЙ ФОНД ЛО(ФБ+ОБ+ИБК), в т.ч.:</t>
  </si>
  <si>
    <t>Строительство улично-дорожной сети ТПУ "Сертолово"</t>
  </si>
  <si>
    <t>Поправки 2024г.</t>
  </si>
  <si>
    <t>Предоставление единовременной денежной выплаты лицам, удостоенным почетного звания Ленинградской области «Почетный работник дорожного хозяйства Ленинградской области</t>
  </si>
  <si>
    <t xml:space="preserve">Строительство 1 этапа улично-дорожной сети по адресу: Ленинградская область, г. Всеволожск, Южный жилой район, кварталы 2,3,4,5,6,7,8. Улица Московская </t>
  </si>
  <si>
    <t>Кировский район</t>
  </si>
  <si>
    <t>«Строительство моста через Староладожский канал в створе Северного переулка в г. Шлиссельбург, в том числе проектно-изыскательские работы».</t>
  </si>
  <si>
    <t>4.7</t>
  </si>
  <si>
    <t>г. Енакиево (Дорожное хозяйство, но не ДФ ЛО)</t>
  </si>
  <si>
    <t>Поправки 2026г.</t>
  </si>
  <si>
    <t>Проект Бюджета на  2026г.</t>
  </si>
  <si>
    <t>Проект Бюджета после поправок на  2024г.</t>
  </si>
  <si>
    <t>Региональный проект "Региональная и местная дорожная сеть"</t>
  </si>
  <si>
    <t>В соответствии с программами дорожной деятельности субъектами Российской Федерации выполнены дорожные работы</t>
  </si>
  <si>
    <t>Осуществлены мероприятия по дорожной деятельности в отношении автомобильных дорог общего пользования регионального или межмуниципального, местного значения и искусственных сооружений на них</t>
  </si>
  <si>
    <t>Увеличение количества стационарных камер фотовидеофиксации нарушений правил дорожного движения на автомобильных дорогах федерального, регионального или межмуниципального, местного значения до 211,11% от базового количества 2017 года</t>
  </si>
  <si>
    <t>Размещение автоматических пунктов весогабаритного контроля транспортных средств на автомобильных дорогах регионального или межмуниципального, местного значения, нарастающим итогом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</si>
  <si>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 (ГКУ ЛАД)</t>
  </si>
  <si>
    <t>Развитие системы организации движения транспортных средств и пешеходов, повышение безопасности дорожных условий</t>
  </si>
  <si>
    <t>2.1.1</t>
  </si>
  <si>
    <t>2.2.</t>
  </si>
  <si>
    <t>I.</t>
  </si>
  <si>
    <t>II.</t>
  </si>
  <si>
    <t>III.</t>
  </si>
  <si>
    <t>IV.</t>
  </si>
  <si>
    <t>Выполнены кадастровые работы</t>
  </si>
  <si>
    <t>Реализация мероприятий по приведению в нормативное состояние автомобильных дорог общего пользования, обеспечивающих доступ к садоводческим некоммерческим товариществам в Ленинградской области</t>
  </si>
  <si>
    <t xml:space="preserve">Выполнен капитальный ремонт  и ремонт автомобильных дорог общего пользования местного значения, имеющих приоритетный социально значимый характер  </t>
  </si>
  <si>
    <t>Отраслевой проект "Развитие транспортной инфраструктуры на сельских территориях"</t>
  </si>
  <si>
    <t>Построены (реконструированы) и отремонтированы автомобильные дороги на сельских территориях</t>
  </si>
  <si>
    <t>1.1.</t>
  </si>
  <si>
    <t>Региональный проект «Безопасность дорожного движения»</t>
  </si>
  <si>
    <t xml:space="preserve">Региональный проект "Общесистемные меры развития дорожного хозяйства". </t>
  </si>
  <si>
    <t xml:space="preserve">ВСЕГО по Региональным проектам:                                 </t>
  </si>
  <si>
    <t>12</t>
  </si>
  <si>
    <t>ГКУ ДДС</t>
  </si>
  <si>
    <t xml:space="preserve">  Всего Отраслевой проект «Безопасность дорожного движения»</t>
  </si>
  <si>
    <t>Предоставлены единовременные денежные выплаты лицам, удостоенным почетного звания Ленинградской области "Почетный работник дорожного хозяйства Ленинградской области"</t>
  </si>
  <si>
    <t>Изготовлены нагрудный знак и удостоверение к Почетному званию Ленинградской области "Почетный работник дорожного хозяйства Ленинградской области"</t>
  </si>
  <si>
    <t>Социальные выплаты и меры стимулирующего характера, связанные с профес. деят-тью (выплаты молодым специалистам ГКУ Ленавтодор, ГКУ ДДС и ГКУ ЛО ЦБДД)</t>
  </si>
  <si>
    <t>Создана транспортная инфраструктура в районах массовой жилой застройки</t>
  </si>
  <si>
    <t>Всего по ГП  Государственная программа Ленинградской области "Формирование городской среды и обеспечение качественным жильем граждан на территории Ленинградской области"</t>
  </si>
  <si>
    <t>Завершено строительство и реконструкция автомобильных дорог общего пользования регионального и межмуниципального значения</t>
  </si>
  <si>
    <t xml:space="preserve">Завершено строительство (реконструкция),  включая проектирование автомобильных дорог общего пользования местного значения  </t>
  </si>
  <si>
    <t>Восстановлены транспортно-эксплуатационные характеристики, в том числе конструктивные элементы автомобильных дорог, дорожных сооружений и (или) их частей</t>
  </si>
  <si>
    <t xml:space="preserve">Проведен комплекс работ по поддержанию надлежащего технического состояния автомобильных дорог, оценке их технического состояния, и работ по организации и обеспечению безопасности дорожного движения </t>
  </si>
  <si>
    <t xml:space="preserve">Выполнены мероприятия по обеспечению транспортной безопасности объектов транспортной инфраструктуры Ленинградской области </t>
  </si>
  <si>
    <t>Приведены  в нормативное состояние автомобильных дорог общего пользования, обеспечивающих доступ к садоводческим некоммерческим товариществам в Ленинградской области</t>
  </si>
  <si>
    <t>Выполнены дорожные работы в отношении автомобильных дорог общего пользования регионального значения</t>
  </si>
  <si>
    <t>Уменьшена задолженность получателя субсидии по договору финансовой аренды (лизинга)</t>
  </si>
  <si>
    <t>Изготовление нагрудного знака и удостоверения к Почетному званию Ленинградской области "Почетный работник дорожного хозяйства Ленинградской области"</t>
  </si>
  <si>
    <t>Реконструкция автомобильной дороги общего пользования местного значения  «Лемовжа - Гостятино» в Волосовском районе Ленинградской области,  включая разработку проектно-сметной документации 3,8 км</t>
  </si>
  <si>
    <t>Реконструкция автомобильной дороги общего пользования местного значения                                         "Большой Сабск - Изори" в Волосовском районе Ленинградской области,   включая разработку проектно-сметной документации 2,1 км</t>
  </si>
  <si>
    <t>Строительство пешеходного мостового перехода через р. Оредеж в дер. Даймище                                           на территории Рождественского сельского поселения Гатчинского муниципального района Ленинградской области 97,02  п.м.</t>
  </si>
  <si>
    <t>Реконструкция Копорского шоссе с перекрестками улиц Ленинградская - Копорское шоссе и перекрестками улиц Копорское шоссе - проспект Александра Невского в гор. Сосновый Бор Ленинградской области по адресу: автомобильная дорога Копорское шоссе с перекрестками улиц Ленинградская - Копорское шоссе и перекрестка улиц Копорское шоссе - проспект Александра Невского в гор. Сосновый Бор Ленинградской области 1,3,4 этапы  1,709 км</t>
  </si>
  <si>
    <t>Реконструкция проезда мкрн Черная речка - мкрг Сертолово-2 по адресу: Ленинградская область, Всеволожский район, г. Сертолово, микрорайон Сертолово-2, ул. Мира, земельный участок с кадастровым номером 47:08:0103002:2500 (в границах квартала Сертолово-2 до примыкания к Восточно-Выборгскому шоссе). 1,56141 км</t>
  </si>
  <si>
    <t xml:space="preserve">Реконструкция ул. Дорожная (в границах от Дороги Жизни до дома № 7), Садового переулка и улицы Майской в г. Всеволожске по адресу: Ленинградская область, г. Всеволожск, ул. Дорожная (в границах от Дороги Жизни до дома № 7); Ленинградская область, г. Всеволожск, Садовый переулок; Ленинградская область, г. Всеволожск, ул. Майская. 0,948 км </t>
  </si>
  <si>
    <t>Строительство улицы Серафимовская по адресу: г.п. Новоселье, МО Аннинское городское поселение, Ломоносовский район, Ленинградская область 0,565 км</t>
  </si>
  <si>
    <t>Линейный объект по проспекту Строителей в составе: уличная дорожная сеть, внутриквартальные сети уличного освещения, ливневая канализация по адресу: Ленинградская область, Всеволожский муниципальный район, муниципального образования «Заневское городское поселение», кадастровый квартал 47:07:1044001», 0,6922 км</t>
  </si>
  <si>
    <r>
      <t>Построены (реконструированы)</t>
    </r>
    <r>
      <rPr>
        <b/>
        <i/>
        <sz val="16"/>
        <color rgb="FF00B050"/>
        <rFont val="Calibri"/>
        <family val="2"/>
        <charset val="204"/>
      </rPr>
      <t xml:space="preserve"> </t>
    </r>
    <r>
      <rPr>
        <b/>
        <i/>
        <sz val="16"/>
        <color rgb="FF00B050"/>
        <rFont val="Times New Roman"/>
        <family val="1"/>
        <charset val="204"/>
      </rPr>
      <t>автомобильные дороги регионального значения общего пользования с твердым покрытием, ведущие от сети автомобильных дорог общего пользования к объектам населенных пунктов, расположенных на сельских территориях, объектам агропромышленного комплекса</t>
    </r>
  </si>
  <si>
    <t>Отраслевой проект «Развитие и приведение в нормативное состояние автомобильных дорог общего пользования»</t>
  </si>
  <si>
    <t>Итого по Отраслевому проекту «Развитие и приведение в нормативное состояние автомобильных дорог общего пользования»</t>
  </si>
  <si>
    <t>Выполнено 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движения, а также обеспечение функционирования комплексов фотовидеофиксации нарушений правил дорожного движения на автомобильных дорог общего пользования федерального, регионального и местного значения (ГКУ ЛАД, ДДС, ЦБДД)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</si>
  <si>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движения, а также обеспечение функционирования комплексов фотовидеофиксации нарушений правил дорожного движения на автомобильных дорог общего пользования федерального, регионального и местного значения (ГКУ ДДС)</t>
  </si>
  <si>
    <t>ГП ЛО "Социальная поддержка отдельных категорий граждан в ЛО" (ОБ) (выплаты молодым специалистам ГКУ Ленавтодор, ДДС и ЦБДД)</t>
  </si>
  <si>
    <t xml:space="preserve">   СМР</t>
  </si>
  <si>
    <t>Стр-во автомобильной дороги от кольцевой автомобильной дороги вокруг Санкт-Петербурга до автомобильной дороги "Санкт-Петербург-Матокса" на участке от границы Санкт-Петербурга до а/д "Санкт-Петербург-Матокса" (в створе Пискаревки)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</si>
  <si>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 (в створе Гражданского)</t>
  </si>
  <si>
    <t xml:space="preserve">Приведение в нормативное состояние автомобильных дорог и искусственных дорожных сооружений в рамках реализации национального проекта "Безопасные качественные дороги" </t>
  </si>
  <si>
    <t>3.3.1</t>
  </si>
  <si>
    <t>за счет средств областного бюджета к бюджетному кредиту</t>
  </si>
  <si>
    <t>1.9</t>
  </si>
  <si>
    <t>Капитальный ремонт и ремонт а/д общего пользования регионального и межмуниципального значения</t>
  </si>
  <si>
    <t xml:space="preserve">Мероприятия по обеспечению транспортной безопасности объектов транспортной инфраструктуры Ленинградской области </t>
  </si>
  <si>
    <t xml:space="preserve">Устройство пешеходного перехода в разных уровнях на автомобильной дороге общего пользования регионального значения "Парголово - Огоньки" на км 26 </t>
  </si>
  <si>
    <t>Строительство мостового перехода через реку Котиха (протоку Репаранда) на автомобильной дороге «Подъезд к пос. Свирица в границах а/д Паша - Свирица – Загубье» в Волховском районе Ленинградской области»</t>
  </si>
  <si>
    <t>Строительство путепровода над ж/д путями на 40 км автомобильной дороги "Гатчина-Ополье" в Волосовском районе Ленинградской области</t>
  </si>
  <si>
    <t>Исполнение судебных решений</t>
  </si>
  <si>
    <t>Оказание услуг по техническому обслуживанию и ремонту комплексов автоматической фотовидеофиксации нарушений ПДД РФ, АПВГК</t>
  </si>
  <si>
    <t>Пересылка по почте копий постановлений и материалов дел об административных правонарушениях ПДД РФ</t>
  </si>
  <si>
    <t>Страхование комплексов</t>
  </si>
  <si>
    <t xml:space="preserve">Приведение в нормативное состояние автомобильных дорог и искусственных дорожных сооружений </t>
  </si>
  <si>
    <t xml:space="preserve"> Финансовое обеспечение дорожной деятельности </t>
  </si>
  <si>
    <t>1.13</t>
  </si>
  <si>
    <t>1.14</t>
  </si>
  <si>
    <t>1.15</t>
  </si>
  <si>
    <t>Субсидии на строительство (реконструкцию), включая проектирование автомобильных дорог общего пользования местного значения</t>
  </si>
  <si>
    <t>3.3</t>
  </si>
  <si>
    <t>3.4</t>
  </si>
  <si>
    <t>Выполнение проектно-изыскательских работ по устройству элементов обустройства а/д</t>
  </si>
  <si>
    <t>Установка программно-аппаратных комлексов по контролю за дорожным движением  на а/д общего пользования регионального значения ЛО</t>
  </si>
  <si>
    <t xml:space="preserve"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</t>
  </si>
  <si>
    <t>Строительство и реконструкция а/д общего пользования регионального и межмуниципального значения</t>
  </si>
  <si>
    <r>
      <t xml:space="preserve">Предоставление единовременной денежной выплаты лицам, удостоенным почетного звания ЛО«Почетный работник дорожного хозяйства ЛО и изготовление нагруд. знака и удостоверения </t>
    </r>
    <r>
      <rPr>
        <b/>
        <i/>
        <sz val="16"/>
        <rFont val="Arial Cyr"/>
        <charset val="204"/>
      </rPr>
      <t>(не ДФ)</t>
    </r>
  </si>
  <si>
    <t>за счет средств СПБ (ДФ)</t>
  </si>
  <si>
    <t>Строительство и реконструкция автомобильных дорог общего пользования с твердым покрытием, ведущих от сети автомобильных дорог общего пользования к общественно значимым объектам населенных пунктов, расположенных на сельских территориях, объектам производства и переработки продукции</t>
  </si>
  <si>
    <t>Развитие транспортной инфраструктуры на сельских территориях</t>
  </si>
  <si>
    <t xml:space="preserve"> Региональный проект "Жилье"</t>
  </si>
  <si>
    <t xml:space="preserve">Обеспечение деятельности (услуги, работы) государственных учреждений </t>
  </si>
  <si>
    <t>3.5</t>
  </si>
  <si>
    <t>Стройка, Реконструкция</t>
  </si>
  <si>
    <t xml:space="preserve">Субсидий бюджетам муниципальных образований Ленинградской
области на капитальный ремонт и (или) ремонт автомобильных дорог общего пользования местного значения (г. ГАТЧИНА)
</t>
  </si>
  <si>
    <t>Мероприятия в рамках реализации специального инфраструктурного проекта (за счет средств областного бюджета Ленинградской области)</t>
  </si>
  <si>
    <t>за счет средств областного бюджета (софинансирование)</t>
  </si>
  <si>
    <t>из средств ФБ снятие БК на опереж темпы (ФБ ДФ)</t>
  </si>
  <si>
    <t>из средств Дорожного фонда, всего  субсидии бюджетам  МО (ОБ+ФБ)</t>
  </si>
  <si>
    <t>Проект Бюджета Комитета по дорожному хозяйству Ленинградской области на 2024 год и на плановый период 2025 и 2026 годов (тыс. руб), закон в апреле 2024г.</t>
  </si>
  <si>
    <t>Кап. ремонт Мосты, Дороги</t>
  </si>
  <si>
    <t xml:space="preserve">ПИР - ОБ </t>
  </si>
  <si>
    <t>1.16</t>
  </si>
  <si>
    <t>Устройство парковки на км 7+865 автомобильной дороги "Ульяновка-Отрадное" в Тосненском районе</t>
  </si>
  <si>
    <t>Рек-ция моста ч/р Михалевка на км59+922 а/д Комсомольское-Приозерск в Выборгском р-не ЛО</t>
  </si>
  <si>
    <t>Рек-ция моста ч/р Кумбито на км2+660 а/д Подъезд к октябрьской слободе до шоссе на Кондегу в Волховском р-не ЛО</t>
  </si>
  <si>
    <t>Устройство пешеходных переходов в разных уровнях на а/д Санкт-Петербург-Колтуши во Всеволожском р-не ЛО</t>
  </si>
  <si>
    <t xml:space="preserve"> (КОСГУ 298)</t>
  </si>
  <si>
    <t xml:space="preserve"> (КОСГУ 299)</t>
  </si>
  <si>
    <t>Выполнение проектно-изыскательских работ по объекту "Реконструкция автомобильной дороги "Путилово-Поляны", км 0+600 - км 6+000 в Кировском районе</t>
  </si>
  <si>
    <t>Экспертиза проектно-изыскательских работ по объекту "Реконструкция автомобильной дороги "Путилово-Поляны", км 0+600 - км 6+000 в Кировском районе</t>
  </si>
  <si>
    <t>Выполнение проектно-изыскательских работ по объекту "Реконструкция автомобильной дороги "Подъезд к п.Неппово" в Кингисеппском районе</t>
  </si>
  <si>
    <t>Экспертиза проектно-изыскательских работ по объекту "Реконструкция автомобильной дороги "Подъезд к п.Неппово" в Кингисеппском районе</t>
  </si>
  <si>
    <t>Участок улично-дорожной сети - Воронцовский бульвар (правая половина дороги от улицы Графская до Ручьевского проспекта) и улица Шувалова (правая половина дороги от улицы Графская до Ручьевского проспекта) в западной части г. Мурино МО "Муринское городское поселение" Всеволожского муниципального района Ленинградской области</t>
  </si>
  <si>
    <t>Субсидии на строительство (реконструкцию), включая проектирование автомобильных дорог общего пользования местного значения (остатки средств на начало текущего финансового года)</t>
  </si>
  <si>
    <t>4.2</t>
  </si>
  <si>
    <t>Строительство участка улично-дорожной сети в г. Гатчина - продолжение ул. Крупской от Пушкинского до Ленинградского шоссе (от ЖК "IQ" до ТК "Окей")</t>
  </si>
  <si>
    <t xml:space="preserve"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 </t>
  </si>
  <si>
    <t>4.3</t>
  </si>
  <si>
    <t>«Строительство автомобильной дороги, расположенной по адресу: Ленинградская область, Тосненский район, г.Тосно, дорога к стадиону от региональной автодороги "Кемполово-Губаницы-Калитино-Выра-Тосно-Шапки", в том числе проектно-изыскательское работы»</t>
  </si>
  <si>
    <t>VI. Резервный фонд Правительства ЛО</t>
  </si>
  <si>
    <t>предоставление иных межбюджетных трансфертов из областного бюджета Ленинградской области бюджету муниципального образования «Тихвинское городское поселение» Тихвинского муниципального района Ленинградской области в целях финансового обеспечения выполнения противоаварийных мероприятий на мосту через Введенский ручей по ул. Зайцева в городе Тихвин Ленинградской области.</t>
  </si>
  <si>
    <t>Поправки бюджета в апреле</t>
  </si>
  <si>
    <t xml:space="preserve"> Проект Бюджета на  2024г. </t>
  </si>
  <si>
    <t xml:space="preserve">Бюджет на 2024г. </t>
  </si>
  <si>
    <t xml:space="preserve">Бюджет на 2025г. </t>
  </si>
  <si>
    <t xml:space="preserve">Бюджет на 2026г. </t>
  </si>
  <si>
    <t>Резервный фонд Правительства ЛО</t>
  </si>
  <si>
    <t>ПРОЦЕССНАЯ ЧАСТЬ НЕ ДФ</t>
  </si>
  <si>
    <t>Средства,предусмотренные на условно отобранные Минсельхозом объекты кап ремонта и ремонта а/д (КВР 521)</t>
  </si>
  <si>
    <t>Капитальный ремонт и ремонт а/д общего пользования регионального и межмуниципального значения(средства ОБ)</t>
  </si>
  <si>
    <t>«Строительство автомобильной дороги Подъезд к объекту строительства – полигон твердых бытовых и отдельных видов промышленных отходов с МСК в Кингисеппском муниципальном районе Ленинградской области на участках с КН 47:20:0752003:847 и КН 47:20:07520003:848»</t>
  </si>
  <si>
    <t xml:space="preserve">Финансирование 2024г. </t>
  </si>
  <si>
    <t>%</t>
  </si>
  <si>
    <t xml:space="preserve">Выполнение 2024г. </t>
  </si>
  <si>
    <t>Выполнение работ по замене существующих автобусных павильонов на автомобильной дороге общего пользования регионального значения «Гатчина-Ополье» км 2+186 справа и км 2+191 слева в Гатчинском районе</t>
  </si>
  <si>
    <t xml:space="preserve">Выполнение комплексного специального обследования автомобильных дорог общего пользования регионального значения в Всеволожском, Выборгском, Кингисеппском, Киришском, Лодейнопольском, Подпорожском, Сланцевском, Тихвинском и Тосненском районах Ленинградской области, разработку паспортов автомобильных дорог и проектов организации дорожного движения. </t>
  </si>
  <si>
    <t>Установка недостающих дорожных знаков на автомобильных дорогах общего пользования регионального значения Ленинградской области</t>
  </si>
  <si>
    <t xml:space="preserve">Выполнение комплексного специального обследования автомобильных дорог общего пользования регионального значения в Бокситогорском, Киришском, Ломоносовском и Тосненском районах Ленинградской области, разработку паспортов автомобильных дорог и проектов организации дорожного движения. </t>
  </si>
  <si>
    <t>Технологическое присоединение для электроснабжения наружного освещения пешеходных переходов</t>
  </si>
  <si>
    <t>Техническое перевооружение перекрестков и пешеходных переходов с устройством светофорных объектов</t>
  </si>
  <si>
    <t>прочие (КОСГУ 299)</t>
  </si>
  <si>
    <t>прочие (КОСГУ 298)</t>
  </si>
  <si>
    <t>"Реконструкция автомобильной дороги "Подъезд к п.Неппово" в Кингисеппском районе (ПИР)</t>
  </si>
  <si>
    <t xml:space="preserve">Нераспределенные средства </t>
  </si>
  <si>
    <t>Оказание услуг по сопровождению Автоматизированной системы обработки данных автоматической фото-видеофиксации административных правонарушений в области дорожного движения на территории Ленинградской области</t>
  </si>
  <si>
    <t xml:space="preserve">Оказание услуг по аренде подсистемы фотовидеофиксации нарушений Правил дорожного движения Российской Федерации  </t>
  </si>
  <si>
    <t>Оказание услуг по сопровождению программного продукта весогабаритного контроля</t>
  </si>
  <si>
    <t>Оказание услуг по плановому техническому обслуживанию Автоматизированной системы дистанционного сбора данных о потреблении электроэнергии</t>
  </si>
  <si>
    <t>Оказание услуг по технологическому присоединению комплексов к сетям электроснабжения</t>
  </si>
  <si>
    <t xml:space="preserve"> оказанию услуг связи по предоставлению каналов связи  </t>
  </si>
  <si>
    <t>Оказание услуг по предпочтовой подготовке регистрируемых почтовых отправлений, содержащих копии постановлений об административных правонарушениях в области дорожного движения</t>
  </si>
  <si>
    <t>Оказание услуг по передаче электрической энергии</t>
  </si>
  <si>
    <t>за счет средств федерального бюджета (зачет аванса 2023г.)</t>
  </si>
  <si>
    <r>
      <t xml:space="preserve">Развитие инфраструктуры дорожного хозяйства </t>
    </r>
    <r>
      <rPr>
        <b/>
        <i/>
        <sz val="16"/>
        <color rgb="FFFF0000"/>
        <rFont val="Arial"/>
        <family val="2"/>
        <charset val="204"/>
      </rPr>
      <t>за счет средств федерального бюджета (зачет аванса 2023г.)</t>
    </r>
  </si>
  <si>
    <t xml:space="preserve">Рек-ция а/д "Санкт-Петербург-Колтуши на участке КАД-Колтуши" 1,2 этап 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</si>
  <si>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движения, а также обеспечение функционирования комплексов фотовидеофиксации нарушений правил дорожного движения на автомобильных дорог общего пользования федерального, регионального и местного значения (ДДС, ЛАД)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</si>
  <si>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движения, а также обеспечение функционирования комплексов фотовидеофиксации нарушений правил дорожного движения на автомобильных дорог общего пользования федерального, регионального и местного значения  (ЦБДД)</t>
  </si>
  <si>
    <t>Отраслевой проект «Безопасность дорожного движения» (ДДС, ЛАД, ЦБДД)</t>
  </si>
  <si>
    <t xml:space="preserve"> Финансовое обеспечение дорожной деятельности в рамках реализации национального проекта "Безопасные качественные дороги" (АГЛОМЕРАЦИЯ)</t>
  </si>
  <si>
    <t>Приведение в нормативное состояние автомобильных дорог и искусственных дорожных сооружений в рамках реализации национального проекта "Безопасные качественные дороги" (Мосты, дороги)</t>
  </si>
  <si>
    <t>Региональные проекты</t>
  </si>
  <si>
    <t xml:space="preserve">Заключено ГК, Соглашений на 2024г. </t>
  </si>
  <si>
    <t>Выполнение работ по ликвидации мест концентрации ДТП и аварийно-опасных участков на автомобильных дорогах общего пользования регионального значения Ленинградской области инженерными методами</t>
  </si>
  <si>
    <t>Выполнение работ по ремонту тротуара на автомобильной дороге общего пользования регионального значения "Санкт-Петербург - завод имю Свердлова - Всеволожск" на участке км 40+800 - км 41+030 во Всеволожском районе</t>
  </si>
  <si>
    <t>Проведение специального обследования автомобильных дорог общего пользования регионального значения Ленинградской области для профилактики дорожно-транспортных происшествий, связанных со столкновением транспортных средств, движущихся во встречных направлениях.</t>
  </si>
  <si>
    <t>прочие (КОСГУ 228)</t>
  </si>
  <si>
    <t>1.10</t>
  </si>
  <si>
    <t>1.11</t>
  </si>
  <si>
    <t>Устройство элементов обустройства</t>
  </si>
  <si>
    <t>Исполнение  Бюджета Комитета по дорожному хозяйству Ленинградской области на 1 июля 2024 года</t>
  </si>
  <si>
    <t>СМР (244)</t>
  </si>
  <si>
    <t>ПИР (243)</t>
  </si>
  <si>
    <t>Всего  субсидии бюджетам   МО (ОБ+СПБ)</t>
  </si>
  <si>
    <t>ПИР (244)</t>
  </si>
  <si>
    <t xml:space="preserve">Выполнение работ по установке недостающего барьерного ограждения на автомобильных дорогах общего пользования регионального значения </t>
  </si>
  <si>
    <t>Выполнение работ по устройству светофорного объекта на перекрестке автомобильных дорог общего пользования регионального значения Ленинградской области "Юкки-Кузьмолово" и "Порошкино-Капитолово"</t>
  </si>
  <si>
    <t>Выполнение работ по устройству искусственных неровностей на участке автомобильной дороги общего пользования регионального значения "Стрельна - Кипень - Гатчина" в границах населенного пункта Кипень в Ломоносовском районе Ленинградской области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</si>
</sst>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#,##0.00000"/>
    <numFmt numFmtId="165" formatCode="#,##0.0"/>
    <numFmt numFmtId="166" formatCode="0.0%"/>
    <numFmt numFmtId="167" formatCode="#,##0.000"/>
    <numFmt numFmtId="168" formatCode="_-* #,##0.00&quot;р.&quot;_-;\-* #,##0.00&quot;р.&quot;_-;_-* &quot;-&quot;??&quot;р.&quot;_-;_-@_-"/>
    <numFmt numFmtId="169" formatCode="_-* #,##0.00_р_._-;\-* #,##0.00_р_._-;_-* &quot;-&quot;??_р_._-;_-@_-"/>
    <numFmt numFmtId="170" formatCode="#,##0.000000"/>
    <numFmt numFmtId="171" formatCode="#,##0.0000"/>
  </numFmts>
  <fonts count="196" x14ac:knownFonts="1"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i/>
      <sz val="14"/>
      <color rgb="FF002060"/>
      <name val="Arial"/>
      <family val="2"/>
      <charset val="204"/>
    </font>
    <font>
      <b/>
      <i/>
      <sz val="16"/>
      <color rgb="FF7030A0"/>
      <name val="Arial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6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i/>
      <sz val="14"/>
      <color rgb="FF002060"/>
      <name val="Arial Cyr"/>
      <charset val="204"/>
    </font>
    <font>
      <b/>
      <i/>
      <sz val="14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12"/>
      <color rgb="FFFF0000"/>
      <name val="Calibri"/>
      <family val="2"/>
      <charset val="204"/>
      <scheme val="minor"/>
    </font>
    <font>
      <b/>
      <i/>
      <sz val="14"/>
      <color theme="5" tint="-0.249977111117893"/>
      <name val="Arial Cyr"/>
      <charset val="204"/>
    </font>
    <font>
      <b/>
      <i/>
      <sz val="14"/>
      <color theme="5" tint="-0.249977111117893"/>
      <name val="Arial"/>
      <family val="2"/>
      <charset val="204"/>
    </font>
    <font>
      <b/>
      <i/>
      <sz val="14"/>
      <color rgb="FFFF0000"/>
      <name val="Arial Cyr"/>
      <charset val="204"/>
    </font>
    <font>
      <b/>
      <i/>
      <sz val="14"/>
      <color rgb="FFFF0000"/>
      <name val="Arial"/>
      <family val="2"/>
      <charset val="204"/>
    </font>
    <font>
      <b/>
      <i/>
      <sz val="14"/>
      <color rgb="FF7030A0"/>
      <name val="Arial Cyr"/>
      <charset val="204"/>
    </font>
    <font>
      <b/>
      <i/>
      <sz val="14"/>
      <color rgb="FF7030A0"/>
      <name val="Arial"/>
      <family val="2"/>
      <charset val="204"/>
    </font>
    <font>
      <i/>
      <sz val="14"/>
      <name val="Arial Cyr"/>
      <charset val="204"/>
    </font>
    <font>
      <i/>
      <sz val="14"/>
      <name val="Arial"/>
      <family val="2"/>
      <charset val="204"/>
    </font>
    <font>
      <i/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4"/>
      <color rgb="FFFF0000"/>
      <name val="Arial Cyr"/>
      <charset val="204"/>
    </font>
    <font>
      <b/>
      <sz val="12"/>
      <color rgb="FFFF0000"/>
      <name val="Calibri"/>
      <family val="2"/>
      <charset val="204"/>
      <scheme val="minor"/>
    </font>
    <font>
      <b/>
      <sz val="14"/>
      <color theme="5" tint="-0.249977111117893"/>
      <name val="Arial"/>
      <family val="2"/>
      <charset val="204"/>
    </font>
    <font>
      <sz val="12"/>
      <color theme="1"/>
      <name val="Arial"/>
      <family val="2"/>
      <charset val="204"/>
    </font>
    <font>
      <b/>
      <sz val="14"/>
      <color rgb="FF7030A0"/>
      <name val="Arial"/>
      <family val="2"/>
      <charset val="204"/>
    </font>
    <font>
      <b/>
      <sz val="14"/>
      <color rgb="FF002060"/>
      <name val="Arial"/>
      <family val="2"/>
      <charset val="204"/>
    </font>
    <font>
      <b/>
      <i/>
      <sz val="14"/>
      <name val="Arial Cyr"/>
      <charset val="204"/>
    </font>
    <font>
      <sz val="14"/>
      <name val="Arial Cyr"/>
      <charset val="204"/>
    </font>
    <font>
      <b/>
      <i/>
      <sz val="12"/>
      <name val="Arial Cyr"/>
      <charset val="204"/>
    </font>
    <font>
      <i/>
      <sz val="12"/>
      <name val="Arial Cyr"/>
      <charset val="204"/>
    </font>
    <font>
      <sz val="12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b/>
      <i/>
      <sz val="14"/>
      <color theme="1"/>
      <name val="Arial"/>
      <family val="2"/>
      <charset val="204"/>
    </font>
    <font>
      <b/>
      <sz val="12"/>
      <color rgb="FF0070C0"/>
      <name val="Arial"/>
      <family val="2"/>
      <charset val="204"/>
    </font>
    <font>
      <b/>
      <sz val="14"/>
      <name val="Arial Cyr"/>
      <charset val="204"/>
    </font>
    <font>
      <b/>
      <sz val="12"/>
      <name val="Calibri"/>
      <family val="2"/>
      <charset val="204"/>
      <scheme val="minor"/>
    </font>
    <font>
      <b/>
      <sz val="12"/>
      <color rgb="FF0070C0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12"/>
      <color rgb="FF7030A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002060"/>
      <name val="Arial"/>
      <family val="2"/>
      <charset val="204"/>
    </font>
    <font>
      <sz val="12"/>
      <name val="Arial"/>
      <family val="2"/>
      <charset val="204"/>
    </font>
    <font>
      <b/>
      <i/>
      <sz val="12"/>
      <color rgb="FF002060"/>
      <name val="Arial Cyr"/>
      <charset val="204"/>
    </font>
    <font>
      <i/>
      <sz val="14"/>
      <color rgb="FF002060"/>
      <name val="Arial"/>
      <family val="2"/>
      <charset val="204"/>
    </font>
    <font>
      <sz val="14"/>
      <color theme="5" tint="-0.249977111117893"/>
      <name val="Arial"/>
      <family val="2"/>
      <charset val="204"/>
    </font>
    <font>
      <sz val="12"/>
      <color rgb="FF002060"/>
      <name val="Calibri"/>
      <family val="2"/>
      <charset val="204"/>
      <scheme val="minor"/>
    </font>
    <font>
      <b/>
      <sz val="12"/>
      <color rgb="FF002060"/>
      <name val="Calibri"/>
      <family val="2"/>
      <charset val="204"/>
      <scheme val="minor"/>
    </font>
    <font>
      <b/>
      <sz val="12"/>
      <name val="Arial Cyr"/>
      <charset val="204"/>
    </font>
    <font>
      <sz val="12"/>
      <color rgb="FF002060"/>
      <name val="Arial"/>
      <family val="2"/>
      <charset val="204"/>
    </font>
    <font>
      <b/>
      <sz val="14"/>
      <name val="Calibri"/>
      <family val="2"/>
      <charset val="204"/>
      <scheme val="minor"/>
    </font>
    <font>
      <b/>
      <sz val="14"/>
      <color rgb="FF00206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i/>
      <sz val="12"/>
      <color theme="5" tint="-0.249977111117893"/>
      <name val="Arial Cyr"/>
      <charset val="204"/>
    </font>
    <font>
      <sz val="14"/>
      <name val="Calibri"/>
      <family val="2"/>
      <charset val="204"/>
      <scheme val="minor"/>
    </font>
    <font>
      <sz val="12"/>
      <color rgb="FF7030A0"/>
      <name val="Calibri"/>
      <family val="2"/>
      <charset val="204"/>
      <scheme val="minor"/>
    </font>
    <font>
      <b/>
      <sz val="14"/>
      <color theme="5" tint="-0.249977111117893"/>
      <name val="Arial Cyr"/>
      <charset val="204"/>
    </font>
    <font>
      <i/>
      <sz val="14"/>
      <color rgb="FFC00000"/>
      <name val="Arial Cyr"/>
      <charset val="204"/>
    </font>
    <font>
      <i/>
      <sz val="14"/>
      <color rgb="FFFF0000"/>
      <name val="Arial"/>
      <family val="2"/>
      <charset val="204"/>
    </font>
    <font>
      <sz val="12"/>
      <color rgb="FFFF0000"/>
      <name val="Calibri"/>
      <family val="2"/>
      <charset val="204"/>
      <scheme val="minor"/>
    </font>
    <font>
      <i/>
      <sz val="14"/>
      <color theme="5" tint="-0.249977111117893"/>
      <name val="Arial Cyr"/>
      <charset val="204"/>
    </font>
    <font>
      <sz val="12"/>
      <color theme="5" tint="-0.249977111117893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scheme val="minor"/>
    </font>
    <font>
      <b/>
      <i/>
      <sz val="12"/>
      <color rgb="FF002060"/>
      <name val="Calibri"/>
      <family val="2"/>
      <charset val="204"/>
      <scheme val="minor"/>
    </font>
    <font>
      <i/>
      <sz val="12"/>
      <color rgb="FF002060"/>
      <name val="Calibri"/>
      <family val="2"/>
      <charset val="204"/>
      <scheme val="minor"/>
    </font>
    <font>
      <b/>
      <i/>
      <sz val="16"/>
      <color rgb="FF002060"/>
      <name val="Arial Cyr"/>
      <charset val="204"/>
    </font>
    <font>
      <b/>
      <i/>
      <sz val="16"/>
      <name val="Arial"/>
      <family val="2"/>
      <charset val="204"/>
    </font>
    <font>
      <b/>
      <i/>
      <sz val="16"/>
      <color theme="5" tint="-0.249977111117893"/>
      <name val="Arial Cyr"/>
      <charset val="204"/>
    </font>
    <font>
      <b/>
      <i/>
      <sz val="16"/>
      <color rgb="FFFF0000"/>
      <name val="Arial Cyr"/>
      <charset val="204"/>
    </font>
    <font>
      <i/>
      <sz val="16"/>
      <color rgb="FF002060"/>
      <name val="Arial Cyr"/>
      <charset val="204"/>
    </font>
    <font>
      <b/>
      <i/>
      <sz val="16"/>
      <color rgb="FF002060"/>
      <name val="Arial"/>
      <family val="2"/>
      <charset val="204"/>
    </font>
    <font>
      <b/>
      <i/>
      <sz val="16"/>
      <color theme="5" tint="-0.249977111117893"/>
      <name val="Arial"/>
      <family val="2"/>
      <charset val="204"/>
    </font>
    <font>
      <b/>
      <i/>
      <sz val="16"/>
      <color rgb="FFFF0000"/>
      <name val="Arial"/>
      <family val="2"/>
      <charset val="204"/>
    </font>
    <font>
      <b/>
      <i/>
      <sz val="16"/>
      <color rgb="FF7030A0"/>
      <name val="Arial"/>
      <family val="2"/>
      <charset val="204"/>
    </font>
    <font>
      <i/>
      <sz val="16"/>
      <color rgb="FF002060"/>
      <name val="Arial"/>
      <family val="2"/>
      <charset val="204"/>
    </font>
    <font>
      <b/>
      <sz val="16"/>
      <name val="Arial"/>
      <family val="2"/>
      <charset val="204"/>
    </font>
    <font>
      <b/>
      <sz val="16"/>
      <color rgb="FFFF0000"/>
      <name val="Arial Cyr"/>
      <charset val="204"/>
    </font>
    <font>
      <b/>
      <sz val="16"/>
      <color rgb="FF002060"/>
      <name val="Arial Cyr"/>
      <charset val="204"/>
    </font>
    <font>
      <b/>
      <sz val="16"/>
      <color theme="5" tint="-0.249977111117893"/>
      <name val="Arial"/>
      <family val="2"/>
      <charset val="204"/>
    </font>
    <font>
      <i/>
      <sz val="16"/>
      <name val="Arial"/>
      <family val="2"/>
      <charset val="204"/>
    </font>
    <font>
      <b/>
      <sz val="16"/>
      <color rgb="FF002060"/>
      <name val="Arial"/>
      <family val="2"/>
      <charset val="204"/>
    </font>
    <font>
      <i/>
      <sz val="16"/>
      <name val="Arial Cyr"/>
      <charset val="204"/>
    </font>
    <font>
      <i/>
      <sz val="16"/>
      <color rgb="FF7030A0"/>
      <name val="Arial Cyr"/>
      <charset val="204"/>
    </font>
    <font>
      <sz val="16"/>
      <color rgb="FF002060"/>
      <name val="Arial Cyr"/>
      <charset val="204"/>
    </font>
    <font>
      <sz val="16"/>
      <name val="Arial Cyr"/>
      <charset val="204"/>
    </font>
    <font>
      <b/>
      <sz val="16"/>
      <color theme="1"/>
      <name val="Arial"/>
      <family val="2"/>
      <charset val="204"/>
    </font>
    <font>
      <sz val="16"/>
      <name val="Arial"/>
      <family val="2"/>
      <charset val="204"/>
    </font>
    <font>
      <i/>
      <sz val="16"/>
      <color rgb="FFFF0000"/>
      <name val="Arial Cyr"/>
      <charset val="204"/>
    </font>
    <font>
      <b/>
      <i/>
      <sz val="16"/>
      <color rgb="FFC00000"/>
      <name val="Arial Cyr"/>
      <charset val="204"/>
    </font>
    <font>
      <i/>
      <sz val="16"/>
      <color rgb="FFC00000"/>
      <name val="Arial Cyr"/>
      <charset val="204"/>
    </font>
    <font>
      <i/>
      <sz val="16"/>
      <color rgb="FFFF0000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6"/>
      <color theme="5" tint="-0.249977111117893"/>
      <name val="Arial Cyr"/>
      <charset val="204"/>
    </font>
    <font>
      <sz val="14"/>
      <color rgb="FF002060"/>
      <name val="Arial"/>
      <family val="2"/>
      <charset val="204"/>
    </font>
    <font>
      <i/>
      <sz val="14"/>
      <color rgb="FF002060"/>
      <name val="Arial Cyr"/>
      <charset val="204"/>
    </font>
    <font>
      <b/>
      <sz val="12"/>
      <color rgb="FF002060"/>
      <name val="Arial Cyr"/>
      <charset val="204"/>
    </font>
    <font>
      <b/>
      <sz val="16"/>
      <color theme="5" tint="-0.499984740745262"/>
      <name val="Arial"/>
      <family val="2"/>
      <charset val="204"/>
    </font>
    <font>
      <b/>
      <i/>
      <sz val="16"/>
      <color theme="5" tint="-0.499984740745262"/>
      <name val="Arial Cyr"/>
      <charset val="204"/>
    </font>
    <font>
      <b/>
      <i/>
      <sz val="16"/>
      <color theme="5" tint="-0.499984740745262"/>
      <name val="Arial"/>
      <family val="2"/>
      <charset val="204"/>
    </font>
    <font>
      <b/>
      <i/>
      <sz val="14"/>
      <color theme="5" tint="-0.499984740745262"/>
      <name val="Arial"/>
      <family val="2"/>
      <charset val="204"/>
    </font>
    <font>
      <b/>
      <sz val="12"/>
      <color theme="5" tint="-0.499984740745262"/>
      <name val="Calibri"/>
      <family val="2"/>
      <charset val="204"/>
      <scheme val="minor"/>
    </font>
    <font>
      <sz val="14"/>
      <color theme="5" tint="-0.499984740745262"/>
      <name val="Arial"/>
      <family val="2"/>
      <charset val="204"/>
    </font>
    <font>
      <sz val="12"/>
      <name val="Arial Cyr"/>
      <charset val="204"/>
    </font>
    <font>
      <b/>
      <sz val="12"/>
      <color rgb="FFFF0000"/>
      <name val="Arial"/>
      <family val="2"/>
      <charset val="204"/>
    </font>
    <font>
      <sz val="12"/>
      <color theme="5" tint="-0.499984740745262"/>
      <name val="Calibri"/>
      <family val="2"/>
      <charset val="204"/>
      <scheme val="minor"/>
    </font>
    <font>
      <sz val="14"/>
      <color theme="5" tint="-0.499984740745262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i/>
      <sz val="12"/>
      <color rgb="FF00B050"/>
      <name val="Calibri"/>
      <family val="2"/>
      <charset val="204"/>
      <scheme val="minor"/>
    </font>
    <font>
      <b/>
      <i/>
      <sz val="16"/>
      <color rgb="FF00B050"/>
      <name val="Arial Cyr"/>
      <charset val="204"/>
    </font>
    <font>
      <b/>
      <i/>
      <sz val="14"/>
      <color rgb="FF00B050"/>
      <name val="Arial"/>
      <family val="2"/>
      <charset val="204"/>
    </font>
    <font>
      <b/>
      <i/>
      <sz val="16"/>
      <color rgb="FF00B050"/>
      <name val="Arial"/>
      <family val="2"/>
      <charset val="204"/>
    </font>
    <font>
      <b/>
      <sz val="12"/>
      <color rgb="FF00B050"/>
      <name val="Calibri"/>
      <family val="2"/>
      <charset val="204"/>
      <scheme val="minor"/>
    </font>
    <font>
      <b/>
      <sz val="16"/>
      <color rgb="FF00B050"/>
      <name val="Arial Cyr"/>
      <charset val="204"/>
    </font>
    <font>
      <b/>
      <i/>
      <sz val="14"/>
      <color rgb="FF00B050"/>
      <name val="Arial Cyr"/>
      <charset val="204"/>
    </font>
    <font>
      <b/>
      <sz val="14"/>
      <color rgb="FF00B050"/>
      <name val="Arial"/>
      <family val="2"/>
      <charset val="204"/>
    </font>
    <font>
      <b/>
      <sz val="16"/>
      <color rgb="FF00B050"/>
      <name val="Arial"/>
      <family val="2"/>
      <charset val="204"/>
    </font>
    <font>
      <i/>
      <sz val="16"/>
      <color rgb="FF00B050"/>
      <name val="Arial Cyr"/>
      <charset val="204"/>
    </font>
    <font>
      <b/>
      <sz val="12"/>
      <color rgb="FF7030A0"/>
      <name val="Arial"/>
      <family val="2"/>
      <charset val="204"/>
    </font>
    <font>
      <b/>
      <sz val="16"/>
      <color rgb="FF7030A0"/>
      <name val="Arial"/>
      <family val="2"/>
      <charset val="204"/>
    </font>
    <font>
      <b/>
      <sz val="14"/>
      <color rgb="FF7030A0"/>
      <name val="Calibri"/>
      <family val="2"/>
      <charset val="204"/>
      <scheme val="minor"/>
    </font>
    <font>
      <sz val="12"/>
      <color rgb="FF00B050"/>
      <name val="Calibri"/>
      <family val="2"/>
      <charset val="204"/>
      <scheme val="minor"/>
    </font>
    <font>
      <b/>
      <i/>
      <sz val="16"/>
      <color rgb="FF0070C0"/>
      <name val="Arial"/>
      <family val="2"/>
      <charset val="204"/>
    </font>
    <font>
      <sz val="16"/>
      <color rgb="FFFF0000"/>
      <name val="Arial"/>
      <family val="2"/>
      <charset val="204"/>
    </font>
    <font>
      <b/>
      <i/>
      <sz val="16"/>
      <color theme="6" tint="-0.249977111117893"/>
      <name val="Arial"/>
      <family val="2"/>
      <charset val="204"/>
    </font>
    <font>
      <b/>
      <i/>
      <sz val="16"/>
      <color theme="6" tint="-0.249977111117893"/>
      <name val="Arial Cyr"/>
      <charset val="204"/>
    </font>
    <font>
      <sz val="12"/>
      <color theme="6" tint="-0.249977111117893"/>
      <name val="Calibri"/>
      <family val="2"/>
      <charset val="204"/>
      <scheme val="minor"/>
    </font>
    <font>
      <b/>
      <sz val="16"/>
      <color theme="6" tint="-0.249977111117893"/>
      <name val="Arial Cyr"/>
      <charset val="204"/>
    </font>
    <font>
      <b/>
      <sz val="12"/>
      <color theme="5" tint="-0.249977111117893"/>
      <name val="Calibri"/>
      <family val="2"/>
      <charset val="204"/>
      <scheme val="minor"/>
    </font>
    <font>
      <b/>
      <sz val="14"/>
      <color rgb="FF002060"/>
      <name val="Arial Cyr"/>
      <charset val="204"/>
    </font>
    <font>
      <i/>
      <sz val="14"/>
      <color rgb="FF00B050"/>
      <name val="Arial"/>
      <family val="2"/>
      <charset val="204"/>
    </font>
    <font>
      <b/>
      <sz val="12"/>
      <color rgb="FF00B050"/>
      <name val="Arial"/>
      <family val="2"/>
      <charset val="204"/>
    </font>
    <font>
      <b/>
      <sz val="12"/>
      <color theme="9" tint="-0.249977111117893"/>
      <name val="Arial"/>
      <family val="2"/>
      <charset val="204"/>
    </font>
    <font>
      <b/>
      <sz val="16"/>
      <color theme="9" tint="-0.249977111117893"/>
      <name val="Arial"/>
      <family val="2"/>
      <charset val="204"/>
    </font>
    <font>
      <b/>
      <i/>
      <sz val="16"/>
      <color theme="9" tint="-0.249977111117893"/>
      <name val="Arial"/>
      <family val="2"/>
      <charset val="204"/>
    </font>
    <font>
      <sz val="16"/>
      <color rgb="FF00B050"/>
      <name val="Calibri"/>
      <family val="2"/>
      <charset val="204"/>
      <scheme val="minor"/>
    </font>
    <font>
      <b/>
      <i/>
      <sz val="16"/>
      <color rgb="FF00B050"/>
      <name val="Times New Roman"/>
      <family val="1"/>
      <charset val="204"/>
    </font>
    <font>
      <i/>
      <sz val="14"/>
      <color rgb="FF00B050"/>
      <name val="Arial Cyr"/>
      <charset val="204"/>
    </font>
    <font>
      <b/>
      <i/>
      <sz val="16"/>
      <color rgb="FF00B0F0"/>
      <name val="Arial"/>
      <family val="2"/>
      <charset val="204"/>
    </font>
    <font>
      <b/>
      <i/>
      <sz val="16"/>
      <color rgb="FF00B0F0"/>
      <name val="Arial Cyr"/>
      <charset val="204"/>
    </font>
    <font>
      <b/>
      <sz val="12"/>
      <color rgb="FF00B0F0"/>
      <name val="Calibri"/>
      <family val="2"/>
      <charset val="204"/>
      <scheme val="minor"/>
    </font>
    <font>
      <b/>
      <i/>
      <sz val="16"/>
      <color rgb="FF00B050"/>
      <name val="Calibri"/>
      <family val="2"/>
      <charset val="204"/>
    </font>
    <font>
      <b/>
      <i/>
      <sz val="12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6"/>
      <color theme="5" tint="-0.499984740745262"/>
      <name val="Arial"/>
      <family val="2"/>
      <charset val="204"/>
    </font>
    <font>
      <sz val="16"/>
      <color theme="5" tint="-0.499984740745262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14"/>
      <color rgb="FFFF0000"/>
      <name val="Arial"/>
      <family val="2"/>
      <charset val="204"/>
    </font>
    <font>
      <b/>
      <i/>
      <sz val="12"/>
      <color theme="8" tint="-0.249977111117893"/>
      <name val="Calibri"/>
      <family val="2"/>
      <charset val="204"/>
      <scheme val="minor"/>
    </font>
    <font>
      <b/>
      <i/>
      <sz val="16"/>
      <color theme="8" tint="-0.249977111117893"/>
      <name val="Arial Cyr"/>
      <charset val="204"/>
    </font>
    <font>
      <b/>
      <i/>
      <sz val="16"/>
      <color theme="8" tint="-0.249977111117893"/>
      <name val="Arial"/>
      <family val="2"/>
      <charset val="204"/>
    </font>
    <font>
      <b/>
      <i/>
      <sz val="14"/>
      <name val="Calibri"/>
      <family val="2"/>
      <charset val="204"/>
      <scheme val="minor"/>
    </font>
    <font>
      <b/>
      <i/>
      <sz val="16"/>
      <color rgb="FF92D050"/>
      <name val="Arial"/>
      <family val="2"/>
      <charset val="204"/>
    </font>
    <font>
      <b/>
      <i/>
      <sz val="16"/>
      <color rgb="FF92D050"/>
      <name val="Arial Cyr"/>
      <charset val="204"/>
    </font>
    <font>
      <sz val="12"/>
      <color rgb="FF92D050"/>
      <name val="Calibri"/>
      <family val="2"/>
      <charset val="204"/>
      <scheme val="minor"/>
    </font>
    <font>
      <b/>
      <sz val="16"/>
      <color theme="5"/>
      <name val="Arial Cyr"/>
      <charset val="204"/>
    </font>
    <font>
      <b/>
      <i/>
      <sz val="16"/>
      <color theme="5"/>
      <name val="Arial"/>
      <family val="2"/>
      <charset val="204"/>
    </font>
    <font>
      <b/>
      <i/>
      <sz val="16"/>
      <color theme="5"/>
      <name val="Arial Cyr"/>
      <charset val="204"/>
    </font>
    <font>
      <b/>
      <i/>
      <sz val="12"/>
      <color rgb="FF7030A0"/>
      <name val="Calibri"/>
      <family val="2"/>
      <charset val="204"/>
      <scheme val="minor"/>
    </font>
    <font>
      <b/>
      <i/>
      <sz val="12"/>
      <color theme="5"/>
      <name val="Calibri"/>
      <family val="2"/>
      <charset val="204"/>
      <scheme val="minor"/>
    </font>
    <font>
      <i/>
      <sz val="12"/>
      <color rgb="FF7030A0"/>
      <name val="Calibri"/>
      <family val="2"/>
      <charset val="204"/>
      <scheme val="minor"/>
    </font>
    <font>
      <b/>
      <sz val="12"/>
      <color rgb="FF92D050"/>
      <name val="Calibri"/>
      <family val="2"/>
      <charset val="204"/>
      <scheme val="minor"/>
    </font>
    <font>
      <sz val="16"/>
      <color rgb="FFFF0000"/>
      <name val="Arial Cyr"/>
      <charset val="204"/>
    </font>
    <font>
      <i/>
      <sz val="14"/>
      <color rgb="FFFF0000"/>
      <name val="Arial Cyr"/>
      <charset val="204"/>
    </font>
    <font>
      <b/>
      <sz val="14"/>
      <color rgb="FFFF0000"/>
      <name val="Arial"/>
      <family val="2"/>
      <charset val="204"/>
    </font>
    <font>
      <sz val="14"/>
      <name val="Arial"/>
      <family val="2"/>
      <charset val="204"/>
    </font>
    <font>
      <b/>
      <i/>
      <sz val="14"/>
      <color theme="9" tint="-0.499984740745262"/>
      <name val="Arial"/>
      <family val="2"/>
      <charset val="204"/>
    </font>
    <font>
      <b/>
      <sz val="16"/>
      <color theme="9" tint="-0.499984740745262"/>
      <name val="Arial"/>
      <family val="2"/>
      <charset val="204"/>
    </font>
    <font>
      <b/>
      <i/>
      <sz val="16"/>
      <color theme="9" tint="-0.499984740745262"/>
      <name val="Arial"/>
      <family val="2"/>
      <charset val="204"/>
    </font>
    <font>
      <b/>
      <i/>
      <sz val="16"/>
      <color theme="9" tint="-0.499984740745262"/>
      <name val="Arial Cyr"/>
      <charset val="204"/>
    </font>
    <font>
      <i/>
      <sz val="16"/>
      <color theme="5" tint="-0.249977111117893"/>
      <name val="Arial"/>
      <family val="2"/>
      <charset val="204"/>
    </font>
    <font>
      <sz val="16"/>
      <color rgb="FF002060"/>
      <name val="Calibri"/>
      <family val="2"/>
      <charset val="204"/>
      <scheme val="minor"/>
    </font>
    <font>
      <b/>
      <sz val="14"/>
      <color theme="5"/>
      <name val="Arial Cyr"/>
      <charset val="204"/>
    </font>
    <font>
      <i/>
      <sz val="16"/>
      <color theme="5"/>
      <name val="Arial Cyr"/>
      <charset val="204"/>
    </font>
    <font>
      <i/>
      <sz val="16"/>
      <color theme="5" tint="-0.499984740745262"/>
      <name val="Arial Cyr"/>
      <charset val="204"/>
    </font>
    <font>
      <b/>
      <i/>
      <sz val="16"/>
      <color rgb="FF0070C0"/>
      <name val="Arial Cyr"/>
      <charset val="204"/>
    </font>
    <font>
      <sz val="12"/>
      <color rgb="FF0070C0"/>
      <name val="Calibri"/>
      <family val="2"/>
      <charset val="204"/>
      <scheme val="minor"/>
    </font>
    <font>
      <sz val="12"/>
      <color rgb="FF00B0F0"/>
      <name val="Calibri"/>
      <family val="2"/>
      <charset val="204"/>
      <scheme val="minor"/>
    </font>
    <font>
      <b/>
      <sz val="16"/>
      <color rgb="FF00B0F0"/>
      <name val="Arial Cyr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1">
    <xf numFmtId="0" fontId="0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6" fillId="0" borderId="0"/>
    <xf numFmtId="168" fontId="75" fillId="0" borderId="0" applyFont="0" applyFill="0" applyBorder="0" applyAlignment="0" applyProtection="0"/>
    <xf numFmtId="0" fontId="75" fillId="0" borderId="0"/>
    <xf numFmtId="0" fontId="75" fillId="0" borderId="0"/>
    <xf numFmtId="0" fontId="75" fillId="0" borderId="0"/>
    <xf numFmtId="0" fontId="2" fillId="0" borderId="0"/>
    <xf numFmtId="0" fontId="2" fillId="0" borderId="0"/>
    <xf numFmtId="0" fontId="2" fillId="0" borderId="0"/>
    <xf numFmtId="0" fontId="75" fillId="0" borderId="0"/>
    <xf numFmtId="0" fontId="75" fillId="0" borderId="0"/>
    <xf numFmtId="0" fontId="75" fillId="0" borderId="0"/>
    <xf numFmtId="0" fontId="7" fillId="0" borderId="0"/>
    <xf numFmtId="0" fontId="75" fillId="0" borderId="0"/>
    <xf numFmtId="0" fontId="7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5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9" fontId="75" fillId="0" borderId="0" applyFont="0" applyFill="0" applyBorder="0" applyAlignment="0" applyProtection="0"/>
    <xf numFmtId="169" fontId="75" fillId="0" borderId="0" applyFont="0" applyFill="0" applyBorder="0" applyAlignment="0" applyProtection="0"/>
    <xf numFmtId="0" fontId="1" fillId="0" borderId="0"/>
    <xf numFmtId="9" fontId="75" fillId="0" borderId="0" applyFont="0" applyFill="0" applyBorder="0" applyAlignment="0" applyProtection="0"/>
  </cellStyleXfs>
  <cellXfs count="903">
    <xf numFmtId="0" fontId="0" fillId="0" borderId="0" xfId="0"/>
    <xf numFmtId="0" fontId="3" fillId="0" borderId="0" xfId="1"/>
    <xf numFmtId="49" fontId="4" fillId="0" borderId="0" xfId="1" applyNumberFormat="1" applyFont="1" applyAlignment="1">
      <alignment horizontal="center"/>
    </xf>
    <xf numFmtId="164" fontId="5" fillId="0" borderId="0" xfId="1" applyNumberFormat="1" applyFont="1"/>
    <xf numFmtId="164" fontId="3" fillId="0" borderId="0" xfId="1" applyNumberFormat="1"/>
    <xf numFmtId="164" fontId="6" fillId="0" borderId="0" xfId="1" applyNumberFormat="1" applyFont="1" applyFill="1"/>
    <xf numFmtId="0" fontId="3" fillId="0" borderId="0" xfId="1" applyFill="1"/>
    <xf numFmtId="0" fontId="3" fillId="0" borderId="0" xfId="1" applyBorder="1"/>
    <xf numFmtId="49" fontId="11" fillId="0" borderId="1" xfId="1" applyNumberFormat="1" applyFont="1" applyFill="1" applyBorder="1" applyAlignment="1">
      <alignment horizontal="center" vertical="center" wrapText="1"/>
    </xf>
    <xf numFmtId="0" fontId="12" fillId="0" borderId="0" xfId="1" applyFont="1" applyFill="1"/>
    <xf numFmtId="49" fontId="11" fillId="0" borderId="2" xfId="1" applyNumberFormat="1" applyFont="1" applyFill="1" applyBorder="1" applyAlignment="1">
      <alignment horizontal="center" vertical="center" wrapText="1"/>
    </xf>
    <xf numFmtId="49" fontId="13" fillId="0" borderId="0" xfId="1" applyNumberFormat="1" applyFont="1"/>
    <xf numFmtId="49" fontId="13" fillId="0" borderId="4" xfId="1" applyNumberFormat="1" applyFont="1" applyBorder="1" applyAlignment="1">
      <alignment horizontal="center" vertical="center"/>
    </xf>
    <xf numFmtId="49" fontId="14" fillId="0" borderId="0" xfId="1" applyNumberFormat="1" applyFont="1"/>
    <xf numFmtId="49" fontId="18" fillId="0" borderId="0" xfId="1" applyNumberFormat="1" applyFont="1"/>
    <xf numFmtId="165" fontId="24" fillId="0" borderId="4" xfId="1" applyNumberFormat="1" applyFont="1" applyFill="1" applyBorder="1" applyAlignment="1">
      <alignment horizontal="center" vertical="center"/>
    </xf>
    <xf numFmtId="49" fontId="28" fillId="0" borderId="0" xfId="1" applyNumberFormat="1" applyFont="1" applyFill="1"/>
    <xf numFmtId="49" fontId="28" fillId="0" borderId="0" xfId="1" applyNumberFormat="1" applyFont="1"/>
    <xf numFmtId="49" fontId="29" fillId="0" borderId="0" xfId="1" applyNumberFormat="1" applyFont="1" applyFill="1"/>
    <xf numFmtId="49" fontId="29" fillId="0" borderId="0" xfId="1" applyNumberFormat="1" applyFont="1"/>
    <xf numFmtId="167" fontId="16" fillId="0" borderId="4" xfId="1" applyNumberFormat="1" applyFont="1" applyFill="1" applyBorder="1" applyAlignment="1">
      <alignment vertical="center" wrapText="1"/>
    </xf>
    <xf numFmtId="165" fontId="16" fillId="0" borderId="4" xfId="1" applyNumberFormat="1" applyFont="1" applyFill="1" applyBorder="1" applyAlignment="1">
      <alignment horizontal="center" vertical="center" wrapText="1"/>
    </xf>
    <xf numFmtId="0" fontId="31" fillId="0" borderId="0" xfId="1" applyFont="1" applyFill="1"/>
    <xf numFmtId="167" fontId="22" fillId="0" borderId="4" xfId="1" applyNumberFormat="1" applyFont="1" applyFill="1" applyBorder="1" applyAlignment="1">
      <alignment vertical="center" wrapText="1"/>
    </xf>
    <xf numFmtId="165" fontId="21" fillId="0" borderId="4" xfId="1" applyNumberFormat="1" applyFont="1" applyFill="1" applyBorder="1" applyAlignment="1">
      <alignment horizontal="center" vertical="center" wrapText="1"/>
    </xf>
    <xf numFmtId="0" fontId="33" fillId="0" borderId="0" xfId="1" applyFont="1" applyFill="1"/>
    <xf numFmtId="0" fontId="16" fillId="0" borderId="0" xfId="1" applyFont="1" applyFill="1" applyBorder="1" applyAlignment="1">
      <alignment horizontal="center" vertical="center" wrapText="1"/>
    </xf>
    <xf numFmtId="0" fontId="28" fillId="0" borderId="0" xfId="1" applyFont="1" applyFill="1"/>
    <xf numFmtId="0" fontId="28" fillId="0" borderId="0" xfId="1" applyFont="1"/>
    <xf numFmtId="167" fontId="20" fillId="0" borderId="4" xfId="1" applyNumberFormat="1" applyFont="1" applyFill="1" applyBorder="1" applyAlignment="1">
      <alignment horizontal="left" vertical="center" wrapText="1"/>
    </xf>
    <xf numFmtId="165" fontId="20" fillId="0" borderId="4" xfId="1" applyNumberFormat="1" applyFont="1" applyFill="1" applyBorder="1" applyAlignment="1">
      <alignment horizontal="center" vertical="center" wrapText="1"/>
    </xf>
    <xf numFmtId="165" fontId="17" fillId="0" borderId="0" xfId="1" applyNumberFormat="1" applyFont="1" applyFill="1" applyBorder="1" applyAlignment="1">
      <alignment horizontal="center" vertical="center" wrapText="1"/>
    </xf>
    <xf numFmtId="0" fontId="35" fillId="0" borderId="0" xfId="1" applyFont="1" applyFill="1"/>
    <xf numFmtId="165" fontId="26" fillId="0" borderId="4" xfId="1" applyNumberFormat="1" applyFont="1" applyFill="1" applyBorder="1" applyAlignment="1">
      <alignment horizontal="center" vertical="center" wrapText="1"/>
    </xf>
    <xf numFmtId="0" fontId="35" fillId="3" borderId="0" xfId="1" applyFont="1" applyFill="1"/>
    <xf numFmtId="164" fontId="8" fillId="0" borderId="4" xfId="1" applyNumberFormat="1" applyFont="1" applyFill="1" applyBorder="1" applyAlignment="1">
      <alignment horizontal="center" vertical="center" wrapText="1"/>
    </xf>
    <xf numFmtId="167" fontId="25" fillId="0" borderId="4" xfId="1" applyNumberFormat="1" applyFont="1" applyFill="1" applyBorder="1" applyAlignment="1">
      <alignment horizontal="center" vertical="center" wrapText="1"/>
    </xf>
    <xf numFmtId="165" fontId="25" fillId="0" borderId="4" xfId="1" applyNumberFormat="1" applyFont="1" applyFill="1" applyBorder="1" applyAlignment="1">
      <alignment horizontal="center" vertical="center" wrapText="1"/>
    </xf>
    <xf numFmtId="165" fontId="41" fillId="0" borderId="0" xfId="1" applyNumberFormat="1" applyFont="1" applyFill="1" applyBorder="1" applyAlignment="1">
      <alignment horizontal="center" vertical="center" wrapText="1"/>
    </xf>
    <xf numFmtId="0" fontId="42" fillId="0" borderId="0" xfId="1" applyFont="1" applyFill="1"/>
    <xf numFmtId="165" fontId="25" fillId="0" borderId="4" xfId="1" applyNumberFormat="1" applyFont="1" applyFill="1" applyBorder="1" applyAlignment="1">
      <alignment horizontal="left" vertical="center" wrapText="1"/>
    </xf>
    <xf numFmtId="167" fontId="16" fillId="0" borderId="4" xfId="1" applyNumberFormat="1" applyFont="1" applyFill="1" applyBorder="1" applyAlignment="1">
      <alignment horizontal="left" vertical="center" wrapText="1"/>
    </xf>
    <xf numFmtId="0" fontId="45" fillId="0" borderId="0" xfId="1" applyFont="1" applyFill="1"/>
    <xf numFmtId="165" fontId="38" fillId="0" borderId="4" xfId="1" applyNumberFormat="1" applyFont="1" applyFill="1" applyBorder="1" applyAlignment="1">
      <alignment horizontal="center" vertical="center" wrapText="1"/>
    </xf>
    <xf numFmtId="0" fontId="47" fillId="0" borderId="0" xfId="1" applyFont="1" applyFill="1"/>
    <xf numFmtId="165" fontId="15" fillId="0" borderId="4" xfId="1" applyNumberFormat="1" applyFont="1" applyFill="1" applyBorder="1" applyAlignment="1">
      <alignment horizontal="center" vertical="center" wrapText="1"/>
    </xf>
    <xf numFmtId="0" fontId="48" fillId="0" borderId="0" xfId="1" applyFont="1" applyFill="1"/>
    <xf numFmtId="0" fontId="49" fillId="0" borderId="0" xfId="1" applyFont="1" applyFill="1"/>
    <xf numFmtId="0" fontId="37" fillId="0" borderId="0" xfId="1" applyFont="1" applyFill="1"/>
    <xf numFmtId="0" fontId="28" fillId="3" borderId="0" xfId="1" applyFont="1" applyFill="1"/>
    <xf numFmtId="0" fontId="50" fillId="0" borderId="0" xfId="1" applyFont="1" applyFill="1"/>
    <xf numFmtId="0" fontId="51" fillId="0" borderId="0" xfId="1" applyFont="1" applyFill="1"/>
    <xf numFmtId="0" fontId="49" fillId="3" borderId="0" xfId="1" applyFont="1" applyFill="1"/>
    <xf numFmtId="0" fontId="50" fillId="0" borderId="0" xfId="1" applyFont="1" applyFill="1" applyAlignment="1">
      <alignment horizontal="center"/>
    </xf>
    <xf numFmtId="0" fontId="52" fillId="0" borderId="0" xfId="1" applyFont="1" applyFill="1"/>
    <xf numFmtId="167" fontId="41" fillId="0" borderId="4" xfId="1" applyNumberFormat="1" applyFont="1" applyFill="1" applyBorder="1" applyAlignment="1">
      <alignment vertical="center" wrapText="1"/>
    </xf>
    <xf numFmtId="0" fontId="53" fillId="0" borderId="0" xfId="1" applyFont="1" applyFill="1"/>
    <xf numFmtId="167" fontId="41" fillId="3" borderId="4" xfId="1" applyNumberFormat="1" applyFont="1" applyFill="1" applyBorder="1" applyAlignment="1">
      <alignment vertical="center" wrapText="1"/>
    </xf>
    <xf numFmtId="167" fontId="54" fillId="0" borderId="4" xfId="1" applyNumberFormat="1" applyFont="1" applyFill="1" applyBorder="1" applyAlignment="1">
      <alignment vertical="center" wrapText="1"/>
    </xf>
    <xf numFmtId="0" fontId="49" fillId="4" borderId="0" xfId="1" applyFont="1" applyFill="1"/>
    <xf numFmtId="167" fontId="8" fillId="0" borderId="4" xfId="1" applyNumberFormat="1" applyFont="1" applyFill="1" applyBorder="1" applyAlignment="1">
      <alignment horizontal="left" vertical="center" wrapText="1"/>
    </xf>
    <xf numFmtId="0" fontId="8" fillId="0" borderId="0" xfId="1" applyFont="1" applyFill="1"/>
    <xf numFmtId="0" fontId="36" fillId="0" borderId="0" xfId="1" applyFont="1"/>
    <xf numFmtId="164" fontId="38" fillId="0" borderId="0" xfId="1" applyNumberFormat="1" applyFont="1" applyFill="1" applyBorder="1" applyAlignment="1">
      <alignment horizontal="center" vertical="center" wrapText="1"/>
    </xf>
    <xf numFmtId="0" fontId="56" fillId="0" borderId="0" xfId="1" applyFont="1"/>
    <xf numFmtId="0" fontId="56" fillId="0" borderId="0" xfId="1" applyFont="1" applyFill="1"/>
    <xf numFmtId="0" fontId="57" fillId="0" borderId="0" xfId="1" applyFont="1" applyFill="1"/>
    <xf numFmtId="0" fontId="58" fillId="0" borderId="0" xfId="1" applyFont="1" applyFill="1"/>
    <xf numFmtId="165" fontId="19" fillId="0" borderId="4" xfId="1" applyNumberFormat="1" applyFont="1" applyFill="1" applyBorder="1" applyAlignment="1">
      <alignment horizontal="center" vertical="center" wrapText="1"/>
    </xf>
    <xf numFmtId="165" fontId="25" fillId="0" borderId="4" xfId="1" applyNumberFormat="1" applyFont="1" applyFill="1" applyBorder="1" applyAlignment="1">
      <alignment vertical="center" wrapText="1"/>
    </xf>
    <xf numFmtId="0" fontId="60" fillId="0" borderId="0" xfId="1" applyFont="1" applyFill="1"/>
    <xf numFmtId="0" fontId="61" fillId="0" borderId="0" xfId="1" applyFont="1" applyFill="1"/>
    <xf numFmtId="0" fontId="34" fillId="0" borderId="0" xfId="1" applyFont="1" applyFill="1"/>
    <xf numFmtId="0" fontId="62" fillId="0" borderId="0" xfId="1" applyFont="1" applyFill="1"/>
    <xf numFmtId="0" fontId="63" fillId="0" borderId="0" xfId="1" applyFont="1" applyFill="1"/>
    <xf numFmtId="0" fontId="31" fillId="0" borderId="0" xfId="1" applyFont="1"/>
    <xf numFmtId="0" fontId="65" fillId="0" borderId="0" xfId="1" applyFont="1" applyFill="1"/>
    <xf numFmtId="0" fontId="16" fillId="0" borderId="0" xfId="1" applyFont="1" applyFill="1"/>
    <xf numFmtId="167" fontId="38" fillId="0" borderId="0" xfId="1" applyNumberFormat="1" applyFont="1" applyFill="1" applyBorder="1" applyAlignment="1">
      <alignment horizontal="center" vertical="center" wrapText="1"/>
    </xf>
    <xf numFmtId="0" fontId="57" fillId="0" borderId="0" xfId="1" applyFont="1"/>
    <xf numFmtId="0" fontId="26" fillId="0" borderId="0" xfId="1" applyFont="1" applyFill="1"/>
    <xf numFmtId="167" fontId="38" fillId="0" borderId="0" xfId="1" applyNumberFormat="1" applyFont="1" applyFill="1" applyBorder="1" applyAlignment="1">
      <alignment horizontal="center"/>
    </xf>
    <xf numFmtId="165" fontId="69" fillId="0" borderId="4" xfId="1" applyNumberFormat="1" applyFont="1" applyFill="1" applyBorder="1" applyAlignment="1">
      <alignment horizontal="center" vertical="center" wrapText="1"/>
    </xf>
    <xf numFmtId="0" fontId="70" fillId="0" borderId="0" xfId="1" applyFont="1" applyFill="1"/>
    <xf numFmtId="165" fontId="64" fillId="0" borderId="0" xfId="1" applyNumberFormat="1" applyFont="1" applyFill="1" applyBorder="1" applyAlignment="1">
      <alignment horizontal="center" vertical="center" wrapText="1"/>
    </xf>
    <xf numFmtId="0" fontId="72" fillId="0" borderId="0" xfId="1" applyFont="1" applyFill="1"/>
    <xf numFmtId="165" fontId="40" fillId="0" borderId="4" xfId="1" applyNumberFormat="1" applyFont="1" applyFill="1" applyBorder="1" applyAlignment="1">
      <alignment horizontal="center" vertical="center" wrapText="1"/>
    </xf>
    <xf numFmtId="165" fontId="17" fillId="0" borderId="4" xfId="1" applyNumberFormat="1" applyFont="1" applyFill="1" applyBorder="1" applyAlignment="1">
      <alignment horizontal="center" vertical="center" wrapText="1"/>
    </xf>
    <xf numFmtId="166" fontId="27" fillId="0" borderId="4" xfId="3" applyNumberFormat="1" applyFont="1" applyFill="1" applyBorder="1" applyAlignment="1">
      <alignment horizontal="left"/>
    </xf>
    <xf numFmtId="165" fontId="27" fillId="0" borderId="4" xfId="3" applyNumberFormat="1" applyFont="1" applyFill="1" applyBorder="1" applyAlignment="1">
      <alignment horizontal="center"/>
    </xf>
    <xf numFmtId="49" fontId="4" fillId="0" borderId="0" xfId="1" applyNumberFormat="1" applyFont="1" applyFill="1" applyAlignment="1">
      <alignment horizontal="center"/>
    </xf>
    <xf numFmtId="0" fontId="6" fillId="0" borderId="0" xfId="1" applyFont="1" applyFill="1"/>
    <xf numFmtId="49" fontId="6" fillId="0" borderId="0" xfId="1" applyNumberFormat="1" applyFont="1" applyFill="1"/>
    <xf numFmtId="164" fontId="3" fillId="0" borderId="0" xfId="1" applyNumberFormat="1" applyFill="1"/>
    <xf numFmtId="0" fontId="7" fillId="0" borderId="0" xfId="1" applyFont="1" applyFill="1"/>
    <xf numFmtId="0" fontId="43" fillId="0" borderId="0" xfId="1" applyFont="1" applyFill="1" applyAlignment="1">
      <alignment vertical="center" wrapText="1"/>
    </xf>
    <xf numFmtId="0" fontId="73" fillId="0" borderId="0" xfId="1" applyFont="1" applyFill="1" applyAlignment="1">
      <alignment horizontal="justify" vertical="center"/>
    </xf>
    <xf numFmtId="0" fontId="74" fillId="0" borderId="0" xfId="1" applyFont="1" applyFill="1" applyAlignment="1">
      <alignment vertical="center"/>
    </xf>
    <xf numFmtId="0" fontId="73" fillId="0" borderId="0" xfId="1" applyFont="1" applyFill="1" applyAlignment="1">
      <alignment vertical="center"/>
    </xf>
    <xf numFmtId="0" fontId="3" fillId="0" borderId="0" xfId="1" applyFill="1" applyAlignment="1">
      <alignment vertical="center" wrapText="1"/>
    </xf>
    <xf numFmtId="0" fontId="6" fillId="0" borderId="0" xfId="1" applyFont="1"/>
    <xf numFmtId="164" fontId="63" fillId="0" borderId="0" xfId="1" applyNumberFormat="1" applyFont="1" applyFill="1" applyAlignment="1">
      <alignment horizontal="center" vertical="center" wrapText="1"/>
    </xf>
    <xf numFmtId="165" fontId="8" fillId="0" borderId="4" xfId="1" applyNumberFormat="1" applyFont="1" applyFill="1" applyBorder="1" applyAlignment="1">
      <alignment horizontal="center" vertical="center" wrapText="1"/>
    </xf>
    <xf numFmtId="164" fontId="15" fillId="0" borderId="4" xfId="2" applyNumberFormat="1" applyFont="1" applyFill="1" applyBorder="1" applyAlignment="1">
      <alignment horizontal="center" vertical="center" wrapText="1"/>
    </xf>
    <xf numFmtId="0" fontId="20" fillId="0" borderId="0" xfId="1" applyFont="1" applyFill="1"/>
    <xf numFmtId="49" fontId="29" fillId="0" borderId="4" xfId="1" applyNumberFormat="1" applyFont="1" applyBorder="1"/>
    <xf numFmtId="49" fontId="77" fillId="0" borderId="0" xfId="1" applyNumberFormat="1" applyFont="1"/>
    <xf numFmtId="49" fontId="77" fillId="0" borderId="0" xfId="1" applyNumberFormat="1" applyFont="1" applyFill="1"/>
    <xf numFmtId="49" fontId="78" fillId="0" borderId="0" xfId="1" applyNumberFormat="1" applyFont="1" applyFill="1"/>
    <xf numFmtId="165" fontId="84" fillId="0" borderId="4" xfId="1" applyNumberFormat="1" applyFont="1" applyFill="1" applyBorder="1" applyAlignment="1">
      <alignment horizontal="center" vertical="center"/>
    </xf>
    <xf numFmtId="165" fontId="87" fillId="0" borderId="4" xfId="1" applyNumberFormat="1" applyFont="1" applyFill="1" applyBorder="1" applyAlignment="1">
      <alignment horizontal="center" vertical="center"/>
    </xf>
    <xf numFmtId="167" fontId="80" fillId="0" borderId="4" xfId="1" applyNumberFormat="1" applyFont="1" applyFill="1" applyBorder="1" applyAlignment="1">
      <alignment vertical="center" wrapText="1"/>
    </xf>
    <xf numFmtId="165" fontId="80" fillId="0" borderId="4" xfId="1" quotePrefix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left" vertical="center" wrapText="1"/>
    </xf>
    <xf numFmtId="165" fontId="80" fillId="0" borderId="4" xfId="1" applyNumberFormat="1" applyFont="1" applyFill="1" applyBorder="1" applyAlignment="1">
      <alignment horizontal="left" vertical="center" wrapText="1"/>
    </xf>
    <xf numFmtId="167" fontId="86" fillId="0" borderId="4" xfId="1" applyNumberFormat="1" applyFont="1" applyFill="1" applyBorder="1" applyAlignment="1">
      <alignment vertical="center" wrapText="1"/>
    </xf>
    <xf numFmtId="165" fontId="82" fillId="0" borderId="4" xfId="1" applyNumberFormat="1" applyFont="1" applyFill="1" applyBorder="1" applyAlignment="1">
      <alignment horizontal="center" vertical="center" wrapText="1"/>
    </xf>
    <xf numFmtId="167" fontId="85" fillId="0" borderId="4" xfId="1" applyNumberFormat="1" applyFont="1" applyFill="1" applyBorder="1" applyAlignment="1">
      <alignment horizontal="left" vertical="center" wrapText="1"/>
    </xf>
    <xf numFmtId="165" fontId="85" fillId="0" borderId="4" xfId="1" applyNumberFormat="1" applyFont="1" applyFill="1" applyBorder="1" applyAlignment="1">
      <alignment horizontal="left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93" fillId="0" borderId="4" xfId="1" applyNumberFormat="1" applyFont="1" applyFill="1" applyBorder="1" applyAlignment="1">
      <alignment horizontal="center" vertical="center" wrapText="1"/>
    </xf>
    <xf numFmtId="167" fontId="84" fillId="0" borderId="4" xfId="1" applyNumberFormat="1" applyFont="1" applyFill="1" applyBorder="1" applyAlignment="1">
      <alignment horizontal="left" vertical="center" wrapText="1"/>
    </xf>
    <xf numFmtId="167" fontId="80" fillId="0" borderId="4" xfId="1" applyNumberFormat="1" applyFont="1" applyFill="1" applyBorder="1" applyAlignment="1">
      <alignment horizontal="left" vertical="center" wrapText="1"/>
    </xf>
    <xf numFmtId="164" fontId="93" fillId="0" borderId="4" xfId="1" applyNumberFormat="1" applyFont="1" applyFill="1" applyBorder="1" applyAlignment="1">
      <alignment horizontal="center" vertical="center" wrapText="1"/>
    </xf>
    <xf numFmtId="167" fontId="95" fillId="0" borderId="4" xfId="1" applyNumberFormat="1" applyFont="1" applyFill="1" applyBorder="1" applyAlignment="1">
      <alignment horizontal="center" vertical="center" wrapText="1"/>
    </xf>
    <xf numFmtId="165" fontId="79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vertical="center" wrapText="1"/>
    </xf>
    <xf numFmtId="165" fontId="80" fillId="0" borderId="4" xfId="1" applyNumberFormat="1" applyFont="1" applyFill="1" applyBorder="1" applyAlignment="1">
      <alignment vertical="center" wrapText="1"/>
    </xf>
    <xf numFmtId="165" fontId="10" fillId="0" borderId="4" xfId="1" applyNumberFormat="1" applyFont="1" applyFill="1" applyBorder="1" applyAlignment="1">
      <alignment horizontal="center" vertical="center" wrapText="1"/>
    </xf>
    <xf numFmtId="165" fontId="95" fillId="0" borderId="4" xfId="1" applyNumberFormat="1" applyFont="1" applyFill="1" applyBorder="1" applyAlignment="1">
      <alignment horizontal="left" vertical="center" wrapText="1"/>
    </xf>
    <xf numFmtId="165" fontId="95" fillId="0" borderId="4" xfId="1" applyNumberFormat="1" applyFont="1" applyFill="1" applyBorder="1" applyAlignment="1">
      <alignment horizontal="center" vertical="center" wrapText="1"/>
    </xf>
    <xf numFmtId="165" fontId="79" fillId="0" borderId="4" xfId="1" applyNumberFormat="1" applyFont="1" applyFill="1" applyBorder="1" applyAlignment="1">
      <alignment horizontal="left" vertical="center" wrapText="1"/>
    </xf>
    <xf numFmtId="165" fontId="9" fillId="0" borderId="4" xfId="1" applyNumberFormat="1" applyFont="1" applyFill="1" applyBorder="1" applyAlignment="1">
      <alignment horizontal="center" vertical="center" wrapText="1"/>
    </xf>
    <xf numFmtId="165" fontId="95" fillId="0" borderId="4" xfId="1" applyNumberFormat="1" applyFont="1" applyFill="1" applyBorder="1" applyAlignment="1">
      <alignment vertical="center" wrapText="1"/>
    </xf>
    <xf numFmtId="164" fontId="79" fillId="0" borderId="4" xfId="2" applyNumberFormat="1" applyFont="1" applyFill="1" applyBorder="1" applyAlignment="1">
      <alignment horizontal="left" vertical="center" wrapText="1"/>
    </xf>
    <xf numFmtId="167" fontId="95" fillId="0" borderId="4" xfId="1" applyNumberFormat="1" applyFont="1" applyFill="1" applyBorder="1" applyAlignment="1">
      <alignment vertical="center" wrapText="1"/>
    </xf>
    <xf numFmtId="167" fontId="9" fillId="0" borderId="4" xfId="1" applyNumberFormat="1" applyFont="1" applyFill="1" applyBorder="1" applyAlignment="1">
      <alignment horizontal="center" vertical="center" wrapText="1"/>
    </xf>
    <xf numFmtId="167" fontId="93" fillId="0" borderId="4" xfId="1" applyNumberFormat="1" applyFont="1" applyFill="1" applyBorder="1" applyAlignment="1">
      <alignment vertical="center" wrapText="1"/>
    </xf>
    <xf numFmtId="167" fontId="10" fillId="0" borderId="4" xfId="1" applyNumberFormat="1" applyFont="1" applyFill="1" applyBorder="1" applyAlignment="1">
      <alignment vertical="center" wrapText="1"/>
    </xf>
    <xf numFmtId="167" fontId="79" fillId="0" borderId="4" xfId="1" applyNumberFormat="1" applyFont="1" applyFill="1" applyBorder="1" applyAlignment="1">
      <alignment horizontal="center" vertical="center" wrapText="1"/>
    </xf>
    <xf numFmtId="167" fontId="84" fillId="0" borderId="4" xfId="1" applyNumberFormat="1" applyFont="1" applyFill="1" applyBorder="1" applyAlignment="1">
      <alignment horizontal="center" vertical="center" wrapText="1"/>
    </xf>
    <xf numFmtId="165" fontId="83" fillId="0" borderId="4" xfId="1" applyNumberFormat="1" applyFont="1" applyFill="1" applyBorder="1" applyAlignment="1">
      <alignment horizontal="center" vertical="center" wrapText="1"/>
    </xf>
    <xf numFmtId="167" fontId="95" fillId="3" borderId="4" xfId="1" applyNumberFormat="1" applyFont="1" applyFill="1" applyBorder="1" applyAlignment="1">
      <alignment vertical="center" wrapText="1"/>
    </xf>
    <xf numFmtId="167" fontId="79" fillId="0" borderId="4" xfId="1" applyNumberFormat="1" applyFont="1" applyFill="1" applyBorder="1" applyAlignment="1">
      <alignment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7" fontId="10" fillId="4" borderId="4" xfId="1" applyNumberFormat="1" applyFont="1" applyFill="1" applyBorder="1" applyAlignment="1">
      <alignment vertical="center" wrapText="1"/>
    </xf>
    <xf numFmtId="165" fontId="80" fillId="4" borderId="4" xfId="1" applyNumberFormat="1" applyFont="1" applyFill="1" applyBorder="1" applyAlignment="1">
      <alignment horizontal="center" vertical="center" wrapText="1"/>
    </xf>
    <xf numFmtId="165" fontId="101" fillId="0" borderId="4" xfId="1" applyNumberFormat="1" applyFont="1" applyFill="1" applyBorder="1" applyAlignment="1">
      <alignment horizontal="center" vertical="center" wrapText="1"/>
    </xf>
    <xf numFmtId="165" fontId="10" fillId="0" borderId="4" xfId="1" applyNumberFormat="1" applyFont="1" applyFill="1" applyBorder="1" applyAlignment="1">
      <alignment vertical="center" wrapText="1"/>
    </xf>
    <xf numFmtId="165" fontId="96" fillId="0" borderId="4" xfId="1" applyNumberFormat="1" applyFont="1" applyFill="1" applyBorder="1" applyAlignment="1">
      <alignment horizontal="left" vertical="center" wrapText="1"/>
    </xf>
    <xf numFmtId="165" fontId="84" fillId="0" borderId="4" xfId="1" applyNumberFormat="1" applyFont="1" applyFill="1" applyBorder="1" applyAlignment="1">
      <alignment vertical="center" wrapText="1"/>
    </xf>
    <xf numFmtId="165" fontId="89" fillId="0" borderId="4" xfId="1" applyNumberFormat="1" applyFont="1" applyFill="1" applyBorder="1" applyAlignment="1">
      <alignment horizontal="center" vertical="center" wrapText="1"/>
    </xf>
    <xf numFmtId="165" fontId="90" fillId="0" borderId="4" xfId="1" applyNumberFormat="1" applyFont="1" applyFill="1" applyBorder="1" applyAlignment="1">
      <alignment horizontal="center" vertical="center" wrapText="1"/>
    </xf>
    <xf numFmtId="165" fontId="102" fillId="0" borderId="4" xfId="1" applyNumberFormat="1" applyFont="1" applyFill="1" applyBorder="1" applyAlignment="1">
      <alignment horizontal="center" vertical="center" wrapText="1"/>
    </xf>
    <xf numFmtId="165" fontId="103" fillId="0" borderId="4" xfId="1" applyNumberFormat="1" applyFont="1" applyFill="1" applyBorder="1" applyAlignment="1">
      <alignment horizontal="center" vertical="center" wrapText="1"/>
    </xf>
    <xf numFmtId="165" fontId="10" fillId="0" borderId="4" xfId="1" applyNumberFormat="1" applyFont="1" applyFill="1" applyBorder="1" applyAlignment="1">
      <alignment horizontal="left" vertical="top" wrapText="1"/>
    </xf>
    <xf numFmtId="165" fontId="101" fillId="0" borderId="4" xfId="1" applyNumberFormat="1" applyFont="1" applyFill="1" applyBorder="1" applyAlignment="1">
      <alignment vertical="center" wrapText="1"/>
    </xf>
    <xf numFmtId="165" fontId="104" fillId="0" borderId="4" xfId="1" applyNumberFormat="1" applyFont="1" applyFill="1" applyBorder="1" applyAlignment="1">
      <alignment horizontal="center" vertical="center" wrapText="1"/>
    </xf>
    <xf numFmtId="165" fontId="79" fillId="0" borderId="4" xfId="1" applyNumberFormat="1" applyFont="1" applyFill="1" applyBorder="1" applyAlignment="1">
      <alignment vertical="center" wrapText="1"/>
    </xf>
    <xf numFmtId="0" fontId="107" fillId="0" borderId="0" xfId="1" applyFont="1" applyFill="1"/>
    <xf numFmtId="165" fontId="83" fillId="0" borderId="4" xfId="1" applyNumberFormat="1" applyFont="1" applyFill="1" applyBorder="1" applyAlignment="1">
      <alignment horizontal="left" vertical="center" wrapText="1"/>
    </xf>
    <xf numFmtId="49" fontId="109" fillId="0" borderId="6" xfId="1" applyNumberFormat="1" applyFont="1" applyFill="1" applyBorder="1" applyAlignment="1">
      <alignment vertical="center"/>
    </xf>
    <xf numFmtId="165" fontId="83" fillId="0" borderId="4" xfId="1" applyNumberFormat="1" applyFont="1" applyFill="1" applyBorder="1" applyAlignment="1">
      <alignment vertical="center" wrapText="1"/>
    </xf>
    <xf numFmtId="0" fontId="114" fillId="0" borderId="0" xfId="1" applyFont="1" applyFill="1"/>
    <xf numFmtId="165" fontId="19" fillId="0" borderId="4" xfId="2" applyNumberFormat="1" applyFont="1" applyFill="1" applyBorder="1" applyAlignment="1">
      <alignment horizontal="left" vertical="center" wrapText="1"/>
    </xf>
    <xf numFmtId="49" fontId="116" fillId="0" borderId="6" xfId="1" applyNumberFormat="1" applyFont="1" applyFill="1" applyBorder="1" applyAlignment="1">
      <alignment vertical="center"/>
    </xf>
    <xf numFmtId="0" fontId="117" fillId="3" borderId="0" xfId="1" applyFont="1" applyFill="1"/>
    <xf numFmtId="0" fontId="52" fillId="3" borderId="0" xfId="1" applyFont="1" applyFill="1"/>
    <xf numFmtId="165" fontId="98" fillId="0" borderId="4" xfId="1" applyNumberFormat="1" applyFont="1" applyFill="1" applyBorder="1" applyAlignment="1">
      <alignment horizontal="center" vertical="center"/>
    </xf>
    <xf numFmtId="0" fontId="119" fillId="0" borderId="0" xfId="1" applyFont="1" applyFill="1"/>
    <xf numFmtId="165" fontId="111" fillId="0" borderId="4" xfId="2" applyNumberFormat="1" applyFont="1" applyBorder="1" applyAlignment="1">
      <alignment horizontal="center" vertical="center" wrapText="1"/>
    </xf>
    <xf numFmtId="165" fontId="79" fillId="0" borderId="4" xfId="2" applyNumberFormat="1" applyFont="1" applyBorder="1" applyAlignment="1">
      <alignment horizontal="left" vertical="center" wrapText="1"/>
    </xf>
    <xf numFmtId="49" fontId="39" fillId="0" borderId="4" xfId="1" applyNumberFormat="1" applyFont="1" applyFill="1" applyBorder="1" applyAlignment="1">
      <alignment horizontal="center" vertical="center"/>
    </xf>
    <xf numFmtId="167" fontId="25" fillId="0" borderId="4" xfId="1" applyNumberFormat="1" applyFont="1" applyFill="1" applyBorder="1" applyAlignment="1">
      <alignment vertical="center" wrapText="1"/>
    </xf>
    <xf numFmtId="165" fontId="71" fillId="0" borderId="4" xfId="1" applyNumberFormat="1" applyFont="1" applyFill="1" applyBorder="1" applyAlignment="1">
      <alignment horizontal="center" vertical="center" wrapText="1"/>
    </xf>
    <xf numFmtId="49" fontId="67" fillId="0" borderId="4" xfId="1" applyNumberFormat="1" applyFont="1" applyFill="1" applyBorder="1" applyAlignment="1">
      <alignment horizontal="center" vertical="center"/>
    </xf>
    <xf numFmtId="167" fontId="19" fillId="0" borderId="4" xfId="1" applyNumberFormat="1" applyFont="1" applyFill="1" applyBorder="1" applyAlignment="1">
      <alignment vertical="center" wrapText="1"/>
    </xf>
    <xf numFmtId="4" fontId="19" fillId="0" borderId="4" xfId="1" applyNumberFormat="1" applyFont="1" applyFill="1" applyBorder="1" applyAlignment="1">
      <alignment horizontal="center" vertical="center" wrapText="1"/>
    </xf>
    <xf numFmtId="49" fontId="91" fillId="0" borderId="4" xfId="1" applyNumberFormat="1" applyFont="1" applyFill="1" applyBorder="1" applyAlignment="1">
      <alignment horizontal="center" vertical="center"/>
    </xf>
    <xf numFmtId="4" fontId="15" fillId="0" borderId="4" xfId="1" applyNumberFormat="1" applyFont="1" applyFill="1" applyBorder="1" applyAlignment="1">
      <alignment horizontal="center" vertical="center" wrapText="1"/>
    </xf>
    <xf numFmtId="167" fontId="38" fillId="0" borderId="0" xfId="1" applyNumberFormat="1" applyFont="1" applyFill="1" applyBorder="1" applyAlignment="1">
      <alignment horizontal="center" vertical="center" wrapText="1"/>
    </xf>
    <xf numFmtId="0" fontId="120" fillId="0" borderId="0" xfId="1" applyFont="1" applyFill="1"/>
    <xf numFmtId="164" fontId="80" fillId="0" borderId="4" xfId="1" applyNumberFormat="1" applyFont="1" applyFill="1" applyBorder="1" applyAlignment="1">
      <alignment horizontal="center" vertical="center" wrapText="1"/>
    </xf>
    <xf numFmtId="164" fontId="82" fillId="0" borderId="4" xfId="1" applyNumberFormat="1" applyFont="1" applyFill="1" applyBorder="1" applyAlignment="1">
      <alignment horizontal="center" vertical="center" wrapText="1"/>
    </xf>
    <xf numFmtId="164" fontId="9" fillId="0" borderId="4" xfId="1" applyNumberFormat="1" applyFont="1" applyFill="1" applyBorder="1" applyAlignment="1">
      <alignment horizontal="center" vertical="center" wrapText="1"/>
    </xf>
    <xf numFmtId="164" fontId="84" fillId="0" borderId="4" xfId="1" applyNumberFormat="1" applyFont="1" applyFill="1" applyBorder="1" applyAlignment="1">
      <alignment horizontal="center" vertical="center" wrapText="1"/>
    </xf>
    <xf numFmtId="164" fontId="5" fillId="2" borderId="0" xfId="1" applyNumberFormat="1" applyFont="1" applyFill="1"/>
    <xf numFmtId="0" fontId="42" fillId="0" borderId="0" xfId="1" applyFont="1" applyFill="1" applyAlignment="1"/>
    <xf numFmtId="164" fontId="95" fillId="0" borderId="4" xfId="1" applyNumberFormat="1" applyFont="1" applyFill="1" applyBorder="1" applyAlignment="1">
      <alignment horizontal="center" vertical="center" wrapText="1"/>
    </xf>
    <xf numFmtId="164" fontId="25" fillId="0" borderId="4" xfId="1" applyNumberFormat="1" applyFont="1" applyFill="1" applyBorder="1" applyAlignment="1">
      <alignment horizontal="center" vertical="center" wrapText="1"/>
    </xf>
    <xf numFmtId="0" fontId="22" fillId="0" borderId="0" xfId="1" applyFont="1" applyFill="1"/>
    <xf numFmtId="0" fontId="55" fillId="0" borderId="0" xfId="1" applyFont="1" applyFill="1"/>
    <xf numFmtId="164" fontId="86" fillId="0" borderId="4" xfId="1" applyNumberFormat="1" applyFont="1" applyFill="1" applyBorder="1" applyAlignment="1">
      <alignment horizontal="center" vertical="center" wrapText="1"/>
    </xf>
    <xf numFmtId="164" fontId="80" fillId="0" borderId="4" xfId="1" quotePrefix="1" applyNumberFormat="1" applyFont="1" applyFill="1" applyBorder="1" applyAlignment="1">
      <alignment horizontal="center" vertical="center" wrapText="1"/>
    </xf>
    <xf numFmtId="164" fontId="16" fillId="0" borderId="4" xfId="1" quotePrefix="1" applyNumberFormat="1" applyFont="1" applyFill="1" applyBorder="1" applyAlignment="1">
      <alignment horizontal="center" vertical="center" wrapText="1"/>
    </xf>
    <xf numFmtId="164" fontId="21" fillId="0" borderId="4" xfId="1" applyNumberFormat="1" applyFont="1" applyFill="1" applyBorder="1" applyAlignment="1">
      <alignment horizontal="center" vertical="center" wrapText="1"/>
    </xf>
    <xf numFmtId="164" fontId="84" fillId="0" borderId="4" xfId="1" applyNumberFormat="1" applyFont="1" applyFill="1" applyBorder="1" applyAlignment="1">
      <alignment horizontal="center" vertical="center"/>
    </xf>
    <xf numFmtId="165" fontId="43" fillId="0" borderId="0" xfId="1" applyNumberFormat="1" applyFont="1" applyFill="1" applyAlignment="1">
      <alignment vertical="center" wrapText="1"/>
    </xf>
    <xf numFmtId="0" fontId="66" fillId="0" borderId="0" xfId="1" applyFont="1" applyFill="1" applyAlignment="1">
      <alignment horizontal="center"/>
    </xf>
    <xf numFmtId="165" fontId="93" fillId="0" borderId="4" xfId="1" quotePrefix="1" applyNumberFormat="1" applyFont="1" applyFill="1" applyBorder="1" applyAlignment="1">
      <alignment horizontal="center" vertical="center" wrapText="1"/>
    </xf>
    <xf numFmtId="49" fontId="121" fillId="0" borderId="0" xfId="1" applyNumberFormat="1" applyFont="1"/>
    <xf numFmtId="0" fontId="125" fillId="0" borderId="0" xfId="1" applyFont="1" applyFill="1"/>
    <xf numFmtId="165" fontId="122" fillId="0" borderId="4" xfId="1" applyNumberFormat="1" applyFont="1" applyFill="1" applyBorder="1" applyAlignment="1">
      <alignment horizontal="center" vertical="center" wrapText="1"/>
    </xf>
    <xf numFmtId="164" fontId="79" fillId="0" borderId="4" xfId="2" applyNumberFormat="1" applyFont="1" applyFill="1" applyBorder="1" applyAlignment="1">
      <alignment horizontal="center" vertical="center" wrapText="1"/>
    </xf>
    <xf numFmtId="164" fontId="5" fillId="0" borderId="0" xfId="1" applyNumberFormat="1" applyFont="1" applyFill="1"/>
    <xf numFmtId="49" fontId="29" fillId="0" borderId="5" xfId="1" applyNumberFormat="1" applyFont="1" applyBorder="1"/>
    <xf numFmtId="49" fontId="89" fillId="0" borderId="4" xfId="1" applyNumberFormat="1" applyFont="1" applyFill="1" applyBorder="1" applyAlignment="1">
      <alignment horizontal="center" vertical="center" wrapText="1"/>
    </xf>
    <xf numFmtId="49" fontId="90" fillId="0" borderId="4" xfId="1" applyNumberFormat="1" applyFont="1" applyFill="1" applyBorder="1" applyAlignment="1">
      <alignment horizontal="center" vertical="center" wrapText="1"/>
    </xf>
    <xf numFmtId="49" fontId="94" fillId="0" borderId="4" xfId="1" applyNumberFormat="1" applyFont="1" applyFill="1" applyBorder="1" applyAlignment="1">
      <alignment horizontal="center" vertical="center" wrapText="1"/>
    </xf>
    <xf numFmtId="49" fontId="98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49" fontId="100" fillId="0" borderId="4" xfId="1" applyNumberFormat="1" applyFont="1" applyFill="1" applyBorder="1" applyAlignment="1">
      <alignment horizontal="center" vertical="center" wrapText="1"/>
    </xf>
    <xf numFmtId="49" fontId="105" fillId="0" borderId="4" xfId="1" applyNumberFormat="1" applyFont="1" applyFill="1" applyBorder="1" applyAlignment="1">
      <alignment horizontal="center" vertical="center" wrapText="1"/>
    </xf>
    <xf numFmtId="49" fontId="91" fillId="0" borderId="4" xfId="1" applyNumberFormat="1" applyFont="1" applyFill="1" applyBorder="1" applyAlignment="1">
      <alignment horizontal="center" vertical="center" wrapText="1"/>
    </xf>
    <xf numFmtId="49" fontId="46" fillId="0" borderId="4" xfId="1" applyNumberFormat="1" applyFont="1" applyFill="1" applyBorder="1" applyAlignment="1">
      <alignment horizontal="center" vertical="center" wrapText="1"/>
    </xf>
    <xf numFmtId="165" fontId="46" fillId="0" borderId="4" xfId="1" applyNumberFormat="1" applyFont="1" applyFill="1" applyBorder="1" applyAlignment="1">
      <alignment horizontal="center" vertical="center" wrapText="1"/>
    </xf>
    <xf numFmtId="165" fontId="11" fillId="0" borderId="4" xfId="1" applyNumberFormat="1" applyFont="1" applyFill="1" applyBorder="1" applyAlignment="1">
      <alignment horizontal="center" vertical="center" wrapText="1"/>
    </xf>
    <xf numFmtId="165" fontId="92" fillId="0" borderId="4" xfId="1" applyNumberFormat="1" applyFont="1" applyFill="1" applyBorder="1" applyAlignment="1">
      <alignment horizontal="center" vertical="center" wrapText="1"/>
    </xf>
    <xf numFmtId="3" fontId="92" fillId="0" borderId="4" xfId="1" applyNumberFormat="1" applyFont="1" applyFill="1" applyBorder="1" applyAlignment="1">
      <alignment horizontal="center" vertical="center" wrapText="1"/>
    </xf>
    <xf numFmtId="3" fontId="94" fillId="0" borderId="4" xfId="1" applyNumberFormat="1" applyFont="1" applyFill="1" applyBorder="1" applyAlignment="1">
      <alignment horizontal="center" vertical="center" wrapText="1"/>
    </xf>
    <xf numFmtId="3" fontId="11" fillId="0" borderId="4" xfId="1" applyNumberFormat="1" applyFont="1" applyFill="1" applyBorder="1" applyAlignment="1">
      <alignment horizontal="center" vertical="center" wrapText="1"/>
    </xf>
    <xf numFmtId="165" fontId="97" fillId="0" borderId="4" xfId="1" applyNumberFormat="1" applyFont="1" applyFill="1" applyBorder="1" applyAlignment="1">
      <alignment horizontal="center" vertical="center" wrapText="1"/>
    </xf>
    <xf numFmtId="49" fontId="99" fillId="0" borderId="4" xfId="1" applyNumberFormat="1" applyFont="1" applyFill="1" applyBorder="1" applyAlignment="1">
      <alignment horizontal="center" vertical="center" wrapText="1"/>
    </xf>
    <xf numFmtId="49" fontId="89" fillId="4" borderId="4" xfId="1" applyNumberFormat="1" applyFont="1" applyFill="1" applyBorder="1" applyAlignment="1">
      <alignment horizontal="center" vertical="center" wrapText="1"/>
    </xf>
    <xf numFmtId="49" fontId="92" fillId="0" borderId="4" xfId="1" applyNumberFormat="1" applyFont="1" applyFill="1" applyBorder="1" applyAlignment="1">
      <alignment horizontal="center" vertical="center" wrapText="1"/>
    </xf>
    <xf numFmtId="49" fontId="34" fillId="0" borderId="4" xfId="1" applyNumberFormat="1" applyFont="1" applyFill="1" applyBorder="1" applyAlignment="1">
      <alignment horizontal="center" vertical="center" wrapText="1"/>
    </xf>
    <xf numFmtId="49" fontId="37" fillId="0" borderId="4" xfId="1" applyNumberFormat="1" applyFont="1" applyFill="1" applyBorder="1" applyAlignment="1">
      <alignment horizontal="center" vertical="center" wrapText="1"/>
    </xf>
    <xf numFmtId="49" fontId="30" fillId="0" borderId="4" xfId="1" applyNumberFormat="1" applyFont="1" applyFill="1" applyBorder="1" applyAlignment="1">
      <alignment horizontal="center" vertical="center" wrapText="1"/>
    </xf>
    <xf numFmtId="49" fontId="32" fillId="0" borderId="4" xfId="1" applyNumberFormat="1" applyFont="1" applyFill="1" applyBorder="1" applyAlignment="1">
      <alignment horizontal="center" vertical="center" wrapText="1"/>
    </xf>
    <xf numFmtId="165" fontId="93" fillId="0" borderId="4" xfId="4" applyNumberFormat="1" applyFont="1" applyFill="1" applyBorder="1" applyAlignment="1">
      <alignment horizontal="left" vertical="center" wrapText="1"/>
    </xf>
    <xf numFmtId="49" fontId="94" fillId="0" borderId="4" xfId="1" applyNumberFormat="1" applyFont="1" applyFill="1" applyBorder="1" applyAlignment="1">
      <alignment horizontal="center" vertical="center"/>
    </xf>
    <xf numFmtId="49" fontId="11" fillId="0" borderId="4" xfId="1" applyNumberFormat="1" applyFont="1" applyFill="1" applyBorder="1" applyAlignment="1">
      <alignment horizontal="center" vertical="center"/>
    </xf>
    <xf numFmtId="165" fontId="94" fillId="0" borderId="4" xfId="1" applyNumberFormat="1" applyFont="1" applyFill="1" applyBorder="1" applyAlignment="1">
      <alignment horizontal="center" vertical="center" wrapText="1"/>
    </xf>
    <xf numFmtId="165" fontId="11" fillId="0" borderId="4" xfId="1" applyNumberFormat="1" applyFont="1" applyFill="1" applyBorder="1" applyAlignment="1">
      <alignment horizontal="center" vertical="center"/>
    </xf>
    <xf numFmtId="49" fontId="98" fillId="0" borderId="4" xfId="1" applyNumberFormat="1" applyFont="1" applyFill="1" applyBorder="1" applyAlignment="1">
      <alignment horizontal="center" vertical="center"/>
    </xf>
    <xf numFmtId="49" fontId="59" fillId="0" borderId="4" xfId="1" applyNumberFormat="1" applyFont="1" applyFill="1" applyBorder="1" applyAlignment="1">
      <alignment horizontal="center" vertical="center"/>
    </xf>
    <xf numFmtId="167" fontId="40" fillId="0" borderId="4" xfId="1" applyNumberFormat="1" applyFont="1" applyFill="1" applyBorder="1" applyAlignment="1">
      <alignment vertical="center" wrapText="1"/>
    </xf>
    <xf numFmtId="167" fontId="19" fillId="0" borderId="4" xfId="1" applyNumberFormat="1" applyFont="1" applyFill="1" applyBorder="1" applyAlignment="1">
      <alignment horizontal="left" vertical="center" wrapText="1"/>
    </xf>
    <xf numFmtId="166" fontId="49" fillId="0" borderId="4" xfId="3" applyNumberFormat="1" applyFont="1" applyFill="1" applyBorder="1" applyAlignment="1">
      <alignment horizontal="center"/>
    </xf>
    <xf numFmtId="49" fontId="4" fillId="0" borderId="4" xfId="1" applyNumberFormat="1" applyFont="1" applyFill="1" applyBorder="1" applyAlignment="1">
      <alignment horizontal="center"/>
    </xf>
    <xf numFmtId="0" fontId="6" fillId="0" borderId="4" xfId="1" applyFont="1" applyFill="1" applyBorder="1"/>
    <xf numFmtId="164" fontId="6" fillId="0" borderId="4" xfId="1" applyNumberFormat="1" applyFont="1" applyFill="1" applyBorder="1"/>
    <xf numFmtId="0" fontId="53" fillId="3" borderId="0" xfId="1" applyFont="1" applyFill="1"/>
    <xf numFmtId="165" fontId="3" fillId="0" borderId="0" xfId="1" applyNumberFormat="1" applyFill="1"/>
    <xf numFmtId="164" fontId="87" fillId="0" borderId="4" xfId="1" applyNumberFormat="1" applyFont="1" applyFill="1" applyBorder="1" applyAlignment="1">
      <alignment horizontal="center" vertical="center"/>
    </xf>
    <xf numFmtId="164" fontId="88" fillId="0" borderId="4" xfId="1" applyNumberFormat="1" applyFont="1" applyFill="1" applyBorder="1" applyAlignment="1">
      <alignment horizontal="center" vertical="center"/>
    </xf>
    <xf numFmtId="164" fontId="122" fillId="0" borderId="4" xfId="1" applyNumberFormat="1" applyFont="1" applyFill="1" applyBorder="1" applyAlignment="1">
      <alignment horizontal="center" vertical="center" wrapText="1"/>
    </xf>
    <xf numFmtId="164" fontId="26" fillId="0" borderId="4" xfId="1" applyNumberFormat="1" applyFont="1" applyFill="1" applyBorder="1" applyAlignment="1">
      <alignment horizontal="center" vertical="center" wrapText="1"/>
    </xf>
    <xf numFmtId="164" fontId="16" fillId="0" borderId="4" xfId="1" applyNumberFormat="1" applyFont="1" applyFill="1" applyBorder="1" applyAlignment="1">
      <alignment horizontal="center" vertical="center" wrapText="1"/>
    </xf>
    <xf numFmtId="164" fontId="22" fillId="0" borderId="4" xfId="1" applyNumberFormat="1" applyFont="1" applyFill="1" applyBorder="1" applyAlignment="1">
      <alignment horizontal="center" vertical="center" wrapText="1"/>
    </xf>
    <xf numFmtId="164" fontId="85" fillId="0" borderId="4" xfId="1" applyNumberFormat="1" applyFont="1" applyFill="1" applyBorder="1" applyAlignment="1">
      <alignment horizontal="center" vertical="center" wrapText="1"/>
    </xf>
    <xf numFmtId="164" fontId="19" fillId="0" borderId="4" xfId="1" applyNumberFormat="1" applyFont="1" applyFill="1" applyBorder="1" applyAlignment="1">
      <alignment horizontal="center" vertical="center" wrapText="1"/>
    </xf>
    <xf numFmtId="164" fontId="20" fillId="0" borderId="4" xfId="1" applyNumberFormat="1" applyFont="1" applyFill="1" applyBorder="1" applyAlignment="1">
      <alignment horizontal="center" vertical="center" wrapText="1"/>
    </xf>
    <xf numFmtId="164" fontId="69" fillId="0" borderId="4" xfId="1" applyNumberFormat="1" applyFont="1" applyFill="1" applyBorder="1" applyAlignment="1">
      <alignment horizontal="center" vertical="center" wrapText="1"/>
    </xf>
    <xf numFmtId="164" fontId="79" fillId="0" borderId="4" xfId="1" applyNumberFormat="1" applyFont="1" applyFill="1" applyBorder="1" applyAlignment="1">
      <alignment horizontal="center" vertical="center" wrapText="1"/>
    </xf>
    <xf numFmtId="164" fontId="15" fillId="0" borderId="4" xfId="1" applyNumberFormat="1" applyFont="1" applyFill="1" applyBorder="1" applyAlignment="1">
      <alignment horizontal="center" vertical="center" wrapText="1"/>
    </xf>
    <xf numFmtId="164" fontId="55" fillId="0" borderId="4" xfId="1" applyNumberFormat="1" applyFont="1" applyFill="1" applyBorder="1" applyAlignment="1">
      <alignment horizontal="center" vertical="center" wrapText="1"/>
    </xf>
    <xf numFmtId="164" fontId="95" fillId="0" borderId="4" xfId="2" applyNumberFormat="1" applyFont="1" applyBorder="1" applyAlignment="1">
      <alignment horizontal="center" vertical="center" wrapText="1"/>
    </xf>
    <xf numFmtId="164" fontId="44" fillId="0" borderId="4" xfId="1" quotePrefix="1" applyNumberFormat="1" applyFont="1" applyFill="1" applyBorder="1" applyAlignment="1">
      <alignment horizontal="center" vertical="center" wrapText="1"/>
    </xf>
    <xf numFmtId="164" fontId="23" fillId="0" borderId="4" xfId="1" applyNumberFormat="1" applyFont="1" applyFill="1" applyBorder="1" applyAlignment="1">
      <alignment horizontal="center" vertical="center" wrapText="1"/>
    </xf>
    <xf numFmtId="164" fontId="38" fillId="0" borderId="4" xfId="1" quotePrefix="1" applyNumberFormat="1" applyFont="1" applyFill="1" applyBorder="1" applyAlignment="1">
      <alignment horizontal="center" vertical="center" wrapText="1"/>
    </xf>
    <xf numFmtId="164" fontId="127" fillId="0" borderId="4" xfId="1" applyNumberFormat="1" applyFont="1" applyFill="1" applyBorder="1" applyAlignment="1">
      <alignment horizontal="center" vertical="center" wrapText="1"/>
    </xf>
    <xf numFmtId="164" fontId="93" fillId="0" borderId="4" xfId="1" quotePrefix="1" applyNumberFormat="1" applyFont="1" applyFill="1" applyBorder="1" applyAlignment="1">
      <alignment horizontal="center" vertical="center" wrapText="1"/>
    </xf>
    <xf numFmtId="164" fontId="26" fillId="0" borderId="4" xfId="1" quotePrefix="1" applyNumberFormat="1" applyFont="1" applyFill="1" applyBorder="1" applyAlignment="1">
      <alignment horizontal="center" vertical="center" wrapText="1"/>
    </xf>
    <xf numFmtId="164" fontId="16" fillId="4" borderId="4" xfId="1" applyNumberFormat="1" applyFont="1" applyFill="1" applyBorder="1" applyAlignment="1">
      <alignment horizontal="center" vertical="center" wrapText="1"/>
    </xf>
    <xf numFmtId="164" fontId="108" fillId="0" borderId="4" xfId="1" applyNumberFormat="1" applyFont="1" applyFill="1" applyBorder="1" applyAlignment="1">
      <alignment horizontal="center" vertical="center" wrapText="1"/>
    </xf>
    <xf numFmtId="164" fontId="87" fillId="0" borderId="4" xfId="1" applyNumberFormat="1" applyFont="1" applyFill="1" applyBorder="1" applyAlignment="1">
      <alignment horizontal="center" vertical="center" wrapText="1"/>
    </xf>
    <xf numFmtId="164" fontId="103" fillId="0" borderId="4" xfId="1" applyNumberFormat="1" applyFont="1" applyFill="1" applyBorder="1" applyAlignment="1">
      <alignment horizontal="center" vertical="center" wrapText="1"/>
    </xf>
    <xf numFmtId="164" fontId="68" fillId="0" borderId="4" xfId="1" applyNumberFormat="1" applyFont="1" applyFill="1" applyBorder="1" applyAlignment="1">
      <alignment horizontal="center" vertical="center" wrapText="1"/>
    </xf>
    <xf numFmtId="164" fontId="80" fillId="0" borderId="4" xfId="1" applyNumberFormat="1" applyFont="1" applyFill="1" applyBorder="1" applyAlignment="1">
      <alignment vertical="center" wrapText="1"/>
    </xf>
    <xf numFmtId="164" fontId="101" fillId="0" borderId="4" xfId="1" applyNumberFormat="1" applyFont="1" applyFill="1" applyBorder="1" applyAlignment="1">
      <alignment horizontal="center" vertical="center" wrapText="1"/>
    </xf>
    <xf numFmtId="164" fontId="86" fillId="0" borderId="4" xfId="1" applyNumberFormat="1" applyFont="1" applyFill="1" applyBorder="1" applyAlignment="1">
      <alignment vertical="center" wrapText="1"/>
    </xf>
    <xf numFmtId="164" fontId="71" fillId="0" borderId="4" xfId="1" applyNumberFormat="1" applyFont="1" applyFill="1" applyBorder="1" applyAlignment="1">
      <alignment horizontal="center" vertical="center" wrapText="1"/>
    </xf>
    <xf numFmtId="0" fontId="131" fillId="0" borderId="0" xfId="1" applyFont="1" applyFill="1"/>
    <xf numFmtId="49" fontId="132" fillId="0" borderId="4" xfId="1" applyNumberFormat="1" applyFont="1" applyFill="1" applyBorder="1" applyAlignment="1">
      <alignment horizontal="center" vertical="center" wrapText="1"/>
    </xf>
    <xf numFmtId="167" fontId="87" fillId="0" borderId="4" xfId="1" applyNumberFormat="1" applyFont="1" applyFill="1" applyBorder="1" applyAlignment="1">
      <alignment horizontal="left" vertical="center" wrapText="1"/>
    </xf>
    <xf numFmtId="164" fontId="38" fillId="0" borderId="4" xfId="1" applyNumberFormat="1" applyFont="1" applyFill="1" applyBorder="1" applyAlignment="1">
      <alignment horizontal="center" vertical="center" wrapText="1"/>
    </xf>
    <xf numFmtId="0" fontId="134" fillId="0" borderId="0" xfId="1" applyFont="1" applyFill="1"/>
    <xf numFmtId="49" fontId="126" fillId="0" borderId="4" xfId="1" applyNumberFormat="1" applyFont="1" applyFill="1" applyBorder="1" applyAlignment="1">
      <alignment horizontal="center" vertical="center"/>
    </xf>
    <xf numFmtId="167" fontId="122" fillId="0" borderId="4" xfId="1" applyNumberFormat="1" applyFont="1" applyFill="1" applyBorder="1" applyAlignment="1">
      <alignment vertical="center" wrapText="1"/>
    </xf>
    <xf numFmtId="49" fontId="94" fillId="2" borderId="4" xfId="1" applyNumberFormat="1" applyFont="1" applyFill="1" applyBorder="1" applyAlignment="1">
      <alignment horizontal="center" vertical="center" wrapText="1"/>
    </xf>
    <xf numFmtId="167" fontId="84" fillId="2" borderId="4" xfId="1" applyNumberFormat="1" applyFont="1" applyFill="1" applyBorder="1" applyAlignment="1">
      <alignment horizontal="left" vertical="center" wrapText="1"/>
    </xf>
    <xf numFmtId="165" fontId="80" fillId="2" borderId="4" xfId="1" applyNumberFormat="1" applyFont="1" applyFill="1" applyBorder="1" applyAlignment="1">
      <alignment horizontal="center" vertical="center" wrapText="1"/>
    </xf>
    <xf numFmtId="164" fontId="80" fillId="2" borderId="4" xfId="1" applyNumberFormat="1" applyFont="1" applyFill="1" applyBorder="1" applyAlignment="1">
      <alignment horizontal="center" vertical="center" wrapText="1"/>
    </xf>
    <xf numFmtId="164" fontId="86" fillId="2" borderId="4" xfId="1" applyNumberFormat="1" applyFont="1" applyFill="1" applyBorder="1" applyAlignment="1">
      <alignment horizontal="center" vertical="center" wrapText="1"/>
    </xf>
    <xf numFmtId="164" fontId="69" fillId="2" borderId="4" xfId="1" applyNumberFormat="1" applyFont="1" applyFill="1" applyBorder="1" applyAlignment="1">
      <alignment horizontal="center" vertical="center" wrapText="1"/>
    </xf>
    <xf numFmtId="0" fontId="117" fillId="2" borderId="0" xfId="1" applyFont="1" applyFill="1"/>
    <xf numFmtId="167" fontId="86" fillId="2" borderId="4" xfId="1" applyNumberFormat="1" applyFont="1" applyFill="1" applyBorder="1" applyAlignment="1">
      <alignment vertical="center" wrapText="1"/>
    </xf>
    <xf numFmtId="49" fontId="89" fillId="2" borderId="4" xfId="1" applyNumberFormat="1" applyFont="1" applyFill="1" applyBorder="1" applyAlignment="1">
      <alignment horizontal="center" vertical="center" wrapText="1"/>
    </xf>
    <xf numFmtId="167" fontId="10" fillId="2" borderId="4" xfId="1" applyNumberFormat="1" applyFont="1" applyFill="1" applyBorder="1" applyAlignment="1">
      <alignment vertical="center" wrapText="1"/>
    </xf>
    <xf numFmtId="49" fontId="105" fillId="2" borderId="4" xfId="1" applyNumberFormat="1" applyFont="1" applyFill="1" applyBorder="1" applyAlignment="1">
      <alignment horizontal="center" vertical="center" wrapText="1"/>
    </xf>
    <xf numFmtId="165" fontId="86" fillId="2" borderId="4" xfId="1" applyNumberFormat="1" applyFont="1" applyFill="1" applyBorder="1" applyAlignment="1">
      <alignment horizontal="center" vertical="center" wrapText="1"/>
    </xf>
    <xf numFmtId="167" fontId="80" fillId="2" borderId="4" xfId="1" applyNumberFormat="1" applyFont="1" applyFill="1" applyBorder="1" applyAlignment="1">
      <alignment vertical="center" wrapText="1"/>
    </xf>
    <xf numFmtId="164" fontId="26" fillId="2" borderId="4" xfId="1" applyNumberFormat="1" applyFont="1" applyFill="1" applyBorder="1" applyAlignment="1">
      <alignment horizontal="center" vertical="center" wrapText="1"/>
    </xf>
    <xf numFmtId="0" fontId="49" fillId="2" borderId="0" xfId="1" applyFont="1" applyFill="1"/>
    <xf numFmtId="0" fontId="69" fillId="0" borderId="0" xfId="1" applyFont="1" applyFill="1"/>
    <xf numFmtId="49" fontId="11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16" fillId="0" borderId="4" xfId="1" applyNumberFormat="1" applyFont="1" applyFill="1" applyBorder="1" applyAlignment="1">
      <alignment horizontal="center" vertical="center"/>
    </xf>
    <xf numFmtId="165" fontId="22" fillId="0" borderId="4" xfId="1" applyNumberFormat="1" applyFont="1" applyFill="1" applyBorder="1" applyAlignment="1">
      <alignment horizontal="center" vertical="center" wrapText="1"/>
    </xf>
    <xf numFmtId="165" fontId="38" fillId="0" borderId="4" xfId="1" quotePrefix="1" applyNumberFormat="1" applyFont="1" applyFill="1" applyBorder="1" applyAlignment="1">
      <alignment horizontal="center" vertical="center" wrapText="1"/>
    </xf>
    <xf numFmtId="165" fontId="80" fillId="0" borderId="4" xfId="3" applyNumberFormat="1" applyFont="1" applyFill="1" applyBorder="1" applyAlignment="1">
      <alignment horizontal="center" vertical="center"/>
    </xf>
    <xf numFmtId="165" fontId="86" fillId="0" borderId="4" xfId="1" applyNumberFormat="1" applyFont="1" applyFill="1" applyBorder="1" applyAlignment="1">
      <alignment horizontal="center" vertical="center"/>
    </xf>
    <xf numFmtId="165" fontId="124" fillId="0" borderId="4" xfId="1" applyNumberFormat="1" applyFont="1" applyFill="1" applyBorder="1" applyAlignment="1">
      <alignment horizontal="center" vertical="center"/>
    </xf>
    <xf numFmtId="165" fontId="88" fillId="0" borderId="4" xfId="1" applyNumberFormat="1" applyFont="1" applyFill="1" applyBorder="1" applyAlignment="1">
      <alignment horizontal="center" vertical="center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16" fillId="0" borderId="4" xfId="1" quotePrefix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69" fillId="2" borderId="4" xfId="1" applyNumberFormat="1" applyFont="1" applyFill="1" applyBorder="1" applyAlignment="1">
      <alignment horizontal="center" vertical="center" wrapText="1"/>
    </xf>
    <xf numFmtId="165" fontId="26" fillId="2" borderId="4" xfId="1" applyNumberFormat="1" applyFont="1" applyFill="1" applyBorder="1" applyAlignment="1">
      <alignment horizontal="center" vertical="center" wrapText="1"/>
    </xf>
    <xf numFmtId="165" fontId="55" fillId="0" borderId="4" xfId="1" applyNumberFormat="1" applyFont="1" applyFill="1" applyBorder="1" applyAlignment="1">
      <alignment horizontal="center" vertical="center" wrapText="1"/>
    </xf>
    <xf numFmtId="165" fontId="15" fillId="0" borderId="4" xfId="2" applyNumberFormat="1" applyFont="1" applyFill="1" applyBorder="1" applyAlignment="1">
      <alignment horizontal="center" vertical="center" wrapText="1"/>
    </xf>
    <xf numFmtId="165" fontId="95" fillId="0" borderId="4" xfId="2" applyNumberFormat="1" applyFont="1" applyBorder="1" applyAlignment="1">
      <alignment horizontal="center" vertical="center" wrapText="1"/>
    </xf>
    <xf numFmtId="165" fontId="44" fillId="0" borderId="4" xfId="1" quotePrefix="1" applyNumberFormat="1" applyFont="1" applyFill="1" applyBorder="1" applyAlignment="1">
      <alignment horizontal="center" vertical="center" wrapText="1"/>
    </xf>
    <xf numFmtId="165" fontId="23" fillId="0" borderId="4" xfId="1" applyNumberFormat="1" applyFont="1" applyFill="1" applyBorder="1" applyAlignment="1">
      <alignment horizontal="center" vertical="center" wrapText="1"/>
    </xf>
    <xf numFmtId="165" fontId="26" fillId="0" borderId="4" xfId="1" quotePrefix="1" applyNumberFormat="1" applyFont="1" applyFill="1" applyBorder="1" applyAlignment="1">
      <alignment horizontal="center" vertical="center" wrapText="1"/>
    </xf>
    <xf numFmtId="165" fontId="16" fillId="4" borderId="4" xfId="1" applyNumberFormat="1" applyFont="1" applyFill="1" applyBorder="1" applyAlignment="1">
      <alignment horizontal="center" vertical="center" wrapText="1"/>
    </xf>
    <xf numFmtId="165" fontId="26" fillId="4" borderId="4" xfId="1" applyNumberFormat="1" applyFont="1" applyFill="1" applyBorder="1" applyAlignment="1">
      <alignment horizontal="center" vertical="center" wrapText="1"/>
    </xf>
    <xf numFmtId="165" fontId="108" fillId="0" borderId="4" xfId="1" applyNumberFormat="1" applyFont="1" applyFill="1" applyBorder="1" applyAlignment="1">
      <alignment horizontal="center" vertical="center" wrapText="1"/>
    </xf>
    <xf numFmtId="165" fontId="68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4" fontId="138" fillId="0" borderId="4" xfId="1" applyNumberFormat="1" applyFont="1" applyFill="1" applyBorder="1" applyAlignment="1">
      <alignment horizontal="center" vertical="center" wrapText="1"/>
    </xf>
    <xf numFmtId="0" fontId="139" fillId="0" borderId="0" xfId="1" applyFont="1" applyFill="1"/>
    <xf numFmtId="49" fontId="140" fillId="0" borderId="4" xfId="1" applyNumberFormat="1" applyFont="1" applyFill="1" applyBorder="1" applyAlignment="1">
      <alignment horizontal="center" vertical="center" wrapText="1"/>
    </xf>
    <xf numFmtId="167" fontId="137" fillId="0" borderId="4" xfId="1" applyNumberFormat="1" applyFont="1" applyFill="1" applyBorder="1" applyAlignment="1">
      <alignment vertical="center" wrapText="1"/>
    </xf>
    <xf numFmtId="165" fontId="138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0" fontId="141" fillId="0" borderId="0" xfId="1" applyFont="1" applyFill="1"/>
    <xf numFmtId="49" fontId="142" fillId="0" borderId="4" xfId="1" applyNumberFormat="1" applyFont="1" applyFill="1" applyBorder="1" applyAlignment="1">
      <alignment horizontal="center" vertical="center"/>
    </xf>
    <xf numFmtId="165" fontId="80" fillId="0" borderId="4" xfId="1" applyNumberFormat="1" applyFont="1" applyFill="1" applyBorder="1" applyAlignment="1">
      <alignment horizontal="center" vertical="center"/>
    </xf>
    <xf numFmtId="165" fontId="80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0" fontId="145" fillId="3" borderId="0" xfId="1" applyFont="1" applyFill="1"/>
    <xf numFmtId="49" fontId="146" fillId="0" borderId="4" xfId="1" applyNumberFormat="1" applyFont="1" applyFill="1" applyBorder="1" applyAlignment="1">
      <alignment horizontal="center" vertical="center" wrapText="1"/>
    </xf>
    <xf numFmtId="167" fontId="147" fillId="0" borderId="4" xfId="1" applyNumberFormat="1" applyFont="1" applyFill="1" applyBorder="1" applyAlignment="1">
      <alignment vertical="center" wrapText="1"/>
    </xf>
    <xf numFmtId="165" fontId="147" fillId="0" borderId="4" xfId="1" applyNumberFormat="1" applyFont="1" applyFill="1" applyBorder="1" applyAlignment="1">
      <alignment horizontal="center" vertical="center" wrapText="1"/>
    </xf>
    <xf numFmtId="164" fontId="147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0" fontId="45" fillId="3" borderId="0" xfId="1" applyFont="1" applyFill="1"/>
    <xf numFmtId="165" fontId="135" fillId="0" borderId="4" xfId="1" applyNumberFormat="1" applyFont="1" applyFill="1" applyBorder="1" applyAlignment="1">
      <alignment horizontal="center" vertical="center" wrapText="1"/>
    </xf>
    <xf numFmtId="165" fontId="152" fillId="0" borderId="4" xfId="1" applyNumberFormat="1" applyFont="1" applyFill="1" applyBorder="1" applyAlignment="1">
      <alignment horizontal="center" vertical="center" wrapText="1"/>
    </xf>
    <xf numFmtId="0" fontId="153" fillId="0" borderId="0" xfId="1" applyFont="1" applyFill="1"/>
    <xf numFmtId="165" fontId="8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49" fontId="129" fillId="7" borderId="4" xfId="1" applyNumberFormat="1" applyFont="1" applyFill="1" applyBorder="1" applyAlignment="1">
      <alignment horizontal="center" vertical="center" wrapText="1"/>
    </xf>
    <xf numFmtId="167" fontId="122" fillId="7" borderId="4" xfId="1" applyNumberFormat="1" applyFont="1" applyFill="1" applyBorder="1" applyAlignment="1">
      <alignment vertical="center" wrapText="1"/>
    </xf>
    <xf numFmtId="165" fontId="124" fillId="7" borderId="4" xfId="1" applyNumberFormat="1" applyFont="1" applyFill="1" applyBorder="1" applyAlignment="1">
      <alignment horizontal="center" vertical="center" wrapText="1"/>
    </xf>
    <xf numFmtId="165" fontId="143" fillId="7" borderId="4" xfId="1" applyNumberFormat="1" applyFont="1" applyFill="1" applyBorder="1" applyAlignment="1">
      <alignment horizontal="center" vertical="center" wrapText="1"/>
    </xf>
    <xf numFmtId="164" fontId="143" fillId="7" borderId="4" xfId="1" applyNumberFormat="1" applyFont="1" applyFill="1" applyBorder="1" applyAlignment="1">
      <alignment horizontal="center" vertical="center" wrapText="1"/>
    </xf>
    <xf numFmtId="0" fontId="144" fillId="7" borderId="0" xfId="1" applyFont="1" applyFill="1"/>
    <xf numFmtId="165" fontId="112" fillId="9" borderId="4" xfId="1" applyNumberFormat="1" applyFont="1" applyFill="1" applyBorder="1" applyAlignment="1">
      <alignment horizontal="left" vertical="center" wrapText="1"/>
    </xf>
    <xf numFmtId="165" fontId="111" fillId="9" borderId="4" xfId="1" applyNumberFormat="1" applyFont="1" applyFill="1" applyBorder="1" applyAlignment="1">
      <alignment horizontal="center" vertical="center" wrapText="1"/>
    </xf>
    <xf numFmtId="0" fontId="115" fillId="9" borderId="0" xfId="1" applyFont="1" applyFill="1"/>
    <xf numFmtId="49" fontId="110" fillId="9" borderId="4" xfId="1" applyNumberFormat="1" applyFont="1" applyFill="1" applyBorder="1" applyAlignment="1">
      <alignment horizontal="center" vertical="center" wrapText="1"/>
    </xf>
    <xf numFmtId="0" fontId="113" fillId="9" borderId="0" xfId="1" applyFont="1" applyFill="1"/>
    <xf numFmtId="49" fontId="129" fillId="8" borderId="4" xfId="1" applyNumberFormat="1" applyFont="1" applyFill="1" applyBorder="1" applyAlignment="1">
      <alignment horizontal="center" vertical="center" wrapText="1"/>
    </xf>
    <xf numFmtId="167" fontId="122" fillId="8" borderId="4" xfId="1" applyNumberFormat="1" applyFont="1" applyFill="1" applyBorder="1" applyAlignment="1">
      <alignment vertical="center" wrapText="1"/>
    </xf>
    <xf numFmtId="165" fontId="124" fillId="8" borderId="4" xfId="1" applyNumberFormat="1" applyFont="1" applyFill="1" applyBorder="1" applyAlignment="1">
      <alignment horizontal="center" vertical="center" wrapText="1"/>
    </xf>
    <xf numFmtId="164" fontId="124" fillId="8" borderId="4" xfId="1" applyNumberFormat="1" applyFont="1" applyFill="1" applyBorder="1" applyAlignment="1">
      <alignment horizontal="center" vertical="center" wrapText="1"/>
    </xf>
    <xf numFmtId="165" fontId="123" fillId="8" borderId="4" xfId="1" applyNumberFormat="1" applyFont="1" applyFill="1" applyBorder="1" applyAlignment="1">
      <alignment horizontal="center" vertical="center" wrapText="1"/>
    </xf>
    <xf numFmtId="0" fontId="123" fillId="8" borderId="0" xfId="1" applyFont="1" applyFill="1"/>
    <xf numFmtId="49" fontId="110" fillId="6" borderId="4" xfId="1" applyNumberFormat="1" applyFont="1" applyFill="1" applyBorder="1" applyAlignment="1">
      <alignment horizontal="center" vertical="center" wrapText="1"/>
    </xf>
    <xf numFmtId="165" fontId="79" fillId="9" borderId="4" xfId="2" applyNumberFormat="1" applyFont="1" applyFill="1" applyBorder="1" applyAlignment="1">
      <alignment horizontal="center" vertical="center" wrapText="1"/>
    </xf>
    <xf numFmtId="0" fontId="28" fillId="9" borderId="0" xfId="1" applyFont="1" applyFill="1"/>
    <xf numFmtId="0" fontId="144" fillId="8" borderId="0" xfId="1" applyFont="1" applyFill="1"/>
    <xf numFmtId="164" fontId="122" fillId="8" borderId="4" xfId="2" applyNumberFormat="1" applyFont="1" applyFill="1" applyBorder="1" applyAlignment="1">
      <alignment horizontal="left" vertical="center" wrapText="1"/>
    </xf>
    <xf numFmtId="164" fontId="123" fillId="8" borderId="4" xfId="1" applyNumberFormat="1" applyFont="1" applyFill="1" applyBorder="1" applyAlignment="1">
      <alignment horizontal="center" vertical="center" wrapText="1"/>
    </xf>
    <xf numFmtId="0" fontId="128" fillId="8" borderId="0" xfId="1" applyFont="1" applyFill="1"/>
    <xf numFmtId="165" fontId="130" fillId="8" borderId="4" xfId="1" applyNumberFormat="1" applyFont="1" applyFill="1" applyBorder="1" applyAlignment="1">
      <alignment horizontal="center" vertical="center" wrapText="1"/>
    </xf>
    <xf numFmtId="164" fontId="130" fillId="8" borderId="4" xfId="1" applyNumberFormat="1" applyFont="1" applyFill="1" applyBorder="1" applyAlignment="1">
      <alignment horizontal="center" vertical="center" wrapText="1"/>
    </xf>
    <xf numFmtId="165" fontId="122" fillId="8" borderId="4" xfId="1" applyNumberFormat="1" applyFont="1" applyFill="1" applyBorder="1" applyAlignment="1">
      <alignment horizontal="center" vertical="center" wrapText="1"/>
    </xf>
    <xf numFmtId="164" fontId="122" fillId="8" borderId="4" xfId="1" applyNumberFormat="1" applyFont="1" applyFill="1" applyBorder="1" applyAlignment="1">
      <alignment horizontal="center" vertical="center" wrapText="1"/>
    </xf>
    <xf numFmtId="165" fontId="150" fillId="8" borderId="4" xfId="1" applyNumberFormat="1" applyFont="1" applyFill="1" applyBorder="1" applyAlignment="1">
      <alignment horizontal="center" vertical="center" wrapText="1"/>
    </xf>
    <xf numFmtId="164" fontId="150" fillId="8" borderId="4" xfId="1" applyNumberFormat="1" applyFont="1" applyFill="1" applyBorder="1" applyAlignment="1">
      <alignment horizontal="center" vertical="center" wrapText="1"/>
    </xf>
    <xf numFmtId="0" fontId="134" fillId="8" borderId="0" xfId="1" applyFont="1" applyFill="1"/>
    <xf numFmtId="165" fontId="9" fillId="8" borderId="4" xfId="1" applyNumberFormat="1" applyFont="1" applyFill="1" applyBorder="1" applyAlignment="1">
      <alignment horizontal="center" vertical="center" wrapText="1"/>
    </xf>
    <xf numFmtId="164" fontId="9" fillId="8" borderId="4" xfId="1" applyNumberFormat="1" applyFont="1" applyFill="1" applyBorder="1" applyAlignment="1">
      <alignment horizontal="center" vertical="center" wrapText="1"/>
    </xf>
    <xf numFmtId="165" fontId="25" fillId="8" borderId="4" xfId="1" applyNumberFormat="1" applyFont="1" applyFill="1" applyBorder="1" applyAlignment="1">
      <alignment horizontal="center" vertical="center" wrapText="1"/>
    </xf>
    <xf numFmtId="164" fontId="25" fillId="8" borderId="4" xfId="1" applyNumberFormat="1" applyFont="1" applyFill="1" applyBorder="1" applyAlignment="1">
      <alignment horizontal="center" vertical="center" wrapText="1"/>
    </xf>
    <xf numFmtId="165" fontId="26" fillId="8" borderId="4" xfId="1" applyNumberFormat="1" applyFont="1" applyFill="1" applyBorder="1" applyAlignment="1">
      <alignment horizontal="center" vertical="center" wrapText="1"/>
    </xf>
    <xf numFmtId="0" fontId="133" fillId="8" borderId="0" xfId="1" applyFont="1" applyFill="1"/>
    <xf numFmtId="49" fontId="126" fillId="8" borderId="4" xfId="1" applyNumberFormat="1" applyFont="1" applyFill="1" applyBorder="1" applyAlignment="1">
      <alignment horizontal="center" vertical="center" wrapText="1"/>
    </xf>
    <xf numFmtId="0" fontId="148" fillId="8" borderId="0" xfId="1" applyFont="1" applyFill="1"/>
    <xf numFmtId="49" fontId="92" fillId="9" borderId="4" xfId="1" applyNumberFormat="1" applyFont="1" applyFill="1" applyBorder="1" applyAlignment="1">
      <alignment horizontal="center" vertical="center" wrapText="1"/>
    </xf>
    <xf numFmtId="165" fontId="85" fillId="9" borderId="4" xfId="1" applyNumberFormat="1" applyFont="1" applyFill="1" applyBorder="1" applyAlignment="1">
      <alignment horizontal="center" vertical="center" wrapText="1"/>
    </xf>
    <xf numFmtId="0" fontId="56" fillId="9" borderId="0" xfId="1" applyFont="1" applyFill="1"/>
    <xf numFmtId="165" fontId="124" fillId="8" borderId="4" xfId="4" applyNumberFormat="1" applyFont="1" applyFill="1" applyBorder="1" applyAlignment="1">
      <alignment horizontal="left" vertical="center" wrapText="1"/>
    </xf>
    <xf numFmtId="165" fontId="79" fillId="8" borderId="4" xfId="1" applyNumberFormat="1" applyFont="1" applyFill="1" applyBorder="1" applyAlignment="1">
      <alignment horizontal="center" vertical="center" wrapText="1"/>
    </xf>
    <xf numFmtId="164" fontId="79" fillId="8" borderId="4" xfId="1" applyNumberFormat="1" applyFont="1" applyFill="1" applyBorder="1" applyAlignment="1">
      <alignment horizontal="center" vertical="center" wrapText="1"/>
    </xf>
    <xf numFmtId="0" fontId="114" fillId="9" borderId="0" xfId="1" applyFont="1" applyFill="1"/>
    <xf numFmtId="49" fontId="94" fillId="8" borderId="4" xfId="1" applyNumberFormat="1" applyFont="1" applyFill="1" applyBorder="1" applyAlignment="1">
      <alignment horizontal="center" vertical="center" wrapText="1"/>
    </xf>
    <xf numFmtId="165" fontId="15" fillId="8" borderId="4" xfId="1" applyNumberFormat="1" applyFont="1" applyFill="1" applyBorder="1" applyAlignment="1">
      <alignment horizontal="center" vertical="center" wrapText="1"/>
    </xf>
    <xf numFmtId="164" fontId="15" fillId="8" borderId="4" xfId="1" applyNumberFormat="1" applyFont="1" applyFill="1" applyBorder="1" applyAlignment="1">
      <alignment horizontal="center" vertical="center" wrapText="1"/>
    </xf>
    <xf numFmtId="165" fontId="10" fillId="9" borderId="4" xfId="1" applyNumberFormat="1" applyFont="1" applyFill="1" applyBorder="1" applyAlignment="1">
      <alignment horizontal="center" vertical="center" wrapText="1"/>
    </xf>
    <xf numFmtId="0" fontId="58" fillId="8" borderId="0" xfId="1" applyFont="1" applyFill="1"/>
    <xf numFmtId="164" fontId="84" fillId="8" borderId="4" xfId="1" applyNumberFormat="1" applyFont="1" applyFill="1" applyBorder="1" applyAlignment="1">
      <alignment horizontal="center" vertical="center" wrapText="1"/>
    </xf>
    <xf numFmtId="165" fontId="84" fillId="8" borderId="4" xfId="1" applyNumberFormat="1" applyFont="1" applyFill="1" applyBorder="1" applyAlignment="1">
      <alignment horizontal="center" vertical="center" wrapText="1"/>
    </xf>
    <xf numFmtId="165" fontId="8" fillId="8" borderId="4" xfId="1" applyNumberFormat="1" applyFont="1" applyFill="1" applyBorder="1" applyAlignment="1">
      <alignment horizontal="center" vertical="center" wrapText="1"/>
    </xf>
    <xf numFmtId="165" fontId="84" fillId="6" borderId="4" xfId="1" applyNumberFormat="1" applyFont="1" applyFill="1" applyBorder="1" applyAlignment="1">
      <alignment horizontal="center" vertical="center" wrapText="1"/>
    </xf>
    <xf numFmtId="0" fontId="58" fillId="6" borderId="0" xfId="1" applyFont="1" applyFill="1"/>
    <xf numFmtId="165" fontId="111" fillId="6" borderId="4" xfId="2" applyNumberFormat="1" applyFont="1" applyFill="1" applyBorder="1" applyAlignment="1">
      <alignment horizontal="left" vertical="center" wrapText="1"/>
    </xf>
    <xf numFmtId="165" fontId="111" fillId="6" borderId="4" xfId="2" applyNumberFormat="1" applyFont="1" applyFill="1" applyBorder="1" applyAlignment="1">
      <alignment horizontal="center" vertical="center" wrapText="1"/>
    </xf>
    <xf numFmtId="164" fontId="111" fillId="6" borderId="4" xfId="2" applyNumberFormat="1" applyFont="1" applyFill="1" applyBorder="1" applyAlignment="1">
      <alignment horizontal="center" vertical="center" wrapText="1"/>
    </xf>
    <xf numFmtId="0" fontId="118" fillId="6" borderId="0" xfId="1" applyFont="1" applyFill="1"/>
    <xf numFmtId="165" fontId="83" fillId="6" borderId="4" xfId="1" applyNumberFormat="1" applyFont="1" applyFill="1" applyBorder="1" applyAlignment="1">
      <alignment horizontal="center" vertical="center" wrapText="1"/>
    </xf>
    <xf numFmtId="0" fontId="57" fillId="6" borderId="0" xfId="1" applyFont="1" applyFill="1"/>
    <xf numFmtId="49" fontId="67" fillId="6" borderId="4" xfId="1" applyNumberFormat="1" applyFont="1" applyFill="1" applyBorder="1" applyAlignment="1">
      <alignment horizontal="center" vertical="center"/>
    </xf>
    <xf numFmtId="0" fontId="72" fillId="6" borderId="0" xfId="1" applyFont="1" applyFill="1"/>
    <xf numFmtId="49" fontId="97" fillId="0" borderId="4" xfId="1" applyNumberFormat="1" applyFont="1" applyFill="1" applyBorder="1" applyAlignment="1">
      <alignment horizontal="center" vertical="center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112" fillId="0" borderId="4" xfId="1" applyNumberFormat="1" applyFont="1" applyFill="1" applyBorder="1" applyAlignment="1">
      <alignment horizontal="center" vertical="center" wrapText="1"/>
    </xf>
    <xf numFmtId="0" fontId="42" fillId="0" borderId="0" xfId="1" applyFont="1"/>
    <xf numFmtId="167" fontId="84" fillId="8" borderId="4" xfId="1" applyNumberFormat="1" applyFont="1" applyFill="1" applyBorder="1" applyAlignment="1">
      <alignment horizontal="left" vertical="center" wrapText="1"/>
    </xf>
    <xf numFmtId="165" fontId="84" fillId="8" borderId="4" xfId="1" applyNumberFormat="1" applyFont="1" applyFill="1" applyBorder="1" applyAlignment="1">
      <alignment horizontal="left" vertical="center" wrapText="1"/>
    </xf>
    <xf numFmtId="167" fontId="84" fillId="8" borderId="4" xfId="1" applyNumberFormat="1" applyFont="1" applyFill="1" applyBorder="1" applyAlignment="1">
      <alignment horizontal="center" vertical="center" wrapText="1"/>
    </xf>
    <xf numFmtId="49" fontId="94" fillId="8" borderId="4" xfId="1" applyNumberFormat="1" applyFont="1" applyFill="1" applyBorder="1" applyAlignment="1">
      <alignment horizontal="center" vertical="center"/>
    </xf>
    <xf numFmtId="49" fontId="91" fillId="8" borderId="4" xfId="1" applyNumberFormat="1" applyFont="1" applyFill="1" applyBorder="1" applyAlignment="1">
      <alignment horizontal="center" vertical="center" wrapText="1"/>
    </xf>
    <xf numFmtId="0" fontId="62" fillId="8" borderId="0" xfId="1" applyFont="1" applyFill="1"/>
    <xf numFmtId="165" fontId="79" fillId="8" borderId="4" xfId="1" applyNumberFormat="1" applyFont="1" applyFill="1" applyBorder="1" applyAlignment="1">
      <alignment horizontal="left" vertical="center" wrapText="1"/>
    </xf>
    <xf numFmtId="0" fontId="57" fillId="8" borderId="0" xfId="1" applyFont="1" applyFill="1"/>
    <xf numFmtId="49" fontId="142" fillId="8" borderId="4" xfId="1" applyNumberFormat="1" applyFont="1" applyFill="1" applyBorder="1" applyAlignment="1">
      <alignment horizontal="center" vertical="center"/>
    </xf>
    <xf numFmtId="165" fontId="79" fillId="8" borderId="4" xfId="2" applyNumberFormat="1" applyFont="1" applyFill="1" applyBorder="1" applyAlignment="1">
      <alignment horizontal="left" vertical="center" wrapText="1"/>
    </xf>
    <xf numFmtId="4" fontId="15" fillId="8" borderId="4" xfId="1" applyNumberFormat="1" applyFont="1" applyFill="1" applyBorder="1" applyAlignment="1">
      <alignment horizontal="center" vertical="center" wrapText="1"/>
    </xf>
    <xf numFmtId="165" fontId="83" fillId="8" borderId="4" xfId="1" applyNumberFormat="1" applyFont="1" applyFill="1" applyBorder="1" applyAlignment="1">
      <alignment horizontal="center" vertical="center" wrapText="1"/>
    </xf>
    <xf numFmtId="164" fontId="80" fillId="8" borderId="4" xfId="1" applyNumberFormat="1" applyFont="1" applyFill="1" applyBorder="1" applyAlignment="1">
      <alignment horizontal="center" vertical="center" wrapText="1"/>
    </xf>
    <xf numFmtId="49" fontId="91" fillId="8" borderId="4" xfId="1" applyNumberFormat="1" applyFont="1" applyFill="1" applyBorder="1" applyAlignment="1">
      <alignment horizontal="center" vertical="center"/>
    </xf>
    <xf numFmtId="167" fontId="79" fillId="8" borderId="4" xfId="1" applyNumberFormat="1" applyFont="1" applyFill="1" applyBorder="1" applyAlignment="1">
      <alignment vertical="center" wrapText="1"/>
    </xf>
    <xf numFmtId="165" fontId="94" fillId="8" borderId="4" xfId="1" applyNumberFormat="1" applyFont="1" applyFill="1" applyBorder="1" applyAlignment="1">
      <alignment horizontal="center" vertical="center" wrapText="1"/>
    </xf>
    <xf numFmtId="165" fontId="11" fillId="9" borderId="4" xfId="1" applyNumberFormat="1" applyFont="1" applyFill="1" applyBorder="1" applyAlignment="1">
      <alignment horizontal="center" vertical="center"/>
    </xf>
    <xf numFmtId="165" fontId="111" fillId="9" borderId="4" xfId="1" applyNumberFormat="1" applyFont="1" applyFill="1" applyBorder="1" applyAlignment="1">
      <alignment vertical="center" wrapText="1"/>
    </xf>
    <xf numFmtId="165" fontId="110" fillId="0" borderId="4" xfId="1" applyNumberFormat="1" applyFont="1" applyFill="1" applyBorder="1" applyAlignment="1">
      <alignment horizontal="center" vertical="center" wrapText="1"/>
    </xf>
    <xf numFmtId="165" fontId="111" fillId="0" borderId="4" xfId="1" applyNumberFormat="1" applyFont="1" applyFill="1" applyBorder="1" applyAlignment="1">
      <alignment horizontal="center" vertical="center" wrapText="1"/>
    </xf>
    <xf numFmtId="165" fontId="122" fillId="8" borderId="4" xfId="1" applyNumberFormat="1" applyFont="1" applyFill="1" applyBorder="1" applyAlignment="1">
      <alignment vertical="center" wrapText="1"/>
    </xf>
    <xf numFmtId="165" fontId="100" fillId="0" borderId="4" xfId="1" applyNumberFormat="1" applyFont="1" applyFill="1" applyBorder="1" applyAlignment="1">
      <alignment horizontal="center" vertical="center" wrapText="1"/>
    </xf>
    <xf numFmtId="165" fontId="136" fillId="0" borderId="4" xfId="1" applyNumberFormat="1" applyFont="1" applyFill="1" applyBorder="1" applyAlignment="1">
      <alignment horizontal="center" vertical="center" wrapText="1"/>
    </xf>
    <xf numFmtId="165" fontId="105" fillId="0" borderId="4" xfId="1" applyNumberFormat="1" applyFont="1" applyFill="1" applyBorder="1" applyAlignment="1">
      <alignment horizontal="center" vertical="center" wrapText="1"/>
    </xf>
    <xf numFmtId="165" fontId="106" fillId="0" borderId="4" xfId="1" applyNumberFormat="1" applyFont="1" applyFill="1" applyBorder="1" applyAlignment="1">
      <alignment horizontal="center" vertical="center"/>
    </xf>
    <xf numFmtId="165" fontId="81" fillId="0" borderId="4" xfId="1" applyNumberFormat="1" applyFont="1" applyFill="1" applyBorder="1" applyAlignment="1">
      <alignment vertical="center" wrapText="1"/>
    </xf>
    <xf numFmtId="165" fontId="80" fillId="8" borderId="4" xfId="1" applyNumberFormat="1" applyFont="1" applyFill="1" applyBorder="1" applyAlignment="1">
      <alignment horizontal="center" vertical="center" wrapText="1"/>
    </xf>
    <xf numFmtId="49" fontId="155" fillId="0" borderId="0" xfId="1" applyNumberFormat="1" applyFont="1" applyFill="1"/>
    <xf numFmtId="0" fontId="114" fillId="8" borderId="0" xfId="1" applyFont="1" applyFill="1"/>
    <xf numFmtId="165" fontId="80" fillId="8" borderId="4" xfId="1" applyNumberFormat="1" applyFont="1" applyFill="1" applyBorder="1" applyAlignment="1">
      <alignment horizontal="left" vertical="center" wrapText="1"/>
    </xf>
    <xf numFmtId="165" fontId="112" fillId="8" borderId="4" xfId="1" applyNumberFormat="1" applyFont="1" applyFill="1" applyBorder="1" applyAlignment="1">
      <alignment horizontal="center" vertical="center" wrapText="1"/>
    </xf>
    <xf numFmtId="0" fontId="89" fillId="8" borderId="4" xfId="1" applyNumberFormat="1" applyFont="1" applyFill="1" applyBorder="1" applyAlignment="1">
      <alignment horizontal="center" vertical="center" wrapText="1"/>
    </xf>
    <xf numFmtId="0" fontId="98" fillId="0" borderId="4" xfId="1" applyNumberFormat="1" applyFont="1" applyFill="1" applyBorder="1" applyAlignment="1">
      <alignment horizontal="center" vertical="center"/>
    </xf>
    <xf numFmtId="165" fontId="124" fillId="0" borderId="4" xfId="1" applyNumberFormat="1" applyFont="1" applyFill="1" applyBorder="1" applyAlignment="1">
      <alignment horizontal="center" vertical="center" wrapText="1"/>
    </xf>
    <xf numFmtId="0" fontId="144" fillId="3" borderId="0" xfId="1" applyFont="1" applyFill="1"/>
    <xf numFmtId="49" fontId="129" fillId="0" borderId="4" xfId="1" applyNumberFormat="1" applyFont="1" applyFill="1" applyBorder="1" applyAlignment="1">
      <alignment horizontal="center" vertical="center" wrapText="1"/>
    </xf>
    <xf numFmtId="167" fontId="124" fillId="0" borderId="4" xfId="1" applyNumberFormat="1" applyFont="1" applyFill="1" applyBorder="1" applyAlignment="1">
      <alignment vertical="center" wrapText="1"/>
    </xf>
    <xf numFmtId="164" fontId="124" fillId="0" borderId="4" xfId="1" applyNumberFormat="1" applyFont="1" applyFill="1" applyBorder="1" applyAlignment="1">
      <alignment horizontal="center" vertical="center" wrapText="1"/>
    </xf>
    <xf numFmtId="165" fontId="123" fillId="0" borderId="4" xfId="1" applyNumberFormat="1" applyFont="1" applyFill="1" applyBorder="1" applyAlignment="1">
      <alignment horizontal="center" vertical="center" wrapText="1"/>
    </xf>
    <xf numFmtId="164" fontId="156" fillId="0" borderId="0" xfId="1" applyNumberFormat="1" applyFont="1" applyFill="1"/>
    <xf numFmtId="164" fontId="157" fillId="0" borderId="0" xfId="1" applyNumberFormat="1" applyFont="1" applyFill="1"/>
    <xf numFmtId="165" fontId="112" fillId="9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112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112" fillId="9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49" fontId="13" fillId="0" borderId="4" xfId="1" applyNumberFormat="1" applyFont="1" applyFill="1" applyBorder="1" applyAlignment="1">
      <alignment horizontal="center" vertical="center"/>
    </xf>
    <xf numFmtId="164" fontId="95" fillId="0" borderId="4" xfId="2" applyNumberFormat="1" applyFont="1" applyFill="1" applyBorder="1" applyAlignment="1">
      <alignment horizontal="center" vertical="center" wrapText="1"/>
    </xf>
    <xf numFmtId="164" fontId="111" fillId="0" borderId="4" xfId="2" applyNumberFormat="1" applyFont="1" applyFill="1" applyBorder="1" applyAlignment="1">
      <alignment horizontal="center" vertical="center" wrapText="1"/>
    </xf>
    <xf numFmtId="49" fontId="84" fillId="8" borderId="4" xfId="1" applyNumberFormat="1" applyFont="1" applyFill="1" applyBorder="1" applyAlignment="1">
      <alignment horizontal="center" vertical="center" wrapText="1"/>
    </xf>
    <xf numFmtId="49" fontId="158" fillId="0" borderId="4" xfId="1" applyNumberFormat="1" applyFont="1" applyFill="1" applyBorder="1" applyAlignment="1">
      <alignment horizontal="center" vertical="center" wrapText="1"/>
    </xf>
    <xf numFmtId="165" fontId="111" fillId="0" borderId="4" xfId="1" applyNumberFormat="1" applyFont="1" applyFill="1" applyBorder="1" applyAlignment="1">
      <alignment vertical="center" wrapText="1"/>
    </xf>
    <xf numFmtId="0" fontId="159" fillId="0" borderId="0" xfId="1" applyFont="1" applyFill="1"/>
    <xf numFmtId="0" fontId="160" fillId="0" borderId="0" xfId="1" applyFont="1" applyFill="1"/>
    <xf numFmtId="0" fontId="13" fillId="0" borderId="0" xfId="1" applyFont="1" applyFill="1"/>
    <xf numFmtId="170" fontId="80" fillId="0" borderId="4" xfId="1" applyNumberFormat="1" applyFont="1" applyFill="1" applyBorder="1" applyAlignment="1">
      <alignment horizontal="center" vertical="center" wrapText="1"/>
    </xf>
    <xf numFmtId="164" fontId="161" fillId="0" borderId="0" xfId="1" applyNumberFormat="1" applyFont="1" applyFill="1"/>
    <xf numFmtId="165" fontId="93" fillId="0" borderId="4" xfId="1" applyNumberFormat="1" applyFont="1" applyFill="1" applyBorder="1" applyAlignment="1">
      <alignment horizontal="center" vertical="center"/>
    </xf>
    <xf numFmtId="165" fontId="38" fillId="0" borderId="4" xfId="2" applyNumberFormat="1" applyFont="1" applyFill="1" applyBorder="1" applyAlignment="1">
      <alignment horizontal="center" vertical="center" wrapText="1"/>
    </xf>
    <xf numFmtId="165" fontId="10" fillId="0" borderId="4" xfId="2" applyNumberFormat="1" applyFont="1" applyFill="1" applyBorder="1" applyAlignment="1">
      <alignment horizontal="center" vertical="center" wrapText="1"/>
    </xf>
    <xf numFmtId="165" fontId="95" fillId="0" borderId="4" xfId="2" applyNumberFormat="1" applyFont="1" applyFill="1" applyBorder="1" applyAlignment="1">
      <alignment horizontal="center" vertical="center" wrapText="1"/>
    </xf>
    <xf numFmtId="0" fontId="10" fillId="0" borderId="4" xfId="2" applyFont="1" applyFill="1" applyBorder="1" applyAlignment="1">
      <alignment horizontal="center" vertical="center" wrapText="1"/>
    </xf>
    <xf numFmtId="4" fontId="38" fillId="0" borderId="4" xfId="1" applyNumberFormat="1" applyFont="1" applyFill="1" applyBorder="1" applyAlignment="1">
      <alignment horizontal="center" vertical="center" wrapText="1"/>
    </xf>
    <xf numFmtId="164" fontId="162" fillId="0" borderId="0" xfId="1" applyNumberFormat="1" applyFont="1" applyFill="1"/>
    <xf numFmtId="164" fontId="163" fillId="0" borderId="0" xfId="1" applyNumberFormat="1" applyFont="1" applyFill="1"/>
    <xf numFmtId="165" fontId="30" fillId="0" borderId="0" xfId="1" applyNumberFormat="1" applyFont="1" applyFill="1" applyAlignment="1">
      <alignment vertical="center" wrapText="1"/>
    </xf>
    <xf numFmtId="164" fontId="61" fillId="0" borderId="0" xfId="1" applyNumberFormat="1" applyFont="1" applyFill="1" applyAlignment="1">
      <alignment horizontal="center" vertical="center" wrapText="1"/>
    </xf>
    <xf numFmtId="165" fontId="111" fillId="0" borderId="4" xfId="2" applyNumberFormat="1" applyFont="1" applyFill="1" applyBorder="1" applyAlignment="1">
      <alignment horizontal="center" vertical="center" wrapText="1"/>
    </xf>
    <xf numFmtId="0" fontId="164" fillId="0" borderId="0" xfId="1" applyFont="1" applyFill="1"/>
    <xf numFmtId="49" fontId="32" fillId="0" borderId="4" xfId="1" applyNumberFormat="1" applyFont="1" applyFill="1" applyBorder="1" applyAlignment="1">
      <alignment horizontal="center" vertical="center"/>
    </xf>
    <xf numFmtId="4" fontId="21" fillId="0" borderId="4" xfId="1" applyNumberFormat="1" applyFont="1" applyFill="1" applyBorder="1" applyAlignment="1">
      <alignment horizontal="center" vertical="center" wrapText="1"/>
    </xf>
    <xf numFmtId="165" fontId="82" fillId="0" borderId="4" xfId="2" applyNumberFormat="1" applyFont="1" applyBorder="1" applyAlignment="1">
      <alignment horizontal="center" vertical="center" wrapText="1"/>
    </xf>
    <xf numFmtId="49" fontId="165" fillId="0" borderId="0" xfId="1" applyNumberFormat="1" applyFont="1"/>
    <xf numFmtId="165" fontId="167" fillId="0" borderId="4" xfId="1" applyNumberFormat="1" applyFont="1" applyFill="1" applyBorder="1" applyAlignment="1">
      <alignment horizontal="center" vertical="center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4" fontId="79" fillId="6" borderId="4" xfId="2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Border="1" applyAlignment="1">
      <alignment horizontal="center" vertical="center" wrapText="1"/>
    </xf>
    <xf numFmtId="165" fontId="112" fillId="9" borderId="4" xfId="1" applyNumberFormat="1" applyFont="1" applyFill="1" applyBorder="1" applyAlignment="1">
      <alignment horizontal="center" vertical="center" wrapText="1"/>
    </xf>
    <xf numFmtId="167" fontId="124" fillId="0" borderId="5" xfId="1" applyNumberFormat="1" applyFont="1" applyFill="1" applyBorder="1" applyAlignment="1">
      <alignment horizontal="center" vertical="center" wrapText="1"/>
    </xf>
    <xf numFmtId="165" fontId="112" fillId="0" borderId="4" xfId="1" applyNumberFormat="1" applyFont="1" applyFill="1" applyBorder="1" applyAlignment="1">
      <alignment horizontal="center" vertical="center" wrapText="1"/>
    </xf>
    <xf numFmtId="167" fontId="135" fillId="0" borderId="5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112" fillId="9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112" fillId="0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71" fontId="9" fillId="8" borderId="4" xfId="1" applyNumberFormat="1" applyFont="1" applyFill="1" applyBorder="1" applyAlignment="1">
      <alignment horizontal="center" vertical="center" wrapText="1"/>
    </xf>
    <xf numFmtId="164" fontId="10" fillId="9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70" fontId="93" fillId="0" borderId="4" xfId="1" quotePrefix="1" applyNumberFormat="1" applyFont="1" applyFill="1" applyBorder="1" applyAlignment="1">
      <alignment horizontal="center" vertical="center" wrapText="1"/>
    </xf>
    <xf numFmtId="167" fontId="95" fillId="0" borderId="5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112" fillId="9" borderId="4" xfId="1" applyNumberFormat="1" applyFont="1" applyFill="1" applyBorder="1" applyAlignment="1">
      <alignment horizontal="center" vertical="center" wrapText="1"/>
    </xf>
    <xf numFmtId="165" fontId="112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Fill="1" applyBorder="1" applyAlignment="1">
      <alignment horizontal="center" vertical="center" wrapText="1"/>
    </xf>
    <xf numFmtId="164" fontId="10" fillId="0" borderId="10" xfId="1" applyNumberFormat="1" applyFont="1" applyFill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6" fontId="84" fillId="0" borderId="4" xfId="30" applyNumberFormat="1" applyFont="1" applyFill="1" applyBorder="1" applyAlignment="1">
      <alignment horizontal="center" vertical="center"/>
    </xf>
    <xf numFmtId="166" fontId="79" fillId="9" borderId="4" xfId="30" applyNumberFormat="1" applyFont="1" applyFill="1" applyBorder="1" applyAlignment="1">
      <alignment horizontal="center" vertical="center" wrapText="1"/>
    </xf>
    <xf numFmtId="166" fontId="80" fillId="0" borderId="4" xfId="1" applyNumberFormat="1" applyFont="1" applyFill="1" applyBorder="1" applyAlignment="1">
      <alignment horizontal="center" vertical="center" wrapText="1"/>
    </xf>
    <xf numFmtId="166" fontId="84" fillId="8" borderId="4" xfId="1" applyNumberFormat="1" applyFont="1" applyFill="1" applyBorder="1" applyAlignment="1">
      <alignment horizontal="center" vertical="center" wrapText="1"/>
    </xf>
    <xf numFmtId="166" fontId="124" fillId="0" borderId="4" xfId="1" applyNumberFormat="1" applyFont="1" applyFill="1" applyBorder="1" applyAlignment="1">
      <alignment horizontal="center" vertical="center" wrapText="1"/>
    </xf>
    <xf numFmtId="166" fontId="112" fillId="9" borderId="4" xfId="1" applyNumberFormat="1" applyFont="1" applyFill="1" applyBorder="1" applyAlignment="1">
      <alignment horizontal="center" vertical="center" wrapText="1"/>
    </xf>
    <xf numFmtId="166" fontId="85" fillId="9" borderId="4" xfId="1" applyNumberFormat="1" applyFont="1" applyFill="1" applyBorder="1" applyAlignment="1">
      <alignment horizontal="center" vertical="center" wrapText="1"/>
    </xf>
    <xf numFmtId="166" fontId="111" fillId="9" borderId="4" xfId="1" applyNumberFormat="1" applyFont="1" applyFill="1" applyBorder="1" applyAlignment="1">
      <alignment horizontal="center" vertical="center" wrapText="1"/>
    </xf>
    <xf numFmtId="166" fontId="84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112" fillId="9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Fill="1" applyBorder="1" applyAlignment="1">
      <alignment horizontal="center" vertical="center" wrapText="1"/>
    </xf>
    <xf numFmtId="166" fontId="15" fillId="8" borderId="4" xfId="1" applyNumberFormat="1" applyFont="1" applyFill="1" applyBorder="1" applyAlignment="1">
      <alignment horizontal="center" vertical="center" wrapText="1"/>
    </xf>
    <xf numFmtId="166" fontId="79" fillId="8" borderId="4" xfId="1" applyNumberFormat="1" applyFont="1" applyFill="1" applyBorder="1" applyAlignment="1">
      <alignment horizontal="center" vertical="center" wrapText="1"/>
    </xf>
    <xf numFmtId="166" fontId="25" fillId="0" borderId="4" xfId="1" applyNumberFormat="1" applyFont="1" applyFill="1" applyBorder="1" applyAlignment="1">
      <alignment horizontal="center" vertical="center" wrapText="1"/>
    </xf>
    <xf numFmtId="166" fontId="95" fillId="0" borderId="4" xfId="1" applyNumberFormat="1" applyFont="1" applyFill="1" applyBorder="1" applyAlignment="1">
      <alignment horizontal="center" vertical="center" wrapText="1"/>
    </xf>
    <xf numFmtId="166" fontId="79" fillId="0" borderId="4" xfId="1" applyNumberFormat="1" applyFont="1" applyFill="1" applyBorder="1" applyAlignment="1">
      <alignment horizontal="center" vertical="center" wrapText="1"/>
    </xf>
    <xf numFmtId="164" fontId="9" fillId="0" borderId="0" xfId="1" applyNumberFormat="1" applyFont="1" applyBorder="1" applyAlignment="1">
      <alignment horizontal="center" vertical="center" wrapText="1"/>
    </xf>
    <xf numFmtId="165" fontId="9" fillId="0" borderId="0" xfId="1" applyNumberFormat="1" applyFont="1" applyBorder="1" applyAlignment="1">
      <alignment horizontal="center" vertical="center" wrapText="1"/>
    </xf>
    <xf numFmtId="164" fontId="86" fillId="0" borderId="4" xfId="1" applyNumberFormat="1" applyFont="1" applyFill="1" applyBorder="1" applyAlignment="1">
      <alignment horizontal="center" vertical="center"/>
    </xf>
    <xf numFmtId="166" fontId="86" fillId="0" borderId="4" xfId="30" applyNumberFormat="1" applyFont="1" applyFill="1" applyBorder="1" applyAlignment="1">
      <alignment horizontal="center" vertical="center"/>
    </xf>
    <xf numFmtId="166" fontId="93" fillId="0" borderId="4" xfId="1" applyNumberFormat="1" applyFont="1" applyFill="1" applyBorder="1" applyAlignment="1">
      <alignment horizontal="center" vertical="center" wrapText="1"/>
    </xf>
    <xf numFmtId="166" fontId="80" fillId="8" borderId="4" xfId="1" applyNumberFormat="1" applyFont="1" applyFill="1" applyBorder="1" applyAlignment="1">
      <alignment horizontal="center" vertical="center" wrapText="1"/>
    </xf>
    <xf numFmtId="166" fontId="86" fillId="0" borderId="4" xfId="1" applyNumberFormat="1" applyFont="1" applyFill="1" applyBorder="1" applyAlignment="1">
      <alignment horizontal="center" vertical="center" wrapText="1"/>
    </xf>
    <xf numFmtId="166" fontId="10" fillId="9" borderId="4" xfId="1" applyNumberFormat="1" applyFont="1" applyFill="1" applyBorder="1" applyAlignment="1">
      <alignment horizontal="center" vertical="center" wrapText="1"/>
    </xf>
    <xf numFmtId="166" fontId="84" fillId="6" borderId="4" xfId="1" applyNumberFormat="1" applyFont="1" applyFill="1" applyBorder="1" applyAlignment="1">
      <alignment horizontal="center" vertical="center" wrapText="1"/>
    </xf>
    <xf numFmtId="166" fontId="82" fillId="0" borderId="4" xfId="1" applyNumberFormat="1" applyFont="1" applyFill="1" applyBorder="1" applyAlignment="1">
      <alignment horizontal="center" vertical="center" wrapText="1"/>
    </xf>
    <xf numFmtId="166" fontId="9" fillId="0" borderId="4" xfId="1" applyNumberFormat="1" applyFont="1" applyFill="1" applyBorder="1" applyAlignment="1">
      <alignment horizontal="center" vertical="center" wrapText="1"/>
    </xf>
    <xf numFmtId="166" fontId="19" fillId="0" borderId="4" xfId="1" applyNumberFormat="1" applyFont="1" applyFill="1" applyBorder="1" applyAlignment="1">
      <alignment horizontal="center" vertical="center" wrapText="1"/>
    </xf>
    <xf numFmtId="166" fontId="87" fillId="0" borderId="4" xfId="1" applyNumberFormat="1" applyFont="1" applyFill="1" applyBorder="1" applyAlignment="1">
      <alignment horizontal="center" vertical="center" wrapText="1"/>
    </xf>
    <xf numFmtId="49" fontId="168" fillId="0" borderId="0" xfId="1" applyNumberFormat="1" applyFont="1"/>
    <xf numFmtId="164" fontId="80" fillId="0" borderId="4" xfId="1" applyNumberFormat="1" applyFont="1" applyFill="1" applyBorder="1" applyAlignment="1">
      <alignment horizontal="center" vertical="center"/>
    </xf>
    <xf numFmtId="166" fontId="80" fillId="0" borderId="4" xfId="30" applyNumberFormat="1" applyFont="1" applyFill="1" applyBorder="1" applyAlignment="1">
      <alignment horizontal="center" vertical="center"/>
    </xf>
    <xf numFmtId="164" fontId="124" fillId="0" borderId="4" xfId="1" applyNumberFormat="1" applyFont="1" applyFill="1" applyBorder="1" applyAlignment="1">
      <alignment horizontal="center" vertical="center"/>
    </xf>
    <xf numFmtId="166" fontId="124" fillId="0" borderId="4" xfId="30" applyNumberFormat="1" applyFont="1" applyFill="1" applyBorder="1" applyAlignment="1">
      <alignment horizontal="center" vertical="center"/>
    </xf>
    <xf numFmtId="165" fontId="170" fillId="0" borderId="4" xfId="1" applyNumberFormat="1" applyFont="1" applyFill="1" applyBorder="1" applyAlignment="1">
      <alignment horizontal="center" vertical="center" wrapText="1"/>
    </xf>
    <xf numFmtId="164" fontId="169" fillId="0" borderId="4" xfId="1" applyNumberFormat="1" applyFont="1" applyFill="1" applyBorder="1" applyAlignment="1">
      <alignment horizontal="center" vertical="center"/>
    </xf>
    <xf numFmtId="166" fontId="169" fillId="0" borderId="4" xfId="30" applyNumberFormat="1" applyFont="1" applyFill="1" applyBorder="1" applyAlignment="1">
      <alignment horizontal="center" vertical="center"/>
    </xf>
    <xf numFmtId="0" fontId="171" fillId="0" borderId="0" xfId="1" applyFont="1" applyFill="1"/>
    <xf numFmtId="49" fontId="172" fillId="9" borderId="4" xfId="1" applyNumberFormat="1" applyFont="1" applyFill="1" applyBorder="1" applyAlignment="1">
      <alignment horizontal="center" vertical="center" wrapText="1"/>
    </xf>
    <xf numFmtId="165" fontId="173" fillId="9" borderId="4" xfId="1" applyNumberFormat="1" applyFont="1" applyFill="1" applyBorder="1" applyAlignment="1">
      <alignment horizontal="left" vertical="center" wrapText="1"/>
    </xf>
    <xf numFmtId="166" fontId="173" fillId="9" borderId="4" xfId="30" applyNumberFormat="1" applyFont="1" applyFill="1" applyBorder="1" applyAlignment="1">
      <alignment horizontal="center" vertical="center"/>
    </xf>
    <xf numFmtId="166" fontId="84" fillId="8" borderId="4" xfId="30" applyNumberFormat="1" applyFont="1" applyFill="1" applyBorder="1" applyAlignment="1">
      <alignment horizontal="center" vertical="center"/>
    </xf>
    <xf numFmtId="166" fontId="79" fillId="9" borderId="4" xfId="2" applyNumberFormat="1" applyFont="1" applyFill="1" applyBorder="1" applyAlignment="1">
      <alignment horizontal="center" vertical="center" wrapText="1"/>
    </xf>
    <xf numFmtId="49" fontId="93" fillId="0" borderId="4" xfId="1" applyNumberFormat="1" applyFont="1" applyFill="1" applyBorder="1" applyAlignment="1">
      <alignment horizontal="center" vertical="center" wrapText="1"/>
    </xf>
    <xf numFmtId="166" fontId="122" fillId="0" borderId="4" xfId="1" applyNumberFormat="1" applyFont="1" applyFill="1" applyBorder="1" applyAlignment="1">
      <alignment horizontal="center" vertical="center" wrapText="1"/>
    </xf>
    <xf numFmtId="166" fontId="152" fillId="0" borderId="4" xfId="1" applyNumberFormat="1" applyFont="1" applyFill="1" applyBorder="1" applyAlignment="1">
      <alignment horizontal="center" vertical="center" wrapText="1"/>
    </xf>
    <xf numFmtId="10" fontId="10" fillId="0" borderId="4" xfId="1" applyNumberFormat="1" applyFont="1" applyFill="1" applyBorder="1" applyAlignment="1">
      <alignment horizontal="center" vertical="center" wrapText="1"/>
    </xf>
    <xf numFmtId="164" fontId="10" fillId="8" borderId="4" xfId="1" applyNumberFormat="1" applyFont="1" applyFill="1" applyBorder="1" applyAlignment="1">
      <alignment horizontal="center" vertical="center" wrapText="1"/>
    </xf>
    <xf numFmtId="166" fontId="10" fillId="8" borderId="4" xfId="1" applyNumberFormat="1" applyFont="1" applyFill="1" applyBorder="1" applyAlignment="1">
      <alignment horizontal="center" vertical="center" wrapText="1"/>
    </xf>
    <xf numFmtId="166" fontId="10" fillId="0" borderId="4" xfId="1" applyNumberFormat="1" applyFont="1" applyFill="1" applyBorder="1" applyAlignment="1">
      <alignment horizontal="center" vertical="center" wrapText="1"/>
    </xf>
    <xf numFmtId="166" fontId="84" fillId="0" borderId="4" xfId="1" applyNumberFormat="1" applyFont="1" applyFill="1" applyBorder="1" applyAlignment="1">
      <alignment horizontal="center" vertical="center"/>
    </xf>
    <xf numFmtId="166" fontId="87" fillId="0" borderId="4" xfId="30" applyNumberFormat="1" applyFont="1" applyFill="1" applyBorder="1" applyAlignment="1">
      <alignment horizontal="center" vertical="center"/>
    </xf>
    <xf numFmtId="166" fontId="87" fillId="0" borderId="4" xfId="1" applyNumberFormat="1" applyFont="1" applyFill="1" applyBorder="1" applyAlignment="1">
      <alignment horizontal="center" vertical="center"/>
    </xf>
    <xf numFmtId="49" fontId="175" fillId="0" borderId="0" xfId="1" applyNumberFormat="1" applyFont="1"/>
    <xf numFmtId="165" fontId="84" fillId="8" borderId="4" xfId="4" applyNumberFormat="1" applyFont="1" applyFill="1" applyBorder="1" applyAlignment="1">
      <alignment horizontal="left" vertical="center" wrapText="1"/>
    </xf>
    <xf numFmtId="0" fontId="9" fillId="0" borderId="0" xfId="1" applyFont="1" applyFill="1" applyBorder="1" applyAlignment="1">
      <alignment horizontal="center" vertical="center" wrapText="1"/>
    </xf>
    <xf numFmtId="166" fontId="84" fillId="8" borderId="4" xfId="1" applyNumberFormat="1" applyFont="1" applyFill="1" applyBorder="1" applyAlignment="1">
      <alignment horizontal="center" vertical="center"/>
    </xf>
    <xf numFmtId="166" fontId="111" fillId="0" borderId="4" xfId="1" applyNumberFormat="1" applyFont="1" applyFill="1" applyBorder="1" applyAlignment="1">
      <alignment horizontal="center" vertical="center" wrapText="1"/>
    </xf>
    <xf numFmtId="166" fontId="138" fillId="0" borderId="4" xfId="1" applyNumberFormat="1" applyFont="1" applyFill="1" applyBorder="1" applyAlignment="1">
      <alignment horizontal="center" vertical="center" wrapText="1"/>
    </xf>
    <xf numFmtId="0" fontId="66" fillId="0" borderId="0" xfId="1" applyFont="1" applyFill="1"/>
    <xf numFmtId="164" fontId="175" fillId="0" borderId="0" xfId="1" applyNumberFormat="1" applyFont="1"/>
    <xf numFmtId="166" fontId="86" fillId="0" borderId="4" xfId="1" applyNumberFormat="1" applyFont="1" applyFill="1" applyBorder="1" applyAlignment="1">
      <alignment horizontal="center" vertical="center"/>
    </xf>
    <xf numFmtId="49" fontId="176" fillId="0" borderId="0" xfId="1" applyNumberFormat="1" applyFont="1"/>
    <xf numFmtId="165" fontId="173" fillId="0" borderId="4" xfId="1" applyNumberFormat="1" applyFont="1" applyFill="1" applyBorder="1" applyAlignment="1">
      <alignment horizontal="center" vertical="center"/>
    </xf>
    <xf numFmtId="164" fontId="173" fillId="0" borderId="4" xfId="1" applyNumberFormat="1" applyFont="1" applyFill="1" applyBorder="1" applyAlignment="1">
      <alignment horizontal="center" vertical="center"/>
    </xf>
    <xf numFmtId="166" fontId="173" fillId="0" borderId="4" xfId="30" applyNumberFormat="1" applyFont="1" applyFill="1" applyBorder="1" applyAlignment="1">
      <alignment horizontal="center" vertical="center"/>
    </xf>
    <xf numFmtId="166" fontId="173" fillId="0" borderId="4" xfId="1" applyNumberFormat="1" applyFont="1" applyFill="1" applyBorder="1" applyAlignment="1">
      <alignment horizontal="center" vertical="center"/>
    </xf>
    <xf numFmtId="166" fontId="124" fillId="0" borderId="4" xfId="1" applyNumberFormat="1" applyFont="1" applyFill="1" applyBorder="1" applyAlignment="1">
      <alignment horizontal="center" vertical="center"/>
    </xf>
    <xf numFmtId="166" fontId="169" fillId="0" borderId="4" xfId="1" applyNumberFormat="1" applyFont="1" applyFill="1" applyBorder="1" applyAlignment="1">
      <alignment horizontal="center" vertical="center"/>
    </xf>
    <xf numFmtId="166" fontId="80" fillId="0" borderId="4" xfId="1" applyNumberFormat="1" applyFont="1" applyFill="1" applyBorder="1" applyAlignment="1">
      <alignment horizontal="center" vertical="center"/>
    </xf>
    <xf numFmtId="165" fontId="80" fillId="0" borderId="0" xfId="1" applyNumberFormat="1" applyFont="1" applyFill="1" applyBorder="1" applyAlignment="1">
      <alignment horizontal="center" vertical="center"/>
    </xf>
    <xf numFmtId="49" fontId="177" fillId="0" borderId="0" xfId="1" applyNumberFormat="1" applyFont="1"/>
    <xf numFmtId="166" fontId="111" fillId="8" borderId="4" xfId="1" applyNumberFormat="1" applyFont="1" applyFill="1" applyBorder="1" applyAlignment="1">
      <alignment horizontal="center" vertical="center" wrapText="1"/>
    </xf>
    <xf numFmtId="0" fontId="26" fillId="8" borderId="0" xfId="1" applyFont="1" applyFill="1"/>
    <xf numFmtId="165" fontId="10" fillId="8" borderId="4" xfId="1" applyNumberFormat="1" applyFont="1" applyFill="1" applyBorder="1" applyAlignment="1">
      <alignment horizontal="center" vertical="center" wrapText="1"/>
    </xf>
    <xf numFmtId="165" fontId="111" fillId="8" borderId="4" xfId="1" applyNumberFormat="1" applyFont="1" applyFill="1" applyBorder="1" applyAlignment="1">
      <alignment horizontal="center" vertical="center" wrapText="1"/>
    </xf>
    <xf numFmtId="166" fontId="84" fillId="9" borderId="4" xfId="1" applyNumberFormat="1" applyFont="1" applyFill="1" applyBorder="1" applyAlignment="1">
      <alignment horizontal="center" vertical="center"/>
    </xf>
    <xf numFmtId="167" fontId="87" fillId="8" borderId="4" xfId="1" applyNumberFormat="1" applyFont="1" applyFill="1" applyBorder="1" applyAlignment="1">
      <alignment horizontal="left" vertical="center" wrapText="1"/>
    </xf>
    <xf numFmtId="0" fontId="61" fillId="8" borderId="0" xfId="1" applyFont="1" applyFill="1"/>
    <xf numFmtId="167" fontId="80" fillId="8" borderId="4" xfId="1" applyNumberFormat="1" applyFont="1" applyFill="1" applyBorder="1" applyAlignment="1">
      <alignment horizontal="left" vertical="center" wrapText="1"/>
    </xf>
    <xf numFmtId="171" fontId="10" fillId="8" borderId="4" xfId="1" applyNumberFormat="1" applyFont="1" applyFill="1" applyBorder="1" applyAlignment="1">
      <alignment horizontal="center" vertical="center" wrapText="1"/>
    </xf>
    <xf numFmtId="0" fontId="49" fillId="8" borderId="0" xfId="1" applyFont="1" applyFill="1"/>
    <xf numFmtId="167" fontId="80" fillId="8" borderId="4" xfId="1" applyNumberFormat="1" applyFont="1" applyFill="1" applyBorder="1" applyAlignment="1">
      <alignment vertical="center" wrapText="1"/>
    </xf>
    <xf numFmtId="171" fontId="80" fillId="8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6" fontId="10" fillId="0" borderId="4" xfId="1" quotePrefix="1" applyNumberFormat="1" applyFont="1" applyFill="1" applyBorder="1" applyAlignment="1">
      <alignment horizontal="center" vertical="center" wrapText="1"/>
    </xf>
    <xf numFmtId="166" fontId="80" fillId="0" borderId="4" xfId="1" quotePrefix="1" applyNumberFormat="1" applyFont="1" applyFill="1" applyBorder="1" applyAlignment="1">
      <alignment horizontal="center" vertical="center" wrapText="1"/>
    </xf>
    <xf numFmtId="166" fontId="93" fillId="0" borderId="4" xfId="1" quotePrefix="1" applyNumberFormat="1" applyFont="1" applyFill="1" applyBorder="1" applyAlignment="1">
      <alignment horizontal="center" vertical="center" wrapText="1"/>
    </xf>
    <xf numFmtId="0" fontId="47" fillId="0" borderId="0" xfId="1" applyFont="1" applyFill="1" applyAlignment="1">
      <alignment horizontal="center"/>
    </xf>
    <xf numFmtId="0" fontId="42" fillId="0" borderId="0" xfId="1" applyFont="1" applyFill="1" applyAlignment="1">
      <alignment horizontal="center"/>
    </xf>
    <xf numFmtId="166" fontId="93" fillId="0" borderId="4" xfId="1" applyNumberFormat="1" applyFont="1" applyFill="1" applyBorder="1" applyAlignment="1">
      <alignment horizontal="center" vertical="center"/>
    </xf>
    <xf numFmtId="49" fontId="94" fillId="8" borderId="0" xfId="1" applyNumberFormat="1" applyFont="1" applyFill="1" applyBorder="1" applyAlignment="1">
      <alignment horizontal="center" vertical="center" wrapText="1"/>
    </xf>
    <xf numFmtId="165" fontId="84" fillId="8" borderId="0" xfId="1" applyNumberFormat="1" applyFont="1" applyFill="1" applyBorder="1" applyAlignment="1">
      <alignment horizontal="center" vertical="center" wrapText="1"/>
    </xf>
    <xf numFmtId="165" fontId="8" fillId="8" borderId="0" xfId="1" applyNumberFormat="1" applyFont="1" applyFill="1" applyBorder="1" applyAlignment="1">
      <alignment horizontal="center" vertical="center" wrapText="1"/>
    </xf>
    <xf numFmtId="164" fontId="84" fillId="8" borderId="0" xfId="1" applyNumberFormat="1" applyFont="1" applyFill="1" applyBorder="1" applyAlignment="1">
      <alignment horizontal="center" vertical="center" wrapText="1"/>
    </xf>
    <xf numFmtId="167" fontId="84" fillId="8" borderId="0" xfId="1" applyNumberFormat="1" applyFont="1" applyFill="1" applyBorder="1" applyAlignment="1">
      <alignment horizontal="left" vertical="center" wrapText="1"/>
    </xf>
    <xf numFmtId="165" fontId="86" fillId="0" borderId="4" xfId="1" quotePrefix="1" applyNumberFormat="1" applyFont="1" applyFill="1" applyBorder="1" applyAlignment="1">
      <alignment horizontal="center" vertical="center" wrapText="1"/>
    </xf>
    <xf numFmtId="0" fontId="117" fillId="0" borderId="0" xfId="1" applyFont="1" applyFill="1"/>
    <xf numFmtId="166" fontId="124" fillId="8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4" fontId="169" fillId="0" borderId="4" xfId="1" applyNumberFormat="1" applyFont="1" applyFill="1" applyBorder="1" applyAlignment="1">
      <alignment horizontal="center" vertical="center" wrapText="1"/>
    </xf>
    <xf numFmtId="166" fontId="169" fillId="0" borderId="4" xfId="1" applyNumberFormat="1" applyFont="1" applyFill="1" applyBorder="1" applyAlignment="1">
      <alignment horizontal="center" vertical="center" wrapText="1"/>
    </xf>
    <xf numFmtId="164" fontId="170" fillId="0" borderId="4" xfId="1" applyNumberFormat="1" applyFont="1" applyFill="1" applyBorder="1" applyAlignment="1">
      <alignment horizontal="center" vertical="center" wrapText="1"/>
    </xf>
    <xf numFmtId="0" fontId="178" fillId="0" borderId="0" xfId="1" applyFont="1" applyFill="1"/>
    <xf numFmtId="164" fontId="80" fillId="0" borderId="4" xfId="3" applyNumberFormat="1" applyFont="1" applyFill="1" applyBorder="1" applyAlignment="1">
      <alignment horizontal="center" vertical="center"/>
    </xf>
    <xf numFmtId="164" fontId="167" fillId="0" borderId="4" xfId="1" applyNumberFormat="1" applyFont="1" applyFill="1" applyBorder="1" applyAlignment="1">
      <alignment horizontal="center" vertical="center"/>
    </xf>
    <xf numFmtId="164" fontId="174" fillId="9" borderId="4" xfId="1" applyNumberFormat="1" applyFont="1" applyFill="1" applyBorder="1" applyAlignment="1">
      <alignment horizontal="center" vertical="center" wrapText="1"/>
    </xf>
    <xf numFmtId="164" fontId="124" fillId="7" borderId="4" xfId="1" applyNumberFormat="1" applyFont="1" applyFill="1" applyBorder="1" applyAlignment="1">
      <alignment horizontal="center" vertical="center" wrapText="1"/>
    </xf>
    <xf numFmtId="164" fontId="112" fillId="9" borderId="4" xfId="1" applyNumberFormat="1" applyFont="1" applyFill="1" applyBorder="1" applyAlignment="1">
      <alignment horizontal="center" vertical="center" wrapText="1"/>
    </xf>
    <xf numFmtId="166" fontId="82" fillId="9" borderId="4" xfId="1" applyNumberFormat="1" applyFont="1" applyFill="1" applyBorder="1" applyAlignment="1">
      <alignment horizontal="center" vertical="center" wrapText="1"/>
    </xf>
    <xf numFmtId="164" fontId="86" fillId="0" borderId="4" xfId="1" quotePrefix="1" applyNumberFormat="1" applyFont="1" applyFill="1" applyBorder="1" applyAlignment="1">
      <alignment horizontal="center" vertical="center" wrapText="1"/>
    </xf>
    <xf numFmtId="164" fontId="22" fillId="0" borderId="4" xfId="1" quotePrefix="1" applyNumberFormat="1" applyFont="1" applyFill="1" applyBorder="1" applyAlignment="1">
      <alignment horizontal="center" vertical="center" wrapText="1"/>
    </xf>
    <xf numFmtId="165" fontId="22" fillId="0" borderId="4" xfId="1" quotePrefix="1" applyNumberFormat="1" applyFont="1" applyFill="1" applyBorder="1" applyAlignment="1">
      <alignment horizontal="center" vertical="center" wrapText="1"/>
    </xf>
    <xf numFmtId="49" fontId="179" fillId="0" borderId="4" xfId="1" applyNumberFormat="1" applyFont="1" applyFill="1" applyBorder="1" applyAlignment="1">
      <alignment horizontal="center" vertical="center" wrapText="1"/>
    </xf>
    <xf numFmtId="164" fontId="180" fillId="0" borderId="4" xfId="1" applyNumberFormat="1" applyFont="1" applyFill="1" applyBorder="1" applyAlignment="1">
      <alignment horizontal="center" vertical="center" wrapText="1"/>
    </xf>
    <xf numFmtId="165" fontId="180" fillId="0" borderId="4" xfId="1" applyNumberFormat="1" applyFont="1" applyFill="1" applyBorder="1" applyAlignment="1">
      <alignment horizontal="center" vertical="center" wrapText="1"/>
    </xf>
    <xf numFmtId="49" fontId="136" fillId="0" borderId="4" xfId="1" applyNumberFormat="1" applyFont="1" applyFill="1" applyBorder="1" applyAlignment="1">
      <alignment horizontal="center" vertical="center" wrapText="1"/>
    </xf>
    <xf numFmtId="0" fontId="181" fillId="0" borderId="0" xfId="1" applyFont="1" applyFill="1"/>
    <xf numFmtId="0" fontId="70" fillId="3" borderId="0" xfId="1" applyFont="1" applyFill="1"/>
    <xf numFmtId="49" fontId="90" fillId="5" borderId="4" xfId="1" applyNumberFormat="1" applyFont="1" applyFill="1" applyBorder="1" applyAlignment="1">
      <alignment horizontal="center" vertical="center" wrapText="1"/>
    </xf>
    <xf numFmtId="164" fontId="86" fillId="5" borderId="4" xfId="1" quotePrefix="1" applyNumberFormat="1" applyFont="1" applyFill="1" applyBorder="1" applyAlignment="1">
      <alignment horizontal="center" vertical="center" wrapText="1"/>
    </xf>
    <xf numFmtId="164" fontId="22" fillId="5" borderId="4" xfId="1" quotePrefix="1" applyNumberFormat="1" applyFont="1" applyFill="1" applyBorder="1" applyAlignment="1">
      <alignment horizontal="center" vertical="center" wrapText="1"/>
    </xf>
    <xf numFmtId="164" fontId="21" fillId="5" borderId="4" xfId="1" quotePrefix="1" applyNumberFormat="1" applyFont="1" applyFill="1" applyBorder="1" applyAlignment="1">
      <alignment horizontal="center" vertical="center" wrapText="1"/>
    </xf>
    <xf numFmtId="165" fontId="21" fillId="5" borderId="4" xfId="1" quotePrefix="1" applyNumberFormat="1" applyFont="1" applyFill="1" applyBorder="1" applyAlignment="1">
      <alignment horizontal="center" vertical="center" wrapText="1"/>
    </xf>
    <xf numFmtId="165" fontId="86" fillId="5" borderId="4" xfId="1" quotePrefix="1" applyNumberFormat="1" applyFont="1" applyFill="1" applyBorder="1" applyAlignment="1">
      <alignment horizontal="center" vertical="center" wrapText="1"/>
    </xf>
    <xf numFmtId="165" fontId="22" fillId="5" borderId="4" xfId="1" quotePrefix="1" applyNumberFormat="1" applyFont="1" applyFill="1" applyBorder="1" applyAlignment="1">
      <alignment horizontal="center" vertical="center" wrapText="1"/>
    </xf>
    <xf numFmtId="0" fontId="33" fillId="5" borderId="0" xfId="1" applyFont="1" applyFill="1"/>
    <xf numFmtId="49" fontId="105" fillId="5" borderId="4" xfId="1" applyNumberFormat="1" applyFont="1" applyFill="1" applyBorder="1" applyAlignment="1">
      <alignment horizontal="center" vertical="center" wrapText="1"/>
    </xf>
    <xf numFmtId="164" fontId="86" fillId="5" borderId="4" xfId="1" applyNumberFormat="1" applyFont="1" applyFill="1" applyBorder="1" applyAlignment="1">
      <alignment horizontal="center" vertical="center" wrapText="1"/>
    </xf>
    <xf numFmtId="164" fontId="69" fillId="5" borderId="4" xfId="1" applyNumberFormat="1" applyFont="1" applyFill="1" applyBorder="1" applyAlignment="1">
      <alignment horizontal="center" vertical="center" wrapText="1"/>
    </xf>
    <xf numFmtId="165" fontId="69" fillId="5" borderId="4" xfId="1" applyNumberFormat="1" applyFont="1" applyFill="1" applyBorder="1" applyAlignment="1">
      <alignment horizontal="center" vertical="center" wrapText="1"/>
    </xf>
    <xf numFmtId="165" fontId="86" fillId="5" borderId="4" xfId="1" applyNumberFormat="1" applyFont="1" applyFill="1" applyBorder="1" applyAlignment="1">
      <alignment horizontal="center" vertical="center" wrapText="1"/>
    </xf>
    <xf numFmtId="0" fontId="117" fillId="5" borderId="0" xfId="1" applyFont="1" applyFill="1"/>
    <xf numFmtId="49" fontId="179" fillId="5" borderId="4" xfId="1" applyNumberFormat="1" applyFont="1" applyFill="1" applyBorder="1" applyAlignment="1">
      <alignment horizontal="center" vertical="center" wrapText="1"/>
    </xf>
    <xf numFmtId="164" fontId="101" fillId="5" borderId="4" xfId="1" applyNumberFormat="1" applyFont="1" applyFill="1" applyBorder="1" applyAlignment="1">
      <alignment horizontal="center" vertical="center" wrapText="1"/>
    </xf>
    <xf numFmtId="164" fontId="180" fillId="5" borderId="4" xfId="1" applyNumberFormat="1" applyFont="1" applyFill="1" applyBorder="1" applyAlignment="1">
      <alignment horizontal="center" vertical="center" wrapText="1"/>
    </xf>
    <xf numFmtId="165" fontId="180" fillId="5" borderId="4" xfId="1" applyNumberFormat="1" applyFont="1" applyFill="1" applyBorder="1" applyAlignment="1">
      <alignment horizontal="center" vertical="center" wrapText="1"/>
    </xf>
    <xf numFmtId="165" fontId="101" fillId="5" borderId="4" xfId="1" applyNumberFormat="1" applyFont="1" applyFill="1" applyBorder="1" applyAlignment="1">
      <alignment horizontal="center" vertical="center" wrapText="1"/>
    </xf>
    <xf numFmtId="0" fontId="70" fillId="5" borderId="0" xfId="1" applyFont="1" applyFill="1"/>
    <xf numFmtId="0" fontId="117" fillId="7" borderId="0" xfId="1" applyFont="1" applyFill="1"/>
    <xf numFmtId="49" fontId="105" fillId="7" borderId="4" xfId="1" applyNumberFormat="1" applyFont="1" applyFill="1" applyBorder="1" applyAlignment="1">
      <alignment horizontal="center" vertical="center" wrapText="1"/>
    </xf>
    <xf numFmtId="164" fontId="86" fillId="7" borderId="4" xfId="1" applyNumberFormat="1" applyFont="1" applyFill="1" applyBorder="1" applyAlignment="1">
      <alignment horizontal="center" vertical="center" wrapText="1"/>
    </xf>
    <xf numFmtId="165" fontId="86" fillId="7" borderId="4" xfId="1" applyNumberFormat="1" applyFont="1" applyFill="1" applyBorder="1" applyAlignment="1">
      <alignment horizontal="center" vertical="center" wrapText="1"/>
    </xf>
    <xf numFmtId="165" fontId="69" fillId="7" borderId="4" xfId="1" applyNumberFormat="1" applyFont="1" applyFill="1" applyBorder="1" applyAlignment="1">
      <alignment horizontal="center" vertical="center" wrapText="1"/>
    </xf>
    <xf numFmtId="164" fontId="69" fillId="7" borderId="4" xfId="1" applyNumberFormat="1" applyFont="1" applyFill="1" applyBorder="1" applyAlignment="1">
      <alignment horizontal="center" vertical="center" wrapText="1"/>
    </xf>
    <xf numFmtId="164" fontId="104" fillId="0" borderId="4" xfId="1" applyNumberFormat="1" applyFont="1" applyFill="1" applyBorder="1" applyAlignment="1">
      <alignment horizontal="center" vertical="center" wrapText="1"/>
    </xf>
    <xf numFmtId="0" fontId="49" fillId="7" borderId="0" xfId="1" applyFont="1" applyFill="1"/>
    <xf numFmtId="49" fontId="89" fillId="7" borderId="4" xfId="1" applyNumberFormat="1" applyFont="1" applyFill="1" applyBorder="1" applyAlignment="1">
      <alignment horizontal="center" vertical="center" wrapText="1"/>
    </xf>
    <xf numFmtId="167" fontId="10" fillId="7" borderId="4" xfId="1" applyNumberFormat="1" applyFont="1" applyFill="1" applyBorder="1" applyAlignment="1">
      <alignment vertical="center" wrapText="1"/>
    </xf>
    <xf numFmtId="164" fontId="80" fillId="7" borderId="4" xfId="1" applyNumberFormat="1" applyFont="1" applyFill="1" applyBorder="1" applyAlignment="1">
      <alignment horizontal="center" vertical="center" wrapText="1"/>
    </xf>
    <xf numFmtId="165" fontId="80" fillId="7" borderId="4" xfId="1" applyNumberFormat="1" applyFont="1" applyFill="1" applyBorder="1" applyAlignment="1">
      <alignment horizontal="center" vertical="center" wrapText="1"/>
    </xf>
    <xf numFmtId="165" fontId="26" fillId="7" borderId="4" xfId="1" applyNumberFormat="1" applyFont="1" applyFill="1" applyBorder="1" applyAlignment="1">
      <alignment horizontal="center" vertical="center" wrapText="1"/>
    </xf>
    <xf numFmtId="164" fontId="26" fillId="7" borderId="4" xfId="1" applyNumberFormat="1" applyFont="1" applyFill="1" applyBorder="1" applyAlignment="1">
      <alignment horizontal="center" vertical="center" wrapText="1"/>
    </xf>
    <xf numFmtId="0" fontId="182" fillId="0" borderId="0" xfId="1" applyFont="1" applyFill="1"/>
    <xf numFmtId="49" fontId="89" fillId="9" borderId="4" xfId="1" applyNumberFormat="1" applyFont="1" applyFill="1" applyBorder="1" applyAlignment="1">
      <alignment horizontal="center" vertical="center" wrapText="1"/>
    </xf>
    <xf numFmtId="165" fontId="80" fillId="9" borderId="4" xfId="1" applyNumberFormat="1" applyFont="1" applyFill="1" applyBorder="1" applyAlignment="1">
      <alignment horizontal="left" vertical="center" wrapText="1"/>
    </xf>
    <xf numFmtId="164" fontId="80" fillId="9" borderId="4" xfId="1" applyNumberFormat="1" applyFont="1" applyFill="1" applyBorder="1" applyAlignment="1">
      <alignment horizontal="center" vertical="center" wrapText="1"/>
    </xf>
    <xf numFmtId="165" fontId="80" fillId="9" borderId="4" xfId="1" applyNumberFormat="1" applyFont="1" applyFill="1" applyBorder="1" applyAlignment="1">
      <alignment horizontal="center" vertical="center" wrapText="1"/>
    </xf>
    <xf numFmtId="0" fontId="16" fillId="9" borderId="0" xfId="1" applyFont="1" applyFill="1"/>
    <xf numFmtId="49" fontId="89" fillId="8" borderId="4" xfId="1" applyNumberFormat="1" applyFont="1" applyFill="1" applyBorder="1" applyAlignment="1">
      <alignment horizontal="center" vertical="center" wrapText="1"/>
    </xf>
    <xf numFmtId="167" fontId="10" fillId="8" borderId="4" xfId="1" applyNumberFormat="1" applyFont="1" applyFill="1" applyBorder="1" applyAlignment="1">
      <alignment vertical="center" wrapText="1"/>
    </xf>
    <xf numFmtId="0" fontId="16" fillId="8" borderId="0" xfId="1" applyFont="1" applyFill="1"/>
    <xf numFmtId="164" fontId="111" fillId="0" borderId="4" xfId="1" applyNumberFormat="1" applyFont="1" applyFill="1" applyBorder="1" applyAlignment="1">
      <alignment horizontal="center" vertical="center" wrapText="1"/>
    </xf>
    <xf numFmtId="49" fontId="89" fillId="0" borderId="0" xfId="1" applyNumberFormat="1" applyFont="1" applyFill="1" applyBorder="1" applyAlignment="1">
      <alignment horizontal="center" vertical="center" wrapText="1"/>
    </xf>
    <xf numFmtId="49" fontId="80" fillId="0" borderId="4" xfId="1" applyNumberFormat="1" applyFont="1" applyFill="1" applyBorder="1" applyAlignment="1">
      <alignment horizontal="center" vertical="center" wrapText="1"/>
    </xf>
    <xf numFmtId="165" fontId="80" fillId="0" borderId="0" xfId="1" applyNumberFormat="1" applyFont="1" applyFill="1" applyBorder="1" applyAlignment="1">
      <alignment horizontal="center" vertical="center" wrapText="1"/>
    </xf>
    <xf numFmtId="165" fontId="16" fillId="0" borderId="0" xfId="1" applyNumberFormat="1" applyFont="1" applyFill="1" applyBorder="1" applyAlignment="1">
      <alignment horizontal="center" vertical="center" wrapText="1"/>
    </xf>
    <xf numFmtId="164" fontId="80" fillId="0" borderId="0" xfId="1" applyNumberFormat="1" applyFont="1" applyFill="1" applyBorder="1" applyAlignment="1">
      <alignment horizontal="center" vertical="center" wrapText="1"/>
    </xf>
    <xf numFmtId="167" fontId="80" fillId="0" borderId="0" xfId="1" applyNumberFormat="1" applyFont="1" applyFill="1" applyBorder="1" applyAlignment="1">
      <alignment horizontal="left" vertical="center" wrapText="1"/>
    </xf>
    <xf numFmtId="0" fontId="183" fillId="9" borderId="0" xfId="1" applyFont="1" applyFill="1"/>
    <xf numFmtId="49" fontId="184" fillId="9" borderId="4" xfId="1" applyNumberFormat="1" applyFont="1" applyFill="1" applyBorder="1" applyAlignment="1">
      <alignment horizontal="center" vertical="center" wrapText="1"/>
    </xf>
    <xf numFmtId="165" fontId="185" fillId="9" borderId="4" xfId="1" applyNumberFormat="1" applyFont="1" applyFill="1" applyBorder="1" applyAlignment="1">
      <alignment horizontal="left" vertical="center" wrapText="1"/>
    </xf>
    <xf numFmtId="164" fontId="185" fillId="9" borderId="4" xfId="1" applyNumberFormat="1" applyFont="1" applyFill="1" applyBorder="1" applyAlignment="1">
      <alignment horizontal="center" vertical="center" wrapText="1"/>
    </xf>
    <xf numFmtId="164" fontId="183" fillId="9" borderId="4" xfId="1" applyNumberFormat="1" applyFont="1" applyFill="1" applyBorder="1" applyAlignment="1">
      <alignment horizontal="center" vertical="center" wrapText="1"/>
    </xf>
    <xf numFmtId="166" fontId="185" fillId="9" borderId="4" xfId="30" applyNumberFormat="1" applyFont="1" applyFill="1" applyBorder="1" applyAlignment="1">
      <alignment horizontal="center" vertical="center"/>
    </xf>
    <xf numFmtId="165" fontId="183" fillId="9" borderId="4" xfId="1" applyNumberFormat="1" applyFont="1" applyFill="1" applyBorder="1" applyAlignment="1">
      <alignment horizontal="center" vertical="center" wrapText="1"/>
    </xf>
    <xf numFmtId="165" fontId="185" fillId="9" borderId="4" xfId="1" applyNumberFormat="1" applyFont="1" applyFill="1" applyBorder="1" applyAlignment="1">
      <alignment horizontal="center" vertical="center" wrapText="1"/>
    </xf>
    <xf numFmtId="166" fontId="186" fillId="9" borderId="4" xfId="1" applyNumberFormat="1" applyFont="1" applyFill="1" applyBorder="1" applyAlignment="1">
      <alignment horizontal="center" vertical="center" wrapText="1"/>
    </xf>
    <xf numFmtId="166" fontId="185" fillId="9" borderId="4" xfId="1" applyNumberFormat="1" applyFont="1" applyFill="1" applyBorder="1" applyAlignment="1">
      <alignment horizontal="center" vertical="center"/>
    </xf>
    <xf numFmtId="0" fontId="55" fillId="8" borderId="0" xfId="1" applyFont="1" applyFill="1"/>
    <xf numFmtId="0" fontId="183" fillId="0" borderId="0" xfId="1" applyFont="1" applyFill="1"/>
    <xf numFmtId="164" fontId="185" fillId="0" borderId="4" xfId="1" applyNumberFormat="1" applyFont="1" applyFill="1" applyBorder="1" applyAlignment="1">
      <alignment horizontal="center" vertical="center" wrapText="1"/>
    </xf>
    <xf numFmtId="166" fontId="185" fillId="0" borderId="4" xfId="30" applyNumberFormat="1" applyFont="1" applyFill="1" applyBorder="1" applyAlignment="1">
      <alignment horizontal="center" vertical="center"/>
    </xf>
    <xf numFmtId="165" fontId="185" fillId="0" borderId="4" xfId="1" applyNumberFormat="1" applyFont="1" applyFill="1" applyBorder="1" applyAlignment="1">
      <alignment horizontal="center" vertical="center" wrapText="1"/>
    </xf>
    <xf numFmtId="166" fontId="186" fillId="0" borderId="4" xfId="1" applyNumberFormat="1" applyFont="1" applyFill="1" applyBorder="1" applyAlignment="1">
      <alignment horizontal="center" vertical="center" wrapText="1"/>
    </xf>
    <xf numFmtId="166" fontId="185" fillId="0" borderId="4" xfId="1" applyNumberFormat="1" applyFont="1" applyFill="1" applyBorder="1" applyAlignment="1">
      <alignment horizontal="center" vertical="center"/>
    </xf>
    <xf numFmtId="165" fontId="183" fillId="0" borderId="0" xfId="1" applyNumberFormat="1" applyFont="1" applyFill="1"/>
    <xf numFmtId="0" fontId="10" fillId="0" borderId="4" xfId="2" applyFont="1" applyBorder="1" applyAlignment="1">
      <alignment horizontal="center" vertical="center" wrapText="1"/>
    </xf>
    <xf numFmtId="165" fontId="10" fillId="0" borderId="4" xfId="2" applyNumberFormat="1" applyFont="1" applyBorder="1" applyAlignment="1">
      <alignment horizontal="center" vertical="center" wrapText="1"/>
    </xf>
    <xf numFmtId="164" fontId="10" fillId="0" borderId="4" xfId="2" applyNumberFormat="1" applyFont="1" applyBorder="1" applyAlignment="1">
      <alignment horizontal="center" vertical="center" wrapText="1"/>
    </xf>
    <xf numFmtId="164" fontId="186" fillId="0" borderId="4" xfId="1" applyNumberFormat="1" applyFont="1" applyFill="1" applyBorder="1" applyAlignment="1">
      <alignment horizontal="center" vertical="center" wrapText="1"/>
    </xf>
    <xf numFmtId="164" fontId="79" fillId="9" borderId="4" xfId="2" applyNumberFormat="1" applyFont="1" applyFill="1" applyBorder="1" applyAlignment="1">
      <alignment horizontal="center" vertical="center" wrapText="1"/>
    </xf>
    <xf numFmtId="0" fontId="96" fillId="0" borderId="0" xfId="1" applyFont="1" applyBorder="1" applyAlignment="1">
      <alignment horizontal="center" vertical="center" wrapText="1"/>
    </xf>
    <xf numFmtId="166" fontId="88" fillId="0" borderId="4" xfId="1" applyNumberFormat="1" applyFont="1" applyFill="1" applyBorder="1" applyAlignment="1">
      <alignment horizontal="center" vertical="center" wrapText="1"/>
    </xf>
    <xf numFmtId="164" fontId="135" fillId="0" borderId="4" xfId="1" applyNumberFormat="1" applyFont="1" applyFill="1" applyBorder="1" applyAlignment="1">
      <alignment horizontal="center" vertical="center" wrapText="1"/>
    </xf>
    <xf numFmtId="164" fontId="85" fillId="9" borderId="4" xfId="1" applyNumberFormat="1" applyFont="1" applyFill="1" applyBorder="1" applyAlignment="1">
      <alignment horizontal="center" vertical="center" wrapText="1"/>
    </xf>
    <xf numFmtId="164" fontId="152" fillId="0" borderId="4" xfId="1" applyNumberFormat="1" applyFont="1" applyFill="1" applyBorder="1" applyAlignment="1">
      <alignment horizontal="center" vertical="center" wrapText="1"/>
    </xf>
    <xf numFmtId="165" fontId="187" fillId="0" borderId="4" xfId="1" applyNumberFormat="1" applyFont="1" applyFill="1" applyBorder="1" applyAlignment="1">
      <alignment horizontal="center" vertical="center" wrapText="1"/>
    </xf>
    <xf numFmtId="170" fontId="95" fillId="0" borderId="4" xfId="1" applyNumberFormat="1" applyFont="1" applyFill="1" applyBorder="1" applyAlignment="1">
      <alignment horizontal="center" vertical="center" wrapText="1"/>
    </xf>
    <xf numFmtId="166" fontId="112" fillId="8" borderId="4" xfId="1" applyNumberFormat="1" applyFont="1" applyFill="1" applyBorder="1" applyAlignment="1">
      <alignment horizontal="center" vertical="center" wrapText="1"/>
    </xf>
    <xf numFmtId="166" fontId="151" fillId="0" borderId="4" xfId="1" applyNumberFormat="1" applyFont="1" applyFill="1" applyBorder="1" applyAlignment="1">
      <alignment horizontal="center" vertical="center" wrapText="1"/>
    </xf>
    <xf numFmtId="164" fontId="81" fillId="9" borderId="4" xfId="1" applyNumberFormat="1" applyFont="1" applyFill="1" applyBorder="1" applyAlignment="1">
      <alignment horizontal="center" vertical="center" wrapText="1"/>
    </xf>
    <xf numFmtId="166" fontId="81" fillId="9" borderId="4" xfId="1" applyNumberFormat="1" applyFont="1" applyFill="1" applyBorder="1" applyAlignment="1">
      <alignment horizontal="center" vertical="center" wrapText="1"/>
    </xf>
    <xf numFmtId="165" fontId="81" fillId="9" borderId="4" xfId="1" applyNumberFormat="1" applyFont="1" applyFill="1" applyBorder="1" applyAlignment="1">
      <alignment horizontal="center" vertical="center" wrapText="1"/>
    </xf>
    <xf numFmtId="164" fontId="151" fillId="0" borderId="4" xfId="1" applyNumberFormat="1" applyFont="1" applyFill="1" applyBorder="1" applyAlignment="1">
      <alignment horizontal="center" vertical="center" wrapText="1"/>
    </xf>
    <xf numFmtId="0" fontId="188" fillId="8" borderId="0" xfId="1" applyFont="1" applyFill="1"/>
    <xf numFmtId="164" fontId="84" fillId="6" borderId="4" xfId="1" applyNumberFormat="1" applyFont="1" applyFill="1" applyBorder="1" applyAlignment="1">
      <alignment horizontal="center" vertical="center" wrapText="1"/>
    </xf>
    <xf numFmtId="49" fontId="189" fillId="6" borderId="4" xfId="1" applyNumberFormat="1" applyFont="1" applyFill="1" applyBorder="1" applyAlignment="1">
      <alignment horizontal="center" vertical="center"/>
    </xf>
    <xf numFmtId="165" fontId="174" fillId="6" borderId="4" xfId="2" applyNumberFormat="1" applyFont="1" applyFill="1" applyBorder="1" applyAlignment="1">
      <alignment horizontal="left" vertical="center" wrapText="1"/>
    </xf>
    <xf numFmtId="165" fontId="173" fillId="6" borderId="4" xfId="1" applyNumberFormat="1" applyFont="1" applyFill="1" applyBorder="1" applyAlignment="1">
      <alignment horizontal="center" vertical="center" wrapText="1"/>
    </xf>
    <xf numFmtId="166" fontId="173" fillId="6" borderId="4" xfId="1" applyNumberFormat="1" applyFont="1" applyFill="1" applyBorder="1" applyAlignment="1">
      <alignment horizontal="center" vertical="center" wrapText="1"/>
    </xf>
    <xf numFmtId="164" fontId="173" fillId="6" borderId="4" xfId="1" applyNumberFormat="1" applyFont="1" applyFill="1" applyBorder="1" applyAlignment="1">
      <alignment horizontal="center" vertical="center" wrapText="1"/>
    </xf>
    <xf numFmtId="164" fontId="190" fillId="6" borderId="4" xfId="1" applyNumberFormat="1" applyFont="1" applyFill="1" applyBorder="1" applyAlignment="1">
      <alignment horizontal="center" vertical="center" wrapText="1"/>
    </xf>
    <xf numFmtId="164" fontId="83" fillId="8" borderId="4" xfId="1" applyNumberFormat="1" applyFont="1" applyFill="1" applyBorder="1" applyAlignment="1">
      <alignment horizontal="center" vertical="center" wrapText="1"/>
    </xf>
    <xf numFmtId="164" fontId="40" fillId="0" borderId="4" xfId="1" applyNumberFormat="1" applyFont="1" applyFill="1" applyBorder="1" applyAlignment="1">
      <alignment horizontal="center" vertical="center" wrapText="1"/>
    </xf>
    <xf numFmtId="164" fontId="17" fillId="0" borderId="4" xfId="1" applyNumberFormat="1" applyFont="1" applyFill="1" applyBorder="1" applyAlignment="1">
      <alignment horizontal="center" vertical="center" wrapText="1"/>
    </xf>
    <xf numFmtId="164" fontId="27" fillId="0" borderId="4" xfId="3" applyNumberFormat="1" applyFont="1" applyFill="1" applyBorder="1" applyAlignment="1">
      <alignment horizontal="center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6" fontId="191" fillId="0" borderId="4" xfId="1" applyNumberFormat="1" applyFont="1" applyFill="1" applyBorder="1" applyAlignment="1">
      <alignment horizontal="center" vertical="center" wrapText="1"/>
    </xf>
    <xf numFmtId="166" fontId="88" fillId="0" borderId="4" xfId="1" applyNumberFormat="1" applyFont="1" applyFill="1" applyBorder="1" applyAlignment="1">
      <alignment horizontal="center" vertical="center"/>
    </xf>
    <xf numFmtId="166" fontId="26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7" fontId="151" fillId="0" borderId="5" xfId="1" applyNumberFormat="1" applyFont="1" applyFill="1" applyBorder="1" applyAlignment="1">
      <alignment horizontal="center" vertical="center" wrapText="1"/>
    </xf>
    <xf numFmtId="164" fontId="83" fillId="0" borderId="4" xfId="1" applyNumberFormat="1" applyFont="1" applyFill="1" applyBorder="1" applyAlignment="1">
      <alignment horizontal="center" vertical="center" wrapText="1"/>
    </xf>
    <xf numFmtId="166" fontId="112" fillId="0" borderId="4" xfId="1" applyNumberFormat="1" applyFont="1" applyFill="1" applyBorder="1" applyAlignment="1">
      <alignment horizontal="center" vertical="center" wrapText="1"/>
    </xf>
    <xf numFmtId="164" fontId="192" fillId="0" borderId="4" xfId="1" applyNumberFormat="1" applyFont="1" applyFill="1" applyBorder="1" applyAlignment="1">
      <alignment horizontal="center" vertical="center" wrapText="1"/>
    </xf>
    <xf numFmtId="164" fontId="135" fillId="0" borderId="4" xfId="1" applyNumberFormat="1" applyFont="1" applyFill="1" applyBorder="1" applyAlignment="1">
      <alignment horizontal="center" vertical="center"/>
    </xf>
    <xf numFmtId="166" fontId="135" fillId="0" borderId="4" xfId="30" applyNumberFormat="1" applyFont="1" applyFill="1" applyBorder="1" applyAlignment="1">
      <alignment horizontal="center" vertical="center"/>
    </xf>
    <xf numFmtId="166" fontId="135" fillId="0" borderId="4" xfId="1" applyNumberFormat="1" applyFont="1" applyFill="1" applyBorder="1" applyAlignment="1">
      <alignment horizontal="center" vertical="center"/>
    </xf>
    <xf numFmtId="165" fontId="192" fillId="0" borderId="4" xfId="1" applyNumberFormat="1" applyFont="1" applyFill="1" applyBorder="1" applyAlignment="1">
      <alignment horizontal="center" vertical="center" wrapText="1"/>
    </xf>
    <xf numFmtId="0" fontId="193" fillId="0" borderId="0" xfId="1" applyFont="1" applyFill="1"/>
    <xf numFmtId="0" fontId="194" fillId="0" borderId="0" xfId="1" applyFont="1" applyFill="1"/>
    <xf numFmtId="49" fontId="195" fillId="0" borderId="4" xfId="1" applyNumberFormat="1" applyFont="1" applyFill="1" applyBorder="1" applyAlignment="1">
      <alignment horizontal="center" vertical="center" wrapText="1"/>
    </xf>
    <xf numFmtId="166" fontId="151" fillId="0" borderId="4" xfId="1" applyNumberFormat="1" applyFont="1" applyFill="1" applyBorder="1" applyAlignment="1">
      <alignment horizontal="center" vertical="center"/>
    </xf>
    <xf numFmtId="164" fontId="171" fillId="0" borderId="0" xfId="1" applyNumberFormat="1" applyFont="1" applyFill="1"/>
    <xf numFmtId="167" fontId="151" fillId="0" borderId="5" xfId="1" applyNumberFormat="1" applyFont="1" applyFill="1" applyBorder="1" applyAlignment="1">
      <alignment horizontal="left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 wrapText="1"/>
    </xf>
    <xf numFmtId="0" fontId="79" fillId="0" borderId="2" xfId="2" applyFont="1" applyBorder="1" applyAlignment="1">
      <alignment horizontal="center" vertical="center" wrapText="1"/>
    </xf>
    <xf numFmtId="0" fontId="79" fillId="0" borderId="9" xfId="2" applyFont="1" applyBorder="1" applyAlignment="1">
      <alignment horizontal="center" vertical="center" wrapText="1"/>
    </xf>
    <xf numFmtId="164" fontId="79" fillId="2" borderId="6" xfId="2" applyNumberFormat="1" applyFont="1" applyFill="1" applyBorder="1" applyAlignment="1">
      <alignment horizontal="center" vertical="center" wrapText="1"/>
    </xf>
    <xf numFmtId="164" fontId="79" fillId="2" borderId="0" xfId="2" applyNumberFormat="1" applyFont="1" applyFill="1" applyBorder="1" applyAlignment="1">
      <alignment horizontal="center" vertical="center" wrapText="1"/>
    </xf>
    <xf numFmtId="0" fontId="79" fillId="0" borderId="6" xfId="2" applyFont="1" applyBorder="1" applyAlignment="1">
      <alignment horizontal="center" vertical="center" wrapText="1"/>
    </xf>
    <xf numFmtId="0" fontId="79" fillId="0" borderId="0" xfId="2" applyFont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4" fontId="10" fillId="0" borderId="5" xfId="1" applyNumberFormat="1" applyFont="1" applyFill="1" applyBorder="1" applyAlignment="1">
      <alignment horizontal="center" vertical="center" wrapText="1"/>
    </xf>
    <xf numFmtId="164" fontId="10" fillId="0" borderId="11" xfId="1" applyNumberFormat="1" applyFont="1" applyFill="1" applyBorder="1" applyAlignment="1">
      <alignment horizontal="center" vertical="center" wrapText="1"/>
    </xf>
    <xf numFmtId="164" fontId="10" fillId="0" borderId="10" xfId="1" applyNumberFormat="1" applyFont="1" applyFill="1" applyBorder="1" applyAlignment="1">
      <alignment horizontal="center" vertical="center" wrapText="1"/>
    </xf>
    <xf numFmtId="164" fontId="79" fillId="0" borderId="4" xfId="2" applyNumberFormat="1" applyFont="1" applyFill="1" applyBorder="1" applyAlignment="1">
      <alignment horizontal="center" vertical="center" wrapText="1"/>
    </xf>
    <xf numFmtId="164" fontId="9" fillId="0" borderId="4" xfId="2" applyNumberFormat="1" applyFont="1" applyFill="1" applyBorder="1" applyAlignment="1">
      <alignment horizontal="center" vertical="center" wrapText="1"/>
    </xf>
    <xf numFmtId="167" fontId="38" fillId="0" borderId="4" xfId="1" applyNumberFormat="1" applyFont="1" applyFill="1" applyBorder="1" applyAlignment="1">
      <alignment horizontal="center" vertical="center" wrapText="1"/>
    </xf>
    <xf numFmtId="164" fontId="83" fillId="0" borderId="4" xfId="2" applyNumberFormat="1" applyFont="1" applyFill="1" applyBorder="1" applyAlignment="1">
      <alignment horizontal="center" vertical="center" wrapText="1"/>
    </xf>
    <xf numFmtId="167" fontId="80" fillId="0" borderId="4" xfId="1" applyNumberFormat="1" applyFont="1" applyFill="1" applyBorder="1" applyAlignment="1">
      <alignment horizontal="center" vertical="center" wrapText="1"/>
    </xf>
    <xf numFmtId="167" fontId="135" fillId="0" borderId="5" xfId="1" applyNumberFormat="1" applyFont="1" applyFill="1" applyBorder="1" applyAlignment="1">
      <alignment horizontal="center" vertical="center" wrapText="1"/>
    </xf>
    <xf numFmtId="167" fontId="135" fillId="0" borderId="10" xfId="1" applyNumberFormat="1" applyFont="1" applyFill="1" applyBorder="1" applyAlignment="1">
      <alignment horizontal="center" vertical="center" wrapText="1"/>
    </xf>
    <xf numFmtId="164" fontId="122" fillId="0" borderId="4" xfId="2" applyNumberFormat="1" applyFont="1" applyFill="1" applyBorder="1" applyAlignment="1">
      <alignment horizontal="center" vertical="center" wrapText="1"/>
    </xf>
    <xf numFmtId="164" fontId="10" fillId="0" borderId="7" xfId="1" applyNumberFormat="1" applyFont="1" applyFill="1" applyBorder="1" applyAlignment="1">
      <alignment horizontal="center" vertical="center" wrapText="1"/>
    </xf>
    <xf numFmtId="164" fontId="10" fillId="0" borderId="3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0" fontId="10" fillId="0" borderId="4" xfId="1" applyFont="1" applyFill="1" applyBorder="1" applyAlignment="1">
      <alignment horizontal="center" vertical="center" wrapText="1"/>
    </xf>
    <xf numFmtId="49" fontId="61" fillId="0" borderId="0" xfId="1" applyNumberFormat="1" applyFont="1" applyFill="1" applyAlignment="1">
      <alignment horizontal="center" vertical="center" wrapText="1"/>
    </xf>
    <xf numFmtId="0" fontId="0" fillId="0" borderId="0" xfId="0"/>
    <xf numFmtId="49" fontId="4" fillId="0" borderId="0" xfId="1" applyNumberFormat="1" applyFont="1" applyAlignment="1">
      <alignment horizontal="left"/>
    </xf>
    <xf numFmtId="167" fontId="17" fillId="0" borderId="4" xfId="1" applyNumberFormat="1" applyFont="1" applyFill="1" applyBorder="1" applyAlignment="1">
      <alignment horizontal="center" vertical="center" wrapText="1"/>
    </xf>
    <xf numFmtId="49" fontId="30" fillId="0" borderId="0" xfId="1" applyNumberFormat="1" applyFont="1" applyFill="1" applyAlignment="1">
      <alignment horizontal="left" vertical="center" wrapText="1"/>
    </xf>
    <xf numFmtId="165" fontId="79" fillId="0" borderId="4" xfId="2" applyNumberFormat="1" applyFont="1" applyFill="1" applyBorder="1" applyAlignment="1">
      <alignment horizontal="center" vertical="center" wrapText="1"/>
    </xf>
    <xf numFmtId="0" fontId="79" fillId="0" borderId="8" xfId="2" applyFont="1" applyFill="1" applyBorder="1" applyAlignment="1">
      <alignment horizontal="center" vertical="center" wrapText="1"/>
    </xf>
    <xf numFmtId="0" fontId="79" fillId="0" borderId="9" xfId="2" applyFont="1" applyFill="1" applyBorder="1" applyAlignment="1">
      <alignment horizontal="center" vertical="center" wrapText="1"/>
    </xf>
    <xf numFmtId="165" fontId="79" fillId="0" borderId="5" xfId="2" applyNumberFormat="1" applyFont="1" applyBorder="1" applyAlignment="1">
      <alignment horizontal="center" vertical="center" wrapText="1"/>
    </xf>
    <xf numFmtId="165" fontId="79" fillId="0" borderId="11" xfId="2" applyNumberFormat="1" applyFont="1" applyBorder="1" applyAlignment="1">
      <alignment horizontal="center" vertical="center" wrapText="1"/>
    </xf>
    <xf numFmtId="164" fontId="79" fillId="2" borderId="5" xfId="2" applyNumberFormat="1" applyFont="1" applyFill="1" applyBorder="1" applyAlignment="1">
      <alignment horizontal="center" vertical="center" wrapText="1"/>
    </xf>
    <xf numFmtId="164" fontId="79" fillId="2" borderId="11" xfId="2" applyNumberFormat="1" applyFont="1" applyFill="1" applyBorder="1" applyAlignment="1">
      <alignment horizontal="center" vertical="center" wrapText="1"/>
    </xf>
    <xf numFmtId="164" fontId="79" fillId="2" borderId="4" xfId="2" applyNumberFormat="1" applyFont="1" applyFill="1" applyBorder="1" applyAlignment="1">
      <alignment horizontal="center" vertical="center" wrapText="1"/>
    </xf>
    <xf numFmtId="0" fontId="79" fillId="0" borderId="4" xfId="2" applyFont="1" applyFill="1" applyBorder="1" applyAlignment="1">
      <alignment horizontal="center" vertical="center" wrapText="1"/>
    </xf>
    <xf numFmtId="165" fontId="79" fillId="6" borderId="4" xfId="2" applyNumberFormat="1" applyFont="1" applyFill="1" applyBorder="1" applyAlignment="1">
      <alignment horizontal="center" vertical="center" wrapText="1"/>
    </xf>
    <xf numFmtId="165" fontId="9" fillId="0" borderId="4" xfId="2" applyNumberFormat="1" applyFont="1" applyFill="1" applyBorder="1" applyAlignment="1">
      <alignment horizontal="center" vertical="center" wrapText="1"/>
    </xf>
    <xf numFmtId="164" fontId="79" fillId="2" borderId="2" xfId="2" applyNumberFormat="1" applyFont="1" applyFill="1" applyBorder="1" applyAlignment="1">
      <alignment horizontal="center" vertical="center" wrapText="1"/>
    </xf>
    <xf numFmtId="164" fontId="79" fillId="2" borderId="9" xfId="2" applyNumberFormat="1" applyFont="1" applyFill="1" applyBorder="1" applyAlignment="1">
      <alignment horizontal="center" vertical="center" wrapText="1"/>
    </xf>
    <xf numFmtId="0" fontId="79" fillId="0" borderId="1" xfId="2" applyFont="1" applyFill="1" applyBorder="1" applyAlignment="1">
      <alignment horizontal="center" vertical="center" wrapText="1"/>
    </xf>
    <xf numFmtId="0" fontId="79" fillId="0" borderId="2" xfId="2" applyFont="1" applyFill="1" applyBorder="1" applyAlignment="1">
      <alignment horizontal="center" vertical="center" wrapText="1"/>
    </xf>
    <xf numFmtId="165" fontId="79" fillId="0" borderId="6" xfId="2" applyNumberFormat="1" applyFont="1" applyBorder="1" applyAlignment="1">
      <alignment horizontal="center" vertical="center" wrapText="1"/>
    </xf>
    <xf numFmtId="165" fontId="79" fillId="0" borderId="0" xfId="2" applyNumberFormat="1" applyFont="1" applyBorder="1" applyAlignment="1">
      <alignment horizontal="center" vertical="center" wrapText="1"/>
    </xf>
    <xf numFmtId="165" fontId="79" fillId="0" borderId="4" xfId="2" applyNumberFormat="1" applyFont="1" applyBorder="1" applyAlignment="1">
      <alignment horizontal="center" vertical="center" wrapText="1"/>
    </xf>
    <xf numFmtId="164" fontId="166" fillId="0" borderId="4" xfId="2" applyNumberFormat="1" applyFont="1" applyFill="1" applyBorder="1" applyAlignment="1">
      <alignment horizontal="center" vertical="center" wrapText="1"/>
    </xf>
    <xf numFmtId="165" fontId="79" fillId="8" borderId="4" xfId="2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7" fontId="169" fillId="0" borderId="5" xfId="1" applyNumberFormat="1" applyFont="1" applyFill="1" applyBorder="1" applyAlignment="1">
      <alignment horizontal="center" vertical="center" wrapText="1"/>
    </xf>
    <xf numFmtId="167" fontId="169" fillId="0" borderId="10" xfId="1" applyNumberFormat="1" applyFont="1" applyFill="1" applyBorder="1" applyAlignment="1">
      <alignment horizontal="center" vertical="center" wrapText="1"/>
    </xf>
    <xf numFmtId="165" fontId="85" fillId="9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4" fillId="0" borderId="6" xfId="1" applyNumberFormat="1" applyFont="1" applyFill="1" applyBorder="1" applyAlignment="1">
      <alignment horizontal="center" vertical="center" wrapText="1"/>
    </xf>
    <xf numFmtId="165" fontId="84" fillId="0" borderId="0" xfId="1" applyNumberFormat="1" applyFont="1" applyFill="1" applyBorder="1" applyAlignment="1">
      <alignment horizontal="center" vertical="center" wrapText="1"/>
    </xf>
    <xf numFmtId="165" fontId="79" fillId="0" borderId="6" xfId="2" applyNumberFormat="1" applyFont="1" applyFill="1" applyBorder="1" applyAlignment="1">
      <alignment horizontal="center" vertical="center" wrapText="1"/>
    </xf>
    <xf numFmtId="165" fontId="79" fillId="0" borderId="0" xfId="2" applyNumberFormat="1" applyFont="1" applyFill="1" applyBorder="1" applyAlignment="1">
      <alignment horizontal="center" vertical="center" wrapText="1"/>
    </xf>
    <xf numFmtId="165" fontId="112" fillId="9" borderId="4" xfId="1" applyNumberFormat="1" applyFont="1" applyFill="1" applyBorder="1" applyAlignment="1">
      <alignment horizontal="center" vertical="center" wrapText="1"/>
    </xf>
    <xf numFmtId="167" fontId="86" fillId="0" borderId="5" xfId="1" applyNumberFormat="1" applyFont="1" applyFill="1" applyBorder="1" applyAlignment="1">
      <alignment horizontal="center" vertical="center" wrapText="1"/>
    </xf>
    <xf numFmtId="167" fontId="86" fillId="0" borderId="10" xfId="1" applyNumberFormat="1" applyFont="1" applyFill="1" applyBorder="1" applyAlignment="1">
      <alignment horizontal="center" vertical="center" wrapText="1"/>
    </xf>
    <xf numFmtId="0" fontId="9" fillId="0" borderId="9" xfId="1" applyFont="1" applyBorder="1" applyAlignment="1">
      <alignment horizontal="center" vertical="center" wrapText="1"/>
    </xf>
    <xf numFmtId="167" fontId="151" fillId="0" borderId="5" xfId="1" applyNumberFormat="1" applyFont="1" applyFill="1" applyBorder="1" applyAlignment="1">
      <alignment horizontal="center" vertical="center" wrapText="1"/>
    </xf>
    <xf numFmtId="167" fontId="151" fillId="0" borderId="10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0" fontId="15" fillId="0" borderId="4" xfId="2" applyFont="1" applyBorder="1" applyAlignment="1">
      <alignment horizontal="center" vertical="center" wrapText="1"/>
    </xf>
    <xf numFmtId="164" fontId="10" fillId="0" borderId="4" xfId="2" applyNumberFormat="1" applyFont="1" applyFill="1" applyBorder="1" applyAlignment="1">
      <alignment horizontal="center" vertical="center" wrapText="1"/>
    </xf>
    <xf numFmtId="165" fontId="185" fillId="0" borderId="4" xfId="1" applyNumberFormat="1" applyFont="1" applyFill="1" applyBorder="1" applyAlignment="1">
      <alignment horizontal="center" vertical="center" wrapText="1"/>
    </xf>
    <xf numFmtId="49" fontId="8" fillId="0" borderId="4" xfId="1" applyNumberFormat="1" applyFont="1" applyFill="1" applyBorder="1" applyAlignment="1">
      <alignment horizontal="center" vertical="center" wrapText="1"/>
    </xf>
    <xf numFmtId="167" fontId="80" fillId="0" borderId="5" xfId="1" applyNumberFormat="1" applyFont="1" applyFill="1" applyBorder="1" applyAlignment="1">
      <alignment horizontal="center" vertical="center" wrapText="1"/>
    </xf>
    <xf numFmtId="167" fontId="80" fillId="0" borderId="10" xfId="1" applyNumberFormat="1" applyFont="1" applyFill="1" applyBorder="1" applyAlignment="1">
      <alignment horizontal="center" vertical="center" wrapText="1"/>
    </xf>
    <xf numFmtId="164" fontId="82" fillId="0" borderId="4" xfId="2" applyNumberFormat="1" applyFont="1" applyFill="1" applyBorder="1" applyAlignment="1">
      <alignment horizontal="center" vertical="center" wrapText="1"/>
    </xf>
    <xf numFmtId="164" fontId="174" fillId="0" borderId="4" xfId="2" applyNumberFormat="1" applyFont="1" applyFill="1" applyBorder="1" applyAlignment="1">
      <alignment horizontal="center" vertical="center" wrapText="1"/>
    </xf>
    <xf numFmtId="164" fontId="23" fillId="0" borderId="4" xfId="2" applyNumberFormat="1" applyFont="1" applyFill="1" applyBorder="1" applyAlignment="1">
      <alignment horizontal="center" vertical="center" wrapText="1"/>
    </xf>
  </cellXfs>
  <cellStyles count="31">
    <cellStyle name="Normal" xfId="5"/>
    <cellStyle name="Денежный 2" xfId="6"/>
    <cellStyle name="Обычный" xfId="0" builtinId="0"/>
    <cellStyle name="Обычный 2" xfId="7"/>
    <cellStyle name="Обычный 2 2" xfId="8"/>
    <cellStyle name="Обычный 2 2 2" xfId="9"/>
    <cellStyle name="Обычный 2 2 3" xfId="10"/>
    <cellStyle name="Обычный 2 2 3 2" xfId="11"/>
    <cellStyle name="Обычный 2 2 3 2 2" xfId="12"/>
    <cellStyle name="Обычный 2 2 3 2 3" xfId="2"/>
    <cellStyle name="Обычный 3" xfId="13"/>
    <cellStyle name="Обычный 3 2" xfId="14"/>
    <cellStyle name="Обычный 3 3" xfId="15"/>
    <cellStyle name="Обычный 4" xfId="16"/>
    <cellStyle name="Обычный 4 2" xfId="17"/>
    <cellStyle name="Обычный 5" xfId="18"/>
    <cellStyle name="Обычный 6" xfId="19"/>
    <cellStyle name="Обычный 6 2" xfId="20"/>
    <cellStyle name="Обычный 6 2 2" xfId="21"/>
    <cellStyle name="Обычный 6 2 2 3" xfId="29"/>
    <cellStyle name="Обычный 6 2 3" xfId="22"/>
    <cellStyle name="Обычный 6 2 3 2" xfId="4"/>
    <cellStyle name="Обычный 6 2 4" xfId="1"/>
    <cellStyle name="Обычный 7" xfId="23"/>
    <cellStyle name="Процентный" xfId="30" builtinId="5"/>
    <cellStyle name="Процентный 2" xfId="24"/>
    <cellStyle name="Процентный 2 2" xfId="25"/>
    <cellStyle name="Процентный 2 2 2" xfId="26"/>
    <cellStyle name="Процентный 2 2 3" xfId="3"/>
    <cellStyle name="Финансовый 2" xfId="27"/>
    <cellStyle name="Финансовый 3" xfId="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&#1054;&#1090;&#1095;&#1077;&#1090;&#1099;%20&#1050;&#1044;&#1061;_2020/2020%20&#1075;&#1086;&#1076;/&#1054;&#1041;&#1040;&#1057;&#1067;_2021_2023/&#1055;&#1088;&#1086;&#1077;&#1082;&#1090;%20&#1073;&#1102;&#1076;&#1078;&#1077;&#1090;&#1072;%20&#1050;&#1086;&#1084;&#1080;&#1090;&#1077;&#1090;&#1072;_2021_2023_&#1084;&#1086;&#1081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54;&#1041;&#1040;&#1057;&#1067;%202024-2026/2%20&#1095;&#1090;&#1077;&#1085;&#1080;&#1077;/&#1041;&#1102;&#1076;&#1078;&#1077;&#1090;%20&#1050;&#1086;&#1084;&#1080;&#1090;&#1077;&#1090;&#1072;_2024_2026_&#1089;%20&#1087;&#1088;&#1086;&#1077;&#1082;&#1090;&#1086;&#1084;%20&#1060;&#1041;_&#1085;&#1077;%20&#1074;&#1077;&#1088;&#1085;&#1086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AppData/Local/Microsoft/Windows/INetCache/Content.Outlook/TBXKRGCU/&#1085;&#1072;%2001%2005%202024%20(3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AppData/Local/Microsoft/Windows/INetCache/Content.Outlook/TBXKRGCU/&#1044;&#1060;%20&#1085;&#1072;%2001%2004%20202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ownloads/&#1055;&#1088;&#1080;&#1083;&#1086;&#1078;&#1077;&#1085;&#1080;&#1077;%20&#1082;%20&#1088;&#1072;&#1089;&#1087;&#1086;&#1088;&#1103;&#1078;&#1077;&#1085;&#1080;&#1102;%20&#1059;&#1089;&#1090;&#1088;&#1086;&#1081;&#1089;&#1090;&#1074;&#1086;%20&#1085;&#1077;&#1076;&#1086;&#1089;&#1090;&#1072;&#1102;&#1097;&#1080;&#1093;%2003.05.2024%20(2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4%20&#1075;&#1086;&#1076;/&#1055;&#1054;&#1055;&#1056;&#1040;&#1042;&#1050;&#1048;/&#1073;&#1102;&#1076;&#1078;&#1077;&#1090;%20&#1044;&#1044;&#1057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4;&#1041;&#1040;&#1057;&#1067;%202023-2025/&#1041;&#1102;&#1076;&#1078;&#1077;&#1090;%202023-2025/&#1041;&#1102;&#1076;&#1078;&#1077;&#1090;%202023_2025%20&#1088;&#1072;&#1079;&#1074;&#1077;&#1088;&#1085;&#1091;&#1090;&#1086;_&#1051;&#1077;&#1085;&#1072;&#1074;&#1090;&#1086;&#1076;&#1086;&#1088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ownloads/&#1055;&#1088;&#1080;&#1083;&#1086;&#1078;&#1077;&#1085;&#1080;&#1077;%20&#1082;%20&#1088;&#1072;&#1089;&#1087;&#1086;&#1088;&#1103;&#1078;&#1077;&#1085;&#1080;&#1102;%20&#1059;&#1089;&#1090;&#1088;&#1086;&#1081;&#1089;&#1090;&#1074;&#1086;%20&#1085;&#1077;&#1076;&#1086;&#1089;&#1090;&#1072;&#1102;&#1097;&#1080;&#1093;%2003.05.2024%20(1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ownloads/&#1055;&#1088;&#1080;&#1083;&#1086;&#1078;&#1077;&#1085;&#1080;&#1077;%20&#1082;%20&#1088;&#1072;&#1089;&#1087;&#1086;&#1088;&#1103;&#1078;&#1077;&#1085;&#1080;&#1102;%20&#1059;&#1089;&#1090;&#1088;&#1086;&#1081;&#1089;&#1090;&#1074;&#1086;%20&#1085;&#1077;&#1076;&#1086;&#1089;&#1090;&#1072;&#1102;&#1097;&#1080;&#1093;%2025.03.202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4%20&#1075;&#1086;&#1076;/&#1057;&#1055;&#1056;&#1040;&#1042;&#1050;&#1040;/&#1057;&#1087;&#1088;&#1072;&#1074;&#1082;&#1072;%20&#1085;&#1072;%2001.07.2024_&#1062;&#1041;&#1044;&#1044;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4;&#1041;&#1040;&#1057;&#1067;%202023-2025/2%20&#1095;&#1090;&#1077;&#1085;&#1080;&#1077;/&#1050;&#1086;&#1087;&#1080;&#1103;%20&#1057;&#1074;&#1086;&#1076;&#1085;&#1072;&#1103;_&#1079;&#1072;&#1103;&#1074;&#1082;&#1072;_&#1085;&#1072;_2023_&#1075;_&#1087;&#1086;&#1089;&#1083;&#1077;_&#1086;&#1090;&#1073;&#1086;&#1088;&#1072;_&#1052;&#1057;&#106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55;&#1086;&#1087;&#1088;&#1072;&#1074;&#1082;&#1080;%20&#1072;&#1087;&#1088;&#1077;&#1083;&#1100;/&#1055;&#1086;&#1087;&#1088;&#1072;&#1074;&#1082;&#1080;%20&#1052;&#1054;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4%20&#1075;&#1086;&#1076;/&#1057;&#1055;&#1056;&#1040;&#1042;&#1050;&#1040;/&#1057;&#1087;&#1088;&#1072;&#1074;&#1082;&#1072;%20&#1085;&#1072;%2001.07.2024_&#1044;&#1044;&#105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7;&#1087;&#1088;&#1072;&#1074;&#1082;&#1072;/&#1089;&#1087;&#1088;&#1072;&#1074;&#1082;&#1072;%20&#1085;&#1072;%2001.01.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4;&#1041;&#1040;&#1057;&#1067;%202023-2025/2%20&#1095;&#1090;&#1077;&#1085;&#1080;&#1077;/&#1080;&#1079;&#1084;&#1077;&#1085;&#1077;&#1085;&#1080;&#1103;%20&#1092;&#1073;%2023-25_&#1043;&#1050;&#1059;%20&#1051;&#1077;&#1085;&#1072;&#1074;&#1090;&#1086;&#1076;&#1086;&#1088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48;&#1041;&#1050;/&#1057;&#1050;&#1050;%202023/&#1056;&#1072;&#1089;&#1095;&#1077;&#1090;%20&#1082;&#1088;&#1077;&#1076;&#1080;&#1090;&#1072;%2067%20&#1080;%20&#1089;&#1086;&#1092;&#1080;&#1085;&#1072;&#1085;&#1089;&#1080;&#1088;&#1086;&#1074;&#1072;&#1085;&#1080;&#1103;%203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54;&#1041;&#1040;&#1057;&#1067;%202024-2026/2%20&#1095;&#1090;&#1077;&#1085;&#1080;&#1077;/&#1076;&#1074;&#1080;&#1078;&#1077;&#1085;&#1080;&#1077;%20&#1060;&#1041;_2024_2026_2%20&#1074;&#1072;&#1088;&#1080;&#1072;&#1085;&#1090;%20&#1087;&#1086;&#1089;&#1083;&#1077;%20&#1087;&#1088;&#1072;&#1074;&#1086;&#1082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4%20&#1075;&#1086;&#1076;/&#1055;&#1054;&#1055;&#1056;&#1040;&#1042;&#1050;&#1048;/&#1055;&#1086;&#1089;&#1083;&#1077;%20&#1089;&#1086;&#1075;&#1083;%20&#1089;%20&#1050;&#1060;/&#1090;&#1072;&#1073;&#1083;&#1080;&#1095;&#1082;&#1072;_&#1074;&#1077;&#1088;&#1089;&#1080;&#1103;%202_&#1090;&#1099;&#1089;.%20&#1088;&#1091;&#1073;.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48;&#1041;&#1050;/&#1057;&#1044;&#1042;&#1048;&#1043;%20&#1042;&#1055;&#1056;&#1040;&#1042;&#1054;/&#1050;&#1086;&#1084;&#1087;&#1083;&#1077;&#1082;&#1090;/&#1088;&#1072;&#1079;&#1073;&#1080;&#1074;&#1082;&#1072;%20&#1087;&#1086;%20&#1086;&#1073;&#1098;&#1077;&#1082;&#1090;&#1072;&#1084;%20&#1087;&#1086;&#1089;&#1083;&#1077;%20&#1089;&#1076;&#1074;&#1080;&#1078;&#1082;&#1080;%20&#1074;&#1087;&#1088;&#1072;&#1074;&#1086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48;&#1041;&#1050;/&#1057;&#1044;&#1042;&#1048;&#1043;%20&#1042;&#1055;&#1056;&#1040;&#1042;&#1054;/&#1088;&#1072;&#1079;&#1073;&#1080;&#1074;&#1082;&#1072;%20&#1087;&#1086;%20&#1086;&#1073;&#1098;&#1077;&#1082;&#1090;&#1072;&#1084;%20&#1087;&#1086;&#1089;&#1083;&#1077;%20&#1089;&#1076;&#1074;&#1080;&#1078;&#1082;&#1080;%20&#1074;&#1087;&#1088;&#1072;&#1074;&#108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_2023"/>
      <sheetName val="2021_2023 Свод"/>
      <sheetName val="2021_2023 только доп.потр."/>
      <sheetName val="2021_2023 только адресная"/>
    </sheetNames>
    <sheetDataSet>
      <sheetData sheetId="0">
        <row r="225">
          <cell r="EJ225">
            <v>852734.6</v>
          </cell>
        </row>
      </sheetData>
      <sheetData sheetId="1">
        <row r="7">
          <cell r="GQ7">
            <v>10893174</v>
          </cell>
        </row>
      </sheetData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_2026"/>
    </sheetNames>
    <sheetDataSet>
      <sheetData sheetId="0">
        <row r="487">
          <cell r="CR487">
            <v>76857.349799999996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"/>
    </sheetNames>
    <sheetDataSet>
      <sheetData sheetId="0" refreshError="1">
        <row r="209">
          <cell r="K209">
            <v>13061332.18</v>
          </cell>
        </row>
        <row r="243">
          <cell r="K243">
            <v>27501248.32</v>
          </cell>
        </row>
        <row r="244">
          <cell r="K244">
            <v>38155043.399999999</v>
          </cell>
        </row>
        <row r="245">
          <cell r="K245">
            <v>42055621.170000002</v>
          </cell>
        </row>
        <row r="246">
          <cell r="K246">
            <v>1480851.2</v>
          </cell>
        </row>
        <row r="247">
          <cell r="K247">
            <v>23420146.23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р.фонд на 01.11.23 окт"/>
      <sheetName val="Остаток лимита"/>
      <sheetName val="% исполнения (2)"/>
      <sheetName val="Дорожный фонд"/>
      <sheetName val="Ремонты"/>
      <sheetName val="Социалка"/>
      <sheetName val="Стройка"/>
    </sheetNames>
    <sheetDataSet>
      <sheetData sheetId="0"/>
      <sheetData sheetId="1"/>
      <sheetData sheetId="2"/>
      <sheetData sheetId="3">
        <row r="260">
          <cell r="Y260">
            <v>130210.94</v>
          </cell>
        </row>
      </sheetData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 средств 24-26 "/>
    </sheetNames>
    <sheetDataSet>
      <sheetData sheetId="0">
        <row r="76">
          <cell r="H76">
            <v>18826.65207</v>
          </cell>
        </row>
        <row r="84">
          <cell r="H84">
            <v>6145.1933400000007</v>
          </cell>
        </row>
        <row r="88">
          <cell r="H88">
            <v>43.999989999999997</v>
          </cell>
        </row>
        <row r="91">
          <cell r="H91">
            <v>480.32769000000002</v>
          </cell>
        </row>
        <row r="245">
          <cell r="H245">
            <v>18139.283630000002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 вариант"/>
      <sheetName val="2 вариант (2)"/>
    </sheetNames>
    <sheetDataSet>
      <sheetData sheetId="0"/>
      <sheetData sheetId="1">
        <row r="487">
          <cell r="D487">
            <v>18826.65237</v>
          </cell>
        </row>
        <row r="505">
          <cell r="L505">
            <v>303502.69666000002</v>
          </cell>
        </row>
        <row r="527">
          <cell r="L527">
            <v>4648.25</v>
          </cell>
        </row>
        <row r="675">
          <cell r="L675">
            <v>11854</v>
          </cell>
        </row>
        <row r="812">
          <cell r="L812">
            <v>5160</v>
          </cell>
        </row>
        <row r="813">
          <cell r="L813">
            <v>1400</v>
          </cell>
        </row>
        <row r="814">
          <cell r="L814">
            <v>3752.5</v>
          </cell>
        </row>
        <row r="815">
          <cell r="L815">
            <v>1100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</sheetNames>
    <sheetDataSet>
      <sheetData sheetId="0">
        <row r="1131">
          <cell r="BD1131">
            <v>478.89795999999996</v>
          </cell>
        </row>
        <row r="1172">
          <cell r="BH1172">
            <v>100000</v>
          </cell>
        </row>
        <row r="1179">
          <cell r="BD1179">
            <v>484267.5</v>
          </cell>
          <cell r="BH1179">
            <v>600000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 средств 24-26 "/>
    </sheetNames>
    <sheetDataSet>
      <sheetData sheetId="0">
        <row r="14">
          <cell r="G14">
            <v>13419.74799</v>
          </cell>
        </row>
        <row r="17">
          <cell r="G17">
            <v>55.615299999999998</v>
          </cell>
        </row>
        <row r="31">
          <cell r="G31">
            <v>5388.3858499999997</v>
          </cell>
        </row>
        <row r="34">
          <cell r="G34">
            <v>15006.25</v>
          </cell>
        </row>
        <row r="37">
          <cell r="G37">
            <v>600.82000000000005</v>
          </cell>
        </row>
        <row r="51">
          <cell r="G51">
            <v>2378.4679900000001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 средств 24-26 "/>
    </sheetNames>
    <sheetDataSet>
      <sheetData sheetId="0">
        <row r="34">
          <cell r="G34">
            <v>15000</v>
          </cell>
        </row>
        <row r="41">
          <cell r="G41">
            <v>2378.4679900000001</v>
          </cell>
        </row>
        <row r="302">
          <cell r="I302">
            <v>2400</v>
          </cell>
        </row>
        <row r="305">
          <cell r="I305">
            <v>649286.69999999995</v>
          </cell>
        </row>
        <row r="324">
          <cell r="I324">
            <v>434223.50994000002</v>
          </cell>
        </row>
        <row r="338">
          <cell r="I338">
            <v>22256.184000000001</v>
          </cell>
        </row>
        <row r="343">
          <cell r="I343">
            <v>230055.52953</v>
          </cell>
        </row>
        <row r="361">
          <cell r="I361">
            <v>8246.25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_2026"/>
    </sheetNames>
    <sheetDataSet>
      <sheetData sheetId="0">
        <row r="771">
          <cell r="Y771">
            <v>1200</v>
          </cell>
          <cell r="AI771">
            <v>2000</v>
          </cell>
        </row>
        <row r="772">
          <cell r="AI772">
            <v>649286.69999999995</v>
          </cell>
        </row>
        <row r="773">
          <cell r="Y773">
            <v>151801.08875</v>
          </cell>
          <cell r="AI773">
            <v>376914.25189999997</v>
          </cell>
        </row>
        <row r="774">
          <cell r="Y774">
            <v>74766.517680000004</v>
          </cell>
          <cell r="AI774">
            <v>230055.52953</v>
          </cell>
        </row>
        <row r="775">
          <cell r="Y775">
            <v>0.1729</v>
          </cell>
          <cell r="AI775">
            <v>0.66500000000000004</v>
          </cell>
        </row>
        <row r="776">
          <cell r="AI776">
            <v>27.6</v>
          </cell>
        </row>
        <row r="777">
          <cell r="Y777">
            <v>89.030090000000001</v>
          </cell>
          <cell r="AI777">
            <v>98.180090000000007</v>
          </cell>
        </row>
        <row r="778">
          <cell r="Y778">
            <v>5910</v>
          </cell>
          <cell r="AI778">
            <v>5910</v>
          </cell>
        </row>
        <row r="779">
          <cell r="Y779">
            <v>471</v>
          </cell>
          <cell r="AI779">
            <v>1413</v>
          </cell>
        </row>
        <row r="780">
          <cell r="Y780">
            <v>1361.28658</v>
          </cell>
          <cell r="AI780">
            <v>3730.3</v>
          </cell>
        </row>
        <row r="781">
          <cell r="Y781">
            <v>8402.3437300000005</v>
          </cell>
          <cell r="AI781">
            <v>17194.2</v>
          </cell>
        </row>
        <row r="793">
          <cell r="Y793">
            <v>25346.551100000001</v>
          </cell>
          <cell r="AI793">
            <v>59695.784749999999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краткий)"/>
    </sheetNames>
    <sheetDataSet>
      <sheetData sheetId="0">
        <row r="13">
          <cell r="W13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х ост.+доп.финанс."/>
      <sheetName val="доп.фин-ие"/>
      <sheetName val="Лист3"/>
    </sheetNames>
    <sheetDataSet>
      <sheetData sheetId="0">
        <row r="14">
          <cell r="I14">
            <v>43094.961450000003</v>
          </cell>
        </row>
      </sheetData>
      <sheetData sheetId="1">
        <row r="13">
          <cell r="M13">
            <v>96967.467830699985</v>
          </cell>
        </row>
      </sheetData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 вариант"/>
      <sheetName val="Лист1"/>
    </sheetNames>
    <sheetDataSet>
      <sheetData sheetId="0"/>
      <sheetData sheetId="1">
        <row r="750">
          <cell r="G750">
            <v>5160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_2024"/>
      <sheetName val="2022_2024 АИП"/>
    </sheetNames>
    <sheetDataSet>
      <sheetData sheetId="0">
        <row r="17">
          <cell r="BB17">
            <v>3121.2786200000264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чт ФБ"/>
      <sheetName val="1 чт ФБ без оценки"/>
      <sheetName val="2 чт ФБ без оценки (2)"/>
    </sheetNames>
    <sheetDataSet>
      <sheetData sheetId="0"/>
      <sheetData sheetId="1"/>
      <sheetData sheetId="2">
        <row r="7">
          <cell r="O7">
            <v>1226255.7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 refreshError="1">
        <row r="9">
          <cell r="X9">
            <v>23635.9473</v>
          </cell>
        </row>
        <row r="10">
          <cell r="X10">
            <v>135598.4546</v>
          </cell>
        </row>
        <row r="12">
          <cell r="X12">
            <v>6129.9631499999996</v>
          </cell>
        </row>
        <row r="15">
          <cell r="X15">
            <v>80035.480677073938</v>
          </cell>
        </row>
        <row r="16">
          <cell r="X16">
            <v>88621.450240000006</v>
          </cell>
        </row>
        <row r="18">
          <cell r="X18">
            <v>61661.264229999986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8">
          <cell r="C8">
            <v>331312.09999999998</v>
          </cell>
        </row>
        <row r="11">
          <cell r="D11">
            <v>149964.6</v>
          </cell>
        </row>
        <row r="12">
          <cell r="D12">
            <v>198790.28565401753</v>
          </cell>
        </row>
        <row r="14">
          <cell r="B14">
            <v>123562.19999999998</v>
          </cell>
        </row>
        <row r="17">
          <cell r="C17">
            <v>431312.1</v>
          </cell>
        </row>
        <row r="20">
          <cell r="C20">
            <v>95243</v>
          </cell>
        </row>
        <row r="29">
          <cell r="D29">
            <v>546881.1</v>
          </cell>
        </row>
        <row r="30">
          <cell r="D30">
            <v>724935.41867736331</v>
          </cell>
        </row>
        <row r="49">
          <cell r="B49">
            <v>40334.9</v>
          </cell>
          <cell r="C49">
            <v>12197.3</v>
          </cell>
          <cell r="D49">
            <v>29885.5</v>
          </cell>
        </row>
        <row r="50">
          <cell r="B50">
            <v>19866.5</v>
          </cell>
          <cell r="C50">
            <v>6007.7</v>
          </cell>
          <cell r="D50">
            <v>39615.699999999997</v>
          </cell>
        </row>
        <row r="58">
          <cell r="B58">
            <v>130210.94</v>
          </cell>
          <cell r="C58">
            <v>107000</v>
          </cell>
          <cell r="D58">
            <v>109000</v>
          </cell>
        </row>
        <row r="69">
          <cell r="N69">
            <v>-411235.91562999994</v>
          </cell>
        </row>
        <row r="74">
          <cell r="N74">
            <v>-679812.93527000002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3">
          <cell r="D3">
            <v>109984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окса"/>
      <sheetName val="КАД-Колтуши 3,4"/>
      <sheetName val="кудрово "/>
      <sheetName val="КАД-Колтуши (1,2)"/>
    </sheetNames>
    <sheetDataSet>
      <sheetData sheetId="0">
        <row r="13">
          <cell r="R13">
            <v>174.78384</v>
          </cell>
        </row>
      </sheetData>
      <sheetData sheetId="1">
        <row r="8">
          <cell r="AB8">
            <v>494393.48742999998</v>
          </cell>
        </row>
        <row r="9">
          <cell r="AB9">
            <v>11857.292539999999</v>
          </cell>
        </row>
        <row r="10">
          <cell r="AB10">
            <v>976.3</v>
          </cell>
        </row>
      </sheetData>
      <sheetData sheetId="2">
        <row r="8">
          <cell r="X8">
            <v>637676.86996000004</v>
          </cell>
          <cell r="AD8">
            <v>874381.35004000005</v>
          </cell>
        </row>
        <row r="11">
          <cell r="X11">
            <v>18523.969639999999</v>
          </cell>
          <cell r="AD11">
            <v>18523.969560000001</v>
          </cell>
        </row>
        <row r="12">
          <cell r="X12">
            <v>2332.3200000000002</v>
          </cell>
          <cell r="AD12">
            <v>2040.78</v>
          </cell>
        </row>
      </sheetData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окса"/>
      <sheetName val="КАД-Колтуши 3,4"/>
      <sheetName val="кудрово (2)"/>
      <sheetName val="КАД-Колтуши (1,2)"/>
    </sheetNames>
    <sheetDataSet>
      <sheetData sheetId="0">
        <row r="8">
          <cell r="AD8">
            <v>1408832.1579399998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CB1017"/>
  <sheetViews>
    <sheetView tabSelected="1" topLeftCell="A16" zoomScale="60" zoomScaleNormal="60" workbookViewId="0">
      <pane xSplit="4" ySplit="5" topLeftCell="E977" activePane="bottomRight" state="frozen"/>
      <selection activeCell="A16" sqref="A16"/>
      <selection pane="topRight" activeCell="E16" sqref="E16"/>
      <selection pane="bottomLeft" activeCell="A19" sqref="A19"/>
      <selection pane="bottomRight" activeCell="A772" sqref="A772:XFD782"/>
    </sheetView>
  </sheetViews>
  <sheetFormatPr defaultRowHeight="15" x14ac:dyDescent="0.25"/>
  <cols>
    <col min="1" max="1" width="0.28515625" style="1" customWidth="1"/>
    <col min="2" max="2" width="11.28515625" style="2" customWidth="1"/>
    <col min="3" max="3" width="57.140625" style="100" customWidth="1"/>
    <col min="4" max="4" width="31" style="4" customWidth="1"/>
    <col min="5" max="6" width="29.42578125" style="4" hidden="1" customWidth="1"/>
    <col min="7" max="7" width="28.42578125" style="4" hidden="1" customWidth="1"/>
    <col min="8" max="8" width="30" style="4" hidden="1" customWidth="1"/>
    <col min="9" max="9" width="26.85546875" style="4" customWidth="1"/>
    <col min="10" max="10" width="17.140625" style="4" customWidth="1"/>
    <col min="11" max="28" width="26.85546875" style="4" hidden="1" customWidth="1"/>
    <col min="29" max="29" width="26.85546875" style="93" hidden="1" customWidth="1"/>
    <col min="30" max="37" width="26.85546875" style="4" hidden="1" customWidth="1"/>
    <col min="38" max="38" width="26.85546875" style="93" hidden="1" customWidth="1"/>
    <col min="39" max="46" width="26.85546875" style="4" hidden="1" customWidth="1"/>
    <col min="47" max="47" width="27.7109375" style="4" hidden="1" customWidth="1"/>
    <col min="48" max="48" width="31" style="5" hidden="1" customWidth="1"/>
    <col min="49" max="50" width="29.42578125" style="4" hidden="1" customWidth="1"/>
    <col min="51" max="51" width="28.42578125" style="4" hidden="1" customWidth="1"/>
    <col min="52" max="52" width="26.85546875" style="4" hidden="1" customWidth="1"/>
    <col min="53" max="56" width="25.85546875" style="4" hidden="1" customWidth="1"/>
    <col min="57" max="57" width="29.42578125" style="4" hidden="1" customWidth="1"/>
    <col min="58" max="58" width="30.28515625" style="4" hidden="1" customWidth="1"/>
    <col min="59" max="60" width="25.85546875" style="4" hidden="1" customWidth="1"/>
    <col min="61" max="61" width="30.7109375" style="93" hidden="1" customWidth="1"/>
    <col min="62" max="63" width="29" style="4" hidden="1" customWidth="1"/>
    <col min="64" max="64" width="28.42578125" style="4" hidden="1" customWidth="1"/>
    <col min="65" max="65" width="26.85546875" style="4" hidden="1" customWidth="1"/>
    <col min="66" max="66" width="29.7109375" style="4" hidden="1" customWidth="1"/>
    <col min="67" max="67" width="30.7109375" style="93" hidden="1" customWidth="1"/>
    <col min="68" max="68" width="29" style="93" hidden="1" customWidth="1"/>
    <col min="69" max="69" width="29" style="4" hidden="1" customWidth="1"/>
    <col min="70" max="70" width="28.42578125" style="4" hidden="1" customWidth="1"/>
    <col min="71" max="71" width="26.85546875" style="4" hidden="1" customWidth="1"/>
    <col min="72" max="73" width="25.85546875" style="4" hidden="1" customWidth="1"/>
    <col min="74" max="74" width="30.7109375" style="93" hidden="1" customWidth="1"/>
    <col min="75" max="76" width="29" style="4" hidden="1" customWidth="1"/>
    <col min="77" max="77" width="28.42578125" style="4" hidden="1" customWidth="1"/>
    <col min="78" max="78" width="26.85546875" style="4" hidden="1" customWidth="1"/>
    <col min="79" max="79" width="29.7109375" style="4" hidden="1" customWidth="1"/>
    <col min="80" max="80" width="30.5703125" style="4" hidden="1" customWidth="1"/>
    <col min="81" max="82" width="25.85546875" style="4" hidden="1" customWidth="1"/>
    <col min="83" max="83" width="31.28515625" style="4" hidden="1" customWidth="1"/>
    <col min="84" max="85" width="29" style="4" hidden="1" customWidth="1"/>
    <col min="86" max="87" width="25.85546875" style="4" hidden="1" customWidth="1"/>
    <col min="88" max="88" width="29.7109375" style="4" hidden="1" customWidth="1"/>
    <col min="89" max="89" width="30.7109375" style="93" hidden="1" customWidth="1"/>
    <col min="90" max="91" width="29" style="4" hidden="1" customWidth="1"/>
    <col min="92" max="92" width="28.42578125" style="4" hidden="1" customWidth="1"/>
    <col min="93" max="93" width="26.85546875" style="4" hidden="1" customWidth="1"/>
    <col min="94" max="96" width="9.140625" style="1" hidden="1" customWidth="1"/>
    <col min="97" max="97" width="14.7109375" style="1" hidden="1" customWidth="1"/>
    <col min="98" max="107" width="9.140625" style="1" hidden="1" customWidth="1"/>
    <col min="108" max="113" width="9.140625" style="1" customWidth="1"/>
    <col min="114" max="114" width="19" style="1" customWidth="1"/>
    <col min="115" max="116" width="9.140625" style="1" customWidth="1"/>
    <col min="117" max="122" width="9.140625" style="1"/>
    <col min="123" max="123" width="14.85546875" style="1" bestFit="1" customWidth="1"/>
    <col min="124" max="16384" width="9.140625" style="1"/>
  </cols>
  <sheetData>
    <row r="1" spans="1:93" ht="21" hidden="1" customHeight="1" x14ac:dyDescent="0.35">
      <c r="C1" s="3" t="s">
        <v>175</v>
      </c>
      <c r="AU1" s="4">
        <v>11408879</v>
      </c>
    </row>
    <row r="2" spans="1:93" ht="39.75" hidden="1" customHeight="1" x14ac:dyDescent="0.35">
      <c r="C2" s="3" t="s">
        <v>174</v>
      </c>
      <c r="D2" s="3">
        <f>'[1]2021_2023 Свод'!$GQ$7-D21</f>
        <v>-10670208.771499999</v>
      </c>
      <c r="E2" s="3"/>
      <c r="F2" s="3"/>
      <c r="AU2" s="3">
        <f>AU21-AU31</f>
        <v>-3850.6828600008157</v>
      </c>
      <c r="AV2" s="506">
        <f>'[1]2021_2023 Свод'!$GQ$7-AV21</f>
        <v>-10665687.088639997</v>
      </c>
      <c r="AW2" s="3"/>
      <c r="AX2" s="3"/>
      <c r="BI2" s="204">
        <f>'[1]2021_2023 Свод'!$GQ$7-BI21</f>
        <v>-10797789.284209996</v>
      </c>
      <c r="BJ2" s="3"/>
      <c r="BK2" s="3"/>
      <c r="BO2" s="204">
        <f>'[1]2021_2023 Свод'!$GQ$7-BO21</f>
        <v>-10783779.350209996</v>
      </c>
      <c r="BP2" s="204"/>
      <c r="BQ2" s="3"/>
      <c r="BV2" s="204" t="e">
        <f>'[1]2021_2023 Свод'!$GQ$7-BV21</f>
        <v>#REF!</v>
      </c>
      <c r="BW2" s="3"/>
      <c r="BX2" s="3"/>
      <c r="CK2" s="204">
        <f>'[1]2021_2023 Свод'!$GQ$7-CK21</f>
        <v>-14841659.154001381</v>
      </c>
      <c r="CL2" s="3"/>
      <c r="CM2" s="3"/>
    </row>
    <row r="3" spans="1:93" ht="21" hidden="1" customHeight="1" x14ac:dyDescent="0.35">
      <c r="C3" s="3"/>
      <c r="D3" s="3"/>
      <c r="E3" s="3"/>
      <c r="F3" s="3"/>
      <c r="AU3" s="3" t="e">
        <f>AU30+#REF!</f>
        <v>#REF!</v>
      </c>
      <c r="AV3" s="506"/>
      <c r="AW3" s="3"/>
      <c r="AX3" s="3"/>
      <c r="BI3" s="204"/>
      <c r="BJ3" s="3"/>
      <c r="BK3" s="3"/>
      <c r="BO3" s="204"/>
      <c r="BP3" s="204"/>
      <c r="BQ3" s="3"/>
      <c r="BV3" s="204"/>
      <c r="BW3" s="3"/>
      <c r="BX3" s="3"/>
      <c r="CK3" s="204"/>
      <c r="CL3" s="3"/>
      <c r="CM3" s="3"/>
    </row>
    <row r="4" spans="1:93" ht="21" hidden="1" customHeight="1" x14ac:dyDescent="0.35">
      <c r="C4" s="3"/>
      <c r="D4" s="3"/>
      <c r="E4" s="3"/>
      <c r="F4" s="3"/>
      <c r="AU4" s="3">
        <f>AU21</f>
        <v>-3850.6828600008157</v>
      </c>
      <c r="AV4" s="506"/>
      <c r="AW4" s="3"/>
      <c r="AX4" s="3"/>
      <c r="BI4" s="204"/>
      <c r="BJ4" s="3"/>
      <c r="BK4" s="3"/>
      <c r="BO4" s="204"/>
      <c r="BP4" s="204"/>
      <c r="BQ4" s="3"/>
      <c r="BV4" s="204"/>
      <c r="BW4" s="3"/>
      <c r="BX4" s="3"/>
      <c r="CK4" s="204"/>
      <c r="CL4" s="3"/>
      <c r="CM4" s="3"/>
    </row>
    <row r="5" spans="1:93" ht="21" hidden="1" customHeight="1" x14ac:dyDescent="0.35">
      <c r="C5" s="3"/>
      <c r="D5" s="186"/>
      <c r="E5" s="3"/>
      <c r="F5" s="3"/>
      <c r="AU5" s="186"/>
      <c r="AV5" s="506"/>
      <c r="AW5" s="3"/>
      <c r="AX5" s="3"/>
      <c r="BI5" s="204"/>
      <c r="BJ5" s="3"/>
      <c r="BK5" s="3"/>
      <c r="BO5" s="204"/>
      <c r="BP5" s="204"/>
      <c r="BQ5" s="3"/>
      <c r="BV5" s="204"/>
      <c r="BW5" s="3"/>
      <c r="BX5" s="3"/>
      <c r="CK5" s="204"/>
      <c r="CL5" s="3"/>
      <c r="CM5" s="3"/>
    </row>
    <row r="6" spans="1:93" s="6" customFormat="1" ht="21" hidden="1" customHeight="1" x14ac:dyDescent="0.35">
      <c r="B6" s="90"/>
      <c r="C6" s="204"/>
      <c r="D6" s="204">
        <f t="shared" ref="D6:BI6" si="0">D30+D34+D37+D39+D26</f>
        <v>18966183.429099999</v>
      </c>
      <c r="E6" s="204">
        <f t="shared" si="0"/>
        <v>8404448.8413199987</v>
      </c>
      <c r="F6" s="204"/>
      <c r="G6" s="204">
        <f t="shared" si="0"/>
        <v>1433514.10096</v>
      </c>
      <c r="H6" s="204">
        <f t="shared" si="0"/>
        <v>2515437.0106499996</v>
      </c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>
        <f t="shared" si="0"/>
        <v>195955.28093999915</v>
      </c>
      <c r="AV6" s="506">
        <f t="shared" ref="AV6:AW6" si="1">AV30+AV34+AV37+AV39+AV26</f>
        <v>19161967.710039999</v>
      </c>
      <c r="AW6" s="204">
        <f t="shared" si="1"/>
        <v>8300038.1613200009</v>
      </c>
      <c r="AX6" s="204"/>
      <c r="AY6" s="204">
        <f t="shared" ref="AY6:AZ6" si="2">AY30+AY34+AY37+AY39+AY26</f>
        <v>1431108.10096</v>
      </c>
      <c r="AZ6" s="204">
        <f t="shared" si="2"/>
        <v>2465225.5196999996</v>
      </c>
      <c r="BA6" s="204"/>
      <c r="BB6" s="204"/>
      <c r="BC6" s="204"/>
      <c r="BD6" s="204"/>
      <c r="BE6" s="204"/>
      <c r="BF6" s="204"/>
      <c r="BG6" s="204"/>
      <c r="BH6" s="204"/>
      <c r="BI6" s="204">
        <f t="shared" si="0"/>
        <v>16196716.38421</v>
      </c>
      <c r="BJ6" s="204"/>
      <c r="BK6" s="204"/>
      <c r="BL6" s="93"/>
      <c r="BM6" s="204"/>
      <c r="BN6" s="204"/>
      <c r="BO6" s="204">
        <f t="shared" ref="BO6" si="3">BO30+BO34+BO37+BO39+BO26</f>
        <v>16182706.450209999</v>
      </c>
      <c r="BP6" s="204"/>
      <c r="BQ6" s="204"/>
      <c r="BR6" s="93"/>
      <c r="BS6" s="204"/>
      <c r="BT6" s="204"/>
      <c r="BU6" s="204"/>
      <c r="BV6" s="204" t="e">
        <f t="shared" ref="BV6" si="4">BV30+BV34+BV37+BV39+BV26</f>
        <v>#REF!</v>
      </c>
      <c r="BW6" s="204"/>
      <c r="BX6" s="204"/>
      <c r="BY6" s="93"/>
      <c r="BZ6" s="204"/>
      <c r="CA6" s="204"/>
      <c r="CB6" s="204"/>
      <c r="CC6" s="204"/>
      <c r="CD6" s="204"/>
      <c r="CE6" s="204"/>
      <c r="CF6" s="204"/>
      <c r="CG6" s="204"/>
      <c r="CH6" s="204"/>
      <c r="CI6" s="204"/>
      <c r="CJ6" s="204"/>
      <c r="CK6" s="204">
        <f t="shared" ref="CK6" si="5">CK30+CK34+CK37+CK39+CK26</f>
        <v>18668674.454001382</v>
      </c>
      <c r="CL6" s="204"/>
      <c r="CM6" s="204"/>
      <c r="CN6" s="93"/>
      <c r="CO6" s="204"/>
    </row>
    <row r="7" spans="1:93" s="6" customFormat="1" ht="21" hidden="1" customHeight="1" x14ac:dyDescent="0.35">
      <c r="B7" s="90"/>
      <c r="C7" s="204"/>
      <c r="D7" s="204" t="e">
        <f>#REF!-D9</f>
        <v>#REF!</v>
      </c>
      <c r="E7" s="204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506" t="e">
        <f>H9-AV9</f>
        <v>#REF!</v>
      </c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93"/>
      <c r="BM7" s="204"/>
      <c r="BN7" s="204"/>
      <c r="BO7" s="204"/>
      <c r="BP7" s="204"/>
      <c r="BQ7" s="204"/>
      <c r="BR7" s="93"/>
      <c r="BS7" s="204"/>
      <c r="BT7" s="204"/>
      <c r="BU7" s="204"/>
      <c r="BV7" s="204"/>
      <c r="BW7" s="204"/>
      <c r="BX7" s="204"/>
      <c r="BY7" s="93"/>
      <c r="BZ7" s="204"/>
      <c r="CA7" s="204"/>
      <c r="CB7" s="204"/>
      <c r="CC7" s="204"/>
      <c r="CD7" s="204"/>
      <c r="CE7" s="204"/>
      <c r="CF7" s="204"/>
      <c r="CG7" s="204"/>
      <c r="CH7" s="204"/>
      <c r="CI7" s="204"/>
      <c r="CJ7" s="204"/>
      <c r="CK7" s="204"/>
      <c r="CL7" s="204"/>
      <c r="CM7" s="204"/>
      <c r="CN7" s="93"/>
      <c r="CO7" s="204"/>
    </row>
    <row r="8" spans="1:93" s="6" customFormat="1" ht="21" hidden="1" customHeight="1" x14ac:dyDescent="0.35">
      <c r="B8" s="90"/>
      <c r="C8" s="204"/>
      <c r="D8" s="204" t="s">
        <v>310</v>
      </c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506" t="s">
        <v>310</v>
      </c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93"/>
      <c r="BM8" s="204"/>
      <c r="BN8" s="204"/>
      <c r="BO8" s="204"/>
      <c r="BP8" s="204"/>
      <c r="BQ8" s="204"/>
      <c r="BR8" s="93"/>
      <c r="BS8" s="204"/>
      <c r="BT8" s="204"/>
      <c r="BU8" s="204"/>
      <c r="BV8" s="204"/>
      <c r="BW8" s="204"/>
      <c r="BX8" s="204"/>
      <c r="BY8" s="93"/>
      <c r="BZ8" s="204"/>
      <c r="CA8" s="204"/>
      <c r="CB8" s="204"/>
      <c r="CC8" s="204"/>
      <c r="CD8" s="204"/>
      <c r="CE8" s="204"/>
      <c r="CF8" s="204"/>
      <c r="CG8" s="204"/>
      <c r="CH8" s="204"/>
      <c r="CI8" s="204"/>
      <c r="CJ8" s="204"/>
      <c r="CK8" s="204"/>
      <c r="CL8" s="204"/>
      <c r="CM8" s="204"/>
      <c r="CN8" s="93"/>
      <c r="CO8" s="204"/>
    </row>
    <row r="9" spans="1:93" s="6" customFormat="1" ht="21" hidden="1" customHeight="1" x14ac:dyDescent="0.35">
      <c r="B9" s="90"/>
      <c r="C9" s="204"/>
      <c r="D9" s="204" t="e">
        <f>#REF!+'[2]перех ост.+доп.финанс.'!$I$14</f>
        <v>#REF!</v>
      </c>
      <c r="E9" s="204">
        <f>'[3]2022_2024'!$BB$17</f>
        <v>3121.2786200000264</v>
      </c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506" t="e">
        <f>D7+'[2]перех ост.+доп.финанс.'!$I$14</f>
        <v>#REF!</v>
      </c>
      <c r="AW9" s="204">
        <f>'[3]2022_2024'!$BB$17</f>
        <v>3121.2786200000264</v>
      </c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93"/>
      <c r="BM9" s="204"/>
      <c r="BN9" s="204"/>
      <c r="BO9" s="204"/>
      <c r="BP9" s="204"/>
      <c r="BQ9" s="204"/>
      <c r="BR9" s="93"/>
      <c r="BS9" s="204"/>
      <c r="BT9" s="204"/>
      <c r="BU9" s="204"/>
      <c r="BV9" s="204"/>
      <c r="BW9" s="204"/>
      <c r="BX9" s="204"/>
      <c r="BY9" s="93"/>
      <c r="BZ9" s="204"/>
      <c r="CA9" s="204"/>
      <c r="CB9" s="204"/>
      <c r="CC9" s="204"/>
      <c r="CD9" s="204"/>
      <c r="CE9" s="204"/>
      <c r="CF9" s="204"/>
      <c r="CG9" s="204"/>
      <c r="CH9" s="204"/>
      <c r="CI9" s="204"/>
      <c r="CJ9" s="204"/>
      <c r="CK9" s="204"/>
      <c r="CL9" s="204"/>
      <c r="CM9" s="204"/>
      <c r="CN9" s="93"/>
      <c r="CO9" s="204"/>
    </row>
    <row r="10" spans="1:93" s="6" customFormat="1" ht="21" hidden="1" customHeight="1" x14ac:dyDescent="0.35">
      <c r="B10" s="90"/>
      <c r="C10" s="204"/>
      <c r="D10" s="204" t="e">
        <f>#REF!</f>
        <v>#REF!</v>
      </c>
      <c r="E10" s="204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506">
        <f>H10</f>
        <v>0</v>
      </c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93"/>
      <c r="BM10" s="204"/>
      <c r="BN10" s="204"/>
      <c r="BO10" s="204"/>
      <c r="BP10" s="204"/>
      <c r="BQ10" s="204"/>
      <c r="BR10" s="93"/>
      <c r="BS10" s="204"/>
      <c r="BT10" s="204"/>
      <c r="BU10" s="204"/>
      <c r="BV10" s="204"/>
      <c r="BW10" s="204"/>
      <c r="BX10" s="204"/>
      <c r="BY10" s="93"/>
      <c r="BZ10" s="204"/>
      <c r="CA10" s="204"/>
      <c r="CB10" s="204"/>
      <c r="CC10" s="204"/>
      <c r="CD10" s="204"/>
      <c r="CE10" s="204"/>
      <c r="CF10" s="204"/>
      <c r="CG10" s="204"/>
      <c r="CH10" s="204"/>
      <c r="CI10" s="204"/>
      <c r="CJ10" s="204"/>
      <c r="CK10" s="204"/>
      <c r="CL10" s="204"/>
      <c r="CM10" s="204"/>
      <c r="CN10" s="93"/>
      <c r="CO10" s="204"/>
    </row>
    <row r="11" spans="1:93" s="6" customFormat="1" ht="21" hidden="1" customHeight="1" x14ac:dyDescent="0.35">
      <c r="B11" s="90"/>
      <c r="C11" s="204"/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506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93"/>
      <c r="BM11" s="204"/>
      <c r="BN11" s="204"/>
      <c r="BO11" s="204"/>
      <c r="BP11" s="204"/>
      <c r="BQ11" s="204"/>
      <c r="BR11" s="93"/>
      <c r="BS11" s="204"/>
      <c r="BT11" s="204"/>
      <c r="BU11" s="204"/>
      <c r="BV11" s="204"/>
      <c r="BW11" s="204"/>
      <c r="BX11" s="204"/>
      <c r="BY11" s="93"/>
      <c r="BZ11" s="204"/>
      <c r="CA11" s="204"/>
      <c r="CB11" s="204"/>
      <c r="CC11" s="204"/>
      <c r="CD11" s="204"/>
      <c r="CE11" s="204"/>
      <c r="CF11" s="204"/>
      <c r="CG11" s="204"/>
      <c r="CH11" s="204"/>
      <c r="CI11" s="204"/>
      <c r="CJ11" s="204"/>
      <c r="CK11" s="204"/>
      <c r="CL11" s="204"/>
      <c r="CM11" s="204"/>
      <c r="CN11" s="93"/>
      <c r="CO11" s="204"/>
    </row>
    <row r="12" spans="1:93" s="6" customFormat="1" ht="21" hidden="1" customHeight="1" x14ac:dyDescent="0.35">
      <c r="B12" s="90"/>
      <c r="C12" s="204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506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93"/>
      <c r="BM12" s="204"/>
      <c r="BN12" s="204"/>
      <c r="BO12" s="204"/>
      <c r="BP12" s="204"/>
      <c r="BQ12" s="204"/>
      <c r="BR12" s="93"/>
      <c r="BS12" s="204"/>
      <c r="BT12" s="204"/>
      <c r="BU12" s="204"/>
      <c r="BV12" s="204"/>
      <c r="BW12" s="204"/>
      <c r="BX12" s="204"/>
      <c r="BY12" s="93"/>
      <c r="BZ12" s="204"/>
      <c r="CA12" s="204"/>
      <c r="CB12" s="204"/>
      <c r="CC12" s="204"/>
      <c r="CD12" s="204"/>
      <c r="CE12" s="204"/>
      <c r="CF12" s="204"/>
      <c r="CG12" s="204"/>
      <c r="CH12" s="204"/>
      <c r="CI12" s="204"/>
      <c r="CJ12" s="204"/>
      <c r="CK12" s="204"/>
      <c r="CL12" s="204"/>
      <c r="CM12" s="204"/>
      <c r="CN12" s="93"/>
      <c r="CO12" s="204"/>
    </row>
    <row r="13" spans="1:93" s="6" customFormat="1" ht="21" hidden="1" customHeight="1" x14ac:dyDescent="0.35">
      <c r="B13" s="90"/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506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93"/>
      <c r="BM13" s="204"/>
      <c r="BN13" s="204"/>
      <c r="BO13" s="204"/>
      <c r="BP13" s="204"/>
      <c r="BQ13" s="204"/>
      <c r="BR13" s="93"/>
      <c r="BS13" s="204"/>
      <c r="BT13" s="204"/>
      <c r="BU13" s="204"/>
      <c r="BV13" s="204"/>
      <c r="BW13" s="204"/>
      <c r="BX13" s="204"/>
      <c r="BY13" s="93"/>
      <c r="BZ13" s="204"/>
      <c r="CA13" s="204"/>
      <c r="CB13" s="204"/>
      <c r="CC13" s="204"/>
      <c r="CD13" s="204"/>
      <c r="CE13" s="204"/>
      <c r="CF13" s="204"/>
      <c r="CG13" s="204"/>
      <c r="CH13" s="204"/>
      <c r="CI13" s="204"/>
      <c r="CJ13" s="204"/>
      <c r="CK13" s="204"/>
      <c r="CL13" s="204"/>
      <c r="CM13" s="204"/>
      <c r="CN13" s="93"/>
      <c r="CO13" s="204"/>
    </row>
    <row r="14" spans="1:93" s="6" customFormat="1" ht="21" hidden="1" customHeight="1" x14ac:dyDescent="0.35">
      <c r="B14" s="90"/>
      <c r="C14" s="20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506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93"/>
      <c r="BM14" s="204"/>
      <c r="BN14" s="204"/>
      <c r="BO14" s="204"/>
      <c r="BP14" s="204"/>
      <c r="BQ14" s="204"/>
      <c r="BR14" s="93"/>
      <c r="BS14" s="204"/>
      <c r="BT14" s="204"/>
      <c r="BU14" s="204"/>
      <c r="BV14" s="204"/>
      <c r="BW14" s="204"/>
      <c r="BX14" s="204"/>
      <c r="BY14" s="93"/>
      <c r="BZ14" s="204"/>
      <c r="CA14" s="204"/>
      <c r="CB14" s="204"/>
      <c r="CC14" s="204"/>
      <c r="CD14" s="204"/>
      <c r="CE14" s="204"/>
      <c r="CF14" s="204"/>
      <c r="CG14" s="204"/>
      <c r="CH14" s="204"/>
      <c r="CI14" s="204"/>
      <c r="CJ14" s="204"/>
      <c r="CK14" s="204"/>
      <c r="CL14" s="204"/>
      <c r="CM14" s="204"/>
      <c r="CN14" s="93"/>
      <c r="CO14" s="204"/>
    </row>
    <row r="15" spans="1:93" ht="45" customHeight="1" x14ac:dyDescent="0.25">
      <c r="A15" s="7"/>
      <c r="B15" s="829" t="s">
        <v>421</v>
      </c>
      <c r="C15" s="829"/>
      <c r="D15" s="829"/>
      <c r="E15" s="829"/>
      <c r="F15" s="829"/>
      <c r="G15" s="829"/>
      <c r="H15" s="829"/>
      <c r="I15" s="829"/>
      <c r="J15" s="829"/>
      <c r="K15" s="829"/>
      <c r="L15" s="829"/>
      <c r="M15" s="829"/>
      <c r="N15" s="829"/>
      <c r="O15" s="829"/>
      <c r="P15" s="829"/>
      <c r="Q15" s="829"/>
      <c r="R15" s="829"/>
      <c r="S15" s="829"/>
      <c r="T15" s="829"/>
      <c r="U15" s="829"/>
      <c r="V15" s="829"/>
      <c r="W15" s="829"/>
      <c r="X15" s="829"/>
      <c r="Y15" s="829"/>
      <c r="Z15" s="829"/>
      <c r="AA15" s="829"/>
      <c r="AB15" s="829"/>
      <c r="AC15" s="829"/>
      <c r="AD15" s="829"/>
      <c r="AE15" s="829"/>
      <c r="AF15" s="829"/>
      <c r="AG15" s="829"/>
      <c r="AH15" s="829"/>
      <c r="AI15" s="829"/>
      <c r="AJ15" s="829"/>
      <c r="AK15" s="829"/>
      <c r="AL15" s="829"/>
      <c r="AM15" s="829"/>
      <c r="AN15" s="829"/>
      <c r="AO15" s="829"/>
      <c r="AP15" s="829"/>
      <c r="AQ15" s="829"/>
      <c r="AR15" s="829"/>
      <c r="AS15" s="829"/>
      <c r="AT15" s="829"/>
      <c r="AU15" s="829"/>
      <c r="AV15" s="829"/>
      <c r="AW15" s="829"/>
      <c r="AX15" s="829"/>
      <c r="AY15" s="829"/>
      <c r="AZ15" s="829"/>
      <c r="BA15" s="829"/>
      <c r="BB15" s="829"/>
      <c r="BC15" s="829"/>
      <c r="BD15" s="829"/>
      <c r="BE15" s="829"/>
      <c r="BF15" s="829"/>
      <c r="BG15" s="829"/>
      <c r="BH15" s="829"/>
      <c r="BI15" s="829"/>
      <c r="BJ15" s="829"/>
      <c r="BK15" s="829"/>
      <c r="BL15" s="829"/>
      <c r="BM15" s="829"/>
      <c r="BN15" s="829"/>
      <c r="BO15" s="829"/>
      <c r="BP15" s="829"/>
      <c r="BQ15" s="829"/>
      <c r="BR15" s="829"/>
      <c r="BS15" s="829"/>
      <c r="BT15" s="829"/>
      <c r="BU15" s="829"/>
      <c r="BV15" s="829"/>
      <c r="BW15" s="829"/>
      <c r="BX15" s="829"/>
      <c r="BY15" s="829"/>
      <c r="BZ15" s="829"/>
      <c r="CA15" s="829"/>
      <c r="CB15" s="829"/>
      <c r="CC15" s="829"/>
      <c r="CD15" s="829"/>
      <c r="CE15" s="829"/>
      <c r="CF15" s="829"/>
      <c r="CG15" s="829"/>
      <c r="CH15" s="829"/>
      <c r="CI15" s="829"/>
      <c r="CJ15" s="829"/>
      <c r="CK15" s="829"/>
      <c r="CL15" s="243"/>
      <c r="CM15" s="6"/>
      <c r="CN15" s="6"/>
      <c r="CO15" s="6"/>
    </row>
    <row r="16" spans="1:93" ht="45" customHeight="1" x14ac:dyDescent="0.25">
      <c r="A16" s="7"/>
      <c r="B16" s="562"/>
      <c r="C16" s="775"/>
      <c r="D16" s="589"/>
      <c r="E16" s="588"/>
      <c r="F16" s="589"/>
      <c r="G16" s="589"/>
      <c r="H16" s="588"/>
      <c r="I16" s="588"/>
      <c r="J16" s="588"/>
      <c r="K16" s="588"/>
      <c r="L16" s="562"/>
      <c r="M16" s="562"/>
      <c r="N16" s="562"/>
      <c r="O16" s="562"/>
      <c r="P16" s="562"/>
      <c r="Q16" s="562"/>
      <c r="R16" s="562"/>
      <c r="S16" s="562"/>
      <c r="T16" s="562"/>
      <c r="U16" s="588"/>
      <c r="V16" s="562"/>
      <c r="W16" s="589"/>
      <c r="X16" s="562"/>
      <c r="Y16" s="562"/>
      <c r="Z16" s="562"/>
      <c r="AA16" s="562"/>
      <c r="AB16" s="562"/>
      <c r="AC16" s="627"/>
      <c r="AD16" s="562"/>
      <c r="AE16" s="562"/>
      <c r="AF16" s="562"/>
      <c r="AG16" s="588"/>
      <c r="AH16" s="562"/>
      <c r="AI16" s="562"/>
      <c r="AJ16" s="562"/>
      <c r="AK16" s="562"/>
      <c r="AL16" s="627"/>
      <c r="AM16" s="562"/>
      <c r="AN16" s="562"/>
      <c r="AO16" s="562"/>
      <c r="AP16" s="562"/>
      <c r="AQ16" s="562"/>
      <c r="AR16" s="562"/>
      <c r="AS16" s="562"/>
      <c r="AT16" s="562"/>
      <c r="AU16" s="562"/>
      <c r="AV16" s="562"/>
      <c r="AW16" s="562"/>
      <c r="AX16" s="562"/>
      <c r="AY16" s="562"/>
      <c r="AZ16" s="562"/>
      <c r="BA16" s="562"/>
      <c r="BB16" s="562"/>
      <c r="BC16" s="562"/>
      <c r="BD16" s="562"/>
      <c r="BE16" s="562"/>
      <c r="BF16" s="562"/>
      <c r="BG16" s="562"/>
      <c r="BH16" s="562"/>
      <c r="BI16" s="562"/>
      <c r="BJ16" s="562"/>
      <c r="BK16" s="562"/>
      <c r="BL16" s="562"/>
      <c r="BM16" s="562"/>
      <c r="BN16" s="562"/>
      <c r="BO16" s="562"/>
      <c r="BP16" s="562"/>
      <c r="BQ16" s="562"/>
      <c r="BR16" s="562"/>
      <c r="BS16" s="562"/>
      <c r="BT16" s="562"/>
      <c r="BU16" s="562"/>
      <c r="BV16" s="562"/>
      <c r="BW16" s="562"/>
      <c r="BX16" s="562"/>
      <c r="BY16" s="562"/>
      <c r="BZ16" s="562"/>
      <c r="CA16" s="562"/>
      <c r="CB16" s="562"/>
      <c r="CC16" s="562"/>
      <c r="CD16" s="562"/>
      <c r="CE16" s="562"/>
      <c r="CF16" s="562"/>
      <c r="CG16" s="562"/>
      <c r="CH16" s="562"/>
      <c r="CI16" s="562"/>
      <c r="CJ16" s="562"/>
      <c r="CK16" s="562"/>
      <c r="CL16" s="243"/>
      <c r="CM16" s="6"/>
      <c r="CN16" s="6"/>
      <c r="CO16" s="6"/>
    </row>
    <row r="17" spans="1:93" ht="45" customHeight="1" x14ac:dyDescent="0.25">
      <c r="A17" s="7"/>
      <c r="B17" s="890" t="s">
        <v>492</v>
      </c>
      <c r="C17" s="890"/>
      <c r="D17" s="890"/>
      <c r="E17" s="890"/>
      <c r="F17" s="890"/>
      <c r="G17" s="890"/>
      <c r="H17" s="890"/>
      <c r="I17" s="890"/>
      <c r="J17" s="890"/>
      <c r="K17" s="890"/>
      <c r="L17" s="890"/>
      <c r="M17" s="890"/>
      <c r="N17" s="890"/>
      <c r="O17" s="890"/>
      <c r="P17" s="890"/>
      <c r="Q17" s="890"/>
      <c r="R17" s="890"/>
      <c r="S17" s="890"/>
      <c r="T17" s="890"/>
      <c r="U17" s="890"/>
      <c r="V17" s="890"/>
      <c r="W17" s="890"/>
      <c r="X17" s="890"/>
      <c r="Y17" s="890"/>
      <c r="Z17" s="890"/>
      <c r="AA17" s="890"/>
      <c r="AB17" s="890"/>
      <c r="AC17" s="890"/>
      <c r="AD17" s="890"/>
      <c r="AE17" s="890"/>
      <c r="AF17" s="890"/>
      <c r="AG17" s="890"/>
      <c r="AH17" s="890"/>
      <c r="AI17" s="890"/>
      <c r="AJ17" s="890"/>
      <c r="AK17" s="890"/>
      <c r="AL17" s="890"/>
      <c r="AM17" s="890"/>
      <c r="AN17" s="890"/>
      <c r="AO17" s="890"/>
      <c r="AP17" s="890"/>
      <c r="AQ17" s="890"/>
      <c r="AR17" s="890"/>
      <c r="AS17" s="890"/>
      <c r="AT17" s="890"/>
      <c r="AU17" s="890"/>
      <c r="AV17" s="890"/>
      <c r="AW17" s="890"/>
      <c r="AX17" s="890"/>
      <c r="AY17" s="890"/>
      <c r="AZ17" s="890"/>
      <c r="BA17" s="890"/>
      <c r="BB17" s="890"/>
      <c r="BC17" s="890"/>
      <c r="BD17" s="890"/>
      <c r="BE17" s="890"/>
      <c r="BF17" s="890"/>
      <c r="BG17" s="890"/>
      <c r="BH17" s="890"/>
      <c r="BI17" s="890"/>
      <c r="BJ17" s="890"/>
      <c r="BK17" s="890"/>
      <c r="BL17" s="890"/>
      <c r="BM17" s="890"/>
      <c r="BN17" s="890"/>
      <c r="BO17" s="890"/>
      <c r="BP17" s="890"/>
      <c r="BQ17" s="890"/>
      <c r="BR17" s="890"/>
      <c r="BS17" s="890"/>
      <c r="BT17" s="890"/>
      <c r="BU17" s="890"/>
      <c r="BV17" s="890"/>
      <c r="BW17" s="890"/>
      <c r="BX17" s="890"/>
      <c r="BY17" s="890"/>
      <c r="BZ17" s="890"/>
      <c r="CA17" s="890"/>
      <c r="CB17" s="890"/>
      <c r="CC17" s="890"/>
      <c r="CD17" s="890"/>
      <c r="CE17" s="890"/>
      <c r="CF17" s="890"/>
      <c r="CG17" s="890"/>
      <c r="CH17" s="890"/>
      <c r="CI17" s="890"/>
      <c r="CJ17" s="890"/>
      <c r="CK17" s="890"/>
      <c r="CL17" s="243"/>
      <c r="CM17" s="6"/>
      <c r="CN17" s="6"/>
      <c r="CO17" s="6"/>
    </row>
    <row r="18" spans="1:93" s="9" customFormat="1" ht="105" customHeight="1" x14ac:dyDescent="0.35">
      <c r="A18" s="8" t="s">
        <v>0</v>
      </c>
      <c r="B18" s="850" t="s">
        <v>0</v>
      </c>
      <c r="C18" s="851" t="s">
        <v>276</v>
      </c>
      <c r="D18" s="836" t="s">
        <v>446</v>
      </c>
      <c r="E18" s="836" t="s">
        <v>1</v>
      </c>
      <c r="F18" s="836"/>
      <c r="G18" s="836"/>
      <c r="H18" s="836"/>
      <c r="I18" s="836" t="s">
        <v>454</v>
      </c>
      <c r="J18" s="836" t="s">
        <v>455</v>
      </c>
      <c r="K18" s="837" t="s">
        <v>1</v>
      </c>
      <c r="L18" s="838"/>
      <c r="M18" s="838"/>
      <c r="N18" s="838"/>
      <c r="O18" s="838"/>
      <c r="P18" s="838"/>
      <c r="Q18" s="838"/>
      <c r="R18" s="839"/>
      <c r="S18" s="836" t="s">
        <v>456</v>
      </c>
      <c r="T18" s="836" t="s">
        <v>455</v>
      </c>
      <c r="U18" s="837" t="s">
        <v>1</v>
      </c>
      <c r="V18" s="838"/>
      <c r="W18" s="838"/>
      <c r="X18" s="838"/>
      <c r="Y18" s="838"/>
      <c r="Z18" s="838"/>
      <c r="AA18" s="838"/>
      <c r="AB18" s="839"/>
      <c r="AC18" s="836" t="s">
        <v>484</v>
      </c>
      <c r="AD18" s="836" t="s">
        <v>455</v>
      </c>
      <c r="AE18" s="837" t="s">
        <v>1</v>
      </c>
      <c r="AF18" s="838"/>
      <c r="AG18" s="838"/>
      <c r="AH18" s="838"/>
      <c r="AI18" s="838"/>
      <c r="AJ18" s="838"/>
      <c r="AK18" s="838"/>
      <c r="AL18" s="839"/>
      <c r="AM18" s="561"/>
      <c r="AN18" s="561"/>
      <c r="AO18" s="561"/>
      <c r="AP18" s="561"/>
      <c r="AQ18" s="561"/>
      <c r="AR18" s="561"/>
      <c r="AS18" s="552"/>
      <c r="AT18" s="552"/>
      <c r="AU18" s="848" t="s">
        <v>444</v>
      </c>
      <c r="AV18" s="848" t="s">
        <v>445</v>
      </c>
      <c r="AW18" s="837" t="s">
        <v>1</v>
      </c>
      <c r="AX18" s="838"/>
      <c r="AY18" s="838"/>
      <c r="AZ18" s="839"/>
      <c r="BA18" s="848" t="s">
        <v>317</v>
      </c>
      <c r="BB18" s="837" t="s">
        <v>1</v>
      </c>
      <c r="BC18" s="838"/>
      <c r="BD18" s="839"/>
      <c r="BE18" s="848" t="s">
        <v>326</v>
      </c>
      <c r="BF18" s="836" t="s">
        <v>1</v>
      </c>
      <c r="BG18" s="836"/>
      <c r="BH18" s="836"/>
      <c r="BI18" s="836" t="s">
        <v>447</v>
      </c>
      <c r="BJ18" s="837" t="s">
        <v>1</v>
      </c>
      <c r="BK18" s="838"/>
      <c r="BL18" s="838"/>
      <c r="BM18" s="839"/>
      <c r="BN18" s="836" t="s">
        <v>444</v>
      </c>
      <c r="BO18" s="836" t="s">
        <v>251</v>
      </c>
      <c r="BP18" s="837" t="s">
        <v>1</v>
      </c>
      <c r="BQ18" s="838"/>
      <c r="BR18" s="838"/>
      <c r="BS18" s="839"/>
      <c r="BT18" s="543"/>
      <c r="BU18" s="543"/>
      <c r="BV18" s="836" t="s">
        <v>325</v>
      </c>
      <c r="BW18" s="836" t="s">
        <v>1</v>
      </c>
      <c r="BX18" s="836"/>
      <c r="BY18" s="836"/>
      <c r="BZ18" s="836"/>
      <c r="CA18" s="848" t="s">
        <v>324</v>
      </c>
      <c r="CB18" s="836" t="s">
        <v>1</v>
      </c>
      <c r="CC18" s="836"/>
      <c r="CD18" s="836"/>
      <c r="CE18" s="836" t="s">
        <v>448</v>
      </c>
      <c r="CF18" s="836" t="s">
        <v>1</v>
      </c>
      <c r="CG18" s="836"/>
      <c r="CH18" s="836"/>
      <c r="CI18" s="836"/>
      <c r="CJ18" s="836" t="s">
        <v>444</v>
      </c>
      <c r="CK18" s="836" t="s">
        <v>325</v>
      </c>
      <c r="CL18" s="836" t="s">
        <v>1</v>
      </c>
      <c r="CM18" s="836"/>
      <c r="CN18" s="836"/>
      <c r="CO18" s="836"/>
    </row>
    <row r="19" spans="1:93" s="9" customFormat="1" ht="81.75" customHeight="1" x14ac:dyDescent="0.35">
      <c r="A19" s="10"/>
      <c r="B19" s="850"/>
      <c r="C19" s="851"/>
      <c r="D19" s="836"/>
      <c r="E19" s="543" t="s">
        <v>2</v>
      </c>
      <c r="F19" s="543" t="s">
        <v>350</v>
      </c>
      <c r="G19" s="543" t="s">
        <v>4</v>
      </c>
      <c r="H19" s="543" t="s">
        <v>3</v>
      </c>
      <c r="I19" s="836"/>
      <c r="J19" s="836"/>
      <c r="K19" s="552" t="s">
        <v>2</v>
      </c>
      <c r="L19" s="552" t="s">
        <v>455</v>
      </c>
      <c r="M19" s="552" t="s">
        <v>350</v>
      </c>
      <c r="N19" s="552" t="s">
        <v>455</v>
      </c>
      <c r="O19" s="552" t="s">
        <v>4</v>
      </c>
      <c r="P19" s="552" t="s">
        <v>455</v>
      </c>
      <c r="Q19" s="552" t="s">
        <v>3</v>
      </c>
      <c r="R19" s="552" t="s">
        <v>455</v>
      </c>
      <c r="S19" s="836"/>
      <c r="T19" s="836"/>
      <c r="U19" s="552" t="s">
        <v>2</v>
      </c>
      <c r="V19" s="552" t="s">
        <v>455</v>
      </c>
      <c r="W19" s="552" t="s">
        <v>350</v>
      </c>
      <c r="X19" s="552" t="s">
        <v>455</v>
      </c>
      <c r="Y19" s="552" t="s">
        <v>4</v>
      </c>
      <c r="Z19" s="552" t="s">
        <v>455</v>
      </c>
      <c r="AA19" s="552" t="s">
        <v>3</v>
      </c>
      <c r="AB19" s="552" t="s">
        <v>455</v>
      </c>
      <c r="AC19" s="836"/>
      <c r="AD19" s="836"/>
      <c r="AE19" s="552" t="s">
        <v>2</v>
      </c>
      <c r="AF19" s="552" t="s">
        <v>455</v>
      </c>
      <c r="AG19" s="552" t="s">
        <v>350</v>
      </c>
      <c r="AH19" s="552" t="s">
        <v>455</v>
      </c>
      <c r="AI19" s="552" t="s">
        <v>4</v>
      </c>
      <c r="AJ19" s="552" t="s">
        <v>455</v>
      </c>
      <c r="AK19" s="552" t="s">
        <v>3</v>
      </c>
      <c r="AL19" s="576" t="s">
        <v>455</v>
      </c>
      <c r="AM19" s="552"/>
      <c r="AN19" s="552"/>
      <c r="AO19" s="552"/>
      <c r="AP19" s="552"/>
      <c r="AQ19" s="552"/>
      <c r="AR19" s="552"/>
      <c r="AS19" s="552"/>
      <c r="AT19" s="552"/>
      <c r="AU19" s="849"/>
      <c r="AV19" s="849"/>
      <c r="AW19" s="543" t="s">
        <v>2</v>
      </c>
      <c r="AX19" s="543" t="s">
        <v>350</v>
      </c>
      <c r="AY19" s="543" t="s">
        <v>4</v>
      </c>
      <c r="AZ19" s="543" t="s">
        <v>3</v>
      </c>
      <c r="BA19" s="849"/>
      <c r="BB19" s="543" t="s">
        <v>2</v>
      </c>
      <c r="BC19" s="543" t="s">
        <v>4</v>
      </c>
      <c r="BD19" s="543" t="s">
        <v>3</v>
      </c>
      <c r="BE19" s="849"/>
      <c r="BF19" s="543" t="s">
        <v>2</v>
      </c>
      <c r="BG19" s="543" t="s">
        <v>4</v>
      </c>
      <c r="BH19" s="543" t="s">
        <v>3</v>
      </c>
      <c r="BI19" s="836"/>
      <c r="BJ19" s="543" t="s">
        <v>2</v>
      </c>
      <c r="BK19" s="543" t="s">
        <v>350</v>
      </c>
      <c r="BL19" s="543" t="s">
        <v>4</v>
      </c>
      <c r="BM19" s="543" t="s">
        <v>3</v>
      </c>
      <c r="BN19" s="836"/>
      <c r="BO19" s="836"/>
      <c r="BP19" s="543" t="s">
        <v>2</v>
      </c>
      <c r="BQ19" s="543" t="s">
        <v>350</v>
      </c>
      <c r="BR19" s="543" t="s">
        <v>4</v>
      </c>
      <c r="BS19" s="543" t="s">
        <v>3</v>
      </c>
      <c r="BT19" s="543" t="s">
        <v>4</v>
      </c>
      <c r="BU19" s="543" t="s">
        <v>3</v>
      </c>
      <c r="BV19" s="836"/>
      <c r="BW19" s="543" t="s">
        <v>2</v>
      </c>
      <c r="BX19" s="543" t="s">
        <v>350</v>
      </c>
      <c r="BY19" s="543" t="s">
        <v>4</v>
      </c>
      <c r="BZ19" s="543" t="s">
        <v>3</v>
      </c>
      <c r="CA19" s="849"/>
      <c r="CB19" s="543" t="s">
        <v>2</v>
      </c>
      <c r="CC19" s="543" t="s">
        <v>4</v>
      </c>
      <c r="CD19" s="543" t="s">
        <v>3</v>
      </c>
      <c r="CE19" s="836"/>
      <c r="CF19" s="543" t="s">
        <v>2</v>
      </c>
      <c r="CG19" s="543" t="s">
        <v>350</v>
      </c>
      <c r="CH19" s="543" t="s">
        <v>4</v>
      </c>
      <c r="CI19" s="543" t="s">
        <v>3</v>
      </c>
      <c r="CJ19" s="836"/>
      <c r="CK19" s="836"/>
      <c r="CL19" s="543" t="s">
        <v>2</v>
      </c>
      <c r="CM19" s="543" t="s">
        <v>350</v>
      </c>
      <c r="CN19" s="543" t="s">
        <v>4</v>
      </c>
      <c r="CO19" s="543" t="s">
        <v>3</v>
      </c>
    </row>
    <row r="20" spans="1:93" s="11" customFormat="1" ht="15" hidden="1" customHeight="1" x14ac:dyDescent="0.35">
      <c r="B20" s="12">
        <v>1</v>
      </c>
      <c r="C20" s="12">
        <v>2</v>
      </c>
      <c r="D20" s="12" t="s">
        <v>10</v>
      </c>
      <c r="E20" s="12" t="s">
        <v>19</v>
      </c>
      <c r="F20" s="12"/>
      <c r="G20" s="12" t="s">
        <v>20</v>
      </c>
      <c r="H20" s="12" t="s">
        <v>24</v>
      </c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496"/>
      <c r="AD20" s="12"/>
      <c r="AE20" s="12"/>
      <c r="AF20" s="12"/>
      <c r="AG20" s="12"/>
      <c r="AH20" s="12"/>
      <c r="AI20" s="12"/>
      <c r="AJ20" s="12"/>
      <c r="AK20" s="12"/>
      <c r="AL20" s="496"/>
      <c r="AM20" s="12"/>
      <c r="AN20" s="12"/>
      <c r="AO20" s="12"/>
      <c r="AP20" s="12"/>
      <c r="AQ20" s="12"/>
      <c r="AR20" s="12"/>
      <c r="AS20" s="12"/>
      <c r="AT20" s="12"/>
      <c r="AU20" s="12" t="s">
        <v>13</v>
      </c>
      <c r="AV20" s="496" t="s">
        <v>10</v>
      </c>
      <c r="AW20" s="12" t="s">
        <v>19</v>
      </c>
      <c r="AX20" s="12"/>
      <c r="AY20" s="12" t="s">
        <v>20</v>
      </c>
      <c r="AZ20" s="12" t="s">
        <v>24</v>
      </c>
      <c r="BA20" s="12"/>
      <c r="BB20" s="12"/>
      <c r="BC20" s="12"/>
      <c r="BD20" s="12"/>
      <c r="BE20" s="12"/>
      <c r="BF20" s="12"/>
      <c r="BG20" s="12"/>
      <c r="BH20" s="12"/>
      <c r="BI20" s="496" t="s">
        <v>10</v>
      </c>
      <c r="BJ20" s="12" t="s">
        <v>19</v>
      </c>
      <c r="BK20" s="12"/>
      <c r="BL20" s="12" t="s">
        <v>20</v>
      </c>
      <c r="BM20" s="12" t="s">
        <v>24</v>
      </c>
      <c r="BN20" s="12"/>
      <c r="BO20" s="496" t="s">
        <v>10</v>
      </c>
      <c r="BP20" s="496" t="s">
        <v>19</v>
      </c>
      <c r="BQ20" s="12"/>
      <c r="BR20" s="12" t="s">
        <v>20</v>
      </c>
      <c r="BS20" s="12" t="s">
        <v>24</v>
      </c>
      <c r="BT20" s="12"/>
      <c r="BU20" s="12"/>
      <c r="BV20" s="496" t="s">
        <v>10</v>
      </c>
      <c r="BW20" s="12" t="s">
        <v>19</v>
      </c>
      <c r="BX20" s="12"/>
      <c r="BY20" s="12" t="s">
        <v>20</v>
      </c>
      <c r="BZ20" s="12" t="s">
        <v>24</v>
      </c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496" t="s">
        <v>10</v>
      </c>
      <c r="CL20" s="12" t="s">
        <v>19</v>
      </c>
      <c r="CM20" s="12"/>
      <c r="CN20" s="12" t="s">
        <v>20</v>
      </c>
      <c r="CO20" s="12" t="s">
        <v>24</v>
      </c>
    </row>
    <row r="21" spans="1:93" s="13" customFormat="1" ht="35.25" customHeight="1" x14ac:dyDescent="0.25">
      <c r="B21" s="840" t="s">
        <v>190</v>
      </c>
      <c r="C21" s="840"/>
      <c r="D21" s="196">
        <f>E21+F21+G21+H21</f>
        <v>21563382.771499999</v>
      </c>
      <c r="E21" s="196">
        <f>E55+E919+E956+E961+E977+E974</f>
        <v>9226517.6651099976</v>
      </c>
      <c r="F21" s="196">
        <f>F55+F919+F956+F961+F977</f>
        <v>8128953.5309800003</v>
      </c>
      <c r="G21" s="196">
        <f>G55+G919+G956+G961+G977</f>
        <v>1433514.10096</v>
      </c>
      <c r="H21" s="196">
        <f>H55+H919+H956+H961+H977+H985</f>
        <v>2774397.4744499996</v>
      </c>
      <c r="I21" s="196">
        <f>K21+M21+O21+Q21</f>
        <v>4661699.86644</v>
      </c>
      <c r="J21" s="567">
        <f>I21/D21</f>
        <v>0.21618592573523757</v>
      </c>
      <c r="K21" s="196">
        <f>K55+K919+K956+K961+K977+K974</f>
        <v>2566648.7997999997</v>
      </c>
      <c r="L21" s="567">
        <f>K21/E21</f>
        <v>0.27818174667412837</v>
      </c>
      <c r="M21" s="196">
        <f>M55+M919+M956+M961+M977</f>
        <v>1278642.46661</v>
      </c>
      <c r="N21" s="567">
        <f>M21/F21</f>
        <v>0.15729484265557747</v>
      </c>
      <c r="O21" s="196">
        <f>O55+O919+O956+O961+O977</f>
        <v>425517.98998000001</v>
      </c>
      <c r="P21" s="567">
        <f>O21/G21</f>
        <v>0.29683558026742662</v>
      </c>
      <c r="Q21" s="196">
        <f>Q55+Q919+Q956+Q961+Q977+Q985</f>
        <v>390890.61005000002</v>
      </c>
      <c r="R21" s="567">
        <f>Q21/H21</f>
        <v>0.14089207247692248</v>
      </c>
      <c r="S21" s="196">
        <f>U21+W21+Y21+AA21</f>
        <v>5937267.0329699991</v>
      </c>
      <c r="T21" s="567">
        <f>S21/D21</f>
        <v>0.27534024210789398</v>
      </c>
      <c r="U21" s="196">
        <f>U55+U919+U956+U961+U977+U974</f>
        <v>3582682.1665899996</v>
      </c>
      <c r="V21" s="567">
        <f>U21/E21</f>
        <v>0.38830274829883904</v>
      </c>
      <c r="W21" s="196">
        <f>W55+W919+W956+W961+W977</f>
        <v>1750514.0496899998</v>
      </c>
      <c r="X21" s="567">
        <f>W21/F21</f>
        <v>0.21534309957839845</v>
      </c>
      <c r="Y21" s="196">
        <f>Y55+Y919+Y956+Y961+Y977</f>
        <v>269660.89082999999</v>
      </c>
      <c r="Z21" s="567">
        <f>Y21/G21</f>
        <v>0.18811178114635405</v>
      </c>
      <c r="AA21" s="196">
        <f>AA55+AA919+AA956+AA961+AA977+AA985</f>
        <v>334409.92586000002</v>
      </c>
      <c r="AB21" s="567">
        <f>AA21/H21</f>
        <v>0.12053425255020242</v>
      </c>
      <c r="AC21" s="196">
        <f>AE21+AG21+AI21+AK21</f>
        <v>17602546.06989</v>
      </c>
      <c r="AD21" s="622">
        <f>AC21/D21</f>
        <v>0.81631654255820296</v>
      </c>
      <c r="AE21" s="196">
        <f>AE55+AE919+AE956+AE961+AE977+AE974</f>
        <v>7592885.2007100005</v>
      </c>
      <c r="AF21" s="622">
        <f>AE21/E21</f>
        <v>0.82294159901979436</v>
      </c>
      <c r="AG21" s="196">
        <f>AG55+AG919+AG956+AG961+AG977</f>
        <v>6489736.8474899996</v>
      </c>
      <c r="AH21" s="622">
        <f>AG21/F21</f>
        <v>0.79834837568663253</v>
      </c>
      <c r="AI21" s="196">
        <f>AI55+AI919+AI956+AI961+AI977</f>
        <v>1346632.2112700001</v>
      </c>
      <c r="AJ21" s="622">
        <f>AI21/G21</f>
        <v>0.9393923717724042</v>
      </c>
      <c r="AK21" s="196">
        <f>AK55+AK919+AK956+AK961+AK977+AK985</f>
        <v>2173291.8104199995</v>
      </c>
      <c r="AL21" s="622">
        <f>AK21/H21</f>
        <v>0.78333830333767729</v>
      </c>
      <c r="AM21" s="196"/>
      <c r="AN21" s="196"/>
      <c r="AO21" s="196"/>
      <c r="AP21" s="196"/>
      <c r="AQ21" s="196"/>
      <c r="AR21" s="196"/>
      <c r="AS21" s="196"/>
      <c r="AT21" s="196"/>
      <c r="AU21" s="109">
        <f>AU55+AU919+AU956+AU961+AU977+AU974+AU985</f>
        <v>-3850.6828600008157</v>
      </c>
      <c r="AV21" s="109">
        <f>AW21+AX21+AY21+AZ21</f>
        <v>21558861.088639997</v>
      </c>
      <c r="AW21" s="196">
        <f>AW55+AW919+AW956+AW961+AW977+AW974</f>
        <v>9122106.9851099998</v>
      </c>
      <c r="AX21" s="196">
        <f>AX55+AX919+AX956+AX961+AX977</f>
        <v>8481765.9828699995</v>
      </c>
      <c r="AY21" s="196">
        <f>AY55+AY919+AY956+AY961+AY977</f>
        <v>1431108.10096</v>
      </c>
      <c r="AZ21" s="109">
        <f>AZ55+AZ919+AZ956+AZ961+AZ977+AZ985</f>
        <v>2523880.0196999996</v>
      </c>
      <c r="BA21" s="109">
        <f>BB21+BC21+BD21</f>
        <v>0</v>
      </c>
      <c r="BB21" s="109"/>
      <c r="BC21" s="109"/>
      <c r="BD21" s="109"/>
      <c r="BE21" s="109" t="e">
        <f>BF21+BG21+BH21</f>
        <v>#REF!</v>
      </c>
      <c r="BF21" s="109" t="e">
        <f>BF55+BF919+BF961+BF928+BF977</f>
        <v>#REF!</v>
      </c>
      <c r="BG21" s="109">
        <f>BG55+BG919+BG961+BG928+BG977</f>
        <v>1433508.10096</v>
      </c>
      <c r="BH21" s="109" t="e">
        <f>BH55+BH919+BH961+BH928+BH977+BH943</f>
        <v>#REF!</v>
      </c>
      <c r="BI21" s="109">
        <f>BJ21+BK21+BL21+BM21</f>
        <v>21690963.284209996</v>
      </c>
      <c r="BJ21" s="109">
        <f>BJ55+BJ919+BJ956+BJ961+BJ977+BJ974</f>
        <v>9918526.2245099992</v>
      </c>
      <c r="BK21" s="109">
        <f>BK55+BK919+BK956+BK961+BK977</f>
        <v>9222707.8229199983</v>
      </c>
      <c r="BL21" s="109">
        <f>BL55+BL919+BL956+BL961+BL977</f>
        <v>1408367.6479399998</v>
      </c>
      <c r="BM21" s="109">
        <f>BM55+BM919+BM956+BM961+BM977</f>
        <v>1141361.5888400001</v>
      </c>
      <c r="BN21" s="109">
        <f>BO21-BI21</f>
        <v>-14009.934000000358</v>
      </c>
      <c r="BO21" s="109">
        <f>BP21+BQ21+BR21+BS21</f>
        <v>21676953.350209996</v>
      </c>
      <c r="BP21" s="109">
        <f>BP55+BP919+BP956+BP961+BP977+BP974</f>
        <v>9918526.2245099992</v>
      </c>
      <c r="BQ21" s="109">
        <f>BQ55+BQ919+BQ956+BQ961+BQ977</f>
        <v>9222707.8229199983</v>
      </c>
      <c r="BR21" s="109">
        <f>BR55+BR919+BR956+BR961+BR977</f>
        <v>1394357.7139399999</v>
      </c>
      <c r="BS21" s="109">
        <f>BS55+BS919+BS956+BS961+BS977</f>
        <v>1141361.5888400001</v>
      </c>
      <c r="BT21" s="109">
        <f>BT55+BT919+BT961+BT928+BT977</f>
        <v>1408367.6479399998</v>
      </c>
      <c r="BU21" s="109" t="e">
        <f>BU55+BU919+BU961+BU928+BU977+BU943</f>
        <v>#REF!</v>
      </c>
      <c r="BV21" s="109" t="e">
        <f>BW21+BX21+BY21+BZ21</f>
        <v>#REF!</v>
      </c>
      <c r="BW21" s="109">
        <f>BW55+BW919+BW956+BW961+BW977</f>
        <v>6081949.9383399999</v>
      </c>
      <c r="BX21" s="109">
        <f>BX55+BX919+BX956+BX961+BX977</f>
        <v>6597254.5217699995</v>
      </c>
      <c r="BY21" s="109">
        <f>BY55+BY919+BY956+BY961+BY977</f>
        <v>1370433.02193</v>
      </c>
      <c r="BZ21" s="109" t="e">
        <f>BZ55+BZ919+BZ956+BZ961+BZ977</f>
        <v>#REF!</v>
      </c>
      <c r="CA21" s="109" t="e">
        <f>CB21+CC21+CD21</f>
        <v>#REF!</v>
      </c>
      <c r="CB21" s="109" t="e">
        <f>CB55+CB919+CB961+CB928+CB977</f>
        <v>#REF!</v>
      </c>
      <c r="CC21" s="109" t="e">
        <f>CC55+CC919+CC961+CC928+CC977</f>
        <v>#REF!</v>
      </c>
      <c r="CD21" s="109" t="e">
        <f>CD55+CD919+CD961+CD928+CD977+CD943</f>
        <v>#REF!</v>
      </c>
      <c r="CE21" s="109">
        <f>CF21+CG21+CH21+CI21</f>
        <v>25711455.154001381</v>
      </c>
      <c r="CF21" s="109">
        <f>CF55+CF919+CF956+CF961+CF977</f>
        <v>8300754.9554699995</v>
      </c>
      <c r="CG21" s="109">
        <f>CG55+CG919+CG956+CG961+CG977</f>
        <v>14851579.004641382</v>
      </c>
      <c r="CH21" s="109">
        <f>CH55+CH919+CH956+CH961+CH977</f>
        <v>1370433.02193</v>
      </c>
      <c r="CI21" s="109">
        <f>CI55+CI919+CI956+CI961+CI977</f>
        <v>1188688.1719599999</v>
      </c>
      <c r="CJ21" s="109">
        <v>0</v>
      </c>
      <c r="CK21" s="109">
        <f>CL21+CM21+CN21+CO21</f>
        <v>25734833.154001381</v>
      </c>
      <c r="CL21" s="109">
        <f>CL55+CL919+CL956+CL961+CL977</f>
        <v>8300754.9554699995</v>
      </c>
      <c r="CM21" s="196">
        <f>CM55+CM919+CM956+CM961+CM977</f>
        <v>14874957.004641382</v>
      </c>
      <c r="CN21" s="109">
        <f>CN55+CN919+CN956+CN961+CN977</f>
        <v>1370433.02193</v>
      </c>
      <c r="CO21" s="109">
        <f>CO55+CO919+CO956+CO961+CO977</f>
        <v>1188688.1719599999</v>
      </c>
    </row>
    <row r="22" spans="1:93" s="14" customFormat="1" ht="35.25" hidden="1" customHeight="1" x14ac:dyDescent="0.25">
      <c r="B22" s="844" t="s">
        <v>26</v>
      </c>
      <c r="C22" s="844"/>
      <c r="D22" s="687"/>
      <c r="E22" s="687">
        <f>E21/D21</f>
        <v>0.4278789540064441</v>
      </c>
      <c r="F22" s="687"/>
      <c r="G22" s="687"/>
      <c r="H22" s="687">
        <f>H21/D21</f>
        <v>0.12866244150323572</v>
      </c>
      <c r="I22" s="196">
        <f t="shared" ref="I22:I37" si="6">K22+M22+O22+Q22</f>
        <v>11872414.252503334</v>
      </c>
      <c r="J22" s="567" t="e">
        <f t="shared" ref="J22:J37" si="7">I22/D22</f>
        <v>#DIV/0!</v>
      </c>
      <c r="K22" s="687">
        <f>K21/J21</f>
        <v>11872413.946795819</v>
      </c>
      <c r="L22" s="567">
        <f t="shared" ref="L22:L37" si="8">K22/E22</f>
        <v>27747132.30372395</v>
      </c>
      <c r="M22" s="687"/>
      <c r="N22" s="567" t="e">
        <f t="shared" ref="N22:N37" si="9">M22/F22</f>
        <v>#DIV/0!</v>
      </c>
      <c r="O22" s="687"/>
      <c r="P22" s="567" t="e">
        <f t="shared" ref="P22:P37" si="10">O22/G22</f>
        <v>#DIV/0!</v>
      </c>
      <c r="Q22" s="687">
        <f>Q21/M21</f>
        <v>0.30570751422510506</v>
      </c>
      <c r="R22" s="567">
        <f t="shared" ref="R22:R36" si="11">Q22/H22</f>
        <v>2.3760431611070962</v>
      </c>
      <c r="S22" s="687">
        <f t="shared" ref="S22:S37" si="12">U22+W22+Y22+AA22</f>
        <v>13011836.525464369</v>
      </c>
      <c r="T22" s="567" t="e">
        <f t="shared" ref="T22:T37" si="13">S22/D22</f>
        <v>#DIV/0!</v>
      </c>
      <c r="U22" s="687">
        <f>U21/T21</f>
        <v>13011836.334429098</v>
      </c>
      <c r="V22" s="567">
        <f t="shared" ref="V22:V53" si="14">U22/E22</f>
        <v>30410087.274900492</v>
      </c>
      <c r="W22" s="687"/>
      <c r="X22" s="567" t="e">
        <f t="shared" ref="X22:X37" si="15">W22/F22</f>
        <v>#DIV/0!</v>
      </c>
      <c r="Y22" s="687"/>
      <c r="Z22" s="567" t="e">
        <f t="shared" ref="Z22:Z37" si="16">Y22/G22</f>
        <v>#DIV/0!</v>
      </c>
      <c r="AA22" s="687">
        <f>AA21/W21</f>
        <v>0.19103527099323825</v>
      </c>
      <c r="AB22" s="567">
        <f t="shared" ref="AB22:AB36" si="17">AA22/H22</f>
        <v>1.484778842693063</v>
      </c>
      <c r="AC22" s="687">
        <f t="shared" ref="AC22:AC37" si="18">AE22+AG22+AI22+AK22</f>
        <v>9301398.5117639769</v>
      </c>
      <c r="AD22" s="622" t="e">
        <f t="shared" ref="AD22:AD37" si="19">AC22/D22</f>
        <v>#DIV/0!</v>
      </c>
      <c r="AE22" s="687">
        <f>AE21/AD21</f>
        <v>9301398.1768826302</v>
      </c>
      <c r="AF22" s="622">
        <f t="shared" ref="AF22:AF37" si="20">AE22/E22</f>
        <v>21738386.732483566</v>
      </c>
      <c r="AG22" s="687"/>
      <c r="AH22" s="622" t="e">
        <f t="shared" ref="AH22:AH37" si="21">AG22/F22</f>
        <v>#DIV/0!</v>
      </c>
      <c r="AI22" s="687"/>
      <c r="AJ22" s="622" t="e">
        <f t="shared" ref="AJ22:AJ37" si="22">AI22/G22</f>
        <v>#DIV/0!</v>
      </c>
      <c r="AK22" s="687">
        <f>AK21/AG21</f>
        <v>0.33488134596097713</v>
      </c>
      <c r="AL22" s="622">
        <f t="shared" ref="AL22:AL36" si="23">AK22/H22</f>
        <v>2.602790231930701</v>
      </c>
      <c r="AM22" s="302"/>
      <c r="AN22" s="302"/>
      <c r="AO22" s="302"/>
      <c r="AP22" s="302"/>
      <c r="AQ22" s="302"/>
      <c r="AR22" s="302"/>
      <c r="AS22" s="302"/>
      <c r="AT22" s="302"/>
      <c r="AU22" s="302">
        <f>AU21/H21</f>
        <v>-1.3879348202492797E-3</v>
      </c>
      <c r="AV22" s="302"/>
      <c r="AW22" s="302">
        <f>AW21/AV21</f>
        <v>0.42312564414252424</v>
      </c>
      <c r="AX22" s="302"/>
      <c r="AY22" s="302"/>
      <c r="AZ22" s="302">
        <f>AZ21/AV21</f>
        <v>0.11706926489868738</v>
      </c>
      <c r="BA22" s="109" t="e">
        <f t="shared" ref="BA22:BA53" si="24">BB22+BC22+BD22</f>
        <v>#DIV/0!</v>
      </c>
      <c r="BB22" s="302" t="e">
        <f>BB21/BA21</f>
        <v>#DIV/0!</v>
      </c>
      <c r="BC22" s="302"/>
      <c r="BD22" s="302" t="e">
        <f>BD21/BA21</f>
        <v>#DIV/0!</v>
      </c>
      <c r="BE22" s="302" t="e">
        <f t="shared" ref="BE22:BE53" si="25">BF22+BG22+BH22</f>
        <v>#REF!</v>
      </c>
      <c r="BF22" s="302" t="e">
        <f>BF21/BE21</f>
        <v>#REF!</v>
      </c>
      <c r="BG22" s="302"/>
      <c r="BH22" s="302" t="e">
        <f>BH21/BE21</f>
        <v>#REF!</v>
      </c>
      <c r="BI22" s="302"/>
      <c r="BJ22" s="302">
        <f>BJ21/BI21</f>
        <v>0.45726536413116431</v>
      </c>
      <c r="BK22" s="302"/>
      <c r="BL22" s="302"/>
      <c r="BM22" s="302">
        <f>BM21/BI21</f>
        <v>5.2619220911726765E-2</v>
      </c>
      <c r="BN22" s="302"/>
      <c r="BO22" s="302"/>
      <c r="BP22" s="302">
        <f>BP21/BO21</f>
        <v>0.4575608972473022</v>
      </c>
      <c r="BQ22" s="302"/>
      <c r="BR22" s="302"/>
      <c r="BS22" s="302">
        <f>BS21/BO21</f>
        <v>5.2653229003186607E-2</v>
      </c>
      <c r="BT22" s="302"/>
      <c r="BU22" s="302" t="e">
        <f>BU21/BR21</f>
        <v>#REF!</v>
      </c>
      <c r="BV22" s="302"/>
      <c r="BW22" s="302" t="e">
        <f>BW21/BV21</f>
        <v>#REF!</v>
      </c>
      <c r="BX22" s="302"/>
      <c r="BY22" s="302"/>
      <c r="BZ22" s="302" t="e">
        <f>BZ21/BV21</f>
        <v>#REF!</v>
      </c>
      <c r="CA22" s="109" t="e">
        <f t="shared" ref="CA22" si="26">CB22+CC22+CD22</f>
        <v>#REF!</v>
      </c>
      <c r="CB22" s="302" t="e">
        <f>CB21/CA21</f>
        <v>#REF!</v>
      </c>
      <c r="CC22" s="302"/>
      <c r="CD22" s="302" t="e">
        <f>CD21/CA21</f>
        <v>#REF!</v>
      </c>
      <c r="CE22" s="302"/>
      <c r="CF22" s="302">
        <f>CF21/CE21</f>
        <v>0.322842674821467</v>
      </c>
      <c r="CG22" s="302"/>
      <c r="CH22" s="302"/>
      <c r="CI22" s="302">
        <f>CI21/CE21</f>
        <v>4.6231851322308712E-2</v>
      </c>
      <c r="CJ22" s="302"/>
      <c r="CK22" s="302"/>
      <c r="CL22" s="302">
        <f>CL21/CK21</f>
        <v>0.32254939854464748</v>
      </c>
      <c r="CM22" s="302"/>
      <c r="CN22" s="302"/>
      <c r="CO22" s="302">
        <f>CO21/CK21</f>
        <v>4.6189853450640181E-2</v>
      </c>
    </row>
    <row r="23" spans="1:93" s="601" customFormat="1" ht="35.25" customHeight="1" x14ac:dyDescent="0.3">
      <c r="B23" s="895" t="s">
        <v>180</v>
      </c>
      <c r="C23" s="895"/>
      <c r="D23" s="687">
        <f>E23+F23+G23+H23</f>
        <v>15158999.924189998</v>
      </c>
      <c r="E23" s="687">
        <f>E784+E919+E956</f>
        <v>4056232.3621099992</v>
      </c>
      <c r="F23" s="687">
        <f>F784+F919+F956</f>
        <v>7995634.2913600001</v>
      </c>
      <c r="G23" s="687">
        <f>G784+G919+G956</f>
        <v>1368632.2734699999</v>
      </c>
      <c r="H23" s="687">
        <f>H784+H919+H956</f>
        <v>1738500.9972499998</v>
      </c>
      <c r="I23" s="602">
        <f t="shared" si="6"/>
        <v>2336755.5876000002</v>
      </c>
      <c r="J23" s="603">
        <f t="shared" si="7"/>
        <v>0.15414971959140383</v>
      </c>
      <c r="K23" s="687">
        <f>K784+K919+K956</f>
        <v>520038.52635000006</v>
      </c>
      <c r="L23" s="603">
        <f t="shared" si="8"/>
        <v>0.12820728201070877</v>
      </c>
      <c r="M23" s="687">
        <f>M784+M919+M956</f>
        <v>1240980.42396</v>
      </c>
      <c r="N23" s="603">
        <f t="shared" si="9"/>
        <v>0.15520725169996716</v>
      </c>
      <c r="O23" s="687">
        <f>O784+O919+O956</f>
        <v>399505.95952000003</v>
      </c>
      <c r="P23" s="603">
        <f t="shared" si="10"/>
        <v>0.29190160663616493</v>
      </c>
      <c r="Q23" s="687">
        <f>Q784+Q919+Q956</f>
        <v>176230.67777000001</v>
      </c>
      <c r="R23" s="603">
        <f t="shared" si="11"/>
        <v>0.10136932797206656</v>
      </c>
      <c r="S23" s="687">
        <f t="shared" si="12"/>
        <v>2620378.9583099997</v>
      </c>
      <c r="T23" s="603">
        <f t="shared" si="13"/>
        <v>0.17285961946134229</v>
      </c>
      <c r="U23" s="687">
        <f>U784+U919+U956</f>
        <v>538470.19056999998</v>
      </c>
      <c r="V23" s="603">
        <f t="shared" si="14"/>
        <v>0.13275131760200612</v>
      </c>
      <c r="W23" s="687">
        <f>W784+W919+W956</f>
        <v>1712699.5544299998</v>
      </c>
      <c r="X23" s="603">
        <f t="shared" si="15"/>
        <v>0.21420433852017534</v>
      </c>
      <c r="Y23" s="687">
        <f>Y784+Y919+Y956</f>
        <v>244008.33972999998</v>
      </c>
      <c r="Z23" s="603">
        <f t="shared" si="16"/>
        <v>0.17828626758256011</v>
      </c>
      <c r="AA23" s="687">
        <f>AA784+AA919+AA956</f>
        <v>125200.87357999998</v>
      </c>
      <c r="AB23" s="603">
        <f t="shared" si="17"/>
        <v>7.2016567018394331E-2</v>
      </c>
      <c r="AC23" s="687">
        <f t="shared" si="18"/>
        <v>13081947.951979998</v>
      </c>
      <c r="AD23" s="641">
        <f t="shared" si="19"/>
        <v>0.86298225591415567</v>
      </c>
      <c r="AE23" s="687">
        <f>AE784+AE919+AE956</f>
        <v>3671851.3021199997</v>
      </c>
      <c r="AF23" s="641">
        <f t="shared" si="20"/>
        <v>0.90523692291877245</v>
      </c>
      <c r="AG23" s="687">
        <f>AG784+AG919+AG956</f>
        <v>6385920.8901199996</v>
      </c>
      <c r="AH23" s="641">
        <f t="shared" si="21"/>
        <v>0.79867595958216342</v>
      </c>
      <c r="AI23" s="687">
        <f>AI784+AI919+AI956</f>
        <v>1286630.42652</v>
      </c>
      <c r="AJ23" s="641">
        <f t="shared" si="22"/>
        <v>0.94008482151155603</v>
      </c>
      <c r="AK23" s="687">
        <f>AK784+AK919+AK956</f>
        <v>1737545.3332199997</v>
      </c>
      <c r="AL23" s="641">
        <f t="shared" si="23"/>
        <v>0.99945029422961973</v>
      </c>
      <c r="AM23" s="302"/>
      <c r="AN23" s="302"/>
      <c r="AO23" s="302"/>
      <c r="AP23" s="302"/>
      <c r="AQ23" s="302"/>
      <c r="AR23" s="302"/>
      <c r="AS23" s="302"/>
      <c r="AT23" s="302"/>
      <c r="AU23" s="302">
        <f>AU784+AU919+AU956</f>
        <v>-21562.002860000764</v>
      </c>
      <c r="AV23" s="302">
        <f>AW23+AX23+AY23+AZ23</f>
        <v>15137437.921329999</v>
      </c>
      <c r="AW23" s="302">
        <f>AW784+AW919+AW956</f>
        <v>3936232.3621099996</v>
      </c>
      <c r="AX23" s="302">
        <f>AX784+AX919+AX956</f>
        <v>8346854.7432499994</v>
      </c>
      <c r="AY23" s="302">
        <f>AY784+AY919+AY956</f>
        <v>1366232.2734699999</v>
      </c>
      <c r="AZ23" s="302">
        <f>AZ784+AZ919+AZ956</f>
        <v>1488118.5424999997</v>
      </c>
      <c r="BA23" s="335" t="e">
        <f t="shared" si="24"/>
        <v>#REF!</v>
      </c>
      <c r="BB23" s="302" t="e">
        <f>BB784+BB919+BB928</f>
        <v>#REF!</v>
      </c>
      <c r="BC23" s="302" t="e">
        <f>BC784+BC919+BC928</f>
        <v>#REF!</v>
      </c>
      <c r="BD23" s="302" t="e">
        <f>BD784+BD919+BD928+BD943</f>
        <v>#REF!</v>
      </c>
      <c r="BE23" s="302" t="e">
        <f t="shared" si="25"/>
        <v>#REF!</v>
      </c>
      <c r="BF23" s="302" t="e">
        <f>BF784+BF919+BF928</f>
        <v>#REF!</v>
      </c>
      <c r="BG23" s="302">
        <f>BG784+BG919+BG928</f>
        <v>1368632.2734699999</v>
      </c>
      <c r="BH23" s="302" t="e">
        <f>BH784+BH919+BH928+BH943</f>
        <v>#REF!</v>
      </c>
      <c r="BI23" s="302">
        <f>BJ23+BK23+BL23+BM23</f>
        <v>17217916.163599998</v>
      </c>
      <c r="BJ23" s="302">
        <f>BJ784+BJ919+BJ956</f>
        <v>5696200.75985</v>
      </c>
      <c r="BK23" s="302">
        <f>BK784+BK919+BK956</f>
        <v>9089718.5832999982</v>
      </c>
      <c r="BL23" s="302">
        <f>BL784+BL919+BL956</f>
        <v>1343791.8204499998</v>
      </c>
      <c r="BM23" s="302">
        <f>BM784+BM919+BM956</f>
        <v>1088205</v>
      </c>
      <c r="BN23" s="302">
        <f>BN784+BN846+BN943</f>
        <v>-14009.934000000358</v>
      </c>
      <c r="BO23" s="302">
        <f>BP23+BQ23+BR23+BS23</f>
        <v>17203906.229599997</v>
      </c>
      <c r="BP23" s="302">
        <f>BP784+BP919+BP956</f>
        <v>5696200.75985</v>
      </c>
      <c r="BQ23" s="302">
        <f>BQ784+BQ919+BQ956</f>
        <v>9089718.5832999982</v>
      </c>
      <c r="BR23" s="302">
        <f>BR784+BR919+BR956</f>
        <v>1329781.8864499999</v>
      </c>
      <c r="BS23" s="302">
        <f>BS784+BS919+BS956</f>
        <v>1088205</v>
      </c>
      <c r="BT23" s="302">
        <f>BT784+BT919+BT928</f>
        <v>1343791.8204499998</v>
      </c>
      <c r="BU23" s="302" t="e">
        <f>BU784+BU919+BU928+BU943</f>
        <v>#REF!</v>
      </c>
      <c r="BV23" s="302" t="e">
        <f>BW23+BX23+BY23+BZ23</f>
        <v>#REF!</v>
      </c>
      <c r="BW23" s="302">
        <f>BW784+BW919+BW956</f>
        <v>2304943.4885999998</v>
      </c>
      <c r="BX23" s="302">
        <f>BX784+BX919+BX956</f>
        <v>6464365.2821499994</v>
      </c>
      <c r="BY23" s="302">
        <f>BY784+BY919+BY956</f>
        <v>1306746.9246499999</v>
      </c>
      <c r="BZ23" s="302" t="e">
        <f>BZ784+BZ919+BZ956</f>
        <v>#REF!</v>
      </c>
      <c r="CA23" s="302" t="e">
        <f>CB23+CC23+CD23</f>
        <v>#REF!</v>
      </c>
      <c r="CB23" s="302" t="e">
        <f>CB784+CB919+CB928</f>
        <v>#REF!</v>
      </c>
      <c r="CC23" s="302" t="e">
        <f>CC784+CC919+CC928</f>
        <v>#REF!</v>
      </c>
      <c r="CD23" s="302" t="e">
        <f>CD784+CD919+CD928+CD943</f>
        <v>#REF!</v>
      </c>
      <c r="CE23" s="302">
        <f>CF23+CG23+CH23+CI23</f>
        <v>22411877.330671381</v>
      </c>
      <c r="CF23" s="302">
        <f>CF784+CF919+CF956</f>
        <v>5203561.4409999996</v>
      </c>
      <c r="CG23" s="302">
        <f>CG784+CG919+CG956</f>
        <v>14742067.765021382</v>
      </c>
      <c r="CH23" s="302">
        <f>CH784+CH919+CH956</f>
        <v>1306746.9246499999</v>
      </c>
      <c r="CI23" s="302">
        <f>CI784+CI919+CI956</f>
        <v>1159501.2</v>
      </c>
      <c r="CJ23" s="302">
        <v>0</v>
      </c>
      <c r="CK23" s="302">
        <f>CL23+CM23+CN23+CO23</f>
        <v>22411877.330671381</v>
      </c>
      <c r="CL23" s="302">
        <f>CL784+CL919+CL956</f>
        <v>5203561.4409999996</v>
      </c>
      <c r="CM23" s="302">
        <f>CM784+CM919+CM956</f>
        <v>14742067.765021382</v>
      </c>
      <c r="CN23" s="302">
        <f>CN784+CN919+CN956</f>
        <v>1306746.9246499999</v>
      </c>
      <c r="CO23" s="302">
        <f>CO784+CO919+CO956</f>
        <v>1159501.2</v>
      </c>
    </row>
    <row r="24" spans="1:93" s="601" customFormat="1" ht="35.25" customHeight="1" x14ac:dyDescent="0.3">
      <c r="B24" s="895" t="s">
        <v>183</v>
      </c>
      <c r="C24" s="895"/>
      <c r="D24" s="687">
        <f t="shared" ref="D24:D27" si="27">E24+F24+G24+H24</f>
        <v>6020265.5049099997</v>
      </c>
      <c r="E24" s="687">
        <f>E807</f>
        <v>4805658.5605999995</v>
      </c>
      <c r="F24" s="687">
        <f t="shared" ref="F24:G24" si="28">F806</f>
        <v>132889.23962000001</v>
      </c>
      <c r="G24" s="687">
        <f t="shared" si="28"/>
        <v>64275.827490000003</v>
      </c>
      <c r="H24" s="687">
        <f>H806-H25</f>
        <v>1017441.8772</v>
      </c>
      <c r="I24" s="602">
        <f t="shared" si="6"/>
        <v>2132575.0845599999</v>
      </c>
      <c r="J24" s="603">
        <f t="shared" si="7"/>
        <v>0.35423272990546967</v>
      </c>
      <c r="K24" s="687">
        <f>K807</f>
        <v>1860562.9591699999</v>
      </c>
      <c r="L24" s="603">
        <f t="shared" si="8"/>
        <v>0.38716087206530619</v>
      </c>
      <c r="M24" s="687">
        <f t="shared" ref="M24" si="29">M806</f>
        <v>37232.042650000003</v>
      </c>
      <c r="N24" s="603">
        <f t="shared" si="9"/>
        <v>0.28017349453173129</v>
      </c>
      <c r="O24" s="687">
        <f t="shared" ref="O24" si="30">O806</f>
        <v>25706.030460000002</v>
      </c>
      <c r="P24" s="603">
        <f t="shared" si="10"/>
        <v>0.3999330924833186</v>
      </c>
      <c r="Q24" s="687">
        <f>Q806-Q25</f>
        <v>209074.05228</v>
      </c>
      <c r="R24" s="603">
        <f t="shared" si="11"/>
        <v>0.20548992228958748</v>
      </c>
      <c r="S24" s="687">
        <f t="shared" si="12"/>
        <v>3278454.71912</v>
      </c>
      <c r="T24" s="603">
        <f t="shared" si="13"/>
        <v>0.54456978956263014</v>
      </c>
      <c r="U24" s="687">
        <f>U806</f>
        <v>3006649.62048</v>
      </c>
      <c r="V24" s="603">
        <f t="shared" si="14"/>
        <v>0.62564778220627715</v>
      </c>
      <c r="W24" s="687">
        <f t="shared" ref="W24" si="31">W806</f>
        <v>37384.495260000003</v>
      </c>
      <c r="X24" s="603">
        <f t="shared" si="15"/>
        <v>0.28132071014103077</v>
      </c>
      <c r="Y24" s="687">
        <f t="shared" ref="Y24" si="32">Y806</f>
        <v>25346.551100000001</v>
      </c>
      <c r="Z24" s="603">
        <f t="shared" si="16"/>
        <v>0.3943403311912772</v>
      </c>
      <c r="AA24" s="687">
        <f>AA806-AA25</f>
        <v>209074.05228</v>
      </c>
      <c r="AB24" s="603">
        <f t="shared" si="17"/>
        <v>0.20548992228958748</v>
      </c>
      <c r="AC24" s="687">
        <f t="shared" si="18"/>
        <v>4162231.7858800003</v>
      </c>
      <c r="AD24" s="641">
        <f t="shared" si="19"/>
        <v>0.6913701368295756</v>
      </c>
      <c r="AE24" s="687">
        <f>AE807</f>
        <v>3581708.1665600003</v>
      </c>
      <c r="AF24" s="641">
        <f t="shared" si="20"/>
        <v>0.74531057947504586</v>
      </c>
      <c r="AG24" s="687">
        <f t="shared" ref="AG24" si="33">AG806</f>
        <v>103385.95737</v>
      </c>
      <c r="AH24" s="641">
        <f t="shared" si="21"/>
        <v>0.77798592019665891</v>
      </c>
      <c r="AI24" s="687">
        <f t="shared" ref="AI24" si="34">AI806</f>
        <v>59695.784749999999</v>
      </c>
      <c r="AJ24" s="641">
        <f t="shared" si="22"/>
        <v>0.92874393191262195</v>
      </c>
      <c r="AK24" s="687">
        <f>AK806-AK25</f>
        <v>417441.87719999999</v>
      </c>
      <c r="AL24" s="641">
        <f t="shared" si="23"/>
        <v>0.41028572398533469</v>
      </c>
      <c r="AM24" s="302"/>
      <c r="AN24" s="302"/>
      <c r="AO24" s="302"/>
      <c r="AP24" s="302"/>
      <c r="AQ24" s="302"/>
      <c r="AR24" s="302"/>
      <c r="AS24" s="302"/>
      <c r="AT24" s="302"/>
      <c r="AU24" s="302">
        <f>AV24-D24</f>
        <v>17040.320000001229</v>
      </c>
      <c r="AV24" s="302">
        <f t="shared" ref="AV24:AV27" si="35">AW24+AX24+AY24+AZ24</f>
        <v>6037305.8249100009</v>
      </c>
      <c r="AW24" s="302">
        <f>AW806-AW25</f>
        <v>4821076.8806000007</v>
      </c>
      <c r="AX24" s="302">
        <f>AX806-AX25</f>
        <v>134511.23962000001</v>
      </c>
      <c r="AY24" s="302">
        <f>AY806-AY25</f>
        <v>64275.827490000003</v>
      </c>
      <c r="AZ24" s="302">
        <f>AZ806-AZ25</f>
        <v>1017441.8772</v>
      </c>
      <c r="BA24" s="335">
        <f t="shared" si="24"/>
        <v>0</v>
      </c>
      <c r="BB24" s="302">
        <f>BB806+BB977</f>
        <v>0</v>
      </c>
      <c r="BC24" s="302">
        <f>BC806+BC977</f>
        <v>0</v>
      </c>
      <c r="BD24" s="302">
        <f>BD806+BD977</f>
        <v>0</v>
      </c>
      <c r="BE24" s="302">
        <f t="shared" si="25"/>
        <v>5889426.2652899995</v>
      </c>
      <c r="BF24" s="302">
        <f>BF806+BF977</f>
        <v>4806958.5605999995</v>
      </c>
      <c r="BG24" s="302">
        <f>BG806+BG977</f>
        <v>64875.827490000003</v>
      </c>
      <c r="BH24" s="302">
        <f>BH806+BH977</f>
        <v>1017591.8772</v>
      </c>
      <c r="BI24" s="302">
        <f t="shared" ref="BI24:BI27" si="36">BJ24+BK24+BL24+BM24</f>
        <v>4202773.1206099996</v>
      </c>
      <c r="BJ24" s="302">
        <f>BJ806</f>
        <v>3952601.4646599996</v>
      </c>
      <c r="BK24" s="302">
        <f t="shared" ref="BK24:BL24" si="37">BK806</f>
        <v>132889.23962000001</v>
      </c>
      <c r="BL24" s="302">
        <f t="shared" si="37"/>
        <v>64275.827490000003</v>
      </c>
      <c r="BM24" s="302">
        <f>BM806-BM25</f>
        <v>53006.588839999997</v>
      </c>
      <c r="BN24" s="302">
        <f>BN806</f>
        <v>0</v>
      </c>
      <c r="BO24" s="302">
        <f t="shared" ref="BO24:BO27" si="38">BP24+BQ24+BR24+BS24</f>
        <v>4202773.1206099996</v>
      </c>
      <c r="BP24" s="302">
        <f>BP806</f>
        <v>3952601.4646599996</v>
      </c>
      <c r="BQ24" s="302">
        <f t="shared" ref="BQ24:BR24" si="39">BQ806</f>
        <v>132889.23962000001</v>
      </c>
      <c r="BR24" s="302">
        <f t="shared" si="39"/>
        <v>64275.827490000003</v>
      </c>
      <c r="BS24" s="302">
        <f>BS806-BS25</f>
        <v>53006.588839999997</v>
      </c>
      <c r="BT24" s="302">
        <f>BT806+BT977</f>
        <v>64575.827490000003</v>
      </c>
      <c r="BU24" s="302">
        <f>BU806+BU977</f>
        <v>53156.588839999997</v>
      </c>
      <c r="BV24" s="302">
        <f t="shared" ref="BV24:BV27" si="40">BW24+BX24+BY24+BZ24</f>
        <v>3982775.2586000003</v>
      </c>
      <c r="BW24" s="302">
        <f>BW806</f>
        <v>3757112.9497400001</v>
      </c>
      <c r="BX24" s="302">
        <f t="shared" ref="BX24:BZ24" si="41">BX806</f>
        <v>132889.23962000001</v>
      </c>
      <c r="BY24" s="302">
        <f t="shared" si="41"/>
        <v>63586.097280000002</v>
      </c>
      <c r="BZ24" s="302">
        <f t="shared" si="41"/>
        <v>29186.971959999999</v>
      </c>
      <c r="CA24" s="302">
        <f t="shared" ref="CA24:CA26" si="42">CB24+CC24+CD24</f>
        <v>0</v>
      </c>
      <c r="CB24" s="302">
        <f>CB806+CB977</f>
        <v>0</v>
      </c>
      <c r="CC24" s="302">
        <f>CC806+CC977</f>
        <v>0</v>
      </c>
      <c r="CD24" s="302">
        <f>CD806+CD977</f>
        <v>0</v>
      </c>
      <c r="CE24" s="302">
        <f t="shared" ref="CE24:CE27" si="43">CF24+CG24+CH24+CI24</f>
        <v>3279434.32333</v>
      </c>
      <c r="CF24" s="302">
        <f>CF806</f>
        <v>3077300.0144699998</v>
      </c>
      <c r="CG24" s="302">
        <f t="shared" ref="CG24:CH24" si="44">CG806</f>
        <v>109511.23961999999</v>
      </c>
      <c r="CH24" s="302">
        <f t="shared" si="44"/>
        <v>63586.097280000002</v>
      </c>
      <c r="CI24" s="302">
        <f>CI806-CI25</f>
        <v>29036.971959999999</v>
      </c>
      <c r="CJ24" s="302">
        <f>CJ806</f>
        <v>0</v>
      </c>
      <c r="CK24" s="302">
        <f t="shared" ref="CK24:CK27" si="45">CL24+CM24+CN24+CO24</f>
        <v>3302812.32333</v>
      </c>
      <c r="CL24" s="302">
        <f>CL806</f>
        <v>3077300.0144699998</v>
      </c>
      <c r="CM24" s="302">
        <f t="shared" ref="CM24:CN24" si="46">CM806</f>
        <v>132889.23962000001</v>
      </c>
      <c r="CN24" s="302">
        <f t="shared" si="46"/>
        <v>63586.097280000002</v>
      </c>
      <c r="CO24" s="302">
        <f>CO806-CO25</f>
        <v>29036.971959999999</v>
      </c>
    </row>
    <row r="25" spans="1:93" s="601" customFormat="1" ht="35.25" customHeight="1" x14ac:dyDescent="0.3">
      <c r="B25" s="895" t="s">
        <v>450</v>
      </c>
      <c r="C25" s="895"/>
      <c r="D25" s="687">
        <f t="shared" si="27"/>
        <v>650</v>
      </c>
      <c r="E25" s="687">
        <f>E805</f>
        <v>500</v>
      </c>
      <c r="F25" s="687">
        <v>0</v>
      </c>
      <c r="G25" s="687">
        <v>0</v>
      </c>
      <c r="H25" s="687">
        <f>H803</f>
        <v>150</v>
      </c>
      <c r="I25" s="602">
        <f t="shared" si="6"/>
        <v>129.75749999999999</v>
      </c>
      <c r="J25" s="603">
        <f t="shared" si="7"/>
        <v>0.19962692307692306</v>
      </c>
      <c r="K25" s="687">
        <f>K805</f>
        <v>129.75749999999999</v>
      </c>
      <c r="L25" s="603">
        <v>0</v>
      </c>
      <c r="M25" s="687">
        <v>0</v>
      </c>
      <c r="N25" s="603">
        <v>0</v>
      </c>
      <c r="O25" s="687">
        <v>0</v>
      </c>
      <c r="P25" s="603">
        <v>0</v>
      </c>
      <c r="Q25" s="687">
        <f>Q803</f>
        <v>0</v>
      </c>
      <c r="R25" s="603">
        <f t="shared" si="11"/>
        <v>0</v>
      </c>
      <c r="S25" s="687">
        <f t="shared" si="12"/>
        <v>0</v>
      </c>
      <c r="T25" s="603">
        <f t="shared" si="13"/>
        <v>0</v>
      </c>
      <c r="U25" s="687">
        <v>0</v>
      </c>
      <c r="V25" s="603">
        <v>0</v>
      </c>
      <c r="W25" s="687">
        <v>0</v>
      </c>
      <c r="X25" s="603">
        <v>0</v>
      </c>
      <c r="Y25" s="687">
        <v>0</v>
      </c>
      <c r="Z25" s="603">
        <v>0</v>
      </c>
      <c r="AA25" s="687">
        <f>AA803</f>
        <v>0</v>
      </c>
      <c r="AB25" s="603">
        <f t="shared" si="17"/>
        <v>0</v>
      </c>
      <c r="AC25" s="687">
        <f t="shared" si="18"/>
        <v>432.52499999999998</v>
      </c>
      <c r="AD25" s="641">
        <f t="shared" si="19"/>
        <v>0.66542307692307689</v>
      </c>
      <c r="AE25" s="687">
        <f>AE805</f>
        <v>432.52499999999998</v>
      </c>
      <c r="AF25" s="641">
        <v>0</v>
      </c>
      <c r="AG25" s="687">
        <v>0</v>
      </c>
      <c r="AH25" s="641">
        <v>0</v>
      </c>
      <c r="AI25" s="687">
        <v>0</v>
      </c>
      <c r="AJ25" s="641">
        <v>0</v>
      </c>
      <c r="AK25" s="687">
        <f>AK803</f>
        <v>0</v>
      </c>
      <c r="AL25" s="641">
        <f t="shared" si="23"/>
        <v>0</v>
      </c>
      <c r="AM25" s="302"/>
      <c r="AN25" s="302"/>
      <c r="AO25" s="302"/>
      <c r="AP25" s="302"/>
      <c r="AQ25" s="302"/>
      <c r="AR25" s="302"/>
      <c r="AS25" s="302"/>
      <c r="AT25" s="302"/>
      <c r="AU25" s="302">
        <f>AV25-H25</f>
        <v>500</v>
      </c>
      <c r="AV25" s="302">
        <f>AW25+AX25+AY25+AZ25</f>
        <v>650</v>
      </c>
      <c r="AW25" s="302">
        <f>500</f>
        <v>500</v>
      </c>
      <c r="AX25" s="302">
        <v>0</v>
      </c>
      <c r="AY25" s="302">
        <v>0</v>
      </c>
      <c r="AZ25" s="302">
        <v>150</v>
      </c>
      <c r="BA25" s="335"/>
      <c r="BB25" s="302"/>
      <c r="BC25" s="302"/>
      <c r="BD25" s="302"/>
      <c r="BE25" s="302"/>
      <c r="BF25" s="302"/>
      <c r="BG25" s="302"/>
      <c r="BH25" s="302"/>
      <c r="BI25" s="302">
        <f t="shared" si="36"/>
        <v>150</v>
      </c>
      <c r="BJ25" s="302"/>
      <c r="BK25" s="302"/>
      <c r="BL25" s="302"/>
      <c r="BM25" s="302">
        <v>150</v>
      </c>
      <c r="BN25" s="302">
        <v>0</v>
      </c>
      <c r="BO25" s="302">
        <f t="shared" si="38"/>
        <v>150</v>
      </c>
      <c r="BP25" s="302"/>
      <c r="BQ25" s="302"/>
      <c r="BR25" s="302"/>
      <c r="BS25" s="302">
        <v>150</v>
      </c>
      <c r="BT25" s="302"/>
      <c r="BU25" s="302"/>
      <c r="BV25" s="302"/>
      <c r="BW25" s="302"/>
      <c r="BX25" s="302"/>
      <c r="BY25" s="302"/>
      <c r="BZ25" s="302"/>
      <c r="CA25" s="302"/>
      <c r="CB25" s="302"/>
      <c r="CC25" s="302"/>
      <c r="CD25" s="302"/>
      <c r="CE25" s="302">
        <f t="shared" si="43"/>
        <v>150</v>
      </c>
      <c r="CF25" s="302"/>
      <c r="CG25" s="302"/>
      <c r="CH25" s="302"/>
      <c r="CI25" s="302">
        <v>150</v>
      </c>
      <c r="CJ25" s="302">
        <v>0</v>
      </c>
      <c r="CK25" s="302">
        <f t="shared" si="45"/>
        <v>150</v>
      </c>
      <c r="CL25" s="302"/>
      <c r="CM25" s="302"/>
      <c r="CN25" s="302"/>
      <c r="CO25" s="302">
        <v>150</v>
      </c>
    </row>
    <row r="26" spans="1:93" s="601" customFormat="1" ht="35.25" customHeight="1" x14ac:dyDescent="0.3">
      <c r="B26" s="895" t="s">
        <v>191</v>
      </c>
      <c r="C26" s="895"/>
      <c r="D26" s="687">
        <f t="shared" si="27"/>
        <v>19011</v>
      </c>
      <c r="E26" s="687">
        <f t="shared" ref="E26" si="47">E961</f>
        <v>18840</v>
      </c>
      <c r="F26" s="687">
        <f>F961</f>
        <v>30</v>
      </c>
      <c r="G26" s="687">
        <f>G961</f>
        <v>6</v>
      </c>
      <c r="H26" s="687">
        <f>H961</f>
        <v>135</v>
      </c>
      <c r="I26" s="602">
        <f t="shared" si="6"/>
        <v>2893.8873400000002</v>
      </c>
      <c r="J26" s="603">
        <f t="shared" si="7"/>
        <v>0.15222173162905686</v>
      </c>
      <c r="K26" s="687">
        <f t="shared" ref="K26" si="48">K961</f>
        <v>2722.8873400000002</v>
      </c>
      <c r="L26" s="603">
        <f t="shared" si="8"/>
        <v>0.14452692887473462</v>
      </c>
      <c r="M26" s="687">
        <f>M961</f>
        <v>30</v>
      </c>
      <c r="N26" s="603">
        <v>0</v>
      </c>
      <c r="O26" s="687">
        <f>O961</f>
        <v>6</v>
      </c>
      <c r="P26" s="603">
        <f t="shared" si="10"/>
        <v>1</v>
      </c>
      <c r="Q26" s="687">
        <f>Q961</f>
        <v>135</v>
      </c>
      <c r="R26" s="603">
        <v>0</v>
      </c>
      <c r="S26" s="687">
        <f t="shared" si="12"/>
        <v>2893.8873400000002</v>
      </c>
      <c r="T26" s="603">
        <f t="shared" si="13"/>
        <v>0.15222173162905686</v>
      </c>
      <c r="U26" s="687">
        <f t="shared" ref="U26" si="49">U961</f>
        <v>2722.8873400000002</v>
      </c>
      <c r="V26" s="603">
        <f t="shared" si="14"/>
        <v>0.14452692887473462</v>
      </c>
      <c r="W26" s="687">
        <f>W961</f>
        <v>30</v>
      </c>
      <c r="X26" s="603">
        <v>0</v>
      </c>
      <c r="Y26" s="687">
        <f>Y961</f>
        <v>6</v>
      </c>
      <c r="Z26" s="603">
        <f t="shared" si="16"/>
        <v>1</v>
      </c>
      <c r="AA26" s="687">
        <f>AA961</f>
        <v>135</v>
      </c>
      <c r="AB26" s="603">
        <v>0</v>
      </c>
      <c r="AC26" s="687">
        <f t="shared" si="18"/>
        <v>2893.8873400000002</v>
      </c>
      <c r="AD26" s="641">
        <f t="shared" si="19"/>
        <v>0.15222173162905686</v>
      </c>
      <c r="AE26" s="687">
        <f t="shared" ref="AE26" si="50">AE961</f>
        <v>2722.8873400000002</v>
      </c>
      <c r="AF26" s="641">
        <f t="shared" si="20"/>
        <v>0.14452692887473462</v>
      </c>
      <c r="AG26" s="687">
        <f>AG961</f>
        <v>30</v>
      </c>
      <c r="AH26" s="641">
        <v>0</v>
      </c>
      <c r="AI26" s="687">
        <f>AI961</f>
        <v>6</v>
      </c>
      <c r="AJ26" s="641">
        <f t="shared" si="22"/>
        <v>1</v>
      </c>
      <c r="AK26" s="687">
        <f>AK961</f>
        <v>135</v>
      </c>
      <c r="AL26" s="641">
        <v>0</v>
      </c>
      <c r="AM26" s="302"/>
      <c r="AN26" s="302"/>
      <c r="AO26" s="302"/>
      <c r="AP26" s="302"/>
      <c r="AQ26" s="302"/>
      <c r="AR26" s="302"/>
      <c r="AS26" s="302"/>
      <c r="AT26" s="302"/>
      <c r="AU26" s="302">
        <f t="shared" ref="AU26:AW26" si="51">AU961</f>
        <v>171</v>
      </c>
      <c r="AV26" s="302">
        <f t="shared" si="35"/>
        <v>19011</v>
      </c>
      <c r="AW26" s="302">
        <f t="shared" si="51"/>
        <v>19011</v>
      </c>
      <c r="AX26" s="302">
        <f t="shared" ref="AX26:AZ26" si="52">AX961</f>
        <v>0</v>
      </c>
      <c r="AY26" s="302">
        <f t="shared" si="52"/>
        <v>0</v>
      </c>
      <c r="AZ26" s="302">
        <f t="shared" si="52"/>
        <v>0</v>
      </c>
      <c r="BA26" s="335">
        <f t="shared" si="24"/>
        <v>0</v>
      </c>
      <c r="BB26" s="302">
        <f t="shared" ref="BB26:BD26" si="53">BB961</f>
        <v>0</v>
      </c>
      <c r="BC26" s="302">
        <f t="shared" si="53"/>
        <v>0</v>
      </c>
      <c r="BD26" s="302">
        <f t="shared" si="53"/>
        <v>0</v>
      </c>
      <c r="BE26" s="302">
        <f t="shared" si="25"/>
        <v>18840</v>
      </c>
      <c r="BF26" s="302">
        <f t="shared" ref="BF26:BH26" si="54">BF961</f>
        <v>18840</v>
      </c>
      <c r="BG26" s="302">
        <f t="shared" si="54"/>
        <v>0</v>
      </c>
      <c r="BH26" s="302">
        <f t="shared" si="54"/>
        <v>0</v>
      </c>
      <c r="BI26" s="302">
        <f t="shared" si="36"/>
        <v>19624</v>
      </c>
      <c r="BJ26" s="302">
        <f t="shared" ref="BJ26" si="55">BJ961</f>
        <v>19624</v>
      </c>
      <c r="BK26" s="302">
        <f t="shared" ref="BK26:BM26" si="56">BK961</f>
        <v>0</v>
      </c>
      <c r="BL26" s="302">
        <f t="shared" si="56"/>
        <v>0</v>
      </c>
      <c r="BM26" s="302">
        <f t="shared" si="56"/>
        <v>0</v>
      </c>
      <c r="BN26" s="302">
        <v>0</v>
      </c>
      <c r="BO26" s="302">
        <f t="shared" si="38"/>
        <v>19624</v>
      </c>
      <c r="BP26" s="302">
        <f t="shared" ref="BP26" si="57">BP961</f>
        <v>19624</v>
      </c>
      <c r="BQ26" s="302">
        <f t="shared" ref="BQ26:BS26" si="58">BQ961</f>
        <v>0</v>
      </c>
      <c r="BR26" s="302">
        <f t="shared" si="58"/>
        <v>0</v>
      </c>
      <c r="BS26" s="302">
        <f t="shared" si="58"/>
        <v>0</v>
      </c>
      <c r="BT26" s="302">
        <f t="shared" ref="BT26:BU26" si="59">BT961</f>
        <v>0</v>
      </c>
      <c r="BU26" s="302">
        <f t="shared" si="59"/>
        <v>0</v>
      </c>
      <c r="BV26" s="302">
        <f t="shared" si="40"/>
        <v>19793.5</v>
      </c>
      <c r="BW26" s="302">
        <f t="shared" ref="BW26:BZ26" si="60">BW961</f>
        <v>19793.5</v>
      </c>
      <c r="BX26" s="302">
        <f t="shared" si="60"/>
        <v>0</v>
      </c>
      <c r="BY26" s="302">
        <f t="shared" si="60"/>
        <v>0</v>
      </c>
      <c r="BZ26" s="302">
        <f t="shared" si="60"/>
        <v>0</v>
      </c>
      <c r="CA26" s="302">
        <f t="shared" si="42"/>
        <v>0</v>
      </c>
      <c r="CB26" s="302">
        <f t="shared" ref="CB26:CD26" si="61">CB961</f>
        <v>0</v>
      </c>
      <c r="CC26" s="302">
        <f t="shared" si="61"/>
        <v>0</v>
      </c>
      <c r="CD26" s="302">
        <f t="shared" si="61"/>
        <v>0</v>
      </c>
      <c r="CE26" s="302">
        <f t="shared" si="43"/>
        <v>19793.5</v>
      </c>
      <c r="CF26" s="302">
        <f t="shared" ref="CF26:CI26" si="62">CF961</f>
        <v>19793.5</v>
      </c>
      <c r="CG26" s="302">
        <f t="shared" si="62"/>
        <v>0</v>
      </c>
      <c r="CH26" s="302">
        <f t="shared" si="62"/>
        <v>0</v>
      </c>
      <c r="CI26" s="302">
        <f t="shared" si="62"/>
        <v>0</v>
      </c>
      <c r="CJ26" s="302">
        <v>0</v>
      </c>
      <c r="CK26" s="302">
        <f t="shared" si="45"/>
        <v>19793.5</v>
      </c>
      <c r="CL26" s="302">
        <f t="shared" ref="CL26:CO26" si="63">CL961</f>
        <v>19793.5</v>
      </c>
      <c r="CM26" s="302">
        <f t="shared" si="63"/>
        <v>0</v>
      </c>
      <c r="CN26" s="302">
        <f t="shared" si="63"/>
        <v>0</v>
      </c>
      <c r="CO26" s="302">
        <f t="shared" si="63"/>
        <v>0</v>
      </c>
    </row>
    <row r="27" spans="1:93" s="601" customFormat="1" ht="50.25" customHeight="1" x14ac:dyDescent="0.3">
      <c r="B27" s="895" t="s">
        <v>323</v>
      </c>
      <c r="C27" s="895"/>
      <c r="D27" s="687">
        <f t="shared" si="27"/>
        <v>344486.74239999999</v>
      </c>
      <c r="E27" s="687">
        <f>E974</f>
        <v>344486.74239999999</v>
      </c>
      <c r="F27" s="687"/>
      <c r="G27" s="687"/>
      <c r="H27" s="687"/>
      <c r="I27" s="602">
        <f t="shared" si="6"/>
        <v>182794.66944</v>
      </c>
      <c r="J27" s="603">
        <f t="shared" si="7"/>
        <v>0.53062904008000511</v>
      </c>
      <c r="K27" s="687">
        <f>K974</f>
        <v>182794.66944</v>
      </c>
      <c r="L27" s="603">
        <f t="shared" si="8"/>
        <v>0.53062904008000511</v>
      </c>
      <c r="M27" s="687"/>
      <c r="N27" s="603">
        <v>0</v>
      </c>
      <c r="O27" s="687"/>
      <c r="P27" s="603">
        <v>0</v>
      </c>
      <c r="Q27" s="687"/>
      <c r="R27" s="603">
        <v>0</v>
      </c>
      <c r="S27" s="687">
        <f t="shared" si="12"/>
        <v>34439.468200000003</v>
      </c>
      <c r="T27" s="603">
        <f t="shared" si="13"/>
        <v>9.9973276068809333E-2</v>
      </c>
      <c r="U27" s="687">
        <f>U974</f>
        <v>34439.468200000003</v>
      </c>
      <c r="V27" s="603">
        <f t="shared" si="14"/>
        <v>9.9973276068809333E-2</v>
      </c>
      <c r="W27" s="687"/>
      <c r="X27" s="603">
        <v>0</v>
      </c>
      <c r="Y27" s="687"/>
      <c r="Z27" s="603">
        <v>0</v>
      </c>
      <c r="AA27" s="687"/>
      <c r="AB27" s="603">
        <v>0</v>
      </c>
      <c r="AC27" s="687">
        <f t="shared" si="18"/>
        <v>335770.31968999997</v>
      </c>
      <c r="AD27" s="641">
        <f t="shared" si="19"/>
        <v>0.97469736382516881</v>
      </c>
      <c r="AE27" s="687">
        <f>AE974</f>
        <v>335770.31968999997</v>
      </c>
      <c r="AF27" s="641">
        <f t="shared" si="20"/>
        <v>0.97469736382516881</v>
      </c>
      <c r="AG27" s="687"/>
      <c r="AH27" s="641">
        <v>0</v>
      </c>
      <c r="AI27" s="687"/>
      <c r="AJ27" s="641">
        <v>0</v>
      </c>
      <c r="AK27" s="687"/>
      <c r="AL27" s="641">
        <v>0</v>
      </c>
      <c r="AM27" s="302"/>
      <c r="AN27" s="302"/>
      <c r="AO27" s="302"/>
      <c r="AP27" s="302"/>
      <c r="AQ27" s="302"/>
      <c r="AR27" s="302"/>
      <c r="AS27" s="302"/>
      <c r="AT27" s="302"/>
      <c r="AU27" s="302">
        <f>AU974</f>
        <v>0</v>
      </c>
      <c r="AV27" s="302">
        <f t="shared" si="35"/>
        <v>344486.74239999999</v>
      </c>
      <c r="AW27" s="302">
        <f>AW974</f>
        <v>344486.74239999999</v>
      </c>
      <c r="AX27" s="302"/>
      <c r="AY27" s="302"/>
      <c r="AZ27" s="302"/>
      <c r="BA27" s="335"/>
      <c r="BB27" s="302"/>
      <c r="BC27" s="302"/>
      <c r="BD27" s="302"/>
      <c r="BE27" s="302"/>
      <c r="BF27" s="302"/>
      <c r="BG27" s="302"/>
      <c r="BH27" s="302"/>
      <c r="BI27" s="302">
        <f t="shared" si="36"/>
        <v>250000</v>
      </c>
      <c r="BJ27" s="302">
        <f>BJ974</f>
        <v>250000</v>
      </c>
      <c r="BK27" s="302"/>
      <c r="BL27" s="302"/>
      <c r="BM27" s="302"/>
      <c r="BN27" s="302">
        <f>BN974</f>
        <v>0</v>
      </c>
      <c r="BO27" s="302">
        <f t="shared" si="38"/>
        <v>250000</v>
      </c>
      <c r="BP27" s="302">
        <f>BP974</f>
        <v>250000</v>
      </c>
      <c r="BQ27" s="302"/>
      <c r="BR27" s="302"/>
      <c r="BS27" s="302"/>
      <c r="BT27" s="302"/>
      <c r="BU27" s="302"/>
      <c r="BV27" s="302">
        <f t="shared" si="40"/>
        <v>0</v>
      </c>
      <c r="BW27" s="302"/>
      <c r="BX27" s="302"/>
      <c r="BY27" s="302"/>
      <c r="BZ27" s="302"/>
      <c r="CA27" s="302"/>
      <c r="CB27" s="302"/>
      <c r="CC27" s="302"/>
      <c r="CD27" s="302"/>
      <c r="CE27" s="302">
        <f t="shared" si="43"/>
        <v>0</v>
      </c>
      <c r="CF27" s="302">
        <f>CF974</f>
        <v>0</v>
      </c>
      <c r="CG27" s="302"/>
      <c r="CH27" s="302"/>
      <c r="CI27" s="302"/>
      <c r="CJ27" s="302">
        <f>CJ974</f>
        <v>0</v>
      </c>
      <c r="CK27" s="302">
        <f t="shared" si="45"/>
        <v>0</v>
      </c>
      <c r="CL27" s="302">
        <f>CL974</f>
        <v>0</v>
      </c>
      <c r="CM27" s="302"/>
      <c r="CN27" s="302"/>
      <c r="CO27" s="302"/>
    </row>
    <row r="28" spans="1:93" s="601" customFormat="1" ht="50.25" customHeight="1" x14ac:dyDescent="0.3">
      <c r="B28" s="895" t="s">
        <v>449</v>
      </c>
      <c r="C28" s="895"/>
      <c r="D28" s="687">
        <f>H28</f>
        <v>18169.599999999999</v>
      </c>
      <c r="E28" s="687">
        <v>0</v>
      </c>
      <c r="F28" s="687">
        <v>0</v>
      </c>
      <c r="G28" s="687">
        <v>0</v>
      </c>
      <c r="H28" s="687">
        <f>H985</f>
        <v>18169.599999999999</v>
      </c>
      <c r="I28" s="602">
        <f t="shared" si="6"/>
        <v>5450.88</v>
      </c>
      <c r="J28" s="603">
        <v>0</v>
      </c>
      <c r="K28" s="687">
        <v>0</v>
      </c>
      <c r="L28" s="603">
        <v>0</v>
      </c>
      <c r="M28" s="687">
        <v>0</v>
      </c>
      <c r="N28" s="603">
        <v>0</v>
      </c>
      <c r="O28" s="687">
        <v>0</v>
      </c>
      <c r="P28" s="603">
        <v>0</v>
      </c>
      <c r="Q28" s="687">
        <f>Q985</f>
        <v>5450.88</v>
      </c>
      <c r="R28" s="603">
        <f t="shared" si="11"/>
        <v>0.30000000000000004</v>
      </c>
      <c r="S28" s="687">
        <f t="shared" si="12"/>
        <v>0</v>
      </c>
      <c r="T28" s="603">
        <f t="shared" si="13"/>
        <v>0</v>
      </c>
      <c r="U28" s="687">
        <v>0</v>
      </c>
      <c r="V28" s="603">
        <v>0</v>
      </c>
      <c r="W28" s="687">
        <v>0</v>
      </c>
      <c r="X28" s="603">
        <v>0</v>
      </c>
      <c r="Y28" s="687">
        <v>0</v>
      </c>
      <c r="Z28" s="603">
        <v>0</v>
      </c>
      <c r="AA28" s="687">
        <f>AA985</f>
        <v>0</v>
      </c>
      <c r="AB28" s="603">
        <f t="shared" si="17"/>
        <v>0</v>
      </c>
      <c r="AC28" s="687">
        <f t="shared" si="18"/>
        <v>18169.599999999999</v>
      </c>
      <c r="AD28" s="641">
        <f t="shared" si="19"/>
        <v>1</v>
      </c>
      <c r="AE28" s="687">
        <v>0</v>
      </c>
      <c r="AF28" s="641">
        <v>0</v>
      </c>
      <c r="AG28" s="687">
        <v>0</v>
      </c>
      <c r="AH28" s="641">
        <v>0</v>
      </c>
      <c r="AI28" s="687">
        <v>0</v>
      </c>
      <c r="AJ28" s="641">
        <v>0</v>
      </c>
      <c r="AK28" s="687">
        <f>AK985</f>
        <v>18169.599999999999</v>
      </c>
      <c r="AL28" s="641">
        <f t="shared" si="23"/>
        <v>1</v>
      </c>
      <c r="AM28" s="302"/>
      <c r="AN28" s="302"/>
      <c r="AO28" s="302"/>
      <c r="AP28" s="302"/>
      <c r="AQ28" s="302"/>
      <c r="AR28" s="302"/>
      <c r="AS28" s="302"/>
      <c r="AT28" s="302"/>
      <c r="AU28" s="302">
        <f>AV28-D28</f>
        <v>0</v>
      </c>
      <c r="AV28" s="302">
        <f>AZ28</f>
        <v>18169.599999999999</v>
      </c>
      <c r="AW28" s="302"/>
      <c r="AX28" s="302"/>
      <c r="AY28" s="302"/>
      <c r="AZ28" s="302">
        <f>AZ985</f>
        <v>18169.599999999999</v>
      </c>
      <c r="BA28" s="335"/>
      <c r="BB28" s="302"/>
      <c r="BC28" s="302"/>
      <c r="BD28" s="302"/>
      <c r="BE28" s="302"/>
      <c r="BF28" s="302"/>
      <c r="BG28" s="302"/>
      <c r="BH28" s="302"/>
      <c r="BI28" s="302"/>
      <c r="BJ28" s="302"/>
      <c r="BK28" s="302"/>
      <c r="BL28" s="302"/>
      <c r="BM28" s="302"/>
      <c r="BN28" s="302"/>
      <c r="BO28" s="302"/>
      <c r="BP28" s="302"/>
      <c r="BQ28" s="302"/>
      <c r="BR28" s="302"/>
      <c r="BS28" s="302"/>
      <c r="BT28" s="302"/>
      <c r="BU28" s="302"/>
      <c r="BV28" s="302"/>
      <c r="BW28" s="302"/>
      <c r="BX28" s="302"/>
      <c r="BY28" s="302"/>
      <c r="BZ28" s="302"/>
      <c r="CA28" s="302"/>
      <c r="CB28" s="302"/>
      <c r="CC28" s="302"/>
      <c r="CD28" s="302"/>
      <c r="CE28" s="302"/>
      <c r="CF28" s="302"/>
      <c r="CG28" s="302"/>
      <c r="CH28" s="302"/>
      <c r="CI28" s="302"/>
      <c r="CJ28" s="302"/>
      <c r="CK28" s="302"/>
      <c r="CL28" s="302"/>
      <c r="CM28" s="302"/>
      <c r="CN28" s="302"/>
      <c r="CO28" s="302"/>
    </row>
    <row r="29" spans="1:93" s="634" customFormat="1" ht="35.25" customHeight="1" x14ac:dyDescent="0.25">
      <c r="B29" s="901" t="s">
        <v>315</v>
      </c>
      <c r="C29" s="901"/>
      <c r="D29" s="636">
        <f>E29+F29+G29+H29</f>
        <v>21179265.429099999</v>
      </c>
      <c r="E29" s="636">
        <f>E30+E31+E34+E35</f>
        <v>8861890.9227099977</v>
      </c>
      <c r="F29" s="636">
        <f>F30+F31+F34+F35</f>
        <v>8128523.5309800003</v>
      </c>
      <c r="G29" s="636">
        <f>G30+G31</f>
        <v>1432908.10096</v>
      </c>
      <c r="H29" s="636">
        <f>H30+H31+H35</f>
        <v>2755942.8744499995</v>
      </c>
      <c r="I29" s="636">
        <f t="shared" si="6"/>
        <v>4469330.6721600005</v>
      </c>
      <c r="J29" s="637">
        <f t="shared" si="7"/>
        <v>0.21102387555043367</v>
      </c>
      <c r="K29" s="636">
        <f>K30+K31+K34+K35</f>
        <v>2380601.4855200001</v>
      </c>
      <c r="L29" s="637">
        <f t="shared" si="8"/>
        <v>0.26863358015605138</v>
      </c>
      <c r="M29" s="636">
        <f>M30+M31+M34+M35</f>
        <v>1278212.46661</v>
      </c>
      <c r="N29" s="637">
        <f t="shared" si="9"/>
        <v>0.15725026343817383</v>
      </c>
      <c r="O29" s="636">
        <f>O30+O31</f>
        <v>425211.98998000001</v>
      </c>
      <c r="P29" s="637">
        <f t="shared" si="10"/>
        <v>0.29674756510562145</v>
      </c>
      <c r="Q29" s="636">
        <f>Q30+Q31+Q35</f>
        <v>385304.73005000001</v>
      </c>
      <c r="R29" s="637">
        <f t="shared" si="11"/>
        <v>0.13980867804703495</v>
      </c>
      <c r="S29" s="636">
        <f t="shared" si="12"/>
        <v>5898833.6774299992</v>
      </c>
      <c r="T29" s="637">
        <f t="shared" si="13"/>
        <v>0.27851927618438971</v>
      </c>
      <c r="U29" s="636">
        <f>U30+U31+U34+U35</f>
        <v>3545119.8110499997</v>
      </c>
      <c r="V29" s="637">
        <f t="shared" si="14"/>
        <v>0.40004101178508855</v>
      </c>
      <c r="W29" s="636">
        <f>W30+W31+W34+W35+W33</f>
        <v>1750084.0496899998</v>
      </c>
      <c r="X29" s="637">
        <f t="shared" si="15"/>
        <v>0.21530159112167868</v>
      </c>
      <c r="Y29" s="636">
        <f>Y30+Y31</f>
        <v>269354.89082999999</v>
      </c>
      <c r="Z29" s="637">
        <f t="shared" si="16"/>
        <v>0.1879777849322935</v>
      </c>
      <c r="AA29" s="636">
        <f>AA30+AA31+AA35</f>
        <v>334274.92586000002</v>
      </c>
      <c r="AB29" s="637">
        <f t="shared" si="17"/>
        <v>0.12129240012883463</v>
      </c>
      <c r="AC29" s="636">
        <f t="shared" si="18"/>
        <v>17244179.737860002</v>
      </c>
      <c r="AD29" s="638">
        <f t="shared" si="19"/>
        <v>0.81420103051198145</v>
      </c>
      <c r="AE29" s="636">
        <f>AE30+AE31+AE34+AE35</f>
        <v>7253559.4686799999</v>
      </c>
      <c r="AF29" s="638">
        <f t="shared" si="20"/>
        <v>0.81851148157235898</v>
      </c>
      <c r="AG29" s="636">
        <f>AG30+AG31+AG34+AG35</f>
        <v>6489306.8474899996</v>
      </c>
      <c r="AH29" s="638">
        <f t="shared" si="21"/>
        <v>0.79833770828828843</v>
      </c>
      <c r="AI29" s="636">
        <f>AI30+AI31</f>
        <v>1346326.2112700001</v>
      </c>
      <c r="AJ29" s="638">
        <f t="shared" si="22"/>
        <v>0.93957610426517035</v>
      </c>
      <c r="AK29" s="636">
        <f>AK30+AK31+AK35</f>
        <v>2154987.2104199994</v>
      </c>
      <c r="AL29" s="638">
        <f t="shared" si="23"/>
        <v>0.7819419010454155</v>
      </c>
      <c r="AM29" s="635"/>
      <c r="AN29" s="635"/>
      <c r="AO29" s="635"/>
      <c r="AP29" s="635"/>
      <c r="AQ29" s="635"/>
      <c r="AR29" s="635"/>
      <c r="AS29" s="635"/>
      <c r="AT29" s="635"/>
      <c r="AU29" s="635">
        <f>AU30+AU31+AU34+AU35</f>
        <v>-4521.6828600008157</v>
      </c>
      <c r="AV29" s="635">
        <f>AW29+AX29+AY29+AZ29</f>
        <v>21174743.746240001</v>
      </c>
      <c r="AW29" s="635">
        <f>AW30+AW31+AW34+AW35</f>
        <v>8757309.2427099999</v>
      </c>
      <c r="AX29" s="635">
        <f>AX30+AX31+AX34+AX35</f>
        <v>8481365.9828699995</v>
      </c>
      <c r="AY29" s="635">
        <f>AY30+AY31</f>
        <v>1430508.10096</v>
      </c>
      <c r="AZ29" s="635">
        <f>AZ30+AZ31+AZ34+AZ35</f>
        <v>2505560.4196999995</v>
      </c>
      <c r="BA29" s="635" t="e">
        <f t="shared" si="24"/>
        <v>#REF!</v>
      </c>
      <c r="BB29" s="635" t="e">
        <f>BB30+BB31+BB34+BB35</f>
        <v>#REF!</v>
      </c>
      <c r="BC29" s="635" t="e">
        <f>BC30+BC31</f>
        <v>#REF!</v>
      </c>
      <c r="BD29" s="635" t="e">
        <f>BD30+BD31</f>
        <v>#REF!</v>
      </c>
      <c r="BE29" s="635" t="e">
        <f t="shared" si="25"/>
        <v>#REF!</v>
      </c>
      <c r="BF29" s="635" t="e">
        <f>BF30+BF31+BF34+BF35</f>
        <v>#REF!</v>
      </c>
      <c r="BG29" s="635">
        <f>BG30+BG31</f>
        <v>1432908.10096</v>
      </c>
      <c r="BH29" s="635" t="e">
        <f>BH30+BH31</f>
        <v>#REF!</v>
      </c>
      <c r="BI29" s="635">
        <f>BJ29+BK29+BL29+BM29</f>
        <v>21420689.284209996</v>
      </c>
      <c r="BJ29" s="635">
        <f>BJ30+BJ31+BJ34+BJ35</f>
        <v>9648802.2245099992</v>
      </c>
      <c r="BK29" s="635">
        <f>BK30+BK31+BK34+BK35</f>
        <v>9222607.8229199983</v>
      </c>
      <c r="BL29" s="635">
        <f>BL30+BL31</f>
        <v>1408067.6479399998</v>
      </c>
      <c r="BM29" s="635">
        <f>BM30+BM31</f>
        <v>1141211.5888400001</v>
      </c>
      <c r="BN29" s="635">
        <f>BN30+BN31+BN34+BN35</f>
        <v>-14009.934000000358</v>
      </c>
      <c r="BO29" s="635">
        <f>BP29+BQ29+BR29+BS29</f>
        <v>21406679.350209996</v>
      </c>
      <c r="BP29" s="635">
        <f>BP30+BP31+BP34+BP35</f>
        <v>9648802.2245099992</v>
      </c>
      <c r="BQ29" s="635">
        <f>BQ30+BQ31+BQ34+BQ35</f>
        <v>9222607.8229199983</v>
      </c>
      <c r="BR29" s="635">
        <f>BR30+BR31</f>
        <v>1394057.7139399999</v>
      </c>
      <c r="BS29" s="635">
        <f>BS30+BS31</f>
        <v>1141211.5888400001</v>
      </c>
      <c r="BT29" s="635">
        <f>BT30+BT31</f>
        <v>1408067.6479399998</v>
      </c>
      <c r="BU29" s="635" t="e">
        <f>BU30+BU31</f>
        <v>#REF!</v>
      </c>
      <c r="BV29" s="635" t="e">
        <f>BW29+BX29+BY29+BZ29</f>
        <v>#REF!</v>
      </c>
      <c r="BW29" s="635">
        <f>BW30+BW31+BW34+BW35</f>
        <v>6062056.4383399999</v>
      </c>
      <c r="BX29" s="635">
        <f>BX30+BX31+BX34+BX35</f>
        <v>6597254.5217699995</v>
      </c>
      <c r="BY29" s="635">
        <f>BY30+BY31</f>
        <v>1370333.02193</v>
      </c>
      <c r="BZ29" s="635" t="e">
        <f>BZ30+BZ31</f>
        <v>#REF!</v>
      </c>
      <c r="CA29" s="635" t="e">
        <f t="shared" ref="CA29:CA34" si="64">CB29+CC29+CD29</f>
        <v>#REF!</v>
      </c>
      <c r="CB29" s="635" t="e">
        <f>CB30+CB31+CB34+CB35</f>
        <v>#REF!</v>
      </c>
      <c r="CC29" s="635" t="e">
        <f>CC30+CC31</f>
        <v>#REF!</v>
      </c>
      <c r="CD29" s="635" t="e">
        <f>CD30+CD31</f>
        <v>#REF!</v>
      </c>
      <c r="CE29" s="635">
        <f>CF29+CG29+CH29+CI29</f>
        <v>25691311.654001381</v>
      </c>
      <c r="CF29" s="635">
        <f>CF30+CF31+CF34+CF35</f>
        <v>8280861.4554699995</v>
      </c>
      <c r="CG29" s="635">
        <f>CG30+CG31+CG34+CG35</f>
        <v>14851579.004641382</v>
      </c>
      <c r="CH29" s="635">
        <f>CH30+CH31</f>
        <v>1370333.02193</v>
      </c>
      <c r="CI29" s="635">
        <f>CI30+CI31</f>
        <v>1188538.1719599999</v>
      </c>
      <c r="CJ29" s="635">
        <f>CJ30+CJ31+CJ34+CJ35</f>
        <v>0</v>
      </c>
      <c r="CK29" s="635">
        <f>CL29+CM29+CN29+CO29</f>
        <v>25714689.654001381</v>
      </c>
      <c r="CL29" s="635">
        <f>CL30+CL31+CL34+CL35</f>
        <v>8280861.4554699995</v>
      </c>
      <c r="CM29" s="635">
        <f>CM30+CM31+CM34+CM35</f>
        <v>14874957.004641382</v>
      </c>
      <c r="CN29" s="635">
        <f>CN30+CN31</f>
        <v>1370333.02193</v>
      </c>
      <c r="CO29" s="635">
        <f>CO30+CO31</f>
        <v>1188538.1719599999</v>
      </c>
    </row>
    <row r="30" spans="1:93" s="13" customFormat="1" ht="48.75" customHeight="1" x14ac:dyDescent="0.25">
      <c r="B30" s="840" t="s">
        <v>269</v>
      </c>
      <c r="C30" s="840"/>
      <c r="D30" s="196">
        <f>E30+F30+G30+H30</f>
        <v>16581396.219099998</v>
      </c>
      <c r="E30" s="196">
        <f t="shared" ref="E30:H31" si="65">E56+E920+E957</f>
        <v>8384308.8413199987</v>
      </c>
      <c r="F30" s="196">
        <f t="shared" si="65"/>
        <v>4248877.2661699997</v>
      </c>
      <c r="G30" s="196">
        <f t="shared" si="65"/>
        <v>1432908.10096</v>
      </c>
      <c r="H30" s="196">
        <f t="shared" si="65"/>
        <v>2515302.0106499996</v>
      </c>
      <c r="I30" s="196">
        <f t="shared" si="6"/>
        <v>3538869.9907900002</v>
      </c>
      <c r="J30" s="567">
        <f t="shared" si="7"/>
        <v>0.2134241256905495</v>
      </c>
      <c r="K30" s="196">
        <f t="shared" ref="K30" si="66">K56+K920+K957</f>
        <v>2339327.5722099999</v>
      </c>
      <c r="L30" s="567">
        <f t="shared" si="8"/>
        <v>0.27901257175561101</v>
      </c>
      <c r="M30" s="196">
        <f>M56+M920+M957</f>
        <v>412474.18978000002</v>
      </c>
      <c r="N30" s="567">
        <f t="shared" si="9"/>
        <v>9.7078395995140218E-2</v>
      </c>
      <c r="O30" s="196">
        <f>O56+O920+O957</f>
        <v>425211.98998000001</v>
      </c>
      <c r="P30" s="567">
        <f t="shared" si="10"/>
        <v>0.29674756510562145</v>
      </c>
      <c r="Q30" s="196">
        <f t="shared" ref="Q30" si="67">Q56+Q920+Q957</f>
        <v>361856.23882000003</v>
      </c>
      <c r="R30" s="567">
        <f t="shared" si="11"/>
        <v>0.14386194472388222</v>
      </c>
      <c r="S30" s="196">
        <f t="shared" si="12"/>
        <v>4486256.5496399999</v>
      </c>
      <c r="T30" s="567">
        <f t="shared" si="13"/>
        <v>0.27055963746118744</v>
      </c>
      <c r="U30" s="196">
        <f>U56+U920+U957</f>
        <v>3501852.2735899999</v>
      </c>
      <c r="V30" s="567">
        <f t="shared" si="14"/>
        <v>0.41766737603128173</v>
      </c>
      <c r="W30" s="196">
        <f>W56+W920+W957</f>
        <v>404222.95058999996</v>
      </c>
      <c r="X30" s="567">
        <f t="shared" si="15"/>
        <v>9.5136414932119814E-2</v>
      </c>
      <c r="Y30" s="196">
        <f>Y56+Y920+Y957</f>
        <v>269354.89082999999</v>
      </c>
      <c r="Z30" s="567">
        <f t="shared" si="16"/>
        <v>0.1879777849322935</v>
      </c>
      <c r="AA30" s="196">
        <f t="shared" ref="AA30" si="68">AA56+AA920+AA957</f>
        <v>310826.43463000003</v>
      </c>
      <c r="AB30" s="567">
        <f t="shared" si="17"/>
        <v>0.12357420036001039</v>
      </c>
      <c r="AC30" s="196">
        <f t="shared" si="18"/>
        <v>13485570.87844</v>
      </c>
      <c r="AD30" s="622">
        <f t="shared" si="19"/>
        <v>0.81329525573401729</v>
      </c>
      <c r="AE30" s="196">
        <f>AE56+AE920+AE957</f>
        <v>6827697.6356499996</v>
      </c>
      <c r="AF30" s="622">
        <f t="shared" si="20"/>
        <v>0.81434233457639049</v>
      </c>
      <c r="AG30" s="196">
        <f>AG56+AG920+AG957</f>
        <v>3396436.15368</v>
      </c>
      <c r="AH30" s="622">
        <f t="shared" si="21"/>
        <v>0.79937262032084944</v>
      </c>
      <c r="AI30" s="196">
        <f>AI56+AI920+AI957</f>
        <v>1346326.2112700001</v>
      </c>
      <c r="AJ30" s="622">
        <f t="shared" si="22"/>
        <v>0.93957610426517035</v>
      </c>
      <c r="AK30" s="196">
        <f t="shared" ref="AK30" si="69">AK56+AK920+AK957</f>
        <v>1915110.8778399997</v>
      </c>
      <c r="AL30" s="622">
        <f t="shared" si="23"/>
        <v>0.76138406828733074</v>
      </c>
      <c r="AM30" s="109"/>
      <c r="AN30" s="109"/>
      <c r="AO30" s="109"/>
      <c r="AP30" s="109"/>
      <c r="AQ30" s="109"/>
      <c r="AR30" s="109"/>
      <c r="AS30" s="109"/>
      <c r="AT30" s="109"/>
      <c r="AU30" s="109">
        <f>AU56+AU920+AU957</f>
        <v>195784.26624999952</v>
      </c>
      <c r="AV30" s="109">
        <f>AW30+AX30+AY30+AZ30</f>
        <v>16777180.48535</v>
      </c>
      <c r="AW30" s="109">
        <f t="shared" ref="AW30:AZ31" si="70">AW56+AW920+AW957</f>
        <v>8279727.1613200009</v>
      </c>
      <c r="AX30" s="109">
        <f t="shared" si="70"/>
        <v>4601719.7033699993</v>
      </c>
      <c r="AY30" s="109">
        <f t="shared" si="70"/>
        <v>1430508.10096</v>
      </c>
      <c r="AZ30" s="109">
        <f t="shared" si="70"/>
        <v>2465225.5196999996</v>
      </c>
      <c r="BA30" s="109" t="e">
        <f t="shared" si="24"/>
        <v>#REF!</v>
      </c>
      <c r="BB30" s="109" t="e">
        <f>BB56+BB920+BB930</f>
        <v>#REF!</v>
      </c>
      <c r="BC30" s="109" t="e">
        <f>BC56+BC920+BC930</f>
        <v>#REF!</v>
      </c>
      <c r="BD30" s="109" t="e">
        <f>BD56+BD920+BD930+BD943</f>
        <v>#REF!</v>
      </c>
      <c r="BE30" s="109" t="e">
        <f t="shared" si="25"/>
        <v>#REF!</v>
      </c>
      <c r="BF30" s="109" t="e">
        <f>BF56+BF920+BF930</f>
        <v>#REF!</v>
      </c>
      <c r="BG30" s="109">
        <f>BG56+BG920+BG930</f>
        <v>1432908.10096</v>
      </c>
      <c r="BH30" s="109" t="e">
        <f>BH56+BH920+BH930+BH943</f>
        <v>#REF!</v>
      </c>
      <c r="BI30" s="109">
        <f>BJ30+BK30+BL30+BM30</f>
        <v>14959986.38421</v>
      </c>
      <c r="BJ30" s="109">
        <f t="shared" ref="BJ30:BM31" si="71">BJ56+BJ920+BJ957</f>
        <v>7256760.7121899994</v>
      </c>
      <c r="BK30" s="109">
        <f t="shared" si="71"/>
        <v>5166143.7352399994</v>
      </c>
      <c r="BL30" s="109">
        <f t="shared" si="71"/>
        <v>1408067.6479399998</v>
      </c>
      <c r="BM30" s="109">
        <f t="shared" si="71"/>
        <v>1129014.2888400001</v>
      </c>
      <c r="BN30" s="109">
        <f>BN56+BN920+BN950</f>
        <v>-14009.934000000358</v>
      </c>
      <c r="BO30" s="109">
        <f>BP30+BQ30+BR30+BS30</f>
        <v>14945976.450209999</v>
      </c>
      <c r="BP30" s="109">
        <f t="shared" ref="BP30:BS31" si="72">BP56+BP920+BP957</f>
        <v>7256760.7121899994</v>
      </c>
      <c r="BQ30" s="109">
        <f t="shared" si="72"/>
        <v>5166143.7352399994</v>
      </c>
      <c r="BR30" s="109">
        <f t="shared" si="72"/>
        <v>1394057.7139399999</v>
      </c>
      <c r="BS30" s="109">
        <f t="shared" si="72"/>
        <v>1129014.2888400001</v>
      </c>
      <c r="BT30" s="109">
        <f>BT56+BT920+BT930</f>
        <v>1408067.6479399998</v>
      </c>
      <c r="BU30" s="109" t="e">
        <f>BU56+BU920+BU930+BU943</f>
        <v>#REF!</v>
      </c>
      <c r="BV30" s="109" t="e">
        <f>BW30+BX30+BY30+BZ30</f>
        <v>#REF!</v>
      </c>
      <c r="BW30" s="109">
        <f t="shared" ref="BW30:BZ31" si="73">BW56+BW920+BW957</f>
        <v>6062056.4383399999</v>
      </c>
      <c r="BX30" s="109">
        <f t="shared" si="73"/>
        <v>6597254.5217699995</v>
      </c>
      <c r="BY30" s="109">
        <f t="shared" si="73"/>
        <v>1370333.02193</v>
      </c>
      <c r="BZ30" s="109" t="e">
        <f t="shared" si="73"/>
        <v>#REF!</v>
      </c>
      <c r="CA30" s="109" t="e">
        <f t="shared" si="64"/>
        <v>#REF!</v>
      </c>
      <c r="CB30" s="109" t="e">
        <f>CB56+CB920+CB930</f>
        <v>#REF!</v>
      </c>
      <c r="CC30" s="109" t="e">
        <f>CC56+CC920+CC930</f>
        <v>#REF!</v>
      </c>
      <c r="CD30" s="109" t="e">
        <f>CD56+CD920+CD930+CD943</f>
        <v>#REF!</v>
      </c>
      <c r="CE30" s="109">
        <f>CF30+CG30+CH30+CI30</f>
        <v>18625302.954001382</v>
      </c>
      <c r="CF30" s="109">
        <f t="shared" ref="CF30:CI31" si="74">CF56+CF920+CF957</f>
        <v>6561455.7454699995</v>
      </c>
      <c r="CG30" s="109">
        <f t="shared" si="74"/>
        <v>9534861.5146413818</v>
      </c>
      <c r="CH30" s="109">
        <f t="shared" si="74"/>
        <v>1370333.02193</v>
      </c>
      <c r="CI30" s="109">
        <f t="shared" si="74"/>
        <v>1158652.6719599999</v>
      </c>
      <c r="CJ30" s="109">
        <f>CJ56+CJ920+CJ950</f>
        <v>0</v>
      </c>
      <c r="CK30" s="109">
        <f>CL30+CM30+CN30+CO30</f>
        <v>18648680.954001382</v>
      </c>
      <c r="CL30" s="109">
        <f t="shared" ref="CL30:CO31" si="75">CL56+CL920+CL957</f>
        <v>6561455.7454699995</v>
      </c>
      <c r="CM30" s="109">
        <f t="shared" si="75"/>
        <v>9558239.5146413818</v>
      </c>
      <c r="CN30" s="109">
        <f t="shared" si="75"/>
        <v>1370333.02193</v>
      </c>
      <c r="CO30" s="109">
        <f t="shared" si="75"/>
        <v>1158652.6719599999</v>
      </c>
    </row>
    <row r="31" spans="1:93" s="14" customFormat="1" ht="46.5" customHeight="1" x14ac:dyDescent="0.25">
      <c r="B31" s="900" t="s">
        <v>270</v>
      </c>
      <c r="C31" s="900"/>
      <c r="D31" s="590">
        <f>E31+F31+G31+H31</f>
        <v>1888275.4</v>
      </c>
      <c r="E31" s="590">
        <f t="shared" si="65"/>
        <v>331770.44519</v>
      </c>
      <c r="F31" s="590">
        <f t="shared" si="65"/>
        <v>1516170.0548099999</v>
      </c>
      <c r="G31" s="590">
        <f t="shared" si="65"/>
        <v>0</v>
      </c>
      <c r="H31" s="590">
        <f t="shared" si="65"/>
        <v>40334.9</v>
      </c>
      <c r="I31" s="590">
        <f t="shared" si="6"/>
        <v>235045.68137000001</v>
      </c>
      <c r="J31" s="591">
        <f t="shared" si="7"/>
        <v>0.12447637742354745</v>
      </c>
      <c r="K31" s="590">
        <f t="shared" ref="K31" si="76">K57+K921+K958</f>
        <v>41273.913310000004</v>
      </c>
      <c r="L31" s="591">
        <f t="shared" si="8"/>
        <v>0.12440503338494496</v>
      </c>
      <c r="M31" s="590">
        <f>M57+M921+M958</f>
        <v>170323.27682999999</v>
      </c>
      <c r="N31" s="591">
        <f t="shared" si="9"/>
        <v>0.11233784514451724</v>
      </c>
      <c r="O31" s="590">
        <f>O57+O921+O958</f>
        <v>0</v>
      </c>
      <c r="P31" s="591">
        <v>0</v>
      </c>
      <c r="Q31" s="590">
        <f t="shared" ref="Q31" si="77">Q57+Q921+Q958</f>
        <v>23448.49123</v>
      </c>
      <c r="R31" s="591">
        <f t="shared" si="11"/>
        <v>0.58134496998876906</v>
      </c>
      <c r="S31" s="590">
        <f t="shared" si="12"/>
        <v>177462.24426000001</v>
      </c>
      <c r="T31" s="591">
        <f t="shared" si="13"/>
        <v>9.3981123865724256E-2</v>
      </c>
      <c r="U31" s="590">
        <f>U57+U921+U958</f>
        <v>43267.53746</v>
      </c>
      <c r="V31" s="591">
        <f t="shared" si="14"/>
        <v>0.13041408023918866</v>
      </c>
      <c r="W31" s="590">
        <f>W57+W921+W958</f>
        <v>110746.21557</v>
      </c>
      <c r="X31" s="591">
        <f t="shared" si="15"/>
        <v>7.3043399860498001E-2</v>
      </c>
      <c r="Y31" s="590">
        <f>Y57+Y921+Y958</f>
        <v>0</v>
      </c>
      <c r="Z31" s="591">
        <v>0</v>
      </c>
      <c r="AA31" s="590">
        <f t="shared" ref="AA31" si="78">AA57+AA921+AA958</f>
        <v>23448.49123</v>
      </c>
      <c r="AB31" s="591">
        <f t="shared" si="17"/>
        <v>0.58134496998876906</v>
      </c>
      <c r="AC31" s="590">
        <f t="shared" si="18"/>
        <v>1888275.3478399999</v>
      </c>
      <c r="AD31" s="633">
        <f t="shared" si="19"/>
        <v>0.99999997237691074</v>
      </c>
      <c r="AE31" s="590">
        <f>AE57+AE921+AE958</f>
        <v>331770.39303000004</v>
      </c>
      <c r="AF31" s="633">
        <f t="shared" si="20"/>
        <v>0.99999984278286169</v>
      </c>
      <c r="AG31" s="590">
        <f>AG57+AG921+AG958</f>
        <v>1516170.0548099999</v>
      </c>
      <c r="AH31" s="633">
        <f t="shared" si="21"/>
        <v>1</v>
      </c>
      <c r="AI31" s="590">
        <f>AI57+AI921+AI958</f>
        <v>0</v>
      </c>
      <c r="AJ31" s="633">
        <v>0</v>
      </c>
      <c r="AK31" s="590">
        <f t="shared" ref="AK31" si="79">AK57+AK921+AK958</f>
        <v>40334.9</v>
      </c>
      <c r="AL31" s="633">
        <f t="shared" si="23"/>
        <v>1</v>
      </c>
      <c r="AM31" s="303"/>
      <c r="AN31" s="303"/>
      <c r="AO31" s="303"/>
      <c r="AP31" s="303"/>
      <c r="AQ31" s="303"/>
      <c r="AR31" s="303"/>
      <c r="AS31" s="303"/>
      <c r="AT31" s="303"/>
      <c r="AU31" s="303">
        <f>AU57+AU921+AU958</f>
        <v>0</v>
      </c>
      <c r="AV31" s="303">
        <f>AW31+AX31+AY31+AZ31</f>
        <v>1888275.4</v>
      </c>
      <c r="AW31" s="303">
        <f t="shared" si="70"/>
        <v>331770.44519</v>
      </c>
      <c r="AX31" s="303">
        <f t="shared" si="70"/>
        <v>1516170.0548099999</v>
      </c>
      <c r="AY31" s="303">
        <f t="shared" si="70"/>
        <v>0</v>
      </c>
      <c r="AZ31" s="303">
        <f t="shared" si="70"/>
        <v>40334.9</v>
      </c>
      <c r="BA31" s="303" t="e">
        <f t="shared" si="24"/>
        <v>#REF!</v>
      </c>
      <c r="BB31" s="303" t="e">
        <f>BB57+BB921</f>
        <v>#REF!</v>
      </c>
      <c r="BC31" s="303" t="e">
        <f>BC57+BC921</f>
        <v>#REF!</v>
      </c>
      <c r="BD31" s="303" t="e">
        <f>BD57+BD921</f>
        <v>#REF!</v>
      </c>
      <c r="BE31" s="303" t="e">
        <f t="shared" si="25"/>
        <v>#REF!</v>
      </c>
      <c r="BF31" s="303" t="e">
        <f>BF57+BF921</f>
        <v>#REF!</v>
      </c>
      <c r="BG31" s="303">
        <f>BG57+BG921</f>
        <v>0</v>
      </c>
      <c r="BH31" s="303">
        <f>BH57+BH921</f>
        <v>0</v>
      </c>
      <c r="BI31" s="303">
        <f>BJ31+BK31+BL31+BM31</f>
        <v>4944096.8999999994</v>
      </c>
      <c r="BJ31" s="303">
        <f t="shared" si="71"/>
        <v>2092041.51232</v>
      </c>
      <c r="BK31" s="303">
        <f t="shared" si="71"/>
        <v>2839858.0876799999</v>
      </c>
      <c r="BL31" s="303">
        <f t="shared" si="71"/>
        <v>0</v>
      </c>
      <c r="BM31" s="303">
        <f t="shared" si="71"/>
        <v>12197.3</v>
      </c>
      <c r="BN31" s="303">
        <f>BN57+BN921</f>
        <v>0</v>
      </c>
      <c r="BO31" s="303">
        <f>BP31+BQ31+BR31+BS31</f>
        <v>4944096.8999999994</v>
      </c>
      <c r="BP31" s="303">
        <f t="shared" si="72"/>
        <v>2092041.51232</v>
      </c>
      <c r="BQ31" s="303">
        <f t="shared" si="72"/>
        <v>2839858.0876799999</v>
      </c>
      <c r="BR31" s="303">
        <f t="shared" si="72"/>
        <v>0</v>
      </c>
      <c r="BS31" s="303">
        <f t="shared" si="72"/>
        <v>12197.3</v>
      </c>
      <c r="BT31" s="303">
        <f>BT57+BT921</f>
        <v>0</v>
      </c>
      <c r="BU31" s="303">
        <f>BU57+BU921</f>
        <v>12197.3</v>
      </c>
      <c r="BV31" s="303">
        <f>BW31+BX31+BY31+BZ31</f>
        <v>0</v>
      </c>
      <c r="BW31" s="303">
        <f t="shared" si="73"/>
        <v>0</v>
      </c>
      <c r="BX31" s="303">
        <f t="shared" si="73"/>
        <v>0</v>
      </c>
      <c r="BY31" s="303">
        <f t="shared" si="73"/>
        <v>0</v>
      </c>
      <c r="BZ31" s="303">
        <f t="shared" si="73"/>
        <v>0</v>
      </c>
      <c r="CA31" s="303" t="e">
        <f t="shared" si="64"/>
        <v>#REF!</v>
      </c>
      <c r="CB31" s="303" t="e">
        <f>CB57+CB921</f>
        <v>#REF!</v>
      </c>
      <c r="CC31" s="303" t="e">
        <f>CC57+CC921</f>
        <v>#REF!</v>
      </c>
      <c r="CD31" s="303" t="e">
        <f>CD57+CD921</f>
        <v>#REF!</v>
      </c>
      <c r="CE31" s="303">
        <f>CF31+CG31+CH31+CI31</f>
        <v>7066008.7000000002</v>
      </c>
      <c r="CF31" s="303">
        <f t="shared" si="74"/>
        <v>1719405.71</v>
      </c>
      <c r="CG31" s="303">
        <f t="shared" si="74"/>
        <v>5316717.49</v>
      </c>
      <c r="CH31" s="303">
        <f t="shared" si="74"/>
        <v>0</v>
      </c>
      <c r="CI31" s="303">
        <f t="shared" si="74"/>
        <v>29885.5</v>
      </c>
      <c r="CJ31" s="303">
        <f>CJ57+CJ921</f>
        <v>0</v>
      </c>
      <c r="CK31" s="303">
        <f>CL31+CM31+CN31+CO31</f>
        <v>7066008.7000000002</v>
      </c>
      <c r="CL31" s="303">
        <f t="shared" si="75"/>
        <v>1719405.71</v>
      </c>
      <c r="CM31" s="303">
        <f t="shared" si="75"/>
        <v>5316717.49</v>
      </c>
      <c r="CN31" s="303">
        <f t="shared" si="75"/>
        <v>0</v>
      </c>
      <c r="CO31" s="303">
        <f t="shared" si="75"/>
        <v>29885.5</v>
      </c>
    </row>
    <row r="32" spans="1:93" s="522" customFormat="1" ht="46.5" hidden="1" customHeight="1" x14ac:dyDescent="0.25">
      <c r="B32" s="875" t="s">
        <v>419</v>
      </c>
      <c r="C32" s="875"/>
      <c r="D32" s="688">
        <v>0</v>
      </c>
      <c r="E32" s="688">
        <f>-892779.4+89423.9</f>
        <v>-803355.5</v>
      </c>
      <c r="F32" s="688"/>
      <c r="G32" s="688"/>
      <c r="H32" s="688"/>
      <c r="I32" s="196">
        <f t="shared" si="6"/>
        <v>-803355.5</v>
      </c>
      <c r="J32" s="567" t="e">
        <f t="shared" si="7"/>
        <v>#DIV/0!</v>
      </c>
      <c r="K32" s="688">
        <f>-892779.4+89423.9</f>
        <v>-803355.5</v>
      </c>
      <c r="L32" s="567">
        <f t="shared" si="8"/>
        <v>1</v>
      </c>
      <c r="M32" s="688"/>
      <c r="N32" s="567" t="e">
        <f t="shared" si="9"/>
        <v>#DIV/0!</v>
      </c>
      <c r="O32" s="688"/>
      <c r="P32" s="567" t="e">
        <f t="shared" si="10"/>
        <v>#DIV/0!</v>
      </c>
      <c r="Q32" s="688"/>
      <c r="R32" s="567" t="e">
        <f t="shared" si="11"/>
        <v>#DIV/0!</v>
      </c>
      <c r="S32" s="688">
        <f t="shared" si="12"/>
        <v>-803355.5</v>
      </c>
      <c r="T32" s="567" t="e">
        <f t="shared" si="13"/>
        <v>#DIV/0!</v>
      </c>
      <c r="U32" s="688">
        <f>-892779.4+89423.9</f>
        <v>-803355.5</v>
      </c>
      <c r="V32" s="567">
        <f t="shared" si="14"/>
        <v>1</v>
      </c>
      <c r="W32" s="688"/>
      <c r="X32" s="567" t="e">
        <f t="shared" si="15"/>
        <v>#DIV/0!</v>
      </c>
      <c r="Y32" s="688"/>
      <c r="Z32" s="567" t="e">
        <f t="shared" si="16"/>
        <v>#DIV/0!</v>
      </c>
      <c r="AA32" s="688"/>
      <c r="AB32" s="567" t="e">
        <f t="shared" si="17"/>
        <v>#DIV/0!</v>
      </c>
      <c r="AC32" s="688">
        <f t="shared" si="18"/>
        <v>-803355.5</v>
      </c>
      <c r="AD32" s="622" t="e">
        <f t="shared" si="19"/>
        <v>#DIV/0!</v>
      </c>
      <c r="AE32" s="688">
        <f>-892779.4+89423.9</f>
        <v>-803355.5</v>
      </c>
      <c r="AF32" s="622">
        <f t="shared" si="20"/>
        <v>1</v>
      </c>
      <c r="AG32" s="688"/>
      <c r="AH32" s="622" t="e">
        <f t="shared" si="21"/>
        <v>#DIV/0!</v>
      </c>
      <c r="AI32" s="688"/>
      <c r="AJ32" s="622" t="e">
        <f t="shared" si="22"/>
        <v>#DIV/0!</v>
      </c>
      <c r="AK32" s="688"/>
      <c r="AL32" s="622" t="e">
        <f t="shared" si="23"/>
        <v>#DIV/0!</v>
      </c>
      <c r="AM32" s="523"/>
      <c r="AN32" s="523"/>
      <c r="AO32" s="523"/>
      <c r="AP32" s="523"/>
      <c r="AQ32" s="523"/>
      <c r="AR32" s="523"/>
      <c r="AS32" s="523"/>
      <c r="AT32" s="523"/>
      <c r="AU32" s="523">
        <f>-892779.4+89423.9</f>
        <v>-803355.5</v>
      </c>
      <c r="AV32" s="523"/>
      <c r="AW32" s="523">
        <f>-892779.4+89423.9</f>
        <v>-803355.5</v>
      </c>
      <c r="AX32" s="523">
        <f>-892779.4-AW32</f>
        <v>-89423.900000000023</v>
      </c>
      <c r="AY32" s="523">
        <v>0</v>
      </c>
      <c r="AZ32" s="523">
        <v>0</v>
      </c>
      <c r="BA32" s="523"/>
      <c r="BB32" s="523"/>
      <c r="BC32" s="523"/>
      <c r="BD32" s="523"/>
      <c r="BE32" s="523"/>
      <c r="BF32" s="523"/>
      <c r="BG32" s="523"/>
      <c r="BH32" s="523"/>
      <c r="BI32" s="523"/>
      <c r="BJ32" s="523">
        <f>-892779.4+89423.9</f>
        <v>-803355.5</v>
      </c>
      <c r="BK32" s="523"/>
      <c r="BL32" s="523"/>
      <c r="BM32" s="523"/>
      <c r="BN32" s="523"/>
      <c r="BO32" s="523"/>
      <c r="BP32" s="523">
        <f>-892779.4+89423.9</f>
        <v>-803355.5</v>
      </c>
      <c r="BQ32" s="523"/>
      <c r="BR32" s="523"/>
      <c r="BS32" s="523"/>
      <c r="BT32" s="523"/>
      <c r="BU32" s="523"/>
      <c r="BV32" s="523"/>
      <c r="BW32" s="523"/>
      <c r="BX32" s="523"/>
      <c r="BY32" s="523"/>
      <c r="BZ32" s="523"/>
      <c r="CA32" s="523"/>
      <c r="CB32" s="523"/>
      <c r="CC32" s="523"/>
      <c r="CD32" s="523"/>
      <c r="CE32" s="523"/>
      <c r="CF32" s="523"/>
      <c r="CG32" s="523"/>
      <c r="CH32" s="523"/>
      <c r="CI32" s="523"/>
      <c r="CJ32" s="523"/>
      <c r="CK32" s="523"/>
      <c r="CL32" s="523"/>
      <c r="CM32" s="523"/>
      <c r="CN32" s="523"/>
      <c r="CO32" s="523"/>
    </row>
    <row r="33" spans="2:114" s="14" customFormat="1" ht="46.5" customHeight="1" x14ac:dyDescent="0.25">
      <c r="B33" s="888" t="s">
        <v>475</v>
      </c>
      <c r="C33" s="889"/>
      <c r="D33" s="590"/>
      <c r="E33" s="590"/>
      <c r="F33" s="590"/>
      <c r="G33" s="590"/>
      <c r="H33" s="590"/>
      <c r="I33" s="590"/>
      <c r="J33" s="591"/>
      <c r="K33" s="590"/>
      <c r="L33" s="591"/>
      <c r="M33" s="590"/>
      <c r="N33" s="591"/>
      <c r="O33" s="590"/>
      <c r="P33" s="591"/>
      <c r="Q33" s="590"/>
      <c r="R33" s="591"/>
      <c r="S33" s="590">
        <f>W33</f>
        <v>98524.310649999999</v>
      </c>
      <c r="T33" s="591">
        <v>0</v>
      </c>
      <c r="U33" s="590"/>
      <c r="V33" s="591"/>
      <c r="W33" s="590">
        <f>W58</f>
        <v>98524.310649999999</v>
      </c>
      <c r="X33" s="591">
        <v>0</v>
      </c>
      <c r="Y33" s="590"/>
      <c r="Z33" s="591"/>
      <c r="AA33" s="590"/>
      <c r="AB33" s="591"/>
      <c r="AC33" s="590"/>
      <c r="AD33" s="633"/>
      <c r="AE33" s="590"/>
      <c r="AF33" s="633"/>
      <c r="AG33" s="590"/>
      <c r="AH33" s="633"/>
      <c r="AI33" s="590"/>
      <c r="AJ33" s="633"/>
      <c r="AK33" s="590"/>
      <c r="AL33" s="633"/>
      <c r="AM33" s="303"/>
      <c r="AN33" s="303"/>
      <c r="AO33" s="303"/>
      <c r="AP33" s="303"/>
      <c r="AQ33" s="303"/>
      <c r="AR33" s="303"/>
      <c r="AS33" s="303"/>
      <c r="AT33" s="303"/>
      <c r="AU33" s="303"/>
      <c r="AV33" s="303"/>
      <c r="AW33" s="303"/>
      <c r="AX33" s="303"/>
      <c r="AY33" s="303"/>
      <c r="AZ33" s="303"/>
      <c r="BA33" s="303"/>
      <c r="BB33" s="303"/>
      <c r="BC33" s="303"/>
      <c r="BD33" s="303"/>
      <c r="BE33" s="303"/>
      <c r="BF33" s="303"/>
      <c r="BG33" s="303"/>
      <c r="BH33" s="303"/>
      <c r="BI33" s="303"/>
      <c r="BJ33" s="303"/>
      <c r="BK33" s="303"/>
      <c r="BL33" s="303"/>
      <c r="BM33" s="303"/>
      <c r="BN33" s="303"/>
      <c r="BO33" s="303"/>
      <c r="BP33" s="303"/>
      <c r="BQ33" s="303"/>
      <c r="BR33" s="303"/>
      <c r="BS33" s="303"/>
      <c r="BT33" s="303"/>
      <c r="BU33" s="303"/>
      <c r="BV33" s="303"/>
      <c r="BW33" s="303"/>
      <c r="BX33" s="303"/>
      <c r="BY33" s="303"/>
      <c r="BZ33" s="303"/>
      <c r="CA33" s="303"/>
      <c r="CB33" s="303"/>
      <c r="CC33" s="303"/>
      <c r="CD33" s="303"/>
      <c r="CE33" s="303"/>
      <c r="CF33" s="303"/>
      <c r="CG33" s="303"/>
      <c r="CH33" s="303"/>
      <c r="CI33" s="303"/>
      <c r="CJ33" s="303"/>
      <c r="CK33" s="303"/>
      <c r="CL33" s="303"/>
      <c r="CM33" s="303"/>
      <c r="CN33" s="303"/>
      <c r="CO33" s="303"/>
    </row>
    <row r="34" spans="2:114" s="200" customFormat="1" ht="35.25" customHeight="1" x14ac:dyDescent="0.25">
      <c r="B34" s="847" t="s">
        <v>271</v>
      </c>
      <c r="C34" s="847"/>
      <c r="D34" s="604">
        <f t="shared" ref="D34" si="80">D59</f>
        <v>2363476.2100000004</v>
      </c>
      <c r="E34" s="604">
        <f>E59</f>
        <v>0</v>
      </c>
      <c r="F34" s="604">
        <f t="shared" ref="F34:H34" si="81">F59</f>
        <v>2363476.2100000004</v>
      </c>
      <c r="G34" s="604">
        <f t="shared" si="81"/>
        <v>0</v>
      </c>
      <c r="H34" s="604">
        <f t="shared" si="81"/>
        <v>0</v>
      </c>
      <c r="I34" s="604">
        <f t="shared" si="6"/>
        <v>695415</v>
      </c>
      <c r="J34" s="605">
        <f t="shared" si="7"/>
        <v>0.29423397496351356</v>
      </c>
      <c r="K34" s="604">
        <f>K59</f>
        <v>0</v>
      </c>
      <c r="L34" s="605">
        <v>0</v>
      </c>
      <c r="M34" s="604">
        <f t="shared" ref="M34" si="82">M59</f>
        <v>695415</v>
      </c>
      <c r="N34" s="605">
        <f t="shared" si="9"/>
        <v>0.29423397496351356</v>
      </c>
      <c r="O34" s="604">
        <f t="shared" ref="O34" si="83">O59</f>
        <v>0</v>
      </c>
      <c r="P34" s="605">
        <v>0</v>
      </c>
      <c r="Q34" s="604">
        <f t="shared" ref="Q34" si="84">Q59</f>
        <v>0</v>
      </c>
      <c r="R34" s="605">
        <v>0</v>
      </c>
      <c r="S34" s="604">
        <f t="shared" si="12"/>
        <v>1136590.5728799999</v>
      </c>
      <c r="T34" s="605">
        <f t="shared" si="13"/>
        <v>0.4808978267143208</v>
      </c>
      <c r="U34" s="604">
        <f>U59</f>
        <v>0</v>
      </c>
      <c r="V34" s="605">
        <v>0</v>
      </c>
      <c r="W34" s="604">
        <f t="shared" ref="W34" si="85">W59</f>
        <v>1136590.5728799999</v>
      </c>
      <c r="X34" s="605">
        <f t="shared" si="15"/>
        <v>0.4808978267143208</v>
      </c>
      <c r="Y34" s="604">
        <f t="shared" ref="Y34" si="86">Y59</f>
        <v>0</v>
      </c>
      <c r="Z34" s="605">
        <v>0</v>
      </c>
      <c r="AA34" s="604">
        <f t="shared" ref="AA34" si="87">AA59</f>
        <v>0</v>
      </c>
      <c r="AB34" s="605">
        <v>0</v>
      </c>
      <c r="AC34" s="604">
        <f t="shared" si="18"/>
        <v>1576700.639</v>
      </c>
      <c r="AD34" s="639">
        <f t="shared" si="19"/>
        <v>0.66711085659711367</v>
      </c>
      <c r="AE34" s="604">
        <f>AE59</f>
        <v>0</v>
      </c>
      <c r="AF34" s="639">
        <v>0</v>
      </c>
      <c r="AG34" s="604">
        <f t="shared" ref="AG34" si="88">AG59</f>
        <v>1576700.639</v>
      </c>
      <c r="AH34" s="639">
        <f t="shared" si="21"/>
        <v>0.66711085659711367</v>
      </c>
      <c r="AI34" s="604">
        <f t="shared" ref="AI34" si="89">AI59</f>
        <v>0</v>
      </c>
      <c r="AJ34" s="639">
        <v>0</v>
      </c>
      <c r="AK34" s="604">
        <f t="shared" ref="AK34" si="90">AK59</f>
        <v>0</v>
      </c>
      <c r="AL34" s="639">
        <v>0</v>
      </c>
      <c r="AM34" s="304"/>
      <c r="AN34" s="304"/>
      <c r="AO34" s="304"/>
      <c r="AP34" s="304"/>
      <c r="AQ34" s="304"/>
      <c r="AR34" s="304"/>
      <c r="AS34" s="304"/>
      <c r="AT34" s="304"/>
      <c r="AU34" s="304">
        <f>AU59</f>
        <v>1.4689999632537365E-2</v>
      </c>
      <c r="AV34" s="304">
        <f t="shared" ref="AV34" si="91">AV59</f>
        <v>2363476.2246900001</v>
      </c>
      <c r="AW34" s="304">
        <f>AW59</f>
        <v>0</v>
      </c>
      <c r="AX34" s="304">
        <f t="shared" ref="AX34:AZ34" si="92">AX59</f>
        <v>2363476.2246900001</v>
      </c>
      <c r="AY34" s="304">
        <f t="shared" si="92"/>
        <v>0</v>
      </c>
      <c r="AZ34" s="304">
        <f t="shared" si="92"/>
        <v>0</v>
      </c>
      <c r="BA34" s="304">
        <f t="shared" si="24"/>
        <v>0</v>
      </c>
      <c r="BB34" s="304">
        <f t="shared" ref="BB34:BD34" si="93">BB59</f>
        <v>0</v>
      </c>
      <c r="BC34" s="304">
        <f t="shared" si="93"/>
        <v>0</v>
      </c>
      <c r="BD34" s="304">
        <f t="shared" si="93"/>
        <v>0</v>
      </c>
      <c r="BE34" s="304">
        <f t="shared" si="25"/>
        <v>0</v>
      </c>
      <c r="BF34" s="304">
        <f t="shared" ref="BF34:BI34" si="94">BF59</f>
        <v>0</v>
      </c>
      <c r="BG34" s="304">
        <f t="shared" si="94"/>
        <v>0</v>
      </c>
      <c r="BH34" s="304">
        <f t="shared" si="94"/>
        <v>0</v>
      </c>
      <c r="BI34" s="304">
        <f t="shared" si="94"/>
        <v>1216606</v>
      </c>
      <c r="BJ34" s="304">
        <f>BJ59</f>
        <v>0</v>
      </c>
      <c r="BK34" s="304">
        <f t="shared" ref="BK34:BM34" si="95">BK59</f>
        <v>1216606</v>
      </c>
      <c r="BL34" s="304">
        <f t="shared" si="95"/>
        <v>0</v>
      </c>
      <c r="BM34" s="304">
        <f t="shared" si="95"/>
        <v>0</v>
      </c>
      <c r="BN34" s="304">
        <f>BN59</f>
        <v>0</v>
      </c>
      <c r="BO34" s="304">
        <f t="shared" ref="BO34" si="96">BO59</f>
        <v>1216605.9999999998</v>
      </c>
      <c r="BP34" s="304">
        <f>BP59</f>
        <v>0</v>
      </c>
      <c r="BQ34" s="304">
        <f t="shared" ref="BQ34:BS34" si="97">BQ59</f>
        <v>1216605.9999999998</v>
      </c>
      <c r="BR34" s="304">
        <f t="shared" si="97"/>
        <v>0</v>
      </c>
      <c r="BS34" s="304">
        <f t="shared" si="97"/>
        <v>0</v>
      </c>
      <c r="BT34" s="304">
        <f t="shared" ref="BT34:BV34" si="98">BT59</f>
        <v>0</v>
      </c>
      <c r="BU34" s="304">
        <f t="shared" si="98"/>
        <v>0</v>
      </c>
      <c r="BV34" s="304">
        <f t="shared" si="98"/>
        <v>0</v>
      </c>
      <c r="BW34" s="304">
        <f>BW59</f>
        <v>0</v>
      </c>
      <c r="BX34" s="304">
        <f t="shared" ref="BX34:BZ34" si="99">BX59</f>
        <v>0</v>
      </c>
      <c r="BY34" s="304">
        <f t="shared" si="99"/>
        <v>0</v>
      </c>
      <c r="BZ34" s="304">
        <f t="shared" si="99"/>
        <v>0</v>
      </c>
      <c r="CA34" s="304">
        <f t="shared" si="64"/>
        <v>0</v>
      </c>
      <c r="CB34" s="304">
        <f t="shared" ref="CB34:CE34" si="100">CB59</f>
        <v>0</v>
      </c>
      <c r="CC34" s="304">
        <f t="shared" si="100"/>
        <v>0</v>
      </c>
      <c r="CD34" s="304">
        <f t="shared" si="100"/>
        <v>0</v>
      </c>
      <c r="CE34" s="304">
        <f t="shared" si="100"/>
        <v>0</v>
      </c>
      <c r="CF34" s="304">
        <f>CF59</f>
        <v>0</v>
      </c>
      <c r="CG34" s="304">
        <f t="shared" ref="CG34:CI34" si="101">CG59</f>
        <v>0</v>
      </c>
      <c r="CH34" s="304">
        <f t="shared" si="101"/>
        <v>0</v>
      </c>
      <c r="CI34" s="304">
        <f t="shared" si="101"/>
        <v>0</v>
      </c>
      <c r="CJ34" s="304">
        <f>CJ59</f>
        <v>0</v>
      </c>
      <c r="CK34" s="304">
        <f t="shared" ref="CK34" si="102">CK59</f>
        <v>0</v>
      </c>
      <c r="CL34" s="304">
        <f>CL59</f>
        <v>0</v>
      </c>
      <c r="CM34" s="304">
        <f t="shared" ref="CM34:CO34" si="103">CM59</f>
        <v>0</v>
      </c>
      <c r="CN34" s="304">
        <f t="shared" si="103"/>
        <v>0</v>
      </c>
      <c r="CO34" s="304">
        <f t="shared" si="103"/>
        <v>0</v>
      </c>
    </row>
    <row r="35" spans="2:114" s="822" customFormat="1" ht="45.75" customHeight="1" x14ac:dyDescent="0.25">
      <c r="B35" s="845" t="s">
        <v>409</v>
      </c>
      <c r="C35" s="846"/>
      <c r="D35" s="817">
        <f>D61</f>
        <v>346117.6</v>
      </c>
      <c r="E35" s="817">
        <f>E61</f>
        <v>145811.63620000001</v>
      </c>
      <c r="F35" s="817">
        <f t="shared" ref="F35:H35" si="104">F61</f>
        <v>0</v>
      </c>
      <c r="G35" s="817">
        <f t="shared" si="104"/>
        <v>0</v>
      </c>
      <c r="H35" s="817">
        <f t="shared" si="104"/>
        <v>200305.9638</v>
      </c>
      <c r="I35" s="818">
        <f t="shared" si="6"/>
        <v>0</v>
      </c>
      <c r="J35" s="819">
        <f t="shared" si="7"/>
        <v>0</v>
      </c>
      <c r="K35" s="817">
        <f>K61</f>
        <v>0</v>
      </c>
      <c r="L35" s="819">
        <f t="shared" si="8"/>
        <v>0</v>
      </c>
      <c r="M35" s="817">
        <f t="shared" ref="M35" si="105">M61</f>
        <v>0</v>
      </c>
      <c r="N35" s="819">
        <v>0</v>
      </c>
      <c r="O35" s="817">
        <f t="shared" ref="O35" si="106">O61</f>
        <v>0</v>
      </c>
      <c r="P35" s="819">
        <v>0</v>
      </c>
      <c r="Q35" s="817">
        <f t="shared" ref="Q35" si="107">Q61</f>
        <v>0</v>
      </c>
      <c r="R35" s="819">
        <v>0</v>
      </c>
      <c r="S35" s="817">
        <f t="shared" si="12"/>
        <v>0</v>
      </c>
      <c r="T35" s="819">
        <f t="shared" si="13"/>
        <v>0</v>
      </c>
      <c r="U35" s="817">
        <f>U61</f>
        <v>0</v>
      </c>
      <c r="V35" s="819">
        <f t="shared" si="14"/>
        <v>0</v>
      </c>
      <c r="W35" s="817">
        <f t="shared" ref="W35" si="108">W61</f>
        <v>0</v>
      </c>
      <c r="X35" s="819">
        <v>0</v>
      </c>
      <c r="Y35" s="817">
        <f t="shared" ref="Y35" si="109">Y61</f>
        <v>0</v>
      </c>
      <c r="Z35" s="819">
        <v>0</v>
      </c>
      <c r="AA35" s="817">
        <f t="shared" ref="AA35" si="110">AA61</f>
        <v>0</v>
      </c>
      <c r="AB35" s="819">
        <v>0</v>
      </c>
      <c r="AC35" s="817">
        <f t="shared" si="18"/>
        <v>293632.87257999997</v>
      </c>
      <c r="AD35" s="820">
        <f t="shared" si="19"/>
        <v>0.84836157589212446</v>
      </c>
      <c r="AE35" s="817">
        <f>AE61</f>
        <v>94091.44</v>
      </c>
      <c r="AF35" s="820">
        <f t="shared" si="20"/>
        <v>0.64529445284422371</v>
      </c>
      <c r="AG35" s="817">
        <f t="shared" ref="AG35" si="111">AG61</f>
        <v>0</v>
      </c>
      <c r="AH35" s="820">
        <v>0</v>
      </c>
      <c r="AI35" s="817">
        <f t="shared" ref="AI35" si="112">AI61</f>
        <v>0</v>
      </c>
      <c r="AJ35" s="820">
        <v>0</v>
      </c>
      <c r="AK35" s="817">
        <f t="shared" ref="AK35" si="113">AK61</f>
        <v>199541.43257999999</v>
      </c>
      <c r="AL35" s="820">
        <v>0</v>
      </c>
      <c r="AM35" s="821"/>
      <c r="AN35" s="821"/>
      <c r="AO35" s="821"/>
      <c r="AP35" s="821"/>
      <c r="AQ35" s="821"/>
      <c r="AR35" s="821"/>
      <c r="AS35" s="821"/>
      <c r="AT35" s="821"/>
      <c r="AU35" s="821">
        <f>AU61</f>
        <v>-200305.96379999997</v>
      </c>
      <c r="AV35" s="821">
        <f>AV61</f>
        <v>145811.63620000001</v>
      </c>
      <c r="AW35" s="821">
        <f>AW61</f>
        <v>145811.63620000001</v>
      </c>
      <c r="AX35" s="821">
        <f t="shared" ref="AX35:AY35" si="114">AX61</f>
        <v>0</v>
      </c>
      <c r="AY35" s="821">
        <f t="shared" si="114"/>
        <v>0</v>
      </c>
      <c r="AZ35" s="821">
        <f>AZ720</f>
        <v>0</v>
      </c>
      <c r="BA35" s="821">
        <f>BB35+BC35+BD35</f>
        <v>0</v>
      </c>
      <c r="BB35" s="821">
        <f>BB61</f>
        <v>0</v>
      </c>
      <c r="BC35" s="821">
        <f t="shared" ref="BC35:BF35" si="115">BC61</f>
        <v>0</v>
      </c>
      <c r="BD35" s="821">
        <f t="shared" si="115"/>
        <v>0</v>
      </c>
      <c r="BE35" s="821">
        <f t="shared" si="115"/>
        <v>346117.6</v>
      </c>
      <c r="BF35" s="821">
        <f t="shared" si="115"/>
        <v>346117.6</v>
      </c>
      <c r="BG35" s="821"/>
      <c r="BH35" s="821"/>
      <c r="BI35" s="821">
        <f>BI61</f>
        <v>300000</v>
      </c>
      <c r="BJ35" s="821">
        <f>BJ61</f>
        <v>300000</v>
      </c>
      <c r="BK35" s="821">
        <f t="shared" ref="BK35:BM35" si="116">BK61</f>
        <v>0</v>
      </c>
      <c r="BL35" s="821">
        <f t="shared" si="116"/>
        <v>0</v>
      </c>
      <c r="BM35" s="821">
        <f t="shared" si="116"/>
        <v>0</v>
      </c>
      <c r="BN35" s="821">
        <f>BN61</f>
        <v>0</v>
      </c>
      <c r="BO35" s="821">
        <f>BO61</f>
        <v>300000</v>
      </c>
      <c r="BP35" s="821">
        <f>BP61</f>
        <v>300000</v>
      </c>
      <c r="BQ35" s="821">
        <f t="shared" ref="BQ35:BS35" si="117">BQ61</f>
        <v>0</v>
      </c>
      <c r="BR35" s="821">
        <f t="shared" si="117"/>
        <v>0</v>
      </c>
      <c r="BS35" s="821">
        <f t="shared" si="117"/>
        <v>0</v>
      </c>
      <c r="BT35" s="821"/>
      <c r="BU35" s="821"/>
      <c r="BV35" s="821">
        <f>BV61</f>
        <v>0</v>
      </c>
      <c r="BW35" s="821">
        <f>BW61</f>
        <v>0</v>
      </c>
      <c r="BX35" s="821">
        <f t="shared" ref="BX35:BZ35" si="118">BX61</f>
        <v>0</v>
      </c>
      <c r="BY35" s="821">
        <f t="shared" si="118"/>
        <v>0</v>
      </c>
      <c r="BZ35" s="821">
        <f t="shared" si="118"/>
        <v>0</v>
      </c>
      <c r="CA35" s="821">
        <f>CB35+CC35+CD35</f>
        <v>0</v>
      </c>
      <c r="CB35" s="821">
        <f>CB61</f>
        <v>0</v>
      </c>
      <c r="CC35" s="821">
        <f t="shared" ref="CC35:CD35" si="119">CC61</f>
        <v>0</v>
      </c>
      <c r="CD35" s="821">
        <f t="shared" si="119"/>
        <v>0</v>
      </c>
      <c r="CE35" s="821">
        <f>CE61</f>
        <v>0</v>
      </c>
      <c r="CF35" s="821">
        <f>CF61</f>
        <v>0</v>
      </c>
      <c r="CG35" s="821">
        <f t="shared" ref="CG35:CI35" si="120">CG61</f>
        <v>0</v>
      </c>
      <c r="CH35" s="821">
        <f t="shared" si="120"/>
        <v>0</v>
      </c>
      <c r="CI35" s="821">
        <f t="shared" si="120"/>
        <v>0</v>
      </c>
      <c r="CJ35" s="821">
        <f>CJ61</f>
        <v>0</v>
      </c>
      <c r="CK35" s="821">
        <f>CK61</f>
        <v>0</v>
      </c>
      <c r="CL35" s="821">
        <f>CL61</f>
        <v>0</v>
      </c>
      <c r="CM35" s="821">
        <f t="shared" ref="CM35:CO35" si="121">CM61</f>
        <v>0</v>
      </c>
      <c r="CN35" s="821">
        <f t="shared" si="121"/>
        <v>0</v>
      </c>
      <c r="CO35" s="821">
        <f t="shared" si="121"/>
        <v>0</v>
      </c>
    </row>
    <row r="36" spans="2:114" s="625" customFormat="1" ht="46.5" customHeight="1" x14ac:dyDescent="0.25">
      <c r="B36" s="841" t="s">
        <v>420</v>
      </c>
      <c r="C36" s="841"/>
      <c r="D36" s="244">
        <f>E36+F36+G36+H36</f>
        <v>1738500.9972499998</v>
      </c>
      <c r="E36" s="244">
        <f>E62+E956</f>
        <v>0</v>
      </c>
      <c r="F36" s="244">
        <f>F62+F956</f>
        <v>0</v>
      </c>
      <c r="G36" s="244">
        <f>G62+G956</f>
        <v>0</v>
      </c>
      <c r="H36" s="244">
        <f>H62+H922+H956</f>
        <v>1738500.9972499998</v>
      </c>
      <c r="I36" s="244">
        <f t="shared" si="6"/>
        <v>176230.67777000001</v>
      </c>
      <c r="J36" s="623">
        <f t="shared" si="7"/>
        <v>0.10136932797206656</v>
      </c>
      <c r="K36" s="244">
        <f>K62+K956</f>
        <v>0</v>
      </c>
      <c r="L36" s="623">
        <v>0</v>
      </c>
      <c r="M36" s="244">
        <f>M62+M956</f>
        <v>0</v>
      </c>
      <c r="N36" s="623">
        <v>0</v>
      </c>
      <c r="O36" s="244">
        <f>O62+O956</f>
        <v>0</v>
      </c>
      <c r="P36" s="623">
        <v>0</v>
      </c>
      <c r="Q36" s="244">
        <f>Q62+Q922+Q956</f>
        <v>176230.67777000001</v>
      </c>
      <c r="R36" s="623">
        <f t="shared" si="11"/>
        <v>0.10136932797206656</v>
      </c>
      <c r="S36" s="244">
        <f t="shared" si="12"/>
        <v>125200.87357999998</v>
      </c>
      <c r="T36" s="623">
        <f t="shared" si="13"/>
        <v>7.2016567018394331E-2</v>
      </c>
      <c r="U36" s="244">
        <f>U62+U956</f>
        <v>0</v>
      </c>
      <c r="V36" s="623">
        <v>0</v>
      </c>
      <c r="W36" s="244">
        <f>W62+W956</f>
        <v>0</v>
      </c>
      <c r="X36" s="623">
        <v>0</v>
      </c>
      <c r="Y36" s="244">
        <f>Y62+Y956</f>
        <v>0</v>
      </c>
      <c r="Z36" s="623">
        <v>0</v>
      </c>
      <c r="AA36" s="244">
        <f>AA62+AA922+AA956</f>
        <v>125200.87357999998</v>
      </c>
      <c r="AB36" s="623">
        <f t="shared" si="17"/>
        <v>7.2016567018394331E-2</v>
      </c>
      <c r="AC36" s="244">
        <f t="shared" si="18"/>
        <v>1737545.3332199997</v>
      </c>
      <c r="AD36" s="624">
        <f t="shared" si="19"/>
        <v>0.99945029422961973</v>
      </c>
      <c r="AE36" s="244">
        <f>AE62+AE956</f>
        <v>0</v>
      </c>
      <c r="AF36" s="624">
        <v>0</v>
      </c>
      <c r="AG36" s="244">
        <f>AG62+AG956</f>
        <v>0</v>
      </c>
      <c r="AH36" s="624">
        <v>0</v>
      </c>
      <c r="AI36" s="244">
        <f>AI62+AI956</f>
        <v>0</v>
      </c>
      <c r="AJ36" s="624">
        <v>0</v>
      </c>
      <c r="AK36" s="244">
        <f>AK62+AK922+AK956</f>
        <v>1737545.3332199997</v>
      </c>
      <c r="AL36" s="624">
        <f t="shared" si="23"/>
        <v>0.99945029422961973</v>
      </c>
      <c r="AM36" s="110"/>
      <c r="AN36" s="110"/>
      <c r="AO36" s="110"/>
      <c r="AP36" s="110"/>
      <c r="AQ36" s="110"/>
      <c r="AR36" s="110"/>
      <c r="AS36" s="110"/>
      <c r="AT36" s="110"/>
      <c r="AU36" s="110">
        <f>AU62+AU956</f>
        <v>-250382.45475000003</v>
      </c>
      <c r="AV36" s="110">
        <f>AW36+AX36+AY36+AZ36</f>
        <v>1488118.5424999997</v>
      </c>
      <c r="AW36" s="110">
        <f>AW62+AW956</f>
        <v>0</v>
      </c>
      <c r="AX36" s="110">
        <f>AX62+AX956</f>
        <v>0</v>
      </c>
      <c r="AY36" s="110">
        <f>AY62+AY956</f>
        <v>0</v>
      </c>
      <c r="AZ36" s="110">
        <f>AZ62+AZ922+AZ956</f>
        <v>1488118.5424999997</v>
      </c>
      <c r="BA36" s="110">
        <f t="shared" ref="BA36:BH36" si="122">BA62+BA956</f>
        <v>-349333.69045999995</v>
      </c>
      <c r="BB36" s="110">
        <f t="shared" si="122"/>
        <v>0</v>
      </c>
      <c r="BC36" s="110">
        <f t="shared" si="122"/>
        <v>0</v>
      </c>
      <c r="BD36" s="110">
        <f t="shared" si="122"/>
        <v>-349333.69045999995</v>
      </c>
      <c r="BE36" s="110" t="e">
        <f t="shared" si="122"/>
        <v>#REF!</v>
      </c>
      <c r="BF36" s="110">
        <f t="shared" si="122"/>
        <v>0</v>
      </c>
      <c r="BG36" s="110">
        <f t="shared" si="122"/>
        <v>0</v>
      </c>
      <c r="BH36" s="110" t="e">
        <f t="shared" si="122"/>
        <v>#REF!</v>
      </c>
      <c r="BI36" s="110">
        <f>BJ36+BK36+BL36+BM36</f>
        <v>1088205</v>
      </c>
      <c r="BJ36" s="110">
        <f>BJ62+BJ956</f>
        <v>0</v>
      </c>
      <c r="BK36" s="110">
        <f>BK62+BK956</f>
        <v>0</v>
      </c>
      <c r="BL36" s="110">
        <f>BL62+BL956</f>
        <v>0</v>
      </c>
      <c r="BM36" s="110">
        <f>BM62+BM922+BM956</f>
        <v>1088205</v>
      </c>
      <c r="BN36" s="110">
        <f>BN62+BN922</f>
        <v>0</v>
      </c>
      <c r="BO36" s="110">
        <f>BP36+BQ36+BR36+BS36</f>
        <v>1088205</v>
      </c>
      <c r="BP36" s="110">
        <f>BP62+BP956</f>
        <v>0</v>
      </c>
      <c r="BQ36" s="110">
        <f>BQ62+BQ956</f>
        <v>0</v>
      </c>
      <c r="BR36" s="110">
        <f>BR62+BR956</f>
        <v>0</v>
      </c>
      <c r="BS36" s="110">
        <f>BS62+BS922+BS956</f>
        <v>1088205</v>
      </c>
      <c r="BT36" s="110">
        <f>BT62+BT922</f>
        <v>0</v>
      </c>
      <c r="BU36" s="110">
        <f>BU62+BU922+BU943</f>
        <v>823341.41944000009</v>
      </c>
      <c r="BV36" s="110" t="e">
        <f>BW36+BX36+BY36+BZ36</f>
        <v>#REF!</v>
      </c>
      <c r="BW36" s="110">
        <f>BW62+BW956</f>
        <v>0</v>
      </c>
      <c r="BX36" s="110">
        <f>BX62+BX956</f>
        <v>0</v>
      </c>
      <c r="BY36" s="110">
        <f>BY62+BY956</f>
        <v>0</v>
      </c>
      <c r="BZ36" s="110" t="e">
        <f>BZ62+BZ922+BZ956</f>
        <v>#REF!</v>
      </c>
      <c r="CA36" s="110">
        <f t="shared" ref="CA36:CA53" si="123">CB36+CC36+CD36</f>
        <v>-109000</v>
      </c>
      <c r="CB36" s="110">
        <f>CB62+CB922</f>
        <v>0</v>
      </c>
      <c r="CC36" s="110">
        <f>CC62+CC922</f>
        <v>0</v>
      </c>
      <c r="CD36" s="110">
        <f>CD62+CD922+CD943</f>
        <v>-109000</v>
      </c>
      <c r="CE36" s="110">
        <f>CF36+CG36+CH36+CI36</f>
        <v>1159501.2</v>
      </c>
      <c r="CF36" s="110">
        <f>CF62+CF956</f>
        <v>0</v>
      </c>
      <c r="CG36" s="110">
        <f>CG62+CG956</f>
        <v>0</v>
      </c>
      <c r="CH36" s="110">
        <f>CH62+CH956</f>
        <v>0</v>
      </c>
      <c r="CI36" s="110">
        <f>CI62+CI922+CI956</f>
        <v>1159501.2</v>
      </c>
      <c r="CJ36" s="110">
        <f>CJ62+CJ922</f>
        <v>0</v>
      </c>
      <c r="CK36" s="110">
        <f>CL36+CM36+CN36+CO36</f>
        <v>1159501.2</v>
      </c>
      <c r="CL36" s="110">
        <f>CL62+CL956</f>
        <v>0</v>
      </c>
      <c r="CM36" s="110">
        <f>CM62+CM956</f>
        <v>0</v>
      </c>
      <c r="CN36" s="110">
        <f>CN62+CN956</f>
        <v>0</v>
      </c>
      <c r="CO36" s="110">
        <f>CO62+CO922+CO956</f>
        <v>1159501.2</v>
      </c>
      <c r="DJ36" s="632"/>
    </row>
    <row r="37" spans="2:114" s="466" customFormat="1" ht="84" customHeight="1" x14ac:dyDescent="0.25">
      <c r="B37" s="842" t="s">
        <v>379</v>
      </c>
      <c r="C37" s="842"/>
      <c r="D37" s="687">
        <f>E37+F37+G37+H37</f>
        <v>1800</v>
      </c>
      <c r="E37" s="687">
        <f>E977</f>
        <v>800</v>
      </c>
      <c r="F37" s="687">
        <f t="shared" ref="F37:H37" si="124">F977</f>
        <v>400</v>
      </c>
      <c r="G37" s="687">
        <f t="shared" si="124"/>
        <v>600</v>
      </c>
      <c r="H37" s="687">
        <f t="shared" si="124"/>
        <v>0</v>
      </c>
      <c r="I37" s="602">
        <f t="shared" si="6"/>
        <v>1100</v>
      </c>
      <c r="J37" s="603">
        <f t="shared" si="7"/>
        <v>0.61111111111111116</v>
      </c>
      <c r="K37" s="687">
        <f>K977</f>
        <v>400</v>
      </c>
      <c r="L37" s="603">
        <f t="shared" si="8"/>
        <v>0.5</v>
      </c>
      <c r="M37" s="687">
        <f t="shared" ref="M37" si="125">M977</f>
        <v>400</v>
      </c>
      <c r="N37" s="603">
        <f t="shared" si="9"/>
        <v>1</v>
      </c>
      <c r="O37" s="687">
        <f t="shared" ref="O37" si="126">O977</f>
        <v>300</v>
      </c>
      <c r="P37" s="603">
        <f t="shared" si="10"/>
        <v>0.5</v>
      </c>
      <c r="Q37" s="687">
        <f t="shared" ref="Q37" si="127">Q977</f>
        <v>0</v>
      </c>
      <c r="R37" s="603">
        <v>0</v>
      </c>
      <c r="S37" s="687">
        <f t="shared" si="12"/>
        <v>1100</v>
      </c>
      <c r="T37" s="603">
        <f t="shared" si="13"/>
        <v>0.61111111111111116</v>
      </c>
      <c r="U37" s="687">
        <f>U977</f>
        <v>400</v>
      </c>
      <c r="V37" s="603">
        <f t="shared" si="14"/>
        <v>0.5</v>
      </c>
      <c r="W37" s="687">
        <f t="shared" ref="W37" si="128">W977</f>
        <v>400</v>
      </c>
      <c r="X37" s="603">
        <f t="shared" si="15"/>
        <v>1</v>
      </c>
      <c r="Y37" s="687">
        <f t="shared" ref="Y37" si="129">Y977</f>
        <v>300</v>
      </c>
      <c r="Z37" s="603">
        <f t="shared" si="16"/>
        <v>0.5</v>
      </c>
      <c r="AA37" s="687">
        <f t="shared" ref="AA37" si="130">AA977</f>
        <v>0</v>
      </c>
      <c r="AB37" s="603">
        <v>0</v>
      </c>
      <c r="AC37" s="687">
        <f t="shared" si="18"/>
        <v>1100</v>
      </c>
      <c r="AD37" s="641">
        <f t="shared" si="19"/>
        <v>0.61111111111111116</v>
      </c>
      <c r="AE37" s="687">
        <f>AE977</f>
        <v>400</v>
      </c>
      <c r="AF37" s="641">
        <f t="shared" si="20"/>
        <v>0.5</v>
      </c>
      <c r="AG37" s="687">
        <f t="shared" ref="AG37" si="131">AG977</f>
        <v>400</v>
      </c>
      <c r="AH37" s="641">
        <f t="shared" si="21"/>
        <v>1</v>
      </c>
      <c r="AI37" s="687">
        <f t="shared" ref="AI37" si="132">AI977</f>
        <v>300</v>
      </c>
      <c r="AJ37" s="641">
        <f t="shared" si="22"/>
        <v>0.5</v>
      </c>
      <c r="AK37" s="687">
        <f t="shared" ref="AK37" si="133">AK977</f>
        <v>0</v>
      </c>
      <c r="AL37" s="641">
        <v>0</v>
      </c>
      <c r="AM37" s="302"/>
      <c r="AN37" s="302"/>
      <c r="AO37" s="302"/>
      <c r="AP37" s="302"/>
      <c r="AQ37" s="302"/>
      <c r="AR37" s="302"/>
      <c r="AS37" s="302"/>
      <c r="AT37" s="302"/>
      <c r="AU37" s="302">
        <f>AU977</f>
        <v>0</v>
      </c>
      <c r="AV37" s="335">
        <f>AW37+AX37+AY37+AZ37</f>
        <v>1800</v>
      </c>
      <c r="AW37" s="302">
        <f>AW977</f>
        <v>800</v>
      </c>
      <c r="AX37" s="302">
        <f t="shared" ref="AX37:AZ37" si="134">AX977</f>
        <v>400</v>
      </c>
      <c r="AY37" s="302">
        <f t="shared" si="134"/>
        <v>600</v>
      </c>
      <c r="AZ37" s="302">
        <f t="shared" si="134"/>
        <v>0</v>
      </c>
      <c r="BA37" s="335">
        <f t="shared" si="24"/>
        <v>0</v>
      </c>
      <c r="BB37" s="335">
        <f>BB977</f>
        <v>0</v>
      </c>
      <c r="BC37" s="335">
        <f t="shared" ref="BC37:BD37" si="135">BC977</f>
        <v>0</v>
      </c>
      <c r="BD37" s="335">
        <f t="shared" si="135"/>
        <v>0</v>
      </c>
      <c r="BE37" s="335">
        <f t="shared" si="25"/>
        <v>1400</v>
      </c>
      <c r="BF37" s="335">
        <f>BF977</f>
        <v>800</v>
      </c>
      <c r="BG37" s="335">
        <f t="shared" ref="BG37:BH37" si="136">BG977</f>
        <v>600</v>
      </c>
      <c r="BH37" s="335">
        <f t="shared" si="136"/>
        <v>0</v>
      </c>
      <c r="BI37" s="335">
        <f>BJ37+BK37+BL37+BM37</f>
        <v>500</v>
      </c>
      <c r="BJ37" s="302">
        <f>BJ977</f>
        <v>100</v>
      </c>
      <c r="BK37" s="335">
        <f t="shared" ref="BK37:BM37" si="137">BK977</f>
        <v>100</v>
      </c>
      <c r="BL37" s="335">
        <f t="shared" si="137"/>
        <v>300</v>
      </c>
      <c r="BM37" s="335">
        <f t="shared" si="137"/>
        <v>0</v>
      </c>
      <c r="BN37" s="335">
        <v>0</v>
      </c>
      <c r="BO37" s="335">
        <f>BP37+BQ37+BR37+BS37</f>
        <v>500</v>
      </c>
      <c r="BP37" s="302">
        <f>BP977</f>
        <v>100</v>
      </c>
      <c r="BQ37" s="335">
        <f t="shared" ref="BQ37:BS37" si="138">BQ977</f>
        <v>100</v>
      </c>
      <c r="BR37" s="335">
        <f t="shared" si="138"/>
        <v>300</v>
      </c>
      <c r="BS37" s="335">
        <f t="shared" si="138"/>
        <v>0</v>
      </c>
      <c r="BT37" s="335">
        <f t="shared" ref="BT37:BU37" si="139">BT977</f>
        <v>300</v>
      </c>
      <c r="BU37" s="335">
        <f t="shared" si="139"/>
        <v>0</v>
      </c>
      <c r="BV37" s="335">
        <f>BW37+BX37+BY37+BZ37</f>
        <v>200</v>
      </c>
      <c r="BW37" s="335">
        <f>BW977</f>
        <v>100</v>
      </c>
      <c r="BX37" s="335">
        <f t="shared" ref="BX37:BZ37" si="140">BX977</f>
        <v>0</v>
      </c>
      <c r="BY37" s="335">
        <f t="shared" si="140"/>
        <v>100</v>
      </c>
      <c r="BZ37" s="335">
        <f t="shared" si="140"/>
        <v>0</v>
      </c>
      <c r="CA37" s="335">
        <f t="shared" si="123"/>
        <v>0</v>
      </c>
      <c r="CB37" s="335">
        <f>CB977</f>
        <v>0</v>
      </c>
      <c r="CC37" s="335">
        <f t="shared" ref="CC37:CD37" si="141">CC977</f>
        <v>0</v>
      </c>
      <c r="CD37" s="335">
        <f t="shared" si="141"/>
        <v>0</v>
      </c>
      <c r="CE37" s="335">
        <f>CF37+CG37+CH37+CI37</f>
        <v>200</v>
      </c>
      <c r="CF37" s="335">
        <f>CF977</f>
        <v>100</v>
      </c>
      <c r="CG37" s="335">
        <f t="shared" ref="CG37:CI37" si="142">CG977</f>
        <v>0</v>
      </c>
      <c r="CH37" s="335">
        <f t="shared" si="142"/>
        <v>100</v>
      </c>
      <c r="CI37" s="335">
        <f t="shared" si="142"/>
        <v>0</v>
      </c>
      <c r="CJ37" s="335">
        <v>0</v>
      </c>
      <c r="CK37" s="335">
        <f>CL37+CM37+CN37+CO37</f>
        <v>200</v>
      </c>
      <c r="CL37" s="335">
        <f>CL977</f>
        <v>100</v>
      </c>
      <c r="CM37" s="335">
        <f t="shared" ref="CM37:CO37" si="143">CM977</f>
        <v>0</v>
      </c>
      <c r="CN37" s="335">
        <f t="shared" si="143"/>
        <v>100</v>
      </c>
      <c r="CO37" s="335">
        <f t="shared" si="143"/>
        <v>0</v>
      </c>
      <c r="CS37" s="642"/>
    </row>
    <row r="38" spans="2:114" s="466" customFormat="1" ht="84" hidden="1" customHeight="1" x14ac:dyDescent="0.25">
      <c r="B38" s="842" t="s">
        <v>226</v>
      </c>
      <c r="C38" s="842"/>
      <c r="D38" s="335">
        <f t="shared" ref="D38:D39" si="144">E38+F38+G38+H38</f>
        <v>0</v>
      </c>
      <c r="E38" s="335">
        <v>0</v>
      </c>
      <c r="F38" s="335"/>
      <c r="G38" s="335">
        <v>0</v>
      </c>
      <c r="H38" s="335">
        <v>0</v>
      </c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567" t="e">
        <f t="shared" si="14"/>
        <v>#DIV/0!</v>
      </c>
      <c r="W38" s="335"/>
      <c r="X38" s="335"/>
      <c r="Y38" s="335"/>
      <c r="Z38" s="335"/>
      <c r="AA38" s="335"/>
      <c r="AB38" s="335"/>
      <c r="AC38" s="335"/>
      <c r="AD38" s="335"/>
      <c r="AE38" s="335"/>
      <c r="AF38" s="335"/>
      <c r="AG38" s="335"/>
      <c r="AH38" s="335"/>
      <c r="AI38" s="335"/>
      <c r="AJ38" s="335"/>
      <c r="AK38" s="335"/>
      <c r="AL38" s="335"/>
      <c r="AM38" s="335"/>
      <c r="AN38" s="335"/>
      <c r="AO38" s="335"/>
      <c r="AP38" s="335"/>
      <c r="AQ38" s="335"/>
      <c r="AR38" s="335"/>
      <c r="AS38" s="335"/>
      <c r="AT38" s="335"/>
      <c r="AU38" s="335">
        <v>0</v>
      </c>
      <c r="AV38" s="335">
        <f t="shared" ref="AV38:AV39" si="145">AW38+AX38+AY38+AZ38</f>
        <v>0</v>
      </c>
      <c r="AW38" s="335">
        <v>0</v>
      </c>
      <c r="AX38" s="335"/>
      <c r="AY38" s="335">
        <v>0</v>
      </c>
      <c r="AZ38" s="335">
        <v>0</v>
      </c>
      <c r="BA38" s="335">
        <f t="shared" si="24"/>
        <v>0</v>
      </c>
      <c r="BB38" s="335">
        <v>0</v>
      </c>
      <c r="BC38" s="335">
        <v>0</v>
      </c>
      <c r="BD38" s="335">
        <v>0</v>
      </c>
      <c r="BE38" s="335">
        <f t="shared" si="25"/>
        <v>0</v>
      </c>
      <c r="BF38" s="335">
        <v>0</v>
      </c>
      <c r="BG38" s="335">
        <v>0</v>
      </c>
      <c r="BH38" s="335">
        <v>0</v>
      </c>
      <c r="BI38" s="335">
        <f t="shared" ref="BI38" si="146">BI63</f>
        <v>0</v>
      </c>
      <c r="BJ38" s="335">
        <v>0</v>
      </c>
      <c r="BK38" s="335"/>
      <c r="BL38" s="335">
        <v>0</v>
      </c>
      <c r="BM38" s="335">
        <v>0</v>
      </c>
      <c r="BN38" s="335">
        <f t="shared" ref="BN38:BN53" si="147">BO38+BP38+BQ38</f>
        <v>0</v>
      </c>
      <c r="BO38" s="335">
        <f t="shared" ref="BO38" si="148">BO63</f>
        <v>0</v>
      </c>
      <c r="BP38" s="335">
        <v>0</v>
      </c>
      <c r="BQ38" s="335"/>
      <c r="BR38" s="335">
        <v>0</v>
      </c>
      <c r="BS38" s="335">
        <v>0</v>
      </c>
      <c r="BT38" s="335">
        <v>0</v>
      </c>
      <c r="BU38" s="335">
        <v>0</v>
      </c>
      <c r="BV38" s="335">
        <f t="shared" ref="BV38" si="149">BV63</f>
        <v>0</v>
      </c>
      <c r="BW38" s="335">
        <v>0</v>
      </c>
      <c r="BX38" s="335"/>
      <c r="BY38" s="335">
        <v>0</v>
      </c>
      <c r="BZ38" s="335">
        <v>0</v>
      </c>
      <c r="CA38" s="335">
        <f t="shared" si="123"/>
        <v>0</v>
      </c>
      <c r="CB38" s="335">
        <v>0</v>
      </c>
      <c r="CC38" s="335">
        <v>0</v>
      </c>
      <c r="CD38" s="335">
        <v>0</v>
      </c>
      <c r="CE38" s="335">
        <f t="shared" ref="CE38:CE53" si="150">CF38+CH38+CI38</f>
        <v>0</v>
      </c>
      <c r="CF38" s="335">
        <v>0</v>
      </c>
      <c r="CG38" s="335"/>
      <c r="CH38" s="335">
        <v>0</v>
      </c>
      <c r="CI38" s="335">
        <v>0</v>
      </c>
      <c r="CJ38" s="335"/>
      <c r="CK38" s="335">
        <f t="shared" ref="CK38" si="151">CK63</f>
        <v>0</v>
      </c>
      <c r="CL38" s="335">
        <v>0</v>
      </c>
      <c r="CM38" s="335"/>
      <c r="CN38" s="335">
        <v>0</v>
      </c>
      <c r="CO38" s="335">
        <v>0</v>
      </c>
    </row>
    <row r="39" spans="2:114" s="466" customFormat="1" ht="96" hidden="1" customHeight="1" x14ac:dyDescent="0.25">
      <c r="B39" s="842" t="s">
        <v>408</v>
      </c>
      <c r="C39" s="842"/>
      <c r="D39" s="335">
        <f t="shared" si="144"/>
        <v>500</v>
      </c>
      <c r="E39" s="335">
        <f>E802+E804</f>
        <v>500</v>
      </c>
      <c r="F39" s="335">
        <f t="shared" ref="F39:BH39" si="152">F802+F804</f>
        <v>0</v>
      </c>
      <c r="G39" s="335">
        <f t="shared" si="152"/>
        <v>0</v>
      </c>
      <c r="H39" s="335">
        <v>0</v>
      </c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567">
        <f t="shared" si="14"/>
        <v>0</v>
      </c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  <c r="AR39" s="335"/>
      <c r="AS39" s="335"/>
      <c r="AT39" s="335"/>
      <c r="AU39" s="335">
        <f t="shared" si="152"/>
        <v>0</v>
      </c>
      <c r="AV39" s="335">
        <f t="shared" si="145"/>
        <v>500</v>
      </c>
      <c r="AW39" s="335">
        <f>AW802+AW804</f>
        <v>500</v>
      </c>
      <c r="AX39" s="335">
        <f t="shared" ref="AX39:AY39" si="153">AX802+AX804</f>
        <v>0</v>
      </c>
      <c r="AY39" s="335">
        <f t="shared" si="153"/>
        <v>0</v>
      </c>
      <c r="AZ39" s="335">
        <v>0</v>
      </c>
      <c r="BA39" s="335">
        <f t="shared" si="152"/>
        <v>0</v>
      </c>
      <c r="BB39" s="335">
        <f t="shared" si="152"/>
        <v>0</v>
      </c>
      <c r="BC39" s="335">
        <f t="shared" si="152"/>
        <v>0</v>
      </c>
      <c r="BD39" s="335">
        <f t="shared" si="152"/>
        <v>0</v>
      </c>
      <c r="BE39" s="335">
        <f t="shared" si="152"/>
        <v>150</v>
      </c>
      <c r="BF39" s="335">
        <f t="shared" si="152"/>
        <v>0</v>
      </c>
      <c r="BG39" s="335">
        <f t="shared" si="152"/>
        <v>0</v>
      </c>
      <c r="BH39" s="335">
        <f t="shared" si="152"/>
        <v>150</v>
      </c>
      <c r="BI39" s="335">
        <f t="shared" ref="BI39" si="154">BJ39+BK39+BL39+BM39</f>
        <v>0</v>
      </c>
      <c r="BJ39" s="335">
        <f>BJ802+BJ804</f>
        <v>0</v>
      </c>
      <c r="BK39" s="335">
        <f t="shared" ref="BK39:BL39" si="155">BK802+BK804</f>
        <v>0</v>
      </c>
      <c r="BL39" s="335">
        <f t="shared" si="155"/>
        <v>0</v>
      </c>
      <c r="BM39" s="335">
        <v>0</v>
      </c>
      <c r="BN39" s="335">
        <f t="shared" si="147"/>
        <v>0</v>
      </c>
      <c r="BO39" s="335">
        <f t="shared" ref="BO39" si="156">BP39+BQ39+BR39+BS39</f>
        <v>0</v>
      </c>
      <c r="BP39" s="335">
        <f>BP802+BP804</f>
        <v>0</v>
      </c>
      <c r="BQ39" s="335">
        <f t="shared" ref="BQ39:BR39" si="157">BQ802+BQ804</f>
        <v>0</v>
      </c>
      <c r="BR39" s="335">
        <f t="shared" si="157"/>
        <v>0</v>
      </c>
      <c r="BS39" s="335">
        <v>0</v>
      </c>
      <c r="BT39" s="335">
        <v>0</v>
      </c>
      <c r="BU39" s="335">
        <v>150</v>
      </c>
      <c r="BV39" s="335">
        <f t="shared" ref="BV39" si="158">BW39+BX39+BY39+BZ39</f>
        <v>0</v>
      </c>
      <c r="BW39" s="335">
        <f>BW802+BW804</f>
        <v>0</v>
      </c>
      <c r="BX39" s="335">
        <f t="shared" ref="BX39:BY39" si="159">BX802+BX804</f>
        <v>0</v>
      </c>
      <c r="BY39" s="335">
        <f t="shared" si="159"/>
        <v>0</v>
      </c>
      <c r="BZ39" s="335">
        <v>0</v>
      </c>
      <c r="CA39" s="335">
        <f t="shared" si="123"/>
        <v>0</v>
      </c>
      <c r="CB39" s="335">
        <v>0</v>
      </c>
      <c r="CC39" s="335">
        <v>0</v>
      </c>
      <c r="CD39" s="335"/>
      <c r="CE39" s="335">
        <f t="shared" si="150"/>
        <v>150</v>
      </c>
      <c r="CF39" s="335">
        <v>0</v>
      </c>
      <c r="CG39" s="335"/>
      <c r="CH39" s="335">
        <v>0</v>
      </c>
      <c r="CI39" s="335">
        <v>150</v>
      </c>
      <c r="CJ39" s="335"/>
      <c r="CK39" s="335">
        <f t="shared" ref="CK39" si="160">CL39+CM39+CN39+CO39</f>
        <v>0</v>
      </c>
      <c r="CL39" s="335">
        <f>CL802+CL804</f>
        <v>0</v>
      </c>
      <c r="CM39" s="335">
        <f t="shared" ref="CM39:CN39" si="161">CM802+CM804</f>
        <v>0</v>
      </c>
      <c r="CN39" s="335">
        <f t="shared" si="161"/>
        <v>0</v>
      </c>
      <c r="CO39" s="335">
        <v>0</v>
      </c>
    </row>
    <row r="40" spans="2:114" s="107" customFormat="1" ht="56.25" hidden="1" customHeight="1" x14ac:dyDescent="0.25">
      <c r="B40" s="840" t="s">
        <v>243</v>
      </c>
      <c r="C40" s="840"/>
      <c r="D40" s="109">
        <f t="shared" ref="D40:H40" si="162">D65</f>
        <v>2944939.0515799997</v>
      </c>
      <c r="E40" s="109">
        <f t="shared" si="162"/>
        <v>681998.62910000002</v>
      </c>
      <c r="F40" s="109"/>
      <c r="G40" s="109">
        <f t="shared" si="162"/>
        <v>0</v>
      </c>
      <c r="H40" s="109">
        <f t="shared" si="162"/>
        <v>0</v>
      </c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567">
        <f t="shared" si="14"/>
        <v>0</v>
      </c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>
        <f t="shared" ref="AU40:BM40" si="163">AU65</f>
        <v>0</v>
      </c>
      <c r="AV40" s="335">
        <f t="shared" si="163"/>
        <v>2944939.0515800002</v>
      </c>
      <c r="AW40" s="109">
        <f t="shared" si="163"/>
        <v>681998.62910000002</v>
      </c>
      <c r="AX40" s="109"/>
      <c r="AY40" s="109">
        <f t="shared" ref="AY40:AZ40" si="164">AY65</f>
        <v>0</v>
      </c>
      <c r="AZ40" s="109">
        <f t="shared" si="164"/>
        <v>0</v>
      </c>
      <c r="BA40" s="109">
        <f t="shared" si="24"/>
        <v>3776254.7761300001</v>
      </c>
      <c r="BB40" s="109">
        <f t="shared" ref="BB40:BD40" si="165">BB65</f>
        <v>3776254.7761300001</v>
      </c>
      <c r="BC40" s="109">
        <f t="shared" si="165"/>
        <v>0</v>
      </c>
      <c r="BD40" s="109">
        <f t="shared" si="165"/>
        <v>0</v>
      </c>
      <c r="BE40" s="109" t="e">
        <f t="shared" si="25"/>
        <v>#REF!</v>
      </c>
      <c r="BF40" s="109" t="e">
        <f t="shared" ref="BF40:BH40" si="166">BF65</f>
        <v>#REF!</v>
      </c>
      <c r="BG40" s="109">
        <f t="shared" si="166"/>
        <v>0</v>
      </c>
      <c r="BH40" s="109">
        <f t="shared" si="166"/>
        <v>0</v>
      </c>
      <c r="BI40" s="109">
        <f t="shared" si="163"/>
        <v>7361044.2000099998</v>
      </c>
      <c r="BJ40" s="196">
        <f t="shared" si="163"/>
        <v>3122450.0272499998</v>
      </c>
      <c r="BK40" s="196"/>
      <c r="BL40" s="196">
        <f t="shared" si="163"/>
        <v>0</v>
      </c>
      <c r="BM40" s="196">
        <f t="shared" si="163"/>
        <v>0</v>
      </c>
      <c r="BN40" s="109">
        <f t="shared" si="147"/>
        <v>10483494.227259999</v>
      </c>
      <c r="BO40" s="109">
        <f t="shared" ref="BO40:BP40" si="167">BO65</f>
        <v>7361044.2000099998</v>
      </c>
      <c r="BP40" s="196">
        <f t="shared" si="167"/>
        <v>3122450.0272499998</v>
      </c>
      <c r="BQ40" s="196"/>
      <c r="BR40" s="196">
        <f t="shared" ref="BR40:BS40" si="168">BR65</f>
        <v>0</v>
      </c>
      <c r="BS40" s="196">
        <f t="shared" si="168"/>
        <v>0</v>
      </c>
      <c r="BT40" s="109">
        <f t="shared" ref="BT40:BZ40" si="169">BT65</f>
        <v>0</v>
      </c>
      <c r="BU40" s="109">
        <f t="shared" si="169"/>
        <v>0</v>
      </c>
      <c r="BV40" s="109">
        <f t="shared" si="169"/>
        <v>0</v>
      </c>
      <c r="BW40" s="196">
        <f t="shared" si="169"/>
        <v>0</v>
      </c>
      <c r="BX40" s="196"/>
      <c r="BY40" s="196">
        <f t="shared" si="169"/>
        <v>0</v>
      </c>
      <c r="BZ40" s="196">
        <f t="shared" si="169"/>
        <v>0</v>
      </c>
      <c r="CA40" s="109">
        <f t="shared" si="123"/>
        <v>0</v>
      </c>
      <c r="CB40" s="109">
        <f t="shared" ref="CB40:CD40" si="170">CB65</f>
        <v>0</v>
      </c>
      <c r="CC40" s="109">
        <f t="shared" si="170"/>
        <v>0</v>
      </c>
      <c r="CD40" s="109">
        <f t="shared" si="170"/>
        <v>0</v>
      </c>
      <c r="CE40" s="109">
        <f t="shared" si="150"/>
        <v>3998617.9523999998</v>
      </c>
      <c r="CF40" s="109">
        <f t="shared" ref="CF40:CI40" si="171">CF65</f>
        <v>3998617.9523999998</v>
      </c>
      <c r="CG40" s="109"/>
      <c r="CH40" s="109">
        <f t="shared" si="171"/>
        <v>0</v>
      </c>
      <c r="CI40" s="109">
        <f t="shared" si="171"/>
        <v>0</v>
      </c>
      <c r="CJ40" s="109"/>
      <c r="CK40" s="109">
        <f t="shared" ref="CK40" si="172">CK65</f>
        <v>16363077.300001379</v>
      </c>
      <c r="CL40" s="196">
        <f t="shared" ref="CL40" si="173">CL65</f>
        <v>3998617.9523999998</v>
      </c>
      <c r="CM40" s="196"/>
      <c r="CN40" s="196">
        <f t="shared" ref="CN40:CO40" si="174">CN65</f>
        <v>0</v>
      </c>
      <c r="CO40" s="196">
        <f t="shared" si="174"/>
        <v>0</v>
      </c>
    </row>
    <row r="41" spans="2:114" s="106" customFormat="1" ht="35.25" hidden="1" customHeight="1" x14ac:dyDescent="0.25">
      <c r="B41" s="840" t="s">
        <v>27</v>
      </c>
      <c r="C41" s="840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567" t="e">
        <f t="shared" si="14"/>
        <v>#DIV/0!</v>
      </c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335"/>
      <c r="AW41" s="109"/>
      <c r="AX41" s="109"/>
      <c r="AY41" s="109"/>
      <c r="AZ41" s="109"/>
      <c r="BA41" s="109">
        <f t="shared" si="24"/>
        <v>0</v>
      </c>
      <c r="BB41" s="109"/>
      <c r="BC41" s="109"/>
      <c r="BD41" s="109"/>
      <c r="BE41" s="109">
        <f t="shared" si="25"/>
        <v>0</v>
      </c>
      <c r="BF41" s="109"/>
      <c r="BG41" s="109"/>
      <c r="BH41" s="109"/>
      <c r="BI41" s="109"/>
      <c r="BJ41" s="196"/>
      <c r="BK41" s="196"/>
      <c r="BL41" s="196"/>
      <c r="BM41" s="196"/>
      <c r="BN41" s="109">
        <f t="shared" si="147"/>
        <v>0</v>
      </c>
      <c r="BO41" s="109"/>
      <c r="BP41" s="196"/>
      <c r="BQ41" s="196"/>
      <c r="BR41" s="196"/>
      <c r="BS41" s="196"/>
      <c r="BT41" s="109"/>
      <c r="BU41" s="109"/>
      <c r="BV41" s="109"/>
      <c r="BW41" s="196"/>
      <c r="BX41" s="196"/>
      <c r="BY41" s="196"/>
      <c r="BZ41" s="196"/>
      <c r="CA41" s="109">
        <f t="shared" si="123"/>
        <v>0</v>
      </c>
      <c r="CB41" s="109"/>
      <c r="CC41" s="109"/>
      <c r="CD41" s="109"/>
      <c r="CE41" s="109">
        <f t="shared" si="150"/>
        <v>0</v>
      </c>
      <c r="CF41" s="109"/>
      <c r="CG41" s="109"/>
      <c r="CH41" s="109"/>
      <c r="CI41" s="109"/>
      <c r="CJ41" s="109"/>
      <c r="CK41" s="109"/>
      <c r="CL41" s="196"/>
      <c r="CM41" s="196"/>
      <c r="CN41" s="196"/>
      <c r="CO41" s="196"/>
    </row>
    <row r="42" spans="2:114" s="106" customFormat="1" ht="35.25" hidden="1" customHeight="1" x14ac:dyDescent="0.25">
      <c r="B42" s="840" t="s">
        <v>28</v>
      </c>
      <c r="C42" s="840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567" t="e">
        <f t="shared" si="14"/>
        <v>#DIV/0!</v>
      </c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335"/>
      <c r="AW42" s="109"/>
      <c r="AX42" s="109"/>
      <c r="AY42" s="109"/>
      <c r="AZ42" s="109"/>
      <c r="BA42" s="109">
        <f t="shared" si="24"/>
        <v>0</v>
      </c>
      <c r="BB42" s="109"/>
      <c r="BC42" s="109"/>
      <c r="BD42" s="109"/>
      <c r="BE42" s="109">
        <f t="shared" si="25"/>
        <v>0</v>
      </c>
      <c r="BF42" s="109"/>
      <c r="BG42" s="109"/>
      <c r="BH42" s="109"/>
      <c r="BI42" s="109"/>
      <c r="BJ42" s="196"/>
      <c r="BK42" s="196"/>
      <c r="BL42" s="196"/>
      <c r="BM42" s="196"/>
      <c r="BN42" s="109">
        <f t="shared" si="147"/>
        <v>0</v>
      </c>
      <c r="BO42" s="109"/>
      <c r="BP42" s="196"/>
      <c r="BQ42" s="196"/>
      <c r="BR42" s="196"/>
      <c r="BS42" s="196"/>
      <c r="BT42" s="109"/>
      <c r="BU42" s="109"/>
      <c r="BV42" s="109"/>
      <c r="BW42" s="196"/>
      <c r="BX42" s="196"/>
      <c r="BY42" s="196"/>
      <c r="BZ42" s="196"/>
      <c r="CA42" s="109">
        <f t="shared" si="123"/>
        <v>0</v>
      </c>
      <c r="CB42" s="109"/>
      <c r="CC42" s="109"/>
      <c r="CD42" s="109"/>
      <c r="CE42" s="109">
        <f t="shared" si="150"/>
        <v>0</v>
      </c>
      <c r="CF42" s="109"/>
      <c r="CG42" s="109"/>
      <c r="CH42" s="109"/>
      <c r="CI42" s="109"/>
      <c r="CJ42" s="109"/>
      <c r="CK42" s="109"/>
      <c r="CL42" s="196"/>
      <c r="CM42" s="196"/>
      <c r="CN42" s="196"/>
      <c r="CO42" s="196"/>
    </row>
    <row r="43" spans="2:114" s="108" customFormat="1" ht="35.25" hidden="1" customHeight="1" x14ac:dyDescent="0.25">
      <c r="B43" s="843"/>
      <c r="C43" s="843"/>
      <c r="D43" s="305"/>
      <c r="E43" s="305"/>
      <c r="F43" s="305"/>
      <c r="G43" s="305"/>
      <c r="H43" s="305"/>
      <c r="I43" s="305"/>
      <c r="J43" s="305"/>
      <c r="K43" s="305"/>
      <c r="L43" s="305"/>
      <c r="M43" s="305"/>
      <c r="N43" s="305"/>
      <c r="O43" s="305"/>
      <c r="P43" s="305"/>
      <c r="Q43" s="305"/>
      <c r="R43" s="305"/>
      <c r="S43" s="305"/>
      <c r="T43" s="305"/>
      <c r="U43" s="305"/>
      <c r="V43" s="567" t="e">
        <f t="shared" si="14"/>
        <v>#DIV/0!</v>
      </c>
      <c r="W43" s="305"/>
      <c r="X43" s="305"/>
      <c r="Y43" s="305"/>
      <c r="Z43" s="305"/>
      <c r="AA43" s="305"/>
      <c r="AB43" s="305"/>
      <c r="AC43" s="305"/>
      <c r="AD43" s="305"/>
      <c r="AE43" s="305"/>
      <c r="AF43" s="305"/>
      <c r="AG43" s="305"/>
      <c r="AH43" s="305"/>
      <c r="AI43" s="305"/>
      <c r="AJ43" s="305"/>
      <c r="AK43" s="305"/>
      <c r="AL43" s="305"/>
      <c r="AM43" s="305"/>
      <c r="AN43" s="305"/>
      <c r="AO43" s="305"/>
      <c r="AP43" s="305"/>
      <c r="AQ43" s="305"/>
      <c r="AR43" s="305"/>
      <c r="AS43" s="305"/>
      <c r="AT43" s="305"/>
      <c r="AU43" s="305"/>
      <c r="AV43" s="507"/>
      <c r="AW43" s="305"/>
      <c r="AX43" s="305"/>
      <c r="AY43" s="305"/>
      <c r="AZ43" s="305"/>
      <c r="BA43" s="109">
        <f t="shared" si="24"/>
        <v>0</v>
      </c>
      <c r="BB43" s="305"/>
      <c r="BC43" s="305"/>
      <c r="BD43" s="305"/>
      <c r="BE43" s="305">
        <f t="shared" si="25"/>
        <v>0</v>
      </c>
      <c r="BF43" s="305"/>
      <c r="BG43" s="305"/>
      <c r="BH43" s="305"/>
      <c r="BI43" s="305"/>
      <c r="BJ43" s="245"/>
      <c r="BK43" s="245"/>
      <c r="BL43" s="245"/>
      <c r="BM43" s="245"/>
      <c r="BN43" s="109">
        <f t="shared" si="147"/>
        <v>0</v>
      </c>
      <c r="BO43" s="305"/>
      <c r="BP43" s="245"/>
      <c r="BQ43" s="245"/>
      <c r="BR43" s="245"/>
      <c r="BS43" s="245"/>
      <c r="BT43" s="305"/>
      <c r="BU43" s="305"/>
      <c r="BV43" s="305"/>
      <c r="BW43" s="245"/>
      <c r="BX43" s="245"/>
      <c r="BY43" s="245"/>
      <c r="BZ43" s="245"/>
      <c r="CA43" s="109">
        <f t="shared" si="123"/>
        <v>0</v>
      </c>
      <c r="CB43" s="305"/>
      <c r="CC43" s="305"/>
      <c r="CD43" s="305"/>
      <c r="CE43" s="305">
        <f t="shared" si="150"/>
        <v>0</v>
      </c>
      <c r="CF43" s="305"/>
      <c r="CG43" s="305"/>
      <c r="CH43" s="305"/>
      <c r="CI43" s="305"/>
      <c r="CJ43" s="109"/>
      <c r="CK43" s="305"/>
      <c r="CL43" s="245"/>
      <c r="CM43" s="245"/>
      <c r="CN43" s="245"/>
      <c r="CO43" s="245"/>
    </row>
    <row r="44" spans="2:114" s="108" customFormat="1" ht="35.25" hidden="1" customHeight="1" x14ac:dyDescent="0.25">
      <c r="B44" s="843"/>
      <c r="C44" s="843"/>
      <c r="D44" s="305"/>
      <c r="E44" s="305"/>
      <c r="F44" s="305"/>
      <c r="G44" s="305"/>
      <c r="H44" s="305"/>
      <c r="I44" s="305"/>
      <c r="J44" s="305"/>
      <c r="K44" s="305"/>
      <c r="L44" s="305"/>
      <c r="M44" s="305"/>
      <c r="N44" s="305"/>
      <c r="O44" s="305"/>
      <c r="P44" s="305"/>
      <c r="Q44" s="305"/>
      <c r="R44" s="305"/>
      <c r="S44" s="305"/>
      <c r="T44" s="305"/>
      <c r="U44" s="305"/>
      <c r="V44" s="567" t="e">
        <f t="shared" si="14"/>
        <v>#DIV/0!</v>
      </c>
      <c r="W44" s="305"/>
      <c r="X44" s="305"/>
      <c r="Y44" s="305"/>
      <c r="Z44" s="305"/>
      <c r="AA44" s="305"/>
      <c r="AB44" s="305"/>
      <c r="AC44" s="305"/>
      <c r="AD44" s="305"/>
      <c r="AE44" s="305"/>
      <c r="AF44" s="305"/>
      <c r="AG44" s="305"/>
      <c r="AH44" s="305"/>
      <c r="AI44" s="305"/>
      <c r="AJ44" s="305"/>
      <c r="AK44" s="305"/>
      <c r="AL44" s="305"/>
      <c r="AM44" s="305"/>
      <c r="AN44" s="305"/>
      <c r="AO44" s="305"/>
      <c r="AP44" s="305"/>
      <c r="AQ44" s="305"/>
      <c r="AR44" s="305"/>
      <c r="AS44" s="305"/>
      <c r="AT44" s="305"/>
      <c r="AU44" s="305"/>
      <c r="AV44" s="507"/>
      <c r="AW44" s="305"/>
      <c r="AX44" s="305"/>
      <c r="AY44" s="305"/>
      <c r="AZ44" s="305"/>
      <c r="BA44" s="109">
        <f t="shared" si="24"/>
        <v>0</v>
      </c>
      <c r="BB44" s="305"/>
      <c r="BC44" s="305"/>
      <c r="BD44" s="305"/>
      <c r="BE44" s="305">
        <f t="shared" si="25"/>
        <v>0</v>
      </c>
      <c r="BF44" s="305"/>
      <c r="BG44" s="305"/>
      <c r="BH44" s="305"/>
      <c r="BI44" s="305"/>
      <c r="BJ44" s="245"/>
      <c r="BK44" s="245"/>
      <c r="BL44" s="245"/>
      <c r="BM44" s="245"/>
      <c r="BN44" s="109">
        <f t="shared" si="147"/>
        <v>0</v>
      </c>
      <c r="BO44" s="305"/>
      <c r="BP44" s="245"/>
      <c r="BQ44" s="245"/>
      <c r="BR44" s="245"/>
      <c r="BS44" s="245"/>
      <c r="BT44" s="305"/>
      <c r="BU44" s="305"/>
      <c r="BV44" s="305"/>
      <c r="BW44" s="245"/>
      <c r="BX44" s="245"/>
      <c r="BY44" s="245"/>
      <c r="BZ44" s="245"/>
      <c r="CA44" s="109">
        <f t="shared" si="123"/>
        <v>0</v>
      </c>
      <c r="CB44" s="305"/>
      <c r="CC44" s="305"/>
      <c r="CD44" s="305"/>
      <c r="CE44" s="305">
        <f t="shared" si="150"/>
        <v>0</v>
      </c>
      <c r="CF44" s="305"/>
      <c r="CG44" s="305"/>
      <c r="CH44" s="305"/>
      <c r="CI44" s="305"/>
      <c r="CJ44" s="109"/>
      <c r="CK44" s="305"/>
      <c r="CL44" s="245"/>
      <c r="CM44" s="245"/>
      <c r="CN44" s="245"/>
      <c r="CO44" s="245"/>
    </row>
    <row r="45" spans="2:114" s="106" customFormat="1" ht="56.25" hidden="1" customHeight="1" x14ac:dyDescent="0.25">
      <c r="B45" s="840" t="s">
        <v>306</v>
      </c>
      <c r="C45" s="840"/>
      <c r="D45" s="109">
        <f t="shared" ref="D45:H45" si="175">D227</f>
        <v>0</v>
      </c>
      <c r="E45" s="109">
        <f t="shared" si="175"/>
        <v>0</v>
      </c>
      <c r="F45" s="109"/>
      <c r="G45" s="109">
        <f t="shared" si="175"/>
        <v>0</v>
      </c>
      <c r="H45" s="109">
        <f t="shared" si="175"/>
        <v>0</v>
      </c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567" t="e">
        <f t="shared" si="14"/>
        <v>#DIV/0!</v>
      </c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>
        <f t="shared" ref="AU45:BM45" si="176">AU227</f>
        <v>0</v>
      </c>
      <c r="AV45" s="335">
        <f t="shared" si="176"/>
        <v>0</v>
      </c>
      <c r="AW45" s="109">
        <f t="shared" si="176"/>
        <v>0</v>
      </c>
      <c r="AX45" s="109"/>
      <c r="AY45" s="109">
        <f t="shared" ref="AY45:AZ45" si="177">AY227</f>
        <v>0</v>
      </c>
      <c r="AZ45" s="109">
        <f t="shared" si="177"/>
        <v>0</v>
      </c>
      <c r="BA45" s="109">
        <f t="shared" si="24"/>
        <v>0</v>
      </c>
      <c r="BB45" s="109">
        <f t="shared" ref="BB45:BD45" si="178">BB227</f>
        <v>0</v>
      </c>
      <c r="BC45" s="109">
        <f t="shared" si="178"/>
        <v>0</v>
      </c>
      <c r="BD45" s="109">
        <f t="shared" si="178"/>
        <v>0</v>
      </c>
      <c r="BE45" s="109">
        <f t="shared" si="25"/>
        <v>0</v>
      </c>
      <c r="BF45" s="109">
        <f t="shared" ref="BF45:BH45" si="179">BF227</f>
        <v>0</v>
      </c>
      <c r="BG45" s="109">
        <f t="shared" si="179"/>
        <v>0</v>
      </c>
      <c r="BH45" s="109">
        <f t="shared" si="179"/>
        <v>0</v>
      </c>
      <c r="BI45" s="109">
        <f t="shared" si="176"/>
        <v>0</v>
      </c>
      <c r="BJ45" s="196">
        <f t="shared" si="176"/>
        <v>0</v>
      </c>
      <c r="BK45" s="196"/>
      <c r="BL45" s="196">
        <f t="shared" si="176"/>
        <v>0</v>
      </c>
      <c r="BM45" s="196">
        <f t="shared" si="176"/>
        <v>0</v>
      </c>
      <c r="BN45" s="109">
        <f t="shared" si="147"/>
        <v>0</v>
      </c>
      <c r="BO45" s="109">
        <f t="shared" ref="BO45:BP45" si="180">BO227</f>
        <v>0</v>
      </c>
      <c r="BP45" s="196">
        <f t="shared" si="180"/>
        <v>0</v>
      </c>
      <c r="BQ45" s="196"/>
      <c r="BR45" s="196">
        <f t="shared" ref="BR45:BS45" si="181">BR227</f>
        <v>0</v>
      </c>
      <c r="BS45" s="196">
        <f t="shared" si="181"/>
        <v>0</v>
      </c>
      <c r="BT45" s="109">
        <f t="shared" ref="BT45:BZ45" si="182">BT227</f>
        <v>0</v>
      </c>
      <c r="BU45" s="109">
        <f t="shared" si="182"/>
        <v>0</v>
      </c>
      <c r="BV45" s="109">
        <f t="shared" si="182"/>
        <v>0</v>
      </c>
      <c r="BW45" s="196">
        <f t="shared" si="182"/>
        <v>0</v>
      </c>
      <c r="BX45" s="196"/>
      <c r="BY45" s="196">
        <f t="shared" si="182"/>
        <v>0</v>
      </c>
      <c r="BZ45" s="196">
        <f t="shared" si="182"/>
        <v>0</v>
      </c>
      <c r="CA45" s="109">
        <f t="shared" si="123"/>
        <v>0</v>
      </c>
      <c r="CB45" s="109">
        <f t="shared" ref="CB45:CD45" si="183">CB227</f>
        <v>0</v>
      </c>
      <c r="CC45" s="109">
        <f t="shared" si="183"/>
        <v>0</v>
      </c>
      <c r="CD45" s="109">
        <f t="shared" si="183"/>
        <v>0</v>
      </c>
      <c r="CE45" s="109">
        <f t="shared" si="150"/>
        <v>0</v>
      </c>
      <c r="CF45" s="109">
        <f t="shared" ref="CF45:CI45" si="184">CF227</f>
        <v>0</v>
      </c>
      <c r="CG45" s="109"/>
      <c r="CH45" s="109">
        <f t="shared" si="184"/>
        <v>0</v>
      </c>
      <c r="CI45" s="109">
        <f t="shared" si="184"/>
        <v>0</v>
      </c>
      <c r="CJ45" s="109"/>
      <c r="CK45" s="109">
        <f t="shared" ref="CK45" si="185">CK227</f>
        <v>0</v>
      </c>
      <c r="CL45" s="196">
        <f t="shared" ref="CL45" si="186">CL227</f>
        <v>0</v>
      </c>
      <c r="CM45" s="196"/>
      <c r="CN45" s="196">
        <f t="shared" ref="CN45:CO45" si="187">CN227</f>
        <v>0</v>
      </c>
      <c r="CO45" s="196">
        <f t="shared" si="187"/>
        <v>0</v>
      </c>
    </row>
    <row r="46" spans="2:114" s="106" customFormat="1" ht="54" hidden="1" customHeight="1" x14ac:dyDescent="0.25">
      <c r="B46" s="840" t="s">
        <v>192</v>
      </c>
      <c r="C46" s="840"/>
      <c r="D46" s="109">
        <f t="shared" ref="D46:H46" si="188">D279</f>
        <v>337321.8</v>
      </c>
      <c r="E46" s="109">
        <f t="shared" si="188"/>
        <v>72335.316619999998</v>
      </c>
      <c r="F46" s="109"/>
      <c r="G46" s="109">
        <f t="shared" si="188"/>
        <v>0</v>
      </c>
      <c r="H46" s="109">
        <f t="shared" si="188"/>
        <v>0</v>
      </c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567">
        <f t="shared" si="14"/>
        <v>0</v>
      </c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>
        <f t="shared" ref="AU46:BM46" si="189">AU279</f>
        <v>0</v>
      </c>
      <c r="AV46" s="335">
        <f t="shared" si="189"/>
        <v>337321.8</v>
      </c>
      <c r="AW46" s="109">
        <f t="shared" si="189"/>
        <v>72335.316619999998</v>
      </c>
      <c r="AX46" s="109"/>
      <c r="AY46" s="109">
        <f t="shared" ref="AY46:AZ46" si="190">AY279</f>
        <v>0</v>
      </c>
      <c r="AZ46" s="109">
        <f t="shared" si="190"/>
        <v>0</v>
      </c>
      <c r="BA46" s="109">
        <f t="shared" si="24"/>
        <v>0</v>
      </c>
      <c r="BB46" s="109">
        <f t="shared" ref="BB46:BD46" si="191">BB279</f>
        <v>0</v>
      </c>
      <c r="BC46" s="109">
        <f t="shared" si="191"/>
        <v>0</v>
      </c>
      <c r="BD46" s="109">
        <f t="shared" si="191"/>
        <v>0</v>
      </c>
      <c r="BE46" s="109">
        <f t="shared" si="25"/>
        <v>72335.316619999998</v>
      </c>
      <c r="BF46" s="109">
        <f t="shared" ref="BF46:BH46" si="192">BF279</f>
        <v>72335.316619999998</v>
      </c>
      <c r="BG46" s="109">
        <f t="shared" si="192"/>
        <v>0</v>
      </c>
      <c r="BH46" s="109">
        <f t="shared" si="192"/>
        <v>0</v>
      </c>
      <c r="BI46" s="109">
        <f t="shared" si="189"/>
        <v>0</v>
      </c>
      <c r="BJ46" s="196">
        <f t="shared" si="189"/>
        <v>0</v>
      </c>
      <c r="BK46" s="196"/>
      <c r="BL46" s="196">
        <f t="shared" si="189"/>
        <v>0</v>
      </c>
      <c r="BM46" s="196">
        <f t="shared" si="189"/>
        <v>0</v>
      </c>
      <c r="BN46" s="109">
        <f t="shared" si="147"/>
        <v>0</v>
      </c>
      <c r="BO46" s="109">
        <f t="shared" ref="BO46:BP46" si="193">BO279</f>
        <v>0</v>
      </c>
      <c r="BP46" s="196">
        <f t="shared" si="193"/>
        <v>0</v>
      </c>
      <c r="BQ46" s="196"/>
      <c r="BR46" s="196">
        <f t="shared" ref="BR46:BS46" si="194">BR279</f>
        <v>0</v>
      </c>
      <c r="BS46" s="196">
        <f t="shared" si="194"/>
        <v>0</v>
      </c>
      <c r="BT46" s="109">
        <f t="shared" ref="BT46:BZ46" si="195">BT279</f>
        <v>0</v>
      </c>
      <c r="BU46" s="109">
        <f t="shared" si="195"/>
        <v>0</v>
      </c>
      <c r="BV46" s="109">
        <f t="shared" si="195"/>
        <v>0</v>
      </c>
      <c r="BW46" s="196">
        <f t="shared" si="195"/>
        <v>0</v>
      </c>
      <c r="BX46" s="196"/>
      <c r="BY46" s="196">
        <f t="shared" si="195"/>
        <v>0</v>
      </c>
      <c r="BZ46" s="196">
        <f t="shared" si="195"/>
        <v>0</v>
      </c>
      <c r="CA46" s="109">
        <f t="shared" si="123"/>
        <v>0</v>
      </c>
      <c r="CB46" s="109">
        <f t="shared" ref="CB46:CD46" si="196">CB279</f>
        <v>0</v>
      </c>
      <c r="CC46" s="109">
        <f t="shared" si="196"/>
        <v>0</v>
      </c>
      <c r="CD46" s="109">
        <f t="shared" si="196"/>
        <v>0</v>
      </c>
      <c r="CE46" s="109">
        <f t="shared" si="150"/>
        <v>0</v>
      </c>
      <c r="CF46" s="109">
        <f t="shared" ref="CF46:CI46" si="197">CF279</f>
        <v>0</v>
      </c>
      <c r="CG46" s="109"/>
      <c r="CH46" s="109">
        <f t="shared" si="197"/>
        <v>0</v>
      </c>
      <c r="CI46" s="109">
        <f t="shared" si="197"/>
        <v>0</v>
      </c>
      <c r="CJ46" s="109"/>
      <c r="CK46" s="109">
        <f t="shared" ref="CK46" si="198">CK279</f>
        <v>0</v>
      </c>
      <c r="CL46" s="196">
        <f>CL279</f>
        <v>0</v>
      </c>
      <c r="CM46" s="196"/>
      <c r="CN46" s="196">
        <f t="shared" ref="CN46:CO46" si="199">CN279</f>
        <v>0</v>
      </c>
      <c r="CO46" s="196">
        <f t="shared" si="199"/>
        <v>0</v>
      </c>
    </row>
    <row r="47" spans="2:114" s="106" customFormat="1" ht="85.5" hidden="1" customHeight="1" x14ac:dyDescent="0.25">
      <c r="B47" s="840" t="s">
        <v>209</v>
      </c>
      <c r="C47" s="840"/>
      <c r="D47" s="109">
        <f t="shared" ref="D47:H47" si="200">D716</f>
        <v>8893049.2631500009</v>
      </c>
      <c r="E47" s="109">
        <f t="shared" si="200"/>
        <v>2682595.0364099997</v>
      </c>
      <c r="F47" s="109"/>
      <c r="G47" s="109">
        <f t="shared" si="200"/>
        <v>0</v>
      </c>
      <c r="H47" s="109">
        <f t="shared" si="200"/>
        <v>1616893.9309999999</v>
      </c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567">
        <f t="shared" si="14"/>
        <v>0</v>
      </c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>
        <f t="shared" ref="AU47:BM47" si="201">AU716</f>
        <v>-250382.44006000273</v>
      </c>
      <c r="AV47" s="335">
        <f t="shared" si="201"/>
        <v>8642666.8230899982</v>
      </c>
      <c r="AW47" s="109">
        <f t="shared" si="201"/>
        <v>2682595.0364099997</v>
      </c>
      <c r="AX47" s="109"/>
      <c r="AY47" s="109">
        <f t="shared" ref="AY47:AZ47" si="202">AY716</f>
        <v>0</v>
      </c>
      <c r="AZ47" s="109">
        <f t="shared" si="202"/>
        <v>1366511.4762499998</v>
      </c>
      <c r="BA47" s="109" t="e">
        <f t="shared" si="24"/>
        <v>#REF!</v>
      </c>
      <c r="BB47" s="109" t="e">
        <f t="shared" ref="BB47:BD47" si="203">BB716</f>
        <v>#REF!</v>
      </c>
      <c r="BC47" s="109" t="e">
        <f t="shared" si="203"/>
        <v>#REF!</v>
      </c>
      <c r="BD47" s="109" t="e">
        <f t="shared" si="203"/>
        <v>#REF!</v>
      </c>
      <c r="BE47" s="109" t="e">
        <f t="shared" si="25"/>
        <v>#REF!</v>
      </c>
      <c r="BF47" s="109" t="e">
        <f t="shared" ref="BF47:BH47" si="204">BF716</f>
        <v>#REF!</v>
      </c>
      <c r="BG47" s="109" t="e">
        <f t="shared" si="204"/>
        <v>#REF!</v>
      </c>
      <c r="BH47" s="109" t="e">
        <f t="shared" si="204"/>
        <v>#REF!</v>
      </c>
      <c r="BI47" s="109">
        <f t="shared" si="201"/>
        <v>6404467.21435</v>
      </c>
      <c r="BJ47" s="196">
        <f t="shared" si="201"/>
        <v>1573807.2326</v>
      </c>
      <c r="BK47" s="196"/>
      <c r="BL47" s="196">
        <f t="shared" si="201"/>
        <v>0</v>
      </c>
      <c r="BM47" s="196">
        <f t="shared" si="201"/>
        <v>1053111.71263</v>
      </c>
      <c r="BN47" s="109">
        <f t="shared" si="147"/>
        <v>8037592.8976599993</v>
      </c>
      <c r="BO47" s="109">
        <f t="shared" ref="BO47:BP47" si="205">BO716</f>
        <v>6463785.6650599996</v>
      </c>
      <c r="BP47" s="196">
        <f t="shared" si="205"/>
        <v>1573807.2326</v>
      </c>
      <c r="BQ47" s="196"/>
      <c r="BR47" s="196">
        <f t="shared" ref="BR47:BS47" si="206">BR716</f>
        <v>0</v>
      </c>
      <c r="BS47" s="196">
        <f t="shared" si="206"/>
        <v>1053111.71263</v>
      </c>
      <c r="BT47" s="109" t="e">
        <f t="shared" ref="BT47:BZ47" si="207">BT716</f>
        <v>#REF!</v>
      </c>
      <c r="BU47" s="109" t="e">
        <f t="shared" si="207"/>
        <v>#REF!</v>
      </c>
      <c r="BV47" s="109" t="e">
        <f t="shared" si="207"/>
        <v>#REF!</v>
      </c>
      <c r="BW47" s="196">
        <f t="shared" si="207"/>
        <v>1634943.4886</v>
      </c>
      <c r="BX47" s="196"/>
      <c r="BY47" s="196">
        <f t="shared" si="207"/>
        <v>0</v>
      </c>
      <c r="BZ47" s="196" t="e">
        <f t="shared" si="207"/>
        <v>#REF!</v>
      </c>
      <c r="CA47" s="109" t="e">
        <f t="shared" si="123"/>
        <v>#REF!</v>
      </c>
      <c r="CB47" s="109" t="e">
        <f t="shared" ref="CB47:CD47" si="208">CB716</f>
        <v>#REF!</v>
      </c>
      <c r="CC47" s="109" t="e">
        <f t="shared" si="208"/>
        <v>#REF!</v>
      </c>
      <c r="CD47" s="109" t="e">
        <f t="shared" si="208"/>
        <v>#REF!</v>
      </c>
      <c r="CE47" s="109">
        <f t="shared" si="150"/>
        <v>1624943.4886</v>
      </c>
      <c r="CF47" s="109">
        <f t="shared" ref="CF47:CI47" si="209">CF716</f>
        <v>534943.48860000004</v>
      </c>
      <c r="CG47" s="109"/>
      <c r="CH47" s="109">
        <f t="shared" si="209"/>
        <v>0</v>
      </c>
      <c r="CI47" s="109">
        <f t="shared" si="209"/>
        <v>1090000</v>
      </c>
      <c r="CJ47" s="109"/>
      <c r="CK47" s="109">
        <f t="shared" ref="CK47" si="210">CK716</f>
        <v>3647551.9060199996</v>
      </c>
      <c r="CL47" s="196">
        <f>CL716</f>
        <v>534943.48860000004</v>
      </c>
      <c r="CM47" s="196"/>
      <c r="CN47" s="196">
        <f t="shared" ref="CN47:CO47" si="211">CN716</f>
        <v>0</v>
      </c>
      <c r="CO47" s="196">
        <f t="shared" si="211"/>
        <v>1090000</v>
      </c>
    </row>
    <row r="48" spans="2:114" s="106" customFormat="1" ht="78.75" hidden="1" customHeight="1" x14ac:dyDescent="0.25">
      <c r="B48" s="840" t="s">
        <v>272</v>
      </c>
      <c r="C48" s="840"/>
      <c r="D48" s="109">
        <f t="shared" ref="D48:H48" si="212">D783</f>
        <v>2850670.24321</v>
      </c>
      <c r="E48" s="109">
        <f t="shared" si="212"/>
        <v>619303.37997999997</v>
      </c>
      <c r="F48" s="109"/>
      <c r="G48" s="109">
        <f t="shared" si="212"/>
        <v>1368632.2734699999</v>
      </c>
      <c r="H48" s="109">
        <f t="shared" si="212"/>
        <v>0</v>
      </c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567">
        <f t="shared" si="14"/>
        <v>0</v>
      </c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9"/>
      <c r="AK48" s="109"/>
      <c r="AL48" s="109"/>
      <c r="AM48" s="109"/>
      <c r="AN48" s="109"/>
      <c r="AO48" s="109"/>
      <c r="AP48" s="109"/>
      <c r="AQ48" s="109"/>
      <c r="AR48" s="109"/>
      <c r="AS48" s="109"/>
      <c r="AT48" s="109"/>
      <c r="AU48" s="109">
        <f t="shared" ref="AU48:BM48" si="213">AU783</f>
        <v>228820.43720000004</v>
      </c>
      <c r="AV48" s="335">
        <f t="shared" si="213"/>
        <v>3079490.68041</v>
      </c>
      <c r="AW48" s="109">
        <f t="shared" si="213"/>
        <v>499303.37998000003</v>
      </c>
      <c r="AX48" s="109"/>
      <c r="AY48" s="109">
        <f t="shared" ref="AY48:AZ48" si="214">AY783</f>
        <v>1366232.2734699999</v>
      </c>
      <c r="AZ48" s="109">
        <f t="shared" si="214"/>
        <v>0</v>
      </c>
      <c r="BA48" s="109">
        <f t="shared" si="24"/>
        <v>0</v>
      </c>
      <c r="BB48" s="109">
        <f t="shared" ref="BB48:BD48" si="215">BB783</f>
        <v>0</v>
      </c>
      <c r="BC48" s="109">
        <f t="shared" si="215"/>
        <v>0</v>
      </c>
      <c r="BD48" s="109">
        <f t="shared" si="215"/>
        <v>0</v>
      </c>
      <c r="BE48" s="109">
        <f t="shared" si="25"/>
        <v>1987935.6534499999</v>
      </c>
      <c r="BF48" s="109">
        <f t="shared" ref="BF48:BH48" si="216">BF783</f>
        <v>619303.37997999997</v>
      </c>
      <c r="BG48" s="109">
        <f t="shared" si="216"/>
        <v>1368632.2734699999</v>
      </c>
      <c r="BH48" s="109">
        <f t="shared" si="216"/>
        <v>0</v>
      </c>
      <c r="BI48" s="109">
        <f t="shared" si="213"/>
        <v>3417311.4618699998</v>
      </c>
      <c r="BJ48" s="196">
        <f t="shared" si="213"/>
        <v>999943.5</v>
      </c>
      <c r="BK48" s="196"/>
      <c r="BL48" s="196">
        <f t="shared" si="213"/>
        <v>1343791.8204499998</v>
      </c>
      <c r="BM48" s="196">
        <f t="shared" si="213"/>
        <v>0</v>
      </c>
      <c r="BN48" s="109">
        <f t="shared" si="147"/>
        <v>4343926.5771599999</v>
      </c>
      <c r="BO48" s="109">
        <f t="shared" ref="BO48:BP48" si="217">BO783</f>
        <v>3343983.0771599999</v>
      </c>
      <c r="BP48" s="196">
        <f t="shared" si="217"/>
        <v>999943.5</v>
      </c>
      <c r="BQ48" s="196"/>
      <c r="BR48" s="196">
        <f t="shared" ref="BR48:BS48" si="218">BR783</f>
        <v>1329781.8864499999</v>
      </c>
      <c r="BS48" s="196">
        <f t="shared" si="218"/>
        <v>0</v>
      </c>
      <c r="BT48" s="109">
        <f t="shared" ref="BT48:BZ48" si="219">BT783</f>
        <v>1343791.8204499998</v>
      </c>
      <c r="BU48" s="109">
        <f t="shared" si="219"/>
        <v>0</v>
      </c>
      <c r="BV48" s="109">
        <f t="shared" si="219"/>
        <v>2331746.9246499999</v>
      </c>
      <c r="BW48" s="196">
        <f t="shared" si="219"/>
        <v>670000</v>
      </c>
      <c r="BX48" s="196"/>
      <c r="BY48" s="196">
        <f t="shared" si="219"/>
        <v>1306746.9246499999</v>
      </c>
      <c r="BZ48" s="196">
        <f t="shared" si="219"/>
        <v>0</v>
      </c>
      <c r="CA48" s="109">
        <f t="shared" si="123"/>
        <v>0</v>
      </c>
      <c r="CB48" s="109">
        <f t="shared" ref="CB48:CD48" si="220">CB783</f>
        <v>0</v>
      </c>
      <c r="CC48" s="109">
        <f t="shared" si="220"/>
        <v>0</v>
      </c>
      <c r="CD48" s="109">
        <f t="shared" si="220"/>
        <v>0</v>
      </c>
      <c r="CE48" s="109">
        <f t="shared" si="150"/>
        <v>1976746.9246499999</v>
      </c>
      <c r="CF48" s="109">
        <f t="shared" ref="CF48:CI48" si="221">CF783</f>
        <v>670000</v>
      </c>
      <c r="CG48" s="109"/>
      <c r="CH48" s="109">
        <f t="shared" si="221"/>
        <v>1306746.9246499999</v>
      </c>
      <c r="CI48" s="109">
        <f t="shared" si="221"/>
        <v>0</v>
      </c>
      <c r="CJ48" s="109"/>
      <c r="CK48" s="109">
        <f t="shared" ref="CK48" si="222">CK783</f>
        <v>2331746.9246499999</v>
      </c>
      <c r="CL48" s="196">
        <f>CL783</f>
        <v>670000</v>
      </c>
      <c r="CM48" s="196"/>
      <c r="CN48" s="196">
        <f t="shared" ref="CN48:CO48" si="223">CN783</f>
        <v>1306746.9246499999</v>
      </c>
      <c r="CO48" s="196">
        <f t="shared" si="223"/>
        <v>0</v>
      </c>
    </row>
    <row r="49" spans="2:123" s="106" customFormat="1" ht="84" hidden="1" customHeight="1" x14ac:dyDescent="0.25">
      <c r="B49" s="203"/>
      <c r="C49" s="203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567" t="e">
        <f t="shared" si="14"/>
        <v>#DIV/0!</v>
      </c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335"/>
      <c r="AW49" s="109"/>
      <c r="AX49" s="109"/>
      <c r="AY49" s="109"/>
      <c r="AZ49" s="109"/>
      <c r="BA49" s="109">
        <f t="shared" si="24"/>
        <v>0</v>
      </c>
      <c r="BB49" s="109"/>
      <c r="BC49" s="109"/>
      <c r="BD49" s="109"/>
      <c r="BE49" s="109">
        <f t="shared" si="25"/>
        <v>0</v>
      </c>
      <c r="BF49" s="109"/>
      <c r="BG49" s="109"/>
      <c r="BH49" s="109"/>
      <c r="BI49" s="109"/>
      <c r="BJ49" s="196"/>
      <c r="BK49" s="196"/>
      <c r="BL49" s="196"/>
      <c r="BM49" s="196"/>
      <c r="BN49" s="109">
        <f t="shared" si="147"/>
        <v>0</v>
      </c>
      <c r="BO49" s="109"/>
      <c r="BP49" s="196"/>
      <c r="BQ49" s="196"/>
      <c r="BR49" s="196"/>
      <c r="BS49" s="196"/>
      <c r="BT49" s="109"/>
      <c r="BU49" s="109"/>
      <c r="BV49" s="109"/>
      <c r="BW49" s="196"/>
      <c r="BX49" s="196"/>
      <c r="BY49" s="196"/>
      <c r="BZ49" s="196"/>
      <c r="CA49" s="109">
        <f t="shared" si="123"/>
        <v>0</v>
      </c>
      <c r="CB49" s="109"/>
      <c r="CC49" s="109"/>
      <c r="CD49" s="109"/>
      <c r="CE49" s="109">
        <f t="shared" si="150"/>
        <v>0</v>
      </c>
      <c r="CF49" s="109"/>
      <c r="CG49" s="109"/>
      <c r="CH49" s="109"/>
      <c r="CI49" s="109"/>
      <c r="CJ49" s="109"/>
      <c r="CK49" s="109"/>
      <c r="CL49" s="196"/>
      <c r="CM49" s="196"/>
      <c r="CN49" s="196"/>
      <c r="CO49" s="196"/>
    </row>
    <row r="50" spans="2:123" s="13" customFormat="1" ht="84" hidden="1" customHeight="1" x14ac:dyDescent="0.25">
      <c r="B50" s="203"/>
      <c r="C50" s="203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567" t="e">
        <f t="shared" si="14"/>
        <v>#DIV/0!</v>
      </c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335"/>
      <c r="AW50" s="110"/>
      <c r="AX50" s="110"/>
      <c r="AY50" s="110"/>
      <c r="AZ50" s="110"/>
      <c r="BA50" s="109">
        <f t="shared" si="24"/>
        <v>0</v>
      </c>
      <c r="BB50" s="110"/>
      <c r="BC50" s="110"/>
      <c r="BD50" s="110"/>
      <c r="BE50" s="110">
        <f t="shared" si="25"/>
        <v>0</v>
      </c>
      <c r="BF50" s="110"/>
      <c r="BG50" s="110"/>
      <c r="BH50" s="110"/>
      <c r="BI50" s="110"/>
      <c r="BJ50" s="244"/>
      <c r="BK50" s="244"/>
      <c r="BL50" s="244"/>
      <c r="BM50" s="244"/>
      <c r="BN50" s="109">
        <f t="shared" si="147"/>
        <v>0</v>
      </c>
      <c r="BO50" s="110"/>
      <c r="BP50" s="244"/>
      <c r="BQ50" s="244"/>
      <c r="BR50" s="244"/>
      <c r="BS50" s="244"/>
      <c r="BT50" s="110"/>
      <c r="BU50" s="110"/>
      <c r="BV50" s="110"/>
      <c r="BW50" s="244"/>
      <c r="BX50" s="244"/>
      <c r="BY50" s="244"/>
      <c r="BZ50" s="244"/>
      <c r="CA50" s="109">
        <f t="shared" si="123"/>
        <v>0</v>
      </c>
      <c r="CB50" s="110"/>
      <c r="CC50" s="110"/>
      <c r="CD50" s="110"/>
      <c r="CE50" s="110">
        <f t="shared" si="150"/>
        <v>0</v>
      </c>
      <c r="CF50" s="110"/>
      <c r="CG50" s="110"/>
      <c r="CH50" s="110"/>
      <c r="CI50" s="110"/>
      <c r="CJ50" s="109"/>
      <c r="CK50" s="110"/>
      <c r="CL50" s="244"/>
      <c r="CM50" s="244"/>
      <c r="CN50" s="244"/>
      <c r="CO50" s="244"/>
    </row>
    <row r="51" spans="2:123" s="13" customFormat="1" ht="71.25" hidden="1" customHeight="1" x14ac:dyDescent="0.25">
      <c r="B51" s="840" t="s">
        <v>273</v>
      </c>
      <c r="C51" s="840"/>
      <c r="D51" s="109" t="e">
        <f>#REF!</f>
        <v>#REF!</v>
      </c>
      <c r="E51" s="109" t="e">
        <f>#REF!</f>
        <v>#REF!</v>
      </c>
      <c r="F51" s="109"/>
      <c r="G51" s="109" t="e">
        <f>#REF!</f>
        <v>#REF!</v>
      </c>
      <c r="H51" s="109" t="e">
        <f>#REF!</f>
        <v>#REF!</v>
      </c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567" t="e">
        <f t="shared" si="14"/>
        <v>#REF!</v>
      </c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 t="e">
        <f>#REF!</f>
        <v>#REF!</v>
      </c>
      <c r="AV51" s="335" t="e">
        <f>#REF!</f>
        <v>#REF!</v>
      </c>
      <c r="AW51" s="109" t="e">
        <f>#REF!</f>
        <v>#REF!</v>
      </c>
      <c r="AX51" s="109"/>
      <c r="AY51" s="109" t="e">
        <f>#REF!</f>
        <v>#REF!</v>
      </c>
      <c r="AZ51" s="109" t="e">
        <f>#REF!</f>
        <v>#REF!</v>
      </c>
      <c r="BA51" s="109" t="e">
        <f t="shared" si="24"/>
        <v>#REF!</v>
      </c>
      <c r="BB51" s="109" t="e">
        <f>#REF!</f>
        <v>#REF!</v>
      </c>
      <c r="BC51" s="109" t="e">
        <f>#REF!</f>
        <v>#REF!</v>
      </c>
      <c r="BD51" s="109" t="e">
        <f>#REF!</f>
        <v>#REF!</v>
      </c>
      <c r="BE51" s="109" t="e">
        <f t="shared" si="25"/>
        <v>#REF!</v>
      </c>
      <c r="BF51" s="109" t="e">
        <f>#REF!</f>
        <v>#REF!</v>
      </c>
      <c r="BG51" s="109" t="e">
        <f>#REF!</f>
        <v>#REF!</v>
      </c>
      <c r="BH51" s="109" t="e">
        <f>#REF!</f>
        <v>#REF!</v>
      </c>
      <c r="BI51" s="109" t="e">
        <f>#REF!</f>
        <v>#REF!</v>
      </c>
      <c r="BJ51" s="196" t="e">
        <f>#REF!</f>
        <v>#REF!</v>
      </c>
      <c r="BK51" s="196"/>
      <c r="BL51" s="196" t="e">
        <f>#REF!</f>
        <v>#REF!</v>
      </c>
      <c r="BM51" s="196" t="e">
        <f>#REF!</f>
        <v>#REF!</v>
      </c>
      <c r="BN51" s="109" t="e">
        <f t="shared" si="147"/>
        <v>#REF!</v>
      </c>
      <c r="BO51" s="109" t="e">
        <f>#REF!</f>
        <v>#REF!</v>
      </c>
      <c r="BP51" s="196" t="e">
        <f>#REF!</f>
        <v>#REF!</v>
      </c>
      <c r="BQ51" s="196"/>
      <c r="BR51" s="196" t="e">
        <f>#REF!</f>
        <v>#REF!</v>
      </c>
      <c r="BS51" s="196" t="e">
        <f>#REF!</f>
        <v>#REF!</v>
      </c>
      <c r="BT51" s="109" t="e">
        <f>#REF!</f>
        <v>#REF!</v>
      </c>
      <c r="BU51" s="109" t="e">
        <f>#REF!</f>
        <v>#REF!</v>
      </c>
      <c r="BV51" s="109" t="e">
        <f>#REF!</f>
        <v>#REF!</v>
      </c>
      <c r="BW51" s="196" t="e">
        <f>#REF!</f>
        <v>#REF!</v>
      </c>
      <c r="BX51" s="196"/>
      <c r="BY51" s="196" t="e">
        <f>#REF!</f>
        <v>#REF!</v>
      </c>
      <c r="BZ51" s="196" t="e">
        <f>#REF!</f>
        <v>#REF!</v>
      </c>
      <c r="CA51" s="109" t="e">
        <f t="shared" si="123"/>
        <v>#REF!</v>
      </c>
      <c r="CB51" s="109" t="e">
        <f>#REF!</f>
        <v>#REF!</v>
      </c>
      <c r="CC51" s="109" t="e">
        <f>#REF!</f>
        <v>#REF!</v>
      </c>
      <c r="CD51" s="109" t="e">
        <f>#REF!</f>
        <v>#REF!</v>
      </c>
      <c r="CE51" s="109" t="e">
        <f t="shared" si="150"/>
        <v>#REF!</v>
      </c>
      <c r="CF51" s="109" t="e">
        <f>#REF!</f>
        <v>#REF!</v>
      </c>
      <c r="CG51" s="109"/>
      <c r="CH51" s="109" t="e">
        <f>#REF!</f>
        <v>#REF!</v>
      </c>
      <c r="CI51" s="109" t="e">
        <f>#REF!</f>
        <v>#REF!</v>
      </c>
      <c r="CJ51" s="109"/>
      <c r="CK51" s="109" t="e">
        <f>#REF!</f>
        <v>#REF!</v>
      </c>
      <c r="CL51" s="196" t="e">
        <f>#REF!</f>
        <v>#REF!</v>
      </c>
      <c r="CM51" s="196"/>
      <c r="CN51" s="196" t="e">
        <f>#REF!</f>
        <v>#REF!</v>
      </c>
      <c r="CO51" s="196" t="e">
        <f>#REF!</f>
        <v>#REF!</v>
      </c>
    </row>
    <row r="52" spans="2:123" s="13" customFormat="1" ht="99.75" hidden="1" customHeight="1" x14ac:dyDescent="0.25">
      <c r="B52" s="840" t="s">
        <v>274</v>
      </c>
      <c r="C52" s="840"/>
      <c r="D52" s="109">
        <f t="shared" ref="D52:H52" si="224">D313</f>
        <v>0</v>
      </c>
      <c r="E52" s="109">
        <f t="shared" si="224"/>
        <v>0</v>
      </c>
      <c r="F52" s="109"/>
      <c r="G52" s="109">
        <f t="shared" si="224"/>
        <v>0</v>
      </c>
      <c r="H52" s="109">
        <f t="shared" si="224"/>
        <v>0</v>
      </c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567" t="e">
        <f t="shared" si="14"/>
        <v>#DIV/0!</v>
      </c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>
        <f t="shared" ref="AU52:BM52" si="225">AU313</f>
        <v>0</v>
      </c>
      <c r="AV52" s="335">
        <f t="shared" si="225"/>
        <v>0</v>
      </c>
      <c r="AW52" s="109">
        <f t="shared" si="225"/>
        <v>0</v>
      </c>
      <c r="AX52" s="109"/>
      <c r="AY52" s="109">
        <f t="shared" ref="AY52:AZ52" si="226">AY313</f>
        <v>0</v>
      </c>
      <c r="AZ52" s="109">
        <f t="shared" si="226"/>
        <v>0</v>
      </c>
      <c r="BA52" s="109">
        <f t="shared" si="24"/>
        <v>0</v>
      </c>
      <c r="BB52" s="109">
        <f t="shared" ref="BB52:BD52" si="227">BB313</f>
        <v>0</v>
      </c>
      <c r="BC52" s="109">
        <f t="shared" si="227"/>
        <v>0</v>
      </c>
      <c r="BD52" s="109">
        <f t="shared" si="227"/>
        <v>0</v>
      </c>
      <c r="BE52" s="109">
        <f t="shared" si="25"/>
        <v>0</v>
      </c>
      <c r="BF52" s="109">
        <f t="shared" ref="BF52:BH52" si="228">BF313</f>
        <v>0</v>
      </c>
      <c r="BG52" s="109">
        <f t="shared" si="228"/>
        <v>0</v>
      </c>
      <c r="BH52" s="109">
        <f t="shared" si="228"/>
        <v>0</v>
      </c>
      <c r="BI52" s="109">
        <f t="shared" si="225"/>
        <v>0</v>
      </c>
      <c r="BJ52" s="196">
        <f t="shared" si="225"/>
        <v>0</v>
      </c>
      <c r="BK52" s="196"/>
      <c r="BL52" s="196">
        <f t="shared" si="225"/>
        <v>0</v>
      </c>
      <c r="BM52" s="196">
        <f t="shared" si="225"/>
        <v>0</v>
      </c>
      <c r="BN52" s="109">
        <f t="shared" si="147"/>
        <v>0</v>
      </c>
      <c r="BO52" s="109">
        <f t="shared" ref="BO52:BP52" si="229">BO313</f>
        <v>0</v>
      </c>
      <c r="BP52" s="196">
        <f t="shared" si="229"/>
        <v>0</v>
      </c>
      <c r="BQ52" s="196"/>
      <c r="BR52" s="196">
        <f t="shared" ref="BR52:BS52" si="230">BR313</f>
        <v>0</v>
      </c>
      <c r="BS52" s="196">
        <f t="shared" si="230"/>
        <v>0</v>
      </c>
      <c r="BT52" s="109">
        <f t="shared" ref="BT52:BZ52" si="231">BT313</f>
        <v>0</v>
      </c>
      <c r="BU52" s="109">
        <f t="shared" si="231"/>
        <v>0</v>
      </c>
      <c r="BV52" s="109">
        <f t="shared" si="231"/>
        <v>0</v>
      </c>
      <c r="BW52" s="196">
        <f t="shared" si="231"/>
        <v>0</v>
      </c>
      <c r="BX52" s="196"/>
      <c r="BY52" s="196">
        <f t="shared" si="231"/>
        <v>0</v>
      </c>
      <c r="BZ52" s="196">
        <f t="shared" si="231"/>
        <v>0</v>
      </c>
      <c r="CA52" s="109">
        <f t="shared" si="123"/>
        <v>0</v>
      </c>
      <c r="CB52" s="109">
        <f t="shared" ref="CB52:CD52" si="232">CB313</f>
        <v>0</v>
      </c>
      <c r="CC52" s="109">
        <f t="shared" si="232"/>
        <v>0</v>
      </c>
      <c r="CD52" s="109">
        <f t="shared" si="232"/>
        <v>0</v>
      </c>
      <c r="CE52" s="109">
        <f t="shared" si="150"/>
        <v>0</v>
      </c>
      <c r="CF52" s="109">
        <f t="shared" ref="CF52:CI52" si="233">CF313</f>
        <v>0</v>
      </c>
      <c r="CG52" s="109"/>
      <c r="CH52" s="109">
        <f t="shared" si="233"/>
        <v>0</v>
      </c>
      <c r="CI52" s="109">
        <f t="shared" si="233"/>
        <v>0</v>
      </c>
      <c r="CJ52" s="109"/>
      <c r="CK52" s="109">
        <f t="shared" ref="CK52" si="234">CK313</f>
        <v>0</v>
      </c>
      <c r="CL52" s="196">
        <f>CL313</f>
        <v>0</v>
      </c>
      <c r="CM52" s="196"/>
      <c r="CN52" s="196">
        <f t="shared" ref="CN52:CO52" si="235">CN313</f>
        <v>0</v>
      </c>
      <c r="CO52" s="196">
        <f t="shared" si="235"/>
        <v>0</v>
      </c>
    </row>
    <row r="53" spans="2:123" s="13" customFormat="1" ht="60" hidden="1" customHeight="1" x14ac:dyDescent="0.25">
      <c r="B53" s="840" t="s">
        <v>275</v>
      </c>
      <c r="C53" s="840"/>
      <c r="D53" s="109">
        <f t="shared" ref="D53:H53" si="236">D928</f>
        <v>0</v>
      </c>
      <c r="E53" s="109">
        <f t="shared" si="236"/>
        <v>0</v>
      </c>
      <c r="F53" s="109"/>
      <c r="G53" s="109">
        <f t="shared" si="236"/>
        <v>0</v>
      </c>
      <c r="H53" s="109">
        <f t="shared" si="236"/>
        <v>0</v>
      </c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567" t="e">
        <f t="shared" si="14"/>
        <v>#DIV/0!</v>
      </c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>
        <f t="shared" ref="AU53:BM53" si="237">AU928</f>
        <v>0</v>
      </c>
      <c r="AV53" s="335">
        <f t="shared" si="237"/>
        <v>0</v>
      </c>
      <c r="AW53" s="109">
        <f t="shared" si="237"/>
        <v>0</v>
      </c>
      <c r="AX53" s="109"/>
      <c r="AY53" s="109">
        <f t="shared" ref="AY53:AZ53" si="238">AY928</f>
        <v>0</v>
      </c>
      <c r="AZ53" s="109">
        <f t="shared" si="238"/>
        <v>0</v>
      </c>
      <c r="BA53" s="109">
        <f t="shared" si="24"/>
        <v>0</v>
      </c>
      <c r="BB53" s="109">
        <f t="shared" ref="BB53:BD53" si="239">BB928</f>
        <v>0</v>
      </c>
      <c r="BC53" s="109">
        <f t="shared" si="239"/>
        <v>0</v>
      </c>
      <c r="BD53" s="109">
        <f t="shared" si="239"/>
        <v>0</v>
      </c>
      <c r="BE53" s="109">
        <f t="shared" si="25"/>
        <v>0</v>
      </c>
      <c r="BF53" s="109">
        <f t="shared" ref="BF53:BH53" si="240">BF928</f>
        <v>0</v>
      </c>
      <c r="BG53" s="109">
        <f t="shared" si="240"/>
        <v>0</v>
      </c>
      <c r="BH53" s="109">
        <f t="shared" si="240"/>
        <v>0</v>
      </c>
      <c r="BI53" s="109">
        <f t="shared" si="237"/>
        <v>66630.399999999994</v>
      </c>
      <c r="BJ53" s="196">
        <f t="shared" si="237"/>
        <v>0</v>
      </c>
      <c r="BK53" s="196"/>
      <c r="BL53" s="196">
        <f t="shared" si="237"/>
        <v>0</v>
      </c>
      <c r="BM53" s="196">
        <f t="shared" si="237"/>
        <v>66630.399999999994</v>
      </c>
      <c r="BN53" s="109">
        <f t="shared" si="147"/>
        <v>66630.399999999994</v>
      </c>
      <c r="BO53" s="109">
        <f t="shared" ref="BO53:BP53" si="241">BO928</f>
        <v>66630.399999999994</v>
      </c>
      <c r="BP53" s="196">
        <f t="shared" si="241"/>
        <v>0</v>
      </c>
      <c r="BQ53" s="196"/>
      <c r="BR53" s="196">
        <f t="shared" ref="BR53:BS53" si="242">BR928</f>
        <v>0</v>
      </c>
      <c r="BS53" s="196">
        <f t="shared" si="242"/>
        <v>66630.399999999994</v>
      </c>
      <c r="BT53" s="109">
        <f t="shared" ref="BT53:BZ53" si="243">BT928</f>
        <v>0</v>
      </c>
      <c r="BU53" s="109">
        <f t="shared" si="243"/>
        <v>66630.399999999994</v>
      </c>
      <c r="BV53" s="109">
        <f t="shared" si="243"/>
        <v>0</v>
      </c>
      <c r="BW53" s="196">
        <f t="shared" si="243"/>
        <v>0</v>
      </c>
      <c r="BX53" s="196"/>
      <c r="BY53" s="196">
        <f t="shared" si="243"/>
        <v>0</v>
      </c>
      <c r="BZ53" s="196">
        <f t="shared" si="243"/>
        <v>0</v>
      </c>
      <c r="CA53" s="109">
        <f t="shared" si="123"/>
        <v>0</v>
      </c>
      <c r="CB53" s="109">
        <f t="shared" ref="CB53:CD53" si="244">CB928</f>
        <v>0</v>
      </c>
      <c r="CC53" s="109">
        <f t="shared" si="244"/>
        <v>0</v>
      </c>
      <c r="CD53" s="109">
        <f t="shared" si="244"/>
        <v>0</v>
      </c>
      <c r="CE53" s="109">
        <f t="shared" si="150"/>
        <v>0</v>
      </c>
      <c r="CF53" s="109">
        <f t="shared" ref="CF53:CI53" si="245">CF928</f>
        <v>0</v>
      </c>
      <c r="CG53" s="109"/>
      <c r="CH53" s="109">
        <f t="shared" si="245"/>
        <v>0</v>
      </c>
      <c r="CI53" s="109">
        <f t="shared" si="245"/>
        <v>0</v>
      </c>
      <c r="CJ53" s="109"/>
      <c r="CK53" s="109">
        <f t="shared" ref="CK53" si="246">CK928</f>
        <v>287735</v>
      </c>
      <c r="CL53" s="196">
        <f>CL928</f>
        <v>0</v>
      </c>
      <c r="CM53" s="196"/>
      <c r="CN53" s="196">
        <f t="shared" ref="CN53:CO53" si="247">CN928</f>
        <v>0</v>
      </c>
      <c r="CO53" s="196">
        <f t="shared" si="247"/>
        <v>287735</v>
      </c>
    </row>
    <row r="54" spans="2:123" s="17" customFormat="1" ht="32.25" customHeight="1" x14ac:dyDescent="0.25">
      <c r="B54" s="834" t="s">
        <v>29</v>
      </c>
      <c r="C54" s="835"/>
      <c r="D54" s="835"/>
      <c r="E54" s="835"/>
      <c r="F54" s="835"/>
      <c r="G54" s="835"/>
      <c r="H54" s="835"/>
      <c r="I54" s="835"/>
      <c r="J54" s="835"/>
      <c r="K54" s="835"/>
      <c r="L54" s="835"/>
      <c r="M54" s="835"/>
      <c r="N54" s="835"/>
      <c r="O54" s="835"/>
      <c r="P54" s="835"/>
      <c r="Q54" s="835"/>
      <c r="R54" s="835"/>
      <c r="S54" s="835"/>
      <c r="T54" s="835"/>
      <c r="U54" s="835"/>
      <c r="V54" s="835"/>
      <c r="W54" s="835"/>
      <c r="X54" s="835"/>
      <c r="Y54" s="835"/>
      <c r="Z54" s="835"/>
      <c r="AA54" s="835"/>
      <c r="AB54" s="835"/>
      <c r="AC54" s="835"/>
      <c r="AD54" s="835"/>
      <c r="AE54" s="835"/>
      <c r="AF54" s="835"/>
      <c r="AG54" s="835"/>
      <c r="AH54" s="835"/>
      <c r="AI54" s="835"/>
      <c r="AJ54" s="835"/>
      <c r="AK54" s="835"/>
      <c r="AL54" s="835"/>
      <c r="AM54" s="835"/>
      <c r="AN54" s="835"/>
      <c r="AO54" s="835"/>
      <c r="AP54" s="835"/>
      <c r="AQ54" s="835"/>
      <c r="AR54" s="835"/>
      <c r="AS54" s="835"/>
      <c r="AT54" s="835"/>
      <c r="AU54" s="835"/>
      <c r="AV54" s="835"/>
      <c r="AW54" s="835"/>
      <c r="AX54" s="835"/>
      <c r="AY54" s="835"/>
      <c r="AZ54" s="835"/>
      <c r="BA54" s="835"/>
      <c r="BB54" s="835"/>
      <c r="BC54" s="835"/>
      <c r="BD54" s="835"/>
      <c r="BE54" s="835"/>
      <c r="BF54" s="835"/>
      <c r="BG54" s="835"/>
      <c r="BH54" s="835"/>
      <c r="BI54" s="835"/>
      <c r="BJ54" s="835"/>
      <c r="BK54" s="835"/>
      <c r="BL54" s="835"/>
      <c r="BM54" s="835"/>
      <c r="BN54" s="835"/>
      <c r="BO54" s="835"/>
      <c r="BP54" s="835"/>
      <c r="BQ54" s="835"/>
      <c r="BR54" s="835"/>
      <c r="BS54" s="835"/>
      <c r="BT54" s="835"/>
      <c r="BU54" s="835"/>
      <c r="BV54" s="835"/>
      <c r="BW54" s="835"/>
      <c r="BX54" s="835"/>
      <c r="BY54" s="835"/>
      <c r="BZ54" s="835"/>
      <c r="CA54" s="835"/>
      <c r="CB54" s="835"/>
      <c r="CC54" s="835"/>
      <c r="CD54" s="835"/>
      <c r="CE54" s="835"/>
      <c r="CF54" s="835"/>
      <c r="CG54" s="835"/>
      <c r="CH54" s="835"/>
      <c r="CI54" s="835"/>
      <c r="CJ54" s="835"/>
      <c r="CK54" s="835"/>
      <c r="CL54" s="16"/>
      <c r="CM54" s="16"/>
      <c r="CN54" s="16"/>
      <c r="CO54" s="16"/>
    </row>
    <row r="55" spans="2:123" s="19" customFormat="1" ht="55.5" customHeight="1" x14ac:dyDescent="0.25">
      <c r="B55" s="840" t="s">
        <v>30</v>
      </c>
      <c r="C55" s="840"/>
      <c r="D55" s="196">
        <f>E55+F55+G55+H55</f>
        <v>21046895.862850003</v>
      </c>
      <c r="E55" s="196">
        <f>E809</f>
        <v>8862390.9227099977</v>
      </c>
      <c r="F55" s="196">
        <f>F809</f>
        <v>8117111.0309800003</v>
      </c>
      <c r="G55" s="196">
        <f>G809</f>
        <v>1432908.10096</v>
      </c>
      <c r="H55" s="196">
        <f>H809</f>
        <v>2634485.8081999999</v>
      </c>
      <c r="I55" s="196">
        <f t="shared" ref="I55:I62" si="248">K55+M55+O55+Q55</f>
        <v>4434154.5009899996</v>
      </c>
      <c r="J55" s="567">
        <f t="shared" ref="J55:J62" si="249">I55/D55</f>
        <v>0.21067973775727902</v>
      </c>
      <c r="K55" s="196">
        <f>K809</f>
        <v>2380731.2430199999</v>
      </c>
      <c r="L55" s="567">
        <f t="shared" ref="L55:L61" si="250">K55/E55</f>
        <v>0.2686330657023201</v>
      </c>
      <c r="M55" s="196">
        <f>M809</f>
        <v>1278212.46661</v>
      </c>
      <c r="N55" s="567">
        <f t="shared" ref="N55:N61" si="251">M55/F55</f>
        <v>0.15747135424556069</v>
      </c>
      <c r="O55" s="196">
        <f>O809</f>
        <v>425211.98998000001</v>
      </c>
      <c r="P55" s="567">
        <f t="shared" ref="P55:P56" si="252">O55/G55</f>
        <v>0.29674756510562145</v>
      </c>
      <c r="Q55" s="196">
        <f>Q809</f>
        <v>349998.80138000002</v>
      </c>
      <c r="R55" s="567">
        <f t="shared" ref="R55:R62" si="253">Q55/H55</f>
        <v>0.13285279438234479</v>
      </c>
      <c r="S55" s="196">
        <f>U55+W55+Y55+AA55</f>
        <v>5863527.7487599999</v>
      </c>
      <c r="T55" s="567">
        <f>S55/D55</f>
        <v>0.27859346988596767</v>
      </c>
      <c r="U55" s="196">
        <f>U809</f>
        <v>3545119.8110499997</v>
      </c>
      <c r="V55" s="567">
        <f>U55/E55</f>
        <v>0.40001844219775745</v>
      </c>
      <c r="W55" s="196">
        <f>W809</f>
        <v>1750084.0496899998</v>
      </c>
      <c r="X55" s="567">
        <f>W55/F55</f>
        <v>0.2156043009650328</v>
      </c>
      <c r="Y55" s="196">
        <f>Y809</f>
        <v>269354.89082999999</v>
      </c>
      <c r="Z55" s="567">
        <f>Y55/G55</f>
        <v>0.1879777849322935</v>
      </c>
      <c r="AA55" s="196">
        <f>AA809</f>
        <v>298968.99719000002</v>
      </c>
      <c r="AB55" s="567">
        <f>AA55/H55</f>
        <v>0.11348286495202993</v>
      </c>
      <c r="AC55" s="196">
        <f>AE55+AG55+AI55+AK55</f>
        <v>17114092.69661</v>
      </c>
      <c r="AD55" s="622">
        <f>AC55/D55</f>
        <v>0.81314094050411412</v>
      </c>
      <c r="AE55" s="196">
        <f>AE809</f>
        <v>7253991.9936800003</v>
      </c>
      <c r="AF55" s="622">
        <f>AE55/E55</f>
        <v>0.81851410719104556</v>
      </c>
      <c r="AG55" s="196">
        <f>AG809</f>
        <v>6480394.3474899996</v>
      </c>
      <c r="AH55" s="622">
        <f>AG55/F55</f>
        <v>0.79836216638613655</v>
      </c>
      <c r="AI55" s="196">
        <f>AI809</f>
        <v>1346326.2112700001</v>
      </c>
      <c r="AJ55" s="622">
        <f>AI55/G55</f>
        <v>0.93957610426517035</v>
      </c>
      <c r="AK55" s="196">
        <f>AK809</f>
        <v>2033380.1441699998</v>
      </c>
      <c r="AL55" s="622">
        <f>AK55/H55</f>
        <v>0.77183188379340606</v>
      </c>
      <c r="AM55" s="109"/>
      <c r="AN55" s="109"/>
      <c r="AO55" s="109"/>
      <c r="AP55" s="109"/>
      <c r="AQ55" s="109"/>
      <c r="AR55" s="109"/>
      <c r="AS55" s="109"/>
      <c r="AT55" s="109"/>
      <c r="AU55" s="109">
        <f>AU56+AU57+AU59+AU60+AU61</f>
        <v>-4021.6828600008157</v>
      </c>
      <c r="AV55" s="109">
        <f>AW55+AX55+AY55+AZ55</f>
        <v>21042374.179990001</v>
      </c>
      <c r="AW55" s="109">
        <f t="shared" ref="AW55:AZ56" si="254">AW809</f>
        <v>8757809.2427099999</v>
      </c>
      <c r="AX55" s="109">
        <f t="shared" si="254"/>
        <v>8469953.4828699995</v>
      </c>
      <c r="AY55" s="109">
        <f t="shared" si="254"/>
        <v>1430508.10096</v>
      </c>
      <c r="AZ55" s="109">
        <f t="shared" si="254"/>
        <v>2384103.3534499998</v>
      </c>
      <c r="BA55" s="109" t="e">
        <f t="shared" ref="BA55:BB55" si="255">BA809</f>
        <v>#REF!</v>
      </c>
      <c r="BB55" s="109" t="e">
        <f t="shared" si="255"/>
        <v>#REF!</v>
      </c>
      <c r="BC55" s="109" t="e">
        <f t="shared" ref="BC55:BD55" si="256">BC809</f>
        <v>#REF!</v>
      </c>
      <c r="BD55" s="109" t="e">
        <f t="shared" si="256"/>
        <v>#REF!</v>
      </c>
      <c r="BE55" s="109" t="e">
        <f t="shared" ref="BE55:BE62" si="257">BF55+BG55+BH55</f>
        <v>#REF!</v>
      </c>
      <c r="BF55" s="109" t="e">
        <f t="shared" ref="BF55:BH55" si="258">BF809</f>
        <v>#REF!</v>
      </c>
      <c r="BG55" s="109">
        <f t="shared" si="258"/>
        <v>1432908.10096</v>
      </c>
      <c r="BH55" s="109" t="e">
        <f t="shared" si="258"/>
        <v>#REF!</v>
      </c>
      <c r="BI55" s="109">
        <f>BJ55+BK55+BL55+BM55</f>
        <v>21385745.996839996</v>
      </c>
      <c r="BJ55" s="109">
        <f t="shared" ref="BJ55" si="259">BJ809</f>
        <v>9648802.2245099992</v>
      </c>
      <c r="BK55" s="109">
        <f t="shared" ref="BK55:BM56" si="260">BK809</f>
        <v>9222607.8229199983</v>
      </c>
      <c r="BL55" s="109">
        <f t="shared" si="260"/>
        <v>1408067.6479399998</v>
      </c>
      <c r="BM55" s="109">
        <f t="shared" si="260"/>
        <v>1106268.3014700001</v>
      </c>
      <c r="BN55" s="109">
        <f>BN56+BN57</f>
        <v>-14009.934000000358</v>
      </c>
      <c r="BO55" s="109">
        <f>BP55+BQ55+BR55+BS55</f>
        <v>21371736.062839996</v>
      </c>
      <c r="BP55" s="109">
        <f t="shared" ref="BP55" si="261">BP809</f>
        <v>9648802.2245099992</v>
      </c>
      <c r="BQ55" s="109">
        <f t="shared" ref="BQ55:BS55" si="262">BQ809</f>
        <v>9222607.8229199983</v>
      </c>
      <c r="BR55" s="109">
        <f t="shared" si="262"/>
        <v>1394057.7139399999</v>
      </c>
      <c r="BS55" s="109">
        <f t="shared" si="262"/>
        <v>1106268.3014700001</v>
      </c>
      <c r="BT55" s="109">
        <f t="shared" ref="BT55:CD55" si="263">BT809</f>
        <v>1408067.6479399998</v>
      </c>
      <c r="BU55" s="109" t="e">
        <f t="shared" si="263"/>
        <v>#REF!</v>
      </c>
      <c r="BV55" s="109" t="e">
        <f>BW55+BX55+BY55+BZ55</f>
        <v>#REF!</v>
      </c>
      <c r="BW55" s="109">
        <f t="shared" ref="BW55:BZ55" si="264">BW809</f>
        <v>6062056.4383399999</v>
      </c>
      <c r="BX55" s="109">
        <f t="shared" si="264"/>
        <v>6597254.5217699995</v>
      </c>
      <c r="BY55" s="109">
        <f t="shared" si="264"/>
        <v>1370333.02193</v>
      </c>
      <c r="BZ55" s="109" t="e">
        <f t="shared" si="264"/>
        <v>#REF!</v>
      </c>
      <c r="CA55" s="109" t="e">
        <f t="shared" si="263"/>
        <v>#REF!</v>
      </c>
      <c r="CB55" s="109" t="e">
        <f t="shared" si="263"/>
        <v>#REF!</v>
      </c>
      <c r="CC55" s="109" t="e">
        <f t="shared" si="263"/>
        <v>#REF!</v>
      </c>
      <c r="CD55" s="109" t="e">
        <f t="shared" si="263"/>
        <v>#REF!</v>
      </c>
      <c r="CE55" s="109">
        <f t="shared" ref="CE55:CE60" si="265">CF55+CH55+CI55</f>
        <v>10770381.44936</v>
      </c>
      <c r="CF55" s="109">
        <f t="shared" ref="CF55:CI55" si="266">CF809</f>
        <v>8280861.4554699995</v>
      </c>
      <c r="CG55" s="109">
        <f t="shared" si="266"/>
        <v>14851579.004641382</v>
      </c>
      <c r="CH55" s="109">
        <f t="shared" si="266"/>
        <v>1370333.02193</v>
      </c>
      <c r="CI55" s="109">
        <f t="shared" si="266"/>
        <v>1119186.97196</v>
      </c>
      <c r="CJ55" s="109">
        <f>CJ56+CJ57</f>
        <v>0</v>
      </c>
      <c r="CK55" s="109">
        <f>CL55+CM55+CN55+CO55</f>
        <v>25645338.454001382</v>
      </c>
      <c r="CL55" s="109">
        <f t="shared" ref="CL55:CO55" si="267">CL809</f>
        <v>8280861.4554699995</v>
      </c>
      <c r="CM55" s="109">
        <f t="shared" si="267"/>
        <v>14874957.004641382</v>
      </c>
      <c r="CN55" s="109">
        <f t="shared" si="267"/>
        <v>1370333.02193</v>
      </c>
      <c r="CO55" s="109">
        <f t="shared" si="267"/>
        <v>1119186.97196</v>
      </c>
    </row>
    <row r="56" spans="2:123" s="601" customFormat="1" ht="50.25" customHeight="1" x14ac:dyDescent="0.3">
      <c r="B56" s="895" t="s">
        <v>263</v>
      </c>
      <c r="C56" s="895"/>
      <c r="D56" s="687">
        <f>E56+F56+G56+H56</f>
        <v>16488711.552849999</v>
      </c>
      <c r="E56" s="687">
        <f>E810</f>
        <v>8384308.8413199987</v>
      </c>
      <c r="F56" s="687">
        <f t="shared" ref="F56:G56" si="268">F810</f>
        <v>4237464.7661699997</v>
      </c>
      <c r="G56" s="687">
        <f t="shared" si="268"/>
        <v>1432908.10096</v>
      </c>
      <c r="H56" s="687">
        <f t="shared" ref="H56" si="269">H810</f>
        <v>2434029.8443999998</v>
      </c>
      <c r="I56" s="602">
        <f t="shared" si="248"/>
        <v>3527012.5533500002</v>
      </c>
      <c r="J56" s="603">
        <f t="shared" si="249"/>
        <v>0.2139046790918222</v>
      </c>
      <c r="K56" s="602">
        <f>K810</f>
        <v>2339327.5722099999</v>
      </c>
      <c r="L56" s="603">
        <f t="shared" si="250"/>
        <v>0.27901257175561101</v>
      </c>
      <c r="M56" s="602">
        <f t="shared" ref="M56" si="270">M810</f>
        <v>412474.18978000002</v>
      </c>
      <c r="N56" s="603">
        <f t="shared" si="251"/>
        <v>9.7339851194281832E-2</v>
      </c>
      <c r="O56" s="602">
        <f t="shared" ref="O56" si="271">O810</f>
        <v>425211.98998000001</v>
      </c>
      <c r="P56" s="603">
        <f t="shared" si="252"/>
        <v>0.29674756510562145</v>
      </c>
      <c r="Q56" s="602">
        <f t="shared" ref="Q56" si="272">Q810</f>
        <v>349998.80138000002</v>
      </c>
      <c r="R56" s="603">
        <f t="shared" si="253"/>
        <v>0.14379396464067448</v>
      </c>
      <c r="S56" s="602">
        <f t="shared" ref="S56:S62" si="273">U56+W56+Y56+AA56</f>
        <v>4474399.1121999994</v>
      </c>
      <c r="T56" s="603">
        <f t="shared" ref="T56:T62" si="274">S56/D56</f>
        <v>0.27136135518282023</v>
      </c>
      <c r="U56" s="602">
        <f>U810</f>
        <v>3501852.2735899999</v>
      </c>
      <c r="V56" s="603">
        <f t="shared" ref="V56:V61" si="275">U56/E56</f>
        <v>0.41766737603128173</v>
      </c>
      <c r="W56" s="602">
        <f t="shared" ref="W56" si="276">W810</f>
        <v>404222.95058999996</v>
      </c>
      <c r="X56" s="603">
        <f t="shared" ref="X56:X59" si="277">W56/F56</f>
        <v>9.539263991458595E-2</v>
      </c>
      <c r="Y56" s="602">
        <f t="shared" ref="Y56:Y57" si="278">Y810</f>
        <v>269354.89082999999</v>
      </c>
      <c r="Z56" s="603">
        <f t="shared" ref="Z56" si="279">Y56/G56</f>
        <v>0.1879777849322935</v>
      </c>
      <c r="AA56" s="602">
        <f t="shared" ref="AA56:AA57" si="280">AA810</f>
        <v>298968.99719000002</v>
      </c>
      <c r="AB56" s="603">
        <f t="shared" ref="AB56:AB62" si="281">AA56/H56</f>
        <v>0.1228288132447683</v>
      </c>
      <c r="AC56" s="602">
        <f t="shared" ref="AC56:AC62" si="282">AE56+AG56+AI56+AK56</f>
        <v>13395386.21219</v>
      </c>
      <c r="AD56" s="641">
        <f t="shared" ref="AD56:AD62" si="283">AC56/D56</f>
        <v>0.81239738891997715</v>
      </c>
      <c r="AE56" s="602">
        <f>AE810</f>
        <v>6827697.6356499996</v>
      </c>
      <c r="AF56" s="641">
        <f t="shared" ref="AF56:AF61" si="284">AE56/E56</f>
        <v>0.81434233457639049</v>
      </c>
      <c r="AG56" s="602">
        <f t="shared" ref="AG56:AG57" si="285">AG810</f>
        <v>3387523.65368</v>
      </c>
      <c r="AH56" s="641">
        <f t="shared" ref="AH56:AH59" si="286">AG56/F56</f>
        <v>0.79942225849863224</v>
      </c>
      <c r="AI56" s="602">
        <f t="shared" ref="AI56:AI57" si="287">AI810</f>
        <v>1346326.2112700001</v>
      </c>
      <c r="AJ56" s="641">
        <f t="shared" ref="AJ56" si="288">AI56/G56</f>
        <v>0.93957610426517035</v>
      </c>
      <c r="AK56" s="602">
        <f t="shared" ref="AK56:AK57" si="289">AK810</f>
        <v>1833838.7115899997</v>
      </c>
      <c r="AL56" s="641">
        <f t="shared" ref="AL56:AL62" si="290">AK56/H56</f>
        <v>0.75341669117539101</v>
      </c>
      <c r="AM56" s="302"/>
      <c r="AN56" s="302"/>
      <c r="AO56" s="302"/>
      <c r="AP56" s="302"/>
      <c r="AQ56" s="302"/>
      <c r="AR56" s="302"/>
      <c r="AS56" s="302"/>
      <c r="AT56" s="302"/>
      <c r="AU56" s="302">
        <f>AU810</f>
        <v>195784.26624999952</v>
      </c>
      <c r="AV56" s="302">
        <f>AW56+AX56+AY56+AZ56</f>
        <v>16684495.8191</v>
      </c>
      <c r="AW56" s="302">
        <f>AW810</f>
        <v>8279727.1613200009</v>
      </c>
      <c r="AX56" s="302">
        <f t="shared" ref="AX56:AY56" si="291">AX810</f>
        <v>4590307.2033699993</v>
      </c>
      <c r="AY56" s="302">
        <f t="shared" si="291"/>
        <v>1430508.10096</v>
      </c>
      <c r="AZ56" s="302">
        <f t="shared" si="254"/>
        <v>2383953.3534499998</v>
      </c>
      <c r="BA56" s="335" t="e">
        <f t="shared" ref="BA56:BB56" si="292">BA810</f>
        <v>#REF!</v>
      </c>
      <c r="BB56" s="302" t="e">
        <f t="shared" si="292"/>
        <v>#REF!</v>
      </c>
      <c r="BC56" s="302" t="e">
        <f t="shared" ref="BC56:BD56" si="293">BC810</f>
        <v>#REF!</v>
      </c>
      <c r="BD56" s="302" t="e">
        <f t="shared" si="293"/>
        <v>#REF!</v>
      </c>
      <c r="BE56" s="302" t="e">
        <f t="shared" si="257"/>
        <v>#REF!</v>
      </c>
      <c r="BF56" s="302" t="e">
        <f t="shared" ref="BF56:BH56" si="294">BF810</f>
        <v>#REF!</v>
      </c>
      <c r="BG56" s="302">
        <f t="shared" si="294"/>
        <v>1432908.10096</v>
      </c>
      <c r="BH56" s="302" t="e">
        <f t="shared" si="294"/>
        <v>#REF!</v>
      </c>
      <c r="BI56" s="302">
        <f>BJ56+BK56+BL56+BM56</f>
        <v>14937090.396840001</v>
      </c>
      <c r="BJ56" s="302">
        <f>BJ810</f>
        <v>7256760.7121899994</v>
      </c>
      <c r="BK56" s="302">
        <f t="shared" ref="BK56:BL56" si="295">BK810</f>
        <v>5166143.7352399994</v>
      </c>
      <c r="BL56" s="302">
        <f t="shared" si="295"/>
        <v>1408067.6479399998</v>
      </c>
      <c r="BM56" s="302">
        <f t="shared" si="260"/>
        <v>1106118.3014700001</v>
      </c>
      <c r="BN56" s="302">
        <f>BN810</f>
        <v>-14009.934000000358</v>
      </c>
      <c r="BO56" s="302">
        <f>BP56+BQ56+BR56+BS56</f>
        <v>14923080.46284</v>
      </c>
      <c r="BP56" s="302">
        <f>BP810</f>
        <v>7256760.7121899994</v>
      </c>
      <c r="BQ56" s="302">
        <f t="shared" ref="BQ56:BS56" si="296">BQ810</f>
        <v>5166143.7352399994</v>
      </c>
      <c r="BR56" s="302">
        <f t="shared" si="296"/>
        <v>1394057.7139399999</v>
      </c>
      <c r="BS56" s="302">
        <f t="shared" si="296"/>
        <v>1106118.3014700001</v>
      </c>
      <c r="BT56" s="302">
        <f t="shared" ref="BT56:BU56" si="297">BT810</f>
        <v>1408067.6479399998</v>
      </c>
      <c r="BU56" s="302" t="e">
        <f t="shared" si="297"/>
        <v>#REF!</v>
      </c>
      <c r="BV56" s="302" t="e">
        <f>BW56+BX56+BY56+BZ56</f>
        <v>#REF!</v>
      </c>
      <c r="BW56" s="302">
        <f>BW810</f>
        <v>6062056.4383399999</v>
      </c>
      <c r="BX56" s="302">
        <f t="shared" ref="BX56:BZ56" si="298">BX810</f>
        <v>6597254.5217699995</v>
      </c>
      <c r="BY56" s="302">
        <f t="shared" si="298"/>
        <v>1370333.02193</v>
      </c>
      <c r="BZ56" s="302" t="e">
        <f t="shared" si="298"/>
        <v>#REF!</v>
      </c>
      <c r="CA56" s="302" t="e">
        <f t="shared" ref="CA56:CD56" si="299">CA810</f>
        <v>#REF!</v>
      </c>
      <c r="CB56" s="302" t="e">
        <f t="shared" si="299"/>
        <v>#REF!</v>
      </c>
      <c r="CC56" s="302" t="e">
        <f t="shared" si="299"/>
        <v>#REF!</v>
      </c>
      <c r="CD56" s="302" t="e">
        <f t="shared" si="299"/>
        <v>#REF!</v>
      </c>
      <c r="CE56" s="302">
        <f t="shared" si="265"/>
        <v>9050825.7393599991</v>
      </c>
      <c r="CF56" s="302">
        <f>CF810</f>
        <v>6561455.7454699995</v>
      </c>
      <c r="CG56" s="302">
        <f t="shared" ref="CG56:CI56" si="300">CG810</f>
        <v>9534861.5146413818</v>
      </c>
      <c r="CH56" s="302">
        <f t="shared" si="300"/>
        <v>1370333.02193</v>
      </c>
      <c r="CI56" s="302">
        <f t="shared" si="300"/>
        <v>1119036.97196</v>
      </c>
      <c r="CJ56" s="302">
        <f>CJ810</f>
        <v>0</v>
      </c>
      <c r="CK56" s="302">
        <f>CL56+CM56+CN56+CO56</f>
        <v>18609065.254001383</v>
      </c>
      <c r="CL56" s="302">
        <f>CL810</f>
        <v>6561455.7454699995</v>
      </c>
      <c r="CM56" s="302">
        <f t="shared" ref="CM56:CO56" si="301">CM810</f>
        <v>9558239.5146413818</v>
      </c>
      <c r="CN56" s="302">
        <f t="shared" si="301"/>
        <v>1370333.02193</v>
      </c>
      <c r="CO56" s="302">
        <f t="shared" si="301"/>
        <v>1119036.97196</v>
      </c>
    </row>
    <row r="57" spans="2:123" s="25" customFormat="1" ht="46.5" customHeight="1" x14ac:dyDescent="0.25">
      <c r="B57" s="888" t="s">
        <v>264</v>
      </c>
      <c r="C57" s="889"/>
      <c r="D57" s="183">
        <f t="shared" ref="D57:D62" si="302">E57+F57+G57+H57</f>
        <v>1847940.5</v>
      </c>
      <c r="E57" s="183">
        <f>E811</f>
        <v>331770.44519</v>
      </c>
      <c r="F57" s="183">
        <f t="shared" ref="F57:H57" si="303">F811</f>
        <v>1516170.0548099999</v>
      </c>
      <c r="G57" s="183">
        <f t="shared" si="303"/>
        <v>0</v>
      </c>
      <c r="H57" s="183">
        <f t="shared" si="303"/>
        <v>0</v>
      </c>
      <c r="I57" s="590">
        <f t="shared" si="248"/>
        <v>211597.19013999999</v>
      </c>
      <c r="J57" s="591">
        <f t="shared" si="249"/>
        <v>0.11450433070761748</v>
      </c>
      <c r="K57" s="590">
        <f>K811</f>
        <v>41273.913310000004</v>
      </c>
      <c r="L57" s="591">
        <f t="shared" si="250"/>
        <v>0.12440503338494496</v>
      </c>
      <c r="M57" s="590">
        <f t="shared" ref="M57" si="304">M811</f>
        <v>170323.27682999999</v>
      </c>
      <c r="N57" s="591">
        <f t="shared" si="251"/>
        <v>0.11233784514451724</v>
      </c>
      <c r="O57" s="590">
        <f t="shared" ref="O57" si="305">O811</f>
        <v>0</v>
      </c>
      <c r="P57" s="591">
        <v>0</v>
      </c>
      <c r="Q57" s="590">
        <f t="shared" ref="Q57" si="306">Q811</f>
        <v>0</v>
      </c>
      <c r="R57" s="591">
        <v>0</v>
      </c>
      <c r="S57" s="590">
        <f t="shared" si="273"/>
        <v>154013.75302999999</v>
      </c>
      <c r="T57" s="591">
        <f t="shared" si="274"/>
        <v>8.3343458855953415E-2</v>
      </c>
      <c r="U57" s="590">
        <f>U811</f>
        <v>43267.53746</v>
      </c>
      <c r="V57" s="591">
        <f t="shared" si="275"/>
        <v>0.13041408023918866</v>
      </c>
      <c r="W57" s="590">
        <f t="shared" ref="W57" si="307">W811</f>
        <v>110746.21557</v>
      </c>
      <c r="X57" s="591">
        <f t="shared" si="277"/>
        <v>7.3043399860498001E-2</v>
      </c>
      <c r="Y57" s="590">
        <f t="shared" si="278"/>
        <v>0</v>
      </c>
      <c r="Z57" s="591">
        <v>0</v>
      </c>
      <c r="AA57" s="590">
        <f t="shared" si="280"/>
        <v>0</v>
      </c>
      <c r="AB57" s="591">
        <v>0</v>
      </c>
      <c r="AC57" s="590">
        <f t="shared" si="282"/>
        <v>1847940.44784</v>
      </c>
      <c r="AD57" s="633">
        <f t="shared" si="283"/>
        <v>0.99999997177398303</v>
      </c>
      <c r="AE57" s="590">
        <f>AE811</f>
        <v>331770.39303000004</v>
      </c>
      <c r="AF57" s="633">
        <f t="shared" si="284"/>
        <v>0.99999984278286169</v>
      </c>
      <c r="AG57" s="590">
        <f t="shared" si="285"/>
        <v>1516170.0548099999</v>
      </c>
      <c r="AH57" s="633">
        <f t="shared" si="286"/>
        <v>1</v>
      </c>
      <c r="AI57" s="590">
        <f t="shared" si="287"/>
        <v>0</v>
      </c>
      <c r="AJ57" s="633">
        <v>0</v>
      </c>
      <c r="AK57" s="590">
        <f t="shared" si="289"/>
        <v>0</v>
      </c>
      <c r="AL57" s="633">
        <v>0</v>
      </c>
      <c r="AM57" s="116"/>
      <c r="AN57" s="116"/>
      <c r="AO57" s="116"/>
      <c r="AP57" s="116"/>
      <c r="AQ57" s="116"/>
      <c r="AR57" s="116"/>
      <c r="AS57" s="116"/>
      <c r="AT57" s="116"/>
      <c r="AU57" s="116">
        <f>AU811</f>
        <v>0</v>
      </c>
      <c r="AV57" s="116">
        <f t="shared" ref="AV57:AV62" si="308">AW57+AX57+AY57+AZ57</f>
        <v>1847940.5</v>
      </c>
      <c r="AW57" s="116">
        <f>AW811</f>
        <v>331770.44519</v>
      </c>
      <c r="AX57" s="116">
        <f t="shared" ref="AX57:AZ57" si="309">AX811</f>
        <v>1516170.0548099999</v>
      </c>
      <c r="AY57" s="116">
        <f t="shared" si="309"/>
        <v>0</v>
      </c>
      <c r="AZ57" s="116">
        <f t="shared" si="309"/>
        <v>0</v>
      </c>
      <c r="BA57" s="116" t="e">
        <f t="shared" ref="BA57:BB57" si="310">BA811</f>
        <v>#REF!</v>
      </c>
      <c r="BB57" s="116" t="e">
        <f t="shared" si="310"/>
        <v>#REF!</v>
      </c>
      <c r="BC57" s="116" t="e">
        <f t="shared" ref="BC57:BD57" si="311">BC811</f>
        <v>#REF!</v>
      </c>
      <c r="BD57" s="116" t="e">
        <f t="shared" si="311"/>
        <v>#REF!</v>
      </c>
      <c r="BE57" s="116" t="e">
        <f t="shared" si="257"/>
        <v>#REF!</v>
      </c>
      <c r="BF57" s="116" t="e">
        <f t="shared" ref="BF57:BH57" si="312">BF811</f>
        <v>#REF!</v>
      </c>
      <c r="BG57" s="116">
        <f t="shared" si="312"/>
        <v>0</v>
      </c>
      <c r="BH57" s="116">
        <f t="shared" si="312"/>
        <v>0</v>
      </c>
      <c r="BI57" s="116">
        <f t="shared" ref="BI57:BI62" si="313">BJ57+BK57+BL57+BM57</f>
        <v>4931899.5999999996</v>
      </c>
      <c r="BJ57" s="116">
        <f>BJ811</f>
        <v>2092041.51232</v>
      </c>
      <c r="BK57" s="116">
        <f t="shared" ref="BK57:BM57" si="314">BK811</f>
        <v>2839858.0876799999</v>
      </c>
      <c r="BL57" s="116">
        <f t="shared" si="314"/>
        <v>0</v>
      </c>
      <c r="BM57" s="116">
        <f t="shared" si="314"/>
        <v>0</v>
      </c>
      <c r="BN57" s="116">
        <f>BN811</f>
        <v>0</v>
      </c>
      <c r="BO57" s="116">
        <f t="shared" ref="BO57:BO62" si="315">BP57+BQ57+BR57+BS57</f>
        <v>4931899.5999999996</v>
      </c>
      <c r="BP57" s="116">
        <f>BP811</f>
        <v>2092041.51232</v>
      </c>
      <c r="BQ57" s="116">
        <f t="shared" ref="BQ57:BS57" si="316">BQ811</f>
        <v>2839858.0876799999</v>
      </c>
      <c r="BR57" s="116">
        <f t="shared" si="316"/>
        <v>0</v>
      </c>
      <c r="BS57" s="116">
        <f t="shared" si="316"/>
        <v>0</v>
      </c>
      <c r="BT57" s="116">
        <f t="shared" ref="BT57:CD57" si="317">BT811</f>
        <v>0</v>
      </c>
      <c r="BU57" s="116">
        <f t="shared" si="317"/>
        <v>0</v>
      </c>
      <c r="BV57" s="116">
        <f t="shared" ref="BV57:BV62" si="318">BW57+BX57+BY57+BZ57</f>
        <v>0</v>
      </c>
      <c r="BW57" s="116">
        <f>BW811</f>
        <v>0</v>
      </c>
      <c r="BX57" s="116">
        <f t="shared" ref="BX57:BZ57" si="319">BX811</f>
        <v>0</v>
      </c>
      <c r="BY57" s="116">
        <f t="shared" si="319"/>
        <v>0</v>
      </c>
      <c r="BZ57" s="116">
        <f t="shared" si="319"/>
        <v>0</v>
      </c>
      <c r="CA57" s="116" t="e">
        <f t="shared" si="317"/>
        <v>#REF!</v>
      </c>
      <c r="CB57" s="116" t="e">
        <f t="shared" si="317"/>
        <v>#REF!</v>
      </c>
      <c r="CC57" s="116" t="e">
        <f t="shared" si="317"/>
        <v>#REF!</v>
      </c>
      <c r="CD57" s="116" t="e">
        <f t="shared" si="317"/>
        <v>#REF!</v>
      </c>
      <c r="CE57" s="116">
        <f t="shared" si="265"/>
        <v>1719405.71</v>
      </c>
      <c r="CF57" s="116">
        <f>CF811</f>
        <v>1719405.71</v>
      </c>
      <c r="CG57" s="116">
        <f t="shared" ref="CG57:CI57" si="320">CG811</f>
        <v>5316717.49</v>
      </c>
      <c r="CH57" s="116">
        <f t="shared" si="320"/>
        <v>0</v>
      </c>
      <c r="CI57" s="116">
        <f t="shared" si="320"/>
        <v>0</v>
      </c>
      <c r="CJ57" s="116">
        <f>CJ811</f>
        <v>0</v>
      </c>
      <c r="CK57" s="116">
        <f t="shared" ref="CK57:CK62" si="321">CL57+CM57+CN57+CO57</f>
        <v>7036123.2000000002</v>
      </c>
      <c r="CL57" s="116">
        <f>CL811</f>
        <v>1719405.71</v>
      </c>
      <c r="CM57" s="116">
        <f t="shared" ref="CM57:CO57" si="322">CM811</f>
        <v>5316717.49</v>
      </c>
      <c r="CN57" s="116">
        <f t="shared" si="322"/>
        <v>0</v>
      </c>
      <c r="CO57" s="116">
        <f t="shared" si="322"/>
        <v>0</v>
      </c>
    </row>
    <row r="58" spans="2:123" s="25" customFormat="1" ht="46.5" customHeight="1" x14ac:dyDescent="0.25">
      <c r="B58" s="888" t="s">
        <v>475</v>
      </c>
      <c r="C58" s="889"/>
      <c r="D58" s="183"/>
      <c r="E58" s="183"/>
      <c r="F58" s="183"/>
      <c r="G58" s="183"/>
      <c r="H58" s="183"/>
      <c r="I58" s="590"/>
      <c r="J58" s="591"/>
      <c r="K58" s="590"/>
      <c r="L58" s="591"/>
      <c r="M58" s="590"/>
      <c r="N58" s="591"/>
      <c r="O58" s="590"/>
      <c r="P58" s="591"/>
      <c r="Q58" s="590"/>
      <c r="R58" s="591"/>
      <c r="S58" s="590">
        <f>W58</f>
        <v>98524.310649999999</v>
      </c>
      <c r="T58" s="591">
        <v>0</v>
      </c>
      <c r="U58" s="590"/>
      <c r="V58" s="591"/>
      <c r="W58" s="590">
        <f>W123</f>
        <v>98524.310649999999</v>
      </c>
      <c r="X58" s="591">
        <v>0</v>
      </c>
      <c r="Y58" s="590"/>
      <c r="Z58" s="591"/>
      <c r="AA58" s="590"/>
      <c r="AB58" s="591"/>
      <c r="AC58" s="590"/>
      <c r="AD58" s="633"/>
      <c r="AE58" s="590"/>
      <c r="AF58" s="633"/>
      <c r="AG58" s="590"/>
      <c r="AH58" s="633"/>
      <c r="AI58" s="590"/>
      <c r="AJ58" s="633"/>
      <c r="AK58" s="590"/>
      <c r="AL58" s="633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</row>
    <row r="59" spans="2:123" s="200" customFormat="1" ht="35.25" customHeight="1" x14ac:dyDescent="0.25">
      <c r="B59" s="847" t="s">
        <v>271</v>
      </c>
      <c r="C59" s="847"/>
      <c r="D59" s="604">
        <f t="shared" si="302"/>
        <v>2363476.2100000004</v>
      </c>
      <c r="E59" s="604">
        <f>E788</f>
        <v>0</v>
      </c>
      <c r="F59" s="604">
        <f t="shared" ref="F59:H59" si="323">F788</f>
        <v>2363476.2100000004</v>
      </c>
      <c r="G59" s="604">
        <f t="shared" si="323"/>
        <v>0</v>
      </c>
      <c r="H59" s="604">
        <f t="shared" si="323"/>
        <v>0</v>
      </c>
      <c r="I59" s="604">
        <f t="shared" si="248"/>
        <v>695415</v>
      </c>
      <c r="J59" s="605">
        <f t="shared" si="249"/>
        <v>0.29423397496351356</v>
      </c>
      <c r="K59" s="604">
        <f>K788</f>
        <v>0</v>
      </c>
      <c r="L59" s="605">
        <v>0</v>
      </c>
      <c r="M59" s="604">
        <f t="shared" ref="M59" si="324">M788</f>
        <v>695415</v>
      </c>
      <c r="N59" s="605">
        <f t="shared" si="251"/>
        <v>0.29423397496351356</v>
      </c>
      <c r="O59" s="604">
        <f t="shared" ref="O59" si="325">O788</f>
        <v>0</v>
      </c>
      <c r="P59" s="605">
        <v>0</v>
      </c>
      <c r="Q59" s="604">
        <f t="shared" ref="Q59" si="326">Q788</f>
        <v>0</v>
      </c>
      <c r="R59" s="605">
        <v>0</v>
      </c>
      <c r="S59" s="604">
        <f t="shared" si="273"/>
        <v>1136590.5728799999</v>
      </c>
      <c r="T59" s="605">
        <f t="shared" si="274"/>
        <v>0.4808978267143208</v>
      </c>
      <c r="U59" s="604">
        <f>U788</f>
        <v>0</v>
      </c>
      <c r="V59" s="605">
        <v>0</v>
      </c>
      <c r="W59" s="604">
        <f t="shared" ref="W59" si="327">W788</f>
        <v>1136590.5728799999</v>
      </c>
      <c r="X59" s="605">
        <f t="shared" si="277"/>
        <v>0.4808978267143208</v>
      </c>
      <c r="Y59" s="604">
        <f t="shared" ref="Y59" si="328">Y788</f>
        <v>0</v>
      </c>
      <c r="Z59" s="605">
        <v>0</v>
      </c>
      <c r="AA59" s="604">
        <f t="shared" ref="AA59" si="329">AA788</f>
        <v>0</v>
      </c>
      <c r="AB59" s="605">
        <v>0</v>
      </c>
      <c r="AC59" s="604">
        <f t="shared" si="282"/>
        <v>1576700.639</v>
      </c>
      <c r="AD59" s="639">
        <f t="shared" si="283"/>
        <v>0.66711085659711367</v>
      </c>
      <c r="AE59" s="604">
        <f>AE788</f>
        <v>0</v>
      </c>
      <c r="AF59" s="639">
        <v>0</v>
      </c>
      <c r="AG59" s="604">
        <f t="shared" ref="AG59" si="330">AG788</f>
        <v>1576700.639</v>
      </c>
      <c r="AH59" s="639">
        <f t="shared" si="286"/>
        <v>0.66711085659711367</v>
      </c>
      <c r="AI59" s="604">
        <f t="shared" ref="AI59" si="331">AI788</f>
        <v>0</v>
      </c>
      <c r="AJ59" s="639">
        <v>0</v>
      </c>
      <c r="AK59" s="604">
        <f t="shared" ref="AK59" si="332">AK788</f>
        <v>0</v>
      </c>
      <c r="AL59" s="639">
        <v>0</v>
      </c>
      <c r="AM59" s="304"/>
      <c r="AN59" s="304"/>
      <c r="AO59" s="304"/>
      <c r="AP59" s="304"/>
      <c r="AQ59" s="304"/>
      <c r="AR59" s="304"/>
      <c r="AS59" s="304"/>
      <c r="AT59" s="304"/>
      <c r="AU59" s="304">
        <f>AU719</f>
        <v>1.4689999632537365E-2</v>
      </c>
      <c r="AV59" s="304">
        <f t="shared" si="308"/>
        <v>2363476.2246900001</v>
      </c>
      <c r="AW59" s="304">
        <f>AW788</f>
        <v>0</v>
      </c>
      <c r="AX59" s="304">
        <f t="shared" ref="AX59:AZ59" si="333">AX788</f>
        <v>2363476.2246900001</v>
      </c>
      <c r="AY59" s="304">
        <f t="shared" si="333"/>
        <v>0</v>
      </c>
      <c r="AZ59" s="304">
        <f t="shared" si="333"/>
        <v>0</v>
      </c>
      <c r="BA59" s="304">
        <f t="shared" ref="BA59:BB59" si="334">BA520</f>
        <v>0</v>
      </c>
      <c r="BB59" s="304">
        <f t="shared" si="334"/>
        <v>0</v>
      </c>
      <c r="BC59" s="304">
        <f t="shared" ref="BC59:BD59" si="335">BC520</f>
        <v>0</v>
      </c>
      <c r="BD59" s="304">
        <f t="shared" si="335"/>
        <v>0</v>
      </c>
      <c r="BE59" s="304">
        <f t="shared" si="257"/>
        <v>0</v>
      </c>
      <c r="BF59" s="304">
        <f t="shared" ref="BF59:BH59" si="336">BF520</f>
        <v>0</v>
      </c>
      <c r="BG59" s="304">
        <f t="shared" si="336"/>
        <v>0</v>
      </c>
      <c r="BH59" s="304">
        <f t="shared" si="336"/>
        <v>0</v>
      </c>
      <c r="BI59" s="304">
        <f t="shared" si="313"/>
        <v>1216606</v>
      </c>
      <c r="BJ59" s="304">
        <f>BJ788</f>
        <v>0</v>
      </c>
      <c r="BK59" s="304">
        <f t="shared" ref="BK59:BM59" si="337">BK788</f>
        <v>1216606</v>
      </c>
      <c r="BL59" s="304">
        <f t="shared" si="337"/>
        <v>0</v>
      </c>
      <c r="BM59" s="304">
        <f t="shared" si="337"/>
        <v>0</v>
      </c>
      <c r="BN59" s="304">
        <f>BN719</f>
        <v>0</v>
      </c>
      <c r="BO59" s="304">
        <f t="shared" si="315"/>
        <v>1216605.9999999998</v>
      </c>
      <c r="BP59" s="304">
        <f>BP788</f>
        <v>0</v>
      </c>
      <c r="BQ59" s="304">
        <f t="shared" ref="BQ59:BS59" si="338">BQ788</f>
        <v>1216605.9999999998</v>
      </c>
      <c r="BR59" s="304">
        <f t="shared" si="338"/>
        <v>0</v>
      </c>
      <c r="BS59" s="304">
        <f t="shared" si="338"/>
        <v>0</v>
      </c>
      <c r="BT59" s="304">
        <f t="shared" ref="BT59:CD59" si="339">BT520</f>
        <v>0</v>
      </c>
      <c r="BU59" s="304">
        <f t="shared" si="339"/>
        <v>0</v>
      </c>
      <c r="BV59" s="304">
        <f t="shared" si="318"/>
        <v>0</v>
      </c>
      <c r="BW59" s="304">
        <f>BW788</f>
        <v>0</v>
      </c>
      <c r="BX59" s="304">
        <f t="shared" ref="BX59:BZ59" si="340">BX788</f>
        <v>0</v>
      </c>
      <c r="BY59" s="304">
        <f t="shared" si="340"/>
        <v>0</v>
      </c>
      <c r="BZ59" s="304">
        <f t="shared" si="340"/>
        <v>0</v>
      </c>
      <c r="CA59" s="304">
        <f t="shared" si="339"/>
        <v>0</v>
      </c>
      <c r="CB59" s="304">
        <f t="shared" si="339"/>
        <v>0</v>
      </c>
      <c r="CC59" s="304">
        <f t="shared" si="339"/>
        <v>0</v>
      </c>
      <c r="CD59" s="304">
        <f t="shared" si="339"/>
        <v>0</v>
      </c>
      <c r="CE59" s="304">
        <f t="shared" si="265"/>
        <v>0</v>
      </c>
      <c r="CF59" s="304">
        <f>CF788</f>
        <v>0</v>
      </c>
      <c r="CG59" s="304">
        <f t="shared" ref="CG59:CI59" si="341">CG788</f>
        <v>0</v>
      </c>
      <c r="CH59" s="304">
        <f t="shared" si="341"/>
        <v>0</v>
      </c>
      <c r="CI59" s="304">
        <f t="shared" si="341"/>
        <v>0</v>
      </c>
      <c r="CJ59" s="304">
        <f>CJ719</f>
        <v>0</v>
      </c>
      <c r="CK59" s="304">
        <f t="shared" si="321"/>
        <v>0</v>
      </c>
      <c r="CL59" s="304">
        <f>CL788</f>
        <v>0</v>
      </c>
      <c r="CM59" s="304">
        <f t="shared" ref="CM59:CO59" si="342">CM788</f>
        <v>0</v>
      </c>
      <c r="CN59" s="304">
        <f t="shared" si="342"/>
        <v>0</v>
      </c>
      <c r="CO59" s="304">
        <f t="shared" si="342"/>
        <v>0</v>
      </c>
    </row>
    <row r="60" spans="2:123" s="44" customFormat="1" ht="46.5" customHeight="1" x14ac:dyDescent="0.25">
      <c r="B60" s="898" t="s">
        <v>265</v>
      </c>
      <c r="C60" s="899"/>
      <c r="D60" s="661">
        <f t="shared" si="302"/>
        <v>650</v>
      </c>
      <c r="E60" s="661">
        <f>E815</f>
        <v>500</v>
      </c>
      <c r="F60" s="661">
        <f t="shared" ref="F60:H60" si="343">F815</f>
        <v>0</v>
      </c>
      <c r="G60" s="661">
        <f t="shared" si="343"/>
        <v>0</v>
      </c>
      <c r="H60" s="661">
        <f t="shared" si="343"/>
        <v>150</v>
      </c>
      <c r="I60" s="196">
        <f t="shared" si="248"/>
        <v>129.75749999999999</v>
      </c>
      <c r="J60" s="567">
        <f t="shared" si="249"/>
        <v>0.19962692307692306</v>
      </c>
      <c r="K60" s="828">
        <f>K815</f>
        <v>129.75749999999999</v>
      </c>
      <c r="L60" s="567">
        <v>0</v>
      </c>
      <c r="M60" s="196">
        <f t="shared" ref="M60" si="344">M815</f>
        <v>0</v>
      </c>
      <c r="N60" s="567">
        <v>0</v>
      </c>
      <c r="O60" s="196">
        <f t="shared" ref="O60" si="345">O815</f>
        <v>0</v>
      </c>
      <c r="P60" s="567">
        <v>0</v>
      </c>
      <c r="Q60" s="196">
        <f t="shared" ref="Q60" si="346">Q815</f>
        <v>0</v>
      </c>
      <c r="R60" s="567">
        <v>0</v>
      </c>
      <c r="S60" s="196">
        <f t="shared" si="273"/>
        <v>0</v>
      </c>
      <c r="T60" s="567">
        <f t="shared" si="274"/>
        <v>0</v>
      </c>
      <c r="U60" s="196">
        <f>U815</f>
        <v>0</v>
      </c>
      <c r="V60" s="567">
        <v>0</v>
      </c>
      <c r="W60" s="196">
        <f t="shared" ref="W60" si="347">W815</f>
        <v>0</v>
      </c>
      <c r="X60" s="567">
        <v>0</v>
      </c>
      <c r="Y60" s="196">
        <f t="shared" ref="Y60" si="348">Y815</f>
        <v>0</v>
      </c>
      <c r="Z60" s="567">
        <v>0</v>
      </c>
      <c r="AA60" s="196">
        <f t="shared" ref="AA60" si="349">AA815</f>
        <v>0</v>
      </c>
      <c r="AB60" s="567">
        <f t="shared" si="281"/>
        <v>0</v>
      </c>
      <c r="AC60" s="196">
        <f t="shared" si="282"/>
        <v>432.52499999999998</v>
      </c>
      <c r="AD60" s="622">
        <f t="shared" si="283"/>
        <v>0.66542307692307689</v>
      </c>
      <c r="AE60" s="196">
        <f>AE815</f>
        <v>432.52499999999998</v>
      </c>
      <c r="AF60" s="622">
        <v>0</v>
      </c>
      <c r="AG60" s="196">
        <f t="shared" ref="AG60" si="350">AG815</f>
        <v>0</v>
      </c>
      <c r="AH60" s="622">
        <v>0</v>
      </c>
      <c r="AI60" s="196">
        <f t="shared" ref="AI60" si="351">AI815</f>
        <v>0</v>
      </c>
      <c r="AJ60" s="622">
        <v>0</v>
      </c>
      <c r="AK60" s="196">
        <f t="shared" ref="AK60" si="352">AK815</f>
        <v>0</v>
      </c>
      <c r="AL60" s="622">
        <f t="shared" si="290"/>
        <v>0</v>
      </c>
      <c r="AM60" s="128"/>
      <c r="AN60" s="128"/>
      <c r="AO60" s="128"/>
      <c r="AP60" s="128"/>
      <c r="AQ60" s="128"/>
      <c r="AR60" s="128"/>
      <c r="AS60" s="128"/>
      <c r="AT60" s="128"/>
      <c r="AU60" s="128">
        <f>AV60-H60</f>
        <v>500</v>
      </c>
      <c r="AV60" s="128">
        <f t="shared" si="308"/>
        <v>650</v>
      </c>
      <c r="AW60" s="128">
        <f>AW805</f>
        <v>500</v>
      </c>
      <c r="AX60" s="128">
        <f t="shared" ref="AX60:AZ60" si="353">AX815</f>
        <v>0</v>
      </c>
      <c r="AY60" s="128">
        <f t="shared" si="353"/>
        <v>0</v>
      </c>
      <c r="AZ60" s="128">
        <f t="shared" si="353"/>
        <v>150</v>
      </c>
      <c r="BA60" s="128"/>
      <c r="BB60" s="128"/>
      <c r="BC60" s="128">
        <v>0</v>
      </c>
      <c r="BD60" s="128">
        <f>BD803</f>
        <v>0</v>
      </c>
      <c r="BE60" s="128">
        <f t="shared" si="257"/>
        <v>150</v>
      </c>
      <c r="BF60" s="128">
        <v>0</v>
      </c>
      <c r="BG60" s="128">
        <v>0</v>
      </c>
      <c r="BH60" s="128">
        <f>BH803</f>
        <v>150</v>
      </c>
      <c r="BI60" s="128">
        <f t="shared" si="313"/>
        <v>150</v>
      </c>
      <c r="BJ60" s="128">
        <f>BJ815</f>
        <v>0</v>
      </c>
      <c r="BK60" s="128">
        <f t="shared" ref="BK60:BM60" si="354">BK815</f>
        <v>0</v>
      </c>
      <c r="BL60" s="128">
        <f t="shared" si="354"/>
        <v>0</v>
      </c>
      <c r="BM60" s="128">
        <f t="shared" si="354"/>
        <v>150</v>
      </c>
      <c r="BN60" s="128">
        <f>BN815</f>
        <v>0</v>
      </c>
      <c r="BO60" s="128">
        <f t="shared" si="315"/>
        <v>150</v>
      </c>
      <c r="BP60" s="128">
        <f>BP815</f>
        <v>0</v>
      </c>
      <c r="BQ60" s="128">
        <f t="shared" ref="BQ60:BS60" si="355">BQ815</f>
        <v>0</v>
      </c>
      <c r="BR60" s="128">
        <f t="shared" si="355"/>
        <v>0</v>
      </c>
      <c r="BS60" s="128">
        <f t="shared" si="355"/>
        <v>150</v>
      </c>
      <c r="BT60" s="128">
        <v>0</v>
      </c>
      <c r="BU60" s="128">
        <f>BU803</f>
        <v>150</v>
      </c>
      <c r="BV60" s="128">
        <f t="shared" si="318"/>
        <v>150</v>
      </c>
      <c r="BW60" s="128">
        <f>BW815</f>
        <v>0</v>
      </c>
      <c r="BX60" s="128">
        <f t="shared" ref="BX60:BZ60" si="356">BX815</f>
        <v>0</v>
      </c>
      <c r="BY60" s="128">
        <f t="shared" si="356"/>
        <v>0</v>
      </c>
      <c r="BZ60" s="128">
        <f t="shared" si="356"/>
        <v>150</v>
      </c>
      <c r="CA60" s="128"/>
      <c r="CB60" s="128"/>
      <c r="CC60" s="128">
        <v>0</v>
      </c>
      <c r="CD60" s="128">
        <f>CD803</f>
        <v>0</v>
      </c>
      <c r="CE60" s="128">
        <f t="shared" si="265"/>
        <v>150</v>
      </c>
      <c r="CF60" s="128">
        <f>CF815</f>
        <v>0</v>
      </c>
      <c r="CG60" s="128">
        <f t="shared" ref="CG60:CI60" si="357">CG815</f>
        <v>0</v>
      </c>
      <c r="CH60" s="128">
        <f t="shared" si="357"/>
        <v>0</v>
      </c>
      <c r="CI60" s="128">
        <f t="shared" si="357"/>
        <v>150</v>
      </c>
      <c r="CJ60" s="128">
        <f>CJ815</f>
        <v>0</v>
      </c>
      <c r="CK60" s="128">
        <f t="shared" si="321"/>
        <v>150</v>
      </c>
      <c r="CL60" s="128">
        <f>CL815</f>
        <v>0</v>
      </c>
      <c r="CM60" s="128">
        <f t="shared" ref="CM60:CO60" si="358">CM815</f>
        <v>0</v>
      </c>
      <c r="CN60" s="128">
        <f t="shared" si="358"/>
        <v>0</v>
      </c>
      <c r="CO60" s="128">
        <f t="shared" si="358"/>
        <v>150</v>
      </c>
    </row>
    <row r="61" spans="2:123" s="609" customFormat="1" ht="45.75" customHeight="1" x14ac:dyDescent="0.25">
      <c r="B61" s="878" t="s">
        <v>409</v>
      </c>
      <c r="C61" s="879"/>
      <c r="D61" s="685">
        <f t="shared" si="302"/>
        <v>346117.6</v>
      </c>
      <c r="E61" s="685">
        <f>E814</f>
        <v>145811.63620000001</v>
      </c>
      <c r="F61" s="685">
        <f t="shared" ref="F61:H61" si="359">F814</f>
        <v>0</v>
      </c>
      <c r="G61" s="685">
        <f t="shared" si="359"/>
        <v>0</v>
      </c>
      <c r="H61" s="685">
        <f t="shared" si="359"/>
        <v>200305.9638</v>
      </c>
      <c r="I61" s="607">
        <f t="shared" si="248"/>
        <v>0</v>
      </c>
      <c r="J61" s="608">
        <f t="shared" si="249"/>
        <v>0</v>
      </c>
      <c r="K61" s="607">
        <f>K814</f>
        <v>0</v>
      </c>
      <c r="L61" s="608">
        <f t="shared" si="250"/>
        <v>0</v>
      </c>
      <c r="M61" s="607">
        <f t="shared" ref="M61" si="360">M814</f>
        <v>0</v>
      </c>
      <c r="N61" s="608" t="e">
        <f t="shared" si="251"/>
        <v>#DIV/0!</v>
      </c>
      <c r="O61" s="607">
        <f t="shared" ref="O61" si="361">O814</f>
        <v>0</v>
      </c>
      <c r="P61" s="608">
        <v>0</v>
      </c>
      <c r="Q61" s="607">
        <f t="shared" ref="Q61" si="362">Q814</f>
        <v>0</v>
      </c>
      <c r="R61" s="608">
        <v>0</v>
      </c>
      <c r="S61" s="607">
        <f t="shared" si="273"/>
        <v>0</v>
      </c>
      <c r="T61" s="608">
        <f t="shared" si="274"/>
        <v>0</v>
      </c>
      <c r="U61" s="607">
        <f>U814</f>
        <v>0</v>
      </c>
      <c r="V61" s="608">
        <f t="shared" si="275"/>
        <v>0</v>
      </c>
      <c r="W61" s="607">
        <f t="shared" ref="W61" si="363">W814</f>
        <v>0</v>
      </c>
      <c r="X61" s="608">
        <v>0</v>
      </c>
      <c r="Y61" s="607">
        <f t="shared" ref="Y61" si="364">Y814</f>
        <v>0</v>
      </c>
      <c r="Z61" s="608">
        <v>0</v>
      </c>
      <c r="AA61" s="607">
        <f t="shared" ref="AA61" si="365">AA814</f>
        <v>0</v>
      </c>
      <c r="AB61" s="608">
        <v>0</v>
      </c>
      <c r="AC61" s="607">
        <f t="shared" si="282"/>
        <v>293632.87257999997</v>
      </c>
      <c r="AD61" s="640">
        <f t="shared" si="283"/>
        <v>0.84836157589212446</v>
      </c>
      <c r="AE61" s="607">
        <f>AE814</f>
        <v>94091.44</v>
      </c>
      <c r="AF61" s="640">
        <f t="shared" si="284"/>
        <v>0.64529445284422371</v>
      </c>
      <c r="AG61" s="607">
        <f t="shared" ref="AG61" si="366">AG814</f>
        <v>0</v>
      </c>
      <c r="AH61" s="640">
        <v>0</v>
      </c>
      <c r="AI61" s="607">
        <f t="shared" ref="AI61" si="367">AI814</f>
        <v>0</v>
      </c>
      <c r="AJ61" s="640">
        <v>0</v>
      </c>
      <c r="AK61" s="607">
        <f t="shared" ref="AK61" si="368">AK814</f>
        <v>199541.43257999999</v>
      </c>
      <c r="AL61" s="640">
        <v>0</v>
      </c>
      <c r="AM61" s="606"/>
      <c r="AN61" s="606"/>
      <c r="AO61" s="606"/>
      <c r="AP61" s="606"/>
      <c r="AQ61" s="606"/>
      <c r="AR61" s="606"/>
      <c r="AS61" s="606"/>
      <c r="AT61" s="606"/>
      <c r="AU61" s="606">
        <f>AU814</f>
        <v>-200305.96379999997</v>
      </c>
      <c r="AV61" s="606">
        <f t="shared" si="308"/>
        <v>145811.63620000001</v>
      </c>
      <c r="AW61" s="606">
        <f>AW814</f>
        <v>145811.63620000001</v>
      </c>
      <c r="AX61" s="606">
        <f t="shared" ref="AX61:AZ61" si="369">AX814</f>
        <v>0</v>
      </c>
      <c r="AY61" s="606">
        <f t="shared" si="369"/>
        <v>0</v>
      </c>
      <c r="AZ61" s="606">
        <f t="shared" si="369"/>
        <v>0</v>
      </c>
      <c r="BA61" s="606">
        <f t="shared" ref="BA61:BH61" si="370">BA709</f>
        <v>0</v>
      </c>
      <c r="BB61" s="606">
        <f t="shared" si="370"/>
        <v>0</v>
      </c>
      <c r="BC61" s="606">
        <f t="shared" si="370"/>
        <v>0</v>
      </c>
      <c r="BD61" s="606">
        <f t="shared" si="370"/>
        <v>0</v>
      </c>
      <c r="BE61" s="606">
        <f t="shared" si="370"/>
        <v>346117.6</v>
      </c>
      <c r="BF61" s="606">
        <f t="shared" si="370"/>
        <v>346117.6</v>
      </c>
      <c r="BG61" s="606">
        <f t="shared" si="370"/>
        <v>0</v>
      </c>
      <c r="BH61" s="606">
        <f t="shared" si="370"/>
        <v>0</v>
      </c>
      <c r="BI61" s="606">
        <f t="shared" si="313"/>
        <v>300000</v>
      </c>
      <c r="BJ61" s="606">
        <f>BJ814</f>
        <v>300000</v>
      </c>
      <c r="BK61" s="606">
        <f t="shared" ref="BK61:BM61" si="371">BK814</f>
        <v>0</v>
      </c>
      <c r="BL61" s="606">
        <f t="shared" si="371"/>
        <v>0</v>
      </c>
      <c r="BM61" s="606">
        <f t="shared" si="371"/>
        <v>0</v>
      </c>
      <c r="BN61" s="606">
        <f>BN814</f>
        <v>0</v>
      </c>
      <c r="BO61" s="606">
        <f t="shared" si="315"/>
        <v>300000</v>
      </c>
      <c r="BP61" s="606">
        <f>BP814</f>
        <v>300000</v>
      </c>
      <c r="BQ61" s="606">
        <f t="shared" ref="BQ61:BS61" si="372">BQ814</f>
        <v>0</v>
      </c>
      <c r="BR61" s="606">
        <f t="shared" si="372"/>
        <v>0</v>
      </c>
      <c r="BS61" s="606">
        <f t="shared" si="372"/>
        <v>0</v>
      </c>
      <c r="BT61" s="606">
        <f t="shared" ref="BT61:BU61" si="373">BT709</f>
        <v>0</v>
      </c>
      <c r="BU61" s="606">
        <f t="shared" si="373"/>
        <v>0</v>
      </c>
      <c r="BV61" s="606">
        <f t="shared" si="318"/>
        <v>0</v>
      </c>
      <c r="BW61" s="606">
        <f>BW814</f>
        <v>0</v>
      </c>
      <c r="BX61" s="606">
        <f t="shared" ref="BX61:BZ61" si="374">BX814</f>
        <v>0</v>
      </c>
      <c r="BY61" s="606">
        <f t="shared" si="374"/>
        <v>0</v>
      </c>
      <c r="BZ61" s="606">
        <f t="shared" si="374"/>
        <v>0</v>
      </c>
      <c r="CA61" s="606">
        <f t="shared" ref="CA61:CE61" si="375">CA709</f>
        <v>0</v>
      </c>
      <c r="CB61" s="606">
        <f t="shared" si="375"/>
        <v>0</v>
      </c>
      <c r="CC61" s="606">
        <f t="shared" si="375"/>
        <v>0</v>
      </c>
      <c r="CD61" s="606">
        <f t="shared" si="375"/>
        <v>0</v>
      </c>
      <c r="CE61" s="606">
        <f t="shared" si="375"/>
        <v>0</v>
      </c>
      <c r="CF61" s="606">
        <f>CF814</f>
        <v>0</v>
      </c>
      <c r="CG61" s="606">
        <f t="shared" ref="CG61:CI61" si="376">CG814</f>
        <v>0</v>
      </c>
      <c r="CH61" s="606">
        <f t="shared" si="376"/>
        <v>0</v>
      </c>
      <c r="CI61" s="606">
        <f t="shared" si="376"/>
        <v>0</v>
      </c>
      <c r="CJ61" s="606">
        <f>CJ814</f>
        <v>0</v>
      </c>
      <c r="CK61" s="606">
        <f t="shared" si="321"/>
        <v>0</v>
      </c>
      <c r="CL61" s="606">
        <f>CL814</f>
        <v>0</v>
      </c>
      <c r="CM61" s="606">
        <f t="shared" ref="CM61:CO61" si="377">CM814</f>
        <v>0</v>
      </c>
      <c r="CN61" s="606">
        <f t="shared" si="377"/>
        <v>0</v>
      </c>
      <c r="CO61" s="606">
        <f t="shared" si="377"/>
        <v>0</v>
      </c>
      <c r="DS61" s="826">
        <f>D61-AC61</f>
        <v>52484.72742000001</v>
      </c>
    </row>
    <row r="62" spans="2:123" s="643" customFormat="1" ht="46.5" customHeight="1" x14ac:dyDescent="0.25">
      <c r="B62" s="841" t="s">
        <v>33</v>
      </c>
      <c r="C62" s="841"/>
      <c r="D62" s="244">
        <f t="shared" si="302"/>
        <v>1616893.9309999999</v>
      </c>
      <c r="E62" s="244">
        <f>E816</f>
        <v>0</v>
      </c>
      <c r="F62" s="244">
        <f>F816</f>
        <v>0</v>
      </c>
      <c r="G62" s="244">
        <f t="shared" ref="G62:H62" si="378">G816</f>
        <v>0</v>
      </c>
      <c r="H62" s="244">
        <f t="shared" si="378"/>
        <v>1616893.9309999999</v>
      </c>
      <c r="I62" s="244">
        <f t="shared" si="248"/>
        <v>140924.74910000002</v>
      </c>
      <c r="J62" s="623">
        <f t="shared" si="249"/>
        <v>8.7157695627469098E-2</v>
      </c>
      <c r="K62" s="244">
        <f>K816</f>
        <v>0</v>
      </c>
      <c r="L62" s="623">
        <v>0</v>
      </c>
      <c r="M62" s="244">
        <f>M816</f>
        <v>0</v>
      </c>
      <c r="N62" s="623">
        <v>0</v>
      </c>
      <c r="O62" s="244">
        <f t="shared" ref="O62" si="379">O816</f>
        <v>0</v>
      </c>
      <c r="P62" s="623">
        <v>0</v>
      </c>
      <c r="Q62" s="244">
        <f t="shared" ref="Q62" si="380">Q816</f>
        <v>140924.74910000002</v>
      </c>
      <c r="R62" s="623">
        <f t="shared" si="253"/>
        <v>8.7157695627469098E-2</v>
      </c>
      <c r="S62" s="244">
        <f t="shared" si="273"/>
        <v>89894.944909999991</v>
      </c>
      <c r="T62" s="623">
        <f t="shared" si="274"/>
        <v>5.5597304923027752E-2</v>
      </c>
      <c r="U62" s="244">
        <f>U816</f>
        <v>0</v>
      </c>
      <c r="V62" s="623">
        <v>0</v>
      </c>
      <c r="W62" s="244">
        <f>W816</f>
        <v>0</v>
      </c>
      <c r="X62" s="623">
        <v>0</v>
      </c>
      <c r="Y62" s="244">
        <f t="shared" ref="Y62" si="381">Y816</f>
        <v>0</v>
      </c>
      <c r="Z62" s="623">
        <v>0</v>
      </c>
      <c r="AA62" s="244">
        <f t="shared" ref="AA62" si="382">AA816</f>
        <v>89894.944909999991</v>
      </c>
      <c r="AB62" s="623">
        <f t="shared" si="281"/>
        <v>5.5597304923027752E-2</v>
      </c>
      <c r="AC62" s="244">
        <f t="shared" si="282"/>
        <v>1615938.2669699998</v>
      </c>
      <c r="AD62" s="624">
        <f t="shared" si="283"/>
        <v>0.99940895069758284</v>
      </c>
      <c r="AE62" s="244">
        <f>AE816</f>
        <v>0</v>
      </c>
      <c r="AF62" s="624">
        <v>0</v>
      </c>
      <c r="AG62" s="244">
        <f>AG816</f>
        <v>0</v>
      </c>
      <c r="AH62" s="624">
        <v>0</v>
      </c>
      <c r="AI62" s="244">
        <f t="shared" ref="AI62" si="383">AI816</f>
        <v>0</v>
      </c>
      <c r="AJ62" s="624">
        <v>0</v>
      </c>
      <c r="AK62" s="244">
        <f t="shared" ref="AK62" si="384">AK816</f>
        <v>1615938.2669699998</v>
      </c>
      <c r="AL62" s="624">
        <f t="shared" si="290"/>
        <v>0.99940895069758284</v>
      </c>
      <c r="AM62" s="110"/>
      <c r="AN62" s="110"/>
      <c r="AO62" s="110"/>
      <c r="AP62" s="110"/>
      <c r="AQ62" s="110"/>
      <c r="AR62" s="110"/>
      <c r="AS62" s="110"/>
      <c r="AT62" s="110"/>
      <c r="AU62" s="110">
        <f>AU816</f>
        <v>-250382.45475000003</v>
      </c>
      <c r="AV62" s="110">
        <f t="shared" si="308"/>
        <v>1366511.4762499998</v>
      </c>
      <c r="AW62" s="110">
        <f>AW816</f>
        <v>0</v>
      </c>
      <c r="AX62" s="110">
        <f>AX816</f>
        <v>0</v>
      </c>
      <c r="AY62" s="110">
        <f t="shared" ref="AY62:AZ62" si="385">AY816</f>
        <v>0</v>
      </c>
      <c r="AZ62" s="110">
        <f t="shared" si="385"/>
        <v>1366511.4762499998</v>
      </c>
      <c r="BA62" s="110">
        <f t="shared" ref="BA62:BB62" si="386">BA721</f>
        <v>-349333.69045999995</v>
      </c>
      <c r="BB62" s="110">
        <f t="shared" si="386"/>
        <v>0</v>
      </c>
      <c r="BC62" s="110">
        <f t="shared" ref="BC62:BD62" si="387">BC721</f>
        <v>0</v>
      </c>
      <c r="BD62" s="110">
        <f t="shared" si="387"/>
        <v>-349333.69045999995</v>
      </c>
      <c r="BE62" s="110" t="e">
        <f t="shared" si="257"/>
        <v>#REF!</v>
      </c>
      <c r="BF62" s="110">
        <f t="shared" ref="BF62:BH62" si="388">BF721</f>
        <v>0</v>
      </c>
      <c r="BG62" s="110">
        <f t="shared" si="388"/>
        <v>0</v>
      </c>
      <c r="BH62" s="110" t="e">
        <f t="shared" si="388"/>
        <v>#REF!</v>
      </c>
      <c r="BI62" s="110">
        <f t="shared" si="313"/>
        <v>1053111.71263</v>
      </c>
      <c r="BJ62" s="110">
        <f>BJ816</f>
        <v>0</v>
      </c>
      <c r="BK62" s="110">
        <f t="shared" ref="BK62:BM62" si="389">BK816</f>
        <v>0</v>
      </c>
      <c r="BL62" s="110">
        <f t="shared" si="389"/>
        <v>0</v>
      </c>
      <c r="BM62" s="110">
        <f t="shared" si="389"/>
        <v>1053111.71263</v>
      </c>
      <c r="BN62" s="110">
        <f>BN816</f>
        <v>0</v>
      </c>
      <c r="BO62" s="110">
        <f t="shared" si="315"/>
        <v>1053111.71263</v>
      </c>
      <c r="BP62" s="110">
        <f>BP816</f>
        <v>0</v>
      </c>
      <c r="BQ62" s="110">
        <f t="shared" ref="BQ62:BS62" si="390">BQ816</f>
        <v>0</v>
      </c>
      <c r="BR62" s="110">
        <f t="shared" si="390"/>
        <v>0</v>
      </c>
      <c r="BS62" s="110">
        <f t="shared" si="390"/>
        <v>1053111.71263</v>
      </c>
      <c r="BT62" s="110">
        <f t="shared" ref="BT62:CD62" si="391">BT721</f>
        <v>0</v>
      </c>
      <c r="BU62" s="110">
        <f t="shared" si="391"/>
        <v>788248.13207000005</v>
      </c>
      <c r="BV62" s="110" t="e">
        <f t="shared" si="318"/>
        <v>#REF!</v>
      </c>
      <c r="BW62" s="110">
        <f>BW816</f>
        <v>0</v>
      </c>
      <c r="BX62" s="110">
        <f t="shared" ref="BX62:BZ62" si="392">BX816</f>
        <v>0</v>
      </c>
      <c r="BY62" s="110">
        <f t="shared" si="392"/>
        <v>0</v>
      </c>
      <c r="BZ62" s="110" t="e">
        <f t="shared" si="392"/>
        <v>#REF!</v>
      </c>
      <c r="CA62" s="110">
        <f t="shared" si="391"/>
        <v>-109000</v>
      </c>
      <c r="CB62" s="110">
        <f t="shared" si="391"/>
        <v>0</v>
      </c>
      <c r="CC62" s="110">
        <f t="shared" si="391"/>
        <v>0</v>
      </c>
      <c r="CD62" s="110">
        <f t="shared" si="391"/>
        <v>-109000</v>
      </c>
      <c r="CE62" s="110">
        <f t="shared" ref="CE62" si="393">CF62+CH62+CI62</f>
        <v>1090000</v>
      </c>
      <c r="CF62" s="110">
        <f>CF816</f>
        <v>0</v>
      </c>
      <c r="CG62" s="110">
        <f t="shared" ref="CG62:CI62" si="394">CG816</f>
        <v>0</v>
      </c>
      <c r="CH62" s="110">
        <f t="shared" si="394"/>
        <v>0</v>
      </c>
      <c r="CI62" s="110">
        <f t="shared" si="394"/>
        <v>1090000</v>
      </c>
      <c r="CJ62" s="110">
        <f>CJ816</f>
        <v>0</v>
      </c>
      <c r="CK62" s="110">
        <f t="shared" si="321"/>
        <v>1090000</v>
      </c>
      <c r="CL62" s="110">
        <f>CL816</f>
        <v>0</v>
      </c>
      <c r="CM62" s="110">
        <f t="shared" ref="CM62:CO62" si="395">CM816</f>
        <v>0</v>
      </c>
      <c r="CN62" s="110">
        <f t="shared" si="395"/>
        <v>0</v>
      </c>
      <c r="CO62" s="110">
        <f t="shared" si="395"/>
        <v>1090000</v>
      </c>
    </row>
    <row r="63" spans="2:123" s="19" customFormat="1" ht="46.5" customHeight="1" x14ac:dyDescent="0.25">
      <c r="B63" s="832" t="s">
        <v>180</v>
      </c>
      <c r="C63" s="833"/>
      <c r="D63" s="833"/>
      <c r="E63" s="833"/>
      <c r="F63" s="833"/>
      <c r="G63" s="833"/>
      <c r="H63" s="833"/>
      <c r="I63" s="833"/>
      <c r="J63" s="833"/>
      <c r="K63" s="833"/>
      <c r="L63" s="833"/>
      <c r="M63" s="833"/>
      <c r="N63" s="833"/>
      <c r="O63" s="833"/>
      <c r="P63" s="833"/>
      <c r="Q63" s="833"/>
      <c r="R63" s="833"/>
      <c r="S63" s="833"/>
      <c r="T63" s="833"/>
      <c r="U63" s="833"/>
      <c r="V63" s="833"/>
      <c r="W63" s="833"/>
      <c r="X63" s="833"/>
      <c r="Y63" s="833"/>
      <c r="Z63" s="833"/>
      <c r="AA63" s="833"/>
      <c r="AB63" s="833"/>
      <c r="AC63" s="833"/>
      <c r="AD63" s="833"/>
      <c r="AE63" s="833"/>
      <c r="AF63" s="833"/>
      <c r="AG63" s="833"/>
      <c r="AH63" s="833"/>
      <c r="AI63" s="833"/>
      <c r="AJ63" s="833"/>
      <c r="AK63" s="833"/>
      <c r="AL63" s="833"/>
      <c r="AM63" s="833"/>
      <c r="AN63" s="833"/>
      <c r="AO63" s="833"/>
      <c r="AP63" s="833"/>
      <c r="AQ63" s="833"/>
      <c r="AR63" s="833"/>
      <c r="AS63" s="833"/>
      <c r="AT63" s="833"/>
      <c r="AU63" s="833"/>
      <c r="AV63" s="833"/>
      <c r="AW63" s="833"/>
      <c r="AX63" s="833"/>
      <c r="AY63" s="833"/>
      <c r="AZ63" s="833"/>
      <c r="BA63" s="833"/>
      <c r="BB63" s="833"/>
      <c r="BC63" s="833"/>
      <c r="BD63" s="833"/>
      <c r="BE63" s="833"/>
      <c r="BF63" s="833"/>
      <c r="BG63" s="833"/>
      <c r="BH63" s="833"/>
      <c r="BI63" s="833"/>
      <c r="BJ63" s="833"/>
      <c r="BK63" s="833"/>
      <c r="BL63" s="833"/>
      <c r="BM63" s="833"/>
      <c r="BN63" s="833"/>
      <c r="BO63" s="833"/>
      <c r="BP63" s="833"/>
      <c r="BQ63" s="833"/>
      <c r="BR63" s="833"/>
      <c r="BS63" s="833"/>
      <c r="BT63" s="833"/>
      <c r="BU63" s="833"/>
      <c r="BV63" s="833"/>
      <c r="BW63" s="833"/>
      <c r="BX63" s="833"/>
      <c r="BY63" s="833"/>
      <c r="BZ63" s="833"/>
      <c r="CA63" s="833"/>
      <c r="CB63" s="833"/>
      <c r="CC63" s="833"/>
      <c r="CD63" s="833"/>
      <c r="CE63" s="833"/>
      <c r="CF63" s="833"/>
      <c r="CG63" s="833"/>
      <c r="CH63" s="833"/>
      <c r="CI63" s="833"/>
      <c r="CJ63" s="833"/>
      <c r="CK63" s="833"/>
      <c r="CL63" s="18"/>
      <c r="CM63" s="18"/>
      <c r="CN63" s="18"/>
      <c r="CO63" s="18"/>
    </row>
    <row r="64" spans="2:123" s="27" customFormat="1" ht="45.75" customHeight="1" x14ac:dyDescent="0.25">
      <c r="B64" s="830" t="s">
        <v>483</v>
      </c>
      <c r="C64" s="831"/>
      <c r="D64" s="831"/>
      <c r="E64" s="831"/>
      <c r="F64" s="831"/>
      <c r="G64" s="831"/>
      <c r="H64" s="831"/>
      <c r="I64" s="831"/>
      <c r="J64" s="831"/>
      <c r="K64" s="831"/>
      <c r="L64" s="831"/>
      <c r="M64" s="831"/>
      <c r="N64" s="831"/>
      <c r="O64" s="831"/>
      <c r="P64" s="831"/>
      <c r="Q64" s="831"/>
      <c r="R64" s="831"/>
      <c r="S64" s="831"/>
      <c r="T64" s="831"/>
      <c r="U64" s="831"/>
      <c r="V64" s="831"/>
      <c r="W64" s="831"/>
      <c r="X64" s="831"/>
      <c r="Y64" s="831"/>
      <c r="Z64" s="831"/>
      <c r="AA64" s="831"/>
      <c r="AB64" s="831"/>
      <c r="AC64" s="831"/>
      <c r="AD64" s="831"/>
      <c r="AE64" s="831"/>
      <c r="AF64" s="831"/>
      <c r="AG64" s="831"/>
      <c r="AH64" s="831"/>
      <c r="AI64" s="831"/>
      <c r="AJ64" s="831"/>
      <c r="AK64" s="831"/>
      <c r="AL64" s="831"/>
      <c r="AM64" s="831"/>
      <c r="AN64" s="831"/>
      <c r="AO64" s="831"/>
      <c r="AP64" s="831"/>
      <c r="AQ64" s="831"/>
      <c r="AR64" s="831"/>
      <c r="AS64" s="831"/>
      <c r="AT64" s="831"/>
      <c r="AU64" s="831"/>
      <c r="AV64" s="831"/>
      <c r="AW64" s="831"/>
      <c r="AX64" s="831"/>
      <c r="AY64" s="831"/>
      <c r="AZ64" s="831"/>
      <c r="BA64" s="831"/>
      <c r="BB64" s="831"/>
      <c r="BC64" s="831"/>
      <c r="BD64" s="831"/>
      <c r="BE64" s="831"/>
      <c r="BF64" s="831"/>
      <c r="BG64" s="831"/>
      <c r="BH64" s="831"/>
      <c r="BI64" s="831"/>
      <c r="BJ64" s="831"/>
      <c r="BK64" s="831"/>
      <c r="BL64" s="831"/>
      <c r="BM64" s="831"/>
      <c r="BN64" s="831"/>
      <c r="BO64" s="831"/>
      <c r="BP64" s="831"/>
      <c r="BQ64" s="831"/>
      <c r="BR64" s="831"/>
      <c r="BS64" s="831"/>
      <c r="BT64" s="831"/>
      <c r="BU64" s="831"/>
      <c r="BV64" s="831"/>
      <c r="BW64" s="831"/>
      <c r="BX64" s="831"/>
      <c r="BY64" s="831"/>
      <c r="BZ64" s="831"/>
      <c r="CA64" s="831"/>
      <c r="CB64" s="831"/>
      <c r="CC64" s="831"/>
      <c r="CD64" s="831"/>
      <c r="CE64" s="831"/>
      <c r="CF64" s="831"/>
      <c r="CG64" s="831"/>
      <c r="CH64" s="831"/>
      <c r="CI64" s="831"/>
      <c r="CJ64" s="831"/>
      <c r="CK64" s="831"/>
    </row>
    <row r="65" spans="2:93" s="369" customFormat="1" ht="72.75" customHeight="1" x14ac:dyDescent="0.25">
      <c r="B65" s="610" t="s">
        <v>336</v>
      </c>
      <c r="C65" s="611" t="s">
        <v>327</v>
      </c>
      <c r="D65" s="689">
        <f>E65+F65+G65+H65</f>
        <v>2944939.0515799997</v>
      </c>
      <c r="E65" s="689">
        <f>E66+E67+E124</f>
        <v>681998.62910000002</v>
      </c>
      <c r="F65" s="689">
        <f t="shared" ref="F65" si="396">F66+F67+F124</f>
        <v>2262940.4224799997</v>
      </c>
      <c r="G65" s="689">
        <f t="shared" ref="G65:BH65" si="397">G66+G67</f>
        <v>0</v>
      </c>
      <c r="H65" s="689">
        <f t="shared" si="397"/>
        <v>0</v>
      </c>
      <c r="I65" s="689">
        <f>K65+M65+O65+Q65</f>
        <v>445062.79070000001</v>
      </c>
      <c r="J65" s="612">
        <f t="shared" ref="J65:J129" si="398">I65/D65</f>
        <v>0.15112801416423807</v>
      </c>
      <c r="K65" s="689">
        <f>K66+K67+K124</f>
        <v>190848.93745000003</v>
      </c>
      <c r="L65" s="612">
        <f>K65/E65</f>
        <v>0.27983771419284809</v>
      </c>
      <c r="M65" s="689">
        <f t="shared" ref="M65" si="399">M66+M67+M124</f>
        <v>254213.85324999999</v>
      </c>
      <c r="N65" s="612">
        <f>M65/F65</f>
        <v>0.11233784624846736</v>
      </c>
      <c r="O65" s="368">
        <f t="shared" ref="O65" si="400">O66+O67</f>
        <v>0</v>
      </c>
      <c r="P65" s="368"/>
      <c r="Q65" s="368">
        <f t="shared" ref="Q65" si="401">Q66+Q67</f>
        <v>0</v>
      </c>
      <c r="R65" s="368"/>
      <c r="S65" s="689">
        <f>U65+W65+Y65+AA65</f>
        <v>398461.99797999999</v>
      </c>
      <c r="T65" s="574">
        <f>S65/D65</f>
        <v>0.13530398796070831</v>
      </c>
      <c r="U65" s="689">
        <f>U66+U67+U124</f>
        <v>134644.82555000001</v>
      </c>
      <c r="V65" s="574">
        <f>U65/E65</f>
        <v>0.19742682727630134</v>
      </c>
      <c r="W65" s="689">
        <f>W66+W67+W123+W124</f>
        <v>263817.17242999998</v>
      </c>
      <c r="X65" s="574">
        <f>W65/F65</f>
        <v>0.1165815811186393</v>
      </c>
      <c r="Y65" s="368">
        <f t="shared" ref="Y65" si="402">Y66+Y67</f>
        <v>0</v>
      </c>
      <c r="Z65" s="368">
        <v>0</v>
      </c>
      <c r="AA65" s="368">
        <f t="shared" ref="AA65" si="403">AA66+AA67</f>
        <v>0</v>
      </c>
      <c r="AB65" s="368">
        <v>0</v>
      </c>
      <c r="AC65" s="689">
        <f>AE65+AG65+AI65+AK65</f>
        <v>2944938.9282599995</v>
      </c>
      <c r="AD65" s="574">
        <f>AC65/D65</f>
        <v>0.99999995812476994</v>
      </c>
      <c r="AE65" s="689">
        <f>AE66+AE67+AE124</f>
        <v>681998.50578000001</v>
      </c>
      <c r="AF65" s="574">
        <f>AE65/E65</f>
        <v>0.9999998191785221</v>
      </c>
      <c r="AG65" s="689">
        <f t="shared" ref="AG65" si="404">AG66+AG67+AG124</f>
        <v>2262940.4224799997</v>
      </c>
      <c r="AH65" s="574">
        <f>AG65/F65</f>
        <v>1</v>
      </c>
      <c r="AI65" s="689">
        <f t="shared" ref="AI65" si="405">AI66+AI67</f>
        <v>0</v>
      </c>
      <c r="AJ65" s="574">
        <v>0</v>
      </c>
      <c r="AK65" s="689">
        <f t="shared" ref="AK65" si="406">AK66+AK67</f>
        <v>0</v>
      </c>
      <c r="AL65" s="574">
        <v>0</v>
      </c>
      <c r="AM65" s="368"/>
      <c r="AN65" s="368"/>
      <c r="AO65" s="368"/>
      <c r="AP65" s="368"/>
      <c r="AQ65" s="368"/>
      <c r="AR65" s="368"/>
      <c r="AS65" s="368"/>
      <c r="AT65" s="368"/>
      <c r="AU65" s="368">
        <f>AU66+AU67+AU124</f>
        <v>0</v>
      </c>
      <c r="AV65" s="368">
        <f>AW65+AX65+AY65+AZ65</f>
        <v>2944939.0515800002</v>
      </c>
      <c r="AW65" s="368">
        <f>AW66+AW67+AW124</f>
        <v>681998.62910000002</v>
      </c>
      <c r="AX65" s="368">
        <f t="shared" ref="AX65:AZ65" si="407">AX66+AX67+AX124</f>
        <v>2262940.4224800002</v>
      </c>
      <c r="AY65" s="368">
        <f t="shared" si="407"/>
        <v>0</v>
      </c>
      <c r="AZ65" s="368">
        <f t="shared" si="407"/>
        <v>0</v>
      </c>
      <c r="BA65" s="368">
        <f t="shared" si="397"/>
        <v>3776254.7761300001</v>
      </c>
      <c r="BB65" s="368">
        <f t="shared" si="397"/>
        <v>3776254.7761300001</v>
      </c>
      <c r="BC65" s="368">
        <f t="shared" si="397"/>
        <v>0</v>
      </c>
      <c r="BD65" s="368">
        <f t="shared" si="397"/>
        <v>0</v>
      </c>
      <c r="BE65" s="368" t="e">
        <f t="shared" si="397"/>
        <v>#REF!</v>
      </c>
      <c r="BF65" s="368" t="e">
        <f t="shared" si="397"/>
        <v>#REF!</v>
      </c>
      <c r="BG65" s="368">
        <f t="shared" si="397"/>
        <v>0</v>
      </c>
      <c r="BH65" s="368">
        <f t="shared" si="397"/>
        <v>0</v>
      </c>
      <c r="BI65" s="368">
        <f>BJ65+BK65+BL65+BM65</f>
        <v>7361044.2000099998</v>
      </c>
      <c r="BJ65" s="368">
        <f>SUM(BJ66:BJ124)</f>
        <v>3122450.0272499998</v>
      </c>
      <c r="BK65" s="368">
        <f>SUM(BK66:BK124)</f>
        <v>4238594.1727600005</v>
      </c>
      <c r="BL65" s="368">
        <f t="shared" ref="BL65" si="408">BL66+BL67</f>
        <v>0</v>
      </c>
      <c r="BM65" s="368">
        <f t="shared" ref="BM65" si="409">BM66+BM67</f>
        <v>0</v>
      </c>
      <c r="BN65" s="368">
        <f>SUM(BN66:BN124)</f>
        <v>0</v>
      </c>
      <c r="BO65" s="368">
        <f>BP65+BQ65+BR65+BS65</f>
        <v>7361044.2000099998</v>
      </c>
      <c r="BP65" s="368">
        <f>SUM(BP66:BP124)</f>
        <v>3122450.0272499998</v>
      </c>
      <c r="BQ65" s="368">
        <f>SUM(BQ66:BQ124)</f>
        <v>4238594.1727600005</v>
      </c>
      <c r="BR65" s="368">
        <f t="shared" ref="BR65:BS65" si="410">BR66+BR67</f>
        <v>0</v>
      </c>
      <c r="BS65" s="368">
        <f t="shared" si="410"/>
        <v>0</v>
      </c>
      <c r="BT65" s="368"/>
      <c r="BU65" s="368"/>
      <c r="BV65" s="368">
        <f>BW65+BX65+BY65+BZ65</f>
        <v>0</v>
      </c>
      <c r="BW65" s="368">
        <f>BW66+BW67</f>
        <v>0</v>
      </c>
      <c r="BX65" s="368">
        <f t="shared" ref="BX65" si="411">BX66+BX67</f>
        <v>0</v>
      </c>
      <c r="BY65" s="368">
        <f t="shared" ref="BY65" si="412">BY66+BY67</f>
        <v>0</v>
      </c>
      <c r="BZ65" s="368">
        <f t="shared" ref="BZ65" si="413">BZ66+BZ67</f>
        <v>0</v>
      </c>
      <c r="CA65" s="368">
        <f t="shared" ref="CA65" si="414">CB65</f>
        <v>0</v>
      </c>
      <c r="CB65" s="368">
        <f>CB66+CB67</f>
        <v>0</v>
      </c>
      <c r="CC65" s="368"/>
      <c r="CD65" s="368"/>
      <c r="CE65" s="368">
        <f>CF65+CG65</f>
        <v>16363077.300001379</v>
      </c>
      <c r="CF65" s="368">
        <f t="shared" ref="CF65:CG65" si="415">CF66+CF67+CF124</f>
        <v>3998617.9523999998</v>
      </c>
      <c r="CG65" s="368">
        <f t="shared" si="415"/>
        <v>12364459.34760138</v>
      </c>
      <c r="CH65" s="368"/>
      <c r="CI65" s="368"/>
      <c r="CJ65" s="368"/>
      <c r="CK65" s="368">
        <f t="shared" ref="CK65:CM65" si="416">CK66+CK67+CK124</f>
        <v>16363077.300001379</v>
      </c>
      <c r="CL65" s="368">
        <f t="shared" si="416"/>
        <v>3998617.9523999998</v>
      </c>
      <c r="CM65" s="368">
        <f t="shared" si="416"/>
        <v>12364459.34760138</v>
      </c>
      <c r="CN65" s="368">
        <f t="shared" ref="CN65:CO65" si="417">CN66+CN67</f>
        <v>0</v>
      </c>
      <c r="CO65" s="368">
        <f t="shared" si="417"/>
        <v>0</v>
      </c>
    </row>
    <row r="66" spans="2:93" s="47" customFormat="1" ht="41.25" customHeight="1" x14ac:dyDescent="0.25">
      <c r="B66" s="206"/>
      <c r="C66" s="111" t="s">
        <v>31</v>
      </c>
      <c r="D66" s="193">
        <f>E66+F66+G66+H66</f>
        <v>186818.8</v>
      </c>
      <c r="E66" s="193">
        <f>E208+E212+E275</f>
        <v>186818.8</v>
      </c>
      <c r="F66" s="193">
        <f t="shared" ref="F66" si="418">F208+F212</f>
        <v>0</v>
      </c>
      <c r="G66" s="193">
        <f>G116+G187+G207</f>
        <v>0</v>
      </c>
      <c r="H66" s="193">
        <f>H116+H187+H207</f>
        <v>0</v>
      </c>
      <c r="I66" s="193">
        <f>K66+M66+O66+Q66</f>
        <v>129246.07865</v>
      </c>
      <c r="J66" s="603">
        <f t="shared" si="398"/>
        <v>0.69182586897036058</v>
      </c>
      <c r="K66" s="193">
        <f>K208+K212+K275</f>
        <v>129246.07865</v>
      </c>
      <c r="L66" s="603">
        <f t="shared" ref="L66:L67" si="419">K66/E66</f>
        <v>0.69182586897036058</v>
      </c>
      <c r="M66" s="193">
        <f t="shared" ref="M66" si="420">M208+M212</f>
        <v>0</v>
      </c>
      <c r="N66" s="603" t="e">
        <f t="shared" ref="N66:N67" si="421">M66/F66</f>
        <v>#DIV/0!</v>
      </c>
      <c r="O66" s="112">
        <f>O116+O187+O207</f>
        <v>0</v>
      </c>
      <c r="P66" s="112"/>
      <c r="Q66" s="112">
        <f>Q116+Q187+Q207</f>
        <v>0</v>
      </c>
      <c r="R66" s="112"/>
      <c r="S66" s="193">
        <f t="shared" ref="S66:S124" si="422">U66+W66+Y66+AA66</f>
        <v>70066.408150000003</v>
      </c>
      <c r="T66" s="621">
        <f t="shared" ref="T66:T124" si="423">S66/D66</f>
        <v>0.37505009212134971</v>
      </c>
      <c r="U66" s="193">
        <f>U208+U212+U275</f>
        <v>70066.408150000003</v>
      </c>
      <c r="V66" s="621">
        <f t="shared" ref="V66:V130" si="424">U66/E66</f>
        <v>0.37505009212134971</v>
      </c>
      <c r="W66" s="193">
        <f t="shared" ref="W66" si="425">W208+W212</f>
        <v>0</v>
      </c>
      <c r="X66" s="621" t="e">
        <f t="shared" ref="X66:X130" si="426">W66/F66</f>
        <v>#DIV/0!</v>
      </c>
      <c r="Y66" s="112">
        <f>Y116+Y187+Y207</f>
        <v>0</v>
      </c>
      <c r="Z66" s="621"/>
      <c r="AA66" s="112"/>
      <c r="AB66" s="621"/>
      <c r="AC66" s="193">
        <f>AE66+AG66+AI66+AK66</f>
        <v>186818.8</v>
      </c>
      <c r="AD66" s="641">
        <f t="shared" ref="AD66:AD130" si="427">AC66/D66</f>
        <v>1</v>
      </c>
      <c r="AE66" s="193">
        <f>AE208+AE212+AE275</f>
        <v>186818.8</v>
      </c>
      <c r="AF66" s="641">
        <f t="shared" ref="AF66:AF124" si="428">AE66/E66</f>
        <v>1</v>
      </c>
      <c r="AG66" s="193">
        <f t="shared" ref="AG66" si="429">AG208+AG212</f>
        <v>0</v>
      </c>
      <c r="AH66" s="641" t="e">
        <f t="shared" ref="AH66:AH130" si="430">AG66/F66</f>
        <v>#DIV/0!</v>
      </c>
      <c r="AI66" s="193">
        <f>AI116+AI187+AI207</f>
        <v>0</v>
      </c>
      <c r="AJ66" s="641">
        <v>0</v>
      </c>
      <c r="AK66" s="193">
        <f>AK116+AK187+AK207</f>
        <v>0</v>
      </c>
      <c r="AL66" s="641">
        <v>0</v>
      </c>
      <c r="AM66" s="112"/>
      <c r="AN66" s="112"/>
      <c r="AO66" s="112"/>
      <c r="AP66" s="112"/>
      <c r="AQ66" s="112"/>
      <c r="AR66" s="112"/>
      <c r="AS66" s="112"/>
      <c r="AT66" s="112"/>
      <c r="AU66" s="112">
        <f>AW66+AX66-F66-E66</f>
        <v>0</v>
      </c>
      <c r="AV66" s="112">
        <f>AW66+AX66+AY66+AZ66</f>
        <v>186818.8</v>
      </c>
      <c r="AW66" s="112">
        <f>AW208+AW212+AW274</f>
        <v>186818.8</v>
      </c>
      <c r="AX66" s="112">
        <f t="shared" ref="AX66:AZ66" si="431">AX208+AX212</f>
        <v>0</v>
      </c>
      <c r="AY66" s="112">
        <f t="shared" si="431"/>
        <v>0</v>
      </c>
      <c r="AZ66" s="112">
        <f t="shared" si="431"/>
        <v>0</v>
      </c>
      <c r="BA66" s="112">
        <f>BB66+BC66+BD66</f>
        <v>1246164.0761299999</v>
      </c>
      <c r="BB66" s="112">
        <f>BB68+BB126+BB188+BB194+BB199+BB215+BB219+BB95</f>
        <v>1246164.0761299999</v>
      </c>
      <c r="BC66" s="112"/>
      <c r="BD66" s="112"/>
      <c r="BE66" s="112" t="e">
        <f t="shared" ref="BE66:BE133" si="432">BF66+BG66+BH66</f>
        <v>#REF!</v>
      </c>
      <c r="BF66" s="112" t="e">
        <f>BF68+BF126+BF188+BF194+BF199+BF215+BF219+BF95+BF118</f>
        <v>#REF!</v>
      </c>
      <c r="BG66" s="112"/>
      <c r="BH66" s="112"/>
      <c r="BI66" s="112">
        <f>BJ66+BK66+BL66+BM66</f>
        <v>0</v>
      </c>
      <c r="BJ66" s="112">
        <f>BJ208+BJ212</f>
        <v>0</v>
      </c>
      <c r="BK66" s="112">
        <f t="shared" ref="BK66" si="433">BK208+BK212</f>
        <v>0</v>
      </c>
      <c r="BL66" s="112">
        <f>BL116+BL187+BL207</f>
        <v>0</v>
      </c>
      <c r="BM66" s="112">
        <f>BM116+BM187+BM207</f>
        <v>0</v>
      </c>
      <c r="BN66" s="112">
        <f>BP66+BQ66-BK66-BJ66</f>
        <v>0</v>
      </c>
      <c r="BO66" s="112">
        <f>BP66+BQ66+BR66+BS66</f>
        <v>0</v>
      </c>
      <c r="BP66" s="112">
        <f>BP208+BP212</f>
        <v>0</v>
      </c>
      <c r="BQ66" s="112">
        <f t="shared" ref="BQ66" si="434">BQ208+BQ212</f>
        <v>0</v>
      </c>
      <c r="BR66" s="112">
        <f>BR116+BR187+BR207</f>
        <v>0</v>
      </c>
      <c r="BS66" s="112">
        <f>BS116+BS187+BS207</f>
        <v>0</v>
      </c>
      <c r="BT66" s="112"/>
      <c r="BU66" s="112"/>
      <c r="BV66" s="112">
        <f>BW66+BX66+BY66+BZ66</f>
        <v>0</v>
      </c>
      <c r="BW66" s="112">
        <f>BW116+BW187+BW207</f>
        <v>0</v>
      </c>
      <c r="BX66" s="112">
        <f>BX116+BX187+BX207</f>
        <v>0</v>
      </c>
      <c r="BY66" s="112">
        <f>BY116+BY187+BY207</f>
        <v>0</v>
      </c>
      <c r="BZ66" s="112">
        <f>BZ116+BZ187+BZ207</f>
        <v>0</v>
      </c>
      <c r="CA66" s="112">
        <f>CB66+CC66+CD66</f>
        <v>0</v>
      </c>
      <c r="CB66" s="112">
        <f>CB116</f>
        <v>0</v>
      </c>
      <c r="CC66" s="193"/>
      <c r="CD66" s="193"/>
      <c r="CE66" s="112">
        <f>CF66+CH66+CI66</f>
        <v>0</v>
      </c>
      <c r="CF66" s="112">
        <f>CF208+CF212</f>
        <v>0</v>
      </c>
      <c r="CG66" s="112">
        <f t="shared" ref="CG66" si="435">CG208+CG212</f>
        <v>0</v>
      </c>
      <c r="CH66" s="193"/>
      <c r="CI66" s="193"/>
      <c r="CJ66" s="112"/>
      <c r="CK66" s="112">
        <f>CL66+CM66+CN66+CO66</f>
        <v>0</v>
      </c>
      <c r="CL66" s="112">
        <f>CL208+CL212</f>
        <v>0</v>
      </c>
      <c r="CM66" s="112">
        <f t="shared" ref="CM66" si="436">CM208+CM212</f>
        <v>0</v>
      </c>
      <c r="CN66" s="112">
        <f>CN116+CN187+CN207</f>
        <v>0</v>
      </c>
      <c r="CO66" s="112">
        <f>CO116+CO187+CO207</f>
        <v>0</v>
      </c>
    </row>
    <row r="67" spans="2:93" s="25" customFormat="1" ht="46.5" customHeight="1" x14ac:dyDescent="0.25">
      <c r="B67" s="207"/>
      <c r="C67" s="115" t="s">
        <v>32</v>
      </c>
      <c r="D67" s="183">
        <f>E67+F67+G67+H67</f>
        <v>1847940.5</v>
      </c>
      <c r="E67" s="183">
        <f>E127+E198+E210</f>
        <v>331770.44519</v>
      </c>
      <c r="F67" s="183">
        <f t="shared" ref="F67" si="437">F127+F198+F210</f>
        <v>1516170.0548099999</v>
      </c>
      <c r="G67" s="183">
        <f>G117+G186+G206</f>
        <v>0</v>
      </c>
      <c r="H67" s="183">
        <f>H117+H186+H206</f>
        <v>0</v>
      </c>
      <c r="I67" s="183">
        <f>K67+M67+O67+Q67</f>
        <v>211597.19013999999</v>
      </c>
      <c r="J67" s="591">
        <f t="shared" si="398"/>
        <v>0.11450433070761748</v>
      </c>
      <c r="K67" s="183">
        <f>K127+K198+K210</f>
        <v>41273.913310000004</v>
      </c>
      <c r="L67" s="591">
        <f t="shared" si="419"/>
        <v>0.12440503338494496</v>
      </c>
      <c r="M67" s="183">
        <f t="shared" ref="M67" si="438">M127+M198+M210</f>
        <v>170323.27682999999</v>
      </c>
      <c r="N67" s="591">
        <f t="shared" si="421"/>
        <v>0.11233784514451724</v>
      </c>
      <c r="O67" s="116">
        <f>O117+O186+O206</f>
        <v>0</v>
      </c>
      <c r="P67" s="116"/>
      <c r="Q67" s="116">
        <f>Q117+Q186+Q206</f>
        <v>0</v>
      </c>
      <c r="R67" s="116"/>
      <c r="S67" s="183">
        <f t="shared" si="422"/>
        <v>154013.75302999999</v>
      </c>
      <c r="T67" s="597">
        <f t="shared" si="423"/>
        <v>8.3343458855953415E-2</v>
      </c>
      <c r="U67" s="183">
        <f>U127+U198+U210</f>
        <v>43267.53746</v>
      </c>
      <c r="V67" s="597">
        <f t="shared" si="424"/>
        <v>0.13041408023918866</v>
      </c>
      <c r="W67" s="183">
        <f t="shared" ref="W67" si="439">W127+W198+W210</f>
        <v>110746.21557</v>
      </c>
      <c r="X67" s="597">
        <f t="shared" si="426"/>
        <v>7.3043399860498001E-2</v>
      </c>
      <c r="Y67" s="116">
        <f>Y117+Y186+Y206</f>
        <v>0</v>
      </c>
      <c r="Z67" s="597"/>
      <c r="AA67" s="116"/>
      <c r="AB67" s="597"/>
      <c r="AC67" s="183">
        <f t="shared" ref="AC67:AC124" si="440">AE67+AG67+AI67+AK67</f>
        <v>1847940.44784</v>
      </c>
      <c r="AD67" s="633">
        <f t="shared" si="427"/>
        <v>0.99999997177398303</v>
      </c>
      <c r="AE67" s="183">
        <f>AE127+AE198+AE210</f>
        <v>331770.39303000004</v>
      </c>
      <c r="AF67" s="633">
        <f t="shared" si="428"/>
        <v>0.99999984278286169</v>
      </c>
      <c r="AG67" s="183">
        <f t="shared" ref="AG67" si="441">AG127+AG198+AG210</f>
        <v>1516170.0548099999</v>
      </c>
      <c r="AH67" s="633">
        <f t="shared" si="430"/>
        <v>1</v>
      </c>
      <c r="AI67" s="183">
        <f>AI117+AI186+AI206</f>
        <v>0</v>
      </c>
      <c r="AJ67" s="633">
        <v>0</v>
      </c>
      <c r="AK67" s="183">
        <f>AK117+AK186+AK206</f>
        <v>0</v>
      </c>
      <c r="AL67" s="633">
        <v>0</v>
      </c>
      <c r="AM67" s="116"/>
      <c r="AN67" s="116"/>
      <c r="AO67" s="116"/>
      <c r="AP67" s="116"/>
      <c r="AQ67" s="116"/>
      <c r="AR67" s="116"/>
      <c r="AS67" s="116"/>
      <c r="AT67" s="116"/>
      <c r="AU67" s="116">
        <f>AW67+AX67-F67-E67</f>
        <v>0</v>
      </c>
      <c r="AV67" s="116">
        <f>AW67+AX67+AY67+AZ67</f>
        <v>1847940.5</v>
      </c>
      <c r="AW67" s="116">
        <f>AW127+AW198+AW210</f>
        <v>331770.44519</v>
      </c>
      <c r="AX67" s="116">
        <f t="shared" ref="AX67:AZ67" si="442">AX127+AX198+AX210</f>
        <v>1516170.0548099999</v>
      </c>
      <c r="AY67" s="116">
        <f t="shared" si="442"/>
        <v>0</v>
      </c>
      <c r="AZ67" s="116">
        <f t="shared" si="442"/>
        <v>0</v>
      </c>
      <c r="BA67" s="116">
        <f>BB67+BC67+BD67</f>
        <v>2530090.7000000002</v>
      </c>
      <c r="BB67" s="116">
        <f>BB127+BB193+BB198+BB214+BB218</f>
        <v>2530090.7000000002</v>
      </c>
      <c r="BC67" s="116"/>
      <c r="BD67" s="116"/>
      <c r="BE67" s="116" t="e">
        <f t="shared" si="432"/>
        <v>#REF!</v>
      </c>
      <c r="BF67" s="116" t="e">
        <f>BF127+BF193+BF198+BF210</f>
        <v>#REF!</v>
      </c>
      <c r="BG67" s="116"/>
      <c r="BH67" s="116"/>
      <c r="BI67" s="116">
        <f>BJ67+BK67+BL67+BM67</f>
        <v>4931899.5999999996</v>
      </c>
      <c r="BJ67" s="116">
        <f>BJ127+BJ198+BJ210</f>
        <v>2092041.51232</v>
      </c>
      <c r="BK67" s="116">
        <f t="shared" ref="BK67" si="443">BK127+BK198+BK210</f>
        <v>2839858.0876799999</v>
      </c>
      <c r="BL67" s="116">
        <f>BL117+BL186+BL206</f>
        <v>0</v>
      </c>
      <c r="BM67" s="116">
        <f>BM117+BM186+BM206</f>
        <v>0</v>
      </c>
      <c r="BN67" s="116">
        <f>BP67+BQ67-BK67-BJ67</f>
        <v>0</v>
      </c>
      <c r="BO67" s="116">
        <f>BP67+BQ67+BR67+BS67</f>
        <v>4931899.5999999996</v>
      </c>
      <c r="BP67" s="116">
        <f>BP127+BP198+BP210</f>
        <v>2092041.51232</v>
      </c>
      <c r="BQ67" s="116">
        <f t="shared" ref="BQ67" si="444">BQ127+BQ198+BQ210</f>
        <v>2839858.0876799999</v>
      </c>
      <c r="BR67" s="116">
        <f>BR117+BR186+BR206</f>
        <v>0</v>
      </c>
      <c r="BS67" s="116">
        <f>BS117+BS186+BS206</f>
        <v>0</v>
      </c>
      <c r="BT67" s="116"/>
      <c r="BU67" s="116"/>
      <c r="BV67" s="116">
        <f>BW67+BX67+BY67+BZ67</f>
        <v>0</v>
      </c>
      <c r="BW67" s="116">
        <f>BW117+BW186+BW206</f>
        <v>0</v>
      </c>
      <c r="BX67" s="116">
        <f>BX117+BX186+BX206</f>
        <v>0</v>
      </c>
      <c r="BY67" s="116">
        <f>BY117+BY186+BY206</f>
        <v>0</v>
      </c>
      <c r="BZ67" s="116">
        <f>BZ117+BZ186+BZ206</f>
        <v>0</v>
      </c>
      <c r="CA67" s="116">
        <f>CB67+CC67+CD67</f>
        <v>0</v>
      </c>
      <c r="CB67" s="116">
        <f>CB117</f>
        <v>0</v>
      </c>
      <c r="CC67" s="183"/>
      <c r="CD67" s="183"/>
      <c r="CE67" s="116">
        <f>CF67+CG67</f>
        <v>7036123.2000000002</v>
      </c>
      <c r="CF67" s="116">
        <f>CF198+CF210</f>
        <v>1719405.71</v>
      </c>
      <c r="CG67" s="116">
        <f t="shared" ref="CG67" si="445">CG127+CG198+CG210</f>
        <v>5316717.49</v>
      </c>
      <c r="CH67" s="183"/>
      <c r="CI67" s="183"/>
      <c r="CJ67" s="116"/>
      <c r="CK67" s="116">
        <f>CL67+CM67+CN67+CO67</f>
        <v>7036123.2000000002</v>
      </c>
      <c r="CL67" s="116">
        <f>CL127+CL198+CL210</f>
        <v>1719405.71</v>
      </c>
      <c r="CM67" s="116">
        <f t="shared" ref="CM67" si="446">CM127+CM198+CM210</f>
        <v>5316717.49</v>
      </c>
      <c r="CN67" s="116">
        <f>CN117+CN186+CN206</f>
        <v>0</v>
      </c>
      <c r="CO67" s="116">
        <f>CO117+CO186+CO206</f>
        <v>0</v>
      </c>
    </row>
    <row r="68" spans="2:93" s="166" customFormat="1" ht="100.5" hidden="1" customHeight="1" x14ac:dyDescent="0.25">
      <c r="B68" s="212" t="s">
        <v>36</v>
      </c>
      <c r="C68" s="115" t="s">
        <v>32</v>
      </c>
      <c r="D68" s="192" t="e">
        <f t="shared" ref="D68:D75" si="447">E68</f>
        <v>#REF!</v>
      </c>
      <c r="E68" s="192" t="e">
        <f>E69+E73+E79+E85+E88</f>
        <v>#REF!</v>
      </c>
      <c r="F68" s="192"/>
      <c r="G68" s="249"/>
      <c r="H68" s="253"/>
      <c r="I68" s="253"/>
      <c r="J68" s="591" t="e">
        <f t="shared" si="398"/>
        <v>#REF!</v>
      </c>
      <c r="K68" s="192" t="e">
        <f>K69+K73+K79+K85+K88</f>
        <v>#REF!</v>
      </c>
      <c r="L68" s="82"/>
      <c r="M68" s="192"/>
      <c r="N68" s="82"/>
      <c r="O68" s="300"/>
      <c r="P68" s="82"/>
      <c r="Q68" s="82"/>
      <c r="R68" s="82"/>
      <c r="S68" s="192" t="e">
        <f t="shared" si="422"/>
        <v>#REF!</v>
      </c>
      <c r="T68" s="597" t="e">
        <f t="shared" si="423"/>
        <v>#REF!</v>
      </c>
      <c r="U68" s="192" t="e">
        <f>U69+U73+U79+U85+U88</f>
        <v>#REF!</v>
      </c>
      <c r="V68" s="692" t="e">
        <f t="shared" si="424"/>
        <v>#REF!</v>
      </c>
      <c r="W68" s="192"/>
      <c r="X68" s="692" t="e">
        <f t="shared" si="426"/>
        <v>#DIV/0!</v>
      </c>
      <c r="Y68" s="300"/>
      <c r="Z68" s="692" t="e">
        <f t="shared" ref="Z68:Z130" si="448">Y68/G68</f>
        <v>#DIV/0!</v>
      </c>
      <c r="AA68" s="82"/>
      <c r="AB68" s="692" t="e">
        <f t="shared" ref="AB68:AB130" si="449">AA68/H68</f>
        <v>#DIV/0!</v>
      </c>
      <c r="AC68" s="192" t="e">
        <f t="shared" si="440"/>
        <v>#REF!</v>
      </c>
      <c r="AD68" s="633" t="e">
        <f t="shared" si="427"/>
        <v>#REF!</v>
      </c>
      <c r="AE68" s="192" t="e">
        <f>AE69+AE73+AE79+AE85+AE88</f>
        <v>#REF!</v>
      </c>
      <c r="AF68" s="633" t="e">
        <f t="shared" si="428"/>
        <v>#REF!</v>
      </c>
      <c r="AG68" s="192"/>
      <c r="AH68" s="633" t="e">
        <f t="shared" si="430"/>
        <v>#DIV/0!</v>
      </c>
      <c r="AI68" s="192"/>
      <c r="AJ68" s="633" t="e">
        <f t="shared" ref="AJ68:AJ122" si="450">AI68/G68</f>
        <v>#DIV/0!</v>
      </c>
      <c r="AK68" s="192"/>
      <c r="AL68" s="633" t="e">
        <f t="shared" ref="AL68:AL130" si="451">AK68/H68</f>
        <v>#DIV/0!</v>
      </c>
      <c r="AM68" s="82"/>
      <c r="AN68" s="82"/>
      <c r="AO68" s="82"/>
      <c r="AP68" s="82"/>
      <c r="AQ68" s="82"/>
      <c r="AR68" s="82"/>
      <c r="AS68" s="82"/>
      <c r="AT68" s="82"/>
      <c r="AU68" s="664"/>
      <c r="AV68" s="116" t="e">
        <f t="shared" ref="AV68:AV124" si="452">AW68+AX68+AY68+AZ68</f>
        <v>#REF!</v>
      </c>
      <c r="AW68" s="664" t="e">
        <f>AW69+AW73+AW79+AW85+AW88</f>
        <v>#REF!</v>
      </c>
      <c r="AX68" s="664"/>
      <c r="AY68" s="300"/>
      <c r="AZ68" s="82"/>
      <c r="BA68" s="300">
        <f t="shared" ref="BA68:BA134" si="453">BB68+BC68+BD68</f>
        <v>0</v>
      </c>
      <c r="BB68" s="82"/>
      <c r="BC68" s="82"/>
      <c r="BD68" s="82"/>
      <c r="BE68" s="664" t="e">
        <f t="shared" si="432"/>
        <v>#REF!</v>
      </c>
      <c r="BF68" s="664" t="e">
        <f t="shared" ref="BF68:BF114" si="454">E68</f>
        <v>#REF!</v>
      </c>
      <c r="BG68" s="300"/>
      <c r="BH68" s="82"/>
      <c r="BI68" s="664">
        <f t="shared" ref="BI68:BI75" si="455">BJ68</f>
        <v>0</v>
      </c>
      <c r="BJ68" s="664">
        <f>BJ69+BJ73+BJ79+BJ85+BJ88</f>
        <v>0</v>
      </c>
      <c r="BK68" s="664"/>
      <c r="BL68" s="300"/>
      <c r="BM68" s="82"/>
      <c r="BN68" s="664"/>
      <c r="BO68" s="664">
        <f t="shared" ref="BO68:BO75" si="456">BP68</f>
        <v>0</v>
      </c>
      <c r="BP68" s="664">
        <f>BP69+BP73+BP79+BP85+BP88</f>
        <v>0</v>
      </c>
      <c r="BQ68" s="664"/>
      <c r="BR68" s="300"/>
      <c r="BS68" s="82"/>
      <c r="BT68" s="300"/>
      <c r="BU68" s="82"/>
      <c r="BV68" s="664">
        <f t="shared" ref="BV68:BV75" si="457">BW68</f>
        <v>0</v>
      </c>
      <c r="BW68" s="664">
        <f>BW69+BW73+BW79+BW85+BW88</f>
        <v>0</v>
      </c>
      <c r="BX68" s="664"/>
      <c r="BY68" s="300"/>
      <c r="BZ68" s="82"/>
      <c r="CA68" s="664">
        <f t="shared" ref="CA68:CA122" si="458">CB68+CC68+CD68</f>
        <v>0</v>
      </c>
      <c r="CB68" s="192"/>
      <c r="CC68" s="249"/>
      <c r="CD68" s="253"/>
      <c r="CE68" s="116" t="e">
        <f t="shared" ref="CE68:CE122" si="459">CF68+CH68+CI68</f>
        <v>#REF!</v>
      </c>
      <c r="CF68" s="664" t="e">
        <f>CF69+CF73+CF79+CF85+CF88</f>
        <v>#REF!</v>
      </c>
      <c r="CG68" s="664"/>
      <c r="CH68" s="249"/>
      <c r="CI68" s="253"/>
      <c r="CJ68" s="664"/>
      <c r="CK68" s="116" t="e">
        <f t="shared" ref="CK68:CK124" si="460">CL68+CM68+CN68+CO68</f>
        <v>#REF!</v>
      </c>
      <c r="CL68" s="664" t="e">
        <f>CL69+CL73+CL79+CL85+CL88</f>
        <v>#REF!</v>
      </c>
      <c r="CM68" s="664"/>
      <c r="CN68" s="300"/>
      <c r="CO68" s="82"/>
    </row>
    <row r="69" spans="2:93" s="166" customFormat="1" ht="144" hidden="1" customHeight="1" x14ac:dyDescent="0.25">
      <c r="B69" s="212" t="s">
        <v>34</v>
      </c>
      <c r="C69" s="115" t="s">
        <v>32</v>
      </c>
      <c r="D69" s="249">
        <f t="shared" si="447"/>
        <v>0</v>
      </c>
      <c r="E69" s="249">
        <f>E70+E137</f>
        <v>0</v>
      </c>
      <c r="F69" s="249"/>
      <c r="G69" s="253"/>
      <c r="H69" s="253"/>
      <c r="I69" s="253"/>
      <c r="J69" s="591" t="e">
        <f t="shared" si="398"/>
        <v>#DIV/0!</v>
      </c>
      <c r="K69" s="249">
        <f>K70+K137</f>
        <v>0</v>
      </c>
      <c r="L69" s="82"/>
      <c r="M69" s="249"/>
      <c r="N69" s="82"/>
      <c r="O69" s="82"/>
      <c r="P69" s="82"/>
      <c r="Q69" s="82"/>
      <c r="R69" s="82"/>
      <c r="S69" s="249">
        <f t="shared" si="422"/>
        <v>0</v>
      </c>
      <c r="T69" s="597" t="e">
        <f t="shared" si="423"/>
        <v>#DIV/0!</v>
      </c>
      <c r="U69" s="249">
        <f>U70+U137</f>
        <v>0</v>
      </c>
      <c r="V69" s="692" t="e">
        <f t="shared" si="424"/>
        <v>#DIV/0!</v>
      </c>
      <c r="W69" s="249"/>
      <c r="X69" s="692" t="e">
        <f t="shared" si="426"/>
        <v>#DIV/0!</v>
      </c>
      <c r="Y69" s="82"/>
      <c r="Z69" s="692" t="e">
        <f t="shared" si="448"/>
        <v>#DIV/0!</v>
      </c>
      <c r="AA69" s="82"/>
      <c r="AB69" s="692" t="e">
        <f t="shared" si="449"/>
        <v>#DIV/0!</v>
      </c>
      <c r="AC69" s="249">
        <f t="shared" si="440"/>
        <v>0</v>
      </c>
      <c r="AD69" s="633" t="e">
        <f t="shared" si="427"/>
        <v>#DIV/0!</v>
      </c>
      <c r="AE69" s="249">
        <f>AE70+AE137</f>
        <v>0</v>
      </c>
      <c r="AF69" s="633" t="e">
        <f t="shared" si="428"/>
        <v>#DIV/0!</v>
      </c>
      <c r="AG69" s="249"/>
      <c r="AH69" s="633" t="e">
        <f t="shared" si="430"/>
        <v>#DIV/0!</v>
      </c>
      <c r="AI69" s="249"/>
      <c r="AJ69" s="633" t="e">
        <f t="shared" si="450"/>
        <v>#DIV/0!</v>
      </c>
      <c r="AK69" s="249"/>
      <c r="AL69" s="633" t="e">
        <f t="shared" si="451"/>
        <v>#DIV/0!</v>
      </c>
      <c r="AM69" s="82"/>
      <c r="AN69" s="82"/>
      <c r="AO69" s="82"/>
      <c r="AP69" s="82"/>
      <c r="AQ69" s="82"/>
      <c r="AR69" s="82"/>
      <c r="AS69" s="82"/>
      <c r="AT69" s="82"/>
      <c r="AU69" s="664"/>
      <c r="AV69" s="116">
        <f t="shared" si="452"/>
        <v>0</v>
      </c>
      <c r="AW69" s="300">
        <f>AW70+AW137</f>
        <v>0</v>
      </c>
      <c r="AX69" s="300"/>
      <c r="AY69" s="82"/>
      <c r="AZ69" s="82"/>
      <c r="BA69" s="300">
        <f t="shared" si="453"/>
        <v>0</v>
      </c>
      <c r="BB69" s="82"/>
      <c r="BC69" s="82"/>
      <c r="BD69" s="82"/>
      <c r="BE69" s="300">
        <f t="shared" si="432"/>
        <v>0</v>
      </c>
      <c r="BF69" s="300">
        <f t="shared" si="454"/>
        <v>0</v>
      </c>
      <c r="BG69" s="82"/>
      <c r="BH69" s="82"/>
      <c r="BI69" s="300">
        <f t="shared" si="455"/>
        <v>0</v>
      </c>
      <c r="BJ69" s="300">
        <f>BJ70+BJ137</f>
        <v>0</v>
      </c>
      <c r="BK69" s="300"/>
      <c r="BL69" s="82"/>
      <c r="BM69" s="82"/>
      <c r="BN69" s="300"/>
      <c r="BO69" s="300">
        <f t="shared" si="456"/>
        <v>0</v>
      </c>
      <c r="BP69" s="300">
        <f>BP70+BP137</f>
        <v>0</v>
      </c>
      <c r="BQ69" s="300"/>
      <c r="BR69" s="82"/>
      <c r="BS69" s="82"/>
      <c r="BT69" s="82"/>
      <c r="BU69" s="82"/>
      <c r="BV69" s="300">
        <f t="shared" si="457"/>
        <v>0</v>
      </c>
      <c r="BW69" s="300">
        <f>BW70+BW137</f>
        <v>0</v>
      </c>
      <c r="BX69" s="300"/>
      <c r="BY69" s="82"/>
      <c r="BZ69" s="82"/>
      <c r="CA69" s="300">
        <f t="shared" si="458"/>
        <v>0</v>
      </c>
      <c r="CB69" s="249"/>
      <c r="CC69" s="253"/>
      <c r="CD69" s="253"/>
      <c r="CE69" s="116">
        <f t="shared" si="459"/>
        <v>0</v>
      </c>
      <c r="CF69" s="300">
        <f>CF70+CF137</f>
        <v>0</v>
      </c>
      <c r="CG69" s="300"/>
      <c r="CH69" s="253"/>
      <c r="CI69" s="253"/>
      <c r="CJ69" s="300"/>
      <c r="CK69" s="116">
        <f t="shared" si="460"/>
        <v>0</v>
      </c>
      <c r="CL69" s="300">
        <f>CL70+CL137</f>
        <v>0</v>
      </c>
      <c r="CM69" s="300"/>
      <c r="CN69" s="82"/>
      <c r="CO69" s="82"/>
    </row>
    <row r="70" spans="2:93" s="166" customFormat="1" ht="45.75" hidden="1" customHeight="1" x14ac:dyDescent="0.25">
      <c r="B70" s="212"/>
      <c r="C70" s="115" t="s">
        <v>32</v>
      </c>
      <c r="D70" s="249">
        <f t="shared" si="447"/>
        <v>0</v>
      </c>
      <c r="E70" s="249">
        <f>E71+E72</f>
        <v>0</v>
      </c>
      <c r="F70" s="249"/>
      <c r="G70" s="253"/>
      <c r="H70" s="253"/>
      <c r="I70" s="253"/>
      <c r="J70" s="591" t="e">
        <f t="shared" si="398"/>
        <v>#DIV/0!</v>
      </c>
      <c r="K70" s="249">
        <f>K71+K72</f>
        <v>0</v>
      </c>
      <c r="L70" s="82"/>
      <c r="M70" s="249"/>
      <c r="N70" s="82"/>
      <c r="O70" s="82"/>
      <c r="P70" s="82"/>
      <c r="Q70" s="82"/>
      <c r="R70" s="82"/>
      <c r="S70" s="249">
        <f t="shared" si="422"/>
        <v>0</v>
      </c>
      <c r="T70" s="597" t="e">
        <f t="shared" si="423"/>
        <v>#DIV/0!</v>
      </c>
      <c r="U70" s="249">
        <f>U71+U72</f>
        <v>0</v>
      </c>
      <c r="V70" s="692" t="e">
        <f t="shared" si="424"/>
        <v>#DIV/0!</v>
      </c>
      <c r="W70" s="249"/>
      <c r="X70" s="692" t="e">
        <f t="shared" si="426"/>
        <v>#DIV/0!</v>
      </c>
      <c r="Y70" s="82"/>
      <c r="Z70" s="692" t="e">
        <f t="shared" si="448"/>
        <v>#DIV/0!</v>
      </c>
      <c r="AA70" s="82"/>
      <c r="AB70" s="692" t="e">
        <f t="shared" si="449"/>
        <v>#DIV/0!</v>
      </c>
      <c r="AC70" s="249">
        <f t="shared" si="440"/>
        <v>0</v>
      </c>
      <c r="AD70" s="633" t="e">
        <f t="shared" si="427"/>
        <v>#DIV/0!</v>
      </c>
      <c r="AE70" s="249">
        <f>AE71+AE72</f>
        <v>0</v>
      </c>
      <c r="AF70" s="633" t="e">
        <f t="shared" si="428"/>
        <v>#DIV/0!</v>
      </c>
      <c r="AG70" s="249"/>
      <c r="AH70" s="633" t="e">
        <f t="shared" si="430"/>
        <v>#DIV/0!</v>
      </c>
      <c r="AI70" s="249"/>
      <c r="AJ70" s="633" t="e">
        <f t="shared" si="450"/>
        <v>#DIV/0!</v>
      </c>
      <c r="AK70" s="249"/>
      <c r="AL70" s="633" t="e">
        <f t="shared" si="451"/>
        <v>#DIV/0!</v>
      </c>
      <c r="AM70" s="82"/>
      <c r="AN70" s="82"/>
      <c r="AO70" s="82"/>
      <c r="AP70" s="82"/>
      <c r="AQ70" s="82"/>
      <c r="AR70" s="82"/>
      <c r="AS70" s="82"/>
      <c r="AT70" s="82"/>
      <c r="AU70" s="664"/>
      <c r="AV70" s="116">
        <f t="shared" si="452"/>
        <v>0</v>
      </c>
      <c r="AW70" s="300">
        <f>AW71+AW72</f>
        <v>0</v>
      </c>
      <c r="AX70" s="300"/>
      <c r="AY70" s="82"/>
      <c r="AZ70" s="82"/>
      <c r="BA70" s="300">
        <f t="shared" si="453"/>
        <v>0</v>
      </c>
      <c r="BB70" s="82"/>
      <c r="BC70" s="82"/>
      <c r="BD70" s="82"/>
      <c r="BE70" s="300">
        <f t="shared" si="432"/>
        <v>0</v>
      </c>
      <c r="BF70" s="300">
        <f t="shared" si="454"/>
        <v>0</v>
      </c>
      <c r="BG70" s="82"/>
      <c r="BH70" s="82"/>
      <c r="BI70" s="300">
        <f t="shared" si="455"/>
        <v>0</v>
      </c>
      <c r="BJ70" s="300">
        <f>BJ71+BJ72</f>
        <v>0</v>
      </c>
      <c r="BK70" s="300"/>
      <c r="BL70" s="82"/>
      <c r="BM70" s="82"/>
      <c r="BN70" s="300"/>
      <c r="BO70" s="300">
        <f t="shared" si="456"/>
        <v>0</v>
      </c>
      <c r="BP70" s="300">
        <f>BP71+BP72</f>
        <v>0</v>
      </c>
      <c r="BQ70" s="300"/>
      <c r="BR70" s="82"/>
      <c r="BS70" s="82"/>
      <c r="BT70" s="82"/>
      <c r="BU70" s="82"/>
      <c r="BV70" s="300">
        <f t="shared" si="457"/>
        <v>0</v>
      </c>
      <c r="BW70" s="300">
        <f>BW71+BW72</f>
        <v>0</v>
      </c>
      <c r="BX70" s="300"/>
      <c r="BY70" s="82"/>
      <c r="BZ70" s="82"/>
      <c r="CA70" s="300">
        <f t="shared" si="458"/>
        <v>0</v>
      </c>
      <c r="CB70" s="249"/>
      <c r="CC70" s="253"/>
      <c r="CD70" s="253"/>
      <c r="CE70" s="116">
        <f t="shared" si="459"/>
        <v>0</v>
      </c>
      <c r="CF70" s="300">
        <f>CF71+CF72</f>
        <v>0</v>
      </c>
      <c r="CG70" s="300"/>
      <c r="CH70" s="253"/>
      <c r="CI70" s="253"/>
      <c r="CJ70" s="300"/>
      <c r="CK70" s="116">
        <f t="shared" si="460"/>
        <v>0</v>
      </c>
      <c r="CL70" s="300">
        <f>CL71+CL72</f>
        <v>0</v>
      </c>
      <c r="CM70" s="300"/>
      <c r="CN70" s="82"/>
      <c r="CO70" s="82"/>
    </row>
    <row r="71" spans="2:93" s="166" customFormat="1" ht="36" hidden="1" customHeight="1" x14ac:dyDescent="0.25">
      <c r="B71" s="212"/>
      <c r="C71" s="115" t="s">
        <v>32</v>
      </c>
      <c r="D71" s="253">
        <f t="shared" si="447"/>
        <v>0</v>
      </c>
      <c r="E71" s="249">
        <v>0</v>
      </c>
      <c r="F71" s="249"/>
      <c r="G71" s="253"/>
      <c r="H71" s="253"/>
      <c r="I71" s="253"/>
      <c r="J71" s="591" t="e">
        <f t="shared" si="398"/>
        <v>#DIV/0!</v>
      </c>
      <c r="K71" s="249">
        <v>0</v>
      </c>
      <c r="L71" s="82"/>
      <c r="M71" s="249"/>
      <c r="N71" s="82"/>
      <c r="O71" s="82"/>
      <c r="P71" s="82"/>
      <c r="Q71" s="82"/>
      <c r="R71" s="82"/>
      <c r="S71" s="249">
        <f t="shared" si="422"/>
        <v>0</v>
      </c>
      <c r="T71" s="597" t="e">
        <f t="shared" si="423"/>
        <v>#DIV/0!</v>
      </c>
      <c r="U71" s="249">
        <v>0</v>
      </c>
      <c r="V71" s="692" t="e">
        <f t="shared" si="424"/>
        <v>#DIV/0!</v>
      </c>
      <c r="W71" s="249"/>
      <c r="X71" s="692" t="e">
        <f t="shared" si="426"/>
        <v>#DIV/0!</v>
      </c>
      <c r="Y71" s="82"/>
      <c r="Z71" s="692" t="e">
        <f t="shared" si="448"/>
        <v>#DIV/0!</v>
      </c>
      <c r="AA71" s="82"/>
      <c r="AB71" s="692" t="e">
        <f t="shared" si="449"/>
        <v>#DIV/0!</v>
      </c>
      <c r="AC71" s="249">
        <f t="shared" si="440"/>
        <v>0</v>
      </c>
      <c r="AD71" s="633" t="e">
        <f t="shared" si="427"/>
        <v>#DIV/0!</v>
      </c>
      <c r="AE71" s="249">
        <v>0</v>
      </c>
      <c r="AF71" s="633" t="e">
        <f t="shared" si="428"/>
        <v>#DIV/0!</v>
      </c>
      <c r="AG71" s="249"/>
      <c r="AH71" s="633" t="e">
        <f t="shared" si="430"/>
        <v>#DIV/0!</v>
      </c>
      <c r="AI71" s="249"/>
      <c r="AJ71" s="633" t="e">
        <f t="shared" si="450"/>
        <v>#DIV/0!</v>
      </c>
      <c r="AK71" s="249"/>
      <c r="AL71" s="633" t="e">
        <f t="shared" si="451"/>
        <v>#DIV/0!</v>
      </c>
      <c r="AM71" s="82"/>
      <c r="AN71" s="82"/>
      <c r="AO71" s="82"/>
      <c r="AP71" s="82"/>
      <c r="AQ71" s="82"/>
      <c r="AR71" s="82"/>
      <c r="AS71" s="82"/>
      <c r="AT71" s="82"/>
      <c r="AU71" s="157"/>
      <c r="AV71" s="116">
        <f t="shared" si="452"/>
        <v>0</v>
      </c>
      <c r="AW71" s="300">
        <v>0</v>
      </c>
      <c r="AX71" s="300"/>
      <c r="AY71" s="82"/>
      <c r="AZ71" s="82"/>
      <c r="BA71" s="300">
        <f t="shared" si="453"/>
        <v>0</v>
      </c>
      <c r="BB71" s="82"/>
      <c r="BC71" s="82"/>
      <c r="BD71" s="82"/>
      <c r="BE71" s="82">
        <f t="shared" si="432"/>
        <v>0</v>
      </c>
      <c r="BF71" s="300">
        <f t="shared" si="454"/>
        <v>0</v>
      </c>
      <c r="BG71" s="82"/>
      <c r="BH71" s="82"/>
      <c r="BI71" s="82">
        <f t="shared" si="455"/>
        <v>0</v>
      </c>
      <c r="BJ71" s="300">
        <v>0</v>
      </c>
      <c r="BK71" s="300"/>
      <c r="BL71" s="82"/>
      <c r="BM71" s="82"/>
      <c r="BN71" s="82"/>
      <c r="BO71" s="82">
        <f t="shared" si="456"/>
        <v>0</v>
      </c>
      <c r="BP71" s="300">
        <v>0</v>
      </c>
      <c r="BQ71" s="300"/>
      <c r="BR71" s="82"/>
      <c r="BS71" s="82"/>
      <c r="BT71" s="82"/>
      <c r="BU71" s="82"/>
      <c r="BV71" s="82">
        <f t="shared" si="457"/>
        <v>0</v>
      </c>
      <c r="BW71" s="300">
        <v>0</v>
      </c>
      <c r="BX71" s="300"/>
      <c r="BY71" s="82"/>
      <c r="BZ71" s="82"/>
      <c r="CA71" s="82">
        <f t="shared" si="458"/>
        <v>0</v>
      </c>
      <c r="CB71" s="249"/>
      <c r="CC71" s="253"/>
      <c r="CD71" s="253"/>
      <c r="CE71" s="116">
        <f t="shared" si="459"/>
        <v>0</v>
      </c>
      <c r="CF71" s="300">
        <v>0</v>
      </c>
      <c r="CG71" s="300"/>
      <c r="CH71" s="253"/>
      <c r="CI71" s="253"/>
      <c r="CJ71" s="82"/>
      <c r="CK71" s="116">
        <f t="shared" si="460"/>
        <v>0</v>
      </c>
      <c r="CL71" s="300">
        <v>0</v>
      </c>
      <c r="CM71" s="300"/>
      <c r="CN71" s="82"/>
      <c r="CO71" s="82"/>
    </row>
    <row r="72" spans="2:93" s="166" customFormat="1" ht="30" hidden="1" customHeight="1" x14ac:dyDescent="0.25">
      <c r="B72" s="212"/>
      <c r="C72" s="115" t="s">
        <v>32</v>
      </c>
      <c r="D72" s="253">
        <f t="shared" si="447"/>
        <v>0</v>
      </c>
      <c r="E72" s="249">
        <v>0</v>
      </c>
      <c r="F72" s="249"/>
      <c r="G72" s="253"/>
      <c r="H72" s="253"/>
      <c r="I72" s="253"/>
      <c r="J72" s="591" t="e">
        <f t="shared" si="398"/>
        <v>#DIV/0!</v>
      </c>
      <c r="K72" s="249">
        <v>0</v>
      </c>
      <c r="L72" s="82"/>
      <c r="M72" s="249"/>
      <c r="N72" s="82"/>
      <c r="O72" s="82"/>
      <c r="P72" s="82"/>
      <c r="Q72" s="82"/>
      <c r="R72" s="82"/>
      <c r="S72" s="249">
        <f t="shared" si="422"/>
        <v>0</v>
      </c>
      <c r="T72" s="597" t="e">
        <f t="shared" si="423"/>
        <v>#DIV/0!</v>
      </c>
      <c r="U72" s="249">
        <v>0</v>
      </c>
      <c r="V72" s="692" t="e">
        <f t="shared" si="424"/>
        <v>#DIV/0!</v>
      </c>
      <c r="W72" s="249"/>
      <c r="X72" s="692" t="e">
        <f t="shared" si="426"/>
        <v>#DIV/0!</v>
      </c>
      <c r="Y72" s="82"/>
      <c r="Z72" s="692" t="e">
        <f t="shared" si="448"/>
        <v>#DIV/0!</v>
      </c>
      <c r="AA72" s="82"/>
      <c r="AB72" s="692" t="e">
        <f t="shared" si="449"/>
        <v>#DIV/0!</v>
      </c>
      <c r="AC72" s="249">
        <f t="shared" si="440"/>
        <v>0</v>
      </c>
      <c r="AD72" s="633" t="e">
        <f t="shared" si="427"/>
        <v>#DIV/0!</v>
      </c>
      <c r="AE72" s="249">
        <v>0</v>
      </c>
      <c r="AF72" s="633" t="e">
        <f t="shared" si="428"/>
        <v>#DIV/0!</v>
      </c>
      <c r="AG72" s="249"/>
      <c r="AH72" s="633" t="e">
        <f t="shared" si="430"/>
        <v>#DIV/0!</v>
      </c>
      <c r="AI72" s="249"/>
      <c r="AJ72" s="633" t="e">
        <f t="shared" si="450"/>
        <v>#DIV/0!</v>
      </c>
      <c r="AK72" s="249"/>
      <c r="AL72" s="633" t="e">
        <f t="shared" si="451"/>
        <v>#DIV/0!</v>
      </c>
      <c r="AM72" s="82"/>
      <c r="AN72" s="82"/>
      <c r="AO72" s="82"/>
      <c r="AP72" s="82"/>
      <c r="AQ72" s="82"/>
      <c r="AR72" s="82"/>
      <c r="AS72" s="82"/>
      <c r="AT72" s="82"/>
      <c r="AU72" s="157"/>
      <c r="AV72" s="116">
        <f t="shared" si="452"/>
        <v>0</v>
      </c>
      <c r="AW72" s="300">
        <v>0</v>
      </c>
      <c r="AX72" s="300"/>
      <c r="AY72" s="82"/>
      <c r="AZ72" s="82"/>
      <c r="BA72" s="300">
        <f t="shared" si="453"/>
        <v>0</v>
      </c>
      <c r="BB72" s="82"/>
      <c r="BC72" s="82"/>
      <c r="BD72" s="82"/>
      <c r="BE72" s="82">
        <f t="shared" si="432"/>
        <v>0</v>
      </c>
      <c r="BF72" s="300">
        <f t="shared" si="454"/>
        <v>0</v>
      </c>
      <c r="BG72" s="82"/>
      <c r="BH72" s="82"/>
      <c r="BI72" s="82">
        <f t="shared" si="455"/>
        <v>0</v>
      </c>
      <c r="BJ72" s="300">
        <v>0</v>
      </c>
      <c r="BK72" s="300"/>
      <c r="BL72" s="82"/>
      <c r="BM72" s="82"/>
      <c r="BN72" s="82"/>
      <c r="BO72" s="82">
        <f t="shared" si="456"/>
        <v>0</v>
      </c>
      <c r="BP72" s="300">
        <v>0</v>
      </c>
      <c r="BQ72" s="300"/>
      <c r="BR72" s="82"/>
      <c r="BS72" s="82"/>
      <c r="BT72" s="82"/>
      <c r="BU72" s="82"/>
      <c r="BV72" s="82">
        <f t="shared" si="457"/>
        <v>0</v>
      </c>
      <c r="BW72" s="300">
        <v>0</v>
      </c>
      <c r="BX72" s="300"/>
      <c r="BY72" s="82"/>
      <c r="BZ72" s="82"/>
      <c r="CA72" s="82">
        <f t="shared" si="458"/>
        <v>0</v>
      </c>
      <c r="CB72" s="249"/>
      <c r="CC72" s="253"/>
      <c r="CD72" s="253"/>
      <c r="CE72" s="116">
        <f t="shared" si="459"/>
        <v>0</v>
      </c>
      <c r="CF72" s="300">
        <v>0</v>
      </c>
      <c r="CG72" s="300"/>
      <c r="CH72" s="253"/>
      <c r="CI72" s="253"/>
      <c r="CJ72" s="82"/>
      <c r="CK72" s="116">
        <f t="shared" si="460"/>
        <v>0</v>
      </c>
      <c r="CL72" s="300">
        <v>0</v>
      </c>
      <c r="CM72" s="300"/>
      <c r="CN72" s="82"/>
      <c r="CO72" s="82"/>
    </row>
    <row r="73" spans="2:93" s="679" customFormat="1" ht="92.25" hidden="1" customHeight="1" x14ac:dyDescent="0.25">
      <c r="B73" s="212" t="s">
        <v>62</v>
      </c>
      <c r="C73" s="115" t="s">
        <v>32</v>
      </c>
      <c r="D73" s="693" t="e">
        <f t="shared" si="447"/>
        <v>#REF!</v>
      </c>
      <c r="E73" s="693" t="e">
        <f>E74+E78</f>
        <v>#REF!</v>
      </c>
      <c r="F73" s="693"/>
      <c r="G73" s="694"/>
      <c r="H73" s="694"/>
      <c r="I73" s="694"/>
      <c r="J73" s="591" t="e">
        <f t="shared" si="398"/>
        <v>#REF!</v>
      </c>
      <c r="K73" s="693" t="e">
        <f>K74+K78</f>
        <v>#REF!</v>
      </c>
      <c r="L73" s="695"/>
      <c r="M73" s="693"/>
      <c r="N73" s="695"/>
      <c r="O73" s="695"/>
      <c r="P73" s="695"/>
      <c r="Q73" s="695"/>
      <c r="R73" s="695"/>
      <c r="S73" s="693" t="e">
        <f t="shared" si="422"/>
        <v>#REF!</v>
      </c>
      <c r="T73" s="597" t="e">
        <f t="shared" si="423"/>
        <v>#REF!</v>
      </c>
      <c r="U73" s="693" t="e">
        <f>U74+U78</f>
        <v>#REF!</v>
      </c>
      <c r="V73" s="692" t="e">
        <f t="shared" si="424"/>
        <v>#REF!</v>
      </c>
      <c r="W73" s="693"/>
      <c r="X73" s="692" t="e">
        <f t="shared" si="426"/>
        <v>#DIV/0!</v>
      </c>
      <c r="Y73" s="695"/>
      <c r="Z73" s="692" t="e">
        <f t="shared" si="448"/>
        <v>#DIV/0!</v>
      </c>
      <c r="AA73" s="695"/>
      <c r="AB73" s="692" t="e">
        <f t="shared" si="449"/>
        <v>#DIV/0!</v>
      </c>
      <c r="AC73" s="693" t="e">
        <f t="shared" si="440"/>
        <v>#REF!</v>
      </c>
      <c r="AD73" s="633" t="e">
        <f t="shared" si="427"/>
        <v>#REF!</v>
      </c>
      <c r="AE73" s="693" t="e">
        <f>AE74+AE78</f>
        <v>#REF!</v>
      </c>
      <c r="AF73" s="633" t="e">
        <f t="shared" si="428"/>
        <v>#REF!</v>
      </c>
      <c r="AG73" s="693"/>
      <c r="AH73" s="633" t="e">
        <f t="shared" si="430"/>
        <v>#DIV/0!</v>
      </c>
      <c r="AI73" s="693"/>
      <c r="AJ73" s="633" t="e">
        <f t="shared" si="450"/>
        <v>#DIV/0!</v>
      </c>
      <c r="AK73" s="693"/>
      <c r="AL73" s="633" t="e">
        <f t="shared" si="451"/>
        <v>#DIV/0!</v>
      </c>
      <c r="AM73" s="695"/>
      <c r="AN73" s="695"/>
      <c r="AO73" s="695"/>
      <c r="AP73" s="695"/>
      <c r="AQ73" s="695"/>
      <c r="AR73" s="695"/>
      <c r="AS73" s="695"/>
      <c r="AT73" s="695"/>
      <c r="AU73" s="678"/>
      <c r="AV73" s="116" t="e">
        <f t="shared" si="452"/>
        <v>#REF!</v>
      </c>
      <c r="AW73" s="678" t="e">
        <f>AW74+AW78</f>
        <v>#REF!</v>
      </c>
      <c r="AX73" s="678"/>
      <c r="AY73" s="695"/>
      <c r="AZ73" s="695"/>
      <c r="BA73" s="300">
        <f t="shared" si="453"/>
        <v>0</v>
      </c>
      <c r="BB73" s="695"/>
      <c r="BC73" s="695"/>
      <c r="BD73" s="695"/>
      <c r="BE73" s="678" t="e">
        <f t="shared" si="432"/>
        <v>#REF!</v>
      </c>
      <c r="BF73" s="678" t="e">
        <f t="shared" si="454"/>
        <v>#REF!</v>
      </c>
      <c r="BG73" s="695"/>
      <c r="BH73" s="695"/>
      <c r="BI73" s="678">
        <f t="shared" si="455"/>
        <v>0</v>
      </c>
      <c r="BJ73" s="678">
        <f>BJ74+BJ78</f>
        <v>0</v>
      </c>
      <c r="BK73" s="678"/>
      <c r="BL73" s="695"/>
      <c r="BM73" s="695"/>
      <c r="BN73" s="678"/>
      <c r="BO73" s="678">
        <f t="shared" si="456"/>
        <v>0</v>
      </c>
      <c r="BP73" s="678">
        <f>BP74+BP78</f>
        <v>0</v>
      </c>
      <c r="BQ73" s="678"/>
      <c r="BR73" s="695"/>
      <c r="BS73" s="695"/>
      <c r="BT73" s="695"/>
      <c r="BU73" s="695"/>
      <c r="BV73" s="678">
        <f t="shared" si="457"/>
        <v>0</v>
      </c>
      <c r="BW73" s="678">
        <f>BW74+BW78</f>
        <v>0</v>
      </c>
      <c r="BX73" s="678"/>
      <c r="BY73" s="695"/>
      <c r="BZ73" s="695"/>
      <c r="CA73" s="678">
        <f t="shared" si="458"/>
        <v>0</v>
      </c>
      <c r="CB73" s="693"/>
      <c r="CC73" s="694"/>
      <c r="CD73" s="694"/>
      <c r="CE73" s="116" t="e">
        <f t="shared" si="459"/>
        <v>#REF!</v>
      </c>
      <c r="CF73" s="678" t="e">
        <f>CF74+CF78</f>
        <v>#REF!</v>
      </c>
      <c r="CG73" s="678"/>
      <c r="CH73" s="694"/>
      <c r="CI73" s="694"/>
      <c r="CJ73" s="678"/>
      <c r="CK73" s="116" t="e">
        <f t="shared" si="460"/>
        <v>#REF!</v>
      </c>
      <c r="CL73" s="678" t="e">
        <f>CL74+CL78</f>
        <v>#REF!</v>
      </c>
      <c r="CM73" s="678"/>
      <c r="CN73" s="695"/>
      <c r="CO73" s="695"/>
    </row>
    <row r="74" spans="2:93" s="679" customFormat="1" ht="41.25" hidden="1" customHeight="1" x14ac:dyDescent="0.25">
      <c r="B74" s="212"/>
      <c r="C74" s="115" t="s">
        <v>32</v>
      </c>
      <c r="D74" s="693" t="e">
        <f t="shared" si="447"/>
        <v>#REF!</v>
      </c>
      <c r="E74" s="693" t="e">
        <f>E75+E77</f>
        <v>#REF!</v>
      </c>
      <c r="F74" s="693"/>
      <c r="G74" s="694"/>
      <c r="H74" s="694"/>
      <c r="I74" s="694"/>
      <c r="J74" s="591" t="e">
        <f t="shared" si="398"/>
        <v>#REF!</v>
      </c>
      <c r="K74" s="693" t="e">
        <f>K75+K77</f>
        <v>#REF!</v>
      </c>
      <c r="L74" s="695"/>
      <c r="M74" s="693"/>
      <c r="N74" s="695"/>
      <c r="O74" s="695"/>
      <c r="P74" s="695"/>
      <c r="Q74" s="695"/>
      <c r="R74" s="695"/>
      <c r="S74" s="693" t="e">
        <f t="shared" si="422"/>
        <v>#REF!</v>
      </c>
      <c r="T74" s="597" t="e">
        <f t="shared" si="423"/>
        <v>#REF!</v>
      </c>
      <c r="U74" s="693" t="e">
        <f>U75+U77</f>
        <v>#REF!</v>
      </c>
      <c r="V74" s="692" t="e">
        <f t="shared" si="424"/>
        <v>#REF!</v>
      </c>
      <c r="W74" s="693"/>
      <c r="X74" s="692" t="e">
        <f t="shared" si="426"/>
        <v>#DIV/0!</v>
      </c>
      <c r="Y74" s="695"/>
      <c r="Z74" s="692" t="e">
        <f t="shared" si="448"/>
        <v>#DIV/0!</v>
      </c>
      <c r="AA74" s="695"/>
      <c r="AB74" s="692" t="e">
        <f t="shared" si="449"/>
        <v>#DIV/0!</v>
      </c>
      <c r="AC74" s="693" t="e">
        <f t="shared" si="440"/>
        <v>#REF!</v>
      </c>
      <c r="AD74" s="633" t="e">
        <f t="shared" si="427"/>
        <v>#REF!</v>
      </c>
      <c r="AE74" s="693" t="e">
        <f>AE75+AE77</f>
        <v>#REF!</v>
      </c>
      <c r="AF74" s="633" t="e">
        <f t="shared" si="428"/>
        <v>#REF!</v>
      </c>
      <c r="AG74" s="693"/>
      <c r="AH74" s="633" t="e">
        <f t="shared" si="430"/>
        <v>#DIV/0!</v>
      </c>
      <c r="AI74" s="693"/>
      <c r="AJ74" s="633" t="e">
        <f t="shared" si="450"/>
        <v>#DIV/0!</v>
      </c>
      <c r="AK74" s="693"/>
      <c r="AL74" s="633" t="e">
        <f t="shared" si="451"/>
        <v>#DIV/0!</v>
      </c>
      <c r="AM74" s="695"/>
      <c r="AN74" s="695"/>
      <c r="AO74" s="695"/>
      <c r="AP74" s="695"/>
      <c r="AQ74" s="695"/>
      <c r="AR74" s="695"/>
      <c r="AS74" s="695"/>
      <c r="AT74" s="695"/>
      <c r="AU74" s="678"/>
      <c r="AV74" s="116" t="e">
        <f t="shared" si="452"/>
        <v>#REF!</v>
      </c>
      <c r="AW74" s="678" t="e">
        <f>AW75+AW77</f>
        <v>#REF!</v>
      </c>
      <c r="AX74" s="678"/>
      <c r="AY74" s="695"/>
      <c r="AZ74" s="695"/>
      <c r="BA74" s="300">
        <f t="shared" si="453"/>
        <v>0</v>
      </c>
      <c r="BB74" s="695"/>
      <c r="BC74" s="695"/>
      <c r="BD74" s="695"/>
      <c r="BE74" s="678" t="e">
        <f t="shared" si="432"/>
        <v>#REF!</v>
      </c>
      <c r="BF74" s="678" t="e">
        <f t="shared" si="454"/>
        <v>#REF!</v>
      </c>
      <c r="BG74" s="695"/>
      <c r="BH74" s="695"/>
      <c r="BI74" s="678">
        <f t="shared" si="455"/>
        <v>0</v>
      </c>
      <c r="BJ74" s="678">
        <f>BJ75+BJ77</f>
        <v>0</v>
      </c>
      <c r="BK74" s="678"/>
      <c r="BL74" s="695"/>
      <c r="BM74" s="695"/>
      <c r="BN74" s="678"/>
      <c r="BO74" s="678">
        <f t="shared" si="456"/>
        <v>0</v>
      </c>
      <c r="BP74" s="678">
        <f>BP75+BP77</f>
        <v>0</v>
      </c>
      <c r="BQ74" s="678"/>
      <c r="BR74" s="695"/>
      <c r="BS74" s="695"/>
      <c r="BT74" s="695"/>
      <c r="BU74" s="695"/>
      <c r="BV74" s="678">
        <f t="shared" si="457"/>
        <v>0</v>
      </c>
      <c r="BW74" s="678">
        <f>BW75+BW77</f>
        <v>0</v>
      </c>
      <c r="BX74" s="678"/>
      <c r="BY74" s="695"/>
      <c r="BZ74" s="695"/>
      <c r="CA74" s="678">
        <f t="shared" si="458"/>
        <v>0</v>
      </c>
      <c r="CB74" s="693"/>
      <c r="CC74" s="694"/>
      <c r="CD74" s="694"/>
      <c r="CE74" s="116" t="e">
        <f t="shared" si="459"/>
        <v>#REF!</v>
      </c>
      <c r="CF74" s="678" t="e">
        <f>CF75+CF77</f>
        <v>#REF!</v>
      </c>
      <c r="CG74" s="678"/>
      <c r="CH74" s="694"/>
      <c r="CI74" s="694"/>
      <c r="CJ74" s="678"/>
      <c r="CK74" s="116" t="e">
        <f t="shared" si="460"/>
        <v>#REF!</v>
      </c>
      <c r="CL74" s="678" t="e">
        <f>CL75+CL77</f>
        <v>#REF!</v>
      </c>
      <c r="CM74" s="678"/>
      <c r="CN74" s="695"/>
      <c r="CO74" s="695"/>
    </row>
    <row r="75" spans="2:93" s="83" customFormat="1" ht="33" hidden="1" customHeight="1" x14ac:dyDescent="0.25">
      <c r="B75" s="696"/>
      <c r="C75" s="115" t="s">
        <v>32</v>
      </c>
      <c r="D75" s="270" t="e">
        <f t="shared" si="447"/>
        <v>#REF!</v>
      </c>
      <c r="E75" s="270" t="e">
        <f>#REF!</f>
        <v>#REF!</v>
      </c>
      <c r="F75" s="270"/>
      <c r="G75" s="697"/>
      <c r="H75" s="697"/>
      <c r="I75" s="697"/>
      <c r="J75" s="591" t="e">
        <f t="shared" si="398"/>
        <v>#REF!</v>
      </c>
      <c r="K75" s="270" t="e">
        <f>#REF!</f>
        <v>#REF!</v>
      </c>
      <c r="L75" s="698"/>
      <c r="M75" s="270"/>
      <c r="N75" s="698"/>
      <c r="O75" s="698"/>
      <c r="P75" s="698"/>
      <c r="Q75" s="698"/>
      <c r="R75" s="698"/>
      <c r="S75" s="270" t="e">
        <f t="shared" si="422"/>
        <v>#REF!</v>
      </c>
      <c r="T75" s="597" t="e">
        <f t="shared" si="423"/>
        <v>#REF!</v>
      </c>
      <c r="U75" s="270" t="e">
        <f>#REF!</f>
        <v>#REF!</v>
      </c>
      <c r="V75" s="692" t="e">
        <f t="shared" si="424"/>
        <v>#REF!</v>
      </c>
      <c r="W75" s="270"/>
      <c r="X75" s="692" t="e">
        <f t="shared" si="426"/>
        <v>#DIV/0!</v>
      </c>
      <c r="Y75" s="698"/>
      <c r="Z75" s="692" t="e">
        <f t="shared" si="448"/>
        <v>#DIV/0!</v>
      </c>
      <c r="AA75" s="698"/>
      <c r="AB75" s="692" t="e">
        <f t="shared" si="449"/>
        <v>#DIV/0!</v>
      </c>
      <c r="AC75" s="270" t="e">
        <f t="shared" si="440"/>
        <v>#REF!</v>
      </c>
      <c r="AD75" s="633" t="e">
        <f t="shared" si="427"/>
        <v>#REF!</v>
      </c>
      <c r="AE75" s="270" t="e">
        <f>#REF!</f>
        <v>#REF!</v>
      </c>
      <c r="AF75" s="633" t="e">
        <f t="shared" si="428"/>
        <v>#REF!</v>
      </c>
      <c r="AG75" s="270"/>
      <c r="AH75" s="633" t="e">
        <f t="shared" si="430"/>
        <v>#DIV/0!</v>
      </c>
      <c r="AI75" s="270"/>
      <c r="AJ75" s="633" t="e">
        <f t="shared" si="450"/>
        <v>#DIV/0!</v>
      </c>
      <c r="AK75" s="270"/>
      <c r="AL75" s="633" t="e">
        <f t="shared" si="451"/>
        <v>#DIV/0!</v>
      </c>
      <c r="AM75" s="698"/>
      <c r="AN75" s="698"/>
      <c r="AO75" s="698"/>
      <c r="AP75" s="698"/>
      <c r="AQ75" s="698"/>
      <c r="AR75" s="698"/>
      <c r="AS75" s="698"/>
      <c r="AT75" s="698"/>
      <c r="AU75" s="147"/>
      <c r="AV75" s="116" t="e">
        <f t="shared" si="452"/>
        <v>#REF!</v>
      </c>
      <c r="AW75" s="147" t="e">
        <f>#REF!</f>
        <v>#REF!</v>
      </c>
      <c r="AX75" s="147"/>
      <c r="AY75" s="698"/>
      <c r="AZ75" s="698"/>
      <c r="BA75" s="300">
        <f t="shared" si="453"/>
        <v>0</v>
      </c>
      <c r="BB75" s="698"/>
      <c r="BC75" s="698"/>
      <c r="BD75" s="698"/>
      <c r="BE75" s="147" t="e">
        <f t="shared" si="432"/>
        <v>#REF!</v>
      </c>
      <c r="BF75" s="147" t="e">
        <f t="shared" si="454"/>
        <v>#REF!</v>
      </c>
      <c r="BG75" s="698"/>
      <c r="BH75" s="698"/>
      <c r="BI75" s="147">
        <f t="shared" si="455"/>
        <v>0</v>
      </c>
      <c r="BJ75" s="147">
        <f>BA75</f>
        <v>0</v>
      </c>
      <c r="BK75" s="147"/>
      <c r="BL75" s="698"/>
      <c r="BM75" s="698"/>
      <c r="BN75" s="147"/>
      <c r="BO75" s="147">
        <f t="shared" si="456"/>
        <v>0</v>
      </c>
      <c r="BP75" s="147">
        <f>BG75</f>
        <v>0</v>
      </c>
      <c r="BQ75" s="147"/>
      <c r="BR75" s="698"/>
      <c r="BS75" s="698"/>
      <c r="BT75" s="698"/>
      <c r="BU75" s="698"/>
      <c r="BV75" s="147">
        <f t="shared" si="457"/>
        <v>0</v>
      </c>
      <c r="BW75" s="147">
        <f>BC75</f>
        <v>0</v>
      </c>
      <c r="BX75" s="147"/>
      <c r="BY75" s="698"/>
      <c r="BZ75" s="698"/>
      <c r="CA75" s="147">
        <f t="shared" si="458"/>
        <v>0</v>
      </c>
      <c r="CB75" s="270"/>
      <c r="CC75" s="697"/>
      <c r="CD75" s="697"/>
      <c r="CE75" s="116" t="e">
        <f t="shared" si="459"/>
        <v>#REF!</v>
      </c>
      <c r="CF75" s="147" t="e">
        <f>#REF!</f>
        <v>#REF!</v>
      </c>
      <c r="CG75" s="147"/>
      <c r="CH75" s="697"/>
      <c r="CI75" s="697"/>
      <c r="CJ75" s="147"/>
      <c r="CK75" s="116" t="e">
        <f t="shared" si="460"/>
        <v>#REF!</v>
      </c>
      <c r="CL75" s="147" t="e">
        <f>#REF!</f>
        <v>#REF!</v>
      </c>
      <c r="CM75" s="147"/>
      <c r="CN75" s="698"/>
      <c r="CO75" s="698"/>
    </row>
    <row r="76" spans="2:93" s="83" customFormat="1" ht="64.5" hidden="1" customHeight="1" x14ac:dyDescent="0.25">
      <c r="B76" s="696"/>
      <c r="C76" s="115" t="s">
        <v>32</v>
      </c>
      <c r="D76" s="270"/>
      <c r="E76" s="270"/>
      <c r="F76" s="270"/>
      <c r="G76" s="697"/>
      <c r="H76" s="697"/>
      <c r="I76" s="697"/>
      <c r="J76" s="591" t="e">
        <f t="shared" si="398"/>
        <v>#DIV/0!</v>
      </c>
      <c r="K76" s="270"/>
      <c r="L76" s="698"/>
      <c r="M76" s="270"/>
      <c r="N76" s="698"/>
      <c r="O76" s="698"/>
      <c r="P76" s="698"/>
      <c r="Q76" s="698"/>
      <c r="R76" s="698"/>
      <c r="S76" s="270">
        <f t="shared" si="422"/>
        <v>0</v>
      </c>
      <c r="T76" s="597" t="e">
        <f t="shared" si="423"/>
        <v>#DIV/0!</v>
      </c>
      <c r="U76" s="270"/>
      <c r="V76" s="692" t="e">
        <f t="shared" si="424"/>
        <v>#DIV/0!</v>
      </c>
      <c r="W76" s="270"/>
      <c r="X76" s="692" t="e">
        <f t="shared" si="426"/>
        <v>#DIV/0!</v>
      </c>
      <c r="Y76" s="698"/>
      <c r="Z76" s="692" t="e">
        <f t="shared" si="448"/>
        <v>#DIV/0!</v>
      </c>
      <c r="AA76" s="698"/>
      <c r="AB76" s="692" t="e">
        <f t="shared" si="449"/>
        <v>#DIV/0!</v>
      </c>
      <c r="AC76" s="270">
        <f t="shared" si="440"/>
        <v>0</v>
      </c>
      <c r="AD76" s="633" t="e">
        <f t="shared" si="427"/>
        <v>#DIV/0!</v>
      </c>
      <c r="AE76" s="270"/>
      <c r="AF76" s="633" t="e">
        <f t="shared" si="428"/>
        <v>#DIV/0!</v>
      </c>
      <c r="AG76" s="270"/>
      <c r="AH76" s="633" t="e">
        <f t="shared" si="430"/>
        <v>#DIV/0!</v>
      </c>
      <c r="AI76" s="270"/>
      <c r="AJ76" s="633" t="e">
        <f t="shared" si="450"/>
        <v>#DIV/0!</v>
      </c>
      <c r="AK76" s="270"/>
      <c r="AL76" s="633" t="e">
        <f t="shared" si="451"/>
        <v>#DIV/0!</v>
      </c>
      <c r="AM76" s="698"/>
      <c r="AN76" s="698"/>
      <c r="AO76" s="698"/>
      <c r="AP76" s="698"/>
      <c r="AQ76" s="698"/>
      <c r="AR76" s="698"/>
      <c r="AS76" s="698"/>
      <c r="AT76" s="698"/>
      <c r="AU76" s="147"/>
      <c r="AV76" s="116">
        <f t="shared" si="452"/>
        <v>0</v>
      </c>
      <c r="AW76" s="147"/>
      <c r="AX76" s="147"/>
      <c r="AY76" s="698"/>
      <c r="AZ76" s="698"/>
      <c r="BA76" s="300">
        <f t="shared" si="453"/>
        <v>0</v>
      </c>
      <c r="BB76" s="698"/>
      <c r="BC76" s="698"/>
      <c r="BD76" s="698"/>
      <c r="BE76" s="147">
        <f t="shared" si="432"/>
        <v>0</v>
      </c>
      <c r="BF76" s="147">
        <f t="shared" si="454"/>
        <v>0</v>
      </c>
      <c r="BG76" s="698"/>
      <c r="BH76" s="698"/>
      <c r="BI76" s="147"/>
      <c r="BJ76" s="147"/>
      <c r="BK76" s="147"/>
      <c r="BL76" s="698"/>
      <c r="BM76" s="698"/>
      <c r="BN76" s="147"/>
      <c r="BO76" s="147"/>
      <c r="BP76" s="147"/>
      <c r="BQ76" s="147"/>
      <c r="BR76" s="698"/>
      <c r="BS76" s="698"/>
      <c r="BT76" s="698"/>
      <c r="BU76" s="698"/>
      <c r="BV76" s="147"/>
      <c r="BW76" s="147"/>
      <c r="BX76" s="147"/>
      <c r="BY76" s="698"/>
      <c r="BZ76" s="698"/>
      <c r="CA76" s="147">
        <f t="shared" si="458"/>
        <v>0</v>
      </c>
      <c r="CB76" s="270"/>
      <c r="CC76" s="697"/>
      <c r="CD76" s="697"/>
      <c r="CE76" s="116">
        <f t="shared" si="459"/>
        <v>0</v>
      </c>
      <c r="CF76" s="147"/>
      <c r="CG76" s="147"/>
      <c r="CH76" s="697"/>
      <c r="CI76" s="697"/>
      <c r="CJ76" s="147"/>
      <c r="CK76" s="116">
        <f t="shared" si="460"/>
        <v>0</v>
      </c>
      <c r="CL76" s="147"/>
      <c r="CM76" s="147"/>
      <c r="CN76" s="698"/>
      <c r="CO76" s="698"/>
    </row>
    <row r="77" spans="2:93" s="83" customFormat="1" ht="31.5" hidden="1" customHeight="1" x14ac:dyDescent="0.25">
      <c r="B77" s="696"/>
      <c r="C77" s="115" t="s">
        <v>32</v>
      </c>
      <c r="D77" s="270" t="e">
        <f>E77</f>
        <v>#REF!</v>
      </c>
      <c r="E77" s="270" t="e">
        <f>#REF!</f>
        <v>#REF!</v>
      </c>
      <c r="F77" s="270"/>
      <c r="G77" s="697"/>
      <c r="H77" s="697"/>
      <c r="I77" s="697"/>
      <c r="J77" s="591" t="e">
        <f t="shared" si="398"/>
        <v>#REF!</v>
      </c>
      <c r="K77" s="270" t="e">
        <f>#REF!</f>
        <v>#REF!</v>
      </c>
      <c r="L77" s="698"/>
      <c r="M77" s="270"/>
      <c r="N77" s="698"/>
      <c r="O77" s="698"/>
      <c r="P77" s="698"/>
      <c r="Q77" s="698"/>
      <c r="R77" s="698"/>
      <c r="S77" s="270" t="e">
        <f t="shared" si="422"/>
        <v>#REF!</v>
      </c>
      <c r="T77" s="597" t="e">
        <f t="shared" si="423"/>
        <v>#REF!</v>
      </c>
      <c r="U77" s="270" t="e">
        <f>#REF!</f>
        <v>#REF!</v>
      </c>
      <c r="V77" s="692" t="e">
        <f t="shared" si="424"/>
        <v>#REF!</v>
      </c>
      <c r="W77" s="270"/>
      <c r="X77" s="692" t="e">
        <f t="shared" si="426"/>
        <v>#DIV/0!</v>
      </c>
      <c r="Y77" s="698"/>
      <c r="Z77" s="692" t="e">
        <f t="shared" si="448"/>
        <v>#DIV/0!</v>
      </c>
      <c r="AA77" s="698"/>
      <c r="AB77" s="692" t="e">
        <f t="shared" si="449"/>
        <v>#DIV/0!</v>
      </c>
      <c r="AC77" s="270" t="e">
        <f t="shared" si="440"/>
        <v>#REF!</v>
      </c>
      <c r="AD77" s="633" t="e">
        <f t="shared" si="427"/>
        <v>#REF!</v>
      </c>
      <c r="AE77" s="270" t="e">
        <f>#REF!</f>
        <v>#REF!</v>
      </c>
      <c r="AF77" s="633" t="e">
        <f t="shared" si="428"/>
        <v>#REF!</v>
      </c>
      <c r="AG77" s="270"/>
      <c r="AH77" s="633" t="e">
        <f t="shared" si="430"/>
        <v>#DIV/0!</v>
      </c>
      <c r="AI77" s="270"/>
      <c r="AJ77" s="633" t="e">
        <f t="shared" si="450"/>
        <v>#DIV/0!</v>
      </c>
      <c r="AK77" s="270"/>
      <c r="AL77" s="633" t="e">
        <f t="shared" si="451"/>
        <v>#DIV/0!</v>
      </c>
      <c r="AM77" s="698"/>
      <c r="AN77" s="698"/>
      <c r="AO77" s="698"/>
      <c r="AP77" s="698"/>
      <c r="AQ77" s="698"/>
      <c r="AR77" s="698"/>
      <c r="AS77" s="698"/>
      <c r="AT77" s="698"/>
      <c r="AU77" s="147"/>
      <c r="AV77" s="116" t="e">
        <f t="shared" si="452"/>
        <v>#REF!</v>
      </c>
      <c r="AW77" s="147" t="e">
        <f>#REF!</f>
        <v>#REF!</v>
      </c>
      <c r="AX77" s="147"/>
      <c r="AY77" s="698"/>
      <c r="AZ77" s="698"/>
      <c r="BA77" s="300">
        <f t="shared" si="453"/>
        <v>0</v>
      </c>
      <c r="BB77" s="698"/>
      <c r="BC77" s="698"/>
      <c r="BD77" s="698"/>
      <c r="BE77" s="147" t="e">
        <f t="shared" si="432"/>
        <v>#REF!</v>
      </c>
      <c r="BF77" s="147" t="e">
        <f t="shared" si="454"/>
        <v>#REF!</v>
      </c>
      <c r="BG77" s="698"/>
      <c r="BH77" s="698"/>
      <c r="BI77" s="147">
        <f>BJ77</f>
        <v>0</v>
      </c>
      <c r="BJ77" s="147">
        <f>BA77</f>
        <v>0</v>
      </c>
      <c r="BK77" s="147"/>
      <c r="BL77" s="698"/>
      <c r="BM77" s="698"/>
      <c r="BN77" s="147"/>
      <c r="BO77" s="147">
        <f>BP77</f>
        <v>0</v>
      </c>
      <c r="BP77" s="147">
        <f>BG77</f>
        <v>0</v>
      </c>
      <c r="BQ77" s="147"/>
      <c r="BR77" s="698"/>
      <c r="BS77" s="698"/>
      <c r="BT77" s="698"/>
      <c r="BU77" s="698"/>
      <c r="BV77" s="147">
        <f>BW77</f>
        <v>0</v>
      </c>
      <c r="BW77" s="147">
        <f>BC77</f>
        <v>0</v>
      </c>
      <c r="BX77" s="147"/>
      <c r="BY77" s="698"/>
      <c r="BZ77" s="698"/>
      <c r="CA77" s="147">
        <f t="shared" si="458"/>
        <v>0</v>
      </c>
      <c r="CB77" s="270"/>
      <c r="CC77" s="697"/>
      <c r="CD77" s="697"/>
      <c r="CE77" s="116" t="e">
        <f t="shared" si="459"/>
        <v>#REF!</v>
      </c>
      <c r="CF77" s="147" t="e">
        <f>#REF!</f>
        <v>#REF!</v>
      </c>
      <c r="CG77" s="147"/>
      <c r="CH77" s="697"/>
      <c r="CI77" s="697"/>
      <c r="CJ77" s="147"/>
      <c r="CK77" s="116" t="e">
        <f t="shared" si="460"/>
        <v>#REF!</v>
      </c>
      <c r="CL77" s="147" t="e">
        <f>#REF!</f>
        <v>#REF!</v>
      </c>
      <c r="CM77" s="147"/>
      <c r="CN77" s="698"/>
      <c r="CO77" s="698"/>
    </row>
    <row r="78" spans="2:93" s="25" customFormat="1" ht="46.5" hidden="1" customHeight="1" x14ac:dyDescent="0.25">
      <c r="B78" s="207"/>
      <c r="C78" s="115" t="s">
        <v>32</v>
      </c>
      <c r="D78" s="195">
        <f>E78</f>
        <v>0</v>
      </c>
      <c r="E78" s="195">
        <v>0</v>
      </c>
      <c r="F78" s="195"/>
      <c r="G78" s="195"/>
      <c r="H78" s="195"/>
      <c r="I78" s="195"/>
      <c r="J78" s="591" t="e">
        <f t="shared" si="398"/>
        <v>#DIV/0!</v>
      </c>
      <c r="K78" s="195">
        <v>0</v>
      </c>
      <c r="L78" s="24"/>
      <c r="M78" s="195"/>
      <c r="N78" s="24"/>
      <c r="O78" s="24"/>
      <c r="P78" s="24"/>
      <c r="Q78" s="24"/>
      <c r="R78" s="24"/>
      <c r="S78" s="195">
        <f t="shared" si="422"/>
        <v>0</v>
      </c>
      <c r="T78" s="597" t="e">
        <f t="shared" si="423"/>
        <v>#DIV/0!</v>
      </c>
      <c r="U78" s="195">
        <v>0</v>
      </c>
      <c r="V78" s="692" t="e">
        <f t="shared" si="424"/>
        <v>#DIV/0!</v>
      </c>
      <c r="W78" s="195"/>
      <c r="X78" s="692" t="e">
        <f t="shared" si="426"/>
        <v>#DIV/0!</v>
      </c>
      <c r="Y78" s="24"/>
      <c r="Z78" s="692" t="e">
        <f t="shared" si="448"/>
        <v>#DIV/0!</v>
      </c>
      <c r="AA78" s="24"/>
      <c r="AB78" s="692" t="e">
        <f t="shared" si="449"/>
        <v>#DIV/0!</v>
      </c>
      <c r="AC78" s="195">
        <f t="shared" si="440"/>
        <v>0</v>
      </c>
      <c r="AD78" s="633" t="e">
        <f t="shared" si="427"/>
        <v>#DIV/0!</v>
      </c>
      <c r="AE78" s="195">
        <v>0</v>
      </c>
      <c r="AF78" s="633" t="e">
        <f t="shared" si="428"/>
        <v>#DIV/0!</v>
      </c>
      <c r="AG78" s="195"/>
      <c r="AH78" s="633" t="e">
        <f t="shared" si="430"/>
        <v>#DIV/0!</v>
      </c>
      <c r="AI78" s="195"/>
      <c r="AJ78" s="633" t="e">
        <f t="shared" si="450"/>
        <v>#DIV/0!</v>
      </c>
      <c r="AK78" s="195"/>
      <c r="AL78" s="633" t="e">
        <f t="shared" si="451"/>
        <v>#DIV/0!</v>
      </c>
      <c r="AM78" s="24"/>
      <c r="AN78" s="24"/>
      <c r="AO78" s="24"/>
      <c r="AP78" s="24"/>
      <c r="AQ78" s="24"/>
      <c r="AR78" s="24"/>
      <c r="AS78" s="24"/>
      <c r="AT78" s="24"/>
      <c r="AU78" s="116"/>
      <c r="AV78" s="116">
        <f t="shared" si="452"/>
        <v>0</v>
      </c>
      <c r="AW78" s="24">
        <v>0</v>
      </c>
      <c r="AX78" s="24"/>
      <c r="AY78" s="24"/>
      <c r="AZ78" s="24"/>
      <c r="BA78" s="300">
        <f t="shared" si="453"/>
        <v>0</v>
      </c>
      <c r="BB78" s="24"/>
      <c r="BC78" s="24"/>
      <c r="BD78" s="24"/>
      <c r="BE78" s="24">
        <f t="shared" si="432"/>
        <v>0</v>
      </c>
      <c r="BF78" s="24">
        <f t="shared" si="454"/>
        <v>0</v>
      </c>
      <c r="BG78" s="24"/>
      <c r="BH78" s="24"/>
      <c r="BI78" s="24">
        <f>BJ78</f>
        <v>0</v>
      </c>
      <c r="BJ78" s="24">
        <v>0</v>
      </c>
      <c r="BK78" s="24"/>
      <c r="BL78" s="24"/>
      <c r="BM78" s="24"/>
      <c r="BN78" s="24"/>
      <c r="BO78" s="24">
        <f>BP78</f>
        <v>0</v>
      </c>
      <c r="BP78" s="24">
        <v>0</v>
      </c>
      <c r="BQ78" s="24"/>
      <c r="BR78" s="24"/>
      <c r="BS78" s="24"/>
      <c r="BT78" s="24"/>
      <c r="BU78" s="24"/>
      <c r="BV78" s="24">
        <f>BW78</f>
        <v>0</v>
      </c>
      <c r="BW78" s="24">
        <v>0</v>
      </c>
      <c r="BX78" s="24"/>
      <c r="BY78" s="24"/>
      <c r="BZ78" s="24"/>
      <c r="CA78" s="24">
        <f t="shared" si="458"/>
        <v>0</v>
      </c>
      <c r="CB78" s="195"/>
      <c r="CC78" s="195"/>
      <c r="CD78" s="195"/>
      <c r="CE78" s="116">
        <f t="shared" si="459"/>
        <v>0</v>
      </c>
      <c r="CF78" s="24">
        <v>0</v>
      </c>
      <c r="CG78" s="24"/>
      <c r="CH78" s="195"/>
      <c r="CI78" s="195"/>
      <c r="CJ78" s="24"/>
      <c r="CK78" s="116">
        <f t="shared" si="460"/>
        <v>0</v>
      </c>
      <c r="CL78" s="24">
        <v>0</v>
      </c>
      <c r="CM78" s="24"/>
      <c r="CN78" s="24"/>
      <c r="CO78" s="24"/>
    </row>
    <row r="79" spans="2:93" s="679" customFormat="1" ht="150.75" hidden="1" customHeight="1" x14ac:dyDescent="0.25">
      <c r="B79" s="212" t="s">
        <v>7</v>
      </c>
      <c r="C79" s="115" t="s">
        <v>32</v>
      </c>
      <c r="D79" s="693" t="e">
        <f t="shared" ref="D79:D87" si="461">E79</f>
        <v>#REF!</v>
      </c>
      <c r="E79" s="693" t="e">
        <f>E80+E81</f>
        <v>#REF!</v>
      </c>
      <c r="F79" s="693"/>
      <c r="G79" s="694"/>
      <c r="H79" s="694"/>
      <c r="I79" s="694"/>
      <c r="J79" s="591" t="e">
        <f t="shared" si="398"/>
        <v>#REF!</v>
      </c>
      <c r="K79" s="693" t="e">
        <f>K80+K81</f>
        <v>#REF!</v>
      </c>
      <c r="L79" s="695"/>
      <c r="M79" s="693"/>
      <c r="N79" s="695"/>
      <c r="O79" s="695"/>
      <c r="P79" s="695"/>
      <c r="Q79" s="695"/>
      <c r="R79" s="695"/>
      <c r="S79" s="693" t="e">
        <f t="shared" si="422"/>
        <v>#REF!</v>
      </c>
      <c r="T79" s="597" t="e">
        <f t="shared" si="423"/>
        <v>#REF!</v>
      </c>
      <c r="U79" s="693" t="e">
        <f>U80+U81</f>
        <v>#REF!</v>
      </c>
      <c r="V79" s="692" t="e">
        <f t="shared" si="424"/>
        <v>#REF!</v>
      </c>
      <c r="W79" s="693"/>
      <c r="X79" s="692" t="e">
        <f t="shared" si="426"/>
        <v>#DIV/0!</v>
      </c>
      <c r="Y79" s="695"/>
      <c r="Z79" s="692" t="e">
        <f t="shared" si="448"/>
        <v>#DIV/0!</v>
      </c>
      <c r="AA79" s="695"/>
      <c r="AB79" s="692" t="e">
        <f t="shared" si="449"/>
        <v>#DIV/0!</v>
      </c>
      <c r="AC79" s="693" t="e">
        <f t="shared" si="440"/>
        <v>#REF!</v>
      </c>
      <c r="AD79" s="633" t="e">
        <f t="shared" si="427"/>
        <v>#REF!</v>
      </c>
      <c r="AE79" s="693" t="e">
        <f>AE80+AE81</f>
        <v>#REF!</v>
      </c>
      <c r="AF79" s="633" t="e">
        <f t="shared" si="428"/>
        <v>#REF!</v>
      </c>
      <c r="AG79" s="693"/>
      <c r="AH79" s="633" t="e">
        <f t="shared" si="430"/>
        <v>#DIV/0!</v>
      </c>
      <c r="AI79" s="693"/>
      <c r="AJ79" s="633" t="e">
        <f t="shared" si="450"/>
        <v>#DIV/0!</v>
      </c>
      <c r="AK79" s="693"/>
      <c r="AL79" s="633" t="e">
        <f t="shared" si="451"/>
        <v>#DIV/0!</v>
      </c>
      <c r="AM79" s="695"/>
      <c r="AN79" s="695"/>
      <c r="AO79" s="695"/>
      <c r="AP79" s="695"/>
      <c r="AQ79" s="695"/>
      <c r="AR79" s="695"/>
      <c r="AS79" s="695"/>
      <c r="AT79" s="695"/>
      <c r="AU79" s="678"/>
      <c r="AV79" s="116" t="e">
        <f t="shared" si="452"/>
        <v>#REF!</v>
      </c>
      <c r="AW79" s="678" t="e">
        <f>AW80+AW81</f>
        <v>#REF!</v>
      </c>
      <c r="AX79" s="678"/>
      <c r="AY79" s="695"/>
      <c r="AZ79" s="695"/>
      <c r="BA79" s="300">
        <f t="shared" si="453"/>
        <v>0</v>
      </c>
      <c r="BB79" s="695"/>
      <c r="BC79" s="695"/>
      <c r="BD79" s="695"/>
      <c r="BE79" s="678" t="e">
        <f t="shared" si="432"/>
        <v>#REF!</v>
      </c>
      <c r="BF79" s="678" t="e">
        <f t="shared" si="454"/>
        <v>#REF!</v>
      </c>
      <c r="BG79" s="695"/>
      <c r="BH79" s="695"/>
      <c r="BI79" s="678">
        <f t="shared" ref="BI79:BI87" si="462">BJ79</f>
        <v>0</v>
      </c>
      <c r="BJ79" s="678">
        <f>BJ80+BJ81</f>
        <v>0</v>
      </c>
      <c r="BK79" s="678"/>
      <c r="BL79" s="695"/>
      <c r="BM79" s="695"/>
      <c r="BN79" s="678"/>
      <c r="BO79" s="678">
        <f t="shared" ref="BO79:BO87" si="463">BP79</f>
        <v>0</v>
      </c>
      <c r="BP79" s="678">
        <f>BP80+BP81</f>
        <v>0</v>
      </c>
      <c r="BQ79" s="678"/>
      <c r="BR79" s="695"/>
      <c r="BS79" s="695"/>
      <c r="BT79" s="695"/>
      <c r="BU79" s="695"/>
      <c r="BV79" s="678">
        <f t="shared" ref="BV79:BV87" si="464">BW79</f>
        <v>0</v>
      </c>
      <c r="BW79" s="678">
        <f>BW80+BW81</f>
        <v>0</v>
      </c>
      <c r="BX79" s="678"/>
      <c r="BY79" s="695"/>
      <c r="BZ79" s="695"/>
      <c r="CA79" s="678">
        <f t="shared" si="458"/>
        <v>0</v>
      </c>
      <c r="CB79" s="693"/>
      <c r="CC79" s="694"/>
      <c r="CD79" s="694"/>
      <c r="CE79" s="116" t="e">
        <f t="shared" si="459"/>
        <v>#REF!</v>
      </c>
      <c r="CF79" s="678" t="e">
        <f>CF80+CF81</f>
        <v>#REF!</v>
      </c>
      <c r="CG79" s="678"/>
      <c r="CH79" s="694"/>
      <c r="CI79" s="694"/>
      <c r="CJ79" s="678"/>
      <c r="CK79" s="116" t="e">
        <f t="shared" si="460"/>
        <v>#REF!</v>
      </c>
      <c r="CL79" s="678" t="e">
        <f>CL80+CL81</f>
        <v>#REF!</v>
      </c>
      <c r="CM79" s="678"/>
      <c r="CN79" s="695"/>
      <c r="CO79" s="695"/>
    </row>
    <row r="80" spans="2:93" s="25" customFormat="1" ht="46.5" hidden="1" customHeight="1" x14ac:dyDescent="0.25">
      <c r="B80" s="207"/>
      <c r="C80" s="115" t="s">
        <v>32</v>
      </c>
      <c r="D80" s="183">
        <f t="shared" si="461"/>
        <v>0</v>
      </c>
      <c r="E80" s="183">
        <v>0</v>
      </c>
      <c r="F80" s="183"/>
      <c r="G80" s="195"/>
      <c r="H80" s="195"/>
      <c r="I80" s="195"/>
      <c r="J80" s="591" t="e">
        <f t="shared" si="398"/>
        <v>#DIV/0!</v>
      </c>
      <c r="K80" s="183">
        <v>0</v>
      </c>
      <c r="L80" s="24"/>
      <c r="M80" s="183"/>
      <c r="N80" s="24"/>
      <c r="O80" s="24"/>
      <c r="P80" s="24"/>
      <c r="Q80" s="24"/>
      <c r="R80" s="24"/>
      <c r="S80" s="183">
        <f t="shared" si="422"/>
        <v>0</v>
      </c>
      <c r="T80" s="597" t="e">
        <f t="shared" si="423"/>
        <v>#DIV/0!</v>
      </c>
      <c r="U80" s="183">
        <v>0</v>
      </c>
      <c r="V80" s="692" t="e">
        <f t="shared" si="424"/>
        <v>#DIV/0!</v>
      </c>
      <c r="W80" s="183"/>
      <c r="X80" s="692" t="e">
        <f t="shared" si="426"/>
        <v>#DIV/0!</v>
      </c>
      <c r="Y80" s="24"/>
      <c r="Z80" s="692" t="e">
        <f t="shared" si="448"/>
        <v>#DIV/0!</v>
      </c>
      <c r="AA80" s="24"/>
      <c r="AB80" s="692" t="e">
        <f t="shared" si="449"/>
        <v>#DIV/0!</v>
      </c>
      <c r="AC80" s="183">
        <f t="shared" si="440"/>
        <v>0</v>
      </c>
      <c r="AD80" s="633" t="e">
        <f t="shared" si="427"/>
        <v>#DIV/0!</v>
      </c>
      <c r="AE80" s="183">
        <v>0</v>
      </c>
      <c r="AF80" s="633" t="e">
        <f t="shared" si="428"/>
        <v>#DIV/0!</v>
      </c>
      <c r="AG80" s="183"/>
      <c r="AH80" s="633" t="e">
        <f t="shared" si="430"/>
        <v>#DIV/0!</v>
      </c>
      <c r="AI80" s="183"/>
      <c r="AJ80" s="633" t="e">
        <f t="shared" si="450"/>
        <v>#DIV/0!</v>
      </c>
      <c r="AK80" s="183"/>
      <c r="AL80" s="633" t="e">
        <f t="shared" si="451"/>
        <v>#DIV/0!</v>
      </c>
      <c r="AM80" s="24"/>
      <c r="AN80" s="24"/>
      <c r="AO80" s="24"/>
      <c r="AP80" s="24"/>
      <c r="AQ80" s="24"/>
      <c r="AR80" s="24"/>
      <c r="AS80" s="24"/>
      <c r="AT80" s="24"/>
      <c r="AU80" s="116"/>
      <c r="AV80" s="116">
        <f t="shared" si="452"/>
        <v>0</v>
      </c>
      <c r="AW80" s="116">
        <v>0</v>
      </c>
      <c r="AX80" s="116"/>
      <c r="AY80" s="24"/>
      <c r="AZ80" s="24"/>
      <c r="BA80" s="300">
        <f t="shared" si="453"/>
        <v>0</v>
      </c>
      <c r="BB80" s="24"/>
      <c r="BC80" s="24"/>
      <c r="BD80" s="24"/>
      <c r="BE80" s="116">
        <f t="shared" si="432"/>
        <v>0</v>
      </c>
      <c r="BF80" s="116">
        <f t="shared" si="454"/>
        <v>0</v>
      </c>
      <c r="BG80" s="24"/>
      <c r="BH80" s="24"/>
      <c r="BI80" s="116">
        <f t="shared" si="462"/>
        <v>0</v>
      </c>
      <c r="BJ80" s="116">
        <v>0</v>
      </c>
      <c r="BK80" s="116"/>
      <c r="BL80" s="24"/>
      <c r="BM80" s="24"/>
      <c r="BN80" s="116"/>
      <c r="BO80" s="116">
        <f t="shared" si="463"/>
        <v>0</v>
      </c>
      <c r="BP80" s="116">
        <v>0</v>
      </c>
      <c r="BQ80" s="116"/>
      <c r="BR80" s="24"/>
      <c r="BS80" s="24"/>
      <c r="BT80" s="24"/>
      <c r="BU80" s="24"/>
      <c r="BV80" s="116">
        <f t="shared" si="464"/>
        <v>0</v>
      </c>
      <c r="BW80" s="116">
        <v>0</v>
      </c>
      <c r="BX80" s="116"/>
      <c r="BY80" s="24"/>
      <c r="BZ80" s="24"/>
      <c r="CA80" s="116">
        <f t="shared" si="458"/>
        <v>0</v>
      </c>
      <c r="CB80" s="183"/>
      <c r="CC80" s="195"/>
      <c r="CD80" s="195"/>
      <c r="CE80" s="116">
        <f t="shared" si="459"/>
        <v>0</v>
      </c>
      <c r="CF80" s="116">
        <v>0</v>
      </c>
      <c r="CG80" s="116"/>
      <c r="CH80" s="195"/>
      <c r="CI80" s="195"/>
      <c r="CJ80" s="116"/>
      <c r="CK80" s="116">
        <f t="shared" si="460"/>
        <v>0</v>
      </c>
      <c r="CL80" s="116">
        <v>0</v>
      </c>
      <c r="CM80" s="116"/>
      <c r="CN80" s="24"/>
      <c r="CO80" s="24"/>
    </row>
    <row r="81" spans="2:93" s="25" customFormat="1" ht="46.5" hidden="1" customHeight="1" x14ac:dyDescent="0.25">
      <c r="B81" s="207"/>
      <c r="C81" s="115" t="s">
        <v>32</v>
      </c>
      <c r="D81" s="183" t="e">
        <f t="shared" si="461"/>
        <v>#REF!</v>
      </c>
      <c r="E81" s="183" t="e">
        <f>SUM(E82:E84)</f>
        <v>#REF!</v>
      </c>
      <c r="F81" s="183"/>
      <c r="G81" s="195"/>
      <c r="H81" s="195"/>
      <c r="I81" s="195"/>
      <c r="J81" s="591" t="e">
        <f t="shared" si="398"/>
        <v>#REF!</v>
      </c>
      <c r="K81" s="183" t="e">
        <f>SUM(K82:K84)</f>
        <v>#REF!</v>
      </c>
      <c r="L81" s="24"/>
      <c r="M81" s="183"/>
      <c r="N81" s="24"/>
      <c r="O81" s="24"/>
      <c r="P81" s="24"/>
      <c r="Q81" s="24"/>
      <c r="R81" s="24"/>
      <c r="S81" s="183" t="e">
        <f t="shared" si="422"/>
        <v>#REF!</v>
      </c>
      <c r="T81" s="597" t="e">
        <f t="shared" si="423"/>
        <v>#REF!</v>
      </c>
      <c r="U81" s="183" t="e">
        <f>SUM(U82:U84)</f>
        <v>#REF!</v>
      </c>
      <c r="V81" s="692" t="e">
        <f t="shared" si="424"/>
        <v>#REF!</v>
      </c>
      <c r="W81" s="183"/>
      <c r="X81" s="692" t="e">
        <f t="shared" si="426"/>
        <v>#DIV/0!</v>
      </c>
      <c r="Y81" s="24"/>
      <c r="Z81" s="692" t="e">
        <f t="shared" si="448"/>
        <v>#DIV/0!</v>
      </c>
      <c r="AA81" s="24"/>
      <c r="AB81" s="692" t="e">
        <f t="shared" si="449"/>
        <v>#DIV/0!</v>
      </c>
      <c r="AC81" s="183" t="e">
        <f t="shared" si="440"/>
        <v>#REF!</v>
      </c>
      <c r="AD81" s="633" t="e">
        <f t="shared" si="427"/>
        <v>#REF!</v>
      </c>
      <c r="AE81" s="183" t="e">
        <f>SUM(AE82:AE84)</f>
        <v>#REF!</v>
      </c>
      <c r="AF81" s="633" t="e">
        <f t="shared" si="428"/>
        <v>#REF!</v>
      </c>
      <c r="AG81" s="183"/>
      <c r="AH81" s="633" t="e">
        <f t="shared" si="430"/>
        <v>#DIV/0!</v>
      </c>
      <c r="AI81" s="183"/>
      <c r="AJ81" s="633" t="e">
        <f t="shared" si="450"/>
        <v>#DIV/0!</v>
      </c>
      <c r="AK81" s="183"/>
      <c r="AL81" s="633" t="e">
        <f t="shared" si="451"/>
        <v>#DIV/0!</v>
      </c>
      <c r="AM81" s="24"/>
      <c r="AN81" s="24"/>
      <c r="AO81" s="24"/>
      <c r="AP81" s="24"/>
      <c r="AQ81" s="24"/>
      <c r="AR81" s="24"/>
      <c r="AS81" s="24"/>
      <c r="AT81" s="24"/>
      <c r="AU81" s="116"/>
      <c r="AV81" s="116" t="e">
        <f t="shared" si="452"/>
        <v>#REF!</v>
      </c>
      <c r="AW81" s="116" t="e">
        <f>SUM(AW82:AW84)</f>
        <v>#REF!</v>
      </c>
      <c r="AX81" s="116"/>
      <c r="AY81" s="24"/>
      <c r="AZ81" s="24"/>
      <c r="BA81" s="300">
        <f t="shared" si="453"/>
        <v>0</v>
      </c>
      <c r="BB81" s="24"/>
      <c r="BC81" s="24"/>
      <c r="BD81" s="24"/>
      <c r="BE81" s="116" t="e">
        <f t="shared" si="432"/>
        <v>#REF!</v>
      </c>
      <c r="BF81" s="116" t="e">
        <f t="shared" si="454"/>
        <v>#REF!</v>
      </c>
      <c r="BG81" s="24"/>
      <c r="BH81" s="24"/>
      <c r="BI81" s="116">
        <f t="shared" si="462"/>
        <v>0</v>
      </c>
      <c r="BJ81" s="116">
        <f>SUM(BJ82:BJ84)</f>
        <v>0</v>
      </c>
      <c r="BK81" s="116"/>
      <c r="BL81" s="24"/>
      <c r="BM81" s="24"/>
      <c r="BN81" s="116"/>
      <c r="BO81" s="116">
        <f t="shared" si="463"/>
        <v>0</v>
      </c>
      <c r="BP81" s="116">
        <f>SUM(BP82:BP84)</f>
        <v>0</v>
      </c>
      <c r="BQ81" s="116"/>
      <c r="BR81" s="24"/>
      <c r="BS81" s="24"/>
      <c r="BT81" s="24"/>
      <c r="BU81" s="24"/>
      <c r="BV81" s="116">
        <f t="shared" si="464"/>
        <v>0</v>
      </c>
      <c r="BW81" s="116">
        <f>SUM(BW82:BW84)</f>
        <v>0</v>
      </c>
      <c r="BX81" s="116"/>
      <c r="BY81" s="24"/>
      <c r="BZ81" s="24"/>
      <c r="CA81" s="116">
        <f t="shared" si="458"/>
        <v>0</v>
      </c>
      <c r="CB81" s="183"/>
      <c r="CC81" s="195"/>
      <c r="CD81" s="195"/>
      <c r="CE81" s="116" t="e">
        <f t="shared" si="459"/>
        <v>#REF!</v>
      </c>
      <c r="CF81" s="116" t="e">
        <f>SUM(CF82:CF84)</f>
        <v>#REF!</v>
      </c>
      <c r="CG81" s="116"/>
      <c r="CH81" s="195"/>
      <c r="CI81" s="195"/>
      <c r="CJ81" s="116"/>
      <c r="CK81" s="116" t="e">
        <f t="shared" si="460"/>
        <v>#REF!</v>
      </c>
      <c r="CL81" s="116" t="e">
        <f>SUM(CL82:CL84)</f>
        <v>#REF!</v>
      </c>
      <c r="CM81" s="116"/>
      <c r="CN81" s="24"/>
      <c r="CO81" s="24"/>
    </row>
    <row r="82" spans="2:93" s="83" customFormat="1" ht="30.75" hidden="1" customHeight="1" x14ac:dyDescent="0.25">
      <c r="B82" s="696"/>
      <c r="C82" s="115" t="s">
        <v>32</v>
      </c>
      <c r="D82" s="270" t="e">
        <f t="shared" si="461"/>
        <v>#REF!</v>
      </c>
      <c r="E82" s="270" t="e">
        <f>#REF!</f>
        <v>#REF!</v>
      </c>
      <c r="F82" s="270"/>
      <c r="G82" s="697"/>
      <c r="H82" s="697"/>
      <c r="I82" s="697"/>
      <c r="J82" s="591" t="e">
        <f t="shared" si="398"/>
        <v>#REF!</v>
      </c>
      <c r="K82" s="270" t="e">
        <f>#REF!</f>
        <v>#REF!</v>
      </c>
      <c r="L82" s="698"/>
      <c r="M82" s="270"/>
      <c r="N82" s="698"/>
      <c r="O82" s="698"/>
      <c r="P82" s="698"/>
      <c r="Q82" s="698"/>
      <c r="R82" s="698"/>
      <c r="S82" s="270" t="e">
        <f t="shared" si="422"/>
        <v>#REF!</v>
      </c>
      <c r="T82" s="597" t="e">
        <f t="shared" si="423"/>
        <v>#REF!</v>
      </c>
      <c r="U82" s="270" t="e">
        <f>#REF!</f>
        <v>#REF!</v>
      </c>
      <c r="V82" s="692" t="e">
        <f t="shared" si="424"/>
        <v>#REF!</v>
      </c>
      <c r="W82" s="270"/>
      <c r="X82" s="692" t="e">
        <f t="shared" si="426"/>
        <v>#DIV/0!</v>
      </c>
      <c r="Y82" s="698"/>
      <c r="Z82" s="692" t="e">
        <f t="shared" si="448"/>
        <v>#DIV/0!</v>
      </c>
      <c r="AA82" s="698"/>
      <c r="AB82" s="692" t="e">
        <f t="shared" si="449"/>
        <v>#DIV/0!</v>
      </c>
      <c r="AC82" s="270" t="e">
        <f t="shared" si="440"/>
        <v>#REF!</v>
      </c>
      <c r="AD82" s="633" t="e">
        <f t="shared" si="427"/>
        <v>#REF!</v>
      </c>
      <c r="AE82" s="270" t="e">
        <f>#REF!</f>
        <v>#REF!</v>
      </c>
      <c r="AF82" s="633" t="e">
        <f t="shared" si="428"/>
        <v>#REF!</v>
      </c>
      <c r="AG82" s="270"/>
      <c r="AH82" s="633" t="e">
        <f t="shared" si="430"/>
        <v>#DIV/0!</v>
      </c>
      <c r="AI82" s="270"/>
      <c r="AJ82" s="633" t="e">
        <f t="shared" si="450"/>
        <v>#DIV/0!</v>
      </c>
      <c r="AK82" s="270"/>
      <c r="AL82" s="633" t="e">
        <f t="shared" si="451"/>
        <v>#DIV/0!</v>
      </c>
      <c r="AM82" s="698"/>
      <c r="AN82" s="698"/>
      <c r="AO82" s="698"/>
      <c r="AP82" s="698"/>
      <c r="AQ82" s="698"/>
      <c r="AR82" s="698"/>
      <c r="AS82" s="698"/>
      <c r="AT82" s="698"/>
      <c r="AU82" s="147"/>
      <c r="AV82" s="116" t="e">
        <f t="shared" si="452"/>
        <v>#REF!</v>
      </c>
      <c r="AW82" s="147" t="e">
        <f>#REF!</f>
        <v>#REF!</v>
      </c>
      <c r="AX82" s="147"/>
      <c r="AY82" s="698"/>
      <c r="AZ82" s="698"/>
      <c r="BA82" s="300">
        <f t="shared" si="453"/>
        <v>0</v>
      </c>
      <c r="BB82" s="698"/>
      <c r="BC82" s="698"/>
      <c r="BD82" s="698"/>
      <c r="BE82" s="147" t="e">
        <f t="shared" si="432"/>
        <v>#REF!</v>
      </c>
      <c r="BF82" s="147" t="e">
        <f t="shared" si="454"/>
        <v>#REF!</v>
      </c>
      <c r="BG82" s="698"/>
      <c r="BH82" s="698"/>
      <c r="BI82" s="147">
        <f t="shared" si="462"/>
        <v>0</v>
      </c>
      <c r="BJ82" s="147">
        <f>BA82</f>
        <v>0</v>
      </c>
      <c r="BK82" s="147"/>
      <c r="BL82" s="698"/>
      <c r="BM82" s="698"/>
      <c r="BN82" s="147"/>
      <c r="BO82" s="147">
        <f t="shared" si="463"/>
        <v>0</v>
      </c>
      <c r="BP82" s="147">
        <f>BG82</f>
        <v>0</v>
      </c>
      <c r="BQ82" s="147"/>
      <c r="BR82" s="698"/>
      <c r="BS82" s="698"/>
      <c r="BT82" s="698"/>
      <c r="BU82" s="698"/>
      <c r="BV82" s="147">
        <f t="shared" si="464"/>
        <v>0</v>
      </c>
      <c r="BW82" s="147">
        <f>BC82</f>
        <v>0</v>
      </c>
      <c r="BX82" s="147"/>
      <c r="BY82" s="698"/>
      <c r="BZ82" s="698"/>
      <c r="CA82" s="147">
        <f t="shared" si="458"/>
        <v>0</v>
      </c>
      <c r="CB82" s="270"/>
      <c r="CC82" s="697"/>
      <c r="CD82" s="697"/>
      <c r="CE82" s="116" t="e">
        <f t="shared" si="459"/>
        <v>#REF!</v>
      </c>
      <c r="CF82" s="147" t="e">
        <f>#REF!</f>
        <v>#REF!</v>
      </c>
      <c r="CG82" s="147"/>
      <c r="CH82" s="697"/>
      <c r="CI82" s="697"/>
      <c r="CJ82" s="147"/>
      <c r="CK82" s="116" t="e">
        <f t="shared" si="460"/>
        <v>#REF!</v>
      </c>
      <c r="CL82" s="147" t="e">
        <f>#REF!</f>
        <v>#REF!</v>
      </c>
      <c r="CM82" s="147"/>
      <c r="CN82" s="698"/>
      <c r="CO82" s="698"/>
    </row>
    <row r="83" spans="2:93" s="83" customFormat="1" ht="47.25" hidden="1" customHeight="1" x14ac:dyDescent="0.25">
      <c r="B83" s="696"/>
      <c r="C83" s="115" t="s">
        <v>32</v>
      </c>
      <c r="D83" s="270" t="e">
        <f t="shared" si="461"/>
        <v>#REF!</v>
      </c>
      <c r="E83" s="270" t="e">
        <f>#REF!</f>
        <v>#REF!</v>
      </c>
      <c r="F83" s="270"/>
      <c r="G83" s="697"/>
      <c r="H83" s="697"/>
      <c r="I83" s="697"/>
      <c r="J83" s="591" t="e">
        <f t="shared" si="398"/>
        <v>#REF!</v>
      </c>
      <c r="K83" s="270" t="e">
        <f>#REF!</f>
        <v>#REF!</v>
      </c>
      <c r="L83" s="698"/>
      <c r="M83" s="270"/>
      <c r="N83" s="698"/>
      <c r="O83" s="698"/>
      <c r="P83" s="698"/>
      <c r="Q83" s="698"/>
      <c r="R83" s="698"/>
      <c r="S83" s="270" t="e">
        <f t="shared" si="422"/>
        <v>#REF!</v>
      </c>
      <c r="T83" s="597" t="e">
        <f t="shared" si="423"/>
        <v>#REF!</v>
      </c>
      <c r="U83" s="270" t="e">
        <f>#REF!</f>
        <v>#REF!</v>
      </c>
      <c r="V83" s="692" t="e">
        <f t="shared" si="424"/>
        <v>#REF!</v>
      </c>
      <c r="W83" s="270"/>
      <c r="X83" s="692" t="e">
        <f t="shared" si="426"/>
        <v>#DIV/0!</v>
      </c>
      <c r="Y83" s="698"/>
      <c r="Z83" s="692" t="e">
        <f t="shared" si="448"/>
        <v>#DIV/0!</v>
      </c>
      <c r="AA83" s="698"/>
      <c r="AB83" s="692" t="e">
        <f t="shared" si="449"/>
        <v>#DIV/0!</v>
      </c>
      <c r="AC83" s="270" t="e">
        <f t="shared" si="440"/>
        <v>#REF!</v>
      </c>
      <c r="AD83" s="633" t="e">
        <f t="shared" si="427"/>
        <v>#REF!</v>
      </c>
      <c r="AE83" s="270" t="e">
        <f>#REF!</f>
        <v>#REF!</v>
      </c>
      <c r="AF83" s="633" t="e">
        <f t="shared" si="428"/>
        <v>#REF!</v>
      </c>
      <c r="AG83" s="270"/>
      <c r="AH83" s="633" t="e">
        <f t="shared" si="430"/>
        <v>#DIV/0!</v>
      </c>
      <c r="AI83" s="270"/>
      <c r="AJ83" s="633" t="e">
        <f t="shared" si="450"/>
        <v>#DIV/0!</v>
      </c>
      <c r="AK83" s="270"/>
      <c r="AL83" s="633" t="e">
        <f t="shared" si="451"/>
        <v>#DIV/0!</v>
      </c>
      <c r="AM83" s="698"/>
      <c r="AN83" s="698"/>
      <c r="AO83" s="698"/>
      <c r="AP83" s="698"/>
      <c r="AQ83" s="698"/>
      <c r="AR83" s="698"/>
      <c r="AS83" s="698"/>
      <c r="AT83" s="698"/>
      <c r="AU83" s="147"/>
      <c r="AV83" s="116" t="e">
        <f t="shared" si="452"/>
        <v>#REF!</v>
      </c>
      <c r="AW83" s="147" t="e">
        <f>#REF!</f>
        <v>#REF!</v>
      </c>
      <c r="AX83" s="147"/>
      <c r="AY83" s="698"/>
      <c r="AZ83" s="698"/>
      <c r="BA83" s="300">
        <f t="shared" si="453"/>
        <v>0</v>
      </c>
      <c r="BB83" s="698"/>
      <c r="BC83" s="698"/>
      <c r="BD83" s="698"/>
      <c r="BE83" s="147" t="e">
        <f t="shared" si="432"/>
        <v>#REF!</v>
      </c>
      <c r="BF83" s="147" t="e">
        <f t="shared" si="454"/>
        <v>#REF!</v>
      </c>
      <c r="BG83" s="698"/>
      <c r="BH83" s="698"/>
      <c r="BI83" s="147">
        <f t="shared" si="462"/>
        <v>0</v>
      </c>
      <c r="BJ83" s="147">
        <f>BA83</f>
        <v>0</v>
      </c>
      <c r="BK83" s="147"/>
      <c r="BL83" s="698"/>
      <c r="BM83" s="698"/>
      <c r="BN83" s="147"/>
      <c r="BO83" s="147">
        <f t="shared" si="463"/>
        <v>0</v>
      </c>
      <c r="BP83" s="147">
        <f>BG83</f>
        <v>0</v>
      </c>
      <c r="BQ83" s="147"/>
      <c r="BR83" s="698"/>
      <c r="BS83" s="698"/>
      <c r="BT83" s="698"/>
      <c r="BU83" s="698"/>
      <c r="BV83" s="147">
        <f t="shared" si="464"/>
        <v>0</v>
      </c>
      <c r="BW83" s="147">
        <f>BC83</f>
        <v>0</v>
      </c>
      <c r="BX83" s="147"/>
      <c r="BY83" s="698"/>
      <c r="BZ83" s="698"/>
      <c r="CA83" s="147">
        <f t="shared" si="458"/>
        <v>0</v>
      </c>
      <c r="CB83" s="270"/>
      <c r="CC83" s="697"/>
      <c r="CD83" s="697"/>
      <c r="CE83" s="116" t="e">
        <f t="shared" si="459"/>
        <v>#REF!</v>
      </c>
      <c r="CF83" s="147" t="e">
        <f>#REF!</f>
        <v>#REF!</v>
      </c>
      <c r="CG83" s="147"/>
      <c r="CH83" s="697"/>
      <c r="CI83" s="697"/>
      <c r="CJ83" s="147"/>
      <c r="CK83" s="116" t="e">
        <f t="shared" si="460"/>
        <v>#REF!</v>
      </c>
      <c r="CL83" s="147" t="e">
        <f>#REF!</f>
        <v>#REF!</v>
      </c>
      <c r="CM83" s="147"/>
      <c r="CN83" s="698"/>
      <c r="CO83" s="698"/>
    </row>
    <row r="84" spans="2:93" s="83" customFormat="1" ht="27.75" hidden="1" customHeight="1" x14ac:dyDescent="0.25">
      <c r="B84" s="696"/>
      <c r="C84" s="115" t="s">
        <v>32</v>
      </c>
      <c r="D84" s="270">
        <f t="shared" si="461"/>
        <v>0</v>
      </c>
      <c r="E84" s="270">
        <v>0</v>
      </c>
      <c r="F84" s="270"/>
      <c r="G84" s="697"/>
      <c r="H84" s="697"/>
      <c r="I84" s="697"/>
      <c r="J84" s="591" t="e">
        <f t="shared" si="398"/>
        <v>#DIV/0!</v>
      </c>
      <c r="K84" s="270">
        <v>0</v>
      </c>
      <c r="L84" s="698"/>
      <c r="M84" s="270"/>
      <c r="N84" s="698"/>
      <c r="O84" s="698"/>
      <c r="P84" s="698"/>
      <c r="Q84" s="698"/>
      <c r="R84" s="698"/>
      <c r="S84" s="270">
        <f t="shared" si="422"/>
        <v>0</v>
      </c>
      <c r="T84" s="597" t="e">
        <f t="shared" si="423"/>
        <v>#DIV/0!</v>
      </c>
      <c r="U84" s="270">
        <v>0</v>
      </c>
      <c r="V84" s="692" t="e">
        <f t="shared" si="424"/>
        <v>#DIV/0!</v>
      </c>
      <c r="W84" s="270"/>
      <c r="X84" s="692" t="e">
        <f t="shared" si="426"/>
        <v>#DIV/0!</v>
      </c>
      <c r="Y84" s="698"/>
      <c r="Z84" s="692" t="e">
        <f t="shared" si="448"/>
        <v>#DIV/0!</v>
      </c>
      <c r="AA84" s="698"/>
      <c r="AB84" s="692" t="e">
        <f t="shared" si="449"/>
        <v>#DIV/0!</v>
      </c>
      <c r="AC84" s="270">
        <f t="shared" si="440"/>
        <v>0</v>
      </c>
      <c r="AD84" s="633" t="e">
        <f t="shared" si="427"/>
        <v>#DIV/0!</v>
      </c>
      <c r="AE84" s="270">
        <v>0</v>
      </c>
      <c r="AF84" s="633" t="e">
        <f t="shared" si="428"/>
        <v>#DIV/0!</v>
      </c>
      <c r="AG84" s="270"/>
      <c r="AH84" s="633" t="e">
        <f t="shared" si="430"/>
        <v>#DIV/0!</v>
      </c>
      <c r="AI84" s="270"/>
      <c r="AJ84" s="633" t="e">
        <f t="shared" si="450"/>
        <v>#DIV/0!</v>
      </c>
      <c r="AK84" s="270"/>
      <c r="AL84" s="633" t="e">
        <f t="shared" si="451"/>
        <v>#DIV/0!</v>
      </c>
      <c r="AM84" s="698"/>
      <c r="AN84" s="698"/>
      <c r="AO84" s="698"/>
      <c r="AP84" s="698"/>
      <c r="AQ84" s="698"/>
      <c r="AR84" s="698"/>
      <c r="AS84" s="698"/>
      <c r="AT84" s="698"/>
      <c r="AU84" s="147"/>
      <c r="AV84" s="116">
        <f t="shared" si="452"/>
        <v>0</v>
      </c>
      <c r="AW84" s="147">
        <v>0</v>
      </c>
      <c r="AX84" s="147"/>
      <c r="AY84" s="698"/>
      <c r="AZ84" s="698"/>
      <c r="BA84" s="300">
        <f t="shared" si="453"/>
        <v>0</v>
      </c>
      <c r="BB84" s="698"/>
      <c r="BC84" s="698"/>
      <c r="BD84" s="698"/>
      <c r="BE84" s="147">
        <f t="shared" si="432"/>
        <v>0</v>
      </c>
      <c r="BF84" s="147">
        <f t="shared" si="454"/>
        <v>0</v>
      </c>
      <c r="BG84" s="698"/>
      <c r="BH84" s="698"/>
      <c r="BI84" s="147">
        <f t="shared" si="462"/>
        <v>0</v>
      </c>
      <c r="BJ84" s="147">
        <v>0</v>
      </c>
      <c r="BK84" s="147"/>
      <c r="BL84" s="698"/>
      <c r="BM84" s="698"/>
      <c r="BN84" s="147"/>
      <c r="BO84" s="147">
        <f t="shared" si="463"/>
        <v>0</v>
      </c>
      <c r="BP84" s="147">
        <v>0</v>
      </c>
      <c r="BQ84" s="147"/>
      <c r="BR84" s="698"/>
      <c r="BS84" s="698"/>
      <c r="BT84" s="698"/>
      <c r="BU84" s="698"/>
      <c r="BV84" s="147">
        <f t="shared" si="464"/>
        <v>0</v>
      </c>
      <c r="BW84" s="147">
        <v>0</v>
      </c>
      <c r="BX84" s="147"/>
      <c r="BY84" s="698"/>
      <c r="BZ84" s="698"/>
      <c r="CA84" s="147">
        <f t="shared" si="458"/>
        <v>0</v>
      </c>
      <c r="CB84" s="270"/>
      <c r="CC84" s="697"/>
      <c r="CD84" s="697"/>
      <c r="CE84" s="116">
        <f t="shared" si="459"/>
        <v>0</v>
      </c>
      <c r="CF84" s="147">
        <v>0</v>
      </c>
      <c r="CG84" s="147"/>
      <c r="CH84" s="697"/>
      <c r="CI84" s="697"/>
      <c r="CJ84" s="147"/>
      <c r="CK84" s="116">
        <f t="shared" si="460"/>
        <v>0</v>
      </c>
      <c r="CL84" s="147">
        <v>0</v>
      </c>
      <c r="CM84" s="147"/>
      <c r="CN84" s="698"/>
      <c r="CO84" s="698"/>
    </row>
    <row r="85" spans="2:93" s="679" customFormat="1" ht="92.25" hidden="1" customHeight="1" x14ac:dyDescent="0.25">
      <c r="B85" s="212" t="s">
        <v>8</v>
      </c>
      <c r="C85" s="115" t="s">
        <v>32</v>
      </c>
      <c r="D85" s="693">
        <f t="shared" si="461"/>
        <v>0</v>
      </c>
      <c r="E85" s="693">
        <f>E86+E87</f>
        <v>0</v>
      </c>
      <c r="F85" s="693"/>
      <c r="G85" s="694"/>
      <c r="H85" s="694"/>
      <c r="I85" s="694"/>
      <c r="J85" s="591" t="e">
        <f t="shared" si="398"/>
        <v>#DIV/0!</v>
      </c>
      <c r="K85" s="693">
        <f>K86+K87</f>
        <v>0</v>
      </c>
      <c r="L85" s="695"/>
      <c r="M85" s="693"/>
      <c r="N85" s="695"/>
      <c r="O85" s="695"/>
      <c r="P85" s="695"/>
      <c r="Q85" s="695"/>
      <c r="R85" s="695"/>
      <c r="S85" s="693">
        <f t="shared" si="422"/>
        <v>0</v>
      </c>
      <c r="T85" s="597" t="e">
        <f t="shared" si="423"/>
        <v>#DIV/0!</v>
      </c>
      <c r="U85" s="693">
        <f>U86+U87</f>
        <v>0</v>
      </c>
      <c r="V85" s="692" t="e">
        <f t="shared" si="424"/>
        <v>#DIV/0!</v>
      </c>
      <c r="W85" s="693"/>
      <c r="X85" s="692" t="e">
        <f t="shared" si="426"/>
        <v>#DIV/0!</v>
      </c>
      <c r="Y85" s="695"/>
      <c r="Z85" s="692" t="e">
        <f t="shared" si="448"/>
        <v>#DIV/0!</v>
      </c>
      <c r="AA85" s="695"/>
      <c r="AB85" s="692" t="e">
        <f t="shared" si="449"/>
        <v>#DIV/0!</v>
      </c>
      <c r="AC85" s="693">
        <f t="shared" si="440"/>
        <v>0</v>
      </c>
      <c r="AD85" s="633" t="e">
        <f t="shared" si="427"/>
        <v>#DIV/0!</v>
      </c>
      <c r="AE85" s="693">
        <f>AE86+AE87</f>
        <v>0</v>
      </c>
      <c r="AF85" s="633" t="e">
        <f t="shared" si="428"/>
        <v>#DIV/0!</v>
      </c>
      <c r="AG85" s="693"/>
      <c r="AH85" s="633" t="e">
        <f t="shared" si="430"/>
        <v>#DIV/0!</v>
      </c>
      <c r="AI85" s="693"/>
      <c r="AJ85" s="633" t="e">
        <f t="shared" si="450"/>
        <v>#DIV/0!</v>
      </c>
      <c r="AK85" s="693"/>
      <c r="AL85" s="633" t="e">
        <f t="shared" si="451"/>
        <v>#DIV/0!</v>
      </c>
      <c r="AM85" s="695"/>
      <c r="AN85" s="695"/>
      <c r="AO85" s="695"/>
      <c r="AP85" s="695"/>
      <c r="AQ85" s="695"/>
      <c r="AR85" s="695"/>
      <c r="AS85" s="695"/>
      <c r="AT85" s="695"/>
      <c r="AU85" s="678"/>
      <c r="AV85" s="116">
        <f t="shared" si="452"/>
        <v>0</v>
      </c>
      <c r="AW85" s="678">
        <f>AW86+AW87</f>
        <v>0</v>
      </c>
      <c r="AX85" s="678"/>
      <c r="AY85" s="695"/>
      <c r="AZ85" s="695"/>
      <c r="BA85" s="300">
        <f t="shared" si="453"/>
        <v>0</v>
      </c>
      <c r="BB85" s="695"/>
      <c r="BC85" s="695"/>
      <c r="BD85" s="695"/>
      <c r="BE85" s="678">
        <f t="shared" si="432"/>
        <v>0</v>
      </c>
      <c r="BF85" s="678">
        <f t="shared" si="454"/>
        <v>0</v>
      </c>
      <c r="BG85" s="695"/>
      <c r="BH85" s="695"/>
      <c r="BI85" s="678">
        <f t="shared" si="462"/>
        <v>0</v>
      </c>
      <c r="BJ85" s="678">
        <f>BJ86+BJ87</f>
        <v>0</v>
      </c>
      <c r="BK85" s="678"/>
      <c r="BL85" s="695"/>
      <c r="BM85" s="695"/>
      <c r="BN85" s="678"/>
      <c r="BO85" s="678">
        <f t="shared" si="463"/>
        <v>0</v>
      </c>
      <c r="BP85" s="678">
        <f>BP86+BP87</f>
        <v>0</v>
      </c>
      <c r="BQ85" s="678"/>
      <c r="BR85" s="695"/>
      <c r="BS85" s="695"/>
      <c r="BT85" s="695"/>
      <c r="BU85" s="695"/>
      <c r="BV85" s="678">
        <f t="shared" si="464"/>
        <v>0</v>
      </c>
      <c r="BW85" s="678">
        <f>BW86+BW87</f>
        <v>0</v>
      </c>
      <c r="BX85" s="678"/>
      <c r="BY85" s="695"/>
      <c r="BZ85" s="695"/>
      <c r="CA85" s="678">
        <f t="shared" si="458"/>
        <v>0</v>
      </c>
      <c r="CB85" s="693"/>
      <c r="CC85" s="694"/>
      <c r="CD85" s="694"/>
      <c r="CE85" s="116">
        <f t="shared" si="459"/>
        <v>0</v>
      </c>
      <c r="CF85" s="678">
        <f>CF86+CF87</f>
        <v>0</v>
      </c>
      <c r="CG85" s="678"/>
      <c r="CH85" s="694"/>
      <c r="CI85" s="694"/>
      <c r="CJ85" s="678"/>
      <c r="CK85" s="116">
        <f t="shared" si="460"/>
        <v>0</v>
      </c>
      <c r="CL85" s="678">
        <f>CL86+CL87</f>
        <v>0</v>
      </c>
      <c r="CM85" s="678"/>
      <c r="CN85" s="695"/>
      <c r="CO85" s="695"/>
    </row>
    <row r="86" spans="2:93" s="83" customFormat="1" ht="30" hidden="1" customHeight="1" x14ac:dyDescent="0.25">
      <c r="B86" s="699"/>
      <c r="C86" s="115" t="s">
        <v>32</v>
      </c>
      <c r="D86" s="270">
        <f t="shared" si="461"/>
        <v>0</v>
      </c>
      <c r="E86" s="270">
        <v>0</v>
      </c>
      <c r="F86" s="270"/>
      <c r="G86" s="697"/>
      <c r="H86" s="697"/>
      <c r="I86" s="697"/>
      <c r="J86" s="591" t="e">
        <f t="shared" si="398"/>
        <v>#DIV/0!</v>
      </c>
      <c r="K86" s="270">
        <v>0</v>
      </c>
      <c r="L86" s="698"/>
      <c r="M86" s="270"/>
      <c r="N86" s="698"/>
      <c r="O86" s="698"/>
      <c r="P86" s="698"/>
      <c r="Q86" s="698"/>
      <c r="R86" s="698"/>
      <c r="S86" s="270">
        <f t="shared" si="422"/>
        <v>0</v>
      </c>
      <c r="T86" s="597" t="e">
        <f t="shared" si="423"/>
        <v>#DIV/0!</v>
      </c>
      <c r="U86" s="270">
        <v>0</v>
      </c>
      <c r="V86" s="692" t="e">
        <f t="shared" si="424"/>
        <v>#DIV/0!</v>
      </c>
      <c r="W86" s="270"/>
      <c r="X86" s="692" t="e">
        <f t="shared" si="426"/>
        <v>#DIV/0!</v>
      </c>
      <c r="Y86" s="698"/>
      <c r="Z86" s="692" t="e">
        <f t="shared" si="448"/>
        <v>#DIV/0!</v>
      </c>
      <c r="AA86" s="698"/>
      <c r="AB86" s="692" t="e">
        <f t="shared" si="449"/>
        <v>#DIV/0!</v>
      </c>
      <c r="AC86" s="270">
        <f t="shared" si="440"/>
        <v>0</v>
      </c>
      <c r="AD86" s="633" t="e">
        <f t="shared" si="427"/>
        <v>#DIV/0!</v>
      </c>
      <c r="AE86" s="270">
        <v>0</v>
      </c>
      <c r="AF86" s="633" t="e">
        <f t="shared" si="428"/>
        <v>#DIV/0!</v>
      </c>
      <c r="AG86" s="270"/>
      <c r="AH86" s="633" t="e">
        <f t="shared" si="430"/>
        <v>#DIV/0!</v>
      </c>
      <c r="AI86" s="270"/>
      <c r="AJ86" s="633" t="e">
        <f t="shared" si="450"/>
        <v>#DIV/0!</v>
      </c>
      <c r="AK86" s="270"/>
      <c r="AL86" s="633" t="e">
        <f t="shared" si="451"/>
        <v>#DIV/0!</v>
      </c>
      <c r="AM86" s="698"/>
      <c r="AN86" s="698"/>
      <c r="AO86" s="698"/>
      <c r="AP86" s="698"/>
      <c r="AQ86" s="698"/>
      <c r="AR86" s="698"/>
      <c r="AS86" s="698"/>
      <c r="AT86" s="698"/>
      <c r="AU86" s="147"/>
      <c r="AV86" s="116">
        <f t="shared" si="452"/>
        <v>0</v>
      </c>
      <c r="AW86" s="147">
        <v>0</v>
      </c>
      <c r="AX86" s="147"/>
      <c r="AY86" s="698"/>
      <c r="AZ86" s="698"/>
      <c r="BA86" s="300">
        <f t="shared" si="453"/>
        <v>0</v>
      </c>
      <c r="BB86" s="698"/>
      <c r="BC86" s="698"/>
      <c r="BD86" s="698"/>
      <c r="BE86" s="147">
        <f t="shared" si="432"/>
        <v>0</v>
      </c>
      <c r="BF86" s="147">
        <f t="shared" si="454"/>
        <v>0</v>
      </c>
      <c r="BG86" s="698"/>
      <c r="BH86" s="698"/>
      <c r="BI86" s="147">
        <f t="shared" si="462"/>
        <v>0</v>
      </c>
      <c r="BJ86" s="147">
        <v>0</v>
      </c>
      <c r="BK86" s="147"/>
      <c r="BL86" s="698"/>
      <c r="BM86" s="698"/>
      <c r="BN86" s="147"/>
      <c r="BO86" s="147">
        <f t="shared" si="463"/>
        <v>0</v>
      </c>
      <c r="BP86" s="147">
        <v>0</v>
      </c>
      <c r="BQ86" s="147"/>
      <c r="BR86" s="698"/>
      <c r="BS86" s="698"/>
      <c r="BT86" s="698"/>
      <c r="BU86" s="698"/>
      <c r="BV86" s="147">
        <f t="shared" si="464"/>
        <v>0</v>
      </c>
      <c r="BW86" s="147">
        <v>0</v>
      </c>
      <c r="BX86" s="147"/>
      <c r="BY86" s="698"/>
      <c r="BZ86" s="698"/>
      <c r="CA86" s="147">
        <f t="shared" si="458"/>
        <v>0</v>
      </c>
      <c r="CB86" s="270"/>
      <c r="CC86" s="697"/>
      <c r="CD86" s="697"/>
      <c r="CE86" s="116">
        <f t="shared" si="459"/>
        <v>0</v>
      </c>
      <c r="CF86" s="147">
        <v>0</v>
      </c>
      <c r="CG86" s="147"/>
      <c r="CH86" s="697"/>
      <c r="CI86" s="697"/>
      <c r="CJ86" s="147"/>
      <c r="CK86" s="116">
        <f t="shared" si="460"/>
        <v>0</v>
      </c>
      <c r="CL86" s="147">
        <v>0</v>
      </c>
      <c r="CM86" s="147"/>
      <c r="CN86" s="698"/>
      <c r="CO86" s="698"/>
    </row>
    <row r="87" spans="2:93" s="83" customFormat="1" ht="31.5" hidden="1" customHeight="1" x14ac:dyDescent="0.25">
      <c r="B87" s="696"/>
      <c r="C87" s="115" t="s">
        <v>32</v>
      </c>
      <c r="D87" s="270">
        <f t="shared" si="461"/>
        <v>0</v>
      </c>
      <c r="E87" s="270">
        <v>0</v>
      </c>
      <c r="F87" s="270"/>
      <c r="G87" s="697"/>
      <c r="H87" s="697"/>
      <c r="I87" s="697"/>
      <c r="J87" s="591" t="e">
        <f t="shared" si="398"/>
        <v>#DIV/0!</v>
      </c>
      <c r="K87" s="270">
        <v>0</v>
      </c>
      <c r="L87" s="698"/>
      <c r="M87" s="270"/>
      <c r="N87" s="698"/>
      <c r="O87" s="698"/>
      <c r="P87" s="698"/>
      <c r="Q87" s="698"/>
      <c r="R87" s="698"/>
      <c r="S87" s="270">
        <f t="shared" si="422"/>
        <v>0</v>
      </c>
      <c r="T87" s="597" t="e">
        <f t="shared" si="423"/>
        <v>#DIV/0!</v>
      </c>
      <c r="U87" s="270">
        <v>0</v>
      </c>
      <c r="V87" s="692" t="e">
        <f t="shared" si="424"/>
        <v>#DIV/0!</v>
      </c>
      <c r="W87" s="270"/>
      <c r="X87" s="692" t="e">
        <f t="shared" si="426"/>
        <v>#DIV/0!</v>
      </c>
      <c r="Y87" s="698"/>
      <c r="Z87" s="692" t="e">
        <f t="shared" si="448"/>
        <v>#DIV/0!</v>
      </c>
      <c r="AA87" s="698"/>
      <c r="AB87" s="692" t="e">
        <f t="shared" si="449"/>
        <v>#DIV/0!</v>
      </c>
      <c r="AC87" s="270">
        <f t="shared" si="440"/>
        <v>0</v>
      </c>
      <c r="AD87" s="633" t="e">
        <f t="shared" si="427"/>
        <v>#DIV/0!</v>
      </c>
      <c r="AE87" s="270">
        <v>0</v>
      </c>
      <c r="AF87" s="633" t="e">
        <f t="shared" si="428"/>
        <v>#DIV/0!</v>
      </c>
      <c r="AG87" s="270"/>
      <c r="AH87" s="633" t="e">
        <f t="shared" si="430"/>
        <v>#DIV/0!</v>
      </c>
      <c r="AI87" s="270"/>
      <c r="AJ87" s="633" t="e">
        <f t="shared" si="450"/>
        <v>#DIV/0!</v>
      </c>
      <c r="AK87" s="270"/>
      <c r="AL87" s="633" t="e">
        <f t="shared" si="451"/>
        <v>#DIV/0!</v>
      </c>
      <c r="AM87" s="698"/>
      <c r="AN87" s="698"/>
      <c r="AO87" s="698"/>
      <c r="AP87" s="698"/>
      <c r="AQ87" s="698"/>
      <c r="AR87" s="698"/>
      <c r="AS87" s="698"/>
      <c r="AT87" s="698"/>
      <c r="AU87" s="147"/>
      <c r="AV87" s="116">
        <f t="shared" si="452"/>
        <v>0</v>
      </c>
      <c r="AW87" s="147">
        <v>0</v>
      </c>
      <c r="AX87" s="147"/>
      <c r="AY87" s="698"/>
      <c r="AZ87" s="698"/>
      <c r="BA87" s="300">
        <f t="shared" si="453"/>
        <v>0</v>
      </c>
      <c r="BB87" s="698"/>
      <c r="BC87" s="698"/>
      <c r="BD87" s="698"/>
      <c r="BE87" s="147">
        <f t="shared" si="432"/>
        <v>0</v>
      </c>
      <c r="BF87" s="147">
        <f t="shared" si="454"/>
        <v>0</v>
      </c>
      <c r="BG87" s="698"/>
      <c r="BH87" s="698"/>
      <c r="BI87" s="147">
        <f t="shared" si="462"/>
        <v>0</v>
      </c>
      <c r="BJ87" s="147">
        <v>0</v>
      </c>
      <c r="BK87" s="147"/>
      <c r="BL87" s="698"/>
      <c r="BM87" s="698"/>
      <c r="BN87" s="147"/>
      <c r="BO87" s="147">
        <f t="shared" si="463"/>
        <v>0</v>
      </c>
      <c r="BP87" s="147">
        <v>0</v>
      </c>
      <c r="BQ87" s="147"/>
      <c r="BR87" s="698"/>
      <c r="BS87" s="698"/>
      <c r="BT87" s="698"/>
      <c r="BU87" s="698"/>
      <c r="BV87" s="147">
        <f t="shared" si="464"/>
        <v>0</v>
      </c>
      <c r="BW87" s="147">
        <v>0</v>
      </c>
      <c r="BX87" s="147"/>
      <c r="BY87" s="698"/>
      <c r="BZ87" s="698"/>
      <c r="CA87" s="147">
        <f t="shared" si="458"/>
        <v>0</v>
      </c>
      <c r="CB87" s="270"/>
      <c r="CC87" s="697"/>
      <c r="CD87" s="697"/>
      <c r="CE87" s="116">
        <f t="shared" si="459"/>
        <v>0</v>
      </c>
      <c r="CF87" s="147">
        <v>0</v>
      </c>
      <c r="CG87" s="147"/>
      <c r="CH87" s="697"/>
      <c r="CI87" s="697"/>
      <c r="CJ87" s="147"/>
      <c r="CK87" s="116">
        <f t="shared" si="460"/>
        <v>0</v>
      </c>
      <c r="CL87" s="147">
        <v>0</v>
      </c>
      <c r="CM87" s="147"/>
      <c r="CN87" s="698"/>
      <c r="CO87" s="698"/>
    </row>
    <row r="88" spans="2:93" s="679" customFormat="1" ht="171.75" hidden="1" customHeight="1" x14ac:dyDescent="0.25">
      <c r="B88" s="212" t="s">
        <v>10</v>
      </c>
      <c r="C88" s="115" t="s">
        <v>32</v>
      </c>
      <c r="D88" s="192">
        <f>E88+H88</f>
        <v>0</v>
      </c>
      <c r="E88" s="693">
        <f>SUM(E90:E93)</f>
        <v>0</v>
      </c>
      <c r="F88" s="693"/>
      <c r="G88" s="694"/>
      <c r="H88" s="694"/>
      <c r="I88" s="694"/>
      <c r="J88" s="591" t="e">
        <f t="shared" si="398"/>
        <v>#DIV/0!</v>
      </c>
      <c r="K88" s="693">
        <f>SUM(K90:K93)</f>
        <v>0</v>
      </c>
      <c r="L88" s="695"/>
      <c r="M88" s="693"/>
      <c r="N88" s="695"/>
      <c r="O88" s="695"/>
      <c r="P88" s="695"/>
      <c r="Q88" s="695"/>
      <c r="R88" s="695"/>
      <c r="S88" s="693">
        <f t="shared" si="422"/>
        <v>0</v>
      </c>
      <c r="T88" s="597" t="e">
        <f t="shared" si="423"/>
        <v>#DIV/0!</v>
      </c>
      <c r="U88" s="693">
        <f>SUM(U90:U93)</f>
        <v>0</v>
      </c>
      <c r="V88" s="692" t="e">
        <f t="shared" si="424"/>
        <v>#DIV/0!</v>
      </c>
      <c r="W88" s="693"/>
      <c r="X88" s="692" t="e">
        <f t="shared" si="426"/>
        <v>#DIV/0!</v>
      </c>
      <c r="Y88" s="695"/>
      <c r="Z88" s="692" t="e">
        <f t="shared" si="448"/>
        <v>#DIV/0!</v>
      </c>
      <c r="AA88" s="695"/>
      <c r="AB88" s="692" t="e">
        <f t="shared" si="449"/>
        <v>#DIV/0!</v>
      </c>
      <c r="AC88" s="693">
        <f t="shared" si="440"/>
        <v>0</v>
      </c>
      <c r="AD88" s="633" t="e">
        <f t="shared" si="427"/>
        <v>#DIV/0!</v>
      </c>
      <c r="AE88" s="693">
        <f>SUM(AE90:AE93)</f>
        <v>0</v>
      </c>
      <c r="AF88" s="633" t="e">
        <f t="shared" si="428"/>
        <v>#DIV/0!</v>
      </c>
      <c r="AG88" s="693"/>
      <c r="AH88" s="633" t="e">
        <f t="shared" si="430"/>
        <v>#DIV/0!</v>
      </c>
      <c r="AI88" s="693"/>
      <c r="AJ88" s="633" t="e">
        <f t="shared" si="450"/>
        <v>#DIV/0!</v>
      </c>
      <c r="AK88" s="693"/>
      <c r="AL88" s="633" t="e">
        <f t="shared" si="451"/>
        <v>#DIV/0!</v>
      </c>
      <c r="AM88" s="695"/>
      <c r="AN88" s="695"/>
      <c r="AO88" s="695"/>
      <c r="AP88" s="695"/>
      <c r="AQ88" s="695"/>
      <c r="AR88" s="695"/>
      <c r="AS88" s="695"/>
      <c r="AT88" s="695"/>
      <c r="AU88" s="664"/>
      <c r="AV88" s="116">
        <f t="shared" si="452"/>
        <v>0</v>
      </c>
      <c r="AW88" s="678">
        <f>SUM(AW90:AW93)</f>
        <v>0</v>
      </c>
      <c r="AX88" s="678"/>
      <c r="AY88" s="695"/>
      <c r="AZ88" s="695"/>
      <c r="BA88" s="300">
        <f t="shared" si="453"/>
        <v>0</v>
      </c>
      <c r="BB88" s="695"/>
      <c r="BC88" s="695"/>
      <c r="BD88" s="695"/>
      <c r="BE88" s="664">
        <f t="shared" si="432"/>
        <v>0</v>
      </c>
      <c r="BF88" s="678">
        <f t="shared" si="454"/>
        <v>0</v>
      </c>
      <c r="BG88" s="695"/>
      <c r="BH88" s="695"/>
      <c r="BI88" s="664">
        <f>BJ88+BM88</f>
        <v>0</v>
      </c>
      <c r="BJ88" s="678">
        <f>SUM(BJ90:BJ93)</f>
        <v>0</v>
      </c>
      <c r="BK88" s="678"/>
      <c r="BL88" s="695"/>
      <c r="BM88" s="695"/>
      <c r="BN88" s="664"/>
      <c r="BO88" s="664">
        <f>BP88+BS88</f>
        <v>0</v>
      </c>
      <c r="BP88" s="678">
        <f>SUM(BP90:BP93)</f>
        <v>0</v>
      </c>
      <c r="BQ88" s="678"/>
      <c r="BR88" s="695"/>
      <c r="BS88" s="695"/>
      <c r="BT88" s="695"/>
      <c r="BU88" s="695"/>
      <c r="BV88" s="664">
        <f>BW88+BZ88</f>
        <v>0</v>
      </c>
      <c r="BW88" s="678">
        <f>SUM(BW90:BW93)</f>
        <v>0</v>
      </c>
      <c r="BX88" s="678"/>
      <c r="BY88" s="695"/>
      <c r="BZ88" s="695"/>
      <c r="CA88" s="664">
        <f t="shared" si="458"/>
        <v>0</v>
      </c>
      <c r="CB88" s="693"/>
      <c r="CC88" s="694"/>
      <c r="CD88" s="694"/>
      <c r="CE88" s="116">
        <f t="shared" si="459"/>
        <v>0</v>
      </c>
      <c r="CF88" s="678">
        <f>SUM(CF90:CF93)</f>
        <v>0</v>
      </c>
      <c r="CG88" s="678"/>
      <c r="CH88" s="694"/>
      <c r="CI88" s="694"/>
      <c r="CJ88" s="664"/>
      <c r="CK88" s="116">
        <f t="shared" si="460"/>
        <v>0</v>
      </c>
      <c r="CL88" s="678">
        <f>SUM(CL90:CL93)</f>
        <v>0</v>
      </c>
      <c r="CM88" s="678"/>
      <c r="CN88" s="695"/>
      <c r="CO88" s="695"/>
    </row>
    <row r="89" spans="2:93" s="679" customFormat="1" ht="45" hidden="1" customHeight="1" x14ac:dyDescent="0.25">
      <c r="B89" s="212"/>
      <c r="C89" s="115" t="s">
        <v>32</v>
      </c>
      <c r="D89" s="693">
        <f>E89</f>
        <v>0</v>
      </c>
      <c r="E89" s="693">
        <f>E90+E92</f>
        <v>0</v>
      </c>
      <c r="F89" s="693"/>
      <c r="G89" s="694"/>
      <c r="H89" s="694"/>
      <c r="I89" s="694"/>
      <c r="J89" s="591" t="e">
        <f t="shared" si="398"/>
        <v>#DIV/0!</v>
      </c>
      <c r="K89" s="693">
        <f>K90+K92</f>
        <v>0</v>
      </c>
      <c r="L89" s="695"/>
      <c r="M89" s="693"/>
      <c r="N89" s="695"/>
      <c r="O89" s="695"/>
      <c r="P89" s="695"/>
      <c r="Q89" s="695"/>
      <c r="R89" s="695"/>
      <c r="S89" s="693">
        <f t="shared" si="422"/>
        <v>0</v>
      </c>
      <c r="T89" s="597" t="e">
        <f t="shared" si="423"/>
        <v>#DIV/0!</v>
      </c>
      <c r="U89" s="693">
        <f>U90+U92</f>
        <v>0</v>
      </c>
      <c r="V89" s="692" t="e">
        <f t="shared" si="424"/>
        <v>#DIV/0!</v>
      </c>
      <c r="W89" s="693"/>
      <c r="X89" s="692" t="e">
        <f t="shared" si="426"/>
        <v>#DIV/0!</v>
      </c>
      <c r="Y89" s="695"/>
      <c r="Z89" s="692" t="e">
        <f t="shared" si="448"/>
        <v>#DIV/0!</v>
      </c>
      <c r="AA89" s="695"/>
      <c r="AB89" s="692" t="e">
        <f t="shared" si="449"/>
        <v>#DIV/0!</v>
      </c>
      <c r="AC89" s="693">
        <f t="shared" si="440"/>
        <v>0</v>
      </c>
      <c r="AD89" s="633" t="e">
        <f t="shared" si="427"/>
        <v>#DIV/0!</v>
      </c>
      <c r="AE89" s="693">
        <f>AE90+AE92</f>
        <v>0</v>
      </c>
      <c r="AF89" s="633" t="e">
        <f t="shared" si="428"/>
        <v>#DIV/0!</v>
      </c>
      <c r="AG89" s="693"/>
      <c r="AH89" s="633" t="e">
        <f t="shared" si="430"/>
        <v>#DIV/0!</v>
      </c>
      <c r="AI89" s="693"/>
      <c r="AJ89" s="633" t="e">
        <f t="shared" si="450"/>
        <v>#DIV/0!</v>
      </c>
      <c r="AK89" s="693"/>
      <c r="AL89" s="633" t="e">
        <f t="shared" si="451"/>
        <v>#DIV/0!</v>
      </c>
      <c r="AM89" s="695"/>
      <c r="AN89" s="695"/>
      <c r="AO89" s="695"/>
      <c r="AP89" s="695"/>
      <c r="AQ89" s="695"/>
      <c r="AR89" s="695"/>
      <c r="AS89" s="695"/>
      <c r="AT89" s="695"/>
      <c r="AU89" s="678"/>
      <c r="AV89" s="116">
        <f t="shared" si="452"/>
        <v>0</v>
      </c>
      <c r="AW89" s="678">
        <f>AW90+AW92</f>
        <v>0</v>
      </c>
      <c r="AX89" s="678"/>
      <c r="AY89" s="695"/>
      <c r="AZ89" s="695"/>
      <c r="BA89" s="300">
        <f t="shared" si="453"/>
        <v>0</v>
      </c>
      <c r="BB89" s="695"/>
      <c r="BC89" s="695"/>
      <c r="BD89" s="695"/>
      <c r="BE89" s="678">
        <f t="shared" si="432"/>
        <v>0</v>
      </c>
      <c r="BF89" s="678">
        <f t="shared" si="454"/>
        <v>0</v>
      </c>
      <c r="BG89" s="695"/>
      <c r="BH89" s="695"/>
      <c r="BI89" s="678">
        <f>BJ89</f>
        <v>0</v>
      </c>
      <c r="BJ89" s="678">
        <f>BJ90+BJ92</f>
        <v>0</v>
      </c>
      <c r="BK89" s="678"/>
      <c r="BL89" s="695"/>
      <c r="BM89" s="695"/>
      <c r="BN89" s="678"/>
      <c r="BO89" s="678">
        <f>BP89</f>
        <v>0</v>
      </c>
      <c r="BP89" s="678">
        <f>BP90+BP92</f>
        <v>0</v>
      </c>
      <c r="BQ89" s="678"/>
      <c r="BR89" s="695"/>
      <c r="BS89" s="695"/>
      <c r="BT89" s="695"/>
      <c r="BU89" s="695"/>
      <c r="BV89" s="678">
        <f>BW89</f>
        <v>0</v>
      </c>
      <c r="BW89" s="678">
        <f>BW90+BW92</f>
        <v>0</v>
      </c>
      <c r="BX89" s="678"/>
      <c r="BY89" s="695"/>
      <c r="BZ89" s="695"/>
      <c r="CA89" s="678">
        <f t="shared" si="458"/>
        <v>0</v>
      </c>
      <c r="CB89" s="693"/>
      <c r="CC89" s="694"/>
      <c r="CD89" s="694"/>
      <c r="CE89" s="116">
        <f t="shared" si="459"/>
        <v>0</v>
      </c>
      <c r="CF89" s="678">
        <f>CF90+CF92</f>
        <v>0</v>
      </c>
      <c r="CG89" s="678"/>
      <c r="CH89" s="694"/>
      <c r="CI89" s="694"/>
      <c r="CJ89" s="678"/>
      <c r="CK89" s="116">
        <f t="shared" si="460"/>
        <v>0</v>
      </c>
      <c r="CL89" s="678">
        <f>CL90+CL92</f>
        <v>0</v>
      </c>
      <c r="CM89" s="678"/>
      <c r="CN89" s="695"/>
      <c r="CO89" s="695"/>
    </row>
    <row r="90" spans="2:93" s="83" customFormat="1" ht="24" hidden="1" customHeight="1" x14ac:dyDescent="0.25">
      <c r="B90" s="696"/>
      <c r="C90" s="115" t="s">
        <v>32</v>
      </c>
      <c r="D90" s="270">
        <f>E90</f>
        <v>0</v>
      </c>
      <c r="E90" s="270">
        <v>0</v>
      </c>
      <c r="F90" s="270"/>
      <c r="G90" s="697"/>
      <c r="H90" s="697"/>
      <c r="I90" s="697"/>
      <c r="J90" s="591" t="e">
        <f t="shared" si="398"/>
        <v>#DIV/0!</v>
      </c>
      <c r="K90" s="270">
        <v>0</v>
      </c>
      <c r="L90" s="698"/>
      <c r="M90" s="270"/>
      <c r="N90" s="698"/>
      <c r="O90" s="698"/>
      <c r="P90" s="698"/>
      <c r="Q90" s="698"/>
      <c r="R90" s="698"/>
      <c r="S90" s="270">
        <f t="shared" si="422"/>
        <v>0</v>
      </c>
      <c r="T90" s="597" t="e">
        <f t="shared" si="423"/>
        <v>#DIV/0!</v>
      </c>
      <c r="U90" s="270">
        <v>0</v>
      </c>
      <c r="V90" s="692" t="e">
        <f t="shared" si="424"/>
        <v>#DIV/0!</v>
      </c>
      <c r="W90" s="270"/>
      <c r="X90" s="692" t="e">
        <f t="shared" si="426"/>
        <v>#DIV/0!</v>
      </c>
      <c r="Y90" s="698"/>
      <c r="Z90" s="692" t="e">
        <f t="shared" si="448"/>
        <v>#DIV/0!</v>
      </c>
      <c r="AA90" s="698"/>
      <c r="AB90" s="692" t="e">
        <f t="shared" si="449"/>
        <v>#DIV/0!</v>
      </c>
      <c r="AC90" s="270">
        <f t="shared" si="440"/>
        <v>0</v>
      </c>
      <c r="AD90" s="633" t="e">
        <f t="shared" si="427"/>
        <v>#DIV/0!</v>
      </c>
      <c r="AE90" s="270">
        <v>0</v>
      </c>
      <c r="AF90" s="633" t="e">
        <f t="shared" si="428"/>
        <v>#DIV/0!</v>
      </c>
      <c r="AG90" s="270"/>
      <c r="AH90" s="633" t="e">
        <f t="shared" si="430"/>
        <v>#DIV/0!</v>
      </c>
      <c r="AI90" s="270"/>
      <c r="AJ90" s="633" t="e">
        <f t="shared" si="450"/>
        <v>#DIV/0!</v>
      </c>
      <c r="AK90" s="270"/>
      <c r="AL90" s="633" t="e">
        <f t="shared" si="451"/>
        <v>#DIV/0!</v>
      </c>
      <c r="AM90" s="698"/>
      <c r="AN90" s="698"/>
      <c r="AO90" s="698"/>
      <c r="AP90" s="698"/>
      <c r="AQ90" s="698"/>
      <c r="AR90" s="698"/>
      <c r="AS90" s="698"/>
      <c r="AT90" s="698"/>
      <c r="AU90" s="147"/>
      <c r="AV90" s="116">
        <f t="shared" si="452"/>
        <v>0</v>
      </c>
      <c r="AW90" s="147">
        <v>0</v>
      </c>
      <c r="AX90" s="147"/>
      <c r="AY90" s="698"/>
      <c r="AZ90" s="698"/>
      <c r="BA90" s="300">
        <f t="shared" si="453"/>
        <v>0</v>
      </c>
      <c r="BB90" s="698"/>
      <c r="BC90" s="698"/>
      <c r="BD90" s="698"/>
      <c r="BE90" s="147">
        <f t="shared" si="432"/>
        <v>0</v>
      </c>
      <c r="BF90" s="147">
        <f t="shared" si="454"/>
        <v>0</v>
      </c>
      <c r="BG90" s="698"/>
      <c r="BH90" s="698"/>
      <c r="BI90" s="147">
        <f>BJ90</f>
        <v>0</v>
      </c>
      <c r="BJ90" s="147">
        <v>0</v>
      </c>
      <c r="BK90" s="147"/>
      <c r="BL90" s="698"/>
      <c r="BM90" s="698"/>
      <c r="BN90" s="147"/>
      <c r="BO90" s="147">
        <f>BP90</f>
        <v>0</v>
      </c>
      <c r="BP90" s="147">
        <v>0</v>
      </c>
      <c r="BQ90" s="147"/>
      <c r="BR90" s="698"/>
      <c r="BS90" s="698"/>
      <c r="BT90" s="698"/>
      <c r="BU90" s="698"/>
      <c r="BV90" s="147">
        <f>BW90</f>
        <v>0</v>
      </c>
      <c r="BW90" s="147">
        <v>0</v>
      </c>
      <c r="BX90" s="147"/>
      <c r="BY90" s="698"/>
      <c r="BZ90" s="698"/>
      <c r="CA90" s="147">
        <f t="shared" si="458"/>
        <v>0</v>
      </c>
      <c r="CB90" s="270"/>
      <c r="CC90" s="697"/>
      <c r="CD90" s="697"/>
      <c r="CE90" s="116">
        <f t="shared" si="459"/>
        <v>0</v>
      </c>
      <c r="CF90" s="147">
        <v>0</v>
      </c>
      <c r="CG90" s="147"/>
      <c r="CH90" s="697"/>
      <c r="CI90" s="697"/>
      <c r="CJ90" s="147"/>
      <c r="CK90" s="116">
        <f t="shared" si="460"/>
        <v>0</v>
      </c>
      <c r="CL90" s="147">
        <v>0</v>
      </c>
      <c r="CM90" s="147"/>
      <c r="CN90" s="698"/>
      <c r="CO90" s="698"/>
    </row>
    <row r="91" spans="2:93" s="83" customFormat="1" ht="51" hidden="1" customHeight="1" x14ac:dyDescent="0.25">
      <c r="B91" s="696"/>
      <c r="C91" s="115" t="s">
        <v>32</v>
      </c>
      <c r="D91" s="697"/>
      <c r="E91" s="697"/>
      <c r="F91" s="697"/>
      <c r="G91" s="697"/>
      <c r="H91" s="697"/>
      <c r="I91" s="697"/>
      <c r="J91" s="591" t="e">
        <f t="shared" si="398"/>
        <v>#DIV/0!</v>
      </c>
      <c r="K91" s="697"/>
      <c r="L91" s="698"/>
      <c r="M91" s="697"/>
      <c r="N91" s="698"/>
      <c r="O91" s="698"/>
      <c r="P91" s="698"/>
      <c r="Q91" s="698"/>
      <c r="R91" s="698"/>
      <c r="S91" s="697">
        <f t="shared" si="422"/>
        <v>0</v>
      </c>
      <c r="T91" s="597" t="e">
        <f t="shared" si="423"/>
        <v>#DIV/0!</v>
      </c>
      <c r="U91" s="697"/>
      <c r="V91" s="692" t="e">
        <f t="shared" si="424"/>
        <v>#DIV/0!</v>
      </c>
      <c r="W91" s="697"/>
      <c r="X91" s="692" t="e">
        <f t="shared" si="426"/>
        <v>#DIV/0!</v>
      </c>
      <c r="Y91" s="698"/>
      <c r="Z91" s="692" t="e">
        <f t="shared" si="448"/>
        <v>#DIV/0!</v>
      </c>
      <c r="AA91" s="698"/>
      <c r="AB91" s="692" t="e">
        <f t="shared" si="449"/>
        <v>#DIV/0!</v>
      </c>
      <c r="AC91" s="697">
        <f t="shared" si="440"/>
        <v>0</v>
      </c>
      <c r="AD91" s="633" t="e">
        <f t="shared" si="427"/>
        <v>#DIV/0!</v>
      </c>
      <c r="AE91" s="697"/>
      <c r="AF91" s="633" t="e">
        <f t="shared" si="428"/>
        <v>#DIV/0!</v>
      </c>
      <c r="AG91" s="697"/>
      <c r="AH91" s="633" t="e">
        <f t="shared" si="430"/>
        <v>#DIV/0!</v>
      </c>
      <c r="AI91" s="697"/>
      <c r="AJ91" s="633" t="e">
        <f t="shared" si="450"/>
        <v>#DIV/0!</v>
      </c>
      <c r="AK91" s="697"/>
      <c r="AL91" s="633" t="e">
        <f t="shared" si="451"/>
        <v>#DIV/0!</v>
      </c>
      <c r="AM91" s="698"/>
      <c r="AN91" s="698"/>
      <c r="AO91" s="698"/>
      <c r="AP91" s="698"/>
      <c r="AQ91" s="698"/>
      <c r="AR91" s="698"/>
      <c r="AS91" s="698"/>
      <c r="AT91" s="698"/>
      <c r="AU91" s="147"/>
      <c r="AV91" s="116">
        <f t="shared" si="452"/>
        <v>0</v>
      </c>
      <c r="AW91" s="698"/>
      <c r="AX91" s="698"/>
      <c r="AY91" s="698"/>
      <c r="AZ91" s="698"/>
      <c r="BA91" s="300">
        <f t="shared" si="453"/>
        <v>0</v>
      </c>
      <c r="BB91" s="698"/>
      <c r="BC91" s="698"/>
      <c r="BD91" s="698"/>
      <c r="BE91" s="698">
        <f t="shared" si="432"/>
        <v>0</v>
      </c>
      <c r="BF91" s="698">
        <f t="shared" si="454"/>
        <v>0</v>
      </c>
      <c r="BG91" s="698"/>
      <c r="BH91" s="698"/>
      <c r="BI91" s="698"/>
      <c r="BJ91" s="698"/>
      <c r="BK91" s="698"/>
      <c r="BL91" s="698"/>
      <c r="BM91" s="698"/>
      <c r="BN91" s="698"/>
      <c r="BO91" s="698"/>
      <c r="BP91" s="698"/>
      <c r="BQ91" s="698"/>
      <c r="BR91" s="698"/>
      <c r="BS91" s="698"/>
      <c r="BT91" s="698"/>
      <c r="BU91" s="698"/>
      <c r="BV91" s="698"/>
      <c r="BW91" s="698"/>
      <c r="BX91" s="698"/>
      <c r="BY91" s="698"/>
      <c r="BZ91" s="698"/>
      <c r="CA91" s="698">
        <f t="shared" si="458"/>
        <v>0</v>
      </c>
      <c r="CB91" s="697"/>
      <c r="CC91" s="697"/>
      <c r="CD91" s="697"/>
      <c r="CE91" s="116">
        <f t="shared" si="459"/>
        <v>0</v>
      </c>
      <c r="CF91" s="698"/>
      <c r="CG91" s="698"/>
      <c r="CH91" s="697"/>
      <c r="CI91" s="697"/>
      <c r="CJ91" s="698"/>
      <c r="CK91" s="116">
        <f t="shared" si="460"/>
        <v>0</v>
      </c>
      <c r="CL91" s="698"/>
      <c r="CM91" s="698"/>
      <c r="CN91" s="698"/>
      <c r="CO91" s="698"/>
    </row>
    <row r="92" spans="2:93" s="83" customFormat="1" ht="24" hidden="1" customHeight="1" x14ac:dyDescent="0.25">
      <c r="B92" s="696"/>
      <c r="C92" s="115" t="s">
        <v>32</v>
      </c>
      <c r="D92" s="697"/>
      <c r="E92" s="697"/>
      <c r="F92" s="697"/>
      <c r="G92" s="697"/>
      <c r="H92" s="697"/>
      <c r="I92" s="697"/>
      <c r="J92" s="591" t="e">
        <f t="shared" si="398"/>
        <v>#DIV/0!</v>
      </c>
      <c r="K92" s="697"/>
      <c r="L92" s="698"/>
      <c r="M92" s="697"/>
      <c r="N92" s="698"/>
      <c r="O92" s="698"/>
      <c r="P92" s="698"/>
      <c r="Q92" s="698"/>
      <c r="R92" s="698"/>
      <c r="S92" s="697">
        <f t="shared" si="422"/>
        <v>0</v>
      </c>
      <c r="T92" s="597" t="e">
        <f t="shared" si="423"/>
        <v>#DIV/0!</v>
      </c>
      <c r="U92" s="697"/>
      <c r="V92" s="692" t="e">
        <f t="shared" si="424"/>
        <v>#DIV/0!</v>
      </c>
      <c r="W92" s="697"/>
      <c r="X92" s="692" t="e">
        <f t="shared" si="426"/>
        <v>#DIV/0!</v>
      </c>
      <c r="Y92" s="698"/>
      <c r="Z92" s="692" t="e">
        <f t="shared" si="448"/>
        <v>#DIV/0!</v>
      </c>
      <c r="AA92" s="698"/>
      <c r="AB92" s="692" t="e">
        <f t="shared" si="449"/>
        <v>#DIV/0!</v>
      </c>
      <c r="AC92" s="697">
        <f t="shared" si="440"/>
        <v>0</v>
      </c>
      <c r="AD92" s="633" t="e">
        <f t="shared" si="427"/>
        <v>#DIV/0!</v>
      </c>
      <c r="AE92" s="697"/>
      <c r="AF92" s="633" t="e">
        <f t="shared" si="428"/>
        <v>#DIV/0!</v>
      </c>
      <c r="AG92" s="697"/>
      <c r="AH92" s="633" t="e">
        <f t="shared" si="430"/>
        <v>#DIV/0!</v>
      </c>
      <c r="AI92" s="697"/>
      <c r="AJ92" s="633" t="e">
        <f t="shared" si="450"/>
        <v>#DIV/0!</v>
      </c>
      <c r="AK92" s="697"/>
      <c r="AL92" s="633" t="e">
        <f t="shared" si="451"/>
        <v>#DIV/0!</v>
      </c>
      <c r="AM92" s="698"/>
      <c r="AN92" s="698"/>
      <c r="AO92" s="698"/>
      <c r="AP92" s="698"/>
      <c r="AQ92" s="698"/>
      <c r="AR92" s="698"/>
      <c r="AS92" s="698"/>
      <c r="AT92" s="698"/>
      <c r="AU92" s="147"/>
      <c r="AV92" s="116">
        <f t="shared" si="452"/>
        <v>0</v>
      </c>
      <c r="AW92" s="698"/>
      <c r="AX92" s="698"/>
      <c r="AY92" s="698"/>
      <c r="AZ92" s="698"/>
      <c r="BA92" s="300">
        <f t="shared" si="453"/>
        <v>0</v>
      </c>
      <c r="BB92" s="698"/>
      <c r="BC92" s="698"/>
      <c r="BD92" s="698"/>
      <c r="BE92" s="698">
        <f t="shared" si="432"/>
        <v>0</v>
      </c>
      <c r="BF92" s="698">
        <f t="shared" si="454"/>
        <v>0</v>
      </c>
      <c r="BG92" s="698"/>
      <c r="BH92" s="698"/>
      <c r="BI92" s="698"/>
      <c r="BJ92" s="698"/>
      <c r="BK92" s="698"/>
      <c r="BL92" s="698"/>
      <c r="BM92" s="698"/>
      <c r="BN92" s="698"/>
      <c r="BO92" s="698"/>
      <c r="BP92" s="698"/>
      <c r="BQ92" s="698"/>
      <c r="BR92" s="698"/>
      <c r="BS92" s="698"/>
      <c r="BT92" s="698"/>
      <c r="BU92" s="698"/>
      <c r="BV92" s="698"/>
      <c r="BW92" s="698"/>
      <c r="BX92" s="698"/>
      <c r="BY92" s="698"/>
      <c r="BZ92" s="698"/>
      <c r="CA92" s="698">
        <f t="shared" si="458"/>
        <v>0</v>
      </c>
      <c r="CB92" s="697"/>
      <c r="CC92" s="697"/>
      <c r="CD92" s="697"/>
      <c r="CE92" s="116">
        <f t="shared" si="459"/>
        <v>0</v>
      </c>
      <c r="CF92" s="698"/>
      <c r="CG92" s="698"/>
      <c r="CH92" s="697"/>
      <c r="CI92" s="697"/>
      <c r="CJ92" s="698"/>
      <c r="CK92" s="116">
        <f t="shared" si="460"/>
        <v>0</v>
      </c>
      <c r="CL92" s="698"/>
      <c r="CM92" s="698"/>
      <c r="CN92" s="698"/>
      <c r="CO92" s="698"/>
    </row>
    <row r="93" spans="2:93" s="25" customFormat="1" ht="46.5" hidden="1" customHeight="1" x14ac:dyDescent="0.25">
      <c r="B93" s="207"/>
      <c r="C93" s="115" t="s">
        <v>32</v>
      </c>
      <c r="D93" s="195">
        <f>E93</f>
        <v>0</v>
      </c>
      <c r="E93" s="195">
        <v>0</v>
      </c>
      <c r="F93" s="195"/>
      <c r="G93" s="195"/>
      <c r="H93" s="195"/>
      <c r="I93" s="195"/>
      <c r="J93" s="591" t="e">
        <f t="shared" si="398"/>
        <v>#DIV/0!</v>
      </c>
      <c r="K93" s="195">
        <v>0</v>
      </c>
      <c r="L93" s="24"/>
      <c r="M93" s="195"/>
      <c r="N93" s="24"/>
      <c r="O93" s="24"/>
      <c r="P93" s="24"/>
      <c r="Q93" s="24"/>
      <c r="R93" s="24"/>
      <c r="S93" s="195">
        <f t="shared" si="422"/>
        <v>0</v>
      </c>
      <c r="T93" s="597" t="e">
        <f t="shared" si="423"/>
        <v>#DIV/0!</v>
      </c>
      <c r="U93" s="195">
        <v>0</v>
      </c>
      <c r="V93" s="692" t="e">
        <f t="shared" si="424"/>
        <v>#DIV/0!</v>
      </c>
      <c r="W93" s="195"/>
      <c r="X93" s="692" t="e">
        <f t="shared" si="426"/>
        <v>#DIV/0!</v>
      </c>
      <c r="Y93" s="24"/>
      <c r="Z93" s="692" t="e">
        <f t="shared" si="448"/>
        <v>#DIV/0!</v>
      </c>
      <c r="AA93" s="24"/>
      <c r="AB93" s="692" t="e">
        <f t="shared" si="449"/>
        <v>#DIV/0!</v>
      </c>
      <c r="AC93" s="195">
        <f t="shared" si="440"/>
        <v>0</v>
      </c>
      <c r="AD93" s="633" t="e">
        <f t="shared" si="427"/>
        <v>#DIV/0!</v>
      </c>
      <c r="AE93" s="195">
        <v>0</v>
      </c>
      <c r="AF93" s="633" t="e">
        <f t="shared" si="428"/>
        <v>#DIV/0!</v>
      </c>
      <c r="AG93" s="195"/>
      <c r="AH93" s="633" t="e">
        <f t="shared" si="430"/>
        <v>#DIV/0!</v>
      </c>
      <c r="AI93" s="195"/>
      <c r="AJ93" s="633" t="e">
        <f t="shared" si="450"/>
        <v>#DIV/0!</v>
      </c>
      <c r="AK93" s="195"/>
      <c r="AL93" s="633" t="e">
        <f t="shared" si="451"/>
        <v>#DIV/0!</v>
      </c>
      <c r="AM93" s="24"/>
      <c r="AN93" s="24"/>
      <c r="AO93" s="24"/>
      <c r="AP93" s="24"/>
      <c r="AQ93" s="24"/>
      <c r="AR93" s="24"/>
      <c r="AS93" s="24"/>
      <c r="AT93" s="24"/>
      <c r="AU93" s="116"/>
      <c r="AV93" s="116">
        <f t="shared" si="452"/>
        <v>0</v>
      </c>
      <c r="AW93" s="24">
        <v>0</v>
      </c>
      <c r="AX93" s="24"/>
      <c r="AY93" s="24"/>
      <c r="AZ93" s="24"/>
      <c r="BA93" s="300">
        <f t="shared" si="453"/>
        <v>0</v>
      </c>
      <c r="BB93" s="24"/>
      <c r="BC93" s="24"/>
      <c r="BD93" s="24"/>
      <c r="BE93" s="24">
        <f t="shared" si="432"/>
        <v>0</v>
      </c>
      <c r="BF93" s="24">
        <f t="shared" si="454"/>
        <v>0</v>
      </c>
      <c r="BG93" s="24"/>
      <c r="BH93" s="24"/>
      <c r="BI93" s="24">
        <f>BJ93</f>
        <v>0</v>
      </c>
      <c r="BJ93" s="24">
        <v>0</v>
      </c>
      <c r="BK93" s="24"/>
      <c r="BL93" s="24"/>
      <c r="BM93" s="24"/>
      <c r="BN93" s="24"/>
      <c r="BO93" s="24">
        <f>BP93</f>
        <v>0</v>
      </c>
      <c r="BP93" s="24">
        <v>0</v>
      </c>
      <c r="BQ93" s="24"/>
      <c r="BR93" s="24"/>
      <c r="BS93" s="24"/>
      <c r="BT93" s="24"/>
      <c r="BU93" s="24"/>
      <c r="BV93" s="24">
        <f>BW93</f>
        <v>0</v>
      </c>
      <c r="BW93" s="24">
        <v>0</v>
      </c>
      <c r="BX93" s="24"/>
      <c r="BY93" s="24"/>
      <c r="BZ93" s="24"/>
      <c r="CA93" s="24">
        <f t="shared" si="458"/>
        <v>0</v>
      </c>
      <c r="CB93" s="195"/>
      <c r="CC93" s="195"/>
      <c r="CD93" s="195"/>
      <c r="CE93" s="116">
        <f t="shared" si="459"/>
        <v>0</v>
      </c>
      <c r="CF93" s="24">
        <v>0</v>
      </c>
      <c r="CG93" s="24"/>
      <c r="CH93" s="195"/>
      <c r="CI93" s="195"/>
      <c r="CJ93" s="24"/>
      <c r="CK93" s="116">
        <f t="shared" si="460"/>
        <v>0</v>
      </c>
      <c r="CL93" s="24">
        <v>0</v>
      </c>
      <c r="CM93" s="24"/>
      <c r="CN93" s="24"/>
      <c r="CO93" s="24"/>
    </row>
    <row r="94" spans="2:93" s="700" customFormat="1" ht="76.5" hidden="1" customHeight="1" x14ac:dyDescent="0.25">
      <c r="B94" s="212" t="s">
        <v>62</v>
      </c>
      <c r="C94" s="115" t="s">
        <v>32</v>
      </c>
      <c r="D94" s="192">
        <f>E94</f>
        <v>0</v>
      </c>
      <c r="E94" s="192">
        <f>E95+E96</f>
        <v>0</v>
      </c>
      <c r="F94" s="192"/>
      <c r="G94" s="249"/>
      <c r="H94" s="249">
        <f>H98+H101+H104+H107+H134</f>
        <v>0</v>
      </c>
      <c r="I94" s="249"/>
      <c r="J94" s="591" t="e">
        <f t="shared" si="398"/>
        <v>#DIV/0!</v>
      </c>
      <c r="K94" s="192">
        <f>K95+K96</f>
        <v>0</v>
      </c>
      <c r="L94" s="300"/>
      <c r="M94" s="192"/>
      <c r="N94" s="300"/>
      <c r="O94" s="300"/>
      <c r="P94" s="300"/>
      <c r="Q94" s="300">
        <f>Q98+Q101+Q104+Q107+Q134</f>
        <v>0</v>
      </c>
      <c r="R94" s="300"/>
      <c r="S94" s="192">
        <f t="shared" si="422"/>
        <v>0</v>
      </c>
      <c r="T94" s="597" t="e">
        <f t="shared" si="423"/>
        <v>#DIV/0!</v>
      </c>
      <c r="U94" s="192">
        <f>U95+U96</f>
        <v>0</v>
      </c>
      <c r="V94" s="692" t="e">
        <f t="shared" si="424"/>
        <v>#DIV/0!</v>
      </c>
      <c r="W94" s="192"/>
      <c r="X94" s="692" t="e">
        <f t="shared" si="426"/>
        <v>#DIV/0!</v>
      </c>
      <c r="Y94" s="300"/>
      <c r="Z94" s="692" t="e">
        <f t="shared" si="448"/>
        <v>#DIV/0!</v>
      </c>
      <c r="AA94" s="300">
        <f>AA98+AA101+AA104+AA107+AA134</f>
        <v>0</v>
      </c>
      <c r="AB94" s="692" t="e">
        <f t="shared" si="449"/>
        <v>#DIV/0!</v>
      </c>
      <c r="AC94" s="192">
        <f t="shared" si="440"/>
        <v>0</v>
      </c>
      <c r="AD94" s="633" t="e">
        <f t="shared" si="427"/>
        <v>#DIV/0!</v>
      </c>
      <c r="AE94" s="192">
        <f>AE95+AE96</f>
        <v>0</v>
      </c>
      <c r="AF94" s="633" t="e">
        <f t="shared" si="428"/>
        <v>#DIV/0!</v>
      </c>
      <c r="AG94" s="192"/>
      <c r="AH94" s="633" t="e">
        <f t="shared" si="430"/>
        <v>#DIV/0!</v>
      </c>
      <c r="AI94" s="192"/>
      <c r="AJ94" s="633" t="e">
        <f t="shared" si="450"/>
        <v>#DIV/0!</v>
      </c>
      <c r="AK94" s="192">
        <f>AK98+AK101+AK104+AK107+AK134</f>
        <v>0</v>
      </c>
      <c r="AL94" s="633" t="e">
        <f t="shared" si="451"/>
        <v>#DIV/0!</v>
      </c>
      <c r="AM94" s="300"/>
      <c r="AN94" s="300"/>
      <c r="AO94" s="300"/>
      <c r="AP94" s="300"/>
      <c r="AQ94" s="300"/>
      <c r="AR94" s="300"/>
      <c r="AS94" s="300"/>
      <c r="AT94" s="300"/>
      <c r="AU94" s="664"/>
      <c r="AV94" s="116">
        <f t="shared" si="452"/>
        <v>0</v>
      </c>
      <c r="AW94" s="664">
        <f>AW95+AW96</f>
        <v>0</v>
      </c>
      <c r="AX94" s="664"/>
      <c r="AY94" s="300"/>
      <c r="AZ94" s="300">
        <f>AZ98+AZ101+AZ104+AZ107+AZ134</f>
        <v>0</v>
      </c>
      <c r="BA94" s="300">
        <f t="shared" si="453"/>
        <v>0</v>
      </c>
      <c r="BB94" s="300"/>
      <c r="BC94" s="300"/>
      <c r="BD94" s="300"/>
      <c r="BE94" s="664">
        <f t="shared" si="432"/>
        <v>0</v>
      </c>
      <c r="BF94" s="664">
        <f t="shared" si="454"/>
        <v>0</v>
      </c>
      <c r="BG94" s="300"/>
      <c r="BH94" s="300"/>
      <c r="BI94" s="664">
        <f>BJ94</f>
        <v>0</v>
      </c>
      <c r="BJ94" s="664">
        <f>BJ95+BJ96</f>
        <v>0</v>
      </c>
      <c r="BK94" s="664"/>
      <c r="BL94" s="300"/>
      <c r="BM94" s="300">
        <f>BM98+BM101+BM104+BM107+BM134</f>
        <v>0</v>
      </c>
      <c r="BN94" s="664"/>
      <c r="BO94" s="664">
        <f>BP94</f>
        <v>0</v>
      </c>
      <c r="BP94" s="664">
        <f>BP95+BP96</f>
        <v>0</v>
      </c>
      <c r="BQ94" s="664"/>
      <c r="BR94" s="300"/>
      <c r="BS94" s="300">
        <f>BS98+BS101+BS104+BS107+BS134</f>
        <v>0</v>
      </c>
      <c r="BT94" s="300"/>
      <c r="BU94" s="300"/>
      <c r="BV94" s="664">
        <f>BW94</f>
        <v>0</v>
      </c>
      <c r="BW94" s="664">
        <f>BW95+BW96</f>
        <v>0</v>
      </c>
      <c r="BX94" s="664"/>
      <c r="BY94" s="300"/>
      <c r="BZ94" s="300">
        <f>BZ98+BZ101+BZ104+BZ107+BZ134</f>
        <v>0</v>
      </c>
      <c r="CA94" s="664">
        <f t="shared" si="458"/>
        <v>0</v>
      </c>
      <c r="CB94" s="192"/>
      <c r="CC94" s="249"/>
      <c r="CD94" s="249"/>
      <c r="CE94" s="116">
        <f t="shared" si="459"/>
        <v>0</v>
      </c>
      <c r="CF94" s="664">
        <f>CF95+CF96</f>
        <v>0</v>
      </c>
      <c r="CG94" s="664"/>
      <c r="CH94" s="249"/>
      <c r="CI94" s="249"/>
      <c r="CJ94" s="664"/>
      <c r="CK94" s="116">
        <f t="shared" si="460"/>
        <v>0</v>
      </c>
      <c r="CL94" s="664">
        <f>CL95+CL96</f>
        <v>0</v>
      </c>
      <c r="CM94" s="664"/>
      <c r="CN94" s="300"/>
      <c r="CO94" s="300">
        <f>CO98+CO101+CO104+CO107+CO134</f>
        <v>0</v>
      </c>
    </row>
    <row r="95" spans="2:93" s="679" customFormat="1" ht="41.25" hidden="1" customHeight="1" x14ac:dyDescent="0.25">
      <c r="B95" s="212"/>
      <c r="C95" s="115" t="s">
        <v>32</v>
      </c>
      <c r="D95" s="693">
        <f>E95</f>
        <v>0</v>
      </c>
      <c r="E95" s="693">
        <f>E98</f>
        <v>0</v>
      </c>
      <c r="F95" s="693"/>
      <c r="G95" s="694"/>
      <c r="H95" s="694"/>
      <c r="I95" s="694"/>
      <c r="J95" s="591" t="e">
        <f t="shared" si="398"/>
        <v>#DIV/0!</v>
      </c>
      <c r="K95" s="693">
        <f>K98</f>
        <v>0</v>
      </c>
      <c r="L95" s="695"/>
      <c r="M95" s="693"/>
      <c r="N95" s="695"/>
      <c r="O95" s="695"/>
      <c r="P95" s="695"/>
      <c r="Q95" s="695"/>
      <c r="R95" s="695"/>
      <c r="S95" s="693">
        <f t="shared" si="422"/>
        <v>0</v>
      </c>
      <c r="T95" s="597" t="e">
        <f t="shared" si="423"/>
        <v>#DIV/0!</v>
      </c>
      <c r="U95" s="693">
        <f>U98</f>
        <v>0</v>
      </c>
      <c r="V95" s="692" t="e">
        <f t="shared" si="424"/>
        <v>#DIV/0!</v>
      </c>
      <c r="W95" s="693"/>
      <c r="X95" s="692" t="e">
        <f t="shared" si="426"/>
        <v>#DIV/0!</v>
      </c>
      <c r="Y95" s="695"/>
      <c r="Z95" s="692" t="e">
        <f t="shared" si="448"/>
        <v>#DIV/0!</v>
      </c>
      <c r="AA95" s="695"/>
      <c r="AB95" s="692" t="e">
        <f t="shared" si="449"/>
        <v>#DIV/0!</v>
      </c>
      <c r="AC95" s="693">
        <f t="shared" si="440"/>
        <v>0</v>
      </c>
      <c r="AD95" s="633" t="e">
        <f t="shared" si="427"/>
        <v>#DIV/0!</v>
      </c>
      <c r="AE95" s="693">
        <f>AE98</f>
        <v>0</v>
      </c>
      <c r="AF95" s="633" t="e">
        <f t="shared" si="428"/>
        <v>#DIV/0!</v>
      </c>
      <c r="AG95" s="693"/>
      <c r="AH95" s="633" t="e">
        <f t="shared" si="430"/>
        <v>#DIV/0!</v>
      </c>
      <c r="AI95" s="693"/>
      <c r="AJ95" s="633" t="e">
        <f t="shared" si="450"/>
        <v>#DIV/0!</v>
      </c>
      <c r="AK95" s="693"/>
      <c r="AL95" s="633" t="e">
        <f t="shared" si="451"/>
        <v>#DIV/0!</v>
      </c>
      <c r="AM95" s="695"/>
      <c r="AN95" s="695"/>
      <c r="AO95" s="695"/>
      <c r="AP95" s="695"/>
      <c r="AQ95" s="695"/>
      <c r="AR95" s="695"/>
      <c r="AS95" s="695"/>
      <c r="AT95" s="695"/>
      <c r="AU95" s="678"/>
      <c r="AV95" s="116">
        <f t="shared" si="452"/>
        <v>0</v>
      </c>
      <c r="AW95" s="678">
        <f>AW98</f>
        <v>0</v>
      </c>
      <c r="AX95" s="678"/>
      <c r="AY95" s="695"/>
      <c r="AZ95" s="695"/>
      <c r="BA95" s="300">
        <f t="shared" si="453"/>
        <v>0</v>
      </c>
      <c r="BB95" s="695"/>
      <c r="BC95" s="695"/>
      <c r="BD95" s="695"/>
      <c r="BE95" s="678">
        <f t="shared" si="432"/>
        <v>0</v>
      </c>
      <c r="BF95" s="678">
        <f t="shared" si="454"/>
        <v>0</v>
      </c>
      <c r="BG95" s="695"/>
      <c r="BH95" s="695"/>
      <c r="BI95" s="678">
        <f>BJ95</f>
        <v>0</v>
      </c>
      <c r="BJ95" s="678">
        <f>BJ98</f>
        <v>0</v>
      </c>
      <c r="BK95" s="678"/>
      <c r="BL95" s="695"/>
      <c r="BM95" s="695"/>
      <c r="BN95" s="678"/>
      <c r="BO95" s="678">
        <f>BP95</f>
        <v>0</v>
      </c>
      <c r="BP95" s="678">
        <f>BP98</f>
        <v>0</v>
      </c>
      <c r="BQ95" s="678"/>
      <c r="BR95" s="695"/>
      <c r="BS95" s="695"/>
      <c r="BT95" s="695"/>
      <c r="BU95" s="695"/>
      <c r="BV95" s="678">
        <f>BW95</f>
        <v>0</v>
      </c>
      <c r="BW95" s="678">
        <f>BW98</f>
        <v>0</v>
      </c>
      <c r="BX95" s="678"/>
      <c r="BY95" s="695"/>
      <c r="BZ95" s="695"/>
      <c r="CA95" s="678">
        <f t="shared" si="458"/>
        <v>0</v>
      </c>
      <c r="CB95" s="693"/>
      <c r="CC95" s="694"/>
      <c r="CD95" s="694"/>
      <c r="CE95" s="116">
        <f t="shared" si="459"/>
        <v>0</v>
      </c>
      <c r="CF95" s="678">
        <f>CF98</f>
        <v>0</v>
      </c>
      <c r="CG95" s="678"/>
      <c r="CH95" s="694"/>
      <c r="CI95" s="694"/>
      <c r="CJ95" s="678"/>
      <c r="CK95" s="116">
        <f t="shared" si="460"/>
        <v>0</v>
      </c>
      <c r="CL95" s="678">
        <f>CL98</f>
        <v>0</v>
      </c>
      <c r="CM95" s="678"/>
      <c r="CN95" s="695"/>
      <c r="CO95" s="695"/>
    </row>
    <row r="96" spans="2:93" s="25" customFormat="1" ht="46.5" hidden="1" customHeight="1" x14ac:dyDescent="0.25">
      <c r="B96" s="207"/>
      <c r="C96" s="115" t="s">
        <v>32</v>
      </c>
      <c r="D96" s="183">
        <f>E96</f>
        <v>0</v>
      </c>
      <c r="E96" s="183">
        <f>E112</f>
        <v>0</v>
      </c>
      <c r="F96" s="183"/>
      <c r="G96" s="195"/>
      <c r="H96" s="195"/>
      <c r="I96" s="195"/>
      <c r="J96" s="591" t="e">
        <f t="shared" si="398"/>
        <v>#DIV/0!</v>
      </c>
      <c r="K96" s="183">
        <f>K112</f>
        <v>0</v>
      </c>
      <c r="L96" s="24"/>
      <c r="M96" s="183"/>
      <c r="N96" s="24"/>
      <c r="O96" s="24"/>
      <c r="P96" s="24"/>
      <c r="Q96" s="24"/>
      <c r="R96" s="24"/>
      <c r="S96" s="183">
        <f t="shared" si="422"/>
        <v>0</v>
      </c>
      <c r="T96" s="597" t="e">
        <f t="shared" si="423"/>
        <v>#DIV/0!</v>
      </c>
      <c r="U96" s="183">
        <f>U112</f>
        <v>0</v>
      </c>
      <c r="V96" s="692" t="e">
        <f t="shared" si="424"/>
        <v>#DIV/0!</v>
      </c>
      <c r="W96" s="183"/>
      <c r="X96" s="692" t="e">
        <f t="shared" si="426"/>
        <v>#DIV/0!</v>
      </c>
      <c r="Y96" s="24"/>
      <c r="Z96" s="692" t="e">
        <f t="shared" si="448"/>
        <v>#DIV/0!</v>
      </c>
      <c r="AA96" s="24"/>
      <c r="AB96" s="692" t="e">
        <f t="shared" si="449"/>
        <v>#DIV/0!</v>
      </c>
      <c r="AC96" s="183">
        <f t="shared" si="440"/>
        <v>0</v>
      </c>
      <c r="AD96" s="633" t="e">
        <f t="shared" si="427"/>
        <v>#DIV/0!</v>
      </c>
      <c r="AE96" s="183">
        <f>AE112</f>
        <v>0</v>
      </c>
      <c r="AF96" s="633" t="e">
        <f t="shared" si="428"/>
        <v>#DIV/0!</v>
      </c>
      <c r="AG96" s="183"/>
      <c r="AH96" s="633" t="e">
        <f t="shared" si="430"/>
        <v>#DIV/0!</v>
      </c>
      <c r="AI96" s="183"/>
      <c r="AJ96" s="633" t="e">
        <f t="shared" si="450"/>
        <v>#DIV/0!</v>
      </c>
      <c r="AK96" s="183"/>
      <c r="AL96" s="633" t="e">
        <f t="shared" si="451"/>
        <v>#DIV/0!</v>
      </c>
      <c r="AM96" s="24"/>
      <c r="AN96" s="24"/>
      <c r="AO96" s="24"/>
      <c r="AP96" s="24"/>
      <c r="AQ96" s="24"/>
      <c r="AR96" s="24"/>
      <c r="AS96" s="24"/>
      <c r="AT96" s="24"/>
      <c r="AU96" s="116"/>
      <c r="AV96" s="116">
        <f t="shared" si="452"/>
        <v>0</v>
      </c>
      <c r="AW96" s="116">
        <f>AW112</f>
        <v>0</v>
      </c>
      <c r="AX96" s="116"/>
      <c r="AY96" s="24"/>
      <c r="AZ96" s="24"/>
      <c r="BA96" s="300">
        <f t="shared" si="453"/>
        <v>0</v>
      </c>
      <c r="BB96" s="24"/>
      <c r="BC96" s="24"/>
      <c r="BD96" s="24"/>
      <c r="BE96" s="116">
        <f t="shared" si="432"/>
        <v>0</v>
      </c>
      <c r="BF96" s="116">
        <f t="shared" si="454"/>
        <v>0</v>
      </c>
      <c r="BG96" s="24"/>
      <c r="BH96" s="24"/>
      <c r="BI96" s="116">
        <f>BJ96</f>
        <v>0</v>
      </c>
      <c r="BJ96" s="116">
        <f>BJ112</f>
        <v>0</v>
      </c>
      <c r="BK96" s="116"/>
      <c r="BL96" s="24"/>
      <c r="BM96" s="24"/>
      <c r="BN96" s="116"/>
      <c r="BO96" s="116">
        <f>BP96</f>
        <v>0</v>
      </c>
      <c r="BP96" s="116">
        <f>BP112</f>
        <v>0</v>
      </c>
      <c r="BQ96" s="116"/>
      <c r="BR96" s="24"/>
      <c r="BS96" s="24"/>
      <c r="BT96" s="24"/>
      <c r="BU96" s="24"/>
      <c r="BV96" s="116">
        <f>BW96</f>
        <v>0</v>
      </c>
      <c r="BW96" s="116">
        <f>BW112</f>
        <v>0</v>
      </c>
      <c r="BX96" s="116"/>
      <c r="BY96" s="24"/>
      <c r="BZ96" s="24"/>
      <c r="CA96" s="116">
        <f t="shared" si="458"/>
        <v>0</v>
      </c>
      <c r="CB96" s="183"/>
      <c r="CC96" s="195"/>
      <c r="CD96" s="195"/>
      <c r="CE96" s="116">
        <f t="shared" si="459"/>
        <v>0</v>
      </c>
      <c r="CF96" s="116">
        <f>CF112</f>
        <v>0</v>
      </c>
      <c r="CG96" s="116"/>
      <c r="CH96" s="195"/>
      <c r="CI96" s="195"/>
      <c r="CJ96" s="116"/>
      <c r="CK96" s="116">
        <f t="shared" si="460"/>
        <v>0</v>
      </c>
      <c r="CL96" s="116">
        <f>CL112</f>
        <v>0</v>
      </c>
      <c r="CM96" s="116"/>
      <c r="CN96" s="24"/>
      <c r="CO96" s="24"/>
    </row>
    <row r="97" spans="2:93" s="701" customFormat="1" ht="24.75" hidden="1" customHeight="1" x14ac:dyDescent="0.25">
      <c r="B97" s="207"/>
      <c r="C97" s="115" t="s">
        <v>32</v>
      </c>
      <c r="D97" s="195"/>
      <c r="E97" s="195"/>
      <c r="F97" s="195"/>
      <c r="G97" s="195"/>
      <c r="H97" s="195"/>
      <c r="I97" s="195"/>
      <c r="J97" s="591" t="e">
        <f t="shared" si="398"/>
        <v>#DIV/0!</v>
      </c>
      <c r="K97" s="195"/>
      <c r="L97" s="24"/>
      <c r="M97" s="195"/>
      <c r="N97" s="24"/>
      <c r="O97" s="24"/>
      <c r="P97" s="24"/>
      <c r="Q97" s="24"/>
      <c r="R97" s="24"/>
      <c r="S97" s="195">
        <f t="shared" si="422"/>
        <v>0</v>
      </c>
      <c r="T97" s="597" t="e">
        <f t="shared" si="423"/>
        <v>#DIV/0!</v>
      </c>
      <c r="U97" s="195"/>
      <c r="V97" s="692" t="e">
        <f t="shared" si="424"/>
        <v>#DIV/0!</v>
      </c>
      <c r="W97" s="195"/>
      <c r="X97" s="692" t="e">
        <f t="shared" si="426"/>
        <v>#DIV/0!</v>
      </c>
      <c r="Y97" s="24"/>
      <c r="Z97" s="692" t="e">
        <f t="shared" si="448"/>
        <v>#DIV/0!</v>
      </c>
      <c r="AA97" s="24"/>
      <c r="AB97" s="692" t="e">
        <f t="shared" si="449"/>
        <v>#DIV/0!</v>
      </c>
      <c r="AC97" s="195">
        <f t="shared" si="440"/>
        <v>0</v>
      </c>
      <c r="AD97" s="633" t="e">
        <f t="shared" si="427"/>
        <v>#DIV/0!</v>
      </c>
      <c r="AE97" s="195"/>
      <c r="AF97" s="633" t="e">
        <f t="shared" si="428"/>
        <v>#DIV/0!</v>
      </c>
      <c r="AG97" s="195"/>
      <c r="AH97" s="633" t="e">
        <f t="shared" si="430"/>
        <v>#DIV/0!</v>
      </c>
      <c r="AI97" s="195"/>
      <c r="AJ97" s="633" t="e">
        <f t="shared" si="450"/>
        <v>#DIV/0!</v>
      </c>
      <c r="AK97" s="195"/>
      <c r="AL97" s="633" t="e">
        <f t="shared" si="451"/>
        <v>#DIV/0!</v>
      </c>
      <c r="AM97" s="24"/>
      <c r="AN97" s="24"/>
      <c r="AO97" s="24"/>
      <c r="AP97" s="24"/>
      <c r="AQ97" s="24"/>
      <c r="AR97" s="24"/>
      <c r="AS97" s="24"/>
      <c r="AT97" s="24"/>
      <c r="AU97" s="116"/>
      <c r="AV97" s="116">
        <f t="shared" si="452"/>
        <v>0</v>
      </c>
      <c r="AW97" s="24"/>
      <c r="AX97" s="24"/>
      <c r="AY97" s="24"/>
      <c r="AZ97" s="24"/>
      <c r="BA97" s="300">
        <f t="shared" si="453"/>
        <v>0</v>
      </c>
      <c r="BB97" s="24"/>
      <c r="BC97" s="24"/>
      <c r="BD97" s="24"/>
      <c r="BE97" s="24">
        <f t="shared" si="432"/>
        <v>0</v>
      </c>
      <c r="BF97" s="24">
        <f t="shared" si="454"/>
        <v>0</v>
      </c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>
        <f t="shared" si="458"/>
        <v>0</v>
      </c>
      <c r="CB97" s="195"/>
      <c r="CC97" s="195"/>
      <c r="CD97" s="195"/>
      <c r="CE97" s="116">
        <f t="shared" si="459"/>
        <v>0</v>
      </c>
      <c r="CF97" s="24"/>
      <c r="CG97" s="24"/>
      <c r="CH97" s="195"/>
      <c r="CI97" s="195"/>
      <c r="CJ97" s="24"/>
      <c r="CK97" s="116">
        <f t="shared" si="460"/>
        <v>0</v>
      </c>
      <c r="CL97" s="24"/>
      <c r="CM97" s="24"/>
      <c r="CN97" s="24"/>
      <c r="CO97" s="24"/>
    </row>
    <row r="98" spans="2:93" s="709" customFormat="1" ht="90" hidden="1" customHeight="1" x14ac:dyDescent="0.25">
      <c r="B98" s="702" t="s">
        <v>178</v>
      </c>
      <c r="C98" s="115" t="s">
        <v>32</v>
      </c>
      <c r="D98" s="703">
        <f t="shared" ref="D98:D103" si="465">E98</f>
        <v>0</v>
      </c>
      <c r="E98" s="703">
        <f>E99+E103</f>
        <v>0</v>
      </c>
      <c r="F98" s="703"/>
      <c r="G98" s="704"/>
      <c r="H98" s="705"/>
      <c r="I98" s="705"/>
      <c r="J98" s="591" t="e">
        <f t="shared" si="398"/>
        <v>#DIV/0!</v>
      </c>
      <c r="K98" s="703">
        <f>K99+K103</f>
        <v>0</v>
      </c>
      <c r="L98" s="706"/>
      <c r="M98" s="703"/>
      <c r="N98" s="706"/>
      <c r="O98" s="708"/>
      <c r="P98" s="706"/>
      <c r="Q98" s="706"/>
      <c r="R98" s="706"/>
      <c r="S98" s="703">
        <f t="shared" si="422"/>
        <v>0</v>
      </c>
      <c r="T98" s="597" t="e">
        <f t="shared" si="423"/>
        <v>#DIV/0!</v>
      </c>
      <c r="U98" s="703">
        <f>U99+U103</f>
        <v>0</v>
      </c>
      <c r="V98" s="692" t="e">
        <f t="shared" si="424"/>
        <v>#DIV/0!</v>
      </c>
      <c r="W98" s="703"/>
      <c r="X98" s="692" t="e">
        <f t="shared" si="426"/>
        <v>#DIV/0!</v>
      </c>
      <c r="Y98" s="708"/>
      <c r="Z98" s="692" t="e">
        <f t="shared" si="448"/>
        <v>#DIV/0!</v>
      </c>
      <c r="AA98" s="706"/>
      <c r="AB98" s="692" t="e">
        <f t="shared" si="449"/>
        <v>#DIV/0!</v>
      </c>
      <c r="AC98" s="703">
        <f t="shared" si="440"/>
        <v>0</v>
      </c>
      <c r="AD98" s="633" t="e">
        <f t="shared" si="427"/>
        <v>#DIV/0!</v>
      </c>
      <c r="AE98" s="703">
        <f>AE99+AE103</f>
        <v>0</v>
      </c>
      <c r="AF98" s="633" t="e">
        <f t="shared" si="428"/>
        <v>#DIV/0!</v>
      </c>
      <c r="AG98" s="703"/>
      <c r="AH98" s="633" t="e">
        <f t="shared" si="430"/>
        <v>#DIV/0!</v>
      </c>
      <c r="AI98" s="703"/>
      <c r="AJ98" s="633" t="e">
        <f t="shared" si="450"/>
        <v>#DIV/0!</v>
      </c>
      <c r="AK98" s="703"/>
      <c r="AL98" s="633" t="e">
        <f t="shared" si="451"/>
        <v>#DIV/0!</v>
      </c>
      <c r="AM98" s="706"/>
      <c r="AN98" s="706"/>
      <c r="AO98" s="706"/>
      <c r="AP98" s="706"/>
      <c r="AQ98" s="706"/>
      <c r="AR98" s="706"/>
      <c r="AS98" s="706"/>
      <c r="AT98" s="706"/>
      <c r="AU98" s="707"/>
      <c r="AV98" s="116">
        <f t="shared" si="452"/>
        <v>0</v>
      </c>
      <c r="AW98" s="707">
        <f>AW99+AW103</f>
        <v>0</v>
      </c>
      <c r="AX98" s="707"/>
      <c r="AY98" s="708"/>
      <c r="AZ98" s="706"/>
      <c r="BA98" s="300">
        <f t="shared" si="453"/>
        <v>0</v>
      </c>
      <c r="BB98" s="706"/>
      <c r="BC98" s="706"/>
      <c r="BD98" s="706"/>
      <c r="BE98" s="707">
        <f t="shared" si="432"/>
        <v>0</v>
      </c>
      <c r="BF98" s="707">
        <f t="shared" si="454"/>
        <v>0</v>
      </c>
      <c r="BG98" s="708"/>
      <c r="BH98" s="706"/>
      <c r="BI98" s="678">
        <f t="shared" ref="BI98:BI103" si="466">BJ98</f>
        <v>0</v>
      </c>
      <c r="BJ98" s="707">
        <f>BJ99+BJ103</f>
        <v>0</v>
      </c>
      <c r="BK98" s="707"/>
      <c r="BL98" s="708"/>
      <c r="BM98" s="706"/>
      <c r="BN98" s="707"/>
      <c r="BO98" s="678">
        <f t="shared" ref="BO98:BO103" si="467">BP98</f>
        <v>0</v>
      </c>
      <c r="BP98" s="707">
        <f>BP99+BP103</f>
        <v>0</v>
      </c>
      <c r="BQ98" s="707"/>
      <c r="BR98" s="708"/>
      <c r="BS98" s="706"/>
      <c r="BT98" s="708"/>
      <c r="BU98" s="706"/>
      <c r="BV98" s="678">
        <f t="shared" ref="BV98:BV103" si="468">BW98</f>
        <v>0</v>
      </c>
      <c r="BW98" s="707">
        <f>BW99+BW103</f>
        <v>0</v>
      </c>
      <c r="BX98" s="707"/>
      <c r="BY98" s="708"/>
      <c r="BZ98" s="706"/>
      <c r="CA98" s="707">
        <f t="shared" si="458"/>
        <v>0</v>
      </c>
      <c r="CB98" s="703"/>
      <c r="CC98" s="704"/>
      <c r="CD98" s="705"/>
      <c r="CE98" s="116">
        <f t="shared" si="459"/>
        <v>0</v>
      </c>
      <c r="CF98" s="707">
        <f>CF99+CF103</f>
        <v>0</v>
      </c>
      <c r="CG98" s="707"/>
      <c r="CH98" s="704"/>
      <c r="CI98" s="705"/>
      <c r="CJ98" s="707"/>
      <c r="CK98" s="116">
        <f t="shared" si="460"/>
        <v>0</v>
      </c>
      <c r="CL98" s="707">
        <f>CL99+CL103</f>
        <v>0</v>
      </c>
      <c r="CM98" s="707"/>
      <c r="CN98" s="708"/>
      <c r="CO98" s="706"/>
    </row>
    <row r="99" spans="2:93" s="715" customFormat="1" ht="45.75" hidden="1" customHeight="1" x14ac:dyDescent="0.25">
      <c r="B99" s="710"/>
      <c r="C99" s="115" t="s">
        <v>32</v>
      </c>
      <c r="D99" s="711">
        <f t="shared" si="465"/>
        <v>0</v>
      </c>
      <c r="E99" s="711">
        <f>SUM(E100:E102)</f>
        <v>0</v>
      </c>
      <c r="F99" s="711"/>
      <c r="G99" s="712"/>
      <c r="H99" s="712"/>
      <c r="I99" s="712"/>
      <c r="J99" s="591" t="e">
        <f t="shared" si="398"/>
        <v>#DIV/0!</v>
      </c>
      <c r="K99" s="711">
        <f>SUM(K100:K102)</f>
        <v>0</v>
      </c>
      <c r="L99" s="713"/>
      <c r="M99" s="711"/>
      <c r="N99" s="713"/>
      <c r="O99" s="713"/>
      <c r="P99" s="713"/>
      <c r="Q99" s="713"/>
      <c r="R99" s="713"/>
      <c r="S99" s="711">
        <f t="shared" si="422"/>
        <v>0</v>
      </c>
      <c r="T99" s="597" t="e">
        <f t="shared" si="423"/>
        <v>#DIV/0!</v>
      </c>
      <c r="U99" s="711">
        <f>SUM(U100:U102)</f>
        <v>0</v>
      </c>
      <c r="V99" s="692" t="e">
        <f t="shared" si="424"/>
        <v>#DIV/0!</v>
      </c>
      <c r="W99" s="711"/>
      <c r="X99" s="692" t="e">
        <f t="shared" si="426"/>
        <v>#DIV/0!</v>
      </c>
      <c r="Y99" s="713"/>
      <c r="Z99" s="692" t="e">
        <f t="shared" si="448"/>
        <v>#DIV/0!</v>
      </c>
      <c r="AA99" s="713"/>
      <c r="AB99" s="692" t="e">
        <f t="shared" si="449"/>
        <v>#DIV/0!</v>
      </c>
      <c r="AC99" s="711">
        <f t="shared" si="440"/>
        <v>0</v>
      </c>
      <c r="AD99" s="633" t="e">
        <f t="shared" si="427"/>
        <v>#DIV/0!</v>
      </c>
      <c r="AE99" s="711">
        <f>SUM(AE100:AE102)</f>
        <v>0</v>
      </c>
      <c r="AF99" s="633" t="e">
        <f t="shared" si="428"/>
        <v>#DIV/0!</v>
      </c>
      <c r="AG99" s="711"/>
      <c r="AH99" s="633" t="e">
        <f t="shared" si="430"/>
        <v>#DIV/0!</v>
      </c>
      <c r="AI99" s="711"/>
      <c r="AJ99" s="633" t="e">
        <f t="shared" si="450"/>
        <v>#DIV/0!</v>
      </c>
      <c r="AK99" s="711"/>
      <c r="AL99" s="633" t="e">
        <f t="shared" si="451"/>
        <v>#DIV/0!</v>
      </c>
      <c r="AM99" s="713"/>
      <c r="AN99" s="713"/>
      <c r="AO99" s="713"/>
      <c r="AP99" s="713"/>
      <c r="AQ99" s="713"/>
      <c r="AR99" s="713"/>
      <c r="AS99" s="713"/>
      <c r="AT99" s="713"/>
      <c r="AU99" s="714"/>
      <c r="AV99" s="116">
        <f t="shared" si="452"/>
        <v>0</v>
      </c>
      <c r="AW99" s="714">
        <f>SUM(AW100:AW102)</f>
        <v>0</v>
      </c>
      <c r="AX99" s="714"/>
      <c r="AY99" s="713"/>
      <c r="AZ99" s="713"/>
      <c r="BA99" s="300">
        <f t="shared" si="453"/>
        <v>0</v>
      </c>
      <c r="BB99" s="713"/>
      <c r="BC99" s="713"/>
      <c r="BD99" s="713"/>
      <c r="BE99" s="714">
        <f t="shared" si="432"/>
        <v>0</v>
      </c>
      <c r="BF99" s="714">
        <f t="shared" si="454"/>
        <v>0</v>
      </c>
      <c r="BG99" s="713"/>
      <c r="BH99" s="713"/>
      <c r="BI99" s="664">
        <f t="shared" si="466"/>
        <v>0</v>
      </c>
      <c r="BJ99" s="714">
        <f>SUM(BJ100:BJ102)</f>
        <v>0</v>
      </c>
      <c r="BK99" s="714"/>
      <c r="BL99" s="713"/>
      <c r="BM99" s="713"/>
      <c r="BN99" s="714"/>
      <c r="BO99" s="664">
        <f t="shared" si="467"/>
        <v>0</v>
      </c>
      <c r="BP99" s="714">
        <f>SUM(BP100:BP102)</f>
        <v>0</v>
      </c>
      <c r="BQ99" s="714"/>
      <c r="BR99" s="713"/>
      <c r="BS99" s="713"/>
      <c r="BT99" s="713"/>
      <c r="BU99" s="713"/>
      <c r="BV99" s="664">
        <f t="shared" si="468"/>
        <v>0</v>
      </c>
      <c r="BW99" s="714">
        <f>SUM(BW100:BW102)</f>
        <v>0</v>
      </c>
      <c r="BX99" s="714"/>
      <c r="BY99" s="713"/>
      <c r="BZ99" s="713"/>
      <c r="CA99" s="714">
        <f t="shared" si="458"/>
        <v>0</v>
      </c>
      <c r="CB99" s="711"/>
      <c r="CC99" s="712"/>
      <c r="CD99" s="712"/>
      <c r="CE99" s="116">
        <f t="shared" si="459"/>
        <v>0</v>
      </c>
      <c r="CF99" s="714">
        <f>SUM(CF100:CF102)</f>
        <v>0</v>
      </c>
      <c r="CG99" s="714"/>
      <c r="CH99" s="712"/>
      <c r="CI99" s="712"/>
      <c r="CJ99" s="714"/>
      <c r="CK99" s="116">
        <f t="shared" si="460"/>
        <v>0</v>
      </c>
      <c r="CL99" s="714">
        <f>SUM(CL100:CL102)</f>
        <v>0</v>
      </c>
      <c r="CM99" s="714"/>
      <c r="CN99" s="713"/>
      <c r="CO99" s="713"/>
    </row>
    <row r="100" spans="2:93" s="721" customFormat="1" ht="27" hidden="1" customHeight="1" x14ac:dyDescent="0.25">
      <c r="B100" s="716"/>
      <c r="C100" s="115" t="s">
        <v>32</v>
      </c>
      <c r="D100" s="717">
        <f t="shared" si="465"/>
        <v>0</v>
      </c>
      <c r="E100" s="717">
        <v>0</v>
      </c>
      <c r="F100" s="717"/>
      <c r="G100" s="718"/>
      <c r="H100" s="718"/>
      <c r="I100" s="718"/>
      <c r="J100" s="591" t="e">
        <f t="shared" si="398"/>
        <v>#DIV/0!</v>
      </c>
      <c r="K100" s="717">
        <v>0</v>
      </c>
      <c r="L100" s="719"/>
      <c r="M100" s="717"/>
      <c r="N100" s="719"/>
      <c r="O100" s="719"/>
      <c r="P100" s="719"/>
      <c r="Q100" s="719"/>
      <c r="R100" s="719"/>
      <c r="S100" s="717">
        <f t="shared" si="422"/>
        <v>0</v>
      </c>
      <c r="T100" s="597" t="e">
        <f t="shared" si="423"/>
        <v>#DIV/0!</v>
      </c>
      <c r="U100" s="717">
        <v>0</v>
      </c>
      <c r="V100" s="692" t="e">
        <f t="shared" si="424"/>
        <v>#DIV/0!</v>
      </c>
      <c r="W100" s="717"/>
      <c r="X100" s="692" t="e">
        <f t="shared" si="426"/>
        <v>#DIV/0!</v>
      </c>
      <c r="Y100" s="719"/>
      <c r="Z100" s="692" t="e">
        <f t="shared" si="448"/>
        <v>#DIV/0!</v>
      </c>
      <c r="AA100" s="719"/>
      <c r="AB100" s="692" t="e">
        <f t="shared" si="449"/>
        <v>#DIV/0!</v>
      </c>
      <c r="AC100" s="717">
        <f t="shared" si="440"/>
        <v>0</v>
      </c>
      <c r="AD100" s="633" t="e">
        <f t="shared" si="427"/>
        <v>#DIV/0!</v>
      </c>
      <c r="AE100" s="717">
        <v>0</v>
      </c>
      <c r="AF100" s="633" t="e">
        <f t="shared" si="428"/>
        <v>#DIV/0!</v>
      </c>
      <c r="AG100" s="717"/>
      <c r="AH100" s="633" t="e">
        <f t="shared" si="430"/>
        <v>#DIV/0!</v>
      </c>
      <c r="AI100" s="717"/>
      <c r="AJ100" s="633" t="e">
        <f t="shared" si="450"/>
        <v>#DIV/0!</v>
      </c>
      <c r="AK100" s="717"/>
      <c r="AL100" s="633" t="e">
        <f t="shared" si="451"/>
        <v>#DIV/0!</v>
      </c>
      <c r="AM100" s="719"/>
      <c r="AN100" s="719"/>
      <c r="AO100" s="719"/>
      <c r="AP100" s="719"/>
      <c r="AQ100" s="719"/>
      <c r="AR100" s="719"/>
      <c r="AS100" s="719"/>
      <c r="AT100" s="719"/>
      <c r="AU100" s="720"/>
      <c r="AV100" s="116">
        <f t="shared" si="452"/>
        <v>0</v>
      </c>
      <c r="AW100" s="720">
        <v>0</v>
      </c>
      <c r="AX100" s="720"/>
      <c r="AY100" s="719"/>
      <c r="AZ100" s="719"/>
      <c r="BA100" s="300">
        <f t="shared" si="453"/>
        <v>0</v>
      </c>
      <c r="BB100" s="719"/>
      <c r="BC100" s="719"/>
      <c r="BD100" s="719"/>
      <c r="BE100" s="720">
        <f t="shared" si="432"/>
        <v>0</v>
      </c>
      <c r="BF100" s="720">
        <f t="shared" si="454"/>
        <v>0</v>
      </c>
      <c r="BG100" s="719"/>
      <c r="BH100" s="719"/>
      <c r="BI100" s="147">
        <f t="shared" si="466"/>
        <v>0</v>
      </c>
      <c r="BJ100" s="720">
        <v>0</v>
      </c>
      <c r="BK100" s="720"/>
      <c r="BL100" s="719"/>
      <c r="BM100" s="719"/>
      <c r="BN100" s="720"/>
      <c r="BO100" s="147">
        <f t="shared" si="467"/>
        <v>0</v>
      </c>
      <c r="BP100" s="720">
        <v>0</v>
      </c>
      <c r="BQ100" s="720"/>
      <c r="BR100" s="719"/>
      <c r="BS100" s="719"/>
      <c r="BT100" s="719"/>
      <c r="BU100" s="719"/>
      <c r="BV100" s="147">
        <f t="shared" si="468"/>
        <v>0</v>
      </c>
      <c r="BW100" s="720">
        <v>0</v>
      </c>
      <c r="BX100" s="720"/>
      <c r="BY100" s="719"/>
      <c r="BZ100" s="719"/>
      <c r="CA100" s="720">
        <f t="shared" si="458"/>
        <v>0</v>
      </c>
      <c r="CB100" s="717"/>
      <c r="CC100" s="718"/>
      <c r="CD100" s="718"/>
      <c r="CE100" s="116">
        <f t="shared" si="459"/>
        <v>0</v>
      </c>
      <c r="CF100" s="720">
        <v>0</v>
      </c>
      <c r="CG100" s="720"/>
      <c r="CH100" s="718"/>
      <c r="CI100" s="718"/>
      <c r="CJ100" s="720"/>
      <c r="CK100" s="116">
        <f t="shared" si="460"/>
        <v>0</v>
      </c>
      <c r="CL100" s="720">
        <v>0</v>
      </c>
      <c r="CM100" s="720"/>
      <c r="CN100" s="719"/>
      <c r="CO100" s="719"/>
    </row>
    <row r="101" spans="2:93" s="721" customFormat="1" ht="22.5" hidden="1" customHeight="1" x14ac:dyDescent="0.25">
      <c r="B101" s="716"/>
      <c r="C101" s="115" t="s">
        <v>32</v>
      </c>
      <c r="D101" s="717">
        <f t="shared" si="465"/>
        <v>0</v>
      </c>
      <c r="E101" s="717">
        <v>0</v>
      </c>
      <c r="F101" s="717"/>
      <c r="G101" s="718"/>
      <c r="H101" s="718"/>
      <c r="I101" s="718"/>
      <c r="J101" s="591" t="e">
        <f t="shared" si="398"/>
        <v>#DIV/0!</v>
      </c>
      <c r="K101" s="717">
        <v>0</v>
      </c>
      <c r="L101" s="719"/>
      <c r="M101" s="717"/>
      <c r="N101" s="719"/>
      <c r="O101" s="719"/>
      <c r="P101" s="719"/>
      <c r="Q101" s="719"/>
      <c r="R101" s="719"/>
      <c r="S101" s="717">
        <f t="shared" si="422"/>
        <v>0</v>
      </c>
      <c r="T101" s="597" t="e">
        <f t="shared" si="423"/>
        <v>#DIV/0!</v>
      </c>
      <c r="U101" s="717">
        <v>0</v>
      </c>
      <c r="V101" s="692" t="e">
        <f t="shared" si="424"/>
        <v>#DIV/0!</v>
      </c>
      <c r="W101" s="717"/>
      <c r="X101" s="692" t="e">
        <f t="shared" si="426"/>
        <v>#DIV/0!</v>
      </c>
      <c r="Y101" s="719"/>
      <c r="Z101" s="692" t="e">
        <f t="shared" si="448"/>
        <v>#DIV/0!</v>
      </c>
      <c r="AA101" s="719"/>
      <c r="AB101" s="692" t="e">
        <f t="shared" si="449"/>
        <v>#DIV/0!</v>
      </c>
      <c r="AC101" s="717">
        <f t="shared" si="440"/>
        <v>0</v>
      </c>
      <c r="AD101" s="633" t="e">
        <f t="shared" si="427"/>
        <v>#DIV/0!</v>
      </c>
      <c r="AE101" s="717">
        <v>0</v>
      </c>
      <c r="AF101" s="633" t="e">
        <f t="shared" si="428"/>
        <v>#DIV/0!</v>
      </c>
      <c r="AG101" s="717"/>
      <c r="AH101" s="633" t="e">
        <f t="shared" si="430"/>
        <v>#DIV/0!</v>
      </c>
      <c r="AI101" s="717"/>
      <c r="AJ101" s="633" t="e">
        <f t="shared" si="450"/>
        <v>#DIV/0!</v>
      </c>
      <c r="AK101" s="717"/>
      <c r="AL101" s="633" t="e">
        <f t="shared" si="451"/>
        <v>#DIV/0!</v>
      </c>
      <c r="AM101" s="719"/>
      <c r="AN101" s="719"/>
      <c r="AO101" s="719"/>
      <c r="AP101" s="719"/>
      <c r="AQ101" s="719"/>
      <c r="AR101" s="719"/>
      <c r="AS101" s="719"/>
      <c r="AT101" s="719"/>
      <c r="AU101" s="720"/>
      <c r="AV101" s="116">
        <f t="shared" si="452"/>
        <v>0</v>
      </c>
      <c r="AW101" s="720">
        <v>0</v>
      </c>
      <c r="AX101" s="720"/>
      <c r="AY101" s="719"/>
      <c r="AZ101" s="719"/>
      <c r="BA101" s="300">
        <f t="shared" si="453"/>
        <v>0</v>
      </c>
      <c r="BB101" s="719"/>
      <c r="BC101" s="719"/>
      <c r="BD101" s="719"/>
      <c r="BE101" s="720">
        <f t="shared" si="432"/>
        <v>0</v>
      </c>
      <c r="BF101" s="720">
        <f t="shared" si="454"/>
        <v>0</v>
      </c>
      <c r="BG101" s="719"/>
      <c r="BH101" s="719"/>
      <c r="BI101" s="147">
        <f t="shared" si="466"/>
        <v>0</v>
      </c>
      <c r="BJ101" s="720">
        <v>0</v>
      </c>
      <c r="BK101" s="720"/>
      <c r="BL101" s="719"/>
      <c r="BM101" s="719"/>
      <c r="BN101" s="720"/>
      <c r="BO101" s="147">
        <f t="shared" si="467"/>
        <v>0</v>
      </c>
      <c r="BP101" s="720">
        <v>0</v>
      </c>
      <c r="BQ101" s="720"/>
      <c r="BR101" s="719"/>
      <c r="BS101" s="719"/>
      <c r="BT101" s="719"/>
      <c r="BU101" s="719"/>
      <c r="BV101" s="147">
        <f t="shared" si="468"/>
        <v>0</v>
      </c>
      <c r="BW101" s="720">
        <v>0</v>
      </c>
      <c r="BX101" s="720"/>
      <c r="BY101" s="719"/>
      <c r="BZ101" s="719"/>
      <c r="CA101" s="720">
        <f t="shared" si="458"/>
        <v>0</v>
      </c>
      <c r="CB101" s="717"/>
      <c r="CC101" s="718"/>
      <c r="CD101" s="718"/>
      <c r="CE101" s="116">
        <f t="shared" si="459"/>
        <v>0</v>
      </c>
      <c r="CF101" s="720">
        <v>0</v>
      </c>
      <c r="CG101" s="720"/>
      <c r="CH101" s="718"/>
      <c r="CI101" s="718"/>
      <c r="CJ101" s="720"/>
      <c r="CK101" s="116">
        <f t="shared" si="460"/>
        <v>0</v>
      </c>
      <c r="CL101" s="720">
        <v>0</v>
      </c>
      <c r="CM101" s="720"/>
      <c r="CN101" s="719"/>
      <c r="CO101" s="719"/>
    </row>
    <row r="102" spans="2:93" s="721" customFormat="1" ht="62.25" hidden="1" customHeight="1" x14ac:dyDescent="0.25">
      <c r="B102" s="716"/>
      <c r="C102" s="115" t="s">
        <v>32</v>
      </c>
      <c r="D102" s="717">
        <f t="shared" si="465"/>
        <v>0</v>
      </c>
      <c r="E102" s="717">
        <v>0</v>
      </c>
      <c r="F102" s="717"/>
      <c r="G102" s="718"/>
      <c r="H102" s="718"/>
      <c r="I102" s="718"/>
      <c r="J102" s="591" t="e">
        <f t="shared" si="398"/>
        <v>#DIV/0!</v>
      </c>
      <c r="K102" s="717">
        <v>0</v>
      </c>
      <c r="L102" s="719"/>
      <c r="M102" s="717"/>
      <c r="N102" s="719"/>
      <c r="O102" s="719"/>
      <c r="P102" s="719"/>
      <c r="Q102" s="719"/>
      <c r="R102" s="719"/>
      <c r="S102" s="717">
        <f t="shared" si="422"/>
        <v>0</v>
      </c>
      <c r="T102" s="597" t="e">
        <f t="shared" si="423"/>
        <v>#DIV/0!</v>
      </c>
      <c r="U102" s="717">
        <v>0</v>
      </c>
      <c r="V102" s="692" t="e">
        <f t="shared" si="424"/>
        <v>#DIV/0!</v>
      </c>
      <c r="W102" s="717"/>
      <c r="X102" s="692" t="e">
        <f t="shared" si="426"/>
        <v>#DIV/0!</v>
      </c>
      <c r="Y102" s="719"/>
      <c r="Z102" s="692" t="e">
        <f t="shared" si="448"/>
        <v>#DIV/0!</v>
      </c>
      <c r="AA102" s="719"/>
      <c r="AB102" s="692" t="e">
        <f t="shared" si="449"/>
        <v>#DIV/0!</v>
      </c>
      <c r="AC102" s="717">
        <f t="shared" si="440"/>
        <v>0</v>
      </c>
      <c r="AD102" s="633" t="e">
        <f t="shared" si="427"/>
        <v>#DIV/0!</v>
      </c>
      <c r="AE102" s="717">
        <v>0</v>
      </c>
      <c r="AF102" s="633" t="e">
        <f t="shared" si="428"/>
        <v>#DIV/0!</v>
      </c>
      <c r="AG102" s="717"/>
      <c r="AH102" s="633" t="e">
        <f t="shared" si="430"/>
        <v>#DIV/0!</v>
      </c>
      <c r="AI102" s="717"/>
      <c r="AJ102" s="633" t="e">
        <f t="shared" si="450"/>
        <v>#DIV/0!</v>
      </c>
      <c r="AK102" s="717"/>
      <c r="AL102" s="633" t="e">
        <f t="shared" si="451"/>
        <v>#DIV/0!</v>
      </c>
      <c r="AM102" s="719"/>
      <c r="AN102" s="719"/>
      <c r="AO102" s="719"/>
      <c r="AP102" s="719"/>
      <c r="AQ102" s="719"/>
      <c r="AR102" s="719"/>
      <c r="AS102" s="719"/>
      <c r="AT102" s="719"/>
      <c r="AU102" s="720"/>
      <c r="AV102" s="116">
        <f t="shared" si="452"/>
        <v>0</v>
      </c>
      <c r="AW102" s="720">
        <v>0</v>
      </c>
      <c r="AX102" s="720"/>
      <c r="AY102" s="719"/>
      <c r="AZ102" s="719"/>
      <c r="BA102" s="300">
        <f t="shared" si="453"/>
        <v>0</v>
      </c>
      <c r="BB102" s="719"/>
      <c r="BC102" s="719"/>
      <c r="BD102" s="719"/>
      <c r="BE102" s="720">
        <f t="shared" si="432"/>
        <v>0</v>
      </c>
      <c r="BF102" s="720">
        <f t="shared" si="454"/>
        <v>0</v>
      </c>
      <c r="BG102" s="719"/>
      <c r="BH102" s="719"/>
      <c r="BI102" s="147">
        <f t="shared" si="466"/>
        <v>0</v>
      </c>
      <c r="BJ102" s="720">
        <v>0</v>
      </c>
      <c r="BK102" s="720"/>
      <c r="BL102" s="719"/>
      <c r="BM102" s="719"/>
      <c r="BN102" s="720"/>
      <c r="BO102" s="147">
        <f t="shared" si="467"/>
        <v>0</v>
      </c>
      <c r="BP102" s="720">
        <v>0</v>
      </c>
      <c r="BQ102" s="720"/>
      <c r="BR102" s="719"/>
      <c r="BS102" s="719"/>
      <c r="BT102" s="719"/>
      <c r="BU102" s="719"/>
      <c r="BV102" s="147">
        <f t="shared" si="468"/>
        <v>0</v>
      </c>
      <c r="BW102" s="720">
        <v>0</v>
      </c>
      <c r="BX102" s="720"/>
      <c r="BY102" s="719"/>
      <c r="BZ102" s="719"/>
      <c r="CA102" s="720">
        <f t="shared" si="458"/>
        <v>0</v>
      </c>
      <c r="CB102" s="717"/>
      <c r="CC102" s="718"/>
      <c r="CD102" s="718"/>
      <c r="CE102" s="116">
        <f t="shared" si="459"/>
        <v>0</v>
      </c>
      <c r="CF102" s="720">
        <v>0</v>
      </c>
      <c r="CG102" s="720"/>
      <c r="CH102" s="718"/>
      <c r="CI102" s="718"/>
      <c r="CJ102" s="720"/>
      <c r="CK102" s="116">
        <f t="shared" si="460"/>
        <v>0</v>
      </c>
      <c r="CL102" s="720">
        <v>0</v>
      </c>
      <c r="CM102" s="720"/>
      <c r="CN102" s="719"/>
      <c r="CO102" s="719"/>
    </row>
    <row r="103" spans="2:93" s="25" customFormat="1" ht="46.5" hidden="1" customHeight="1" x14ac:dyDescent="0.25">
      <c r="B103" s="207"/>
      <c r="C103" s="115" t="s">
        <v>32</v>
      </c>
      <c r="D103" s="183">
        <f t="shared" si="465"/>
        <v>0</v>
      </c>
      <c r="E103" s="183">
        <v>0</v>
      </c>
      <c r="F103" s="183"/>
      <c r="G103" s="195"/>
      <c r="H103" s="195"/>
      <c r="I103" s="195"/>
      <c r="J103" s="591" t="e">
        <f t="shared" si="398"/>
        <v>#DIV/0!</v>
      </c>
      <c r="K103" s="183">
        <v>0</v>
      </c>
      <c r="L103" s="24"/>
      <c r="M103" s="183"/>
      <c r="N103" s="24"/>
      <c r="O103" s="24"/>
      <c r="P103" s="24"/>
      <c r="Q103" s="24"/>
      <c r="R103" s="24"/>
      <c r="S103" s="183">
        <f t="shared" si="422"/>
        <v>0</v>
      </c>
      <c r="T103" s="597" t="e">
        <f t="shared" si="423"/>
        <v>#DIV/0!</v>
      </c>
      <c r="U103" s="183">
        <v>0</v>
      </c>
      <c r="V103" s="692" t="e">
        <f t="shared" si="424"/>
        <v>#DIV/0!</v>
      </c>
      <c r="W103" s="183"/>
      <c r="X103" s="692" t="e">
        <f t="shared" si="426"/>
        <v>#DIV/0!</v>
      </c>
      <c r="Y103" s="24"/>
      <c r="Z103" s="692" t="e">
        <f t="shared" si="448"/>
        <v>#DIV/0!</v>
      </c>
      <c r="AA103" s="24"/>
      <c r="AB103" s="692" t="e">
        <f t="shared" si="449"/>
        <v>#DIV/0!</v>
      </c>
      <c r="AC103" s="183">
        <f t="shared" si="440"/>
        <v>0</v>
      </c>
      <c r="AD103" s="633" t="e">
        <f t="shared" si="427"/>
        <v>#DIV/0!</v>
      </c>
      <c r="AE103" s="183">
        <v>0</v>
      </c>
      <c r="AF103" s="633" t="e">
        <f t="shared" si="428"/>
        <v>#DIV/0!</v>
      </c>
      <c r="AG103" s="183"/>
      <c r="AH103" s="633" t="e">
        <f t="shared" si="430"/>
        <v>#DIV/0!</v>
      </c>
      <c r="AI103" s="183"/>
      <c r="AJ103" s="633" t="e">
        <f t="shared" si="450"/>
        <v>#DIV/0!</v>
      </c>
      <c r="AK103" s="183"/>
      <c r="AL103" s="633" t="e">
        <f t="shared" si="451"/>
        <v>#DIV/0!</v>
      </c>
      <c r="AM103" s="24"/>
      <c r="AN103" s="24"/>
      <c r="AO103" s="24"/>
      <c r="AP103" s="24"/>
      <c r="AQ103" s="24"/>
      <c r="AR103" s="24"/>
      <c r="AS103" s="24"/>
      <c r="AT103" s="24"/>
      <c r="AU103" s="116"/>
      <c r="AV103" s="116">
        <f t="shared" si="452"/>
        <v>0</v>
      </c>
      <c r="AW103" s="116">
        <v>0</v>
      </c>
      <c r="AX103" s="116"/>
      <c r="AY103" s="24"/>
      <c r="AZ103" s="24"/>
      <c r="BA103" s="300">
        <f t="shared" si="453"/>
        <v>0</v>
      </c>
      <c r="BB103" s="24"/>
      <c r="BC103" s="24"/>
      <c r="BD103" s="24"/>
      <c r="BE103" s="116">
        <f t="shared" si="432"/>
        <v>0</v>
      </c>
      <c r="BF103" s="116">
        <f t="shared" si="454"/>
        <v>0</v>
      </c>
      <c r="BG103" s="24"/>
      <c r="BH103" s="24"/>
      <c r="BI103" s="116">
        <f t="shared" si="466"/>
        <v>0</v>
      </c>
      <c r="BJ103" s="116">
        <v>0</v>
      </c>
      <c r="BK103" s="116"/>
      <c r="BL103" s="24"/>
      <c r="BM103" s="24"/>
      <c r="BN103" s="116"/>
      <c r="BO103" s="116">
        <f t="shared" si="467"/>
        <v>0</v>
      </c>
      <c r="BP103" s="116">
        <v>0</v>
      </c>
      <c r="BQ103" s="116"/>
      <c r="BR103" s="24"/>
      <c r="BS103" s="24"/>
      <c r="BT103" s="24"/>
      <c r="BU103" s="24"/>
      <c r="BV103" s="116">
        <f t="shared" si="468"/>
        <v>0</v>
      </c>
      <c r="BW103" s="116">
        <v>0</v>
      </c>
      <c r="BX103" s="116"/>
      <c r="BY103" s="24"/>
      <c r="BZ103" s="24"/>
      <c r="CA103" s="116">
        <f t="shared" si="458"/>
        <v>0</v>
      </c>
      <c r="CB103" s="183"/>
      <c r="CC103" s="195"/>
      <c r="CD103" s="195"/>
      <c r="CE103" s="116">
        <f t="shared" si="459"/>
        <v>0</v>
      </c>
      <c r="CF103" s="116">
        <v>0</v>
      </c>
      <c r="CG103" s="116"/>
      <c r="CH103" s="195"/>
      <c r="CI103" s="195"/>
      <c r="CJ103" s="116"/>
      <c r="CK103" s="116">
        <f t="shared" si="460"/>
        <v>0</v>
      </c>
      <c r="CL103" s="116">
        <v>0</v>
      </c>
      <c r="CM103" s="116"/>
      <c r="CN103" s="24"/>
      <c r="CO103" s="24"/>
    </row>
    <row r="104" spans="2:93" s="166" customFormat="1" ht="30" hidden="1" customHeight="1" x14ac:dyDescent="0.25">
      <c r="B104" s="212"/>
      <c r="C104" s="115" t="s">
        <v>32</v>
      </c>
      <c r="D104" s="253"/>
      <c r="E104" s="249"/>
      <c r="F104" s="249"/>
      <c r="G104" s="253"/>
      <c r="H104" s="253"/>
      <c r="I104" s="253"/>
      <c r="J104" s="591" t="e">
        <f t="shared" si="398"/>
        <v>#DIV/0!</v>
      </c>
      <c r="K104" s="249"/>
      <c r="L104" s="82"/>
      <c r="M104" s="249"/>
      <c r="N104" s="82"/>
      <c r="O104" s="82"/>
      <c r="P104" s="82"/>
      <c r="Q104" s="82"/>
      <c r="R104" s="82"/>
      <c r="S104" s="249">
        <f t="shared" si="422"/>
        <v>0</v>
      </c>
      <c r="T104" s="597" t="e">
        <f t="shared" si="423"/>
        <v>#DIV/0!</v>
      </c>
      <c r="U104" s="249"/>
      <c r="V104" s="692" t="e">
        <f t="shared" si="424"/>
        <v>#DIV/0!</v>
      </c>
      <c r="W104" s="249"/>
      <c r="X104" s="692" t="e">
        <f t="shared" si="426"/>
        <v>#DIV/0!</v>
      </c>
      <c r="Y104" s="82"/>
      <c r="Z104" s="692" t="e">
        <f t="shared" si="448"/>
        <v>#DIV/0!</v>
      </c>
      <c r="AA104" s="82"/>
      <c r="AB104" s="692" t="e">
        <f t="shared" si="449"/>
        <v>#DIV/0!</v>
      </c>
      <c r="AC104" s="249">
        <f t="shared" si="440"/>
        <v>0</v>
      </c>
      <c r="AD104" s="633" t="e">
        <f t="shared" si="427"/>
        <v>#DIV/0!</v>
      </c>
      <c r="AE104" s="249"/>
      <c r="AF104" s="633" t="e">
        <f t="shared" si="428"/>
        <v>#DIV/0!</v>
      </c>
      <c r="AG104" s="249"/>
      <c r="AH104" s="633" t="e">
        <f t="shared" si="430"/>
        <v>#DIV/0!</v>
      </c>
      <c r="AI104" s="249"/>
      <c r="AJ104" s="633" t="e">
        <f t="shared" si="450"/>
        <v>#DIV/0!</v>
      </c>
      <c r="AK104" s="249"/>
      <c r="AL104" s="633" t="e">
        <f t="shared" si="451"/>
        <v>#DIV/0!</v>
      </c>
      <c r="AM104" s="82"/>
      <c r="AN104" s="82"/>
      <c r="AO104" s="82"/>
      <c r="AP104" s="82"/>
      <c r="AQ104" s="82"/>
      <c r="AR104" s="82"/>
      <c r="AS104" s="82"/>
      <c r="AT104" s="82"/>
      <c r="AU104" s="157"/>
      <c r="AV104" s="116">
        <f t="shared" si="452"/>
        <v>0</v>
      </c>
      <c r="AW104" s="300"/>
      <c r="AX104" s="300"/>
      <c r="AY104" s="82"/>
      <c r="AZ104" s="82"/>
      <c r="BA104" s="300">
        <f t="shared" si="453"/>
        <v>0</v>
      </c>
      <c r="BB104" s="82"/>
      <c r="BC104" s="82"/>
      <c r="BD104" s="82"/>
      <c r="BE104" s="82">
        <f t="shared" si="432"/>
        <v>0</v>
      </c>
      <c r="BF104" s="300">
        <f t="shared" si="454"/>
        <v>0</v>
      </c>
      <c r="BG104" s="82"/>
      <c r="BH104" s="82"/>
      <c r="BI104" s="82"/>
      <c r="BJ104" s="300"/>
      <c r="BK104" s="300"/>
      <c r="BL104" s="82"/>
      <c r="BM104" s="82"/>
      <c r="BN104" s="82"/>
      <c r="BO104" s="82"/>
      <c r="BP104" s="300"/>
      <c r="BQ104" s="300"/>
      <c r="BR104" s="82"/>
      <c r="BS104" s="82"/>
      <c r="BT104" s="82"/>
      <c r="BU104" s="82"/>
      <c r="BV104" s="82"/>
      <c r="BW104" s="300"/>
      <c r="BX104" s="300"/>
      <c r="BY104" s="82"/>
      <c r="BZ104" s="82"/>
      <c r="CA104" s="82">
        <f t="shared" si="458"/>
        <v>0</v>
      </c>
      <c r="CB104" s="249"/>
      <c r="CC104" s="253"/>
      <c r="CD104" s="253"/>
      <c r="CE104" s="116">
        <f t="shared" si="459"/>
        <v>0</v>
      </c>
      <c r="CF104" s="300"/>
      <c r="CG104" s="300"/>
      <c r="CH104" s="253"/>
      <c r="CI104" s="253"/>
      <c r="CJ104" s="82"/>
      <c r="CK104" s="116">
        <f t="shared" si="460"/>
        <v>0</v>
      </c>
      <c r="CL104" s="300"/>
      <c r="CM104" s="300"/>
      <c r="CN104" s="82"/>
      <c r="CO104" s="82"/>
    </row>
    <row r="105" spans="2:93" s="166" customFormat="1" ht="30" hidden="1" customHeight="1" x14ac:dyDescent="0.25">
      <c r="B105" s="212"/>
      <c r="C105" s="115" t="s">
        <v>32</v>
      </c>
      <c r="D105" s="253"/>
      <c r="E105" s="249"/>
      <c r="F105" s="249"/>
      <c r="G105" s="253"/>
      <c r="H105" s="253"/>
      <c r="I105" s="253"/>
      <c r="J105" s="591" t="e">
        <f t="shared" si="398"/>
        <v>#DIV/0!</v>
      </c>
      <c r="K105" s="249"/>
      <c r="L105" s="82"/>
      <c r="M105" s="249"/>
      <c r="N105" s="82"/>
      <c r="O105" s="82"/>
      <c r="P105" s="82"/>
      <c r="Q105" s="82"/>
      <c r="R105" s="82"/>
      <c r="S105" s="249">
        <f t="shared" si="422"/>
        <v>0</v>
      </c>
      <c r="T105" s="597" t="e">
        <f t="shared" si="423"/>
        <v>#DIV/0!</v>
      </c>
      <c r="U105" s="249"/>
      <c r="V105" s="692" t="e">
        <f t="shared" si="424"/>
        <v>#DIV/0!</v>
      </c>
      <c r="W105" s="249"/>
      <c r="X105" s="692" t="e">
        <f t="shared" si="426"/>
        <v>#DIV/0!</v>
      </c>
      <c r="Y105" s="82"/>
      <c r="Z105" s="692" t="e">
        <f t="shared" si="448"/>
        <v>#DIV/0!</v>
      </c>
      <c r="AA105" s="82"/>
      <c r="AB105" s="692" t="e">
        <f t="shared" si="449"/>
        <v>#DIV/0!</v>
      </c>
      <c r="AC105" s="249">
        <f t="shared" si="440"/>
        <v>0</v>
      </c>
      <c r="AD105" s="633" t="e">
        <f t="shared" si="427"/>
        <v>#DIV/0!</v>
      </c>
      <c r="AE105" s="249"/>
      <c r="AF105" s="633" t="e">
        <f t="shared" si="428"/>
        <v>#DIV/0!</v>
      </c>
      <c r="AG105" s="249"/>
      <c r="AH105" s="633" t="e">
        <f t="shared" si="430"/>
        <v>#DIV/0!</v>
      </c>
      <c r="AI105" s="249"/>
      <c r="AJ105" s="633" t="e">
        <f t="shared" si="450"/>
        <v>#DIV/0!</v>
      </c>
      <c r="AK105" s="249"/>
      <c r="AL105" s="633" t="e">
        <f t="shared" si="451"/>
        <v>#DIV/0!</v>
      </c>
      <c r="AM105" s="82"/>
      <c r="AN105" s="82"/>
      <c r="AO105" s="82"/>
      <c r="AP105" s="82"/>
      <c r="AQ105" s="82"/>
      <c r="AR105" s="82"/>
      <c r="AS105" s="82"/>
      <c r="AT105" s="82"/>
      <c r="AU105" s="157"/>
      <c r="AV105" s="116">
        <f t="shared" si="452"/>
        <v>0</v>
      </c>
      <c r="AW105" s="300"/>
      <c r="AX105" s="300"/>
      <c r="AY105" s="82"/>
      <c r="AZ105" s="82"/>
      <c r="BA105" s="300">
        <f t="shared" si="453"/>
        <v>0</v>
      </c>
      <c r="BB105" s="82"/>
      <c r="BC105" s="82"/>
      <c r="BD105" s="82"/>
      <c r="BE105" s="82">
        <f t="shared" si="432"/>
        <v>0</v>
      </c>
      <c r="BF105" s="300">
        <f t="shared" si="454"/>
        <v>0</v>
      </c>
      <c r="BG105" s="82"/>
      <c r="BH105" s="82"/>
      <c r="BI105" s="82"/>
      <c r="BJ105" s="300"/>
      <c r="BK105" s="300"/>
      <c r="BL105" s="82"/>
      <c r="BM105" s="82"/>
      <c r="BN105" s="82"/>
      <c r="BO105" s="82"/>
      <c r="BP105" s="300"/>
      <c r="BQ105" s="300"/>
      <c r="BR105" s="82"/>
      <c r="BS105" s="82"/>
      <c r="BT105" s="82"/>
      <c r="BU105" s="82"/>
      <c r="BV105" s="82"/>
      <c r="BW105" s="300"/>
      <c r="BX105" s="300"/>
      <c r="BY105" s="82"/>
      <c r="BZ105" s="82"/>
      <c r="CA105" s="82">
        <f t="shared" si="458"/>
        <v>0</v>
      </c>
      <c r="CB105" s="249"/>
      <c r="CC105" s="253"/>
      <c r="CD105" s="253"/>
      <c r="CE105" s="116">
        <f t="shared" si="459"/>
        <v>0</v>
      </c>
      <c r="CF105" s="300"/>
      <c r="CG105" s="300"/>
      <c r="CH105" s="253"/>
      <c r="CI105" s="253"/>
      <c r="CJ105" s="82"/>
      <c r="CK105" s="116">
        <f t="shared" si="460"/>
        <v>0</v>
      </c>
      <c r="CL105" s="300"/>
      <c r="CM105" s="300"/>
      <c r="CN105" s="82"/>
      <c r="CO105" s="82"/>
    </row>
    <row r="106" spans="2:93" s="166" customFormat="1" ht="30" hidden="1" customHeight="1" x14ac:dyDescent="0.25">
      <c r="B106" s="212"/>
      <c r="C106" s="115" t="s">
        <v>32</v>
      </c>
      <c r="D106" s="253"/>
      <c r="E106" s="249"/>
      <c r="F106" s="249"/>
      <c r="G106" s="253"/>
      <c r="H106" s="253"/>
      <c r="I106" s="253"/>
      <c r="J106" s="591" t="e">
        <f t="shared" si="398"/>
        <v>#DIV/0!</v>
      </c>
      <c r="K106" s="249"/>
      <c r="L106" s="82"/>
      <c r="M106" s="249"/>
      <c r="N106" s="82"/>
      <c r="O106" s="82"/>
      <c r="P106" s="82"/>
      <c r="Q106" s="82"/>
      <c r="R106" s="82"/>
      <c r="S106" s="249">
        <f t="shared" si="422"/>
        <v>0</v>
      </c>
      <c r="T106" s="597" t="e">
        <f t="shared" si="423"/>
        <v>#DIV/0!</v>
      </c>
      <c r="U106" s="249"/>
      <c r="V106" s="692" t="e">
        <f t="shared" si="424"/>
        <v>#DIV/0!</v>
      </c>
      <c r="W106" s="249"/>
      <c r="X106" s="692" t="e">
        <f t="shared" si="426"/>
        <v>#DIV/0!</v>
      </c>
      <c r="Y106" s="82"/>
      <c r="Z106" s="692" t="e">
        <f t="shared" si="448"/>
        <v>#DIV/0!</v>
      </c>
      <c r="AA106" s="82"/>
      <c r="AB106" s="692" t="e">
        <f t="shared" si="449"/>
        <v>#DIV/0!</v>
      </c>
      <c r="AC106" s="249">
        <f t="shared" si="440"/>
        <v>0</v>
      </c>
      <c r="AD106" s="633" t="e">
        <f t="shared" si="427"/>
        <v>#DIV/0!</v>
      </c>
      <c r="AE106" s="249"/>
      <c r="AF106" s="633" t="e">
        <f t="shared" si="428"/>
        <v>#DIV/0!</v>
      </c>
      <c r="AG106" s="249"/>
      <c r="AH106" s="633" t="e">
        <f t="shared" si="430"/>
        <v>#DIV/0!</v>
      </c>
      <c r="AI106" s="249"/>
      <c r="AJ106" s="633" t="e">
        <f t="shared" si="450"/>
        <v>#DIV/0!</v>
      </c>
      <c r="AK106" s="249"/>
      <c r="AL106" s="633" t="e">
        <f t="shared" si="451"/>
        <v>#DIV/0!</v>
      </c>
      <c r="AM106" s="82"/>
      <c r="AN106" s="82"/>
      <c r="AO106" s="82"/>
      <c r="AP106" s="82"/>
      <c r="AQ106" s="82"/>
      <c r="AR106" s="82"/>
      <c r="AS106" s="82"/>
      <c r="AT106" s="82"/>
      <c r="AU106" s="157"/>
      <c r="AV106" s="116">
        <f t="shared" si="452"/>
        <v>0</v>
      </c>
      <c r="AW106" s="300"/>
      <c r="AX106" s="300"/>
      <c r="AY106" s="82"/>
      <c r="AZ106" s="82"/>
      <c r="BA106" s="300">
        <f t="shared" si="453"/>
        <v>0</v>
      </c>
      <c r="BB106" s="82"/>
      <c r="BC106" s="82"/>
      <c r="BD106" s="82"/>
      <c r="BE106" s="82">
        <f t="shared" si="432"/>
        <v>0</v>
      </c>
      <c r="BF106" s="300">
        <f t="shared" si="454"/>
        <v>0</v>
      </c>
      <c r="BG106" s="82"/>
      <c r="BH106" s="82"/>
      <c r="BI106" s="82"/>
      <c r="BJ106" s="300"/>
      <c r="BK106" s="300"/>
      <c r="BL106" s="82"/>
      <c r="BM106" s="82"/>
      <c r="BN106" s="82"/>
      <c r="BO106" s="82"/>
      <c r="BP106" s="300"/>
      <c r="BQ106" s="300"/>
      <c r="BR106" s="82"/>
      <c r="BS106" s="82"/>
      <c r="BT106" s="82"/>
      <c r="BU106" s="82"/>
      <c r="BV106" s="82"/>
      <c r="BW106" s="300"/>
      <c r="BX106" s="300"/>
      <c r="BY106" s="82"/>
      <c r="BZ106" s="82"/>
      <c r="CA106" s="82">
        <f t="shared" si="458"/>
        <v>0</v>
      </c>
      <c r="CB106" s="249"/>
      <c r="CC106" s="253"/>
      <c r="CD106" s="253"/>
      <c r="CE106" s="116">
        <f t="shared" si="459"/>
        <v>0</v>
      </c>
      <c r="CF106" s="300"/>
      <c r="CG106" s="300"/>
      <c r="CH106" s="253"/>
      <c r="CI106" s="253"/>
      <c r="CJ106" s="82"/>
      <c r="CK106" s="116">
        <f t="shared" si="460"/>
        <v>0</v>
      </c>
      <c r="CL106" s="300"/>
      <c r="CM106" s="300"/>
      <c r="CN106" s="82"/>
      <c r="CO106" s="82"/>
    </row>
    <row r="107" spans="2:93" s="166" customFormat="1" ht="30" hidden="1" customHeight="1" x14ac:dyDescent="0.25">
      <c r="B107" s="212"/>
      <c r="C107" s="115" t="s">
        <v>32</v>
      </c>
      <c r="D107" s="253"/>
      <c r="E107" s="249"/>
      <c r="F107" s="249"/>
      <c r="G107" s="253"/>
      <c r="H107" s="253"/>
      <c r="I107" s="253"/>
      <c r="J107" s="591" t="e">
        <f t="shared" si="398"/>
        <v>#DIV/0!</v>
      </c>
      <c r="K107" s="249"/>
      <c r="L107" s="82"/>
      <c r="M107" s="249"/>
      <c r="N107" s="82"/>
      <c r="O107" s="82"/>
      <c r="P107" s="82"/>
      <c r="Q107" s="82"/>
      <c r="R107" s="82"/>
      <c r="S107" s="249">
        <f t="shared" si="422"/>
        <v>0</v>
      </c>
      <c r="T107" s="597" t="e">
        <f t="shared" si="423"/>
        <v>#DIV/0!</v>
      </c>
      <c r="U107" s="249"/>
      <c r="V107" s="692" t="e">
        <f t="shared" si="424"/>
        <v>#DIV/0!</v>
      </c>
      <c r="W107" s="249"/>
      <c r="X107" s="692" t="e">
        <f t="shared" si="426"/>
        <v>#DIV/0!</v>
      </c>
      <c r="Y107" s="82"/>
      <c r="Z107" s="692" t="e">
        <f t="shared" si="448"/>
        <v>#DIV/0!</v>
      </c>
      <c r="AA107" s="82"/>
      <c r="AB107" s="692" t="e">
        <f t="shared" si="449"/>
        <v>#DIV/0!</v>
      </c>
      <c r="AC107" s="249">
        <f t="shared" si="440"/>
        <v>0</v>
      </c>
      <c r="AD107" s="633" t="e">
        <f t="shared" si="427"/>
        <v>#DIV/0!</v>
      </c>
      <c r="AE107" s="249"/>
      <c r="AF107" s="633" t="e">
        <f t="shared" si="428"/>
        <v>#DIV/0!</v>
      </c>
      <c r="AG107" s="249"/>
      <c r="AH107" s="633" t="e">
        <f t="shared" si="430"/>
        <v>#DIV/0!</v>
      </c>
      <c r="AI107" s="249"/>
      <c r="AJ107" s="633" t="e">
        <f t="shared" si="450"/>
        <v>#DIV/0!</v>
      </c>
      <c r="AK107" s="249"/>
      <c r="AL107" s="633" t="e">
        <f t="shared" si="451"/>
        <v>#DIV/0!</v>
      </c>
      <c r="AM107" s="82"/>
      <c r="AN107" s="82"/>
      <c r="AO107" s="82"/>
      <c r="AP107" s="82"/>
      <c r="AQ107" s="82"/>
      <c r="AR107" s="82"/>
      <c r="AS107" s="82"/>
      <c r="AT107" s="82"/>
      <c r="AU107" s="157"/>
      <c r="AV107" s="116">
        <f t="shared" si="452"/>
        <v>0</v>
      </c>
      <c r="AW107" s="300"/>
      <c r="AX107" s="300"/>
      <c r="AY107" s="82"/>
      <c r="AZ107" s="82"/>
      <c r="BA107" s="300">
        <f t="shared" si="453"/>
        <v>0</v>
      </c>
      <c r="BB107" s="82"/>
      <c r="BC107" s="82"/>
      <c r="BD107" s="82"/>
      <c r="BE107" s="82">
        <f t="shared" si="432"/>
        <v>0</v>
      </c>
      <c r="BF107" s="300">
        <f t="shared" si="454"/>
        <v>0</v>
      </c>
      <c r="BG107" s="82"/>
      <c r="BH107" s="82"/>
      <c r="BI107" s="82"/>
      <c r="BJ107" s="300"/>
      <c r="BK107" s="300"/>
      <c r="BL107" s="82"/>
      <c r="BM107" s="82"/>
      <c r="BN107" s="82"/>
      <c r="BO107" s="82"/>
      <c r="BP107" s="300"/>
      <c r="BQ107" s="300"/>
      <c r="BR107" s="82"/>
      <c r="BS107" s="82"/>
      <c r="BT107" s="82"/>
      <c r="BU107" s="82"/>
      <c r="BV107" s="82"/>
      <c r="BW107" s="300"/>
      <c r="BX107" s="300"/>
      <c r="BY107" s="82"/>
      <c r="BZ107" s="82"/>
      <c r="CA107" s="82">
        <f t="shared" si="458"/>
        <v>0</v>
      </c>
      <c r="CB107" s="249"/>
      <c r="CC107" s="253"/>
      <c r="CD107" s="253"/>
      <c r="CE107" s="116">
        <f t="shared" si="459"/>
        <v>0</v>
      </c>
      <c r="CF107" s="300"/>
      <c r="CG107" s="300"/>
      <c r="CH107" s="253"/>
      <c r="CI107" s="253"/>
      <c r="CJ107" s="82"/>
      <c r="CK107" s="116">
        <f t="shared" si="460"/>
        <v>0</v>
      </c>
      <c r="CL107" s="300"/>
      <c r="CM107" s="300"/>
      <c r="CN107" s="82"/>
      <c r="CO107" s="82"/>
    </row>
    <row r="108" spans="2:93" s="166" customFormat="1" ht="30" hidden="1" customHeight="1" x14ac:dyDescent="0.25">
      <c r="B108" s="212"/>
      <c r="C108" s="115" t="s">
        <v>32</v>
      </c>
      <c r="D108" s="253"/>
      <c r="E108" s="249"/>
      <c r="F108" s="249"/>
      <c r="G108" s="253"/>
      <c r="H108" s="253"/>
      <c r="I108" s="253"/>
      <c r="J108" s="591" t="e">
        <f t="shared" si="398"/>
        <v>#DIV/0!</v>
      </c>
      <c r="K108" s="249"/>
      <c r="L108" s="82"/>
      <c r="M108" s="249"/>
      <c r="N108" s="82"/>
      <c r="O108" s="82"/>
      <c r="P108" s="82"/>
      <c r="Q108" s="82"/>
      <c r="R108" s="82"/>
      <c r="S108" s="249">
        <f t="shared" si="422"/>
        <v>0</v>
      </c>
      <c r="T108" s="597" t="e">
        <f t="shared" si="423"/>
        <v>#DIV/0!</v>
      </c>
      <c r="U108" s="249"/>
      <c r="V108" s="692" t="e">
        <f t="shared" si="424"/>
        <v>#DIV/0!</v>
      </c>
      <c r="W108" s="249"/>
      <c r="X108" s="692" t="e">
        <f t="shared" si="426"/>
        <v>#DIV/0!</v>
      </c>
      <c r="Y108" s="82"/>
      <c r="Z108" s="692" t="e">
        <f t="shared" si="448"/>
        <v>#DIV/0!</v>
      </c>
      <c r="AA108" s="82"/>
      <c r="AB108" s="692" t="e">
        <f t="shared" si="449"/>
        <v>#DIV/0!</v>
      </c>
      <c r="AC108" s="249">
        <f t="shared" si="440"/>
        <v>0</v>
      </c>
      <c r="AD108" s="633" t="e">
        <f t="shared" si="427"/>
        <v>#DIV/0!</v>
      </c>
      <c r="AE108" s="249"/>
      <c r="AF108" s="633" t="e">
        <f t="shared" si="428"/>
        <v>#DIV/0!</v>
      </c>
      <c r="AG108" s="249"/>
      <c r="AH108" s="633" t="e">
        <f t="shared" si="430"/>
        <v>#DIV/0!</v>
      </c>
      <c r="AI108" s="249"/>
      <c r="AJ108" s="633" t="e">
        <f t="shared" si="450"/>
        <v>#DIV/0!</v>
      </c>
      <c r="AK108" s="249"/>
      <c r="AL108" s="633" t="e">
        <f t="shared" si="451"/>
        <v>#DIV/0!</v>
      </c>
      <c r="AM108" s="82"/>
      <c r="AN108" s="82"/>
      <c r="AO108" s="82"/>
      <c r="AP108" s="82"/>
      <c r="AQ108" s="82"/>
      <c r="AR108" s="82"/>
      <c r="AS108" s="82"/>
      <c r="AT108" s="82"/>
      <c r="AU108" s="157"/>
      <c r="AV108" s="116">
        <f t="shared" si="452"/>
        <v>0</v>
      </c>
      <c r="AW108" s="300"/>
      <c r="AX108" s="300"/>
      <c r="AY108" s="82"/>
      <c r="AZ108" s="82"/>
      <c r="BA108" s="300">
        <f t="shared" si="453"/>
        <v>0</v>
      </c>
      <c r="BB108" s="82"/>
      <c r="BC108" s="82"/>
      <c r="BD108" s="82"/>
      <c r="BE108" s="82">
        <f t="shared" si="432"/>
        <v>0</v>
      </c>
      <c r="BF108" s="300">
        <f t="shared" si="454"/>
        <v>0</v>
      </c>
      <c r="BG108" s="82"/>
      <c r="BH108" s="82"/>
      <c r="BI108" s="82"/>
      <c r="BJ108" s="300"/>
      <c r="BK108" s="300"/>
      <c r="BL108" s="82"/>
      <c r="BM108" s="82"/>
      <c r="BN108" s="82"/>
      <c r="BO108" s="82"/>
      <c r="BP108" s="300"/>
      <c r="BQ108" s="300"/>
      <c r="BR108" s="82"/>
      <c r="BS108" s="82"/>
      <c r="BT108" s="82"/>
      <c r="BU108" s="82"/>
      <c r="BV108" s="82"/>
      <c r="BW108" s="300"/>
      <c r="BX108" s="300"/>
      <c r="BY108" s="82"/>
      <c r="BZ108" s="82"/>
      <c r="CA108" s="82">
        <f t="shared" si="458"/>
        <v>0</v>
      </c>
      <c r="CB108" s="249"/>
      <c r="CC108" s="253"/>
      <c r="CD108" s="253"/>
      <c r="CE108" s="116">
        <f t="shared" si="459"/>
        <v>0</v>
      </c>
      <c r="CF108" s="300"/>
      <c r="CG108" s="300"/>
      <c r="CH108" s="253"/>
      <c r="CI108" s="253"/>
      <c r="CJ108" s="82"/>
      <c r="CK108" s="116">
        <f t="shared" si="460"/>
        <v>0</v>
      </c>
      <c r="CL108" s="300"/>
      <c r="CM108" s="300"/>
      <c r="CN108" s="82"/>
      <c r="CO108" s="82"/>
    </row>
    <row r="109" spans="2:93" s="166" customFormat="1" ht="30" hidden="1" customHeight="1" x14ac:dyDescent="0.25">
      <c r="B109" s="212"/>
      <c r="C109" s="115" t="s">
        <v>32</v>
      </c>
      <c r="D109" s="253"/>
      <c r="E109" s="249"/>
      <c r="F109" s="249"/>
      <c r="G109" s="253"/>
      <c r="H109" s="253"/>
      <c r="I109" s="253"/>
      <c r="J109" s="591" t="e">
        <f t="shared" si="398"/>
        <v>#DIV/0!</v>
      </c>
      <c r="K109" s="249"/>
      <c r="L109" s="82"/>
      <c r="M109" s="249"/>
      <c r="N109" s="82"/>
      <c r="O109" s="82"/>
      <c r="P109" s="82"/>
      <c r="Q109" s="82"/>
      <c r="R109" s="82"/>
      <c r="S109" s="249">
        <f t="shared" si="422"/>
        <v>0</v>
      </c>
      <c r="T109" s="597" t="e">
        <f t="shared" si="423"/>
        <v>#DIV/0!</v>
      </c>
      <c r="U109" s="249"/>
      <c r="V109" s="692" t="e">
        <f t="shared" si="424"/>
        <v>#DIV/0!</v>
      </c>
      <c r="W109" s="249"/>
      <c r="X109" s="692" t="e">
        <f t="shared" si="426"/>
        <v>#DIV/0!</v>
      </c>
      <c r="Y109" s="82"/>
      <c r="Z109" s="692" t="e">
        <f t="shared" si="448"/>
        <v>#DIV/0!</v>
      </c>
      <c r="AA109" s="82"/>
      <c r="AB109" s="692" t="e">
        <f t="shared" si="449"/>
        <v>#DIV/0!</v>
      </c>
      <c r="AC109" s="249">
        <f t="shared" si="440"/>
        <v>0</v>
      </c>
      <c r="AD109" s="633" t="e">
        <f t="shared" si="427"/>
        <v>#DIV/0!</v>
      </c>
      <c r="AE109" s="249"/>
      <c r="AF109" s="633" t="e">
        <f t="shared" si="428"/>
        <v>#DIV/0!</v>
      </c>
      <c r="AG109" s="249"/>
      <c r="AH109" s="633" t="e">
        <f t="shared" si="430"/>
        <v>#DIV/0!</v>
      </c>
      <c r="AI109" s="249"/>
      <c r="AJ109" s="633" t="e">
        <f t="shared" si="450"/>
        <v>#DIV/0!</v>
      </c>
      <c r="AK109" s="249"/>
      <c r="AL109" s="633" t="e">
        <f t="shared" si="451"/>
        <v>#DIV/0!</v>
      </c>
      <c r="AM109" s="82"/>
      <c r="AN109" s="82"/>
      <c r="AO109" s="82"/>
      <c r="AP109" s="82"/>
      <c r="AQ109" s="82"/>
      <c r="AR109" s="82"/>
      <c r="AS109" s="82"/>
      <c r="AT109" s="82"/>
      <c r="AU109" s="157"/>
      <c r="AV109" s="116">
        <f t="shared" si="452"/>
        <v>0</v>
      </c>
      <c r="AW109" s="300"/>
      <c r="AX109" s="300"/>
      <c r="AY109" s="82"/>
      <c r="AZ109" s="82"/>
      <c r="BA109" s="300">
        <f t="shared" si="453"/>
        <v>0</v>
      </c>
      <c r="BB109" s="82"/>
      <c r="BC109" s="82"/>
      <c r="BD109" s="82"/>
      <c r="BE109" s="82">
        <f t="shared" si="432"/>
        <v>0</v>
      </c>
      <c r="BF109" s="300">
        <f t="shared" si="454"/>
        <v>0</v>
      </c>
      <c r="BG109" s="82"/>
      <c r="BH109" s="82"/>
      <c r="BI109" s="82"/>
      <c r="BJ109" s="300"/>
      <c r="BK109" s="300"/>
      <c r="BL109" s="82"/>
      <c r="BM109" s="82"/>
      <c r="BN109" s="82"/>
      <c r="BO109" s="82"/>
      <c r="BP109" s="300"/>
      <c r="BQ109" s="300"/>
      <c r="BR109" s="82"/>
      <c r="BS109" s="82"/>
      <c r="BT109" s="82"/>
      <c r="BU109" s="82"/>
      <c r="BV109" s="82"/>
      <c r="BW109" s="300"/>
      <c r="BX109" s="300"/>
      <c r="BY109" s="82"/>
      <c r="BZ109" s="82"/>
      <c r="CA109" s="82">
        <f t="shared" si="458"/>
        <v>0</v>
      </c>
      <c r="CB109" s="249"/>
      <c r="CC109" s="253"/>
      <c r="CD109" s="253"/>
      <c r="CE109" s="116">
        <f t="shared" si="459"/>
        <v>0</v>
      </c>
      <c r="CF109" s="300"/>
      <c r="CG109" s="300"/>
      <c r="CH109" s="253"/>
      <c r="CI109" s="253"/>
      <c r="CJ109" s="82"/>
      <c r="CK109" s="116">
        <f t="shared" si="460"/>
        <v>0</v>
      </c>
      <c r="CL109" s="300"/>
      <c r="CM109" s="300"/>
      <c r="CN109" s="82"/>
      <c r="CO109" s="82"/>
    </row>
    <row r="110" spans="2:93" s="166" customFormat="1" ht="30" hidden="1" customHeight="1" x14ac:dyDescent="0.25">
      <c r="B110" s="212"/>
      <c r="C110" s="115" t="s">
        <v>32</v>
      </c>
      <c r="D110" s="253"/>
      <c r="E110" s="249"/>
      <c r="F110" s="249"/>
      <c r="G110" s="253"/>
      <c r="H110" s="253"/>
      <c r="I110" s="253"/>
      <c r="J110" s="591" t="e">
        <f t="shared" si="398"/>
        <v>#DIV/0!</v>
      </c>
      <c r="K110" s="249"/>
      <c r="L110" s="82"/>
      <c r="M110" s="249"/>
      <c r="N110" s="82"/>
      <c r="O110" s="82"/>
      <c r="P110" s="82"/>
      <c r="Q110" s="82"/>
      <c r="R110" s="82"/>
      <c r="S110" s="249">
        <f t="shared" si="422"/>
        <v>0</v>
      </c>
      <c r="T110" s="597" t="e">
        <f t="shared" si="423"/>
        <v>#DIV/0!</v>
      </c>
      <c r="U110" s="249"/>
      <c r="V110" s="692" t="e">
        <f t="shared" si="424"/>
        <v>#DIV/0!</v>
      </c>
      <c r="W110" s="249"/>
      <c r="X110" s="692" t="e">
        <f t="shared" si="426"/>
        <v>#DIV/0!</v>
      </c>
      <c r="Y110" s="82"/>
      <c r="Z110" s="692" t="e">
        <f t="shared" si="448"/>
        <v>#DIV/0!</v>
      </c>
      <c r="AA110" s="82"/>
      <c r="AB110" s="692" t="e">
        <f t="shared" si="449"/>
        <v>#DIV/0!</v>
      </c>
      <c r="AC110" s="249">
        <f t="shared" si="440"/>
        <v>0</v>
      </c>
      <c r="AD110" s="633" t="e">
        <f t="shared" si="427"/>
        <v>#DIV/0!</v>
      </c>
      <c r="AE110" s="249"/>
      <c r="AF110" s="633" t="e">
        <f t="shared" si="428"/>
        <v>#DIV/0!</v>
      </c>
      <c r="AG110" s="249"/>
      <c r="AH110" s="633" t="e">
        <f t="shared" si="430"/>
        <v>#DIV/0!</v>
      </c>
      <c r="AI110" s="249"/>
      <c r="AJ110" s="633" t="e">
        <f t="shared" si="450"/>
        <v>#DIV/0!</v>
      </c>
      <c r="AK110" s="249"/>
      <c r="AL110" s="633" t="e">
        <f t="shared" si="451"/>
        <v>#DIV/0!</v>
      </c>
      <c r="AM110" s="82"/>
      <c r="AN110" s="82"/>
      <c r="AO110" s="82"/>
      <c r="AP110" s="82"/>
      <c r="AQ110" s="82"/>
      <c r="AR110" s="82"/>
      <c r="AS110" s="82"/>
      <c r="AT110" s="82"/>
      <c r="AU110" s="157"/>
      <c r="AV110" s="116">
        <f t="shared" si="452"/>
        <v>0</v>
      </c>
      <c r="AW110" s="300"/>
      <c r="AX110" s="300"/>
      <c r="AY110" s="82"/>
      <c r="AZ110" s="82"/>
      <c r="BA110" s="300">
        <f t="shared" si="453"/>
        <v>0</v>
      </c>
      <c r="BB110" s="82"/>
      <c r="BC110" s="82"/>
      <c r="BD110" s="82"/>
      <c r="BE110" s="82">
        <f t="shared" si="432"/>
        <v>0</v>
      </c>
      <c r="BF110" s="300">
        <f t="shared" si="454"/>
        <v>0</v>
      </c>
      <c r="BG110" s="82"/>
      <c r="BH110" s="82"/>
      <c r="BI110" s="82"/>
      <c r="BJ110" s="300"/>
      <c r="BK110" s="300"/>
      <c r="BL110" s="82"/>
      <c r="BM110" s="82"/>
      <c r="BN110" s="82"/>
      <c r="BO110" s="82"/>
      <c r="BP110" s="300"/>
      <c r="BQ110" s="300"/>
      <c r="BR110" s="82"/>
      <c r="BS110" s="82"/>
      <c r="BT110" s="82"/>
      <c r="BU110" s="82"/>
      <c r="BV110" s="82"/>
      <c r="BW110" s="300"/>
      <c r="BX110" s="300"/>
      <c r="BY110" s="82"/>
      <c r="BZ110" s="82"/>
      <c r="CA110" s="82">
        <f t="shared" si="458"/>
        <v>0</v>
      </c>
      <c r="CB110" s="249"/>
      <c r="CC110" s="253"/>
      <c r="CD110" s="253"/>
      <c r="CE110" s="116">
        <f t="shared" si="459"/>
        <v>0</v>
      </c>
      <c r="CF110" s="300"/>
      <c r="CG110" s="300"/>
      <c r="CH110" s="253"/>
      <c r="CI110" s="253"/>
      <c r="CJ110" s="82"/>
      <c r="CK110" s="116">
        <f t="shared" si="460"/>
        <v>0</v>
      </c>
      <c r="CL110" s="300"/>
      <c r="CM110" s="300"/>
      <c r="CN110" s="82"/>
      <c r="CO110" s="82"/>
    </row>
    <row r="111" spans="2:93" s="166" customFormat="1" ht="30" hidden="1" customHeight="1" x14ac:dyDescent="0.25">
      <c r="B111" s="212"/>
      <c r="C111" s="115" t="s">
        <v>32</v>
      </c>
      <c r="D111" s="253"/>
      <c r="E111" s="249"/>
      <c r="F111" s="249"/>
      <c r="G111" s="253"/>
      <c r="H111" s="253"/>
      <c r="I111" s="253"/>
      <c r="J111" s="591" t="e">
        <f t="shared" si="398"/>
        <v>#DIV/0!</v>
      </c>
      <c r="K111" s="249"/>
      <c r="L111" s="82"/>
      <c r="M111" s="249"/>
      <c r="N111" s="82"/>
      <c r="O111" s="82"/>
      <c r="P111" s="82"/>
      <c r="Q111" s="82"/>
      <c r="R111" s="82"/>
      <c r="S111" s="249">
        <f t="shared" si="422"/>
        <v>0</v>
      </c>
      <c r="T111" s="597" t="e">
        <f t="shared" si="423"/>
        <v>#DIV/0!</v>
      </c>
      <c r="U111" s="249"/>
      <c r="V111" s="692" t="e">
        <f t="shared" si="424"/>
        <v>#DIV/0!</v>
      </c>
      <c r="W111" s="249"/>
      <c r="X111" s="692" t="e">
        <f t="shared" si="426"/>
        <v>#DIV/0!</v>
      </c>
      <c r="Y111" s="82"/>
      <c r="Z111" s="692" t="e">
        <f t="shared" si="448"/>
        <v>#DIV/0!</v>
      </c>
      <c r="AA111" s="82"/>
      <c r="AB111" s="692" t="e">
        <f t="shared" si="449"/>
        <v>#DIV/0!</v>
      </c>
      <c r="AC111" s="249">
        <f t="shared" si="440"/>
        <v>0</v>
      </c>
      <c r="AD111" s="633" t="e">
        <f t="shared" si="427"/>
        <v>#DIV/0!</v>
      </c>
      <c r="AE111" s="249"/>
      <c r="AF111" s="633" t="e">
        <f t="shared" si="428"/>
        <v>#DIV/0!</v>
      </c>
      <c r="AG111" s="249"/>
      <c r="AH111" s="633" t="e">
        <f t="shared" si="430"/>
        <v>#DIV/0!</v>
      </c>
      <c r="AI111" s="249"/>
      <c r="AJ111" s="633" t="e">
        <f t="shared" si="450"/>
        <v>#DIV/0!</v>
      </c>
      <c r="AK111" s="249"/>
      <c r="AL111" s="633" t="e">
        <f t="shared" si="451"/>
        <v>#DIV/0!</v>
      </c>
      <c r="AM111" s="82"/>
      <c r="AN111" s="82"/>
      <c r="AO111" s="82"/>
      <c r="AP111" s="82"/>
      <c r="AQ111" s="82"/>
      <c r="AR111" s="82"/>
      <c r="AS111" s="82"/>
      <c r="AT111" s="82"/>
      <c r="AU111" s="157"/>
      <c r="AV111" s="116">
        <f t="shared" si="452"/>
        <v>0</v>
      </c>
      <c r="AW111" s="300"/>
      <c r="AX111" s="300"/>
      <c r="AY111" s="82"/>
      <c r="AZ111" s="82"/>
      <c r="BA111" s="300">
        <f t="shared" si="453"/>
        <v>0</v>
      </c>
      <c r="BB111" s="82"/>
      <c r="BC111" s="82"/>
      <c r="BD111" s="82"/>
      <c r="BE111" s="82">
        <f t="shared" si="432"/>
        <v>0</v>
      </c>
      <c r="BF111" s="300">
        <f t="shared" si="454"/>
        <v>0</v>
      </c>
      <c r="BG111" s="82"/>
      <c r="BH111" s="82"/>
      <c r="BI111" s="82"/>
      <c r="BJ111" s="300"/>
      <c r="BK111" s="300"/>
      <c r="BL111" s="82"/>
      <c r="BM111" s="82"/>
      <c r="BN111" s="82"/>
      <c r="BO111" s="82"/>
      <c r="BP111" s="300"/>
      <c r="BQ111" s="300"/>
      <c r="BR111" s="82"/>
      <c r="BS111" s="82"/>
      <c r="BT111" s="82"/>
      <c r="BU111" s="82"/>
      <c r="BV111" s="82"/>
      <c r="BW111" s="300"/>
      <c r="BX111" s="300"/>
      <c r="BY111" s="82"/>
      <c r="BZ111" s="82"/>
      <c r="CA111" s="82">
        <f t="shared" si="458"/>
        <v>0</v>
      </c>
      <c r="CB111" s="249"/>
      <c r="CC111" s="253"/>
      <c r="CD111" s="253"/>
      <c r="CE111" s="116">
        <f t="shared" si="459"/>
        <v>0</v>
      </c>
      <c r="CF111" s="300"/>
      <c r="CG111" s="300"/>
      <c r="CH111" s="253"/>
      <c r="CI111" s="253"/>
      <c r="CJ111" s="82"/>
      <c r="CK111" s="116">
        <f t="shared" si="460"/>
        <v>0</v>
      </c>
      <c r="CL111" s="300"/>
      <c r="CM111" s="300"/>
      <c r="CN111" s="82"/>
      <c r="CO111" s="82"/>
    </row>
    <row r="112" spans="2:93" s="166" customFormat="1" ht="30" hidden="1" customHeight="1" x14ac:dyDescent="0.25">
      <c r="B112" s="212"/>
      <c r="C112" s="115" t="s">
        <v>32</v>
      </c>
      <c r="D112" s="253"/>
      <c r="E112" s="249"/>
      <c r="F112" s="249"/>
      <c r="G112" s="253"/>
      <c r="H112" s="253"/>
      <c r="I112" s="253"/>
      <c r="J112" s="591" t="e">
        <f t="shared" si="398"/>
        <v>#DIV/0!</v>
      </c>
      <c r="K112" s="249"/>
      <c r="L112" s="82"/>
      <c r="M112" s="249"/>
      <c r="N112" s="82"/>
      <c r="O112" s="82"/>
      <c r="P112" s="82"/>
      <c r="Q112" s="82"/>
      <c r="R112" s="82"/>
      <c r="S112" s="249">
        <f t="shared" si="422"/>
        <v>0</v>
      </c>
      <c r="T112" s="597" t="e">
        <f t="shared" si="423"/>
        <v>#DIV/0!</v>
      </c>
      <c r="U112" s="249"/>
      <c r="V112" s="692" t="e">
        <f t="shared" si="424"/>
        <v>#DIV/0!</v>
      </c>
      <c r="W112" s="249"/>
      <c r="X112" s="692" t="e">
        <f t="shared" si="426"/>
        <v>#DIV/0!</v>
      </c>
      <c r="Y112" s="82"/>
      <c r="Z112" s="692" t="e">
        <f t="shared" si="448"/>
        <v>#DIV/0!</v>
      </c>
      <c r="AA112" s="82"/>
      <c r="AB112" s="692" t="e">
        <f t="shared" si="449"/>
        <v>#DIV/0!</v>
      </c>
      <c r="AC112" s="249">
        <f t="shared" si="440"/>
        <v>0</v>
      </c>
      <c r="AD112" s="633" t="e">
        <f t="shared" si="427"/>
        <v>#DIV/0!</v>
      </c>
      <c r="AE112" s="249"/>
      <c r="AF112" s="633" t="e">
        <f t="shared" si="428"/>
        <v>#DIV/0!</v>
      </c>
      <c r="AG112" s="249"/>
      <c r="AH112" s="633" t="e">
        <f t="shared" si="430"/>
        <v>#DIV/0!</v>
      </c>
      <c r="AI112" s="249"/>
      <c r="AJ112" s="633" t="e">
        <f t="shared" si="450"/>
        <v>#DIV/0!</v>
      </c>
      <c r="AK112" s="249"/>
      <c r="AL112" s="633" t="e">
        <f t="shared" si="451"/>
        <v>#DIV/0!</v>
      </c>
      <c r="AM112" s="82"/>
      <c r="AN112" s="82"/>
      <c r="AO112" s="82"/>
      <c r="AP112" s="82"/>
      <c r="AQ112" s="82"/>
      <c r="AR112" s="82"/>
      <c r="AS112" s="82"/>
      <c r="AT112" s="82"/>
      <c r="AU112" s="157"/>
      <c r="AV112" s="116">
        <f t="shared" si="452"/>
        <v>0</v>
      </c>
      <c r="AW112" s="300"/>
      <c r="AX112" s="300"/>
      <c r="AY112" s="82"/>
      <c r="AZ112" s="82"/>
      <c r="BA112" s="300">
        <f t="shared" si="453"/>
        <v>0</v>
      </c>
      <c r="BB112" s="82"/>
      <c r="BC112" s="82"/>
      <c r="BD112" s="82"/>
      <c r="BE112" s="82">
        <f t="shared" si="432"/>
        <v>0</v>
      </c>
      <c r="BF112" s="300">
        <f t="shared" si="454"/>
        <v>0</v>
      </c>
      <c r="BG112" s="82"/>
      <c r="BH112" s="82"/>
      <c r="BI112" s="82"/>
      <c r="BJ112" s="300"/>
      <c r="BK112" s="300"/>
      <c r="BL112" s="82"/>
      <c r="BM112" s="82"/>
      <c r="BN112" s="82"/>
      <c r="BO112" s="82"/>
      <c r="BP112" s="300"/>
      <c r="BQ112" s="300"/>
      <c r="BR112" s="82"/>
      <c r="BS112" s="82"/>
      <c r="BT112" s="82"/>
      <c r="BU112" s="82"/>
      <c r="BV112" s="82"/>
      <c r="BW112" s="300"/>
      <c r="BX112" s="300"/>
      <c r="BY112" s="82"/>
      <c r="BZ112" s="82"/>
      <c r="CA112" s="82">
        <f t="shared" si="458"/>
        <v>0</v>
      </c>
      <c r="CB112" s="249"/>
      <c r="CC112" s="253"/>
      <c r="CD112" s="253"/>
      <c r="CE112" s="116">
        <f t="shared" si="459"/>
        <v>0</v>
      </c>
      <c r="CF112" s="300"/>
      <c r="CG112" s="300"/>
      <c r="CH112" s="253"/>
      <c r="CI112" s="253"/>
      <c r="CJ112" s="82"/>
      <c r="CK112" s="116">
        <f t="shared" si="460"/>
        <v>0</v>
      </c>
      <c r="CL112" s="300"/>
      <c r="CM112" s="300"/>
      <c r="CN112" s="82"/>
      <c r="CO112" s="82"/>
    </row>
    <row r="113" spans="2:93" s="166" customFormat="1" ht="30" hidden="1" customHeight="1" x14ac:dyDescent="0.25">
      <c r="B113" s="212"/>
      <c r="C113" s="115" t="s">
        <v>32</v>
      </c>
      <c r="D113" s="253"/>
      <c r="E113" s="249"/>
      <c r="F113" s="249"/>
      <c r="G113" s="253"/>
      <c r="H113" s="253"/>
      <c r="I113" s="253"/>
      <c r="J113" s="591" t="e">
        <f t="shared" si="398"/>
        <v>#DIV/0!</v>
      </c>
      <c r="K113" s="249"/>
      <c r="L113" s="82"/>
      <c r="M113" s="249"/>
      <c r="N113" s="82"/>
      <c r="O113" s="82"/>
      <c r="P113" s="82"/>
      <c r="Q113" s="82"/>
      <c r="R113" s="82"/>
      <c r="S113" s="249">
        <f t="shared" si="422"/>
        <v>0</v>
      </c>
      <c r="T113" s="597" t="e">
        <f t="shared" si="423"/>
        <v>#DIV/0!</v>
      </c>
      <c r="U113" s="249"/>
      <c r="V113" s="692" t="e">
        <f t="shared" si="424"/>
        <v>#DIV/0!</v>
      </c>
      <c r="W113" s="249"/>
      <c r="X113" s="692" t="e">
        <f t="shared" si="426"/>
        <v>#DIV/0!</v>
      </c>
      <c r="Y113" s="82"/>
      <c r="Z113" s="692" t="e">
        <f t="shared" si="448"/>
        <v>#DIV/0!</v>
      </c>
      <c r="AA113" s="82"/>
      <c r="AB113" s="692" t="e">
        <f t="shared" si="449"/>
        <v>#DIV/0!</v>
      </c>
      <c r="AC113" s="249">
        <f t="shared" si="440"/>
        <v>0</v>
      </c>
      <c r="AD113" s="633" t="e">
        <f t="shared" si="427"/>
        <v>#DIV/0!</v>
      </c>
      <c r="AE113" s="249"/>
      <c r="AF113" s="633" t="e">
        <f t="shared" si="428"/>
        <v>#DIV/0!</v>
      </c>
      <c r="AG113" s="249"/>
      <c r="AH113" s="633" t="e">
        <f t="shared" si="430"/>
        <v>#DIV/0!</v>
      </c>
      <c r="AI113" s="249"/>
      <c r="AJ113" s="633" t="e">
        <f t="shared" si="450"/>
        <v>#DIV/0!</v>
      </c>
      <c r="AK113" s="249"/>
      <c r="AL113" s="633" t="e">
        <f t="shared" si="451"/>
        <v>#DIV/0!</v>
      </c>
      <c r="AM113" s="82"/>
      <c r="AN113" s="82"/>
      <c r="AO113" s="82"/>
      <c r="AP113" s="82"/>
      <c r="AQ113" s="82"/>
      <c r="AR113" s="82"/>
      <c r="AS113" s="82"/>
      <c r="AT113" s="82"/>
      <c r="AU113" s="157"/>
      <c r="AV113" s="116">
        <f t="shared" si="452"/>
        <v>0</v>
      </c>
      <c r="AW113" s="300"/>
      <c r="AX113" s="300"/>
      <c r="AY113" s="82"/>
      <c r="AZ113" s="82"/>
      <c r="BA113" s="300">
        <f t="shared" si="453"/>
        <v>0</v>
      </c>
      <c r="BB113" s="82"/>
      <c r="BC113" s="82"/>
      <c r="BD113" s="82"/>
      <c r="BE113" s="82">
        <f t="shared" si="432"/>
        <v>0</v>
      </c>
      <c r="BF113" s="300">
        <f t="shared" si="454"/>
        <v>0</v>
      </c>
      <c r="BG113" s="82"/>
      <c r="BH113" s="82"/>
      <c r="BI113" s="82"/>
      <c r="BJ113" s="300"/>
      <c r="BK113" s="300"/>
      <c r="BL113" s="82"/>
      <c r="BM113" s="82"/>
      <c r="BN113" s="82"/>
      <c r="BO113" s="82"/>
      <c r="BP113" s="300"/>
      <c r="BQ113" s="300"/>
      <c r="BR113" s="82"/>
      <c r="BS113" s="82"/>
      <c r="BT113" s="82"/>
      <c r="BU113" s="82"/>
      <c r="BV113" s="82"/>
      <c r="BW113" s="300"/>
      <c r="BX113" s="300"/>
      <c r="BY113" s="82"/>
      <c r="BZ113" s="82"/>
      <c r="CA113" s="82">
        <f t="shared" si="458"/>
        <v>0</v>
      </c>
      <c r="CB113" s="249"/>
      <c r="CC113" s="253"/>
      <c r="CD113" s="253"/>
      <c r="CE113" s="116">
        <f t="shared" si="459"/>
        <v>0</v>
      </c>
      <c r="CF113" s="300"/>
      <c r="CG113" s="300"/>
      <c r="CH113" s="253"/>
      <c r="CI113" s="253"/>
      <c r="CJ113" s="82"/>
      <c r="CK113" s="116">
        <f t="shared" si="460"/>
        <v>0</v>
      </c>
      <c r="CL113" s="300"/>
      <c r="CM113" s="300"/>
      <c r="CN113" s="82"/>
      <c r="CO113" s="82"/>
    </row>
    <row r="114" spans="2:93" s="166" customFormat="1" ht="30" hidden="1" customHeight="1" x14ac:dyDescent="0.25">
      <c r="B114" s="212"/>
      <c r="C114" s="115" t="s">
        <v>32</v>
      </c>
      <c r="D114" s="253"/>
      <c r="E114" s="249"/>
      <c r="F114" s="249"/>
      <c r="G114" s="253"/>
      <c r="H114" s="253"/>
      <c r="I114" s="253"/>
      <c r="J114" s="591" t="e">
        <f t="shared" si="398"/>
        <v>#DIV/0!</v>
      </c>
      <c r="K114" s="249"/>
      <c r="L114" s="82"/>
      <c r="M114" s="249"/>
      <c r="N114" s="82"/>
      <c r="O114" s="82"/>
      <c r="P114" s="82"/>
      <c r="Q114" s="82"/>
      <c r="R114" s="82"/>
      <c r="S114" s="249">
        <f t="shared" si="422"/>
        <v>0</v>
      </c>
      <c r="T114" s="597" t="e">
        <f t="shared" si="423"/>
        <v>#DIV/0!</v>
      </c>
      <c r="U114" s="249"/>
      <c r="V114" s="692" t="e">
        <f t="shared" si="424"/>
        <v>#DIV/0!</v>
      </c>
      <c r="W114" s="249"/>
      <c r="X114" s="692" t="e">
        <f t="shared" si="426"/>
        <v>#DIV/0!</v>
      </c>
      <c r="Y114" s="82"/>
      <c r="Z114" s="692" t="e">
        <f t="shared" si="448"/>
        <v>#DIV/0!</v>
      </c>
      <c r="AA114" s="82"/>
      <c r="AB114" s="692" t="e">
        <f t="shared" si="449"/>
        <v>#DIV/0!</v>
      </c>
      <c r="AC114" s="249">
        <f t="shared" si="440"/>
        <v>0</v>
      </c>
      <c r="AD114" s="633" t="e">
        <f t="shared" si="427"/>
        <v>#DIV/0!</v>
      </c>
      <c r="AE114" s="249"/>
      <c r="AF114" s="633" t="e">
        <f t="shared" si="428"/>
        <v>#DIV/0!</v>
      </c>
      <c r="AG114" s="249"/>
      <c r="AH114" s="633" t="e">
        <f t="shared" si="430"/>
        <v>#DIV/0!</v>
      </c>
      <c r="AI114" s="249"/>
      <c r="AJ114" s="633" t="e">
        <f t="shared" si="450"/>
        <v>#DIV/0!</v>
      </c>
      <c r="AK114" s="249"/>
      <c r="AL114" s="633" t="e">
        <f t="shared" si="451"/>
        <v>#DIV/0!</v>
      </c>
      <c r="AM114" s="82"/>
      <c r="AN114" s="82"/>
      <c r="AO114" s="82"/>
      <c r="AP114" s="82"/>
      <c r="AQ114" s="82"/>
      <c r="AR114" s="82"/>
      <c r="AS114" s="82"/>
      <c r="AT114" s="82"/>
      <c r="AU114" s="157"/>
      <c r="AV114" s="116">
        <f t="shared" si="452"/>
        <v>0</v>
      </c>
      <c r="AW114" s="300"/>
      <c r="AX114" s="300"/>
      <c r="AY114" s="82"/>
      <c r="AZ114" s="82"/>
      <c r="BA114" s="300">
        <f t="shared" si="453"/>
        <v>0</v>
      </c>
      <c r="BB114" s="82"/>
      <c r="BC114" s="82"/>
      <c r="BD114" s="82"/>
      <c r="BE114" s="82">
        <f t="shared" si="432"/>
        <v>0</v>
      </c>
      <c r="BF114" s="300">
        <f t="shared" si="454"/>
        <v>0</v>
      </c>
      <c r="BG114" s="82"/>
      <c r="BH114" s="82"/>
      <c r="BI114" s="82"/>
      <c r="BJ114" s="300"/>
      <c r="BK114" s="300"/>
      <c r="BL114" s="82"/>
      <c r="BM114" s="82"/>
      <c r="BN114" s="82"/>
      <c r="BO114" s="82"/>
      <c r="BP114" s="300"/>
      <c r="BQ114" s="300"/>
      <c r="BR114" s="82"/>
      <c r="BS114" s="82"/>
      <c r="BT114" s="82"/>
      <c r="BU114" s="82"/>
      <c r="BV114" s="82"/>
      <c r="BW114" s="300"/>
      <c r="BX114" s="300"/>
      <c r="BY114" s="82"/>
      <c r="BZ114" s="82"/>
      <c r="CA114" s="82">
        <f t="shared" si="458"/>
        <v>0</v>
      </c>
      <c r="CB114" s="249"/>
      <c r="CC114" s="253"/>
      <c r="CD114" s="253"/>
      <c r="CE114" s="116">
        <f t="shared" si="459"/>
        <v>0</v>
      </c>
      <c r="CF114" s="300"/>
      <c r="CG114" s="300"/>
      <c r="CH114" s="253"/>
      <c r="CI114" s="253"/>
      <c r="CJ114" s="82"/>
      <c r="CK114" s="116">
        <f t="shared" si="460"/>
        <v>0</v>
      </c>
      <c r="CL114" s="300"/>
      <c r="CM114" s="300"/>
      <c r="CN114" s="82"/>
      <c r="CO114" s="82"/>
    </row>
    <row r="115" spans="2:93" s="722" customFormat="1" ht="179.25" hidden="1" customHeight="1" x14ac:dyDescent="0.25">
      <c r="B115" s="723" t="s">
        <v>34</v>
      </c>
      <c r="C115" s="115" t="s">
        <v>32</v>
      </c>
      <c r="D115" s="724">
        <f>E115+F115+G115+H115</f>
        <v>0</v>
      </c>
      <c r="E115" s="724">
        <f>E116+E117</f>
        <v>0</v>
      </c>
      <c r="F115" s="724">
        <f t="shared" ref="F115" si="469">F116+F117</f>
        <v>0</v>
      </c>
      <c r="G115" s="724">
        <f t="shared" ref="G115:H115" si="470">G116+G117</f>
        <v>0</v>
      </c>
      <c r="H115" s="724">
        <f t="shared" si="470"/>
        <v>0</v>
      </c>
      <c r="I115" s="724"/>
      <c r="J115" s="591" t="e">
        <f t="shared" si="398"/>
        <v>#DIV/0!</v>
      </c>
      <c r="K115" s="724">
        <f>K116+K117</f>
        <v>0</v>
      </c>
      <c r="L115" s="725"/>
      <c r="M115" s="724">
        <f t="shared" ref="M115" si="471">M116+M117</f>
        <v>0</v>
      </c>
      <c r="N115" s="725"/>
      <c r="O115" s="725">
        <f t="shared" ref="O115" si="472">O116+O117</f>
        <v>0</v>
      </c>
      <c r="P115" s="725"/>
      <c r="Q115" s="725">
        <f t="shared" ref="Q115" si="473">Q116+Q117</f>
        <v>0</v>
      </c>
      <c r="R115" s="725"/>
      <c r="S115" s="724">
        <f t="shared" si="422"/>
        <v>0</v>
      </c>
      <c r="T115" s="597" t="e">
        <f t="shared" si="423"/>
        <v>#DIV/0!</v>
      </c>
      <c r="U115" s="724">
        <f>U116+U117</f>
        <v>0</v>
      </c>
      <c r="V115" s="692" t="e">
        <f t="shared" si="424"/>
        <v>#DIV/0!</v>
      </c>
      <c r="W115" s="724">
        <f t="shared" ref="W115" si="474">W116+W117</f>
        <v>0</v>
      </c>
      <c r="X115" s="692" t="e">
        <f t="shared" si="426"/>
        <v>#DIV/0!</v>
      </c>
      <c r="Y115" s="725">
        <f t="shared" ref="Y115" si="475">Y116+Y117</f>
        <v>0</v>
      </c>
      <c r="Z115" s="692" t="e">
        <f t="shared" si="448"/>
        <v>#DIV/0!</v>
      </c>
      <c r="AA115" s="725">
        <f t="shared" ref="AA115" si="476">AA116+AA117</f>
        <v>0</v>
      </c>
      <c r="AB115" s="692" t="e">
        <f t="shared" si="449"/>
        <v>#DIV/0!</v>
      </c>
      <c r="AC115" s="724">
        <f t="shared" si="440"/>
        <v>0</v>
      </c>
      <c r="AD115" s="633" t="e">
        <f t="shared" si="427"/>
        <v>#DIV/0!</v>
      </c>
      <c r="AE115" s="724">
        <f>AE116+AE117</f>
        <v>0</v>
      </c>
      <c r="AF115" s="633" t="e">
        <f t="shared" si="428"/>
        <v>#DIV/0!</v>
      </c>
      <c r="AG115" s="724">
        <f t="shared" ref="AG115" si="477">AG116+AG117</f>
        <v>0</v>
      </c>
      <c r="AH115" s="633" t="e">
        <f t="shared" si="430"/>
        <v>#DIV/0!</v>
      </c>
      <c r="AI115" s="724">
        <f t="shared" ref="AI115" si="478">AI116+AI117</f>
        <v>0</v>
      </c>
      <c r="AJ115" s="633" t="e">
        <f t="shared" si="450"/>
        <v>#DIV/0!</v>
      </c>
      <c r="AK115" s="724">
        <f t="shared" ref="AK115" si="479">AK116+AK117</f>
        <v>0</v>
      </c>
      <c r="AL115" s="633" t="e">
        <f t="shared" si="451"/>
        <v>#DIV/0!</v>
      </c>
      <c r="AM115" s="725"/>
      <c r="AN115" s="725"/>
      <c r="AO115" s="725"/>
      <c r="AP115" s="725"/>
      <c r="AQ115" s="725"/>
      <c r="AR115" s="725"/>
      <c r="AS115" s="725"/>
      <c r="AT115" s="725"/>
      <c r="AU115" s="725"/>
      <c r="AV115" s="116">
        <f t="shared" si="452"/>
        <v>0</v>
      </c>
      <c r="AW115" s="725">
        <f>AW116+AW117</f>
        <v>0</v>
      </c>
      <c r="AX115" s="725">
        <f t="shared" ref="AX115:AZ115" si="480">AX116+AX117</f>
        <v>0</v>
      </c>
      <c r="AY115" s="725">
        <f t="shared" si="480"/>
        <v>0</v>
      </c>
      <c r="AZ115" s="725">
        <f t="shared" si="480"/>
        <v>0</v>
      </c>
      <c r="BA115" s="725"/>
      <c r="BB115" s="725"/>
      <c r="BC115" s="726"/>
      <c r="BD115" s="726"/>
      <c r="BE115" s="725"/>
      <c r="BF115" s="725"/>
      <c r="BG115" s="726"/>
      <c r="BH115" s="726"/>
      <c r="BI115" s="664">
        <f>BJ115+BK115+BL115+BM115</f>
        <v>0</v>
      </c>
      <c r="BJ115" s="725">
        <f>BJ116+BJ117</f>
        <v>0</v>
      </c>
      <c r="BK115" s="725">
        <f t="shared" ref="BK115" si="481">BK116+BK117</f>
        <v>0</v>
      </c>
      <c r="BL115" s="725">
        <f t="shared" ref="BL115" si="482">BL116+BL117</f>
        <v>0</v>
      </c>
      <c r="BM115" s="726">
        <f t="shared" ref="BM115" si="483">BM116+BM117</f>
        <v>0</v>
      </c>
      <c r="BN115" s="725"/>
      <c r="BO115" s="664">
        <f>BP115+BQ115+BR115+BS115</f>
        <v>0</v>
      </c>
      <c r="BP115" s="725">
        <f>BP116+BP117</f>
        <v>0</v>
      </c>
      <c r="BQ115" s="725">
        <f t="shared" ref="BQ115" si="484">BQ116+BQ117</f>
        <v>0</v>
      </c>
      <c r="BR115" s="725">
        <f t="shared" ref="BR115:BS115" si="485">BR116+BR117</f>
        <v>0</v>
      </c>
      <c r="BS115" s="726">
        <f t="shared" si="485"/>
        <v>0</v>
      </c>
      <c r="BT115" s="726"/>
      <c r="BU115" s="726"/>
      <c r="BV115" s="664">
        <f>BW115+BX115+BY115+BZ115</f>
        <v>0</v>
      </c>
      <c r="BW115" s="725">
        <f>BW116+BW117</f>
        <v>0</v>
      </c>
      <c r="BX115" s="725">
        <f t="shared" ref="BX115" si="486">BX116+BX117</f>
        <v>0</v>
      </c>
      <c r="BY115" s="725">
        <f t="shared" ref="BY115" si="487">BY116+BY117</f>
        <v>0</v>
      </c>
      <c r="BZ115" s="726">
        <f t="shared" ref="BZ115" si="488">BZ116+BZ117</f>
        <v>0</v>
      </c>
      <c r="CA115" s="725">
        <f>CB115</f>
        <v>0</v>
      </c>
      <c r="CB115" s="725">
        <f>CB116+CB117</f>
        <v>0</v>
      </c>
      <c r="CC115" s="727"/>
      <c r="CD115" s="727"/>
      <c r="CE115" s="116">
        <f t="shared" si="459"/>
        <v>0</v>
      </c>
      <c r="CF115" s="725">
        <f>CF116+CF117</f>
        <v>0</v>
      </c>
      <c r="CG115" s="725">
        <f t="shared" ref="CG115" si="489">CG116+CG117</f>
        <v>0</v>
      </c>
      <c r="CH115" s="727"/>
      <c r="CI115" s="727"/>
      <c r="CJ115" s="725"/>
      <c r="CK115" s="116">
        <f t="shared" si="460"/>
        <v>0</v>
      </c>
      <c r="CL115" s="725">
        <f>CL116+CL117</f>
        <v>0</v>
      </c>
      <c r="CM115" s="725">
        <f t="shared" ref="CM115" si="490">CM116+CM117</f>
        <v>0</v>
      </c>
      <c r="CN115" s="725">
        <f t="shared" ref="CN115:CO115" si="491">CN116+CN117</f>
        <v>0</v>
      </c>
      <c r="CO115" s="726">
        <f t="shared" si="491"/>
        <v>0</v>
      </c>
    </row>
    <row r="116" spans="2:93" s="679" customFormat="1" ht="41.25" hidden="1" customHeight="1" x14ac:dyDescent="0.25">
      <c r="B116" s="212"/>
      <c r="C116" s="115" t="s">
        <v>32</v>
      </c>
      <c r="D116" s="693">
        <f>E116+F116+G116+H116</f>
        <v>0</v>
      </c>
      <c r="E116" s="693">
        <f>E120+E126</f>
        <v>0</v>
      </c>
      <c r="F116" s="693">
        <f>F120+F126+F172</f>
        <v>0</v>
      </c>
      <c r="G116" s="693">
        <f t="shared" ref="G116" si="492">G120+G126</f>
        <v>0</v>
      </c>
      <c r="H116" s="693">
        <f t="shared" ref="H116" si="493">H120+H126</f>
        <v>0</v>
      </c>
      <c r="I116" s="693"/>
      <c r="J116" s="591" t="e">
        <f t="shared" si="398"/>
        <v>#DIV/0!</v>
      </c>
      <c r="K116" s="693">
        <f>K120+K126</f>
        <v>0</v>
      </c>
      <c r="L116" s="678"/>
      <c r="M116" s="693">
        <f>M120+M126+M172</f>
        <v>0</v>
      </c>
      <c r="N116" s="678"/>
      <c r="O116" s="678">
        <f t="shared" ref="O116" si="494">O120+O126</f>
        <v>0</v>
      </c>
      <c r="P116" s="678"/>
      <c r="Q116" s="678">
        <f t="shared" ref="Q116" si="495">Q120+Q126</f>
        <v>0</v>
      </c>
      <c r="R116" s="678"/>
      <c r="S116" s="693">
        <f t="shared" si="422"/>
        <v>0</v>
      </c>
      <c r="T116" s="597" t="e">
        <f t="shared" si="423"/>
        <v>#DIV/0!</v>
      </c>
      <c r="U116" s="693">
        <f>U120+U126</f>
        <v>0</v>
      </c>
      <c r="V116" s="692" t="e">
        <f t="shared" si="424"/>
        <v>#DIV/0!</v>
      </c>
      <c r="W116" s="693">
        <f>W120+W126+W172</f>
        <v>0</v>
      </c>
      <c r="X116" s="692" t="e">
        <f t="shared" si="426"/>
        <v>#DIV/0!</v>
      </c>
      <c r="Y116" s="678">
        <f t="shared" ref="Y116" si="496">Y120+Y126</f>
        <v>0</v>
      </c>
      <c r="Z116" s="692" t="e">
        <f t="shared" si="448"/>
        <v>#DIV/0!</v>
      </c>
      <c r="AA116" s="678">
        <f t="shared" ref="AA116" si="497">AA120+AA126</f>
        <v>0</v>
      </c>
      <c r="AB116" s="692" t="e">
        <f t="shared" si="449"/>
        <v>#DIV/0!</v>
      </c>
      <c r="AC116" s="693">
        <f t="shared" si="440"/>
        <v>0</v>
      </c>
      <c r="AD116" s="633" t="e">
        <f t="shared" si="427"/>
        <v>#DIV/0!</v>
      </c>
      <c r="AE116" s="693">
        <f>AE120+AE126</f>
        <v>0</v>
      </c>
      <c r="AF116" s="633" t="e">
        <f t="shared" si="428"/>
        <v>#DIV/0!</v>
      </c>
      <c r="AG116" s="693">
        <f>AG120+AG126+AG172</f>
        <v>0</v>
      </c>
      <c r="AH116" s="633" t="e">
        <f t="shared" si="430"/>
        <v>#DIV/0!</v>
      </c>
      <c r="AI116" s="693">
        <f t="shared" ref="AI116" si="498">AI120+AI126</f>
        <v>0</v>
      </c>
      <c r="AJ116" s="633" t="e">
        <f t="shared" si="450"/>
        <v>#DIV/0!</v>
      </c>
      <c r="AK116" s="693">
        <f t="shared" ref="AK116" si="499">AK120+AK126</f>
        <v>0</v>
      </c>
      <c r="AL116" s="633" t="e">
        <f t="shared" si="451"/>
        <v>#DIV/0!</v>
      </c>
      <c r="AM116" s="678"/>
      <c r="AN116" s="678"/>
      <c r="AO116" s="678"/>
      <c r="AP116" s="678"/>
      <c r="AQ116" s="678"/>
      <c r="AR116" s="678"/>
      <c r="AS116" s="678"/>
      <c r="AT116" s="678"/>
      <c r="AU116" s="678"/>
      <c r="AV116" s="116">
        <f t="shared" si="452"/>
        <v>0</v>
      </c>
      <c r="AW116" s="678">
        <f>AW120+AW126</f>
        <v>0</v>
      </c>
      <c r="AX116" s="678">
        <f>AX120+AX126+AX172</f>
        <v>0</v>
      </c>
      <c r="AY116" s="678">
        <f t="shared" ref="AY116:AZ116" si="500">AY120+AY126</f>
        <v>0</v>
      </c>
      <c r="AZ116" s="678">
        <f t="shared" si="500"/>
        <v>0</v>
      </c>
      <c r="BA116" s="678">
        <f>BB116+BC116+BD116</f>
        <v>3776254.7761300001</v>
      </c>
      <c r="BB116" s="678">
        <f>BB118+BB192+BB302+BB308+BB314+BB320+BB333+BB147</f>
        <v>3776254.7761300001</v>
      </c>
      <c r="BC116" s="678"/>
      <c r="BD116" s="678"/>
      <c r="BE116" s="678" t="e">
        <f t="shared" ref="BE116:BE117" si="501">BF116+BG116+BH116</f>
        <v>#REF!</v>
      </c>
      <c r="BF116" s="678" t="e">
        <f>BF118+BF192+BF302+BF308+BF314+BF320+BF333+BF147+BF170</f>
        <v>#REF!</v>
      </c>
      <c r="BG116" s="678"/>
      <c r="BH116" s="678"/>
      <c r="BI116" s="678">
        <f>BJ116+BK116+BL116+BM116</f>
        <v>0</v>
      </c>
      <c r="BJ116" s="678">
        <f>BJ120+BJ126</f>
        <v>0</v>
      </c>
      <c r="BK116" s="678">
        <f>BK120+BK126+BK172</f>
        <v>0</v>
      </c>
      <c r="BL116" s="678">
        <f t="shared" ref="BL116:BM116" si="502">BL120+BL126</f>
        <v>0</v>
      </c>
      <c r="BM116" s="678">
        <f t="shared" si="502"/>
        <v>0</v>
      </c>
      <c r="BN116" s="678"/>
      <c r="BO116" s="678">
        <f>BP116+BQ116+BR116+BS116</f>
        <v>0</v>
      </c>
      <c r="BP116" s="678">
        <f>BP120+BP126</f>
        <v>0</v>
      </c>
      <c r="BQ116" s="678">
        <f>BQ120+BQ126+BQ172</f>
        <v>0</v>
      </c>
      <c r="BR116" s="678">
        <f t="shared" ref="BR116:BS116" si="503">BR120+BR126</f>
        <v>0</v>
      </c>
      <c r="BS116" s="678">
        <f t="shared" si="503"/>
        <v>0</v>
      </c>
      <c r="BT116" s="678"/>
      <c r="BU116" s="678"/>
      <c r="BV116" s="678">
        <f>BW116+BX116+BY116+BZ116</f>
        <v>0</v>
      </c>
      <c r="BW116" s="678">
        <f>BW120+BW126</f>
        <v>0</v>
      </c>
      <c r="BX116" s="678">
        <f t="shared" ref="BX116:BZ116" si="504">BX120+BX126</f>
        <v>0</v>
      </c>
      <c r="BY116" s="678">
        <f t="shared" si="504"/>
        <v>0</v>
      </c>
      <c r="BZ116" s="678">
        <f t="shared" si="504"/>
        <v>0</v>
      </c>
      <c r="CA116" s="678">
        <f>CB116+CC116+CD116</f>
        <v>0</v>
      </c>
      <c r="CB116" s="678">
        <f>CB120+CB126</f>
        <v>0</v>
      </c>
      <c r="CC116" s="678">
        <f t="shared" ref="CC116:CD116" si="505">CC120+CC126</f>
        <v>0</v>
      </c>
      <c r="CD116" s="678">
        <f t="shared" si="505"/>
        <v>0</v>
      </c>
      <c r="CE116" s="116">
        <f t="shared" si="459"/>
        <v>0</v>
      </c>
      <c r="CF116" s="678">
        <f>CF120+CF126</f>
        <v>0</v>
      </c>
      <c r="CG116" s="678">
        <f>CG120+CG126+CG172</f>
        <v>0</v>
      </c>
      <c r="CH116" s="678">
        <f t="shared" ref="CH116:CI116" si="506">CH120+CH126</f>
        <v>0</v>
      </c>
      <c r="CI116" s="678">
        <f t="shared" si="506"/>
        <v>0</v>
      </c>
      <c r="CJ116" s="678"/>
      <c r="CK116" s="116">
        <f t="shared" si="460"/>
        <v>0</v>
      </c>
      <c r="CL116" s="678">
        <f>CL120+CL126</f>
        <v>0</v>
      </c>
      <c r="CM116" s="678">
        <f>CM120+CM126+CM172</f>
        <v>0</v>
      </c>
      <c r="CN116" s="678">
        <f t="shared" ref="CN116:CO116" si="507">CN120+CN126</f>
        <v>0</v>
      </c>
      <c r="CO116" s="678">
        <f t="shared" si="507"/>
        <v>0</v>
      </c>
    </row>
    <row r="117" spans="2:93" s="25" customFormat="1" ht="46.5" hidden="1" customHeight="1" x14ac:dyDescent="0.25">
      <c r="B117" s="207"/>
      <c r="C117" s="115" t="s">
        <v>32</v>
      </c>
      <c r="D117" s="183">
        <f>E117+F117+G117+H117</f>
        <v>0</v>
      </c>
      <c r="E117" s="183">
        <f>E127</f>
        <v>0</v>
      </c>
      <c r="F117" s="183">
        <f t="shared" ref="F117" si="508">F127</f>
        <v>0</v>
      </c>
      <c r="G117" s="183">
        <f t="shared" ref="G117:H117" si="509">G127</f>
        <v>0</v>
      </c>
      <c r="H117" s="183">
        <f t="shared" si="509"/>
        <v>0</v>
      </c>
      <c r="I117" s="183"/>
      <c r="J117" s="591" t="e">
        <f t="shared" si="398"/>
        <v>#DIV/0!</v>
      </c>
      <c r="K117" s="183">
        <f>K127</f>
        <v>0</v>
      </c>
      <c r="L117" s="116"/>
      <c r="M117" s="183">
        <f t="shared" ref="M117" si="510">M127</f>
        <v>0</v>
      </c>
      <c r="N117" s="116"/>
      <c r="O117" s="116">
        <f t="shared" ref="O117" si="511">O127</f>
        <v>0</v>
      </c>
      <c r="P117" s="116"/>
      <c r="Q117" s="116">
        <f t="shared" ref="Q117" si="512">Q127</f>
        <v>0</v>
      </c>
      <c r="R117" s="116"/>
      <c r="S117" s="183">
        <f t="shared" si="422"/>
        <v>0</v>
      </c>
      <c r="T117" s="597" t="e">
        <f t="shared" si="423"/>
        <v>#DIV/0!</v>
      </c>
      <c r="U117" s="183">
        <f>U127</f>
        <v>0</v>
      </c>
      <c r="V117" s="692" t="e">
        <f t="shared" si="424"/>
        <v>#DIV/0!</v>
      </c>
      <c r="W117" s="183">
        <f t="shared" ref="W117" si="513">W127</f>
        <v>0</v>
      </c>
      <c r="X117" s="692" t="e">
        <f t="shared" si="426"/>
        <v>#DIV/0!</v>
      </c>
      <c r="Y117" s="116">
        <f t="shared" ref="Y117" si="514">Y127</f>
        <v>0</v>
      </c>
      <c r="Z117" s="692" t="e">
        <f t="shared" si="448"/>
        <v>#DIV/0!</v>
      </c>
      <c r="AA117" s="116">
        <f t="shared" ref="AA117" si="515">AA127</f>
        <v>0</v>
      </c>
      <c r="AB117" s="692" t="e">
        <f t="shared" si="449"/>
        <v>#DIV/0!</v>
      </c>
      <c r="AC117" s="183">
        <f t="shared" si="440"/>
        <v>0</v>
      </c>
      <c r="AD117" s="633" t="e">
        <f t="shared" si="427"/>
        <v>#DIV/0!</v>
      </c>
      <c r="AE117" s="183">
        <f>AE127</f>
        <v>0</v>
      </c>
      <c r="AF117" s="633" t="e">
        <f t="shared" si="428"/>
        <v>#DIV/0!</v>
      </c>
      <c r="AG117" s="183">
        <f t="shared" ref="AG117" si="516">AG127</f>
        <v>0</v>
      </c>
      <c r="AH117" s="633" t="e">
        <f t="shared" si="430"/>
        <v>#DIV/0!</v>
      </c>
      <c r="AI117" s="183">
        <f t="shared" ref="AI117" si="517">AI127</f>
        <v>0</v>
      </c>
      <c r="AJ117" s="633" t="e">
        <f t="shared" si="450"/>
        <v>#DIV/0!</v>
      </c>
      <c r="AK117" s="183">
        <f t="shared" ref="AK117" si="518">AK127</f>
        <v>0</v>
      </c>
      <c r="AL117" s="633" t="e">
        <f t="shared" si="451"/>
        <v>#DIV/0!</v>
      </c>
      <c r="AM117" s="116"/>
      <c r="AN117" s="116"/>
      <c r="AO117" s="116"/>
      <c r="AP117" s="116"/>
      <c r="AQ117" s="116"/>
      <c r="AR117" s="116"/>
      <c r="AS117" s="116"/>
      <c r="AT117" s="116"/>
      <c r="AU117" s="116"/>
      <c r="AV117" s="116">
        <f t="shared" si="452"/>
        <v>0</v>
      </c>
      <c r="AW117" s="116">
        <f>AW127</f>
        <v>0</v>
      </c>
      <c r="AX117" s="116">
        <f t="shared" ref="AX117:AZ117" si="519">AX127</f>
        <v>0</v>
      </c>
      <c r="AY117" s="116">
        <f t="shared" si="519"/>
        <v>0</v>
      </c>
      <c r="AZ117" s="116">
        <f t="shared" si="519"/>
        <v>0</v>
      </c>
      <c r="BA117" s="116">
        <f>BB117+BC117+BD117</f>
        <v>0</v>
      </c>
      <c r="BB117" s="116">
        <f>BB193+BB307+BB313+BB319+BB332</f>
        <v>0</v>
      </c>
      <c r="BC117" s="116"/>
      <c r="BD117" s="116"/>
      <c r="BE117" s="116" t="e">
        <f t="shared" si="501"/>
        <v>#REF!</v>
      </c>
      <c r="BF117" s="116" t="e">
        <f>BF193+BF307+BF313+BF316</f>
        <v>#REF!</v>
      </c>
      <c r="BG117" s="116"/>
      <c r="BH117" s="116"/>
      <c r="BI117" s="116">
        <f>BJ117+BK117+BL117+BM117</f>
        <v>0</v>
      </c>
      <c r="BJ117" s="116">
        <f>BJ127</f>
        <v>0</v>
      </c>
      <c r="BK117" s="116">
        <f t="shared" ref="BK117" si="520">BK127</f>
        <v>0</v>
      </c>
      <c r="BL117" s="116">
        <f t="shared" ref="BL117:BM117" si="521">BL127</f>
        <v>0</v>
      </c>
      <c r="BM117" s="116">
        <f t="shared" si="521"/>
        <v>0</v>
      </c>
      <c r="BN117" s="116"/>
      <c r="BO117" s="116">
        <f>BP117+BQ117+BR117+BS117</f>
        <v>0</v>
      </c>
      <c r="BP117" s="116">
        <f>BP127</f>
        <v>0</v>
      </c>
      <c r="BQ117" s="116">
        <f t="shared" ref="BQ117" si="522">BQ127</f>
        <v>0</v>
      </c>
      <c r="BR117" s="116">
        <f t="shared" ref="BR117:BS117" si="523">BR127</f>
        <v>0</v>
      </c>
      <c r="BS117" s="116">
        <f t="shared" si="523"/>
        <v>0</v>
      </c>
      <c r="BT117" s="116"/>
      <c r="BU117" s="116"/>
      <c r="BV117" s="116">
        <f>BW117+BX117+BY117+BZ117</f>
        <v>0</v>
      </c>
      <c r="BW117" s="116">
        <f>BW127</f>
        <v>0</v>
      </c>
      <c r="BX117" s="116">
        <f t="shared" ref="BX117:BZ117" si="524">BX127</f>
        <v>0</v>
      </c>
      <c r="BY117" s="116">
        <f t="shared" si="524"/>
        <v>0</v>
      </c>
      <c r="BZ117" s="116">
        <f t="shared" si="524"/>
        <v>0</v>
      </c>
      <c r="CA117" s="116">
        <f>CB117+CC117+CD117</f>
        <v>0</v>
      </c>
      <c r="CB117" s="116">
        <f>CB127</f>
        <v>0</v>
      </c>
      <c r="CC117" s="183"/>
      <c r="CD117" s="183"/>
      <c r="CE117" s="116">
        <f t="shared" si="459"/>
        <v>0</v>
      </c>
      <c r="CF117" s="116">
        <f>CF127</f>
        <v>0</v>
      </c>
      <c r="CG117" s="116">
        <f t="shared" ref="CG117" si="525">CG127</f>
        <v>0</v>
      </c>
      <c r="CH117" s="183"/>
      <c r="CI117" s="183"/>
      <c r="CJ117" s="116"/>
      <c r="CK117" s="116">
        <f t="shared" si="460"/>
        <v>0</v>
      </c>
      <c r="CL117" s="116">
        <f>CL127</f>
        <v>0</v>
      </c>
      <c r="CM117" s="116">
        <f t="shared" ref="CM117" si="526">CM127</f>
        <v>0</v>
      </c>
      <c r="CN117" s="116">
        <f t="shared" ref="CN117:CO117" si="527">CN127</f>
        <v>0</v>
      </c>
      <c r="CO117" s="116">
        <f t="shared" si="527"/>
        <v>0</v>
      </c>
    </row>
    <row r="118" spans="2:93" s="166" customFormat="1" ht="116.25" hidden="1" customHeight="1" x14ac:dyDescent="0.25">
      <c r="B118" s="212" t="s">
        <v>36</v>
      </c>
      <c r="C118" s="115" t="s">
        <v>32</v>
      </c>
      <c r="D118" s="192">
        <f t="shared" ref="D118" si="528">E118</f>
        <v>0</v>
      </c>
      <c r="E118" s="192">
        <f>E119</f>
        <v>0</v>
      </c>
      <c r="F118" s="192"/>
      <c r="G118" s="253"/>
      <c r="H118" s="253"/>
      <c r="I118" s="253"/>
      <c r="J118" s="591" t="e">
        <f t="shared" si="398"/>
        <v>#DIV/0!</v>
      </c>
      <c r="K118" s="192">
        <f>K119</f>
        <v>0</v>
      </c>
      <c r="L118" s="82"/>
      <c r="M118" s="192"/>
      <c r="N118" s="82"/>
      <c r="O118" s="82"/>
      <c r="P118" s="82"/>
      <c r="Q118" s="82"/>
      <c r="R118" s="82"/>
      <c r="S118" s="192">
        <f t="shared" si="422"/>
        <v>0</v>
      </c>
      <c r="T118" s="597" t="e">
        <f t="shared" si="423"/>
        <v>#DIV/0!</v>
      </c>
      <c r="U118" s="192">
        <f>U119</f>
        <v>0</v>
      </c>
      <c r="V118" s="692" t="e">
        <f t="shared" si="424"/>
        <v>#DIV/0!</v>
      </c>
      <c r="W118" s="192"/>
      <c r="X118" s="692" t="e">
        <f t="shared" si="426"/>
        <v>#DIV/0!</v>
      </c>
      <c r="Y118" s="82"/>
      <c r="Z118" s="692" t="e">
        <f t="shared" si="448"/>
        <v>#DIV/0!</v>
      </c>
      <c r="AA118" s="82"/>
      <c r="AB118" s="692" t="e">
        <f t="shared" si="449"/>
        <v>#DIV/0!</v>
      </c>
      <c r="AC118" s="192">
        <f t="shared" si="440"/>
        <v>0</v>
      </c>
      <c r="AD118" s="633" t="e">
        <f t="shared" si="427"/>
        <v>#DIV/0!</v>
      </c>
      <c r="AE118" s="192">
        <f>AE119</f>
        <v>0</v>
      </c>
      <c r="AF118" s="633" t="e">
        <f t="shared" si="428"/>
        <v>#DIV/0!</v>
      </c>
      <c r="AG118" s="192"/>
      <c r="AH118" s="633" t="e">
        <f t="shared" si="430"/>
        <v>#DIV/0!</v>
      </c>
      <c r="AI118" s="192"/>
      <c r="AJ118" s="633" t="e">
        <f t="shared" si="450"/>
        <v>#DIV/0!</v>
      </c>
      <c r="AK118" s="192"/>
      <c r="AL118" s="633" t="e">
        <f t="shared" si="451"/>
        <v>#DIV/0!</v>
      </c>
      <c r="AM118" s="82"/>
      <c r="AN118" s="82"/>
      <c r="AO118" s="82"/>
      <c r="AP118" s="82"/>
      <c r="AQ118" s="82"/>
      <c r="AR118" s="82"/>
      <c r="AS118" s="82"/>
      <c r="AT118" s="82"/>
      <c r="AU118" s="157"/>
      <c r="AV118" s="116">
        <f t="shared" si="452"/>
        <v>0</v>
      </c>
      <c r="AW118" s="664">
        <f>AW119</f>
        <v>0</v>
      </c>
      <c r="AX118" s="664"/>
      <c r="AY118" s="82"/>
      <c r="AZ118" s="82"/>
      <c r="BA118" s="300">
        <f t="shared" si="453"/>
        <v>0</v>
      </c>
      <c r="BB118" s="82"/>
      <c r="BC118" s="82"/>
      <c r="BD118" s="82"/>
      <c r="BE118" s="664">
        <f t="shared" si="432"/>
        <v>0</v>
      </c>
      <c r="BF118" s="664">
        <f>E118</f>
        <v>0</v>
      </c>
      <c r="BG118" s="82"/>
      <c r="BH118" s="82"/>
      <c r="BI118" s="82"/>
      <c r="BJ118" s="664">
        <f>BJ119</f>
        <v>0</v>
      </c>
      <c r="BK118" s="664"/>
      <c r="BL118" s="82"/>
      <c r="BM118" s="82"/>
      <c r="BN118" s="82"/>
      <c r="BO118" s="82"/>
      <c r="BP118" s="664">
        <f>BP119</f>
        <v>0</v>
      </c>
      <c r="BQ118" s="664"/>
      <c r="BR118" s="82"/>
      <c r="BS118" s="82"/>
      <c r="BT118" s="82"/>
      <c r="BU118" s="82"/>
      <c r="BV118" s="82"/>
      <c r="BW118" s="300"/>
      <c r="BX118" s="300"/>
      <c r="BY118" s="82"/>
      <c r="BZ118" s="82"/>
      <c r="CA118" s="82">
        <f t="shared" si="458"/>
        <v>0</v>
      </c>
      <c r="CB118" s="249"/>
      <c r="CC118" s="253"/>
      <c r="CD118" s="253"/>
      <c r="CE118" s="116">
        <f t="shared" si="459"/>
        <v>0</v>
      </c>
      <c r="CF118" s="664">
        <f>CF119</f>
        <v>0</v>
      </c>
      <c r="CG118" s="664"/>
      <c r="CH118" s="253"/>
      <c r="CI118" s="253"/>
      <c r="CJ118" s="82"/>
      <c r="CK118" s="116">
        <f t="shared" si="460"/>
        <v>0</v>
      </c>
      <c r="CL118" s="664">
        <f>CL119</f>
        <v>0</v>
      </c>
      <c r="CM118" s="664"/>
      <c r="CN118" s="82"/>
      <c r="CO118" s="82"/>
    </row>
    <row r="119" spans="2:93" s="166" customFormat="1" ht="81" hidden="1" customHeight="1" x14ac:dyDescent="0.25">
      <c r="B119" s="212"/>
      <c r="C119" s="115" t="s">
        <v>32</v>
      </c>
      <c r="D119" s="192">
        <f>E119</f>
        <v>0</v>
      </c>
      <c r="E119" s="192">
        <f>E120</f>
        <v>0</v>
      </c>
      <c r="F119" s="192"/>
      <c r="G119" s="249"/>
      <c r="H119" s="249"/>
      <c r="I119" s="249"/>
      <c r="J119" s="591" t="e">
        <f t="shared" si="398"/>
        <v>#DIV/0!</v>
      </c>
      <c r="K119" s="192">
        <f>K120</f>
        <v>0</v>
      </c>
      <c r="L119" s="300"/>
      <c r="M119" s="192"/>
      <c r="N119" s="300"/>
      <c r="O119" s="300"/>
      <c r="P119" s="300"/>
      <c r="Q119" s="300"/>
      <c r="R119" s="300"/>
      <c r="S119" s="192">
        <f t="shared" si="422"/>
        <v>0</v>
      </c>
      <c r="T119" s="597" t="e">
        <f t="shared" si="423"/>
        <v>#DIV/0!</v>
      </c>
      <c r="U119" s="192">
        <f>U120</f>
        <v>0</v>
      </c>
      <c r="V119" s="692" t="e">
        <f t="shared" si="424"/>
        <v>#DIV/0!</v>
      </c>
      <c r="W119" s="192"/>
      <c r="X119" s="692" t="e">
        <f t="shared" si="426"/>
        <v>#DIV/0!</v>
      </c>
      <c r="Y119" s="300"/>
      <c r="Z119" s="692" t="e">
        <f t="shared" si="448"/>
        <v>#DIV/0!</v>
      </c>
      <c r="AA119" s="300"/>
      <c r="AB119" s="692" t="e">
        <f t="shared" si="449"/>
        <v>#DIV/0!</v>
      </c>
      <c r="AC119" s="192">
        <f t="shared" si="440"/>
        <v>0</v>
      </c>
      <c r="AD119" s="633" t="e">
        <f t="shared" si="427"/>
        <v>#DIV/0!</v>
      </c>
      <c r="AE119" s="192">
        <f>AE120</f>
        <v>0</v>
      </c>
      <c r="AF119" s="633" t="e">
        <f t="shared" si="428"/>
        <v>#DIV/0!</v>
      </c>
      <c r="AG119" s="192"/>
      <c r="AH119" s="633" t="e">
        <f t="shared" si="430"/>
        <v>#DIV/0!</v>
      </c>
      <c r="AI119" s="192"/>
      <c r="AJ119" s="633" t="e">
        <f t="shared" si="450"/>
        <v>#DIV/0!</v>
      </c>
      <c r="AK119" s="192"/>
      <c r="AL119" s="633" t="e">
        <f t="shared" si="451"/>
        <v>#DIV/0!</v>
      </c>
      <c r="AM119" s="300"/>
      <c r="AN119" s="300"/>
      <c r="AO119" s="300"/>
      <c r="AP119" s="300"/>
      <c r="AQ119" s="300"/>
      <c r="AR119" s="300"/>
      <c r="AS119" s="300"/>
      <c r="AT119" s="300"/>
      <c r="AU119" s="664"/>
      <c r="AV119" s="116">
        <f t="shared" si="452"/>
        <v>0</v>
      </c>
      <c r="AW119" s="664">
        <f>AW120</f>
        <v>0</v>
      </c>
      <c r="AX119" s="664"/>
      <c r="AY119" s="300"/>
      <c r="AZ119" s="300"/>
      <c r="BA119" s="300">
        <f t="shared" si="453"/>
        <v>0</v>
      </c>
      <c r="BB119" s="300"/>
      <c r="BC119" s="300"/>
      <c r="BD119" s="300"/>
      <c r="BE119" s="664">
        <f t="shared" si="432"/>
        <v>0</v>
      </c>
      <c r="BF119" s="664">
        <f>E119</f>
        <v>0</v>
      </c>
      <c r="BG119" s="300"/>
      <c r="BH119" s="300"/>
      <c r="BI119" s="300"/>
      <c r="BJ119" s="664">
        <f>BJ120</f>
        <v>0</v>
      </c>
      <c r="BK119" s="664"/>
      <c r="BL119" s="300"/>
      <c r="BM119" s="300"/>
      <c r="BN119" s="300"/>
      <c r="BO119" s="300"/>
      <c r="BP119" s="664">
        <f>BP120</f>
        <v>0</v>
      </c>
      <c r="BQ119" s="664"/>
      <c r="BR119" s="300"/>
      <c r="BS119" s="300"/>
      <c r="BT119" s="300"/>
      <c r="BU119" s="300"/>
      <c r="BV119" s="300"/>
      <c r="BW119" s="300"/>
      <c r="BX119" s="300"/>
      <c r="BY119" s="300"/>
      <c r="BZ119" s="300"/>
      <c r="CA119" s="300">
        <f t="shared" si="458"/>
        <v>0</v>
      </c>
      <c r="CB119" s="249"/>
      <c r="CC119" s="249"/>
      <c r="CD119" s="249"/>
      <c r="CE119" s="116">
        <f t="shared" si="459"/>
        <v>0</v>
      </c>
      <c r="CF119" s="664">
        <f>CF120</f>
        <v>0</v>
      </c>
      <c r="CG119" s="664"/>
      <c r="CH119" s="249"/>
      <c r="CI119" s="249"/>
      <c r="CJ119" s="300"/>
      <c r="CK119" s="116">
        <f t="shared" si="460"/>
        <v>0</v>
      </c>
      <c r="CL119" s="664">
        <f>CL120</f>
        <v>0</v>
      </c>
      <c r="CM119" s="664"/>
      <c r="CN119" s="300"/>
      <c r="CO119" s="300"/>
    </row>
    <row r="120" spans="2:93" s="166" customFormat="1" ht="58.5" hidden="1" customHeight="1" x14ac:dyDescent="0.25">
      <c r="B120" s="212"/>
      <c r="C120" s="115" t="s">
        <v>32</v>
      </c>
      <c r="D120" s="192">
        <f t="shared" ref="D120" si="529">E120</f>
        <v>0</v>
      </c>
      <c r="E120" s="192">
        <f>E121</f>
        <v>0</v>
      </c>
      <c r="F120" s="192"/>
      <c r="G120" s="249"/>
      <c r="H120" s="249"/>
      <c r="I120" s="249"/>
      <c r="J120" s="591" t="e">
        <f t="shared" si="398"/>
        <v>#DIV/0!</v>
      </c>
      <c r="K120" s="192">
        <f>K121</f>
        <v>0</v>
      </c>
      <c r="L120" s="300"/>
      <c r="M120" s="192"/>
      <c r="N120" s="300"/>
      <c r="O120" s="300"/>
      <c r="P120" s="300"/>
      <c r="Q120" s="300"/>
      <c r="R120" s="300"/>
      <c r="S120" s="192">
        <f t="shared" si="422"/>
        <v>0</v>
      </c>
      <c r="T120" s="597" t="e">
        <f t="shared" si="423"/>
        <v>#DIV/0!</v>
      </c>
      <c r="U120" s="192">
        <f>U121</f>
        <v>0</v>
      </c>
      <c r="V120" s="692" t="e">
        <f t="shared" si="424"/>
        <v>#DIV/0!</v>
      </c>
      <c r="W120" s="192"/>
      <c r="X120" s="692" t="e">
        <f t="shared" si="426"/>
        <v>#DIV/0!</v>
      </c>
      <c r="Y120" s="300"/>
      <c r="Z120" s="692" t="e">
        <f t="shared" si="448"/>
        <v>#DIV/0!</v>
      </c>
      <c r="AA120" s="300"/>
      <c r="AB120" s="692" t="e">
        <f t="shared" si="449"/>
        <v>#DIV/0!</v>
      </c>
      <c r="AC120" s="192">
        <f t="shared" si="440"/>
        <v>0</v>
      </c>
      <c r="AD120" s="633" t="e">
        <f t="shared" si="427"/>
        <v>#DIV/0!</v>
      </c>
      <c r="AE120" s="192">
        <f>AE121</f>
        <v>0</v>
      </c>
      <c r="AF120" s="633" t="e">
        <f t="shared" si="428"/>
        <v>#DIV/0!</v>
      </c>
      <c r="AG120" s="192"/>
      <c r="AH120" s="633" t="e">
        <f t="shared" si="430"/>
        <v>#DIV/0!</v>
      </c>
      <c r="AI120" s="192"/>
      <c r="AJ120" s="633" t="e">
        <f t="shared" si="450"/>
        <v>#DIV/0!</v>
      </c>
      <c r="AK120" s="192"/>
      <c r="AL120" s="633" t="e">
        <f t="shared" si="451"/>
        <v>#DIV/0!</v>
      </c>
      <c r="AM120" s="300"/>
      <c r="AN120" s="300"/>
      <c r="AO120" s="300"/>
      <c r="AP120" s="300"/>
      <c r="AQ120" s="300"/>
      <c r="AR120" s="300"/>
      <c r="AS120" s="300"/>
      <c r="AT120" s="300"/>
      <c r="AU120" s="664"/>
      <c r="AV120" s="116">
        <f t="shared" si="452"/>
        <v>0</v>
      </c>
      <c r="AW120" s="664">
        <f>AW121</f>
        <v>0</v>
      </c>
      <c r="AX120" s="664"/>
      <c r="AY120" s="300"/>
      <c r="AZ120" s="300"/>
      <c r="BA120" s="300">
        <f t="shared" si="453"/>
        <v>0</v>
      </c>
      <c r="BB120" s="300"/>
      <c r="BC120" s="300"/>
      <c r="BD120" s="300"/>
      <c r="BE120" s="664">
        <f t="shared" si="432"/>
        <v>0</v>
      </c>
      <c r="BF120" s="664">
        <f>E120</f>
        <v>0</v>
      </c>
      <c r="BG120" s="300"/>
      <c r="BH120" s="300"/>
      <c r="BI120" s="300"/>
      <c r="BJ120" s="664">
        <f>BJ121</f>
        <v>0</v>
      </c>
      <c r="BK120" s="664"/>
      <c r="BL120" s="300"/>
      <c r="BM120" s="300"/>
      <c r="BN120" s="300"/>
      <c r="BO120" s="300"/>
      <c r="BP120" s="664">
        <f>BP121</f>
        <v>0</v>
      </c>
      <c r="BQ120" s="664"/>
      <c r="BR120" s="300"/>
      <c r="BS120" s="300"/>
      <c r="BT120" s="300"/>
      <c r="BU120" s="300"/>
      <c r="BV120" s="300"/>
      <c r="BW120" s="300"/>
      <c r="BX120" s="300"/>
      <c r="BY120" s="300"/>
      <c r="BZ120" s="300"/>
      <c r="CA120" s="300">
        <f t="shared" si="458"/>
        <v>0</v>
      </c>
      <c r="CB120" s="249"/>
      <c r="CC120" s="249"/>
      <c r="CD120" s="249"/>
      <c r="CE120" s="116">
        <f t="shared" si="459"/>
        <v>0</v>
      </c>
      <c r="CF120" s="664">
        <f>CF121</f>
        <v>0</v>
      </c>
      <c r="CG120" s="664"/>
      <c r="CH120" s="249"/>
      <c r="CI120" s="249"/>
      <c r="CJ120" s="300"/>
      <c r="CK120" s="116">
        <f t="shared" si="460"/>
        <v>0</v>
      </c>
      <c r="CL120" s="664">
        <f>CL121</f>
        <v>0</v>
      </c>
      <c r="CM120" s="664"/>
      <c r="CN120" s="300"/>
      <c r="CO120" s="300"/>
    </row>
    <row r="121" spans="2:93" s="166" customFormat="1" ht="42.75" hidden="1" customHeight="1" x14ac:dyDescent="0.25">
      <c r="B121" s="212"/>
      <c r="C121" s="115" t="s">
        <v>32</v>
      </c>
      <c r="D121" s="728">
        <f>E121</f>
        <v>0</v>
      </c>
      <c r="E121" s="728">
        <v>0</v>
      </c>
      <c r="F121" s="728"/>
      <c r="G121" s="253"/>
      <c r="H121" s="253"/>
      <c r="I121" s="253"/>
      <c r="J121" s="591" t="e">
        <f t="shared" si="398"/>
        <v>#DIV/0!</v>
      </c>
      <c r="K121" s="728">
        <v>0</v>
      </c>
      <c r="L121" s="82"/>
      <c r="M121" s="728"/>
      <c r="N121" s="82"/>
      <c r="O121" s="82"/>
      <c r="P121" s="82"/>
      <c r="Q121" s="82"/>
      <c r="R121" s="82"/>
      <c r="S121" s="728">
        <f t="shared" si="422"/>
        <v>0</v>
      </c>
      <c r="T121" s="597" t="e">
        <f t="shared" si="423"/>
        <v>#DIV/0!</v>
      </c>
      <c r="U121" s="728">
        <v>0</v>
      </c>
      <c r="V121" s="692" t="e">
        <f t="shared" si="424"/>
        <v>#DIV/0!</v>
      </c>
      <c r="W121" s="728"/>
      <c r="X121" s="692" t="e">
        <f t="shared" si="426"/>
        <v>#DIV/0!</v>
      </c>
      <c r="Y121" s="82"/>
      <c r="Z121" s="692" t="e">
        <f t="shared" si="448"/>
        <v>#DIV/0!</v>
      </c>
      <c r="AA121" s="82"/>
      <c r="AB121" s="692" t="e">
        <f t="shared" si="449"/>
        <v>#DIV/0!</v>
      </c>
      <c r="AC121" s="728">
        <f t="shared" si="440"/>
        <v>0</v>
      </c>
      <c r="AD121" s="633" t="e">
        <f t="shared" si="427"/>
        <v>#DIV/0!</v>
      </c>
      <c r="AE121" s="728">
        <v>0</v>
      </c>
      <c r="AF121" s="633" t="e">
        <f t="shared" si="428"/>
        <v>#DIV/0!</v>
      </c>
      <c r="AG121" s="728"/>
      <c r="AH121" s="633" t="e">
        <f t="shared" si="430"/>
        <v>#DIV/0!</v>
      </c>
      <c r="AI121" s="728"/>
      <c r="AJ121" s="633" t="e">
        <f t="shared" si="450"/>
        <v>#DIV/0!</v>
      </c>
      <c r="AK121" s="728"/>
      <c r="AL121" s="633" t="e">
        <f t="shared" si="451"/>
        <v>#DIV/0!</v>
      </c>
      <c r="AM121" s="82"/>
      <c r="AN121" s="82"/>
      <c r="AO121" s="82"/>
      <c r="AP121" s="82"/>
      <c r="AQ121" s="82"/>
      <c r="AR121" s="82"/>
      <c r="AS121" s="82"/>
      <c r="AT121" s="82"/>
      <c r="AU121" s="157"/>
      <c r="AV121" s="116">
        <f t="shared" si="452"/>
        <v>0</v>
      </c>
      <c r="AW121" s="157">
        <v>0</v>
      </c>
      <c r="AX121" s="157"/>
      <c r="AY121" s="82"/>
      <c r="AZ121" s="82"/>
      <c r="BA121" s="300">
        <f t="shared" si="453"/>
        <v>0</v>
      </c>
      <c r="BB121" s="82"/>
      <c r="BC121" s="82"/>
      <c r="BD121" s="82"/>
      <c r="BE121" s="157">
        <f t="shared" si="432"/>
        <v>0</v>
      </c>
      <c r="BF121" s="157">
        <f>E121</f>
        <v>0</v>
      </c>
      <c r="BG121" s="82"/>
      <c r="BH121" s="82"/>
      <c r="BI121" s="82"/>
      <c r="BJ121" s="157">
        <v>0</v>
      </c>
      <c r="BK121" s="157"/>
      <c r="BL121" s="82"/>
      <c r="BM121" s="82"/>
      <c r="BN121" s="82"/>
      <c r="BO121" s="82"/>
      <c r="BP121" s="157">
        <v>0</v>
      </c>
      <c r="BQ121" s="157"/>
      <c r="BR121" s="82"/>
      <c r="BS121" s="82"/>
      <c r="BT121" s="82"/>
      <c r="BU121" s="82"/>
      <c r="BV121" s="82"/>
      <c r="BW121" s="300"/>
      <c r="BX121" s="300"/>
      <c r="BY121" s="82"/>
      <c r="BZ121" s="82"/>
      <c r="CA121" s="82">
        <f t="shared" si="458"/>
        <v>0</v>
      </c>
      <c r="CB121" s="249"/>
      <c r="CC121" s="253"/>
      <c r="CD121" s="253"/>
      <c r="CE121" s="116">
        <f t="shared" si="459"/>
        <v>0</v>
      </c>
      <c r="CF121" s="157">
        <v>0</v>
      </c>
      <c r="CG121" s="157"/>
      <c r="CH121" s="253"/>
      <c r="CI121" s="253"/>
      <c r="CJ121" s="82"/>
      <c r="CK121" s="116">
        <f t="shared" si="460"/>
        <v>0</v>
      </c>
      <c r="CL121" s="157">
        <v>0</v>
      </c>
      <c r="CM121" s="157"/>
      <c r="CN121" s="82"/>
      <c r="CO121" s="82"/>
    </row>
    <row r="122" spans="2:93" s="166" customFormat="1" ht="42.75" hidden="1" customHeight="1" x14ac:dyDescent="0.25">
      <c r="B122" s="212"/>
      <c r="C122" s="115" t="s">
        <v>32</v>
      </c>
      <c r="D122" s="728"/>
      <c r="E122" s="728"/>
      <c r="F122" s="728"/>
      <c r="G122" s="253"/>
      <c r="H122" s="253"/>
      <c r="I122" s="253"/>
      <c r="J122" s="591" t="e">
        <f t="shared" si="398"/>
        <v>#DIV/0!</v>
      </c>
      <c r="K122" s="728"/>
      <c r="L122" s="82"/>
      <c r="M122" s="728"/>
      <c r="N122" s="82"/>
      <c r="O122" s="82"/>
      <c r="P122" s="82"/>
      <c r="Q122" s="82"/>
      <c r="R122" s="82"/>
      <c r="S122" s="728">
        <f t="shared" si="422"/>
        <v>0</v>
      </c>
      <c r="T122" s="597" t="e">
        <f t="shared" si="423"/>
        <v>#DIV/0!</v>
      </c>
      <c r="U122" s="728"/>
      <c r="V122" s="692" t="e">
        <f t="shared" si="424"/>
        <v>#DIV/0!</v>
      </c>
      <c r="W122" s="728"/>
      <c r="X122" s="692" t="e">
        <f t="shared" si="426"/>
        <v>#DIV/0!</v>
      </c>
      <c r="Y122" s="82"/>
      <c r="Z122" s="692" t="e">
        <f t="shared" si="448"/>
        <v>#DIV/0!</v>
      </c>
      <c r="AA122" s="82"/>
      <c r="AB122" s="692" t="e">
        <f t="shared" si="449"/>
        <v>#DIV/0!</v>
      </c>
      <c r="AC122" s="728">
        <f t="shared" si="440"/>
        <v>0</v>
      </c>
      <c r="AD122" s="633" t="e">
        <f t="shared" si="427"/>
        <v>#DIV/0!</v>
      </c>
      <c r="AE122" s="728"/>
      <c r="AF122" s="633" t="e">
        <f t="shared" si="428"/>
        <v>#DIV/0!</v>
      </c>
      <c r="AG122" s="728"/>
      <c r="AH122" s="633" t="e">
        <f t="shared" si="430"/>
        <v>#DIV/0!</v>
      </c>
      <c r="AI122" s="728"/>
      <c r="AJ122" s="633" t="e">
        <f t="shared" si="450"/>
        <v>#DIV/0!</v>
      </c>
      <c r="AK122" s="728"/>
      <c r="AL122" s="633" t="e">
        <f t="shared" si="451"/>
        <v>#DIV/0!</v>
      </c>
      <c r="AM122" s="82"/>
      <c r="AN122" s="82"/>
      <c r="AO122" s="82"/>
      <c r="AP122" s="82"/>
      <c r="AQ122" s="82"/>
      <c r="AR122" s="82"/>
      <c r="AS122" s="82"/>
      <c r="AT122" s="82"/>
      <c r="AU122" s="157"/>
      <c r="AV122" s="116">
        <f t="shared" si="452"/>
        <v>0</v>
      </c>
      <c r="AW122" s="157"/>
      <c r="AX122" s="157"/>
      <c r="AY122" s="82"/>
      <c r="AZ122" s="82"/>
      <c r="BA122" s="300">
        <f t="shared" si="453"/>
        <v>0</v>
      </c>
      <c r="BB122" s="82"/>
      <c r="BC122" s="82"/>
      <c r="BD122" s="82"/>
      <c r="BE122" s="157">
        <f t="shared" si="432"/>
        <v>0</v>
      </c>
      <c r="BF122" s="157">
        <f>E122</f>
        <v>0</v>
      </c>
      <c r="BG122" s="82"/>
      <c r="BH122" s="82"/>
      <c r="BI122" s="82"/>
      <c r="BJ122" s="157"/>
      <c r="BK122" s="157"/>
      <c r="BL122" s="82"/>
      <c r="BM122" s="82"/>
      <c r="BN122" s="82"/>
      <c r="BO122" s="82"/>
      <c r="BP122" s="157"/>
      <c r="BQ122" s="157"/>
      <c r="BR122" s="82"/>
      <c r="BS122" s="82"/>
      <c r="BT122" s="82"/>
      <c r="BU122" s="82"/>
      <c r="BV122" s="82"/>
      <c r="BW122" s="300"/>
      <c r="BX122" s="300"/>
      <c r="BY122" s="82"/>
      <c r="BZ122" s="82"/>
      <c r="CA122" s="82">
        <f t="shared" si="458"/>
        <v>0</v>
      </c>
      <c r="CB122" s="249"/>
      <c r="CC122" s="253"/>
      <c r="CD122" s="253"/>
      <c r="CE122" s="116">
        <f t="shared" si="459"/>
        <v>0</v>
      </c>
      <c r="CF122" s="157"/>
      <c r="CG122" s="157"/>
      <c r="CH122" s="253"/>
      <c r="CI122" s="253"/>
      <c r="CJ122" s="82"/>
      <c r="CK122" s="116">
        <f t="shared" si="460"/>
        <v>0</v>
      </c>
      <c r="CL122" s="157"/>
      <c r="CM122" s="157"/>
      <c r="CN122" s="82"/>
      <c r="CO122" s="82"/>
    </row>
    <row r="123" spans="2:93" s="679" customFormat="1" ht="42.75" customHeight="1" x14ac:dyDescent="0.25">
      <c r="B123" s="212"/>
      <c r="C123" s="115" t="s">
        <v>475</v>
      </c>
      <c r="D123" s="192"/>
      <c r="E123" s="192"/>
      <c r="F123" s="192"/>
      <c r="G123" s="249"/>
      <c r="H123" s="249"/>
      <c r="I123" s="249"/>
      <c r="J123" s="591"/>
      <c r="K123" s="192"/>
      <c r="L123" s="300"/>
      <c r="M123" s="192"/>
      <c r="N123" s="300"/>
      <c r="O123" s="300"/>
      <c r="P123" s="300"/>
      <c r="Q123" s="300"/>
      <c r="R123" s="300"/>
      <c r="S123" s="192">
        <f>W123</f>
        <v>98524.310649999999</v>
      </c>
      <c r="T123" s="597">
        <v>0</v>
      </c>
      <c r="U123" s="192"/>
      <c r="V123" s="597"/>
      <c r="W123" s="192">
        <f>W278</f>
        <v>98524.310649999999</v>
      </c>
      <c r="X123" s="597">
        <v>0</v>
      </c>
      <c r="Y123" s="300"/>
      <c r="Z123" s="597"/>
      <c r="AA123" s="300"/>
      <c r="AB123" s="597"/>
      <c r="AC123" s="192"/>
      <c r="AD123" s="633"/>
      <c r="AE123" s="192"/>
      <c r="AF123" s="633"/>
      <c r="AG123" s="192"/>
      <c r="AH123" s="633"/>
      <c r="AI123" s="192"/>
      <c r="AJ123" s="633"/>
      <c r="AK123" s="192"/>
      <c r="AL123" s="633"/>
      <c r="AM123" s="300"/>
      <c r="AN123" s="300"/>
      <c r="AO123" s="300"/>
      <c r="AP123" s="300"/>
      <c r="AQ123" s="300"/>
      <c r="AR123" s="300"/>
      <c r="AS123" s="300"/>
      <c r="AT123" s="300"/>
      <c r="AU123" s="664"/>
      <c r="AV123" s="116"/>
      <c r="AW123" s="664"/>
      <c r="AX123" s="664"/>
      <c r="AY123" s="300"/>
      <c r="AZ123" s="300"/>
      <c r="BA123" s="300"/>
      <c r="BB123" s="300"/>
      <c r="BC123" s="300"/>
      <c r="BD123" s="300"/>
      <c r="BE123" s="664"/>
      <c r="BF123" s="664"/>
      <c r="BG123" s="300"/>
      <c r="BH123" s="300"/>
      <c r="BI123" s="300"/>
      <c r="BJ123" s="664"/>
      <c r="BK123" s="664"/>
      <c r="BL123" s="300"/>
      <c r="BM123" s="300"/>
      <c r="BN123" s="300"/>
      <c r="BO123" s="300"/>
      <c r="BP123" s="664"/>
      <c r="BQ123" s="664"/>
      <c r="BR123" s="300"/>
      <c r="BS123" s="300"/>
      <c r="BT123" s="300"/>
      <c r="BU123" s="300"/>
      <c r="BV123" s="300"/>
      <c r="BW123" s="300"/>
      <c r="BX123" s="300"/>
      <c r="BY123" s="300"/>
      <c r="BZ123" s="300"/>
      <c r="CA123" s="300"/>
      <c r="CB123" s="249"/>
      <c r="CC123" s="249"/>
      <c r="CD123" s="249"/>
      <c r="CE123" s="116"/>
      <c r="CF123" s="664"/>
      <c r="CG123" s="664"/>
      <c r="CH123" s="249"/>
      <c r="CI123" s="249"/>
      <c r="CJ123" s="300"/>
      <c r="CK123" s="116"/>
      <c r="CL123" s="664"/>
      <c r="CM123" s="664"/>
      <c r="CN123" s="300"/>
      <c r="CO123" s="300"/>
    </row>
    <row r="124" spans="2:93" s="47" customFormat="1" ht="41.25" customHeight="1" x14ac:dyDescent="0.25">
      <c r="B124" s="206"/>
      <c r="C124" s="111" t="s">
        <v>418</v>
      </c>
      <c r="D124" s="193">
        <f>E124+F124</f>
        <v>910179.75157999992</v>
      </c>
      <c r="E124" s="193">
        <f>E126+E199+E211</f>
        <v>163409.38390999998</v>
      </c>
      <c r="F124" s="193">
        <f t="shared" ref="F124" si="530">F126+F199+F211</f>
        <v>746770.36766999995</v>
      </c>
      <c r="G124" s="193"/>
      <c r="H124" s="193"/>
      <c r="I124" s="193">
        <f>K124+M124+O124+Q124</f>
        <v>104219.52191</v>
      </c>
      <c r="J124" s="603">
        <f t="shared" si="398"/>
        <v>0.11450432920429526</v>
      </c>
      <c r="K124" s="193">
        <f>K126+K199+K211</f>
        <v>20328.945489999998</v>
      </c>
      <c r="L124" s="603">
        <f t="shared" ref="L124" si="531">K124/E124</f>
        <v>0.12440500663778557</v>
      </c>
      <c r="M124" s="193">
        <f t="shared" ref="M124" si="532">M126+M199+M211</f>
        <v>83890.576419999998</v>
      </c>
      <c r="N124" s="603">
        <f t="shared" ref="N124" si="533">M124/F124</f>
        <v>0.11233784848982049</v>
      </c>
      <c r="O124" s="112"/>
      <c r="P124" s="112"/>
      <c r="Q124" s="112"/>
      <c r="R124" s="112"/>
      <c r="S124" s="193">
        <f t="shared" si="422"/>
        <v>75857.526149999991</v>
      </c>
      <c r="T124" s="621">
        <f t="shared" si="423"/>
        <v>8.3343456079216588E-2</v>
      </c>
      <c r="U124" s="193">
        <f>U126+U199+U211</f>
        <v>21310.879939999999</v>
      </c>
      <c r="V124" s="621">
        <f t="shared" si="424"/>
        <v>0.13041405230275677</v>
      </c>
      <c r="W124" s="193">
        <f t="shared" ref="W124" si="534">W126+W199+W211</f>
        <v>54546.646209999992</v>
      </c>
      <c r="X124" s="621">
        <f t="shared" si="426"/>
        <v>7.3043399378835985E-2</v>
      </c>
      <c r="Y124" s="112"/>
      <c r="Z124" s="621">
        <v>0</v>
      </c>
      <c r="AA124" s="112"/>
      <c r="AB124" s="621">
        <v>0</v>
      </c>
      <c r="AC124" s="193">
        <f t="shared" si="440"/>
        <v>910179.68041999987</v>
      </c>
      <c r="AD124" s="641">
        <f t="shared" si="427"/>
        <v>0.99999992181764108</v>
      </c>
      <c r="AE124" s="193">
        <f>AE126+AE199+AE211</f>
        <v>163409.31274999998</v>
      </c>
      <c r="AF124" s="641">
        <f t="shared" si="428"/>
        <v>0.99999956452929273</v>
      </c>
      <c r="AG124" s="193">
        <f t="shared" ref="AG124" si="535">AG126+AG199+AG211</f>
        <v>746770.36766999995</v>
      </c>
      <c r="AH124" s="641">
        <f t="shared" si="430"/>
        <v>1</v>
      </c>
      <c r="AI124" s="193"/>
      <c r="AJ124" s="641">
        <v>0</v>
      </c>
      <c r="AK124" s="193"/>
      <c r="AL124" s="641">
        <v>0</v>
      </c>
      <c r="AM124" s="112"/>
      <c r="AN124" s="112"/>
      <c r="AO124" s="112"/>
      <c r="AP124" s="112"/>
      <c r="AQ124" s="112"/>
      <c r="AR124" s="112"/>
      <c r="AS124" s="112"/>
      <c r="AT124" s="112"/>
      <c r="AU124" s="112">
        <f>AV124-D124</f>
        <v>0</v>
      </c>
      <c r="AV124" s="112">
        <f t="shared" si="452"/>
        <v>910179.75158000004</v>
      </c>
      <c r="AW124" s="112">
        <f>AW126+AW199+AW211</f>
        <v>163409.38390999998</v>
      </c>
      <c r="AX124" s="112">
        <f t="shared" ref="AX124:AZ124" si="536">AX126+AX199+AX211</f>
        <v>746770.36767000007</v>
      </c>
      <c r="AY124" s="112">
        <f t="shared" si="536"/>
        <v>0</v>
      </c>
      <c r="AZ124" s="112">
        <f t="shared" si="536"/>
        <v>0</v>
      </c>
      <c r="BA124" s="112"/>
      <c r="BB124" s="112"/>
      <c r="BC124" s="112"/>
      <c r="BD124" s="112"/>
      <c r="BE124" s="112"/>
      <c r="BF124" s="112"/>
      <c r="BG124" s="112"/>
      <c r="BH124" s="112"/>
      <c r="BI124" s="112">
        <f>BJ124+BK124+BL124+BM124</f>
        <v>2429144.6000100002</v>
      </c>
      <c r="BJ124" s="112">
        <f>BJ126+BJ199+BJ211</f>
        <v>1030408.5149299999</v>
      </c>
      <c r="BK124" s="112">
        <f t="shared" ref="BK124" si="537">BK126+BK199+BK211</f>
        <v>1398736.0850800001</v>
      </c>
      <c r="BL124" s="112"/>
      <c r="BM124" s="112"/>
      <c r="BN124" s="112">
        <f>BO124-BI124</f>
        <v>0</v>
      </c>
      <c r="BO124" s="112">
        <f>BP124+BQ124+BR124+BS124</f>
        <v>2429144.6000100002</v>
      </c>
      <c r="BP124" s="112">
        <f>BP126+BP199+BP211</f>
        <v>1030408.5149299999</v>
      </c>
      <c r="BQ124" s="112">
        <f t="shared" ref="BQ124" si="538">BQ126+BQ199+BQ211</f>
        <v>1398736.0850800001</v>
      </c>
      <c r="BR124" s="112"/>
      <c r="BS124" s="112"/>
      <c r="BT124" s="112"/>
      <c r="BU124" s="112"/>
      <c r="BV124" s="112"/>
      <c r="BW124" s="112"/>
      <c r="BX124" s="112"/>
      <c r="BY124" s="112"/>
      <c r="BZ124" s="112"/>
      <c r="CA124" s="112"/>
      <c r="CB124" s="112"/>
      <c r="CC124" s="193"/>
      <c r="CD124" s="193"/>
      <c r="CE124" s="112">
        <f>CF124+CG124</f>
        <v>9326954.1000013798</v>
      </c>
      <c r="CF124" s="112">
        <f>CF126+CF199+CF211</f>
        <v>2279212.2423999999</v>
      </c>
      <c r="CG124" s="112">
        <f t="shared" ref="CG124" si="539">CG126+CG199+CG211</f>
        <v>7047741.8576013809</v>
      </c>
      <c r="CH124" s="193"/>
      <c r="CI124" s="193"/>
      <c r="CJ124" s="112"/>
      <c r="CK124" s="112">
        <f t="shared" si="460"/>
        <v>9326954.1000013798</v>
      </c>
      <c r="CL124" s="112">
        <f>CL126+CL199+CL211</f>
        <v>2279212.2423999999</v>
      </c>
      <c r="CM124" s="112">
        <f t="shared" ref="CM124" si="540">CM126+CM199+CM211</f>
        <v>7047741.8576013809</v>
      </c>
      <c r="CN124" s="112"/>
      <c r="CO124" s="112"/>
    </row>
    <row r="125" spans="2:93" s="167" customFormat="1" ht="71.25" hidden="1" customHeight="1" x14ac:dyDescent="0.25">
      <c r="B125" s="407" t="s">
        <v>34</v>
      </c>
      <c r="C125" s="439" t="s">
        <v>204</v>
      </c>
      <c r="D125" s="412">
        <v>0</v>
      </c>
      <c r="E125" s="412">
        <f>E126+E127</f>
        <v>0</v>
      </c>
      <c r="F125" s="412">
        <f t="shared" ref="F125:H125" si="541">F126+F127</f>
        <v>0</v>
      </c>
      <c r="G125" s="412">
        <f t="shared" si="541"/>
        <v>0</v>
      </c>
      <c r="H125" s="412">
        <f t="shared" si="541"/>
        <v>0</v>
      </c>
      <c r="I125" s="412"/>
      <c r="J125" s="567" t="e">
        <f t="shared" si="398"/>
        <v>#DIV/0!</v>
      </c>
      <c r="K125" s="412">
        <f>K126+K127</f>
        <v>0</v>
      </c>
      <c r="L125" s="413"/>
      <c r="M125" s="413">
        <f t="shared" ref="M125" si="542">M126+M127</f>
        <v>0</v>
      </c>
      <c r="N125" s="413"/>
      <c r="O125" s="413">
        <f t="shared" ref="O125" si="543">O126+O127</f>
        <v>0</v>
      </c>
      <c r="P125" s="413"/>
      <c r="Q125" s="413">
        <f t="shared" ref="Q125" si="544">Q126+Q127</f>
        <v>0</v>
      </c>
      <c r="R125" s="413"/>
      <c r="S125" s="413"/>
      <c r="T125" s="413"/>
      <c r="U125" s="413">
        <f>U126+U127</f>
        <v>0</v>
      </c>
      <c r="V125" s="629" t="e">
        <f t="shared" si="424"/>
        <v>#DIV/0!</v>
      </c>
      <c r="W125" s="413">
        <f t="shared" ref="W125" si="545">W126+W127</f>
        <v>0</v>
      </c>
      <c r="X125" s="629" t="e">
        <f t="shared" si="426"/>
        <v>#DIV/0!</v>
      </c>
      <c r="Y125" s="413">
        <f t="shared" ref="Y125" si="546">Y126+Y127</f>
        <v>0</v>
      </c>
      <c r="Z125" s="629" t="e">
        <f t="shared" si="448"/>
        <v>#DIV/0!</v>
      </c>
      <c r="AA125" s="413">
        <f t="shared" ref="AA125" si="547">AA126+AA127</f>
        <v>0</v>
      </c>
      <c r="AB125" s="629" t="e">
        <f t="shared" si="449"/>
        <v>#DIV/0!</v>
      </c>
      <c r="AC125" s="577"/>
      <c r="AD125" s="622" t="e">
        <f t="shared" si="427"/>
        <v>#DIV/0!</v>
      </c>
      <c r="AE125" s="413">
        <f>AE126+AE127</f>
        <v>0</v>
      </c>
      <c r="AF125" s="413"/>
      <c r="AG125" s="413">
        <f t="shared" ref="AG125" si="548">AG126+AG127</f>
        <v>0</v>
      </c>
      <c r="AH125" s="622" t="e">
        <f t="shared" si="430"/>
        <v>#DIV/0!</v>
      </c>
      <c r="AI125" s="413">
        <f t="shared" ref="AI125" si="549">AI126+AI127</f>
        <v>0</v>
      </c>
      <c r="AJ125" s="622">
        <v>0</v>
      </c>
      <c r="AK125" s="413">
        <f t="shared" ref="AK125" si="550">AK126+AK127</f>
        <v>0</v>
      </c>
      <c r="AL125" s="458" t="e">
        <f t="shared" si="451"/>
        <v>#DIV/0!</v>
      </c>
      <c r="AM125" s="413"/>
      <c r="AN125" s="413"/>
      <c r="AO125" s="413"/>
      <c r="AP125" s="413"/>
      <c r="AQ125" s="413"/>
      <c r="AR125" s="413"/>
      <c r="AS125" s="413"/>
      <c r="AT125" s="413"/>
      <c r="AU125" s="413">
        <f>AU126+AU127</f>
        <v>0</v>
      </c>
      <c r="AV125" s="413">
        <f>AW125+AY125+AZ125+AX125</f>
        <v>0</v>
      </c>
      <c r="AW125" s="413">
        <f>AW126+AW127</f>
        <v>0</v>
      </c>
      <c r="AX125" s="413">
        <f>AX126+AX127</f>
        <v>0</v>
      </c>
      <c r="AY125" s="413">
        <f t="shared" ref="AY125:AZ125" si="551">AY126+AY127</f>
        <v>0</v>
      </c>
      <c r="AZ125" s="413">
        <f t="shared" si="551"/>
        <v>0</v>
      </c>
      <c r="BA125" s="413">
        <f>BB125+BC125+BD125</f>
        <v>3776254.7761300001</v>
      </c>
      <c r="BB125" s="413">
        <f>BB126+BB127</f>
        <v>3776254.7761300001</v>
      </c>
      <c r="BC125" s="413"/>
      <c r="BD125" s="413"/>
      <c r="BE125" s="413">
        <f>BF125+BG125+BH125</f>
        <v>3776254.7761300001</v>
      </c>
      <c r="BF125" s="413">
        <f>BF126+BF127</f>
        <v>3776254.7761300001</v>
      </c>
      <c r="BG125" s="413"/>
      <c r="BH125" s="413"/>
      <c r="BI125" s="413">
        <f>BJ125+BL125+BM125+BK125</f>
        <v>0</v>
      </c>
      <c r="BJ125" s="413">
        <f>BJ126+BJ127</f>
        <v>0</v>
      </c>
      <c r="BK125" s="413">
        <f t="shared" ref="BK125" si="552">BK126+BK127</f>
        <v>0</v>
      </c>
      <c r="BL125" s="413">
        <f t="shared" ref="BL125" si="553">BL126+BL127</f>
        <v>0</v>
      </c>
      <c r="BM125" s="413">
        <f t="shared" ref="BM125" si="554">BM126+BM127</f>
        <v>0</v>
      </c>
      <c r="BN125" s="413">
        <f>BN126+BN127</f>
        <v>0</v>
      </c>
      <c r="BO125" s="413">
        <f>BP125+BR125+BS125+BQ125</f>
        <v>0</v>
      </c>
      <c r="BP125" s="413">
        <f>BP126+BP127</f>
        <v>0</v>
      </c>
      <c r="BQ125" s="413">
        <f t="shared" ref="BQ125:BS125" si="555">BQ126+BQ127</f>
        <v>0</v>
      </c>
      <c r="BR125" s="413">
        <f t="shared" si="555"/>
        <v>0</v>
      </c>
      <c r="BS125" s="413">
        <f t="shared" si="555"/>
        <v>0</v>
      </c>
      <c r="BT125" s="413"/>
      <c r="BU125" s="413"/>
      <c r="BV125" s="413">
        <f>BW125+BY125+BZ125+BX125</f>
        <v>0</v>
      </c>
      <c r="BW125" s="413">
        <f>BW126+BW127</f>
        <v>0</v>
      </c>
      <c r="BX125" s="413">
        <f t="shared" ref="BX125" si="556">BX126+BX127</f>
        <v>0</v>
      </c>
      <c r="BY125" s="413">
        <f t="shared" ref="BY125" si="557">BY126+BY127</f>
        <v>0</v>
      </c>
      <c r="BZ125" s="413">
        <f t="shared" ref="BZ125" si="558">BZ126+BZ127</f>
        <v>0</v>
      </c>
      <c r="CA125" s="413">
        <f>CB125+CC125+CD125</f>
        <v>0</v>
      </c>
      <c r="CB125" s="413">
        <f>CB126+CB127</f>
        <v>0</v>
      </c>
      <c r="CC125" s="413"/>
      <c r="CD125" s="413"/>
      <c r="CE125" s="413">
        <f>CF125+CH125+CI125</f>
        <v>0</v>
      </c>
      <c r="CF125" s="413">
        <f>CF126+CF127</f>
        <v>0</v>
      </c>
      <c r="CG125" s="413"/>
      <c r="CH125" s="413"/>
      <c r="CI125" s="413"/>
      <c r="CJ125" s="413"/>
      <c r="CK125" s="413">
        <f>CL125+CN125+CO125+CM125</f>
        <v>0</v>
      </c>
      <c r="CL125" s="413">
        <f>CL126+CL127</f>
        <v>0</v>
      </c>
      <c r="CM125" s="413">
        <f t="shared" ref="CM125:CO125" si="559">CM126+CM127</f>
        <v>0</v>
      </c>
      <c r="CN125" s="413">
        <f t="shared" si="559"/>
        <v>0</v>
      </c>
      <c r="CO125" s="413">
        <f t="shared" si="559"/>
        <v>0</v>
      </c>
    </row>
    <row r="126" spans="2:93" s="22" customFormat="1" ht="41.25" hidden="1" customHeight="1" x14ac:dyDescent="0.25">
      <c r="B126" s="206"/>
      <c r="C126" s="111" t="s">
        <v>418</v>
      </c>
      <c r="D126" s="193"/>
      <c r="E126" s="193">
        <f>E130+E133+E144+E155+E158+E161+E164+E167+E170</f>
        <v>0</v>
      </c>
      <c r="F126" s="193"/>
      <c r="G126" s="193">
        <f t="shared" ref="G126:H126" si="560">G130+G133+G144+G155+G158+G161+G164+G167+G170</f>
        <v>0</v>
      </c>
      <c r="H126" s="193">
        <f t="shared" si="560"/>
        <v>0</v>
      </c>
      <c r="I126" s="193"/>
      <c r="J126" s="567" t="e">
        <f t="shared" si="398"/>
        <v>#DIV/0!</v>
      </c>
      <c r="K126" s="193">
        <f>K130+K133+K144+K155+K158+K161+K164+K167+K170</f>
        <v>0</v>
      </c>
      <c r="L126" s="112"/>
      <c r="M126" s="112"/>
      <c r="N126" s="112"/>
      <c r="O126" s="112">
        <f t="shared" ref="O126" si="561">O130+O133+O144+O155+O158+O161+O164+O167+O170</f>
        <v>0</v>
      </c>
      <c r="P126" s="112"/>
      <c r="Q126" s="112">
        <f t="shared" ref="Q126" si="562">Q130+Q133+Q144+Q155+Q158+Q161+Q164+Q167+Q170</f>
        <v>0</v>
      </c>
      <c r="R126" s="112"/>
      <c r="S126" s="112"/>
      <c r="T126" s="112"/>
      <c r="U126" s="112">
        <f>U130+U133+U144+U155+U158+U161+U164+U167+U170</f>
        <v>0</v>
      </c>
      <c r="V126" s="629" t="e">
        <f t="shared" si="424"/>
        <v>#DIV/0!</v>
      </c>
      <c r="W126" s="112"/>
      <c r="X126" s="629" t="e">
        <f t="shared" si="426"/>
        <v>#DIV/0!</v>
      </c>
      <c r="Y126" s="112">
        <f t="shared" ref="Y126" si="563">Y130+Y133+Y144+Y155+Y158+Y161+Y164+Y167+Y170</f>
        <v>0</v>
      </c>
      <c r="Z126" s="629" t="e">
        <f t="shared" si="448"/>
        <v>#DIV/0!</v>
      </c>
      <c r="AA126" s="112">
        <f t="shared" ref="AA126" si="564">AA130+AA133+AA144+AA155+AA158+AA161+AA164+AA167+AA170</f>
        <v>0</v>
      </c>
      <c r="AB126" s="629" t="e">
        <f t="shared" si="449"/>
        <v>#DIV/0!</v>
      </c>
      <c r="AC126" s="112"/>
      <c r="AD126" s="622" t="e">
        <f t="shared" si="427"/>
        <v>#DIV/0!</v>
      </c>
      <c r="AE126" s="112">
        <f>AE130+AE133+AE144+AE155+AE158+AE161+AE164+AE167+AE170</f>
        <v>0</v>
      </c>
      <c r="AF126" s="112"/>
      <c r="AG126" s="112"/>
      <c r="AH126" s="622" t="e">
        <f t="shared" si="430"/>
        <v>#DIV/0!</v>
      </c>
      <c r="AI126" s="112">
        <f t="shared" ref="AI126" si="565">AI130+AI133+AI144+AI155+AI158+AI161+AI164+AI167+AI170</f>
        <v>0</v>
      </c>
      <c r="AJ126" s="622">
        <v>0</v>
      </c>
      <c r="AK126" s="112">
        <f t="shared" ref="AK126" si="566">AK130+AK133+AK144+AK155+AK158+AK161+AK164+AK167+AK170</f>
        <v>0</v>
      </c>
      <c r="AL126" s="458" t="e">
        <f t="shared" si="451"/>
        <v>#DIV/0!</v>
      </c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>
        <f t="shared" ref="AV126:AV127" si="567">AW126+AX126+AY126+AZ126</f>
        <v>0</v>
      </c>
      <c r="AW126" s="112">
        <f>AW130+AW133+AW144+AW155+AW158+AW161+AW164+AW167+AW170</f>
        <v>0</v>
      </c>
      <c r="AX126" s="112">
        <f>AX130+AX133+AX144+AX158+AX161+AX164+AX167+AX170</f>
        <v>0</v>
      </c>
      <c r="AY126" s="112">
        <f t="shared" ref="AY126:AZ126" si="568">AY130+AY133+AY144+AY155+AY158+AY161+AY164+AY167+AY170</f>
        <v>0</v>
      </c>
      <c r="AZ126" s="112">
        <f t="shared" si="568"/>
        <v>0</v>
      </c>
      <c r="BA126" s="112">
        <f>BB126+BC126+BD126</f>
        <v>1246164.0761299999</v>
      </c>
      <c r="BB126" s="112">
        <f>BB130+BB133+BB144</f>
        <v>1246164.0761299999</v>
      </c>
      <c r="BC126" s="112"/>
      <c r="BD126" s="112"/>
      <c r="BE126" s="112">
        <f>BF126+BG126+BH126</f>
        <v>1246164.0761299999</v>
      </c>
      <c r="BF126" s="112">
        <f>BF130+BF133+BF144</f>
        <v>1246164.0761299999</v>
      </c>
      <c r="BG126" s="112"/>
      <c r="BH126" s="112"/>
      <c r="BI126" s="112"/>
      <c r="BJ126" s="112">
        <f>BJ130+BJ133+BJ144+BJ155+BJ158+BJ161+BJ164+BJ167+BJ170</f>
        <v>0</v>
      </c>
      <c r="BK126" s="112"/>
      <c r="BL126" s="112">
        <f t="shared" ref="BL126:BM126" si="569">BL130+BL133+BL144+BL155+BL158+BL161+BL164+BL167+BL170</f>
        <v>0</v>
      </c>
      <c r="BM126" s="112">
        <f t="shared" si="569"/>
        <v>0</v>
      </c>
      <c r="BN126" s="112"/>
      <c r="BO126" s="112">
        <f>BP126+BQ126+BR126+BS126</f>
        <v>0</v>
      </c>
      <c r="BP126" s="112">
        <f>BP130+BP133+BP144+BP155+BP158+BP161+BP164+BP167+BP170</f>
        <v>0</v>
      </c>
      <c r="BQ126" s="112">
        <f t="shared" ref="BQ126:BS126" si="570">BQ130+BQ133+BQ144+BQ155+BQ158+BQ161+BQ164+BQ167+BQ170</f>
        <v>0</v>
      </c>
      <c r="BR126" s="112">
        <f t="shared" si="570"/>
        <v>0</v>
      </c>
      <c r="BS126" s="112">
        <f t="shared" si="570"/>
        <v>0</v>
      </c>
      <c r="BT126" s="112"/>
      <c r="BU126" s="112"/>
      <c r="BV126" s="112">
        <f>BW126+BX126+BY126+BZ126</f>
        <v>0</v>
      </c>
      <c r="BW126" s="112">
        <f>BW130+BW133+BW144+BW155+BW158+BW161+BW164+BW167+BW170</f>
        <v>0</v>
      </c>
      <c r="BX126" s="112">
        <f t="shared" ref="BX126:BZ126" si="571">BX130+BX133+BX144+BX155+BX158+BX161+BX164+BX167+BX170</f>
        <v>0</v>
      </c>
      <c r="BY126" s="112">
        <f t="shared" si="571"/>
        <v>0</v>
      </c>
      <c r="BZ126" s="112">
        <f t="shared" si="571"/>
        <v>0</v>
      </c>
      <c r="CA126" s="112">
        <f>CB126+CC126+CD126</f>
        <v>0</v>
      </c>
      <c r="CB126" s="112">
        <f>CB130+CB133+CB144+CB155+CB158+CB161+CB164+CB167+CB170</f>
        <v>0</v>
      </c>
      <c r="CC126" s="112">
        <f t="shared" ref="CC126:CD126" si="572">CC130+CC133+CC144+CC155+CC158+CC161+CC164+CC167+CC170</f>
        <v>0</v>
      </c>
      <c r="CD126" s="112">
        <f t="shared" si="572"/>
        <v>0</v>
      </c>
      <c r="CE126" s="112">
        <f>CF126+CH126+CI126</f>
        <v>0</v>
      </c>
      <c r="CF126" s="112"/>
      <c r="CG126" s="112"/>
      <c r="CH126" s="112">
        <f t="shared" ref="CH126:CI126" si="573">CH130+CH133+CH144+CH155+CH158+CH161+CH164+CH167+CH170</f>
        <v>0</v>
      </c>
      <c r="CI126" s="112">
        <f t="shared" si="573"/>
        <v>0</v>
      </c>
      <c r="CJ126" s="112"/>
      <c r="CK126" s="112">
        <f>CL126+CM126+CN126+CO126</f>
        <v>0</v>
      </c>
      <c r="CL126" s="112">
        <f>CL130+CL133+CL144+CL155+CL158+CL161+CL164+CL167+CL170</f>
        <v>0</v>
      </c>
      <c r="CM126" s="112">
        <f t="shared" ref="CM126:CO126" si="574">CM130+CM133+CM144+CM155+CM158+CM161+CM164+CM167+CM170</f>
        <v>0</v>
      </c>
      <c r="CN126" s="112">
        <f t="shared" si="574"/>
        <v>0</v>
      </c>
      <c r="CO126" s="112">
        <f t="shared" si="574"/>
        <v>0</v>
      </c>
    </row>
    <row r="127" spans="2:93" s="25" customFormat="1" ht="46.5" hidden="1" customHeight="1" x14ac:dyDescent="0.25">
      <c r="B127" s="207"/>
      <c r="C127" s="115" t="s">
        <v>32</v>
      </c>
      <c r="D127" s="183"/>
      <c r="E127" s="183">
        <f>E129+E132+E135+E143+E154+E157+E160+E163+E166+E169</f>
        <v>0</v>
      </c>
      <c r="F127" s="183"/>
      <c r="G127" s="183">
        <f t="shared" ref="G127:H127" si="575">G129+G132+G135+G143+G154+G157+G160+G163+G166+G169</f>
        <v>0</v>
      </c>
      <c r="H127" s="183">
        <f t="shared" si="575"/>
        <v>0</v>
      </c>
      <c r="I127" s="183"/>
      <c r="J127" s="567" t="e">
        <f t="shared" si="398"/>
        <v>#DIV/0!</v>
      </c>
      <c r="K127" s="183">
        <f>K129+K132+K135+K143+K154+K157+K160+K163+K166+K169</f>
        <v>0</v>
      </c>
      <c r="L127" s="116"/>
      <c r="M127" s="116"/>
      <c r="N127" s="116"/>
      <c r="O127" s="116">
        <f t="shared" ref="O127" si="576">O129+O132+O135+O143+O154+O157+O160+O163+O166+O169</f>
        <v>0</v>
      </c>
      <c r="P127" s="116"/>
      <c r="Q127" s="116">
        <f t="shared" ref="Q127" si="577">Q129+Q132+Q135+Q143+Q154+Q157+Q160+Q163+Q166+Q169</f>
        <v>0</v>
      </c>
      <c r="R127" s="116"/>
      <c r="S127" s="116"/>
      <c r="T127" s="116"/>
      <c r="U127" s="116">
        <f>U129+U132+U135+U143+U154+U157+U160+U163+U166+U169</f>
        <v>0</v>
      </c>
      <c r="V127" s="629" t="e">
        <f t="shared" si="424"/>
        <v>#DIV/0!</v>
      </c>
      <c r="W127" s="116"/>
      <c r="X127" s="629" t="e">
        <f t="shared" si="426"/>
        <v>#DIV/0!</v>
      </c>
      <c r="Y127" s="116">
        <f t="shared" ref="Y127" si="578">Y129+Y132+Y135+Y143+Y154+Y157+Y160+Y163+Y166+Y169</f>
        <v>0</v>
      </c>
      <c r="Z127" s="629" t="e">
        <f t="shared" si="448"/>
        <v>#DIV/0!</v>
      </c>
      <c r="AA127" s="116">
        <f t="shared" ref="AA127" si="579">AA129+AA132+AA135+AA143+AA154+AA157+AA160+AA163+AA166+AA169</f>
        <v>0</v>
      </c>
      <c r="AB127" s="629" t="e">
        <f t="shared" si="449"/>
        <v>#DIV/0!</v>
      </c>
      <c r="AC127" s="116"/>
      <c r="AD127" s="622" t="e">
        <f t="shared" si="427"/>
        <v>#DIV/0!</v>
      </c>
      <c r="AE127" s="116">
        <f>AE129+AE132+AE135+AE143+AE154+AE157+AE160+AE163+AE166+AE169</f>
        <v>0</v>
      </c>
      <c r="AF127" s="116"/>
      <c r="AG127" s="116"/>
      <c r="AH127" s="622" t="e">
        <f t="shared" si="430"/>
        <v>#DIV/0!</v>
      </c>
      <c r="AI127" s="116">
        <f t="shared" ref="AI127" si="580">AI129+AI132+AI135+AI143+AI154+AI157+AI160+AI163+AI166+AI169</f>
        <v>0</v>
      </c>
      <c r="AJ127" s="622">
        <v>0</v>
      </c>
      <c r="AK127" s="116">
        <f t="shared" ref="AK127" si="581">AK129+AK132+AK135+AK143+AK154+AK157+AK160+AK163+AK166+AK169</f>
        <v>0</v>
      </c>
      <c r="AL127" s="458" t="e">
        <f t="shared" si="451"/>
        <v>#DIV/0!</v>
      </c>
      <c r="AM127" s="116"/>
      <c r="AN127" s="116"/>
      <c r="AO127" s="116"/>
      <c r="AP127" s="116"/>
      <c r="AQ127" s="116"/>
      <c r="AR127" s="116"/>
      <c r="AS127" s="116"/>
      <c r="AT127" s="116"/>
      <c r="AU127" s="116"/>
      <c r="AV127" s="116">
        <f t="shared" si="567"/>
        <v>0</v>
      </c>
      <c r="AW127" s="116">
        <f>AW129+AW132+AW135+AW143+AW154+AW157+AW160+AW163+AW166+AW169</f>
        <v>0</v>
      </c>
      <c r="AX127" s="116">
        <f>AX129+AX132+AX143+AX135+AX157+AX160+AX163+AX166+AX169</f>
        <v>0</v>
      </c>
      <c r="AY127" s="116">
        <f t="shared" ref="AY127:AZ127" si="582">AY129+AY132+AY135+AY143+AY154+AY157+AY160+AY163+AY166+AY169</f>
        <v>0</v>
      </c>
      <c r="AZ127" s="116">
        <f t="shared" si="582"/>
        <v>0</v>
      </c>
      <c r="BA127" s="116">
        <f>BB127+BC127+BD127</f>
        <v>2530090.7000000002</v>
      </c>
      <c r="BB127" s="116">
        <f>BB129+BB132+BB135+BB141+BB143</f>
        <v>2530090.7000000002</v>
      </c>
      <c r="BC127" s="116"/>
      <c r="BD127" s="116"/>
      <c r="BE127" s="116">
        <f>BF127+BG127+BH127</f>
        <v>2530090.7000000002</v>
      </c>
      <c r="BF127" s="116">
        <f>BF129+BF132+BF135+BF141+BF143</f>
        <v>2530090.7000000002</v>
      </c>
      <c r="BG127" s="116"/>
      <c r="BH127" s="116"/>
      <c r="BI127" s="116"/>
      <c r="BJ127" s="116">
        <f>BJ129+BJ132+BJ135+BJ143+BJ154+BJ157+BJ160+BJ163+BJ166+BJ169</f>
        <v>0</v>
      </c>
      <c r="BK127" s="116"/>
      <c r="BL127" s="116">
        <f t="shared" ref="BL127:BM127" si="583">BL129+BL132+BL135+BL143+BL154+BL157+BL160+BL163+BL166+BL169</f>
        <v>0</v>
      </c>
      <c r="BM127" s="116">
        <f t="shared" si="583"/>
        <v>0</v>
      </c>
      <c r="BN127" s="116"/>
      <c r="BO127" s="116">
        <f>BP127+BQ127+BR127+BS127</f>
        <v>0</v>
      </c>
      <c r="BP127" s="116">
        <f>BP129+BP132+BP135+BP143+BP154+BP157+BP160+BP163+BP166+BP169</f>
        <v>0</v>
      </c>
      <c r="BQ127" s="116">
        <f t="shared" ref="BQ127:BS127" si="584">BQ129+BQ132+BQ135+BQ143+BQ154+BQ157+BQ160+BQ163+BQ166+BQ169</f>
        <v>0</v>
      </c>
      <c r="BR127" s="116">
        <f t="shared" si="584"/>
        <v>0</v>
      </c>
      <c r="BS127" s="116">
        <f t="shared" si="584"/>
        <v>0</v>
      </c>
      <c r="BT127" s="116"/>
      <c r="BU127" s="116"/>
      <c r="BV127" s="116">
        <f>BW127+BX127+BY127+BZ127</f>
        <v>0</v>
      </c>
      <c r="BW127" s="116">
        <f>BW129+BW132+BW135+BW143+BW154+BW157+BW160+BW163+BW166+BW169</f>
        <v>0</v>
      </c>
      <c r="BX127" s="116">
        <f t="shared" ref="BX127:BZ127" si="585">BX129+BX132+BX135+BX143+BX154+BX157+BX160+BX163+BX166+BX169</f>
        <v>0</v>
      </c>
      <c r="BY127" s="116">
        <f t="shared" si="585"/>
        <v>0</v>
      </c>
      <c r="BZ127" s="116">
        <f t="shared" si="585"/>
        <v>0</v>
      </c>
      <c r="CA127" s="116">
        <f>CB127+CC127+CD127</f>
        <v>0</v>
      </c>
      <c r="CB127" s="116">
        <f>CB129+CB132+CB135+CB143+CB154+CB157+CB160+CB163+CB166+CB169</f>
        <v>0</v>
      </c>
      <c r="CC127" s="183">
        <f t="shared" ref="CC127:CD127" si="586">CC129+CC132+CC135+CC143+CC154+CC157+CC160+CC163+CC166+CC169</f>
        <v>0</v>
      </c>
      <c r="CD127" s="183">
        <f t="shared" si="586"/>
        <v>0</v>
      </c>
      <c r="CE127" s="116">
        <f>CF127+CH127+CI127</f>
        <v>0</v>
      </c>
      <c r="CF127" s="116"/>
      <c r="CG127" s="116"/>
      <c r="CH127" s="183">
        <f t="shared" ref="CH127:CI127" si="587">CH129+CH132+CH135+CH143+CH154+CH157+CH160+CH163+CH166+CH169</f>
        <v>0</v>
      </c>
      <c r="CI127" s="183">
        <f t="shared" si="587"/>
        <v>0</v>
      </c>
      <c r="CJ127" s="116"/>
      <c r="CK127" s="116">
        <f>CL127+CM127+CN127+CO127</f>
        <v>0</v>
      </c>
      <c r="CL127" s="116">
        <f>CL129+CL132+CL135+CL143+CL154+CL157+CL160+CL163+CL166+CL169</f>
        <v>0</v>
      </c>
      <c r="CM127" s="116">
        <f t="shared" ref="CM127:CO127" si="588">CM129+CM132+CM135+CM143+CM154+CM157+CM160+CM163+CM166+CM169</f>
        <v>0</v>
      </c>
      <c r="CN127" s="116">
        <f t="shared" si="588"/>
        <v>0</v>
      </c>
      <c r="CO127" s="116">
        <f t="shared" si="588"/>
        <v>0</v>
      </c>
    </row>
    <row r="128" spans="2:93" s="52" customFormat="1" ht="151.5" hidden="1" customHeight="1" x14ac:dyDescent="0.25">
      <c r="B128" s="206" t="s">
        <v>36</v>
      </c>
      <c r="C128" s="122" t="s">
        <v>45</v>
      </c>
      <c r="D128" s="182"/>
      <c r="E128" s="182"/>
      <c r="F128" s="182"/>
      <c r="G128" s="251"/>
      <c r="H128" s="252"/>
      <c r="I128" s="252"/>
      <c r="J128" s="567" t="e">
        <f t="shared" si="398"/>
        <v>#DIV/0!</v>
      </c>
      <c r="K128" s="182"/>
      <c r="L128" s="30"/>
      <c r="M128" s="559"/>
      <c r="N128" s="30"/>
      <c r="O128" s="68"/>
      <c r="P128" s="30"/>
      <c r="Q128" s="30"/>
      <c r="R128" s="30"/>
      <c r="S128" s="30"/>
      <c r="T128" s="30"/>
      <c r="U128" s="581"/>
      <c r="V128" s="629" t="e">
        <f t="shared" si="424"/>
        <v>#DIV/0!</v>
      </c>
      <c r="W128" s="581"/>
      <c r="X128" s="629" t="e">
        <f t="shared" si="426"/>
        <v>#DIV/0!</v>
      </c>
      <c r="Y128" s="68"/>
      <c r="Z128" s="629" t="e">
        <f t="shared" si="448"/>
        <v>#DIV/0!</v>
      </c>
      <c r="AA128" s="30"/>
      <c r="AB128" s="629" t="e">
        <f t="shared" si="449"/>
        <v>#DIV/0!</v>
      </c>
      <c r="AC128" s="30"/>
      <c r="AD128" s="622" t="e">
        <f t="shared" si="427"/>
        <v>#DIV/0!</v>
      </c>
      <c r="AE128" s="581"/>
      <c r="AF128" s="30"/>
      <c r="AG128" s="581"/>
      <c r="AH128" s="622" t="e">
        <f t="shared" si="430"/>
        <v>#DIV/0!</v>
      </c>
      <c r="AI128" s="68"/>
      <c r="AJ128" s="622">
        <v>0</v>
      </c>
      <c r="AK128" s="30"/>
      <c r="AL128" s="458" t="e">
        <f t="shared" si="451"/>
        <v>#DIV/0!</v>
      </c>
      <c r="AM128" s="30"/>
      <c r="AN128" s="30"/>
      <c r="AO128" s="30"/>
      <c r="AP128" s="30"/>
      <c r="AQ128" s="30"/>
      <c r="AR128" s="30"/>
      <c r="AS128" s="30"/>
      <c r="AT128" s="30"/>
      <c r="AU128" s="559"/>
      <c r="AV128" s="559"/>
      <c r="AW128" s="482">
        <f>AW129+AW130</f>
        <v>0</v>
      </c>
      <c r="AX128" s="482">
        <f>AX129+AX130</f>
        <v>0</v>
      </c>
      <c r="AY128" s="68"/>
      <c r="AZ128" s="30"/>
      <c r="BA128" s="433">
        <f t="shared" si="453"/>
        <v>1716417.9104499999</v>
      </c>
      <c r="BB128" s="526">
        <f>BB129+BB130</f>
        <v>1716417.9104499999</v>
      </c>
      <c r="BC128" s="30"/>
      <c r="BD128" s="30"/>
      <c r="BE128" s="526">
        <f t="shared" si="432"/>
        <v>1716417.9104499999</v>
      </c>
      <c r="BF128" s="433">
        <f>BF129+BF130</f>
        <v>1716417.9104499999</v>
      </c>
      <c r="BG128" s="68"/>
      <c r="BH128" s="30"/>
      <c r="BI128" s="491">
        <f>BJ128+BK128+BL128+BM128</f>
        <v>0</v>
      </c>
      <c r="BJ128" s="482">
        <f>BJ129+BJ130</f>
        <v>0</v>
      </c>
      <c r="BK128" s="482"/>
      <c r="BL128" s="68"/>
      <c r="BM128" s="30"/>
      <c r="BN128" s="433"/>
      <c r="BO128" s="491">
        <f>BP128+BQ128+BR128+BS128</f>
        <v>0</v>
      </c>
      <c r="BP128" s="482">
        <f>BP129+BP130</f>
        <v>0</v>
      </c>
      <c r="BQ128" s="482"/>
      <c r="BR128" s="68"/>
      <c r="BS128" s="30"/>
      <c r="BT128" s="68"/>
      <c r="BU128" s="30"/>
      <c r="BV128" s="491">
        <f>BW128+BX128+BY128+BZ128</f>
        <v>0</v>
      </c>
      <c r="BW128" s="433">
        <f>BW129+BW130</f>
        <v>0</v>
      </c>
      <c r="BX128" s="433"/>
      <c r="BY128" s="68"/>
      <c r="BZ128" s="30"/>
      <c r="CA128" s="338">
        <f t="shared" ref="CA128:CA152" si="589">CB128+CC128+CD128</f>
        <v>0</v>
      </c>
      <c r="CB128" s="182"/>
      <c r="CC128" s="251"/>
      <c r="CD128" s="252"/>
      <c r="CE128" s="338">
        <f t="shared" ref="CE128:CE152" si="590">CF128+CH128+CI128</f>
        <v>0</v>
      </c>
      <c r="CF128" s="182"/>
      <c r="CG128" s="182"/>
      <c r="CH128" s="251"/>
      <c r="CI128" s="252"/>
      <c r="CJ128" s="482"/>
      <c r="CK128" s="491">
        <f>CL128+CM128+CN128+CO128</f>
        <v>0</v>
      </c>
      <c r="CL128" s="482">
        <f>CL129+CL130</f>
        <v>0</v>
      </c>
      <c r="CM128" s="482"/>
      <c r="CN128" s="68"/>
      <c r="CO128" s="30"/>
    </row>
    <row r="129" spans="2:93" s="166" customFormat="1" ht="67.5" hidden="1" customHeight="1" x14ac:dyDescent="0.25">
      <c r="B129" s="212"/>
      <c r="C129" s="115" t="s">
        <v>32</v>
      </c>
      <c r="D129" s="192"/>
      <c r="E129" s="192"/>
      <c r="F129" s="192"/>
      <c r="G129" s="249"/>
      <c r="H129" s="249"/>
      <c r="I129" s="249"/>
      <c r="J129" s="567" t="e">
        <f t="shared" si="398"/>
        <v>#DIV/0!</v>
      </c>
      <c r="K129" s="192"/>
      <c r="L129" s="300"/>
      <c r="M129" s="558"/>
      <c r="N129" s="300"/>
      <c r="O129" s="300"/>
      <c r="P129" s="300"/>
      <c r="Q129" s="300"/>
      <c r="R129" s="300"/>
      <c r="S129" s="300"/>
      <c r="T129" s="300"/>
      <c r="U129" s="580"/>
      <c r="V129" s="629" t="e">
        <f t="shared" si="424"/>
        <v>#DIV/0!</v>
      </c>
      <c r="W129" s="580"/>
      <c r="X129" s="629" t="e">
        <f t="shared" si="426"/>
        <v>#DIV/0!</v>
      </c>
      <c r="Y129" s="300"/>
      <c r="Z129" s="629" t="e">
        <f t="shared" si="448"/>
        <v>#DIV/0!</v>
      </c>
      <c r="AA129" s="300"/>
      <c r="AB129" s="629" t="e">
        <f t="shared" si="449"/>
        <v>#DIV/0!</v>
      </c>
      <c r="AC129" s="300"/>
      <c r="AD129" s="622" t="e">
        <f t="shared" si="427"/>
        <v>#DIV/0!</v>
      </c>
      <c r="AE129" s="580"/>
      <c r="AF129" s="300"/>
      <c r="AG129" s="580"/>
      <c r="AH129" s="622" t="e">
        <f t="shared" si="430"/>
        <v>#DIV/0!</v>
      </c>
      <c r="AI129" s="300"/>
      <c r="AJ129" s="622">
        <v>0</v>
      </c>
      <c r="AK129" s="300"/>
      <c r="AL129" s="458" t="e">
        <f t="shared" si="451"/>
        <v>#DIV/0!</v>
      </c>
      <c r="AM129" s="300"/>
      <c r="AN129" s="300"/>
      <c r="AO129" s="300"/>
      <c r="AP129" s="300"/>
      <c r="AQ129" s="300"/>
      <c r="AR129" s="300"/>
      <c r="AS129" s="300"/>
      <c r="AT129" s="300"/>
      <c r="AU129" s="558"/>
      <c r="AV129" s="558"/>
      <c r="AW129" s="490">
        <v>0</v>
      </c>
      <c r="AX129" s="490">
        <v>0</v>
      </c>
      <c r="AY129" s="300"/>
      <c r="AZ129" s="300"/>
      <c r="BA129" s="490">
        <f t="shared" si="453"/>
        <v>1150000</v>
      </c>
      <c r="BB129" s="525">
        <f>BF129-E129</f>
        <v>1150000</v>
      </c>
      <c r="BC129" s="300"/>
      <c r="BD129" s="300"/>
      <c r="BE129" s="525">
        <f t="shared" si="432"/>
        <v>1150000</v>
      </c>
      <c r="BF129" s="490">
        <v>1150000</v>
      </c>
      <c r="BG129" s="300"/>
      <c r="BH129" s="300"/>
      <c r="BI129" s="490">
        <f t="shared" ref="BI129:BI134" si="591">BJ129</f>
        <v>0</v>
      </c>
      <c r="BJ129" s="490"/>
      <c r="BK129" s="490"/>
      <c r="BL129" s="300"/>
      <c r="BM129" s="300"/>
      <c r="BN129" s="490"/>
      <c r="BO129" s="490">
        <f t="shared" ref="BO129" si="592">BP129</f>
        <v>0</v>
      </c>
      <c r="BP129" s="490"/>
      <c r="BQ129" s="490"/>
      <c r="BR129" s="300"/>
      <c r="BS129" s="300"/>
      <c r="BT129" s="300"/>
      <c r="BU129" s="300"/>
      <c r="BV129" s="490">
        <f t="shared" ref="BV129" si="593">BW129</f>
        <v>0</v>
      </c>
      <c r="BW129" s="490"/>
      <c r="BX129" s="490"/>
      <c r="BY129" s="300"/>
      <c r="BZ129" s="300"/>
      <c r="CA129" s="490">
        <f t="shared" si="589"/>
        <v>0</v>
      </c>
      <c r="CB129" s="192"/>
      <c r="CC129" s="249"/>
      <c r="CD129" s="249"/>
      <c r="CE129" s="490">
        <f t="shared" si="590"/>
        <v>0</v>
      </c>
      <c r="CF129" s="192"/>
      <c r="CG129" s="192"/>
      <c r="CH129" s="249"/>
      <c r="CI129" s="249"/>
      <c r="CJ129" s="490"/>
      <c r="CK129" s="490">
        <f t="shared" ref="CK129" si="594">CL129</f>
        <v>0</v>
      </c>
      <c r="CL129" s="490"/>
      <c r="CM129" s="490"/>
      <c r="CN129" s="300"/>
      <c r="CO129" s="300"/>
    </row>
    <row r="130" spans="2:93" s="166" customFormat="1" ht="67.5" hidden="1" customHeight="1" x14ac:dyDescent="0.25">
      <c r="B130" s="212"/>
      <c r="C130" s="111" t="s">
        <v>31</v>
      </c>
      <c r="D130" s="182"/>
      <c r="E130" s="182"/>
      <c r="F130" s="182"/>
      <c r="G130" s="249"/>
      <c r="H130" s="249"/>
      <c r="I130" s="249"/>
      <c r="J130" s="567" t="e">
        <f t="shared" ref="J130:J193" si="595">I130/D130</f>
        <v>#DIV/0!</v>
      </c>
      <c r="K130" s="182"/>
      <c r="L130" s="300"/>
      <c r="M130" s="559"/>
      <c r="N130" s="300"/>
      <c r="O130" s="300"/>
      <c r="P130" s="300"/>
      <c r="Q130" s="300"/>
      <c r="R130" s="300"/>
      <c r="S130" s="300"/>
      <c r="T130" s="300"/>
      <c r="U130" s="581"/>
      <c r="V130" s="629" t="e">
        <f t="shared" si="424"/>
        <v>#DIV/0!</v>
      </c>
      <c r="W130" s="581"/>
      <c r="X130" s="629" t="e">
        <f t="shared" si="426"/>
        <v>#DIV/0!</v>
      </c>
      <c r="Y130" s="300"/>
      <c r="Z130" s="629" t="e">
        <f t="shared" si="448"/>
        <v>#DIV/0!</v>
      </c>
      <c r="AA130" s="300"/>
      <c r="AB130" s="629" t="e">
        <f t="shared" si="449"/>
        <v>#DIV/0!</v>
      </c>
      <c r="AC130" s="300"/>
      <c r="AD130" s="622" t="e">
        <f t="shared" si="427"/>
        <v>#DIV/0!</v>
      </c>
      <c r="AE130" s="581"/>
      <c r="AF130" s="300"/>
      <c r="AG130" s="581"/>
      <c r="AH130" s="622" t="e">
        <f t="shared" si="430"/>
        <v>#DIV/0!</v>
      </c>
      <c r="AI130" s="300"/>
      <c r="AJ130" s="622">
        <v>0</v>
      </c>
      <c r="AK130" s="300"/>
      <c r="AL130" s="458" t="e">
        <f t="shared" si="451"/>
        <v>#DIV/0!</v>
      </c>
      <c r="AM130" s="300"/>
      <c r="AN130" s="300"/>
      <c r="AO130" s="300"/>
      <c r="AP130" s="300"/>
      <c r="AQ130" s="300"/>
      <c r="AR130" s="300"/>
      <c r="AS130" s="300"/>
      <c r="AT130" s="300"/>
      <c r="AU130" s="559"/>
      <c r="AV130" s="559"/>
      <c r="AW130" s="482">
        <v>0</v>
      </c>
      <c r="AX130" s="482">
        <v>0</v>
      </c>
      <c r="AY130" s="300"/>
      <c r="AZ130" s="300"/>
      <c r="BA130" s="433">
        <f t="shared" si="453"/>
        <v>566417.91044999997</v>
      </c>
      <c r="BB130" s="526">
        <f>BF130-E130</f>
        <v>566417.91044999997</v>
      </c>
      <c r="BC130" s="300"/>
      <c r="BD130" s="300"/>
      <c r="BE130" s="526">
        <f t="shared" si="432"/>
        <v>566417.91044999997</v>
      </c>
      <c r="BF130" s="433">
        <f>566417.91045</f>
        <v>566417.91044999997</v>
      </c>
      <c r="BG130" s="300"/>
      <c r="BH130" s="300"/>
      <c r="BI130" s="490"/>
      <c r="BJ130" s="483"/>
      <c r="BK130" s="483"/>
      <c r="BL130" s="300"/>
      <c r="BM130" s="300"/>
      <c r="BN130" s="434"/>
      <c r="BO130" s="490"/>
      <c r="BP130" s="483"/>
      <c r="BQ130" s="483"/>
      <c r="BR130" s="300"/>
      <c r="BS130" s="300"/>
      <c r="BT130" s="300"/>
      <c r="BU130" s="300"/>
      <c r="BV130" s="490"/>
      <c r="BW130" s="434"/>
      <c r="BX130" s="434"/>
      <c r="BY130" s="300"/>
      <c r="BZ130" s="300"/>
      <c r="CA130" s="339">
        <f t="shared" si="589"/>
        <v>0</v>
      </c>
      <c r="CB130" s="192"/>
      <c r="CC130" s="249"/>
      <c r="CD130" s="249"/>
      <c r="CE130" s="339">
        <f t="shared" si="590"/>
        <v>0</v>
      </c>
      <c r="CF130" s="192"/>
      <c r="CG130" s="192"/>
      <c r="CH130" s="249"/>
      <c r="CI130" s="249"/>
      <c r="CJ130" s="483"/>
      <c r="CK130" s="490"/>
      <c r="CL130" s="483"/>
      <c r="CM130" s="483"/>
      <c r="CN130" s="300"/>
      <c r="CO130" s="300"/>
    </row>
    <row r="131" spans="2:93" s="52" customFormat="1" ht="108.75" hidden="1" customHeight="1" x14ac:dyDescent="0.25">
      <c r="B131" s="206" t="s">
        <v>56</v>
      </c>
      <c r="C131" s="138" t="s">
        <v>220</v>
      </c>
      <c r="D131" s="182"/>
      <c r="E131" s="182"/>
      <c r="F131" s="182"/>
      <c r="G131" s="182"/>
      <c r="H131" s="182"/>
      <c r="I131" s="182"/>
      <c r="J131" s="567" t="e">
        <f t="shared" si="595"/>
        <v>#DIV/0!</v>
      </c>
      <c r="K131" s="182"/>
      <c r="L131" s="559"/>
      <c r="M131" s="559"/>
      <c r="N131" s="559"/>
      <c r="O131" s="559"/>
      <c r="P131" s="559"/>
      <c r="Q131" s="559"/>
      <c r="R131" s="559"/>
      <c r="S131" s="559"/>
      <c r="T131" s="559"/>
      <c r="U131" s="581"/>
      <c r="V131" s="629" t="e">
        <f t="shared" ref="V131:V194" si="596">U131/E131</f>
        <v>#DIV/0!</v>
      </c>
      <c r="W131" s="581"/>
      <c r="X131" s="629" t="e">
        <f t="shared" ref="X131:X194" si="597">W131/F131</f>
        <v>#DIV/0!</v>
      </c>
      <c r="Y131" s="581"/>
      <c r="Z131" s="629" t="e">
        <f t="shared" ref="Z131:Z194" si="598">Y131/G131</f>
        <v>#DIV/0!</v>
      </c>
      <c r="AA131" s="581"/>
      <c r="AB131" s="629" t="e">
        <f t="shared" ref="AB131:AB194" si="599">AA131/H131</f>
        <v>#DIV/0!</v>
      </c>
      <c r="AC131" s="581"/>
      <c r="AD131" s="622" t="e">
        <f t="shared" ref="AD131:AD194" si="600">AC131/D131</f>
        <v>#DIV/0!</v>
      </c>
      <c r="AE131" s="581"/>
      <c r="AF131" s="559"/>
      <c r="AG131" s="581"/>
      <c r="AH131" s="622" t="e">
        <f t="shared" ref="AH131:AH194" si="601">AG131/F131</f>
        <v>#DIV/0!</v>
      </c>
      <c r="AI131" s="581"/>
      <c r="AJ131" s="622">
        <v>0</v>
      </c>
      <c r="AK131" s="581"/>
      <c r="AL131" s="458" t="e">
        <f t="shared" ref="AL131:AL194" si="602">AK131/H131</f>
        <v>#DIV/0!</v>
      </c>
      <c r="AM131" s="559"/>
      <c r="AN131" s="559"/>
      <c r="AO131" s="559"/>
      <c r="AP131" s="559"/>
      <c r="AQ131" s="559"/>
      <c r="AR131" s="559"/>
      <c r="AS131" s="559"/>
      <c r="AT131" s="559"/>
      <c r="AU131" s="559"/>
      <c r="AV131" s="559"/>
      <c r="AW131" s="482">
        <f>AW132+AW133</f>
        <v>0</v>
      </c>
      <c r="AX131" s="482">
        <f t="shared" ref="AX131:AZ131" si="603">AX132+AX133</f>
        <v>0</v>
      </c>
      <c r="AY131" s="482">
        <f t="shared" si="603"/>
        <v>0</v>
      </c>
      <c r="AZ131" s="482">
        <f t="shared" si="603"/>
        <v>0</v>
      </c>
      <c r="BA131" s="433">
        <f t="shared" ref="BA131:BA133" si="604">BB131+BC131+BD131</f>
        <v>229604.47761</v>
      </c>
      <c r="BB131" s="526">
        <f>BB132+BB133</f>
        <v>229604.47761</v>
      </c>
      <c r="BC131" s="30"/>
      <c r="BD131" s="30"/>
      <c r="BE131" s="526">
        <f t="shared" si="432"/>
        <v>229604.47761</v>
      </c>
      <c r="BF131" s="433">
        <f>BF132+BF133</f>
        <v>229604.47761</v>
      </c>
      <c r="BG131" s="68"/>
      <c r="BH131" s="30"/>
      <c r="BI131" s="491">
        <f t="shared" si="591"/>
        <v>0</v>
      </c>
      <c r="BJ131" s="482">
        <f>BJ132+BJ133</f>
        <v>0</v>
      </c>
      <c r="BK131" s="482"/>
      <c r="BL131" s="68"/>
      <c r="BM131" s="30"/>
      <c r="BN131" s="433"/>
      <c r="BO131" s="491">
        <f t="shared" ref="BO131:BO134" si="605">BP131</f>
        <v>0</v>
      </c>
      <c r="BP131" s="482">
        <f>BP132+BP133</f>
        <v>0</v>
      </c>
      <c r="BQ131" s="482"/>
      <c r="BR131" s="68"/>
      <c r="BS131" s="30"/>
      <c r="BT131" s="68"/>
      <c r="BU131" s="30"/>
      <c r="BV131" s="491">
        <f t="shared" ref="BV131:BV134" si="606">BW131</f>
        <v>0</v>
      </c>
      <c r="BW131" s="433">
        <f>BW132+BW133</f>
        <v>0</v>
      </c>
      <c r="BX131" s="433"/>
      <c r="BY131" s="68"/>
      <c r="BZ131" s="30"/>
      <c r="CA131" s="338">
        <f t="shared" si="589"/>
        <v>0</v>
      </c>
      <c r="CB131" s="182"/>
      <c r="CC131" s="251"/>
      <c r="CD131" s="252"/>
      <c r="CE131" s="338">
        <f t="shared" si="590"/>
        <v>0</v>
      </c>
      <c r="CF131" s="182"/>
      <c r="CG131" s="182"/>
      <c r="CH131" s="251"/>
      <c r="CI131" s="252"/>
      <c r="CJ131" s="482"/>
      <c r="CK131" s="491">
        <f t="shared" ref="CK131:CK134" si="607">CL131</f>
        <v>0</v>
      </c>
      <c r="CL131" s="482">
        <f>CL132+CL133</f>
        <v>0</v>
      </c>
      <c r="CM131" s="482"/>
      <c r="CN131" s="68"/>
      <c r="CO131" s="30"/>
    </row>
    <row r="132" spans="2:93" s="166" customFormat="1" ht="54" hidden="1" customHeight="1" x14ac:dyDescent="0.25">
      <c r="B132" s="212"/>
      <c r="C132" s="115" t="s">
        <v>32</v>
      </c>
      <c r="D132" s="192"/>
      <c r="E132" s="192"/>
      <c r="F132" s="192"/>
      <c r="G132" s="253"/>
      <c r="H132" s="253"/>
      <c r="I132" s="253"/>
      <c r="J132" s="567" t="e">
        <f t="shared" si="595"/>
        <v>#DIV/0!</v>
      </c>
      <c r="K132" s="192"/>
      <c r="L132" s="82"/>
      <c r="M132" s="558"/>
      <c r="N132" s="82"/>
      <c r="O132" s="82"/>
      <c r="P132" s="82"/>
      <c r="Q132" s="82"/>
      <c r="R132" s="82"/>
      <c r="S132" s="82"/>
      <c r="T132" s="82"/>
      <c r="U132" s="580"/>
      <c r="V132" s="629" t="e">
        <f t="shared" si="596"/>
        <v>#DIV/0!</v>
      </c>
      <c r="W132" s="580"/>
      <c r="X132" s="629" t="e">
        <f t="shared" si="597"/>
        <v>#DIV/0!</v>
      </c>
      <c r="Y132" s="82"/>
      <c r="Z132" s="629" t="e">
        <f t="shared" si="598"/>
        <v>#DIV/0!</v>
      </c>
      <c r="AA132" s="82"/>
      <c r="AB132" s="629" t="e">
        <f t="shared" si="599"/>
        <v>#DIV/0!</v>
      </c>
      <c r="AC132" s="82"/>
      <c r="AD132" s="622" t="e">
        <f t="shared" si="600"/>
        <v>#DIV/0!</v>
      </c>
      <c r="AE132" s="580"/>
      <c r="AF132" s="82"/>
      <c r="AG132" s="580"/>
      <c r="AH132" s="622" t="e">
        <f t="shared" si="601"/>
        <v>#DIV/0!</v>
      </c>
      <c r="AI132" s="82"/>
      <c r="AJ132" s="622">
        <v>0</v>
      </c>
      <c r="AK132" s="82"/>
      <c r="AL132" s="458" t="e">
        <f t="shared" si="602"/>
        <v>#DIV/0!</v>
      </c>
      <c r="AM132" s="82"/>
      <c r="AN132" s="82"/>
      <c r="AO132" s="82"/>
      <c r="AP132" s="82"/>
      <c r="AQ132" s="82"/>
      <c r="AR132" s="82"/>
      <c r="AS132" s="82"/>
      <c r="AT132" s="82"/>
      <c r="AU132" s="558"/>
      <c r="AV132" s="558"/>
      <c r="AW132" s="490">
        <v>0</v>
      </c>
      <c r="AX132" s="490">
        <v>0</v>
      </c>
      <c r="AY132" s="82"/>
      <c r="AZ132" s="82"/>
      <c r="BA132" s="490">
        <f t="shared" si="604"/>
        <v>153835</v>
      </c>
      <c r="BB132" s="525">
        <f>BF132-E132</f>
        <v>153835</v>
      </c>
      <c r="BC132" s="82"/>
      <c r="BD132" s="82"/>
      <c r="BE132" s="525">
        <f t="shared" si="432"/>
        <v>153835</v>
      </c>
      <c r="BF132" s="490">
        <v>153835</v>
      </c>
      <c r="BG132" s="82"/>
      <c r="BH132" s="82"/>
      <c r="BI132" s="490">
        <f t="shared" si="591"/>
        <v>0</v>
      </c>
      <c r="BJ132" s="490"/>
      <c r="BK132" s="490"/>
      <c r="BL132" s="82"/>
      <c r="BM132" s="82"/>
      <c r="BN132" s="490"/>
      <c r="BO132" s="490">
        <f t="shared" si="605"/>
        <v>0</v>
      </c>
      <c r="BP132" s="490"/>
      <c r="BQ132" s="490"/>
      <c r="BR132" s="82"/>
      <c r="BS132" s="82"/>
      <c r="BT132" s="82"/>
      <c r="BU132" s="82"/>
      <c r="BV132" s="490">
        <f t="shared" si="606"/>
        <v>0</v>
      </c>
      <c r="BW132" s="490"/>
      <c r="BX132" s="490"/>
      <c r="BY132" s="82"/>
      <c r="BZ132" s="82"/>
      <c r="CA132" s="490">
        <f t="shared" si="589"/>
        <v>0</v>
      </c>
      <c r="CB132" s="192"/>
      <c r="CC132" s="253"/>
      <c r="CD132" s="253"/>
      <c r="CE132" s="490">
        <f t="shared" si="590"/>
        <v>0</v>
      </c>
      <c r="CF132" s="192"/>
      <c r="CG132" s="192"/>
      <c r="CH132" s="253"/>
      <c r="CI132" s="253"/>
      <c r="CJ132" s="490"/>
      <c r="CK132" s="490">
        <f t="shared" si="607"/>
        <v>0</v>
      </c>
      <c r="CL132" s="490"/>
      <c r="CM132" s="490"/>
      <c r="CN132" s="82"/>
      <c r="CO132" s="82"/>
    </row>
    <row r="133" spans="2:93" s="52" customFormat="1" ht="54" hidden="1" customHeight="1" x14ac:dyDescent="0.25">
      <c r="B133" s="206"/>
      <c r="C133" s="111" t="s">
        <v>31</v>
      </c>
      <c r="D133" s="182"/>
      <c r="E133" s="182"/>
      <c r="F133" s="182"/>
      <c r="G133" s="247"/>
      <c r="H133" s="247"/>
      <c r="I133" s="247"/>
      <c r="J133" s="567" t="e">
        <f t="shared" si="595"/>
        <v>#DIV/0!</v>
      </c>
      <c r="K133" s="182"/>
      <c r="L133" s="33"/>
      <c r="M133" s="559"/>
      <c r="N133" s="33"/>
      <c r="O133" s="33"/>
      <c r="P133" s="33"/>
      <c r="Q133" s="33"/>
      <c r="R133" s="33"/>
      <c r="S133" s="33"/>
      <c r="T133" s="33"/>
      <c r="U133" s="581"/>
      <c r="V133" s="629" t="e">
        <f t="shared" si="596"/>
        <v>#DIV/0!</v>
      </c>
      <c r="W133" s="581"/>
      <c r="X133" s="629" t="e">
        <f t="shared" si="597"/>
        <v>#DIV/0!</v>
      </c>
      <c r="Y133" s="33"/>
      <c r="Z133" s="629" t="e">
        <f t="shared" si="598"/>
        <v>#DIV/0!</v>
      </c>
      <c r="AA133" s="33"/>
      <c r="AB133" s="629" t="e">
        <f t="shared" si="599"/>
        <v>#DIV/0!</v>
      </c>
      <c r="AC133" s="33"/>
      <c r="AD133" s="622" t="e">
        <f t="shared" si="600"/>
        <v>#DIV/0!</v>
      </c>
      <c r="AE133" s="581"/>
      <c r="AF133" s="33"/>
      <c r="AG133" s="581"/>
      <c r="AH133" s="622" t="e">
        <f t="shared" si="601"/>
        <v>#DIV/0!</v>
      </c>
      <c r="AI133" s="33"/>
      <c r="AJ133" s="622">
        <v>0</v>
      </c>
      <c r="AK133" s="33"/>
      <c r="AL133" s="458" t="e">
        <f t="shared" si="602"/>
        <v>#DIV/0!</v>
      </c>
      <c r="AM133" s="33"/>
      <c r="AN133" s="33"/>
      <c r="AO133" s="33"/>
      <c r="AP133" s="33"/>
      <c r="AQ133" s="33"/>
      <c r="AR133" s="33"/>
      <c r="AS133" s="33"/>
      <c r="AT133" s="33"/>
      <c r="AU133" s="559"/>
      <c r="AV133" s="559"/>
      <c r="AW133" s="482">
        <v>0</v>
      </c>
      <c r="AX133" s="482">
        <v>0</v>
      </c>
      <c r="AY133" s="33"/>
      <c r="AZ133" s="33"/>
      <c r="BA133" s="433">
        <f t="shared" si="604"/>
        <v>75769.477610000002</v>
      </c>
      <c r="BB133" s="526">
        <f>BF133-E133</f>
        <v>75769.477610000002</v>
      </c>
      <c r="BC133" s="33"/>
      <c r="BD133" s="33"/>
      <c r="BE133" s="526">
        <f t="shared" si="432"/>
        <v>75769.477610000002</v>
      </c>
      <c r="BF133" s="433">
        <v>75769.477610000002</v>
      </c>
      <c r="BG133" s="33"/>
      <c r="BH133" s="33"/>
      <c r="BI133" s="491">
        <f t="shared" si="591"/>
        <v>0</v>
      </c>
      <c r="BJ133" s="482"/>
      <c r="BK133" s="482"/>
      <c r="BL133" s="33"/>
      <c r="BM133" s="33"/>
      <c r="BN133" s="433"/>
      <c r="BO133" s="491">
        <f t="shared" si="605"/>
        <v>0</v>
      </c>
      <c r="BP133" s="482"/>
      <c r="BQ133" s="482"/>
      <c r="BR133" s="33"/>
      <c r="BS133" s="33"/>
      <c r="BT133" s="33"/>
      <c r="BU133" s="33"/>
      <c r="BV133" s="491">
        <f t="shared" si="606"/>
        <v>0</v>
      </c>
      <c r="BW133" s="433"/>
      <c r="BX133" s="433"/>
      <c r="BY133" s="33"/>
      <c r="BZ133" s="33"/>
      <c r="CA133" s="338">
        <f t="shared" si="589"/>
        <v>0</v>
      </c>
      <c r="CB133" s="182"/>
      <c r="CC133" s="247"/>
      <c r="CD133" s="247"/>
      <c r="CE133" s="338">
        <f t="shared" si="590"/>
        <v>0</v>
      </c>
      <c r="CF133" s="182"/>
      <c r="CG133" s="182"/>
      <c r="CH133" s="247"/>
      <c r="CI133" s="247"/>
      <c r="CJ133" s="482"/>
      <c r="CK133" s="491">
        <f t="shared" si="607"/>
        <v>0</v>
      </c>
      <c r="CL133" s="482"/>
      <c r="CM133" s="482"/>
      <c r="CN133" s="33"/>
      <c r="CO133" s="33"/>
    </row>
    <row r="134" spans="2:93" s="52" customFormat="1" ht="65.25" hidden="1" customHeight="1" x14ac:dyDescent="0.25">
      <c r="B134" s="206" t="s">
        <v>177</v>
      </c>
      <c r="C134" s="111" t="s">
        <v>41</v>
      </c>
      <c r="D134" s="182"/>
      <c r="E134" s="182"/>
      <c r="F134" s="182"/>
      <c r="G134" s="251"/>
      <c r="H134" s="252"/>
      <c r="I134" s="252"/>
      <c r="J134" s="567" t="e">
        <f t="shared" si="595"/>
        <v>#DIV/0!</v>
      </c>
      <c r="K134" s="182"/>
      <c r="L134" s="30"/>
      <c r="M134" s="559"/>
      <c r="N134" s="30"/>
      <c r="O134" s="68"/>
      <c r="P134" s="30"/>
      <c r="Q134" s="30"/>
      <c r="R134" s="30"/>
      <c r="S134" s="30"/>
      <c r="T134" s="30"/>
      <c r="U134" s="581"/>
      <c r="V134" s="629" t="e">
        <f t="shared" si="596"/>
        <v>#DIV/0!</v>
      </c>
      <c r="W134" s="581"/>
      <c r="X134" s="629" t="e">
        <f t="shared" si="597"/>
        <v>#DIV/0!</v>
      </c>
      <c r="Y134" s="68"/>
      <c r="Z134" s="629" t="e">
        <f t="shared" si="598"/>
        <v>#DIV/0!</v>
      </c>
      <c r="AA134" s="30"/>
      <c r="AB134" s="629" t="e">
        <f t="shared" si="599"/>
        <v>#DIV/0!</v>
      </c>
      <c r="AC134" s="30"/>
      <c r="AD134" s="622" t="e">
        <f t="shared" si="600"/>
        <v>#DIV/0!</v>
      </c>
      <c r="AE134" s="581"/>
      <c r="AF134" s="30"/>
      <c r="AG134" s="581"/>
      <c r="AH134" s="622" t="e">
        <f t="shared" si="601"/>
        <v>#DIV/0!</v>
      </c>
      <c r="AI134" s="68"/>
      <c r="AJ134" s="622">
        <v>0</v>
      </c>
      <c r="AK134" s="30"/>
      <c r="AL134" s="458" t="e">
        <f t="shared" si="602"/>
        <v>#DIV/0!</v>
      </c>
      <c r="AM134" s="30"/>
      <c r="AN134" s="30"/>
      <c r="AO134" s="30"/>
      <c r="AP134" s="30"/>
      <c r="AQ134" s="30"/>
      <c r="AR134" s="30"/>
      <c r="AS134" s="30"/>
      <c r="AT134" s="30"/>
      <c r="AU134" s="559"/>
      <c r="AV134" s="559"/>
      <c r="AW134" s="482">
        <f>AW135</f>
        <v>0</v>
      </c>
      <c r="AX134" s="482"/>
      <c r="AY134" s="68"/>
      <c r="AZ134" s="30"/>
      <c r="BA134" s="306">
        <f t="shared" si="453"/>
        <v>0</v>
      </c>
      <c r="BB134" s="30"/>
      <c r="BC134" s="30"/>
      <c r="BD134" s="30"/>
      <c r="BE134" s="526">
        <f t="shared" ref="BE134:BE287" si="608">BF134+BG134+BH134</f>
        <v>0</v>
      </c>
      <c r="BF134" s="433">
        <f t="shared" ref="BF134:BF141" si="609">E134</f>
        <v>0</v>
      </c>
      <c r="BG134" s="68"/>
      <c r="BH134" s="30"/>
      <c r="BI134" s="491">
        <f t="shared" si="591"/>
        <v>0</v>
      </c>
      <c r="BJ134" s="482">
        <f>BJ135</f>
        <v>0</v>
      </c>
      <c r="BK134" s="482"/>
      <c r="BL134" s="68"/>
      <c r="BM134" s="30"/>
      <c r="BN134" s="433"/>
      <c r="BO134" s="491">
        <f t="shared" si="605"/>
        <v>0</v>
      </c>
      <c r="BP134" s="482">
        <f>BP135</f>
        <v>0</v>
      </c>
      <c r="BQ134" s="482"/>
      <c r="BR134" s="68"/>
      <c r="BS134" s="30"/>
      <c r="BT134" s="68"/>
      <c r="BU134" s="30"/>
      <c r="BV134" s="491">
        <f t="shared" si="606"/>
        <v>0</v>
      </c>
      <c r="BW134" s="433">
        <f>BW135</f>
        <v>0</v>
      </c>
      <c r="BX134" s="433"/>
      <c r="BY134" s="68"/>
      <c r="BZ134" s="30"/>
      <c r="CA134" s="338">
        <f t="shared" si="589"/>
        <v>0</v>
      </c>
      <c r="CB134" s="182"/>
      <c r="CC134" s="251"/>
      <c r="CD134" s="252"/>
      <c r="CE134" s="338">
        <f t="shared" si="590"/>
        <v>0</v>
      </c>
      <c r="CF134" s="182"/>
      <c r="CG134" s="182"/>
      <c r="CH134" s="251"/>
      <c r="CI134" s="252"/>
      <c r="CJ134" s="482"/>
      <c r="CK134" s="491">
        <f t="shared" si="607"/>
        <v>0</v>
      </c>
      <c r="CL134" s="482">
        <f>CL135</f>
        <v>0</v>
      </c>
      <c r="CM134" s="482"/>
      <c r="CN134" s="68"/>
      <c r="CO134" s="30"/>
    </row>
    <row r="135" spans="2:93" s="52" customFormat="1" ht="45" hidden="1" customHeight="1" x14ac:dyDescent="0.25">
      <c r="B135" s="206"/>
      <c r="C135" s="115" t="s">
        <v>32</v>
      </c>
      <c r="D135" s="248"/>
      <c r="E135" s="247"/>
      <c r="F135" s="247"/>
      <c r="G135" s="247"/>
      <c r="H135" s="247"/>
      <c r="I135" s="247"/>
      <c r="J135" s="567" t="e">
        <f t="shared" si="595"/>
        <v>#DIV/0!</v>
      </c>
      <c r="K135" s="247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629" t="e">
        <f t="shared" si="596"/>
        <v>#DIV/0!</v>
      </c>
      <c r="W135" s="33"/>
      <c r="X135" s="629" t="e">
        <f t="shared" si="597"/>
        <v>#DIV/0!</v>
      </c>
      <c r="Y135" s="33"/>
      <c r="Z135" s="629" t="e">
        <f t="shared" si="598"/>
        <v>#DIV/0!</v>
      </c>
      <c r="AA135" s="33"/>
      <c r="AB135" s="629" t="e">
        <f t="shared" si="599"/>
        <v>#DIV/0!</v>
      </c>
      <c r="AC135" s="33"/>
      <c r="AD135" s="622" t="e">
        <f t="shared" si="600"/>
        <v>#DIV/0!</v>
      </c>
      <c r="AE135" s="33"/>
      <c r="AF135" s="33"/>
      <c r="AG135" s="33"/>
      <c r="AH135" s="622" t="e">
        <f t="shared" si="601"/>
        <v>#DIV/0!</v>
      </c>
      <c r="AI135" s="33"/>
      <c r="AJ135" s="622">
        <v>0</v>
      </c>
      <c r="AK135" s="33"/>
      <c r="AL135" s="458" t="e">
        <f t="shared" si="602"/>
        <v>#DIV/0!</v>
      </c>
      <c r="AM135" s="33"/>
      <c r="AN135" s="33"/>
      <c r="AO135" s="33"/>
      <c r="AP135" s="33"/>
      <c r="AQ135" s="33"/>
      <c r="AR135" s="33"/>
      <c r="AS135" s="33"/>
      <c r="AT135" s="33"/>
      <c r="AU135" s="558"/>
      <c r="AV135" s="21"/>
      <c r="AW135" s="33"/>
      <c r="AX135" s="33"/>
      <c r="AY135" s="33"/>
      <c r="AZ135" s="33"/>
      <c r="BA135" s="306">
        <f t="shared" ref="BA135:BA288" si="610">BB135+BC135+BD135</f>
        <v>0</v>
      </c>
      <c r="BB135" s="33"/>
      <c r="BC135" s="33"/>
      <c r="BD135" s="33"/>
      <c r="BE135" s="21">
        <f t="shared" si="608"/>
        <v>0</v>
      </c>
      <c r="BF135" s="33">
        <f t="shared" si="609"/>
        <v>0</v>
      </c>
      <c r="BG135" s="33"/>
      <c r="BH135" s="33"/>
      <c r="BI135" s="21"/>
      <c r="BJ135" s="33"/>
      <c r="BK135" s="33"/>
      <c r="BL135" s="33"/>
      <c r="BM135" s="33"/>
      <c r="BN135" s="21"/>
      <c r="BO135" s="21"/>
      <c r="BP135" s="33"/>
      <c r="BQ135" s="33"/>
      <c r="BR135" s="33"/>
      <c r="BS135" s="33"/>
      <c r="BT135" s="33"/>
      <c r="BU135" s="33"/>
      <c r="BV135" s="21"/>
      <c r="BW135" s="33"/>
      <c r="BX135" s="33"/>
      <c r="BY135" s="33"/>
      <c r="BZ135" s="33"/>
      <c r="CA135" s="21">
        <f t="shared" si="589"/>
        <v>0</v>
      </c>
      <c r="CB135" s="247"/>
      <c r="CC135" s="247"/>
      <c r="CD135" s="247"/>
      <c r="CE135" s="21">
        <f t="shared" si="590"/>
        <v>0</v>
      </c>
      <c r="CF135" s="247"/>
      <c r="CG135" s="247"/>
      <c r="CH135" s="247"/>
      <c r="CI135" s="247"/>
      <c r="CJ135" s="21"/>
      <c r="CK135" s="21"/>
      <c r="CL135" s="33"/>
      <c r="CM135" s="33"/>
      <c r="CN135" s="33"/>
      <c r="CO135" s="33"/>
    </row>
    <row r="136" spans="2:93" s="52" customFormat="1" ht="116.25" hidden="1" customHeight="1" x14ac:dyDescent="0.25">
      <c r="B136" s="206" t="s">
        <v>8</v>
      </c>
      <c r="C136" s="122" t="s">
        <v>94</v>
      </c>
      <c r="D136" s="182">
        <f>E136</f>
        <v>0</v>
      </c>
      <c r="E136" s="182">
        <f>E137</f>
        <v>0</v>
      </c>
      <c r="F136" s="182"/>
      <c r="G136" s="251"/>
      <c r="H136" s="252"/>
      <c r="I136" s="252"/>
      <c r="J136" s="567" t="e">
        <f t="shared" si="595"/>
        <v>#DIV/0!</v>
      </c>
      <c r="K136" s="182">
        <f>K137</f>
        <v>0</v>
      </c>
      <c r="L136" s="30"/>
      <c r="M136" s="559"/>
      <c r="N136" s="30"/>
      <c r="O136" s="68"/>
      <c r="P136" s="30"/>
      <c r="Q136" s="30"/>
      <c r="R136" s="30"/>
      <c r="S136" s="30"/>
      <c r="T136" s="30"/>
      <c r="U136" s="581">
        <f>U137</f>
        <v>0</v>
      </c>
      <c r="V136" s="629" t="e">
        <f t="shared" si="596"/>
        <v>#DIV/0!</v>
      </c>
      <c r="W136" s="581"/>
      <c r="X136" s="629" t="e">
        <f t="shared" si="597"/>
        <v>#DIV/0!</v>
      </c>
      <c r="Y136" s="68"/>
      <c r="Z136" s="629" t="e">
        <f t="shared" si="598"/>
        <v>#DIV/0!</v>
      </c>
      <c r="AA136" s="30"/>
      <c r="AB136" s="629" t="e">
        <f t="shared" si="599"/>
        <v>#DIV/0!</v>
      </c>
      <c r="AC136" s="30"/>
      <c r="AD136" s="622" t="e">
        <f t="shared" si="600"/>
        <v>#DIV/0!</v>
      </c>
      <c r="AE136" s="581">
        <f>AE137</f>
        <v>0</v>
      </c>
      <c r="AF136" s="30"/>
      <c r="AG136" s="581"/>
      <c r="AH136" s="622" t="e">
        <f t="shared" si="601"/>
        <v>#DIV/0!</v>
      </c>
      <c r="AI136" s="68"/>
      <c r="AJ136" s="622">
        <v>0</v>
      </c>
      <c r="AK136" s="30"/>
      <c r="AL136" s="458" t="e">
        <f t="shared" si="602"/>
        <v>#DIV/0!</v>
      </c>
      <c r="AM136" s="30"/>
      <c r="AN136" s="30"/>
      <c r="AO136" s="30"/>
      <c r="AP136" s="30"/>
      <c r="AQ136" s="30"/>
      <c r="AR136" s="30"/>
      <c r="AS136" s="30"/>
      <c r="AT136" s="30"/>
      <c r="AU136" s="559"/>
      <c r="AV136" s="559">
        <f>AW136</f>
        <v>0</v>
      </c>
      <c r="AW136" s="482">
        <f>AW137</f>
        <v>0</v>
      </c>
      <c r="AX136" s="482"/>
      <c r="AY136" s="68"/>
      <c r="AZ136" s="30"/>
      <c r="BA136" s="306">
        <f t="shared" si="610"/>
        <v>0</v>
      </c>
      <c r="BB136" s="30"/>
      <c r="BC136" s="30"/>
      <c r="BD136" s="30"/>
      <c r="BE136" s="526">
        <f t="shared" si="608"/>
        <v>0</v>
      </c>
      <c r="BF136" s="433">
        <f t="shared" si="609"/>
        <v>0</v>
      </c>
      <c r="BG136" s="68"/>
      <c r="BH136" s="30"/>
      <c r="BI136" s="491">
        <f>BJ136</f>
        <v>0</v>
      </c>
      <c r="BJ136" s="482">
        <f>BJ137</f>
        <v>0</v>
      </c>
      <c r="BK136" s="482"/>
      <c r="BL136" s="68"/>
      <c r="BM136" s="30"/>
      <c r="BN136" s="433"/>
      <c r="BO136" s="491">
        <f>BP136</f>
        <v>0</v>
      </c>
      <c r="BP136" s="482">
        <f>BP137</f>
        <v>0</v>
      </c>
      <c r="BQ136" s="482"/>
      <c r="BR136" s="68"/>
      <c r="BS136" s="30"/>
      <c r="BT136" s="68"/>
      <c r="BU136" s="30"/>
      <c r="BV136" s="491">
        <f>BW136</f>
        <v>0</v>
      </c>
      <c r="BW136" s="433">
        <f>BW137</f>
        <v>0</v>
      </c>
      <c r="BX136" s="433"/>
      <c r="BY136" s="68"/>
      <c r="BZ136" s="30"/>
      <c r="CA136" s="338">
        <f t="shared" si="589"/>
        <v>0</v>
      </c>
      <c r="CB136" s="182"/>
      <c r="CC136" s="251"/>
      <c r="CD136" s="252"/>
      <c r="CE136" s="338">
        <f t="shared" si="590"/>
        <v>0</v>
      </c>
      <c r="CF136" s="182"/>
      <c r="CG136" s="182"/>
      <c r="CH136" s="251"/>
      <c r="CI136" s="252"/>
      <c r="CJ136" s="482"/>
      <c r="CK136" s="491">
        <f>CL136</f>
        <v>0</v>
      </c>
      <c r="CL136" s="482">
        <f>CL137</f>
        <v>0</v>
      </c>
      <c r="CM136" s="482"/>
      <c r="CN136" s="68"/>
      <c r="CO136" s="30"/>
    </row>
    <row r="137" spans="2:93" s="65" customFormat="1" ht="112.5" hidden="1" customHeight="1" x14ac:dyDescent="0.25">
      <c r="B137" s="213"/>
      <c r="C137" s="118"/>
      <c r="D137" s="251"/>
      <c r="E137" s="251"/>
      <c r="F137" s="251"/>
      <c r="G137" s="251"/>
      <c r="H137" s="252"/>
      <c r="I137" s="252"/>
      <c r="J137" s="567" t="e">
        <f t="shared" si="595"/>
        <v>#DIV/0!</v>
      </c>
      <c r="K137" s="251"/>
      <c r="L137" s="30"/>
      <c r="M137" s="68"/>
      <c r="N137" s="30"/>
      <c r="O137" s="68"/>
      <c r="P137" s="30"/>
      <c r="Q137" s="30"/>
      <c r="R137" s="30"/>
      <c r="S137" s="30"/>
      <c r="T137" s="30"/>
      <c r="U137" s="68"/>
      <c r="V137" s="629" t="e">
        <f t="shared" si="596"/>
        <v>#DIV/0!</v>
      </c>
      <c r="W137" s="68"/>
      <c r="X137" s="629" t="e">
        <f t="shared" si="597"/>
        <v>#DIV/0!</v>
      </c>
      <c r="Y137" s="68"/>
      <c r="Z137" s="629" t="e">
        <f t="shared" si="598"/>
        <v>#DIV/0!</v>
      </c>
      <c r="AA137" s="30"/>
      <c r="AB137" s="629" t="e">
        <f t="shared" si="599"/>
        <v>#DIV/0!</v>
      </c>
      <c r="AC137" s="30"/>
      <c r="AD137" s="622" t="e">
        <f t="shared" si="600"/>
        <v>#DIV/0!</v>
      </c>
      <c r="AE137" s="68"/>
      <c r="AF137" s="30"/>
      <c r="AG137" s="68"/>
      <c r="AH137" s="622" t="e">
        <f t="shared" si="601"/>
        <v>#DIV/0!</v>
      </c>
      <c r="AI137" s="68"/>
      <c r="AJ137" s="622">
        <v>0</v>
      </c>
      <c r="AK137" s="30"/>
      <c r="AL137" s="458" t="e">
        <f t="shared" si="602"/>
        <v>#DIV/0!</v>
      </c>
      <c r="AM137" s="30"/>
      <c r="AN137" s="30"/>
      <c r="AO137" s="30"/>
      <c r="AP137" s="30"/>
      <c r="AQ137" s="30"/>
      <c r="AR137" s="30"/>
      <c r="AS137" s="30"/>
      <c r="AT137" s="30"/>
      <c r="AU137" s="308"/>
      <c r="AV137" s="43"/>
      <c r="AW137" s="68"/>
      <c r="AX137" s="68"/>
      <c r="AY137" s="68"/>
      <c r="AZ137" s="30"/>
      <c r="BA137" s="306">
        <f t="shared" si="610"/>
        <v>0</v>
      </c>
      <c r="BB137" s="30"/>
      <c r="BC137" s="30"/>
      <c r="BD137" s="30"/>
      <c r="BE137" s="68">
        <f t="shared" si="608"/>
        <v>0</v>
      </c>
      <c r="BF137" s="68">
        <f t="shared" si="609"/>
        <v>0</v>
      </c>
      <c r="BG137" s="68"/>
      <c r="BH137" s="30"/>
      <c r="BI137" s="68"/>
      <c r="BJ137" s="68"/>
      <c r="BK137" s="68"/>
      <c r="BL137" s="68"/>
      <c r="BM137" s="30"/>
      <c r="BN137" s="68"/>
      <c r="BO137" s="68"/>
      <c r="BP137" s="68"/>
      <c r="BQ137" s="68"/>
      <c r="BR137" s="68"/>
      <c r="BS137" s="30"/>
      <c r="BT137" s="68"/>
      <c r="BU137" s="30"/>
      <c r="BV137" s="68"/>
      <c r="BW137" s="68"/>
      <c r="BX137" s="68"/>
      <c r="BY137" s="68"/>
      <c r="BZ137" s="30"/>
      <c r="CA137" s="68">
        <f t="shared" si="589"/>
        <v>0</v>
      </c>
      <c r="CB137" s="251"/>
      <c r="CC137" s="251"/>
      <c r="CD137" s="252"/>
      <c r="CE137" s="68">
        <f t="shared" si="590"/>
        <v>0</v>
      </c>
      <c r="CF137" s="251"/>
      <c r="CG137" s="251"/>
      <c r="CH137" s="251"/>
      <c r="CI137" s="252"/>
      <c r="CJ137" s="68"/>
      <c r="CK137" s="68"/>
      <c r="CL137" s="68"/>
      <c r="CM137" s="68"/>
      <c r="CN137" s="68"/>
      <c r="CO137" s="30"/>
    </row>
    <row r="138" spans="2:93" s="65" customFormat="1" ht="112.5" hidden="1" customHeight="1" x14ac:dyDescent="0.25">
      <c r="B138" s="213"/>
      <c r="C138" s="118"/>
      <c r="D138" s="251"/>
      <c r="E138" s="251"/>
      <c r="F138" s="251"/>
      <c r="G138" s="251"/>
      <c r="H138" s="252"/>
      <c r="I138" s="252"/>
      <c r="J138" s="567" t="e">
        <f t="shared" si="595"/>
        <v>#DIV/0!</v>
      </c>
      <c r="K138" s="251"/>
      <c r="L138" s="30"/>
      <c r="M138" s="68"/>
      <c r="N138" s="30"/>
      <c r="O138" s="68"/>
      <c r="P138" s="30"/>
      <c r="Q138" s="30"/>
      <c r="R138" s="30"/>
      <c r="S138" s="30"/>
      <c r="T138" s="30"/>
      <c r="U138" s="68"/>
      <c r="V138" s="629" t="e">
        <f t="shared" si="596"/>
        <v>#DIV/0!</v>
      </c>
      <c r="W138" s="68"/>
      <c r="X138" s="629" t="e">
        <f t="shared" si="597"/>
        <v>#DIV/0!</v>
      </c>
      <c r="Y138" s="68"/>
      <c r="Z138" s="629" t="e">
        <f t="shared" si="598"/>
        <v>#DIV/0!</v>
      </c>
      <c r="AA138" s="30"/>
      <c r="AB138" s="629" t="e">
        <f t="shared" si="599"/>
        <v>#DIV/0!</v>
      </c>
      <c r="AC138" s="30"/>
      <c r="AD138" s="622" t="e">
        <f t="shared" si="600"/>
        <v>#DIV/0!</v>
      </c>
      <c r="AE138" s="68"/>
      <c r="AF138" s="30"/>
      <c r="AG138" s="68"/>
      <c r="AH138" s="622" t="e">
        <f t="shared" si="601"/>
        <v>#DIV/0!</v>
      </c>
      <c r="AI138" s="68"/>
      <c r="AJ138" s="622">
        <v>0</v>
      </c>
      <c r="AK138" s="30"/>
      <c r="AL138" s="458" t="e">
        <f t="shared" si="602"/>
        <v>#DIV/0!</v>
      </c>
      <c r="AM138" s="30"/>
      <c r="AN138" s="30"/>
      <c r="AO138" s="30"/>
      <c r="AP138" s="30"/>
      <c r="AQ138" s="30"/>
      <c r="AR138" s="30"/>
      <c r="AS138" s="30"/>
      <c r="AT138" s="30"/>
      <c r="AU138" s="308"/>
      <c r="AV138" s="43"/>
      <c r="AW138" s="68"/>
      <c r="AX138" s="68"/>
      <c r="AY138" s="68"/>
      <c r="AZ138" s="30"/>
      <c r="BA138" s="306">
        <f t="shared" si="610"/>
        <v>0</v>
      </c>
      <c r="BB138" s="30"/>
      <c r="BC138" s="30"/>
      <c r="BD138" s="30"/>
      <c r="BE138" s="68">
        <f t="shared" si="608"/>
        <v>0</v>
      </c>
      <c r="BF138" s="68">
        <f t="shared" si="609"/>
        <v>0</v>
      </c>
      <c r="BG138" s="68"/>
      <c r="BH138" s="30"/>
      <c r="BI138" s="68"/>
      <c r="BJ138" s="68"/>
      <c r="BK138" s="68"/>
      <c r="BL138" s="68"/>
      <c r="BM138" s="30"/>
      <c r="BN138" s="68"/>
      <c r="BO138" s="68"/>
      <c r="BP138" s="68"/>
      <c r="BQ138" s="68"/>
      <c r="BR138" s="68"/>
      <c r="BS138" s="30"/>
      <c r="BT138" s="68"/>
      <c r="BU138" s="30"/>
      <c r="BV138" s="68"/>
      <c r="BW138" s="68"/>
      <c r="BX138" s="68"/>
      <c r="BY138" s="68"/>
      <c r="BZ138" s="30"/>
      <c r="CA138" s="68">
        <f t="shared" si="589"/>
        <v>0</v>
      </c>
      <c r="CB138" s="251"/>
      <c r="CC138" s="251"/>
      <c r="CD138" s="252"/>
      <c r="CE138" s="68">
        <f t="shared" si="590"/>
        <v>0</v>
      </c>
      <c r="CF138" s="251"/>
      <c r="CG138" s="251"/>
      <c r="CH138" s="251"/>
      <c r="CI138" s="252"/>
      <c r="CJ138" s="68"/>
      <c r="CK138" s="68"/>
      <c r="CL138" s="68"/>
      <c r="CM138" s="68"/>
      <c r="CN138" s="68"/>
      <c r="CO138" s="30"/>
    </row>
    <row r="139" spans="2:93" s="65" customFormat="1" ht="112.5" hidden="1" customHeight="1" x14ac:dyDescent="0.25">
      <c r="B139" s="213"/>
      <c r="C139" s="118"/>
      <c r="D139" s="251"/>
      <c r="E139" s="251"/>
      <c r="F139" s="251"/>
      <c r="G139" s="251"/>
      <c r="H139" s="252"/>
      <c r="I139" s="252"/>
      <c r="J139" s="567" t="e">
        <f t="shared" si="595"/>
        <v>#DIV/0!</v>
      </c>
      <c r="K139" s="251"/>
      <c r="L139" s="30"/>
      <c r="M139" s="68"/>
      <c r="N139" s="30"/>
      <c r="O139" s="68"/>
      <c r="P139" s="30"/>
      <c r="Q139" s="30"/>
      <c r="R139" s="30"/>
      <c r="S139" s="30"/>
      <c r="T139" s="30"/>
      <c r="U139" s="68"/>
      <c r="V139" s="629" t="e">
        <f t="shared" si="596"/>
        <v>#DIV/0!</v>
      </c>
      <c r="W139" s="68"/>
      <c r="X139" s="629" t="e">
        <f t="shared" si="597"/>
        <v>#DIV/0!</v>
      </c>
      <c r="Y139" s="68"/>
      <c r="Z139" s="629" t="e">
        <f t="shared" si="598"/>
        <v>#DIV/0!</v>
      </c>
      <c r="AA139" s="30"/>
      <c r="AB139" s="629" t="e">
        <f t="shared" si="599"/>
        <v>#DIV/0!</v>
      </c>
      <c r="AC139" s="30"/>
      <c r="AD139" s="622" t="e">
        <f t="shared" si="600"/>
        <v>#DIV/0!</v>
      </c>
      <c r="AE139" s="68"/>
      <c r="AF139" s="30"/>
      <c r="AG139" s="68"/>
      <c r="AH139" s="622" t="e">
        <f t="shared" si="601"/>
        <v>#DIV/0!</v>
      </c>
      <c r="AI139" s="68"/>
      <c r="AJ139" s="622">
        <v>0</v>
      </c>
      <c r="AK139" s="30"/>
      <c r="AL139" s="458" t="e">
        <f t="shared" si="602"/>
        <v>#DIV/0!</v>
      </c>
      <c r="AM139" s="30"/>
      <c r="AN139" s="30"/>
      <c r="AO139" s="30"/>
      <c r="AP139" s="30"/>
      <c r="AQ139" s="30"/>
      <c r="AR139" s="30"/>
      <c r="AS139" s="30"/>
      <c r="AT139" s="30"/>
      <c r="AU139" s="308"/>
      <c r="AV139" s="43"/>
      <c r="AW139" s="68"/>
      <c r="AX139" s="68"/>
      <c r="AY139" s="68"/>
      <c r="AZ139" s="30"/>
      <c r="BA139" s="306">
        <f t="shared" si="610"/>
        <v>0</v>
      </c>
      <c r="BB139" s="30"/>
      <c r="BC139" s="30"/>
      <c r="BD139" s="30"/>
      <c r="BE139" s="68">
        <f t="shared" si="608"/>
        <v>0</v>
      </c>
      <c r="BF139" s="68">
        <f t="shared" si="609"/>
        <v>0</v>
      </c>
      <c r="BG139" s="68"/>
      <c r="BH139" s="30"/>
      <c r="BI139" s="68"/>
      <c r="BJ139" s="68"/>
      <c r="BK139" s="68"/>
      <c r="BL139" s="68"/>
      <c r="BM139" s="30"/>
      <c r="BN139" s="68"/>
      <c r="BO139" s="68"/>
      <c r="BP139" s="68"/>
      <c r="BQ139" s="68"/>
      <c r="BR139" s="68"/>
      <c r="BS139" s="30"/>
      <c r="BT139" s="68"/>
      <c r="BU139" s="30"/>
      <c r="BV139" s="68"/>
      <c r="BW139" s="68"/>
      <c r="BX139" s="68"/>
      <c r="BY139" s="68"/>
      <c r="BZ139" s="30"/>
      <c r="CA139" s="68">
        <f t="shared" si="589"/>
        <v>0</v>
      </c>
      <c r="CB139" s="251"/>
      <c r="CC139" s="251"/>
      <c r="CD139" s="252"/>
      <c r="CE139" s="68">
        <f t="shared" si="590"/>
        <v>0</v>
      </c>
      <c r="CF139" s="251"/>
      <c r="CG139" s="251"/>
      <c r="CH139" s="251"/>
      <c r="CI139" s="252"/>
      <c r="CJ139" s="68"/>
      <c r="CK139" s="68"/>
      <c r="CL139" s="68"/>
      <c r="CM139" s="68"/>
      <c r="CN139" s="68"/>
      <c r="CO139" s="30"/>
    </row>
    <row r="140" spans="2:93" s="65" customFormat="1" ht="112.5" hidden="1" customHeight="1" x14ac:dyDescent="0.25">
      <c r="B140" s="213"/>
      <c r="C140" s="118"/>
      <c r="D140" s="251"/>
      <c r="E140" s="251"/>
      <c r="F140" s="251"/>
      <c r="G140" s="251"/>
      <c r="H140" s="252"/>
      <c r="I140" s="252"/>
      <c r="J140" s="567" t="e">
        <f t="shared" si="595"/>
        <v>#DIV/0!</v>
      </c>
      <c r="K140" s="251"/>
      <c r="L140" s="30"/>
      <c r="M140" s="68"/>
      <c r="N140" s="30"/>
      <c r="O140" s="68"/>
      <c r="P140" s="30"/>
      <c r="Q140" s="30"/>
      <c r="R140" s="30"/>
      <c r="S140" s="30"/>
      <c r="T140" s="30"/>
      <c r="U140" s="68"/>
      <c r="V140" s="629" t="e">
        <f t="shared" si="596"/>
        <v>#DIV/0!</v>
      </c>
      <c r="W140" s="68"/>
      <c r="X140" s="629" t="e">
        <f t="shared" si="597"/>
        <v>#DIV/0!</v>
      </c>
      <c r="Y140" s="68"/>
      <c r="Z140" s="629" t="e">
        <f t="shared" si="598"/>
        <v>#DIV/0!</v>
      </c>
      <c r="AA140" s="30"/>
      <c r="AB140" s="629" t="e">
        <f t="shared" si="599"/>
        <v>#DIV/0!</v>
      </c>
      <c r="AC140" s="30"/>
      <c r="AD140" s="622" t="e">
        <f t="shared" si="600"/>
        <v>#DIV/0!</v>
      </c>
      <c r="AE140" s="68"/>
      <c r="AF140" s="30"/>
      <c r="AG140" s="68"/>
      <c r="AH140" s="622" t="e">
        <f t="shared" si="601"/>
        <v>#DIV/0!</v>
      </c>
      <c r="AI140" s="68"/>
      <c r="AJ140" s="622">
        <v>0</v>
      </c>
      <c r="AK140" s="30"/>
      <c r="AL140" s="458" t="e">
        <f t="shared" si="602"/>
        <v>#DIV/0!</v>
      </c>
      <c r="AM140" s="30"/>
      <c r="AN140" s="30"/>
      <c r="AO140" s="30"/>
      <c r="AP140" s="30"/>
      <c r="AQ140" s="30"/>
      <c r="AR140" s="30"/>
      <c r="AS140" s="30"/>
      <c r="AT140" s="30"/>
      <c r="AU140" s="308"/>
      <c r="AV140" s="43"/>
      <c r="AW140" s="68"/>
      <c r="AX140" s="68"/>
      <c r="AY140" s="68"/>
      <c r="AZ140" s="30"/>
      <c r="BA140" s="306">
        <f t="shared" si="610"/>
        <v>0</v>
      </c>
      <c r="BB140" s="30"/>
      <c r="BC140" s="30"/>
      <c r="BD140" s="30"/>
      <c r="BE140" s="68">
        <f t="shared" si="608"/>
        <v>0</v>
      </c>
      <c r="BF140" s="68">
        <f t="shared" si="609"/>
        <v>0</v>
      </c>
      <c r="BG140" s="68"/>
      <c r="BH140" s="30"/>
      <c r="BI140" s="68"/>
      <c r="BJ140" s="68"/>
      <c r="BK140" s="68"/>
      <c r="BL140" s="68"/>
      <c r="BM140" s="30"/>
      <c r="BN140" s="68"/>
      <c r="BO140" s="68"/>
      <c r="BP140" s="68"/>
      <c r="BQ140" s="68"/>
      <c r="BR140" s="68"/>
      <c r="BS140" s="30"/>
      <c r="BT140" s="68"/>
      <c r="BU140" s="30"/>
      <c r="BV140" s="68"/>
      <c r="BW140" s="68"/>
      <c r="BX140" s="68"/>
      <c r="BY140" s="68"/>
      <c r="BZ140" s="30"/>
      <c r="CA140" s="68">
        <f t="shared" si="589"/>
        <v>0</v>
      </c>
      <c r="CB140" s="251"/>
      <c r="CC140" s="251"/>
      <c r="CD140" s="252"/>
      <c r="CE140" s="68">
        <f t="shared" si="590"/>
        <v>0</v>
      </c>
      <c r="CF140" s="251"/>
      <c r="CG140" s="251"/>
      <c r="CH140" s="251"/>
      <c r="CI140" s="252"/>
      <c r="CJ140" s="68"/>
      <c r="CK140" s="68"/>
      <c r="CL140" s="68"/>
      <c r="CM140" s="68"/>
      <c r="CN140" s="68"/>
      <c r="CO140" s="30"/>
    </row>
    <row r="141" spans="2:93" s="65" customFormat="1" ht="46.5" hidden="1" customHeight="1" x14ac:dyDescent="0.25">
      <c r="B141" s="213"/>
      <c r="C141" s="115" t="s">
        <v>32</v>
      </c>
      <c r="D141" s="251"/>
      <c r="E141" s="251"/>
      <c r="F141" s="251"/>
      <c r="G141" s="251"/>
      <c r="H141" s="252"/>
      <c r="I141" s="252"/>
      <c r="J141" s="567" t="e">
        <f t="shared" si="595"/>
        <v>#DIV/0!</v>
      </c>
      <c r="K141" s="251"/>
      <c r="L141" s="30"/>
      <c r="M141" s="68"/>
      <c r="N141" s="30"/>
      <c r="O141" s="68"/>
      <c r="P141" s="30"/>
      <c r="Q141" s="30"/>
      <c r="R141" s="30"/>
      <c r="S141" s="30"/>
      <c r="T141" s="30"/>
      <c r="U141" s="68"/>
      <c r="V141" s="629" t="e">
        <f t="shared" si="596"/>
        <v>#DIV/0!</v>
      </c>
      <c r="W141" s="68"/>
      <c r="X141" s="629" t="e">
        <f t="shared" si="597"/>
        <v>#DIV/0!</v>
      </c>
      <c r="Y141" s="68"/>
      <c r="Z141" s="629" t="e">
        <f t="shared" si="598"/>
        <v>#DIV/0!</v>
      </c>
      <c r="AA141" s="30"/>
      <c r="AB141" s="629" t="e">
        <f t="shared" si="599"/>
        <v>#DIV/0!</v>
      </c>
      <c r="AC141" s="30"/>
      <c r="AD141" s="622" t="e">
        <f t="shared" si="600"/>
        <v>#DIV/0!</v>
      </c>
      <c r="AE141" s="68"/>
      <c r="AF141" s="30"/>
      <c r="AG141" s="68"/>
      <c r="AH141" s="622" t="e">
        <f t="shared" si="601"/>
        <v>#DIV/0!</v>
      </c>
      <c r="AI141" s="68"/>
      <c r="AJ141" s="622">
        <v>0</v>
      </c>
      <c r="AK141" s="30"/>
      <c r="AL141" s="458" t="e">
        <f t="shared" si="602"/>
        <v>#DIV/0!</v>
      </c>
      <c r="AM141" s="30"/>
      <c r="AN141" s="30"/>
      <c r="AO141" s="30"/>
      <c r="AP141" s="30"/>
      <c r="AQ141" s="30"/>
      <c r="AR141" s="30"/>
      <c r="AS141" s="30"/>
      <c r="AT141" s="30"/>
      <c r="AU141" s="308"/>
      <c r="AV141" s="43"/>
      <c r="AW141" s="68"/>
      <c r="AX141" s="68"/>
      <c r="AY141" s="68"/>
      <c r="AZ141" s="30"/>
      <c r="BA141" s="306">
        <f t="shared" si="610"/>
        <v>0</v>
      </c>
      <c r="BB141" s="30"/>
      <c r="BC141" s="30"/>
      <c r="BD141" s="30"/>
      <c r="BE141" s="68">
        <f t="shared" si="608"/>
        <v>0</v>
      </c>
      <c r="BF141" s="68">
        <f t="shared" si="609"/>
        <v>0</v>
      </c>
      <c r="BG141" s="68"/>
      <c r="BH141" s="30"/>
      <c r="BI141" s="68"/>
      <c r="BJ141" s="68"/>
      <c r="BK141" s="68"/>
      <c r="BL141" s="68"/>
      <c r="BM141" s="30"/>
      <c r="BN141" s="68"/>
      <c r="BO141" s="68"/>
      <c r="BP141" s="68"/>
      <c r="BQ141" s="68"/>
      <c r="BR141" s="68"/>
      <c r="BS141" s="30"/>
      <c r="BT141" s="68"/>
      <c r="BU141" s="30"/>
      <c r="BV141" s="68"/>
      <c r="BW141" s="68"/>
      <c r="BX141" s="68"/>
      <c r="BY141" s="68"/>
      <c r="BZ141" s="30"/>
      <c r="CA141" s="68">
        <f t="shared" si="589"/>
        <v>0</v>
      </c>
      <c r="CB141" s="251"/>
      <c r="CC141" s="251"/>
      <c r="CD141" s="252"/>
      <c r="CE141" s="68">
        <f t="shared" si="590"/>
        <v>0</v>
      </c>
      <c r="CF141" s="251"/>
      <c r="CG141" s="251"/>
      <c r="CH141" s="251"/>
      <c r="CI141" s="252"/>
      <c r="CJ141" s="68"/>
      <c r="CK141" s="68"/>
      <c r="CL141" s="68"/>
      <c r="CM141" s="68"/>
      <c r="CN141" s="68"/>
      <c r="CO141" s="30"/>
    </row>
    <row r="142" spans="2:93" s="65" customFormat="1" ht="162" hidden="1" customHeight="1" x14ac:dyDescent="0.25">
      <c r="B142" s="206" t="s">
        <v>177</v>
      </c>
      <c r="C142" s="111" t="s">
        <v>53</v>
      </c>
      <c r="D142" s="182">
        <f>E142+F142+G142+H142</f>
        <v>0</v>
      </c>
      <c r="E142" s="182"/>
      <c r="F142" s="182"/>
      <c r="G142" s="182"/>
      <c r="H142" s="182"/>
      <c r="I142" s="182"/>
      <c r="J142" s="567" t="e">
        <f t="shared" si="595"/>
        <v>#DIV/0!</v>
      </c>
      <c r="K142" s="182"/>
      <c r="L142" s="559"/>
      <c r="M142" s="559"/>
      <c r="N142" s="559"/>
      <c r="O142" s="559"/>
      <c r="P142" s="559"/>
      <c r="Q142" s="559"/>
      <c r="R142" s="559"/>
      <c r="S142" s="559"/>
      <c r="T142" s="559"/>
      <c r="U142" s="581"/>
      <c r="V142" s="629" t="e">
        <f t="shared" si="596"/>
        <v>#DIV/0!</v>
      </c>
      <c r="W142" s="581"/>
      <c r="X142" s="629" t="e">
        <f t="shared" si="597"/>
        <v>#DIV/0!</v>
      </c>
      <c r="Y142" s="581"/>
      <c r="Z142" s="629" t="e">
        <f t="shared" si="598"/>
        <v>#DIV/0!</v>
      </c>
      <c r="AA142" s="581"/>
      <c r="AB142" s="629" t="e">
        <f t="shared" si="599"/>
        <v>#DIV/0!</v>
      </c>
      <c r="AC142" s="581"/>
      <c r="AD142" s="622" t="e">
        <f t="shared" si="600"/>
        <v>#DIV/0!</v>
      </c>
      <c r="AE142" s="581"/>
      <c r="AF142" s="559"/>
      <c r="AG142" s="581"/>
      <c r="AH142" s="622" t="e">
        <f t="shared" si="601"/>
        <v>#DIV/0!</v>
      </c>
      <c r="AI142" s="581"/>
      <c r="AJ142" s="622">
        <v>0</v>
      </c>
      <c r="AK142" s="581"/>
      <c r="AL142" s="458" t="e">
        <f t="shared" si="602"/>
        <v>#DIV/0!</v>
      </c>
      <c r="AM142" s="559"/>
      <c r="AN142" s="559"/>
      <c r="AO142" s="559"/>
      <c r="AP142" s="559"/>
      <c r="AQ142" s="559"/>
      <c r="AR142" s="559"/>
      <c r="AS142" s="559"/>
      <c r="AT142" s="559"/>
      <c r="AU142" s="559">
        <f>AU143+AU144</f>
        <v>0</v>
      </c>
      <c r="AV142" s="559">
        <f>AW142+AX142+AY142+AZ142</f>
        <v>0</v>
      </c>
      <c r="AW142" s="482">
        <f>AW143+AW144</f>
        <v>0</v>
      </c>
      <c r="AX142" s="482">
        <f t="shared" ref="AX142:AZ142" si="611">AX143+AX144</f>
        <v>0</v>
      </c>
      <c r="AY142" s="482">
        <f t="shared" si="611"/>
        <v>0</v>
      </c>
      <c r="AZ142" s="482">
        <f t="shared" si="611"/>
        <v>0</v>
      </c>
      <c r="BA142" s="433">
        <f t="shared" si="610"/>
        <v>1830232.3880699999</v>
      </c>
      <c r="BB142" s="526">
        <f>BB143+BB144</f>
        <v>1830232.3880699999</v>
      </c>
      <c r="BC142" s="30"/>
      <c r="BD142" s="30"/>
      <c r="BE142" s="526">
        <f t="shared" si="608"/>
        <v>1830232.3880699999</v>
      </c>
      <c r="BF142" s="433">
        <f>BF143+BF144</f>
        <v>1830232.3880699999</v>
      </c>
      <c r="BG142" s="68"/>
      <c r="BH142" s="30"/>
      <c r="BI142" s="491">
        <f t="shared" ref="BI142:BI144" si="612">BJ142</f>
        <v>0</v>
      </c>
      <c r="BJ142" s="482">
        <f>BJ143+BJ144</f>
        <v>0</v>
      </c>
      <c r="BK142" s="482"/>
      <c r="BL142" s="68"/>
      <c r="BM142" s="30"/>
      <c r="BN142" s="433">
        <f>BN143+BN144</f>
        <v>0</v>
      </c>
      <c r="BO142" s="491">
        <f t="shared" ref="BO142:BO144" si="613">BP142</f>
        <v>0</v>
      </c>
      <c r="BP142" s="482">
        <f>BP143+BP144</f>
        <v>0</v>
      </c>
      <c r="BQ142" s="482">
        <f>BQ143+BQ144</f>
        <v>0</v>
      </c>
      <c r="BR142" s="68"/>
      <c r="BS142" s="30"/>
      <c r="BT142" s="68"/>
      <c r="BU142" s="30"/>
      <c r="BV142" s="491">
        <f t="shared" ref="BV142:BV144" si="614">BW142</f>
        <v>0</v>
      </c>
      <c r="BW142" s="433">
        <f>BW143+BW144</f>
        <v>0</v>
      </c>
      <c r="BX142" s="433"/>
      <c r="BY142" s="68"/>
      <c r="BZ142" s="30"/>
      <c r="CA142" s="359">
        <f t="shared" si="589"/>
        <v>0</v>
      </c>
      <c r="CB142" s="182"/>
      <c r="CC142" s="251"/>
      <c r="CD142" s="252"/>
      <c r="CE142" s="359">
        <f t="shared" si="590"/>
        <v>0</v>
      </c>
      <c r="CF142" s="182"/>
      <c r="CG142" s="182"/>
      <c r="CH142" s="251"/>
      <c r="CI142" s="252"/>
      <c r="CJ142" s="482">
        <f>CJ143+CJ144</f>
        <v>0</v>
      </c>
      <c r="CK142" s="491">
        <f t="shared" ref="CK142:CK144" si="615">CL142</f>
        <v>0</v>
      </c>
      <c r="CL142" s="482">
        <f>CL143+CL144</f>
        <v>0</v>
      </c>
      <c r="CM142" s="482">
        <f>CM143+CM144</f>
        <v>0</v>
      </c>
      <c r="CN142" s="68"/>
      <c r="CO142" s="30"/>
    </row>
    <row r="143" spans="2:93" s="518" customFormat="1" ht="52.5" hidden="1" customHeight="1" x14ac:dyDescent="0.25">
      <c r="B143" s="207"/>
      <c r="C143" s="115" t="s">
        <v>32</v>
      </c>
      <c r="D143" s="192">
        <f>E143+F143+G143+H143</f>
        <v>0</v>
      </c>
      <c r="E143" s="192"/>
      <c r="F143" s="192"/>
      <c r="G143" s="195"/>
      <c r="H143" s="249"/>
      <c r="I143" s="249"/>
      <c r="J143" s="567" t="e">
        <f t="shared" si="595"/>
        <v>#DIV/0!</v>
      </c>
      <c r="K143" s="192"/>
      <c r="L143" s="300"/>
      <c r="M143" s="558"/>
      <c r="N143" s="300"/>
      <c r="O143" s="24"/>
      <c r="P143" s="300"/>
      <c r="Q143" s="300"/>
      <c r="R143" s="300"/>
      <c r="S143" s="300"/>
      <c r="T143" s="300"/>
      <c r="U143" s="580"/>
      <c r="V143" s="629" t="e">
        <f t="shared" si="596"/>
        <v>#DIV/0!</v>
      </c>
      <c r="W143" s="580"/>
      <c r="X143" s="629" t="e">
        <f t="shared" si="597"/>
        <v>#DIV/0!</v>
      </c>
      <c r="Y143" s="24"/>
      <c r="Z143" s="629" t="e">
        <f t="shared" si="598"/>
        <v>#DIV/0!</v>
      </c>
      <c r="AA143" s="300"/>
      <c r="AB143" s="629" t="e">
        <f t="shared" si="599"/>
        <v>#DIV/0!</v>
      </c>
      <c r="AC143" s="300"/>
      <c r="AD143" s="622" t="e">
        <f t="shared" si="600"/>
        <v>#DIV/0!</v>
      </c>
      <c r="AE143" s="580"/>
      <c r="AF143" s="300"/>
      <c r="AG143" s="580"/>
      <c r="AH143" s="622" t="e">
        <f t="shared" si="601"/>
        <v>#DIV/0!</v>
      </c>
      <c r="AI143" s="24"/>
      <c r="AJ143" s="622">
        <v>0</v>
      </c>
      <c r="AK143" s="300"/>
      <c r="AL143" s="458" t="e">
        <f t="shared" si="602"/>
        <v>#DIV/0!</v>
      </c>
      <c r="AM143" s="300"/>
      <c r="AN143" s="300"/>
      <c r="AO143" s="300"/>
      <c r="AP143" s="300"/>
      <c r="AQ143" s="300"/>
      <c r="AR143" s="300"/>
      <c r="AS143" s="300"/>
      <c r="AT143" s="300"/>
      <c r="AU143" s="558">
        <f>AX143-F143</f>
        <v>0</v>
      </c>
      <c r="AV143" s="558">
        <f>AW143+AX143+AY143+AZ143</f>
        <v>0</v>
      </c>
      <c r="AW143" s="490">
        <v>0</v>
      </c>
      <c r="AX143" s="490">
        <v>0</v>
      </c>
      <c r="AY143" s="24"/>
      <c r="AZ143" s="300"/>
      <c r="BA143" s="490">
        <f t="shared" si="610"/>
        <v>1226255.7</v>
      </c>
      <c r="BB143" s="525">
        <f>BF143-E143</f>
        <v>1226255.7</v>
      </c>
      <c r="BC143" s="116"/>
      <c r="BD143" s="116"/>
      <c r="BE143" s="525">
        <f t="shared" si="608"/>
        <v>1226255.7</v>
      </c>
      <c r="BF143" s="490">
        <f>'[4]2 чт ФБ без оценки (2)'!$O$7</f>
        <v>1226255.7</v>
      </c>
      <c r="BG143" s="24"/>
      <c r="BH143" s="300"/>
      <c r="BI143" s="490">
        <f t="shared" si="612"/>
        <v>0</v>
      </c>
      <c r="BJ143" s="490">
        <v>0</v>
      </c>
      <c r="BK143" s="490"/>
      <c r="BL143" s="24"/>
      <c r="BM143" s="300"/>
      <c r="BN143" s="490">
        <f>BQ143-BK143</f>
        <v>0</v>
      </c>
      <c r="BO143" s="490">
        <f t="shared" si="613"/>
        <v>0</v>
      </c>
      <c r="BP143" s="490">
        <v>0</v>
      </c>
      <c r="BQ143" s="490">
        <v>0</v>
      </c>
      <c r="BR143" s="24"/>
      <c r="BS143" s="300"/>
      <c r="BT143" s="24"/>
      <c r="BU143" s="300"/>
      <c r="BV143" s="490">
        <f t="shared" si="614"/>
        <v>0</v>
      </c>
      <c r="BW143" s="490">
        <v>0</v>
      </c>
      <c r="BX143" s="490"/>
      <c r="BY143" s="24"/>
      <c r="BZ143" s="300"/>
      <c r="CA143" s="490">
        <f t="shared" si="589"/>
        <v>0</v>
      </c>
      <c r="CB143" s="192"/>
      <c r="CC143" s="195"/>
      <c r="CD143" s="249"/>
      <c r="CE143" s="490">
        <f t="shared" si="590"/>
        <v>0</v>
      </c>
      <c r="CF143" s="192"/>
      <c r="CG143" s="192"/>
      <c r="CH143" s="195"/>
      <c r="CI143" s="249"/>
      <c r="CJ143" s="490">
        <f>CM143-BX143</f>
        <v>0</v>
      </c>
      <c r="CK143" s="490">
        <f t="shared" si="615"/>
        <v>0</v>
      </c>
      <c r="CL143" s="490">
        <v>0</v>
      </c>
      <c r="CM143" s="490">
        <v>0</v>
      </c>
      <c r="CN143" s="24"/>
      <c r="CO143" s="300"/>
    </row>
    <row r="144" spans="2:93" s="52" customFormat="1" ht="54" hidden="1" customHeight="1" x14ac:dyDescent="0.25">
      <c r="B144" s="206"/>
      <c r="C144" s="111" t="s">
        <v>31</v>
      </c>
      <c r="D144" s="182">
        <f>E144+F144+G144+H144</f>
        <v>0</v>
      </c>
      <c r="E144" s="182"/>
      <c r="F144" s="182"/>
      <c r="G144" s="247"/>
      <c r="H144" s="247"/>
      <c r="I144" s="247"/>
      <c r="J144" s="567" t="e">
        <f t="shared" si="595"/>
        <v>#DIV/0!</v>
      </c>
      <c r="K144" s="182"/>
      <c r="L144" s="33"/>
      <c r="M144" s="559"/>
      <c r="N144" s="33"/>
      <c r="O144" s="33"/>
      <c r="P144" s="33"/>
      <c r="Q144" s="33"/>
      <c r="R144" s="33"/>
      <c r="S144" s="33"/>
      <c r="T144" s="33"/>
      <c r="U144" s="581"/>
      <c r="V144" s="629" t="e">
        <f t="shared" si="596"/>
        <v>#DIV/0!</v>
      </c>
      <c r="W144" s="581"/>
      <c r="X144" s="629" t="e">
        <f t="shared" si="597"/>
        <v>#DIV/0!</v>
      </c>
      <c r="Y144" s="33"/>
      <c r="Z144" s="629" t="e">
        <f t="shared" si="598"/>
        <v>#DIV/0!</v>
      </c>
      <c r="AA144" s="33"/>
      <c r="AB144" s="629" t="e">
        <f t="shared" si="599"/>
        <v>#DIV/0!</v>
      </c>
      <c r="AC144" s="33"/>
      <c r="AD144" s="622" t="e">
        <f t="shared" si="600"/>
        <v>#DIV/0!</v>
      </c>
      <c r="AE144" s="581"/>
      <c r="AF144" s="33"/>
      <c r="AG144" s="581"/>
      <c r="AH144" s="622" t="e">
        <f t="shared" si="601"/>
        <v>#DIV/0!</v>
      </c>
      <c r="AI144" s="33"/>
      <c r="AJ144" s="622">
        <v>0</v>
      </c>
      <c r="AK144" s="33"/>
      <c r="AL144" s="458" t="e">
        <f t="shared" si="602"/>
        <v>#DIV/0!</v>
      </c>
      <c r="AM144" s="33"/>
      <c r="AN144" s="33"/>
      <c r="AO144" s="33"/>
      <c r="AP144" s="33"/>
      <c r="AQ144" s="33"/>
      <c r="AR144" s="33"/>
      <c r="AS144" s="33"/>
      <c r="AT144" s="33"/>
      <c r="AU144" s="559">
        <f>AX144-F144</f>
        <v>0</v>
      </c>
      <c r="AV144" s="559">
        <f>AW144+AX144+AY144+AZ144</f>
        <v>0</v>
      </c>
      <c r="AW144" s="482">
        <v>0</v>
      </c>
      <c r="AX144" s="482">
        <v>0</v>
      </c>
      <c r="AY144" s="33"/>
      <c r="AZ144" s="33"/>
      <c r="BA144" s="433">
        <f t="shared" si="610"/>
        <v>603976.68807000003</v>
      </c>
      <c r="BB144" s="526">
        <f>BF144-E144</f>
        <v>603976.68807000003</v>
      </c>
      <c r="BC144" s="33"/>
      <c r="BD144" s="33"/>
      <c r="BE144" s="526">
        <f t="shared" si="608"/>
        <v>603976.68807000003</v>
      </c>
      <c r="BF144" s="433">
        <v>603976.68807000003</v>
      </c>
      <c r="BG144" s="33"/>
      <c r="BH144" s="33"/>
      <c r="BI144" s="491">
        <f t="shared" si="612"/>
        <v>0</v>
      </c>
      <c r="BJ144" s="482">
        <v>0</v>
      </c>
      <c r="BK144" s="482"/>
      <c r="BL144" s="33"/>
      <c r="BM144" s="33"/>
      <c r="BN144" s="433">
        <f>BQ144-BK144</f>
        <v>0</v>
      </c>
      <c r="BO144" s="491">
        <f t="shared" si="613"/>
        <v>0</v>
      </c>
      <c r="BP144" s="482">
        <v>0</v>
      </c>
      <c r="BQ144" s="482">
        <v>0</v>
      </c>
      <c r="BR144" s="33"/>
      <c r="BS144" s="33"/>
      <c r="BT144" s="33"/>
      <c r="BU144" s="33"/>
      <c r="BV144" s="491">
        <f t="shared" si="614"/>
        <v>0</v>
      </c>
      <c r="BW144" s="433">
        <v>0</v>
      </c>
      <c r="BX144" s="433"/>
      <c r="BY144" s="33"/>
      <c r="BZ144" s="33"/>
      <c r="CA144" s="338">
        <f t="shared" si="589"/>
        <v>0</v>
      </c>
      <c r="CB144" s="182"/>
      <c r="CC144" s="247"/>
      <c r="CD144" s="247"/>
      <c r="CE144" s="338">
        <f t="shared" si="590"/>
        <v>0</v>
      </c>
      <c r="CF144" s="182"/>
      <c r="CG144" s="182"/>
      <c r="CH144" s="247"/>
      <c r="CI144" s="247"/>
      <c r="CJ144" s="482">
        <f>CM144-BX144</f>
        <v>0</v>
      </c>
      <c r="CK144" s="491">
        <f t="shared" si="615"/>
        <v>0</v>
      </c>
      <c r="CL144" s="482">
        <v>0</v>
      </c>
      <c r="CM144" s="482">
        <v>0</v>
      </c>
      <c r="CN144" s="33"/>
      <c r="CO144" s="33"/>
    </row>
    <row r="145" spans="2:93" s="52" customFormat="1" ht="114" hidden="1" customHeight="1" x14ac:dyDescent="0.25">
      <c r="B145" s="206" t="s">
        <v>10</v>
      </c>
      <c r="C145" s="111" t="s">
        <v>46</v>
      </c>
      <c r="D145" s="182"/>
      <c r="E145" s="182"/>
      <c r="F145" s="182"/>
      <c r="G145" s="247"/>
      <c r="H145" s="247"/>
      <c r="I145" s="247"/>
      <c r="J145" s="567" t="e">
        <f t="shared" si="595"/>
        <v>#DIV/0!</v>
      </c>
      <c r="K145" s="182"/>
      <c r="L145" s="33"/>
      <c r="M145" s="559"/>
      <c r="N145" s="33"/>
      <c r="O145" s="33"/>
      <c r="P145" s="33"/>
      <c r="Q145" s="33"/>
      <c r="R145" s="33"/>
      <c r="S145" s="33"/>
      <c r="T145" s="33"/>
      <c r="U145" s="581"/>
      <c r="V145" s="629" t="e">
        <f t="shared" si="596"/>
        <v>#DIV/0!</v>
      </c>
      <c r="W145" s="581"/>
      <c r="X145" s="629" t="e">
        <f t="shared" si="597"/>
        <v>#DIV/0!</v>
      </c>
      <c r="Y145" s="33"/>
      <c r="Z145" s="629" t="e">
        <f t="shared" si="598"/>
        <v>#DIV/0!</v>
      </c>
      <c r="AA145" s="33"/>
      <c r="AB145" s="629" t="e">
        <f t="shared" si="599"/>
        <v>#DIV/0!</v>
      </c>
      <c r="AC145" s="33"/>
      <c r="AD145" s="622" t="e">
        <f t="shared" si="600"/>
        <v>#DIV/0!</v>
      </c>
      <c r="AE145" s="581"/>
      <c r="AF145" s="33"/>
      <c r="AG145" s="581"/>
      <c r="AH145" s="622" t="e">
        <f t="shared" si="601"/>
        <v>#DIV/0!</v>
      </c>
      <c r="AI145" s="33"/>
      <c r="AJ145" s="622">
        <v>0</v>
      </c>
      <c r="AK145" s="33"/>
      <c r="AL145" s="458" t="e">
        <f t="shared" si="602"/>
        <v>#DIV/0!</v>
      </c>
      <c r="AM145" s="33"/>
      <c r="AN145" s="33"/>
      <c r="AO145" s="33"/>
      <c r="AP145" s="33"/>
      <c r="AQ145" s="33"/>
      <c r="AR145" s="33"/>
      <c r="AS145" s="33"/>
      <c r="AT145" s="33"/>
      <c r="AU145" s="559"/>
      <c r="AV145" s="559"/>
      <c r="AW145" s="482"/>
      <c r="AX145" s="482"/>
      <c r="AY145" s="33"/>
      <c r="AZ145" s="33"/>
      <c r="BA145" s="306">
        <f t="shared" si="610"/>
        <v>0</v>
      </c>
      <c r="BB145" s="33"/>
      <c r="BC145" s="33"/>
      <c r="BD145" s="33"/>
      <c r="BE145" s="526">
        <f t="shared" si="608"/>
        <v>0</v>
      </c>
      <c r="BF145" s="433">
        <f t="shared" ref="BF145:BF152" si="616">E145</f>
        <v>0</v>
      </c>
      <c r="BG145" s="33"/>
      <c r="BH145" s="33"/>
      <c r="BI145" s="491"/>
      <c r="BJ145" s="482"/>
      <c r="BK145" s="482"/>
      <c r="BL145" s="33"/>
      <c r="BM145" s="33"/>
      <c r="BN145" s="433"/>
      <c r="BO145" s="491"/>
      <c r="BP145" s="482"/>
      <c r="BQ145" s="482"/>
      <c r="BR145" s="33"/>
      <c r="BS145" s="33"/>
      <c r="BT145" s="33"/>
      <c r="BU145" s="33"/>
      <c r="BV145" s="491"/>
      <c r="BW145" s="433"/>
      <c r="BX145" s="433"/>
      <c r="BY145" s="33"/>
      <c r="BZ145" s="33"/>
      <c r="CA145" s="338">
        <f t="shared" si="589"/>
        <v>0</v>
      </c>
      <c r="CB145" s="182"/>
      <c r="CC145" s="247"/>
      <c r="CD145" s="247"/>
      <c r="CE145" s="338">
        <f t="shared" si="590"/>
        <v>0</v>
      </c>
      <c r="CF145" s="182"/>
      <c r="CG145" s="182"/>
      <c r="CH145" s="247"/>
      <c r="CI145" s="247"/>
      <c r="CJ145" s="482"/>
      <c r="CK145" s="491"/>
      <c r="CL145" s="482"/>
      <c r="CM145" s="482"/>
      <c r="CN145" s="33"/>
      <c r="CO145" s="33"/>
    </row>
    <row r="146" spans="2:93" s="166" customFormat="1" ht="54" hidden="1" customHeight="1" x14ac:dyDescent="0.25">
      <c r="B146" s="212"/>
      <c r="C146" s="115" t="s">
        <v>32</v>
      </c>
      <c r="D146" s="192"/>
      <c r="E146" s="192"/>
      <c r="F146" s="192"/>
      <c r="G146" s="253"/>
      <c r="H146" s="253"/>
      <c r="I146" s="253"/>
      <c r="J146" s="567" t="e">
        <f t="shared" si="595"/>
        <v>#DIV/0!</v>
      </c>
      <c r="K146" s="192"/>
      <c r="L146" s="82"/>
      <c r="M146" s="558"/>
      <c r="N146" s="82"/>
      <c r="O146" s="82"/>
      <c r="P146" s="82"/>
      <c r="Q146" s="82"/>
      <c r="R146" s="82"/>
      <c r="S146" s="82"/>
      <c r="T146" s="82"/>
      <c r="U146" s="580"/>
      <c r="V146" s="629" t="e">
        <f t="shared" si="596"/>
        <v>#DIV/0!</v>
      </c>
      <c r="W146" s="580"/>
      <c r="X146" s="629" t="e">
        <f t="shared" si="597"/>
        <v>#DIV/0!</v>
      </c>
      <c r="Y146" s="82"/>
      <c r="Z146" s="629" t="e">
        <f t="shared" si="598"/>
        <v>#DIV/0!</v>
      </c>
      <c r="AA146" s="82"/>
      <c r="AB146" s="629" t="e">
        <f t="shared" si="599"/>
        <v>#DIV/0!</v>
      </c>
      <c r="AC146" s="82"/>
      <c r="AD146" s="622" t="e">
        <f t="shared" si="600"/>
        <v>#DIV/0!</v>
      </c>
      <c r="AE146" s="580"/>
      <c r="AF146" s="82"/>
      <c r="AG146" s="580"/>
      <c r="AH146" s="622" t="e">
        <f t="shared" si="601"/>
        <v>#DIV/0!</v>
      </c>
      <c r="AI146" s="82"/>
      <c r="AJ146" s="622">
        <v>0</v>
      </c>
      <c r="AK146" s="82"/>
      <c r="AL146" s="458" t="e">
        <f t="shared" si="602"/>
        <v>#DIV/0!</v>
      </c>
      <c r="AM146" s="82"/>
      <c r="AN146" s="82"/>
      <c r="AO146" s="82"/>
      <c r="AP146" s="82"/>
      <c r="AQ146" s="82"/>
      <c r="AR146" s="82"/>
      <c r="AS146" s="82"/>
      <c r="AT146" s="82"/>
      <c r="AU146" s="558"/>
      <c r="AV146" s="559"/>
      <c r="AW146" s="483"/>
      <c r="AX146" s="483"/>
      <c r="AY146" s="82"/>
      <c r="AZ146" s="82"/>
      <c r="BA146" s="306">
        <f t="shared" si="610"/>
        <v>0</v>
      </c>
      <c r="BB146" s="82"/>
      <c r="BC146" s="82"/>
      <c r="BD146" s="82"/>
      <c r="BE146" s="525">
        <f t="shared" si="608"/>
        <v>0</v>
      </c>
      <c r="BF146" s="434">
        <f t="shared" si="616"/>
        <v>0</v>
      </c>
      <c r="BG146" s="82"/>
      <c r="BH146" s="82"/>
      <c r="BI146" s="490"/>
      <c r="BJ146" s="483"/>
      <c r="BK146" s="483"/>
      <c r="BL146" s="82"/>
      <c r="BM146" s="82"/>
      <c r="BN146" s="434"/>
      <c r="BO146" s="490"/>
      <c r="BP146" s="483"/>
      <c r="BQ146" s="483"/>
      <c r="BR146" s="82"/>
      <c r="BS146" s="82"/>
      <c r="BT146" s="82"/>
      <c r="BU146" s="82"/>
      <c r="BV146" s="490"/>
      <c r="BW146" s="434"/>
      <c r="BX146" s="434"/>
      <c r="BY146" s="82"/>
      <c r="BZ146" s="82"/>
      <c r="CA146" s="339">
        <f t="shared" si="589"/>
        <v>0</v>
      </c>
      <c r="CB146" s="192"/>
      <c r="CC146" s="253"/>
      <c r="CD146" s="253"/>
      <c r="CE146" s="339">
        <f t="shared" si="590"/>
        <v>0</v>
      </c>
      <c r="CF146" s="192"/>
      <c r="CG146" s="192"/>
      <c r="CH146" s="253"/>
      <c r="CI146" s="253"/>
      <c r="CJ146" s="483"/>
      <c r="CK146" s="490"/>
      <c r="CL146" s="483"/>
      <c r="CM146" s="483"/>
      <c r="CN146" s="82"/>
      <c r="CO146" s="82"/>
    </row>
    <row r="147" spans="2:93" s="286" customFormat="1" ht="113.25" hidden="1" customHeight="1" x14ac:dyDescent="0.25">
      <c r="B147" s="280" t="s">
        <v>199</v>
      </c>
      <c r="C147" s="281" t="s">
        <v>248</v>
      </c>
      <c r="D147" s="284"/>
      <c r="E147" s="284"/>
      <c r="F147" s="284"/>
      <c r="G147" s="285"/>
      <c r="H147" s="285"/>
      <c r="I147" s="285"/>
      <c r="J147" s="567" t="e">
        <f t="shared" si="595"/>
        <v>#DIV/0!</v>
      </c>
      <c r="K147" s="284"/>
      <c r="L147" s="309"/>
      <c r="M147" s="291"/>
      <c r="N147" s="309"/>
      <c r="O147" s="309"/>
      <c r="P147" s="309"/>
      <c r="Q147" s="309"/>
      <c r="R147" s="309"/>
      <c r="S147" s="309"/>
      <c r="T147" s="309"/>
      <c r="U147" s="291"/>
      <c r="V147" s="629" t="e">
        <f t="shared" si="596"/>
        <v>#DIV/0!</v>
      </c>
      <c r="W147" s="291"/>
      <c r="X147" s="629" t="e">
        <f t="shared" si="597"/>
        <v>#DIV/0!</v>
      </c>
      <c r="Y147" s="309"/>
      <c r="Z147" s="629" t="e">
        <f t="shared" si="598"/>
        <v>#DIV/0!</v>
      </c>
      <c r="AA147" s="309"/>
      <c r="AB147" s="629" t="e">
        <f t="shared" si="599"/>
        <v>#DIV/0!</v>
      </c>
      <c r="AC147" s="82"/>
      <c r="AD147" s="622" t="e">
        <f t="shared" si="600"/>
        <v>#DIV/0!</v>
      </c>
      <c r="AE147" s="291"/>
      <c r="AF147" s="309"/>
      <c r="AG147" s="291"/>
      <c r="AH147" s="622" t="e">
        <f t="shared" si="601"/>
        <v>#DIV/0!</v>
      </c>
      <c r="AI147" s="309"/>
      <c r="AJ147" s="622">
        <v>0</v>
      </c>
      <c r="AK147" s="309"/>
      <c r="AL147" s="458" t="e">
        <f t="shared" si="602"/>
        <v>#DIV/0!</v>
      </c>
      <c r="AM147" s="309"/>
      <c r="AN147" s="309"/>
      <c r="AO147" s="309"/>
      <c r="AP147" s="309"/>
      <c r="AQ147" s="309"/>
      <c r="AR147" s="309"/>
      <c r="AS147" s="309"/>
      <c r="AT147" s="309"/>
      <c r="AU147" s="291"/>
      <c r="AV147" s="559"/>
      <c r="AW147" s="291"/>
      <c r="AX147" s="291"/>
      <c r="AY147" s="309"/>
      <c r="AZ147" s="309"/>
      <c r="BA147" s="306">
        <f t="shared" si="610"/>
        <v>0</v>
      </c>
      <c r="BB147" s="309"/>
      <c r="BC147" s="309"/>
      <c r="BD147" s="309"/>
      <c r="BE147" s="291">
        <f t="shared" si="608"/>
        <v>0</v>
      </c>
      <c r="BF147" s="291">
        <f t="shared" si="616"/>
        <v>0</v>
      </c>
      <c r="BG147" s="309"/>
      <c r="BH147" s="309"/>
      <c r="BI147" s="490"/>
      <c r="BJ147" s="291"/>
      <c r="BK147" s="291"/>
      <c r="BL147" s="309"/>
      <c r="BM147" s="309"/>
      <c r="BN147" s="291"/>
      <c r="BO147" s="490"/>
      <c r="BP147" s="483"/>
      <c r="BQ147" s="291"/>
      <c r="BR147" s="309"/>
      <c r="BS147" s="309"/>
      <c r="BT147" s="309"/>
      <c r="BU147" s="309"/>
      <c r="BV147" s="490"/>
      <c r="BW147" s="291"/>
      <c r="BX147" s="291"/>
      <c r="BY147" s="309"/>
      <c r="BZ147" s="309"/>
      <c r="CA147" s="291">
        <f t="shared" si="589"/>
        <v>0</v>
      </c>
      <c r="CB147" s="284"/>
      <c r="CC147" s="285"/>
      <c r="CD147" s="285"/>
      <c r="CE147" s="291">
        <f t="shared" si="590"/>
        <v>0</v>
      </c>
      <c r="CF147" s="284"/>
      <c r="CG147" s="284"/>
      <c r="CH147" s="285"/>
      <c r="CI147" s="285"/>
      <c r="CJ147" s="291"/>
      <c r="CK147" s="490"/>
      <c r="CL147" s="291"/>
      <c r="CM147" s="291"/>
      <c r="CN147" s="309"/>
      <c r="CO147" s="309"/>
    </row>
    <row r="148" spans="2:93" s="286" customFormat="1" ht="54" hidden="1" customHeight="1" x14ac:dyDescent="0.25">
      <c r="B148" s="280"/>
      <c r="C148" s="287" t="s">
        <v>249</v>
      </c>
      <c r="D148" s="284"/>
      <c r="E148" s="284"/>
      <c r="F148" s="284"/>
      <c r="G148" s="285"/>
      <c r="H148" s="285"/>
      <c r="I148" s="285"/>
      <c r="J148" s="567" t="e">
        <f t="shared" si="595"/>
        <v>#DIV/0!</v>
      </c>
      <c r="K148" s="284"/>
      <c r="L148" s="309"/>
      <c r="M148" s="291"/>
      <c r="N148" s="309"/>
      <c r="O148" s="309"/>
      <c r="P148" s="309"/>
      <c r="Q148" s="309"/>
      <c r="R148" s="309"/>
      <c r="S148" s="309"/>
      <c r="T148" s="309"/>
      <c r="U148" s="291"/>
      <c r="V148" s="629" t="e">
        <f t="shared" si="596"/>
        <v>#DIV/0!</v>
      </c>
      <c r="W148" s="291"/>
      <c r="X148" s="629" t="e">
        <f t="shared" si="597"/>
        <v>#DIV/0!</v>
      </c>
      <c r="Y148" s="309"/>
      <c r="Z148" s="629" t="e">
        <f t="shared" si="598"/>
        <v>#DIV/0!</v>
      </c>
      <c r="AA148" s="309"/>
      <c r="AB148" s="629" t="e">
        <f t="shared" si="599"/>
        <v>#DIV/0!</v>
      </c>
      <c r="AC148" s="82"/>
      <c r="AD148" s="622" t="e">
        <f t="shared" si="600"/>
        <v>#DIV/0!</v>
      </c>
      <c r="AE148" s="291"/>
      <c r="AF148" s="309"/>
      <c r="AG148" s="291"/>
      <c r="AH148" s="622" t="e">
        <f t="shared" si="601"/>
        <v>#DIV/0!</v>
      </c>
      <c r="AI148" s="309"/>
      <c r="AJ148" s="622">
        <v>0</v>
      </c>
      <c r="AK148" s="309"/>
      <c r="AL148" s="458" t="e">
        <f t="shared" si="602"/>
        <v>#DIV/0!</v>
      </c>
      <c r="AM148" s="309"/>
      <c r="AN148" s="309"/>
      <c r="AO148" s="309"/>
      <c r="AP148" s="309"/>
      <c r="AQ148" s="309"/>
      <c r="AR148" s="309"/>
      <c r="AS148" s="309"/>
      <c r="AT148" s="309"/>
      <c r="AU148" s="291"/>
      <c r="AV148" s="559"/>
      <c r="AW148" s="291"/>
      <c r="AX148" s="291"/>
      <c r="AY148" s="309"/>
      <c r="AZ148" s="309"/>
      <c r="BA148" s="306">
        <f t="shared" si="610"/>
        <v>0</v>
      </c>
      <c r="BB148" s="309"/>
      <c r="BC148" s="309"/>
      <c r="BD148" s="309"/>
      <c r="BE148" s="291">
        <f t="shared" si="608"/>
        <v>0</v>
      </c>
      <c r="BF148" s="291">
        <f t="shared" si="616"/>
        <v>0</v>
      </c>
      <c r="BG148" s="309"/>
      <c r="BH148" s="309"/>
      <c r="BI148" s="490"/>
      <c r="BJ148" s="291"/>
      <c r="BK148" s="291"/>
      <c r="BL148" s="309"/>
      <c r="BM148" s="309"/>
      <c r="BN148" s="291"/>
      <c r="BO148" s="490"/>
      <c r="BP148" s="483"/>
      <c r="BQ148" s="291"/>
      <c r="BR148" s="309"/>
      <c r="BS148" s="309"/>
      <c r="BT148" s="309"/>
      <c r="BU148" s="309"/>
      <c r="BV148" s="490"/>
      <c r="BW148" s="291"/>
      <c r="BX148" s="291"/>
      <c r="BY148" s="309"/>
      <c r="BZ148" s="309"/>
      <c r="CA148" s="291">
        <f t="shared" si="589"/>
        <v>0</v>
      </c>
      <c r="CB148" s="284"/>
      <c r="CC148" s="285"/>
      <c r="CD148" s="285"/>
      <c r="CE148" s="291">
        <f t="shared" si="590"/>
        <v>0</v>
      </c>
      <c r="CF148" s="284"/>
      <c r="CG148" s="284"/>
      <c r="CH148" s="285"/>
      <c r="CI148" s="285"/>
      <c r="CJ148" s="291"/>
      <c r="CK148" s="490"/>
      <c r="CL148" s="291"/>
      <c r="CM148" s="291"/>
      <c r="CN148" s="309"/>
      <c r="CO148" s="309"/>
    </row>
    <row r="149" spans="2:93" s="286" customFormat="1" ht="54" hidden="1" customHeight="1" x14ac:dyDescent="0.25">
      <c r="B149" s="288" t="s">
        <v>34</v>
      </c>
      <c r="C149" s="289" t="s">
        <v>241</v>
      </c>
      <c r="D149" s="284"/>
      <c r="E149" s="284"/>
      <c r="F149" s="284"/>
      <c r="G149" s="285"/>
      <c r="H149" s="285"/>
      <c r="I149" s="285"/>
      <c r="J149" s="567" t="e">
        <f t="shared" si="595"/>
        <v>#DIV/0!</v>
      </c>
      <c r="K149" s="284"/>
      <c r="L149" s="309"/>
      <c r="M149" s="291"/>
      <c r="N149" s="309"/>
      <c r="O149" s="309"/>
      <c r="P149" s="309"/>
      <c r="Q149" s="309"/>
      <c r="R149" s="309"/>
      <c r="S149" s="309"/>
      <c r="T149" s="309"/>
      <c r="U149" s="291"/>
      <c r="V149" s="629" t="e">
        <f t="shared" si="596"/>
        <v>#DIV/0!</v>
      </c>
      <c r="W149" s="291"/>
      <c r="X149" s="629" t="e">
        <f t="shared" si="597"/>
        <v>#DIV/0!</v>
      </c>
      <c r="Y149" s="309"/>
      <c r="Z149" s="629" t="e">
        <f t="shared" si="598"/>
        <v>#DIV/0!</v>
      </c>
      <c r="AA149" s="309"/>
      <c r="AB149" s="629" t="e">
        <f t="shared" si="599"/>
        <v>#DIV/0!</v>
      </c>
      <c r="AC149" s="82"/>
      <c r="AD149" s="622" t="e">
        <f t="shared" si="600"/>
        <v>#DIV/0!</v>
      </c>
      <c r="AE149" s="291"/>
      <c r="AF149" s="309"/>
      <c r="AG149" s="291"/>
      <c r="AH149" s="622" t="e">
        <f t="shared" si="601"/>
        <v>#DIV/0!</v>
      </c>
      <c r="AI149" s="309"/>
      <c r="AJ149" s="622">
        <v>0</v>
      </c>
      <c r="AK149" s="309"/>
      <c r="AL149" s="458" t="e">
        <f t="shared" si="602"/>
        <v>#DIV/0!</v>
      </c>
      <c r="AM149" s="309"/>
      <c r="AN149" s="309"/>
      <c r="AO149" s="309"/>
      <c r="AP149" s="309"/>
      <c r="AQ149" s="309"/>
      <c r="AR149" s="309"/>
      <c r="AS149" s="309"/>
      <c r="AT149" s="309"/>
      <c r="AU149" s="291"/>
      <c r="AV149" s="559"/>
      <c r="AW149" s="291"/>
      <c r="AX149" s="291"/>
      <c r="AY149" s="309"/>
      <c r="AZ149" s="309"/>
      <c r="BA149" s="306">
        <f t="shared" si="610"/>
        <v>0</v>
      </c>
      <c r="BB149" s="309"/>
      <c r="BC149" s="309"/>
      <c r="BD149" s="309"/>
      <c r="BE149" s="291">
        <f t="shared" si="608"/>
        <v>0</v>
      </c>
      <c r="BF149" s="291">
        <f t="shared" si="616"/>
        <v>0</v>
      </c>
      <c r="BG149" s="309"/>
      <c r="BH149" s="309"/>
      <c r="BI149" s="490"/>
      <c r="BJ149" s="291"/>
      <c r="BK149" s="291"/>
      <c r="BL149" s="309"/>
      <c r="BM149" s="309"/>
      <c r="BN149" s="291"/>
      <c r="BO149" s="490"/>
      <c r="BP149" s="483"/>
      <c r="BQ149" s="291"/>
      <c r="BR149" s="309"/>
      <c r="BS149" s="309"/>
      <c r="BT149" s="309"/>
      <c r="BU149" s="309"/>
      <c r="BV149" s="490"/>
      <c r="BW149" s="291"/>
      <c r="BX149" s="291"/>
      <c r="BY149" s="309"/>
      <c r="BZ149" s="309"/>
      <c r="CA149" s="291">
        <f t="shared" si="589"/>
        <v>0</v>
      </c>
      <c r="CB149" s="284"/>
      <c r="CC149" s="285"/>
      <c r="CD149" s="285"/>
      <c r="CE149" s="291">
        <f t="shared" si="590"/>
        <v>0</v>
      </c>
      <c r="CF149" s="284"/>
      <c r="CG149" s="284"/>
      <c r="CH149" s="285"/>
      <c r="CI149" s="285"/>
      <c r="CJ149" s="291"/>
      <c r="CK149" s="490"/>
      <c r="CL149" s="291"/>
      <c r="CM149" s="291"/>
      <c r="CN149" s="309"/>
      <c r="CO149" s="309"/>
    </row>
    <row r="150" spans="2:93" s="286" customFormat="1" ht="54" hidden="1" customHeight="1" x14ac:dyDescent="0.25">
      <c r="B150" s="290"/>
      <c r="C150" s="287" t="s">
        <v>242</v>
      </c>
      <c r="D150" s="284"/>
      <c r="E150" s="284"/>
      <c r="F150" s="284"/>
      <c r="G150" s="285"/>
      <c r="H150" s="285"/>
      <c r="I150" s="285"/>
      <c r="J150" s="567" t="e">
        <f t="shared" si="595"/>
        <v>#DIV/0!</v>
      </c>
      <c r="K150" s="284"/>
      <c r="L150" s="309"/>
      <c r="M150" s="291"/>
      <c r="N150" s="309"/>
      <c r="O150" s="309"/>
      <c r="P150" s="309"/>
      <c r="Q150" s="309"/>
      <c r="R150" s="309"/>
      <c r="S150" s="309"/>
      <c r="T150" s="309"/>
      <c r="U150" s="291"/>
      <c r="V150" s="629" t="e">
        <f t="shared" si="596"/>
        <v>#DIV/0!</v>
      </c>
      <c r="W150" s="291"/>
      <c r="X150" s="629" t="e">
        <f t="shared" si="597"/>
        <v>#DIV/0!</v>
      </c>
      <c r="Y150" s="309"/>
      <c r="Z150" s="629" t="e">
        <f t="shared" si="598"/>
        <v>#DIV/0!</v>
      </c>
      <c r="AA150" s="309"/>
      <c r="AB150" s="629" t="e">
        <f t="shared" si="599"/>
        <v>#DIV/0!</v>
      </c>
      <c r="AC150" s="82"/>
      <c r="AD150" s="622" t="e">
        <f t="shared" si="600"/>
        <v>#DIV/0!</v>
      </c>
      <c r="AE150" s="291"/>
      <c r="AF150" s="309"/>
      <c r="AG150" s="291"/>
      <c r="AH150" s="622" t="e">
        <f t="shared" si="601"/>
        <v>#DIV/0!</v>
      </c>
      <c r="AI150" s="309"/>
      <c r="AJ150" s="622">
        <v>0</v>
      </c>
      <c r="AK150" s="309"/>
      <c r="AL150" s="458" t="e">
        <f t="shared" si="602"/>
        <v>#DIV/0!</v>
      </c>
      <c r="AM150" s="309"/>
      <c r="AN150" s="309"/>
      <c r="AO150" s="309"/>
      <c r="AP150" s="309"/>
      <c r="AQ150" s="309"/>
      <c r="AR150" s="309"/>
      <c r="AS150" s="309"/>
      <c r="AT150" s="309"/>
      <c r="AU150" s="291"/>
      <c r="AV150" s="559"/>
      <c r="AW150" s="291"/>
      <c r="AX150" s="291"/>
      <c r="AY150" s="309"/>
      <c r="AZ150" s="309"/>
      <c r="BA150" s="306">
        <f t="shared" si="610"/>
        <v>0</v>
      </c>
      <c r="BB150" s="309"/>
      <c r="BC150" s="309"/>
      <c r="BD150" s="309"/>
      <c r="BE150" s="291">
        <f t="shared" si="608"/>
        <v>0</v>
      </c>
      <c r="BF150" s="291">
        <f t="shared" si="616"/>
        <v>0</v>
      </c>
      <c r="BG150" s="309"/>
      <c r="BH150" s="309"/>
      <c r="BI150" s="490"/>
      <c r="BJ150" s="291"/>
      <c r="BK150" s="291"/>
      <c r="BL150" s="309"/>
      <c r="BM150" s="309"/>
      <c r="BN150" s="291"/>
      <c r="BO150" s="490"/>
      <c r="BP150" s="483"/>
      <c r="BQ150" s="291"/>
      <c r="BR150" s="309"/>
      <c r="BS150" s="309"/>
      <c r="BT150" s="309"/>
      <c r="BU150" s="309"/>
      <c r="BV150" s="490"/>
      <c r="BW150" s="291"/>
      <c r="BX150" s="291"/>
      <c r="BY150" s="309"/>
      <c r="BZ150" s="309"/>
      <c r="CA150" s="291">
        <f t="shared" si="589"/>
        <v>0</v>
      </c>
      <c r="CB150" s="284"/>
      <c r="CC150" s="285"/>
      <c r="CD150" s="285"/>
      <c r="CE150" s="291">
        <f t="shared" si="590"/>
        <v>0</v>
      </c>
      <c r="CF150" s="284"/>
      <c r="CG150" s="284"/>
      <c r="CH150" s="285"/>
      <c r="CI150" s="285"/>
      <c r="CJ150" s="291"/>
      <c r="CK150" s="490"/>
      <c r="CL150" s="291"/>
      <c r="CM150" s="291"/>
      <c r="CN150" s="309"/>
      <c r="CO150" s="309"/>
    </row>
    <row r="151" spans="2:93" s="294" customFormat="1" ht="54" hidden="1" customHeight="1" x14ac:dyDescent="0.25">
      <c r="B151" s="288" t="s">
        <v>62</v>
      </c>
      <c r="C151" s="292" t="s">
        <v>46</v>
      </c>
      <c r="D151" s="283"/>
      <c r="E151" s="283"/>
      <c r="F151" s="283"/>
      <c r="G151" s="293"/>
      <c r="H151" s="293"/>
      <c r="I151" s="293"/>
      <c r="J151" s="567" t="e">
        <f t="shared" si="595"/>
        <v>#DIV/0!</v>
      </c>
      <c r="K151" s="283"/>
      <c r="L151" s="310"/>
      <c r="M151" s="282"/>
      <c r="N151" s="310"/>
      <c r="O151" s="310"/>
      <c r="P151" s="310"/>
      <c r="Q151" s="310"/>
      <c r="R151" s="310"/>
      <c r="S151" s="310"/>
      <c r="T151" s="310"/>
      <c r="U151" s="282"/>
      <c r="V151" s="629" t="e">
        <f t="shared" si="596"/>
        <v>#DIV/0!</v>
      </c>
      <c r="W151" s="282"/>
      <c r="X151" s="629" t="e">
        <f t="shared" si="597"/>
        <v>#DIV/0!</v>
      </c>
      <c r="Y151" s="310"/>
      <c r="Z151" s="629" t="e">
        <f t="shared" si="598"/>
        <v>#DIV/0!</v>
      </c>
      <c r="AA151" s="310"/>
      <c r="AB151" s="629" t="e">
        <f t="shared" si="599"/>
        <v>#DIV/0!</v>
      </c>
      <c r="AC151" s="33"/>
      <c r="AD151" s="622" t="e">
        <f t="shared" si="600"/>
        <v>#DIV/0!</v>
      </c>
      <c r="AE151" s="282"/>
      <c r="AF151" s="310"/>
      <c r="AG151" s="282"/>
      <c r="AH151" s="622" t="e">
        <f t="shared" si="601"/>
        <v>#DIV/0!</v>
      </c>
      <c r="AI151" s="310"/>
      <c r="AJ151" s="622">
        <v>0</v>
      </c>
      <c r="AK151" s="310"/>
      <c r="AL151" s="458" t="e">
        <f t="shared" si="602"/>
        <v>#DIV/0!</v>
      </c>
      <c r="AM151" s="310"/>
      <c r="AN151" s="310"/>
      <c r="AO151" s="310"/>
      <c r="AP151" s="310"/>
      <c r="AQ151" s="310"/>
      <c r="AR151" s="310"/>
      <c r="AS151" s="310"/>
      <c r="AT151" s="310"/>
      <c r="AU151" s="282"/>
      <c r="AV151" s="559"/>
      <c r="AW151" s="282"/>
      <c r="AX151" s="282"/>
      <c r="AY151" s="310"/>
      <c r="AZ151" s="310"/>
      <c r="BA151" s="306">
        <f t="shared" si="610"/>
        <v>0</v>
      </c>
      <c r="BB151" s="310"/>
      <c r="BC151" s="310"/>
      <c r="BD151" s="310"/>
      <c r="BE151" s="282">
        <f t="shared" si="608"/>
        <v>0</v>
      </c>
      <c r="BF151" s="282">
        <f t="shared" si="616"/>
        <v>0</v>
      </c>
      <c r="BG151" s="310"/>
      <c r="BH151" s="310"/>
      <c r="BI151" s="491"/>
      <c r="BJ151" s="282"/>
      <c r="BK151" s="282"/>
      <c r="BL151" s="310"/>
      <c r="BM151" s="310"/>
      <c r="BN151" s="282"/>
      <c r="BO151" s="491"/>
      <c r="BP151" s="482"/>
      <c r="BQ151" s="282"/>
      <c r="BR151" s="310"/>
      <c r="BS151" s="310"/>
      <c r="BT151" s="310"/>
      <c r="BU151" s="310"/>
      <c r="BV151" s="491"/>
      <c r="BW151" s="282"/>
      <c r="BX151" s="282"/>
      <c r="BY151" s="310"/>
      <c r="BZ151" s="310"/>
      <c r="CA151" s="282">
        <f t="shared" si="589"/>
        <v>0</v>
      </c>
      <c r="CB151" s="283"/>
      <c r="CC151" s="293"/>
      <c r="CD151" s="293"/>
      <c r="CE151" s="282">
        <f t="shared" si="590"/>
        <v>0</v>
      </c>
      <c r="CF151" s="283"/>
      <c r="CG151" s="283"/>
      <c r="CH151" s="293"/>
      <c r="CI151" s="293"/>
      <c r="CJ151" s="282"/>
      <c r="CK151" s="491"/>
      <c r="CL151" s="282"/>
      <c r="CM151" s="282"/>
      <c r="CN151" s="310"/>
      <c r="CO151" s="310"/>
    </row>
    <row r="152" spans="2:93" s="294" customFormat="1" ht="54" hidden="1" customHeight="1" x14ac:dyDescent="0.25">
      <c r="B152" s="290"/>
      <c r="C152" s="287" t="s">
        <v>242</v>
      </c>
      <c r="D152" s="283"/>
      <c r="E152" s="283"/>
      <c r="F152" s="283"/>
      <c r="G152" s="293"/>
      <c r="H152" s="293"/>
      <c r="I152" s="293"/>
      <c r="J152" s="567" t="e">
        <f t="shared" si="595"/>
        <v>#DIV/0!</v>
      </c>
      <c r="K152" s="283"/>
      <c r="L152" s="310"/>
      <c r="M152" s="282"/>
      <c r="N152" s="310"/>
      <c r="O152" s="310"/>
      <c r="P152" s="310"/>
      <c r="Q152" s="310"/>
      <c r="R152" s="310"/>
      <c r="S152" s="310"/>
      <c r="T152" s="310"/>
      <c r="U152" s="282"/>
      <c r="V152" s="629" t="e">
        <f t="shared" si="596"/>
        <v>#DIV/0!</v>
      </c>
      <c r="W152" s="282"/>
      <c r="X152" s="629" t="e">
        <f t="shared" si="597"/>
        <v>#DIV/0!</v>
      </c>
      <c r="Y152" s="310"/>
      <c r="Z152" s="629" t="e">
        <f t="shared" si="598"/>
        <v>#DIV/0!</v>
      </c>
      <c r="AA152" s="310"/>
      <c r="AB152" s="629" t="e">
        <f t="shared" si="599"/>
        <v>#DIV/0!</v>
      </c>
      <c r="AC152" s="33"/>
      <c r="AD152" s="622" t="e">
        <f t="shared" si="600"/>
        <v>#DIV/0!</v>
      </c>
      <c r="AE152" s="282"/>
      <c r="AF152" s="310"/>
      <c r="AG152" s="282"/>
      <c r="AH152" s="622" t="e">
        <f t="shared" si="601"/>
        <v>#DIV/0!</v>
      </c>
      <c r="AI152" s="310"/>
      <c r="AJ152" s="622">
        <v>0</v>
      </c>
      <c r="AK152" s="310"/>
      <c r="AL152" s="458" t="e">
        <f t="shared" si="602"/>
        <v>#DIV/0!</v>
      </c>
      <c r="AM152" s="310"/>
      <c r="AN152" s="310"/>
      <c r="AO152" s="310"/>
      <c r="AP152" s="310"/>
      <c r="AQ152" s="310"/>
      <c r="AR152" s="310"/>
      <c r="AS152" s="310"/>
      <c r="AT152" s="310"/>
      <c r="AU152" s="282"/>
      <c r="AV152" s="559"/>
      <c r="AW152" s="282"/>
      <c r="AX152" s="282"/>
      <c r="AY152" s="310"/>
      <c r="AZ152" s="310"/>
      <c r="BA152" s="306">
        <f t="shared" si="610"/>
        <v>0</v>
      </c>
      <c r="BB152" s="310"/>
      <c r="BC152" s="310"/>
      <c r="BD152" s="310"/>
      <c r="BE152" s="282">
        <f t="shared" si="608"/>
        <v>0</v>
      </c>
      <c r="BF152" s="282">
        <f t="shared" si="616"/>
        <v>0</v>
      </c>
      <c r="BG152" s="310"/>
      <c r="BH152" s="310"/>
      <c r="BI152" s="491"/>
      <c r="BJ152" s="282"/>
      <c r="BK152" s="282"/>
      <c r="BL152" s="310"/>
      <c r="BM152" s="310"/>
      <c r="BN152" s="282"/>
      <c r="BO152" s="491"/>
      <c r="BP152" s="482"/>
      <c r="BQ152" s="282"/>
      <c r="BR152" s="310"/>
      <c r="BS152" s="310"/>
      <c r="BT152" s="310"/>
      <c r="BU152" s="310"/>
      <c r="BV152" s="491"/>
      <c r="BW152" s="282"/>
      <c r="BX152" s="282"/>
      <c r="BY152" s="310"/>
      <c r="BZ152" s="310"/>
      <c r="CA152" s="282">
        <f t="shared" si="589"/>
        <v>0</v>
      </c>
      <c r="CB152" s="283"/>
      <c r="CC152" s="293"/>
      <c r="CD152" s="293"/>
      <c r="CE152" s="282">
        <f t="shared" si="590"/>
        <v>0</v>
      </c>
      <c r="CF152" s="283"/>
      <c r="CG152" s="283"/>
      <c r="CH152" s="293"/>
      <c r="CI152" s="293"/>
      <c r="CJ152" s="282"/>
      <c r="CK152" s="491"/>
      <c r="CL152" s="282"/>
      <c r="CM152" s="282"/>
      <c r="CN152" s="310"/>
      <c r="CO152" s="310"/>
    </row>
    <row r="153" spans="2:93" s="47" customFormat="1" ht="54" hidden="1" customHeight="1" x14ac:dyDescent="0.25">
      <c r="B153" s="206" t="s">
        <v>199</v>
      </c>
      <c r="C153" s="111" t="s">
        <v>291</v>
      </c>
      <c r="D153" s="182"/>
      <c r="E153" s="182"/>
      <c r="F153" s="182"/>
      <c r="G153" s="247"/>
      <c r="H153" s="247"/>
      <c r="I153" s="247"/>
      <c r="J153" s="567" t="e">
        <f t="shared" si="595"/>
        <v>#DIV/0!</v>
      </c>
      <c r="K153" s="182"/>
      <c r="L153" s="33"/>
      <c r="M153" s="559"/>
      <c r="N153" s="33"/>
      <c r="O153" s="33"/>
      <c r="P153" s="33"/>
      <c r="Q153" s="33"/>
      <c r="R153" s="33"/>
      <c r="S153" s="33"/>
      <c r="T153" s="33"/>
      <c r="U153" s="581"/>
      <c r="V153" s="629" t="e">
        <f t="shared" si="596"/>
        <v>#DIV/0!</v>
      </c>
      <c r="W153" s="581"/>
      <c r="X153" s="629" t="e">
        <f t="shared" si="597"/>
        <v>#DIV/0!</v>
      </c>
      <c r="Y153" s="33"/>
      <c r="Z153" s="629" t="e">
        <f t="shared" si="598"/>
        <v>#DIV/0!</v>
      </c>
      <c r="AA153" s="33"/>
      <c r="AB153" s="629" t="e">
        <f t="shared" si="599"/>
        <v>#DIV/0!</v>
      </c>
      <c r="AC153" s="33"/>
      <c r="AD153" s="622" t="e">
        <f t="shared" si="600"/>
        <v>#DIV/0!</v>
      </c>
      <c r="AE153" s="581"/>
      <c r="AF153" s="33"/>
      <c r="AG153" s="581"/>
      <c r="AH153" s="622" t="e">
        <f t="shared" si="601"/>
        <v>#DIV/0!</v>
      </c>
      <c r="AI153" s="33"/>
      <c r="AJ153" s="622">
        <v>0</v>
      </c>
      <c r="AK153" s="33"/>
      <c r="AL153" s="458" t="e">
        <f t="shared" si="602"/>
        <v>#DIV/0!</v>
      </c>
      <c r="AM153" s="33"/>
      <c r="AN153" s="33"/>
      <c r="AO153" s="33"/>
      <c r="AP153" s="33"/>
      <c r="AQ153" s="33"/>
      <c r="AR153" s="33"/>
      <c r="AS153" s="33"/>
      <c r="AT153" s="33"/>
      <c r="AU153" s="559"/>
      <c r="AV153" s="559"/>
      <c r="AW153" s="482"/>
      <c r="AX153" s="482"/>
      <c r="AY153" s="33"/>
      <c r="AZ153" s="33"/>
      <c r="BA153" s="306"/>
      <c r="BB153" s="33"/>
      <c r="BC153" s="33"/>
      <c r="BD153" s="33"/>
      <c r="BE153" s="526"/>
      <c r="BF153" s="433"/>
      <c r="BG153" s="33"/>
      <c r="BH153" s="33"/>
      <c r="BI153" s="491"/>
      <c r="BJ153" s="482"/>
      <c r="BK153" s="482"/>
      <c r="BL153" s="33"/>
      <c r="BM153" s="33"/>
      <c r="BN153" s="433"/>
      <c r="BO153" s="491"/>
      <c r="BP153" s="482"/>
      <c r="BQ153" s="482"/>
      <c r="BR153" s="33"/>
      <c r="BS153" s="33"/>
      <c r="BT153" s="33"/>
      <c r="BU153" s="33"/>
      <c r="BV153" s="491"/>
      <c r="BW153" s="433"/>
      <c r="BX153" s="433"/>
      <c r="BY153" s="33"/>
      <c r="BZ153" s="33"/>
      <c r="CA153" s="338"/>
      <c r="CB153" s="182"/>
      <c r="CC153" s="247"/>
      <c r="CD153" s="247"/>
      <c r="CE153" s="338"/>
      <c r="CF153" s="182"/>
      <c r="CG153" s="182"/>
      <c r="CH153" s="247"/>
      <c r="CI153" s="247"/>
      <c r="CJ153" s="482"/>
      <c r="CK153" s="491"/>
      <c r="CL153" s="482"/>
      <c r="CM153" s="482"/>
      <c r="CN153" s="33"/>
      <c r="CO153" s="33"/>
    </row>
    <row r="154" spans="2:93" s="518" customFormat="1" ht="52.5" hidden="1" customHeight="1" x14ac:dyDescent="0.25">
      <c r="B154" s="207"/>
      <c r="C154" s="115" t="s">
        <v>32</v>
      </c>
      <c r="D154" s="192">
        <f t="shared" ref="D154:D155" si="617">E154</f>
        <v>0</v>
      </c>
      <c r="E154" s="192"/>
      <c r="F154" s="192"/>
      <c r="G154" s="195"/>
      <c r="H154" s="249"/>
      <c r="I154" s="249"/>
      <c r="J154" s="567" t="e">
        <f t="shared" si="595"/>
        <v>#DIV/0!</v>
      </c>
      <c r="K154" s="192"/>
      <c r="L154" s="300"/>
      <c r="M154" s="558"/>
      <c r="N154" s="300"/>
      <c r="O154" s="24"/>
      <c r="P154" s="300"/>
      <c r="Q154" s="300"/>
      <c r="R154" s="300"/>
      <c r="S154" s="300"/>
      <c r="T154" s="300"/>
      <c r="U154" s="580"/>
      <c r="V154" s="629" t="e">
        <f t="shared" si="596"/>
        <v>#DIV/0!</v>
      </c>
      <c r="W154" s="580"/>
      <c r="X154" s="629" t="e">
        <f t="shared" si="597"/>
        <v>#DIV/0!</v>
      </c>
      <c r="Y154" s="24"/>
      <c r="Z154" s="629" t="e">
        <f t="shared" si="598"/>
        <v>#DIV/0!</v>
      </c>
      <c r="AA154" s="300"/>
      <c r="AB154" s="629" t="e">
        <f t="shared" si="599"/>
        <v>#DIV/0!</v>
      </c>
      <c r="AC154" s="300"/>
      <c r="AD154" s="622" t="e">
        <f t="shared" si="600"/>
        <v>#DIV/0!</v>
      </c>
      <c r="AE154" s="580"/>
      <c r="AF154" s="300"/>
      <c r="AG154" s="580"/>
      <c r="AH154" s="622" t="e">
        <f t="shared" si="601"/>
        <v>#DIV/0!</v>
      </c>
      <c r="AI154" s="24"/>
      <c r="AJ154" s="622">
        <v>0</v>
      </c>
      <c r="AK154" s="300"/>
      <c r="AL154" s="458" t="e">
        <f t="shared" si="602"/>
        <v>#DIV/0!</v>
      </c>
      <c r="AM154" s="300"/>
      <c r="AN154" s="300"/>
      <c r="AO154" s="300"/>
      <c r="AP154" s="300"/>
      <c r="AQ154" s="300"/>
      <c r="AR154" s="300"/>
      <c r="AS154" s="300"/>
      <c r="AT154" s="300"/>
      <c r="AU154" s="558"/>
      <c r="AV154" s="558">
        <f t="shared" ref="AV154:AV155" si="618">AW154</f>
        <v>0</v>
      </c>
      <c r="AW154" s="490"/>
      <c r="AX154" s="490"/>
      <c r="AY154" s="24"/>
      <c r="AZ154" s="300"/>
      <c r="BA154" s="490">
        <f t="shared" ref="BA154:BA155" si="619">BB154+BC154+BD154</f>
        <v>0</v>
      </c>
      <c r="BB154" s="525">
        <v>0</v>
      </c>
      <c r="BC154" s="116"/>
      <c r="BD154" s="116"/>
      <c r="BE154" s="525">
        <f t="shared" ref="BE154:BE155" si="620">BF154+BG154+BH154</f>
        <v>0</v>
      </c>
      <c r="BF154" s="490">
        <v>0</v>
      </c>
      <c r="BG154" s="24"/>
      <c r="BH154" s="300"/>
      <c r="BI154" s="490">
        <f t="shared" ref="BI154:BI155" si="621">BJ154</f>
        <v>0</v>
      </c>
      <c r="BJ154" s="490">
        <v>0</v>
      </c>
      <c r="BK154" s="490"/>
      <c r="BL154" s="24"/>
      <c r="BM154" s="300"/>
      <c r="BN154" s="490"/>
      <c r="BO154" s="490">
        <f t="shared" ref="BO154:BO155" si="622">BP154</f>
        <v>0</v>
      </c>
      <c r="BP154" s="490">
        <v>0</v>
      </c>
      <c r="BQ154" s="490"/>
      <c r="BR154" s="24"/>
      <c r="BS154" s="300"/>
      <c r="BT154" s="24"/>
      <c r="BU154" s="300"/>
      <c r="BV154" s="490">
        <f t="shared" ref="BV154:BV158" si="623">BW154</f>
        <v>0</v>
      </c>
      <c r="BW154" s="490">
        <v>0</v>
      </c>
      <c r="BX154" s="490"/>
      <c r="BY154" s="24"/>
      <c r="BZ154" s="300"/>
      <c r="CA154" s="490">
        <f t="shared" ref="CA154:CA196" si="624">CB154+CC154+CD154</f>
        <v>0</v>
      </c>
      <c r="CB154" s="192"/>
      <c r="CC154" s="195"/>
      <c r="CD154" s="249"/>
      <c r="CE154" s="490">
        <f t="shared" ref="CE154:CE215" si="625">CF154+CH154+CI154</f>
        <v>0</v>
      </c>
      <c r="CF154" s="192"/>
      <c r="CG154" s="192"/>
      <c r="CH154" s="195"/>
      <c r="CI154" s="249"/>
      <c r="CJ154" s="490"/>
      <c r="CK154" s="490">
        <f t="shared" ref="CK154:CK158" si="626">CL154</f>
        <v>0</v>
      </c>
      <c r="CL154" s="490">
        <v>0</v>
      </c>
      <c r="CM154" s="490"/>
      <c r="CN154" s="24"/>
      <c r="CO154" s="300"/>
    </row>
    <row r="155" spans="2:93" s="52" customFormat="1" ht="54" hidden="1" customHeight="1" x14ac:dyDescent="0.25">
      <c r="B155" s="206"/>
      <c r="C155" s="111" t="s">
        <v>31</v>
      </c>
      <c r="D155" s="182">
        <f t="shared" si="617"/>
        <v>0</v>
      </c>
      <c r="E155" s="182"/>
      <c r="F155" s="182"/>
      <c r="G155" s="247"/>
      <c r="H155" s="247"/>
      <c r="I155" s="247"/>
      <c r="J155" s="567" t="e">
        <f t="shared" si="595"/>
        <v>#DIV/0!</v>
      </c>
      <c r="K155" s="182"/>
      <c r="L155" s="33"/>
      <c r="M155" s="559"/>
      <c r="N155" s="33"/>
      <c r="O155" s="33"/>
      <c r="P155" s="33"/>
      <c r="Q155" s="33"/>
      <c r="R155" s="33"/>
      <c r="S155" s="33"/>
      <c r="T155" s="33"/>
      <c r="U155" s="581"/>
      <c r="V155" s="629" t="e">
        <f t="shared" si="596"/>
        <v>#DIV/0!</v>
      </c>
      <c r="W155" s="581"/>
      <c r="X155" s="629" t="e">
        <f t="shared" si="597"/>
        <v>#DIV/0!</v>
      </c>
      <c r="Y155" s="33"/>
      <c r="Z155" s="629" t="e">
        <f t="shared" si="598"/>
        <v>#DIV/0!</v>
      </c>
      <c r="AA155" s="33"/>
      <c r="AB155" s="629" t="e">
        <f t="shared" si="599"/>
        <v>#DIV/0!</v>
      </c>
      <c r="AC155" s="33"/>
      <c r="AD155" s="622" t="e">
        <f t="shared" si="600"/>
        <v>#DIV/0!</v>
      </c>
      <c r="AE155" s="581"/>
      <c r="AF155" s="33"/>
      <c r="AG155" s="581"/>
      <c r="AH155" s="622" t="e">
        <f t="shared" si="601"/>
        <v>#DIV/0!</v>
      </c>
      <c r="AI155" s="33"/>
      <c r="AJ155" s="622">
        <v>0</v>
      </c>
      <c r="AK155" s="33"/>
      <c r="AL155" s="458" t="e">
        <f t="shared" si="602"/>
        <v>#DIV/0!</v>
      </c>
      <c r="AM155" s="33"/>
      <c r="AN155" s="33"/>
      <c r="AO155" s="33"/>
      <c r="AP155" s="33"/>
      <c r="AQ155" s="33"/>
      <c r="AR155" s="33"/>
      <c r="AS155" s="33"/>
      <c r="AT155" s="33"/>
      <c r="AU155" s="559"/>
      <c r="AV155" s="559">
        <f t="shared" si="618"/>
        <v>0</v>
      </c>
      <c r="AW155" s="482"/>
      <c r="AX155" s="482"/>
      <c r="AY155" s="33"/>
      <c r="AZ155" s="33"/>
      <c r="BA155" s="433">
        <f t="shared" si="619"/>
        <v>0</v>
      </c>
      <c r="BB155" s="526">
        <v>0</v>
      </c>
      <c r="BC155" s="33"/>
      <c r="BD155" s="33"/>
      <c r="BE155" s="526">
        <f t="shared" si="620"/>
        <v>0</v>
      </c>
      <c r="BF155" s="433">
        <v>0</v>
      </c>
      <c r="BG155" s="33"/>
      <c r="BH155" s="33"/>
      <c r="BI155" s="491">
        <f t="shared" si="621"/>
        <v>0</v>
      </c>
      <c r="BJ155" s="482">
        <v>0</v>
      </c>
      <c r="BK155" s="482"/>
      <c r="BL155" s="33"/>
      <c r="BM155" s="33"/>
      <c r="BN155" s="433"/>
      <c r="BO155" s="491">
        <f t="shared" si="622"/>
        <v>0</v>
      </c>
      <c r="BP155" s="482">
        <v>0</v>
      </c>
      <c r="BQ155" s="482"/>
      <c r="BR155" s="33"/>
      <c r="BS155" s="33"/>
      <c r="BT155" s="33"/>
      <c r="BU155" s="33"/>
      <c r="BV155" s="491">
        <f t="shared" si="623"/>
        <v>0</v>
      </c>
      <c r="BW155" s="433">
        <v>0</v>
      </c>
      <c r="BX155" s="433"/>
      <c r="BY155" s="33"/>
      <c r="BZ155" s="33"/>
      <c r="CA155" s="338">
        <f t="shared" si="624"/>
        <v>0</v>
      </c>
      <c r="CB155" s="182"/>
      <c r="CC155" s="247"/>
      <c r="CD155" s="247"/>
      <c r="CE155" s="338">
        <f t="shared" si="625"/>
        <v>0</v>
      </c>
      <c r="CF155" s="182"/>
      <c r="CG155" s="182"/>
      <c r="CH155" s="247"/>
      <c r="CI155" s="247"/>
      <c r="CJ155" s="482"/>
      <c r="CK155" s="491">
        <f t="shared" si="626"/>
        <v>0</v>
      </c>
      <c r="CL155" s="482">
        <v>0</v>
      </c>
      <c r="CM155" s="482"/>
      <c r="CN155" s="33"/>
      <c r="CO155" s="33"/>
    </row>
    <row r="156" spans="2:93" s="47" customFormat="1" ht="108.75" hidden="1" customHeight="1" x14ac:dyDescent="0.25">
      <c r="B156" s="206" t="s">
        <v>200</v>
      </c>
      <c r="C156" s="138" t="s">
        <v>221</v>
      </c>
      <c r="D156" s="182">
        <f>E156+F156</f>
        <v>0</v>
      </c>
      <c r="E156" s="182">
        <f>E157+E158</f>
        <v>0</v>
      </c>
      <c r="F156" s="182"/>
      <c r="G156" s="251"/>
      <c r="H156" s="252"/>
      <c r="I156" s="252"/>
      <c r="J156" s="567" t="e">
        <f t="shared" si="595"/>
        <v>#DIV/0!</v>
      </c>
      <c r="K156" s="182">
        <f>K157+K158</f>
        <v>0</v>
      </c>
      <c r="L156" s="30"/>
      <c r="M156" s="559"/>
      <c r="N156" s="30"/>
      <c r="O156" s="68"/>
      <c r="P156" s="30"/>
      <c r="Q156" s="30"/>
      <c r="R156" s="30"/>
      <c r="S156" s="30"/>
      <c r="T156" s="30"/>
      <c r="U156" s="581">
        <f>U157+U158</f>
        <v>0</v>
      </c>
      <c r="V156" s="629" t="e">
        <f t="shared" si="596"/>
        <v>#DIV/0!</v>
      </c>
      <c r="W156" s="581"/>
      <c r="X156" s="629" t="e">
        <f t="shared" si="597"/>
        <v>#DIV/0!</v>
      </c>
      <c r="Y156" s="68"/>
      <c r="Z156" s="629" t="e">
        <f t="shared" si="598"/>
        <v>#DIV/0!</v>
      </c>
      <c r="AA156" s="30"/>
      <c r="AB156" s="629" t="e">
        <f t="shared" si="599"/>
        <v>#DIV/0!</v>
      </c>
      <c r="AC156" s="30"/>
      <c r="AD156" s="622" t="e">
        <f t="shared" si="600"/>
        <v>#DIV/0!</v>
      </c>
      <c r="AE156" s="581">
        <f>AE157+AE158</f>
        <v>0</v>
      </c>
      <c r="AF156" s="30"/>
      <c r="AG156" s="581"/>
      <c r="AH156" s="622" t="e">
        <f t="shared" si="601"/>
        <v>#DIV/0!</v>
      </c>
      <c r="AI156" s="68"/>
      <c r="AJ156" s="622">
        <v>0</v>
      </c>
      <c r="AK156" s="30"/>
      <c r="AL156" s="458" t="e">
        <f t="shared" si="602"/>
        <v>#DIV/0!</v>
      </c>
      <c r="AM156" s="30"/>
      <c r="AN156" s="30"/>
      <c r="AO156" s="30"/>
      <c r="AP156" s="30"/>
      <c r="AQ156" s="30"/>
      <c r="AR156" s="30"/>
      <c r="AS156" s="30"/>
      <c r="AT156" s="30"/>
      <c r="AU156" s="559">
        <f>AU157+AU158</f>
        <v>0</v>
      </c>
      <c r="AV156" s="559">
        <f>AW156+AX156</f>
        <v>0</v>
      </c>
      <c r="AW156" s="482">
        <f>AW157+AW158</f>
        <v>0</v>
      </c>
      <c r="AX156" s="482">
        <f>AX157+AX158</f>
        <v>0</v>
      </c>
      <c r="AY156" s="68"/>
      <c r="AZ156" s="30"/>
      <c r="BA156" s="433">
        <f t="shared" si="610"/>
        <v>0</v>
      </c>
      <c r="BB156" s="526">
        <f>BB157+BB158</f>
        <v>0</v>
      </c>
      <c r="BC156" s="30"/>
      <c r="BD156" s="30"/>
      <c r="BE156" s="526">
        <f t="shared" si="608"/>
        <v>0</v>
      </c>
      <c r="BF156" s="433">
        <f>BF157+BF158</f>
        <v>0</v>
      </c>
      <c r="BG156" s="68"/>
      <c r="BH156" s="30"/>
      <c r="BI156" s="491">
        <f t="shared" ref="BI156:BI187" si="627">BJ156+BK156+BL156+BM156</f>
        <v>0</v>
      </c>
      <c r="BJ156" s="482">
        <f>BJ157+BJ158</f>
        <v>0</v>
      </c>
      <c r="BK156" s="482"/>
      <c r="BL156" s="482">
        <f t="shared" ref="BL156:BM156" si="628">BL157+BL158</f>
        <v>0</v>
      </c>
      <c r="BM156" s="482">
        <f t="shared" si="628"/>
        <v>0</v>
      </c>
      <c r="BN156" s="433">
        <f>BN157+BN158</f>
        <v>0</v>
      </c>
      <c r="BO156" s="491">
        <f t="shared" ref="BO156:BO170" si="629">BP156+BQ156+BR156+BS156</f>
        <v>0</v>
      </c>
      <c r="BP156" s="482">
        <f>BP157+BP158</f>
        <v>0</v>
      </c>
      <c r="BQ156" s="482">
        <f t="shared" ref="BQ156:BS156" si="630">BQ157+BQ158</f>
        <v>0</v>
      </c>
      <c r="BR156" s="482">
        <f t="shared" si="630"/>
        <v>0</v>
      </c>
      <c r="BS156" s="482">
        <f t="shared" si="630"/>
        <v>0</v>
      </c>
      <c r="BT156" s="68"/>
      <c r="BU156" s="30"/>
      <c r="BV156" s="491">
        <f t="shared" si="623"/>
        <v>0</v>
      </c>
      <c r="BW156" s="433">
        <f>BW157+BW158</f>
        <v>0</v>
      </c>
      <c r="BX156" s="433"/>
      <c r="BY156" s="68"/>
      <c r="BZ156" s="30"/>
      <c r="CA156" s="359">
        <f t="shared" si="624"/>
        <v>0</v>
      </c>
      <c r="CB156" s="182">
        <f>CB157+CB158</f>
        <v>0</v>
      </c>
      <c r="CC156" s="251"/>
      <c r="CD156" s="252"/>
      <c r="CE156" s="359">
        <f t="shared" si="625"/>
        <v>0</v>
      </c>
      <c r="CF156" s="182">
        <f>CF157+CF158</f>
        <v>0</v>
      </c>
      <c r="CG156" s="182"/>
      <c r="CH156" s="251"/>
      <c r="CI156" s="252"/>
      <c r="CJ156" s="482"/>
      <c r="CK156" s="491">
        <f t="shared" si="626"/>
        <v>0</v>
      </c>
      <c r="CL156" s="482">
        <f>CL157+CL158</f>
        <v>0</v>
      </c>
      <c r="CM156" s="482"/>
      <c r="CN156" s="68"/>
      <c r="CO156" s="30"/>
    </row>
    <row r="157" spans="2:93" s="166" customFormat="1" ht="54" hidden="1" customHeight="1" x14ac:dyDescent="0.25">
      <c r="B157" s="212"/>
      <c r="C157" s="115" t="s">
        <v>32</v>
      </c>
      <c r="D157" s="192">
        <f>E157+F157</f>
        <v>0</v>
      </c>
      <c r="E157" s="192"/>
      <c r="F157" s="192"/>
      <c r="G157" s="253"/>
      <c r="H157" s="253"/>
      <c r="I157" s="253"/>
      <c r="J157" s="567" t="e">
        <f t="shared" si="595"/>
        <v>#DIV/0!</v>
      </c>
      <c r="K157" s="192"/>
      <c r="L157" s="82"/>
      <c r="M157" s="558"/>
      <c r="N157" s="82"/>
      <c r="O157" s="82"/>
      <c r="P157" s="82"/>
      <c r="Q157" s="82"/>
      <c r="R157" s="82"/>
      <c r="S157" s="82"/>
      <c r="T157" s="82"/>
      <c r="U157" s="580"/>
      <c r="V157" s="629" t="e">
        <f t="shared" si="596"/>
        <v>#DIV/0!</v>
      </c>
      <c r="W157" s="580"/>
      <c r="X157" s="629" t="e">
        <f t="shared" si="597"/>
        <v>#DIV/0!</v>
      </c>
      <c r="Y157" s="82"/>
      <c r="Z157" s="629" t="e">
        <f t="shared" si="598"/>
        <v>#DIV/0!</v>
      </c>
      <c r="AA157" s="82"/>
      <c r="AB157" s="629" t="e">
        <f t="shared" si="599"/>
        <v>#DIV/0!</v>
      </c>
      <c r="AC157" s="82"/>
      <c r="AD157" s="622" t="e">
        <f t="shared" si="600"/>
        <v>#DIV/0!</v>
      </c>
      <c r="AE157" s="580"/>
      <c r="AF157" s="82"/>
      <c r="AG157" s="580"/>
      <c r="AH157" s="622" t="e">
        <f t="shared" si="601"/>
        <v>#DIV/0!</v>
      </c>
      <c r="AI157" s="82"/>
      <c r="AJ157" s="622">
        <v>0</v>
      </c>
      <c r="AK157" s="82"/>
      <c r="AL157" s="458" t="e">
        <f t="shared" si="602"/>
        <v>#DIV/0!</v>
      </c>
      <c r="AM157" s="82"/>
      <c r="AN157" s="82"/>
      <c r="AO157" s="82"/>
      <c r="AP157" s="82"/>
      <c r="AQ157" s="82"/>
      <c r="AR157" s="82"/>
      <c r="AS157" s="82"/>
      <c r="AT157" s="82"/>
      <c r="AU157" s="558">
        <f>AX157-F157</f>
        <v>0</v>
      </c>
      <c r="AV157" s="558">
        <f>AW157+AX157</f>
        <v>0</v>
      </c>
      <c r="AW157" s="490"/>
      <c r="AX157" s="490">
        <v>0</v>
      </c>
      <c r="AY157" s="82"/>
      <c r="AZ157" s="82"/>
      <c r="BA157" s="490">
        <f t="shared" si="610"/>
        <v>0</v>
      </c>
      <c r="BB157" s="525">
        <f>BF157-E157</f>
        <v>0</v>
      </c>
      <c r="BC157" s="82"/>
      <c r="BD157" s="82"/>
      <c r="BE157" s="525">
        <f t="shared" si="608"/>
        <v>0</v>
      </c>
      <c r="BF157" s="490"/>
      <c r="BG157" s="82"/>
      <c r="BH157" s="82"/>
      <c r="BI157" s="490">
        <f t="shared" si="627"/>
        <v>0</v>
      </c>
      <c r="BJ157" s="490">
        <v>0</v>
      </c>
      <c r="BK157" s="490"/>
      <c r="BL157" s="82"/>
      <c r="BM157" s="82"/>
      <c r="BN157" s="490">
        <f>BQ157-BK157</f>
        <v>0</v>
      </c>
      <c r="BO157" s="490">
        <f t="shared" si="629"/>
        <v>0</v>
      </c>
      <c r="BP157" s="490">
        <v>0</v>
      </c>
      <c r="BQ157" s="490">
        <v>0</v>
      </c>
      <c r="BR157" s="82"/>
      <c r="BS157" s="82"/>
      <c r="BT157" s="82"/>
      <c r="BU157" s="82"/>
      <c r="BV157" s="490">
        <f t="shared" si="623"/>
        <v>0</v>
      </c>
      <c r="BW157" s="490">
        <v>0</v>
      </c>
      <c r="BX157" s="490"/>
      <c r="BY157" s="82"/>
      <c r="BZ157" s="82"/>
      <c r="CA157" s="490">
        <f t="shared" si="624"/>
        <v>0</v>
      </c>
      <c r="CB157" s="192">
        <v>0</v>
      </c>
      <c r="CC157" s="253"/>
      <c r="CD157" s="253"/>
      <c r="CE157" s="490">
        <f t="shared" si="625"/>
        <v>0</v>
      </c>
      <c r="CF157" s="192">
        <v>0</v>
      </c>
      <c r="CG157" s="192"/>
      <c r="CH157" s="253"/>
      <c r="CI157" s="253"/>
      <c r="CJ157" s="490"/>
      <c r="CK157" s="490">
        <f t="shared" si="626"/>
        <v>0</v>
      </c>
      <c r="CL157" s="490">
        <v>0</v>
      </c>
      <c r="CM157" s="490"/>
      <c r="CN157" s="82"/>
      <c r="CO157" s="82"/>
    </row>
    <row r="158" spans="2:93" s="52" customFormat="1" ht="54" hidden="1" customHeight="1" x14ac:dyDescent="0.25">
      <c r="B158" s="206"/>
      <c r="C158" s="111" t="s">
        <v>31</v>
      </c>
      <c r="D158" s="182">
        <f>E158+F158</f>
        <v>0</v>
      </c>
      <c r="E158" s="182"/>
      <c r="F158" s="182"/>
      <c r="G158" s="247"/>
      <c r="H158" s="247"/>
      <c r="I158" s="247"/>
      <c r="J158" s="567" t="e">
        <f t="shared" si="595"/>
        <v>#DIV/0!</v>
      </c>
      <c r="K158" s="182"/>
      <c r="L158" s="33"/>
      <c r="M158" s="559"/>
      <c r="N158" s="33"/>
      <c r="O158" s="33"/>
      <c r="P158" s="33"/>
      <c r="Q158" s="33"/>
      <c r="R158" s="33"/>
      <c r="S158" s="33"/>
      <c r="T158" s="33"/>
      <c r="U158" s="581"/>
      <c r="V158" s="629" t="e">
        <f t="shared" si="596"/>
        <v>#DIV/0!</v>
      </c>
      <c r="W158" s="581"/>
      <c r="X158" s="629" t="e">
        <f t="shared" si="597"/>
        <v>#DIV/0!</v>
      </c>
      <c r="Y158" s="33"/>
      <c r="Z158" s="629" t="e">
        <f t="shared" si="598"/>
        <v>#DIV/0!</v>
      </c>
      <c r="AA158" s="33"/>
      <c r="AB158" s="629" t="e">
        <f t="shared" si="599"/>
        <v>#DIV/0!</v>
      </c>
      <c r="AC158" s="33"/>
      <c r="AD158" s="622" t="e">
        <f t="shared" si="600"/>
        <v>#DIV/0!</v>
      </c>
      <c r="AE158" s="581"/>
      <c r="AF158" s="33"/>
      <c r="AG158" s="581"/>
      <c r="AH158" s="622" t="e">
        <f t="shared" si="601"/>
        <v>#DIV/0!</v>
      </c>
      <c r="AI158" s="33"/>
      <c r="AJ158" s="622">
        <v>0</v>
      </c>
      <c r="AK158" s="33"/>
      <c r="AL158" s="458" t="e">
        <f t="shared" si="602"/>
        <v>#DIV/0!</v>
      </c>
      <c r="AM158" s="33"/>
      <c r="AN158" s="33"/>
      <c r="AO158" s="33"/>
      <c r="AP158" s="33"/>
      <c r="AQ158" s="33"/>
      <c r="AR158" s="33"/>
      <c r="AS158" s="33"/>
      <c r="AT158" s="33"/>
      <c r="AU158" s="559">
        <f>AX158-F158</f>
        <v>0</v>
      </c>
      <c r="AV158" s="559">
        <f>AW158+AX158</f>
        <v>0</v>
      </c>
      <c r="AW158" s="482"/>
      <c r="AX158" s="482">
        <v>0</v>
      </c>
      <c r="AY158" s="33"/>
      <c r="AZ158" s="33"/>
      <c r="BA158" s="433">
        <f t="shared" si="610"/>
        <v>0</v>
      </c>
      <c r="BB158" s="526">
        <f>BF158-E158</f>
        <v>0</v>
      </c>
      <c r="BC158" s="33"/>
      <c r="BD158" s="33"/>
      <c r="BE158" s="526">
        <f t="shared" si="608"/>
        <v>0</v>
      </c>
      <c r="BF158" s="433"/>
      <c r="BG158" s="33"/>
      <c r="BH158" s="33"/>
      <c r="BI158" s="491">
        <f t="shared" si="627"/>
        <v>0</v>
      </c>
      <c r="BJ158" s="482">
        <v>0</v>
      </c>
      <c r="BK158" s="482"/>
      <c r="BL158" s="33"/>
      <c r="BM158" s="33"/>
      <c r="BN158" s="433">
        <f>BQ158-BK158</f>
        <v>0</v>
      </c>
      <c r="BO158" s="491">
        <f t="shared" si="629"/>
        <v>0</v>
      </c>
      <c r="BP158" s="482">
        <v>0</v>
      </c>
      <c r="BQ158" s="482">
        <v>0</v>
      </c>
      <c r="BR158" s="33"/>
      <c r="BS158" s="33"/>
      <c r="BT158" s="33"/>
      <c r="BU158" s="33"/>
      <c r="BV158" s="491">
        <f t="shared" si="623"/>
        <v>0</v>
      </c>
      <c r="BW158" s="433">
        <v>0</v>
      </c>
      <c r="BX158" s="433"/>
      <c r="BY158" s="33"/>
      <c r="BZ158" s="33"/>
      <c r="CA158" s="338">
        <f t="shared" si="624"/>
        <v>0</v>
      </c>
      <c r="CB158" s="182">
        <v>0</v>
      </c>
      <c r="CC158" s="247"/>
      <c r="CD158" s="247"/>
      <c r="CE158" s="338">
        <f t="shared" si="625"/>
        <v>0</v>
      </c>
      <c r="CF158" s="182">
        <v>0</v>
      </c>
      <c r="CG158" s="182"/>
      <c r="CH158" s="247"/>
      <c r="CI158" s="247"/>
      <c r="CJ158" s="482"/>
      <c r="CK158" s="491">
        <f t="shared" si="626"/>
        <v>0</v>
      </c>
      <c r="CL158" s="482">
        <v>0</v>
      </c>
      <c r="CM158" s="482"/>
      <c r="CN158" s="33"/>
      <c r="CO158" s="33"/>
    </row>
    <row r="159" spans="2:93" s="47" customFormat="1" ht="100.5" hidden="1" customHeight="1" x14ac:dyDescent="0.25">
      <c r="B159" s="206" t="s">
        <v>201</v>
      </c>
      <c r="C159" s="122" t="s">
        <v>231</v>
      </c>
      <c r="D159" s="182"/>
      <c r="E159" s="182"/>
      <c r="F159" s="182"/>
      <c r="G159" s="247"/>
      <c r="H159" s="247"/>
      <c r="I159" s="247"/>
      <c r="J159" s="567" t="e">
        <f t="shared" si="595"/>
        <v>#DIV/0!</v>
      </c>
      <c r="K159" s="182"/>
      <c r="L159" s="33"/>
      <c r="M159" s="559"/>
      <c r="N159" s="33"/>
      <c r="O159" s="33"/>
      <c r="P159" s="33"/>
      <c r="Q159" s="33"/>
      <c r="R159" s="33"/>
      <c r="S159" s="33"/>
      <c r="T159" s="33"/>
      <c r="U159" s="581"/>
      <c r="V159" s="629" t="e">
        <f t="shared" si="596"/>
        <v>#DIV/0!</v>
      </c>
      <c r="W159" s="581"/>
      <c r="X159" s="629" t="e">
        <f t="shared" si="597"/>
        <v>#DIV/0!</v>
      </c>
      <c r="Y159" s="33"/>
      <c r="Z159" s="629" t="e">
        <f t="shared" si="598"/>
        <v>#DIV/0!</v>
      </c>
      <c r="AA159" s="33"/>
      <c r="AB159" s="629" t="e">
        <f t="shared" si="599"/>
        <v>#DIV/0!</v>
      </c>
      <c r="AC159" s="33"/>
      <c r="AD159" s="622" t="e">
        <f t="shared" si="600"/>
        <v>#DIV/0!</v>
      </c>
      <c r="AE159" s="581"/>
      <c r="AF159" s="33"/>
      <c r="AG159" s="581"/>
      <c r="AH159" s="622" t="e">
        <f t="shared" si="601"/>
        <v>#DIV/0!</v>
      </c>
      <c r="AI159" s="33"/>
      <c r="AJ159" s="622">
        <v>0</v>
      </c>
      <c r="AK159" s="33"/>
      <c r="AL159" s="458" t="e">
        <f t="shared" si="602"/>
        <v>#DIV/0!</v>
      </c>
      <c r="AM159" s="33"/>
      <c r="AN159" s="33"/>
      <c r="AO159" s="33"/>
      <c r="AP159" s="33"/>
      <c r="AQ159" s="33"/>
      <c r="AR159" s="33"/>
      <c r="AS159" s="33"/>
      <c r="AT159" s="33"/>
      <c r="AU159" s="559"/>
      <c r="AV159" s="559"/>
      <c r="AW159" s="482"/>
      <c r="AX159" s="482"/>
      <c r="AY159" s="33"/>
      <c r="AZ159" s="33"/>
      <c r="BA159" s="306"/>
      <c r="BB159" s="33"/>
      <c r="BC159" s="33"/>
      <c r="BD159" s="33"/>
      <c r="BE159" s="526"/>
      <c r="BF159" s="433"/>
      <c r="BG159" s="33"/>
      <c r="BH159" s="33"/>
      <c r="BI159" s="491">
        <f t="shared" si="627"/>
        <v>0</v>
      </c>
      <c r="BJ159" s="482">
        <f>BJ160+BJ161</f>
        <v>0</v>
      </c>
      <c r="BK159" s="482"/>
      <c r="BL159" s="482">
        <f t="shared" ref="BL159:BM159" si="631">BL160+BL161</f>
        <v>0</v>
      </c>
      <c r="BM159" s="482">
        <f t="shared" si="631"/>
        <v>0</v>
      </c>
      <c r="BN159" s="482">
        <f>BN160+BN161</f>
        <v>0</v>
      </c>
      <c r="BO159" s="491">
        <f t="shared" si="629"/>
        <v>0</v>
      </c>
      <c r="BP159" s="482">
        <f>BP160+BP161</f>
        <v>0</v>
      </c>
      <c r="BQ159" s="482">
        <f t="shared" ref="BQ159:BS159" si="632">BQ160+BQ161</f>
        <v>0</v>
      </c>
      <c r="BR159" s="482">
        <f t="shared" si="632"/>
        <v>0</v>
      </c>
      <c r="BS159" s="482">
        <f t="shared" si="632"/>
        <v>0</v>
      </c>
      <c r="BT159" s="33"/>
      <c r="BU159" s="33"/>
      <c r="BV159" s="491">
        <f>BV160+BV161</f>
        <v>0</v>
      </c>
      <c r="BW159" s="433">
        <f>BW160+BW161</f>
        <v>0</v>
      </c>
      <c r="BX159" s="433"/>
      <c r="BY159" s="33"/>
      <c r="BZ159" s="33"/>
      <c r="CA159" s="359">
        <f t="shared" si="624"/>
        <v>0</v>
      </c>
      <c r="CB159" s="182">
        <f>CB160+CB161</f>
        <v>0</v>
      </c>
      <c r="CC159" s="251"/>
      <c r="CD159" s="252"/>
      <c r="CE159" s="359">
        <f t="shared" si="625"/>
        <v>0</v>
      </c>
      <c r="CF159" s="182">
        <f>CF160+CF161</f>
        <v>0</v>
      </c>
      <c r="CG159" s="182"/>
      <c r="CH159" s="247"/>
      <c r="CI159" s="247"/>
      <c r="CJ159" s="482"/>
      <c r="CK159" s="491">
        <f>CK160+CK161</f>
        <v>0</v>
      </c>
      <c r="CL159" s="482">
        <f>CL160+CL161</f>
        <v>0</v>
      </c>
      <c r="CM159" s="482"/>
      <c r="CN159" s="33"/>
      <c r="CO159" s="33"/>
    </row>
    <row r="160" spans="2:93" s="166" customFormat="1" ht="54" hidden="1" customHeight="1" x14ac:dyDescent="0.25">
      <c r="B160" s="212"/>
      <c r="C160" s="115" t="s">
        <v>32</v>
      </c>
      <c r="D160" s="192">
        <f t="shared" ref="D160:D161" si="633">E160</f>
        <v>0</v>
      </c>
      <c r="E160" s="192"/>
      <c r="F160" s="192"/>
      <c r="G160" s="253"/>
      <c r="H160" s="253"/>
      <c r="I160" s="253"/>
      <c r="J160" s="567" t="e">
        <f t="shared" si="595"/>
        <v>#DIV/0!</v>
      </c>
      <c r="K160" s="192"/>
      <c r="L160" s="82"/>
      <c r="M160" s="558"/>
      <c r="N160" s="82"/>
      <c r="O160" s="82"/>
      <c r="P160" s="82"/>
      <c r="Q160" s="82"/>
      <c r="R160" s="82"/>
      <c r="S160" s="82"/>
      <c r="T160" s="82"/>
      <c r="U160" s="580"/>
      <c r="V160" s="629" t="e">
        <f t="shared" si="596"/>
        <v>#DIV/0!</v>
      </c>
      <c r="W160" s="580"/>
      <c r="X160" s="629" t="e">
        <f t="shared" si="597"/>
        <v>#DIV/0!</v>
      </c>
      <c r="Y160" s="82"/>
      <c r="Z160" s="629" t="e">
        <f t="shared" si="598"/>
        <v>#DIV/0!</v>
      </c>
      <c r="AA160" s="82"/>
      <c r="AB160" s="629" t="e">
        <f t="shared" si="599"/>
        <v>#DIV/0!</v>
      </c>
      <c r="AC160" s="82"/>
      <c r="AD160" s="622" t="e">
        <f t="shared" si="600"/>
        <v>#DIV/0!</v>
      </c>
      <c r="AE160" s="580"/>
      <c r="AF160" s="82"/>
      <c r="AG160" s="580"/>
      <c r="AH160" s="622" t="e">
        <f t="shared" si="601"/>
        <v>#DIV/0!</v>
      </c>
      <c r="AI160" s="82"/>
      <c r="AJ160" s="622">
        <v>0</v>
      </c>
      <c r="AK160" s="82"/>
      <c r="AL160" s="458" t="e">
        <f t="shared" si="602"/>
        <v>#DIV/0!</v>
      </c>
      <c r="AM160" s="82"/>
      <c r="AN160" s="82"/>
      <c r="AO160" s="82"/>
      <c r="AP160" s="82"/>
      <c r="AQ160" s="82"/>
      <c r="AR160" s="82"/>
      <c r="AS160" s="82"/>
      <c r="AT160" s="82"/>
      <c r="AU160" s="558"/>
      <c r="AV160" s="558">
        <f t="shared" ref="AV160:AV161" si="634">AW160</f>
        <v>0</v>
      </c>
      <c r="AW160" s="490"/>
      <c r="AX160" s="490"/>
      <c r="AY160" s="82"/>
      <c r="AZ160" s="82"/>
      <c r="BA160" s="490">
        <f t="shared" ref="BA160:BA161" si="635">BB160+BC160+BD160</f>
        <v>0</v>
      </c>
      <c r="BB160" s="525">
        <f>BF160-E160</f>
        <v>0</v>
      </c>
      <c r="BC160" s="82"/>
      <c r="BD160" s="82"/>
      <c r="BE160" s="525">
        <f t="shared" ref="BE160:BE161" si="636">BF160+BG160+BH160</f>
        <v>0</v>
      </c>
      <c r="BF160" s="490"/>
      <c r="BG160" s="82"/>
      <c r="BH160" s="82"/>
      <c r="BI160" s="490">
        <f t="shared" si="627"/>
        <v>0</v>
      </c>
      <c r="BJ160" s="490">
        <v>0</v>
      </c>
      <c r="BK160" s="490"/>
      <c r="BL160" s="82"/>
      <c r="BM160" s="82"/>
      <c r="BN160" s="490">
        <f>BQ160-BK160</f>
        <v>0</v>
      </c>
      <c r="BO160" s="490">
        <f t="shared" si="629"/>
        <v>0</v>
      </c>
      <c r="BP160" s="490">
        <v>0</v>
      </c>
      <c r="BQ160" s="490">
        <v>0</v>
      </c>
      <c r="BR160" s="82"/>
      <c r="BS160" s="82"/>
      <c r="BT160" s="82"/>
      <c r="BU160" s="82"/>
      <c r="BV160" s="490">
        <f t="shared" ref="BV160:BV161" si="637">BW160</f>
        <v>0</v>
      </c>
      <c r="BW160" s="490">
        <v>0</v>
      </c>
      <c r="BX160" s="490"/>
      <c r="BY160" s="82"/>
      <c r="BZ160" s="82"/>
      <c r="CA160" s="490">
        <f t="shared" si="624"/>
        <v>0</v>
      </c>
      <c r="CB160" s="192"/>
      <c r="CC160" s="253"/>
      <c r="CD160" s="253"/>
      <c r="CE160" s="490">
        <f t="shared" si="625"/>
        <v>0</v>
      </c>
      <c r="CF160" s="192">
        <v>0</v>
      </c>
      <c r="CG160" s="192"/>
      <c r="CH160" s="253"/>
      <c r="CI160" s="253"/>
      <c r="CJ160" s="490"/>
      <c r="CK160" s="490">
        <f t="shared" ref="CK160:CK161" si="638">CL160</f>
        <v>0</v>
      </c>
      <c r="CL160" s="490">
        <v>0</v>
      </c>
      <c r="CM160" s="490"/>
      <c r="CN160" s="82"/>
      <c r="CO160" s="82"/>
    </row>
    <row r="161" spans="2:93" s="52" customFormat="1" ht="54" hidden="1" customHeight="1" x14ac:dyDescent="0.25">
      <c r="B161" s="206"/>
      <c r="C161" s="111" t="s">
        <v>31</v>
      </c>
      <c r="D161" s="182">
        <f t="shared" si="633"/>
        <v>0</v>
      </c>
      <c r="E161" s="182"/>
      <c r="F161" s="182"/>
      <c r="G161" s="247"/>
      <c r="H161" s="247"/>
      <c r="I161" s="247"/>
      <c r="J161" s="567" t="e">
        <f t="shared" si="595"/>
        <v>#DIV/0!</v>
      </c>
      <c r="K161" s="182"/>
      <c r="L161" s="33"/>
      <c r="M161" s="559"/>
      <c r="N161" s="33"/>
      <c r="O161" s="33"/>
      <c r="P161" s="33"/>
      <c r="Q161" s="33"/>
      <c r="R161" s="33"/>
      <c r="S161" s="33"/>
      <c r="T161" s="33"/>
      <c r="U161" s="581"/>
      <c r="V161" s="629" t="e">
        <f t="shared" si="596"/>
        <v>#DIV/0!</v>
      </c>
      <c r="W161" s="581"/>
      <c r="X161" s="629" t="e">
        <f t="shared" si="597"/>
        <v>#DIV/0!</v>
      </c>
      <c r="Y161" s="33"/>
      <c r="Z161" s="629" t="e">
        <f t="shared" si="598"/>
        <v>#DIV/0!</v>
      </c>
      <c r="AA161" s="33"/>
      <c r="AB161" s="629" t="e">
        <f t="shared" si="599"/>
        <v>#DIV/0!</v>
      </c>
      <c r="AC161" s="33"/>
      <c r="AD161" s="622" t="e">
        <f t="shared" si="600"/>
        <v>#DIV/0!</v>
      </c>
      <c r="AE161" s="581"/>
      <c r="AF161" s="33"/>
      <c r="AG161" s="581"/>
      <c r="AH161" s="622" t="e">
        <f t="shared" si="601"/>
        <v>#DIV/0!</v>
      </c>
      <c r="AI161" s="33"/>
      <c r="AJ161" s="622">
        <v>0</v>
      </c>
      <c r="AK161" s="33"/>
      <c r="AL161" s="458" t="e">
        <f t="shared" si="602"/>
        <v>#DIV/0!</v>
      </c>
      <c r="AM161" s="33"/>
      <c r="AN161" s="33"/>
      <c r="AO161" s="33"/>
      <c r="AP161" s="33"/>
      <c r="AQ161" s="33"/>
      <c r="AR161" s="33"/>
      <c r="AS161" s="33"/>
      <c r="AT161" s="33"/>
      <c r="AU161" s="559"/>
      <c r="AV161" s="559">
        <f t="shared" si="634"/>
        <v>0</v>
      </c>
      <c r="AW161" s="482"/>
      <c r="AX161" s="482"/>
      <c r="AY161" s="33"/>
      <c r="AZ161" s="33"/>
      <c r="BA161" s="433">
        <f t="shared" si="635"/>
        <v>0</v>
      </c>
      <c r="BB161" s="526">
        <f>BF161-E161</f>
        <v>0</v>
      </c>
      <c r="BC161" s="33"/>
      <c r="BD161" s="33"/>
      <c r="BE161" s="526">
        <f t="shared" si="636"/>
        <v>0</v>
      </c>
      <c r="BF161" s="433"/>
      <c r="BG161" s="33"/>
      <c r="BH161" s="33"/>
      <c r="BI161" s="491">
        <f t="shared" si="627"/>
        <v>0</v>
      </c>
      <c r="BJ161" s="482">
        <v>0</v>
      </c>
      <c r="BK161" s="482"/>
      <c r="BL161" s="33"/>
      <c r="BM161" s="33"/>
      <c r="BN161" s="482">
        <f>BQ161-BK161</f>
        <v>0</v>
      </c>
      <c r="BO161" s="491">
        <f t="shared" si="629"/>
        <v>0</v>
      </c>
      <c r="BP161" s="482">
        <v>0</v>
      </c>
      <c r="BQ161" s="482">
        <v>0</v>
      </c>
      <c r="BR161" s="33"/>
      <c r="BS161" s="33"/>
      <c r="BT161" s="33"/>
      <c r="BU161" s="33"/>
      <c r="BV161" s="491">
        <f t="shared" si="637"/>
        <v>0</v>
      </c>
      <c r="BW161" s="433">
        <v>0</v>
      </c>
      <c r="BX161" s="433"/>
      <c r="BY161" s="33"/>
      <c r="BZ161" s="33"/>
      <c r="CA161" s="338">
        <f t="shared" si="624"/>
        <v>0</v>
      </c>
      <c r="CB161" s="182"/>
      <c r="CC161" s="247"/>
      <c r="CD161" s="247"/>
      <c r="CE161" s="338">
        <f t="shared" si="625"/>
        <v>0</v>
      </c>
      <c r="CF161" s="182">
        <v>0</v>
      </c>
      <c r="CG161" s="182"/>
      <c r="CH161" s="247"/>
      <c r="CI161" s="247"/>
      <c r="CJ161" s="482"/>
      <c r="CK161" s="491">
        <f t="shared" si="638"/>
        <v>0</v>
      </c>
      <c r="CL161" s="482">
        <v>0</v>
      </c>
      <c r="CM161" s="482"/>
      <c r="CN161" s="33"/>
      <c r="CO161" s="33"/>
    </row>
    <row r="162" spans="2:93" s="52" customFormat="1" ht="108.75" hidden="1" customHeight="1" x14ac:dyDescent="0.25">
      <c r="B162" s="206" t="s">
        <v>202</v>
      </c>
      <c r="C162" s="122" t="s">
        <v>288</v>
      </c>
      <c r="D162" s="182"/>
      <c r="E162" s="182"/>
      <c r="F162" s="182"/>
      <c r="G162" s="247"/>
      <c r="H162" s="247"/>
      <c r="I162" s="247"/>
      <c r="J162" s="567" t="e">
        <f t="shared" si="595"/>
        <v>#DIV/0!</v>
      </c>
      <c r="K162" s="182"/>
      <c r="L162" s="33"/>
      <c r="M162" s="559"/>
      <c r="N162" s="33"/>
      <c r="O162" s="33"/>
      <c r="P162" s="33"/>
      <c r="Q162" s="33"/>
      <c r="R162" s="33"/>
      <c r="S162" s="33"/>
      <c r="T162" s="33"/>
      <c r="U162" s="581"/>
      <c r="V162" s="629" t="e">
        <f t="shared" si="596"/>
        <v>#DIV/0!</v>
      </c>
      <c r="W162" s="581"/>
      <c r="X162" s="629" t="e">
        <f t="shared" si="597"/>
        <v>#DIV/0!</v>
      </c>
      <c r="Y162" s="33"/>
      <c r="Z162" s="629" t="e">
        <f t="shared" si="598"/>
        <v>#DIV/0!</v>
      </c>
      <c r="AA162" s="33"/>
      <c r="AB162" s="629" t="e">
        <f t="shared" si="599"/>
        <v>#DIV/0!</v>
      </c>
      <c r="AC162" s="33"/>
      <c r="AD162" s="622" t="e">
        <f t="shared" si="600"/>
        <v>#DIV/0!</v>
      </c>
      <c r="AE162" s="581"/>
      <c r="AF162" s="33"/>
      <c r="AG162" s="581"/>
      <c r="AH162" s="622" t="e">
        <f t="shared" si="601"/>
        <v>#DIV/0!</v>
      </c>
      <c r="AI162" s="33"/>
      <c r="AJ162" s="622">
        <v>0</v>
      </c>
      <c r="AK162" s="33"/>
      <c r="AL162" s="458" t="e">
        <f t="shared" si="602"/>
        <v>#DIV/0!</v>
      </c>
      <c r="AM162" s="33"/>
      <c r="AN162" s="33"/>
      <c r="AO162" s="33"/>
      <c r="AP162" s="33"/>
      <c r="AQ162" s="33"/>
      <c r="AR162" s="33"/>
      <c r="AS162" s="33"/>
      <c r="AT162" s="33"/>
      <c r="AU162" s="559"/>
      <c r="AV162" s="559"/>
      <c r="AW162" s="482"/>
      <c r="AX162" s="482"/>
      <c r="AY162" s="33"/>
      <c r="AZ162" s="33"/>
      <c r="BA162" s="433"/>
      <c r="BB162" s="526"/>
      <c r="BC162" s="33"/>
      <c r="BD162" s="33"/>
      <c r="BE162" s="526"/>
      <c r="BF162" s="433"/>
      <c r="BG162" s="33"/>
      <c r="BH162" s="33"/>
      <c r="BI162" s="491">
        <f t="shared" si="627"/>
        <v>0</v>
      </c>
      <c r="BJ162" s="482">
        <f>BJ163+BJ164</f>
        <v>0</v>
      </c>
      <c r="BK162" s="482"/>
      <c r="BL162" s="482">
        <f t="shared" ref="BL162:BM162" si="639">BL163+BL164</f>
        <v>0</v>
      </c>
      <c r="BM162" s="482">
        <f t="shared" si="639"/>
        <v>0</v>
      </c>
      <c r="BN162" s="482">
        <f>BN163+BN164</f>
        <v>0</v>
      </c>
      <c r="BO162" s="491">
        <f t="shared" si="629"/>
        <v>0</v>
      </c>
      <c r="BP162" s="482">
        <f>BP163+BP164</f>
        <v>0</v>
      </c>
      <c r="BQ162" s="482">
        <f t="shared" ref="BQ162:BS162" si="640">BQ163+BQ164</f>
        <v>0</v>
      </c>
      <c r="BR162" s="482">
        <f t="shared" si="640"/>
        <v>0</v>
      </c>
      <c r="BS162" s="482">
        <f t="shared" si="640"/>
        <v>0</v>
      </c>
      <c r="BT162" s="33"/>
      <c r="BU162" s="33"/>
      <c r="BV162" s="491">
        <f>BV163+BV164</f>
        <v>0</v>
      </c>
      <c r="BW162" s="433">
        <f>BW163+BW164</f>
        <v>0</v>
      </c>
      <c r="BX162" s="433"/>
      <c r="BY162" s="33"/>
      <c r="BZ162" s="33"/>
      <c r="CA162" s="338">
        <f t="shared" si="624"/>
        <v>0</v>
      </c>
      <c r="CB162" s="182">
        <f>CB163+CB164</f>
        <v>0</v>
      </c>
      <c r="CC162" s="251"/>
      <c r="CD162" s="252"/>
      <c r="CE162" s="338">
        <f t="shared" si="625"/>
        <v>236704.47761</v>
      </c>
      <c r="CF162" s="182">
        <f>CF163+CF164</f>
        <v>236704.47761</v>
      </c>
      <c r="CG162" s="182"/>
      <c r="CH162" s="247"/>
      <c r="CI162" s="247"/>
      <c r="CJ162" s="482"/>
      <c r="CK162" s="491">
        <f>CK163+CK164</f>
        <v>0</v>
      </c>
      <c r="CL162" s="482">
        <f>CL163+CL164</f>
        <v>0</v>
      </c>
      <c r="CM162" s="482"/>
      <c r="CN162" s="33"/>
      <c r="CO162" s="33"/>
    </row>
    <row r="163" spans="2:93" s="166" customFormat="1" ht="54" hidden="1" customHeight="1" x14ac:dyDescent="0.25">
      <c r="B163" s="212"/>
      <c r="C163" s="115" t="s">
        <v>32</v>
      </c>
      <c r="D163" s="192">
        <f t="shared" ref="D163:D164" si="641">E163</f>
        <v>0</v>
      </c>
      <c r="E163" s="192"/>
      <c r="F163" s="192"/>
      <c r="G163" s="253"/>
      <c r="H163" s="253"/>
      <c r="I163" s="253"/>
      <c r="J163" s="567" t="e">
        <f t="shared" si="595"/>
        <v>#DIV/0!</v>
      </c>
      <c r="K163" s="192"/>
      <c r="L163" s="82"/>
      <c r="M163" s="558"/>
      <c r="N163" s="82"/>
      <c r="O163" s="82"/>
      <c r="P163" s="82"/>
      <c r="Q163" s="82"/>
      <c r="R163" s="82"/>
      <c r="S163" s="82"/>
      <c r="T163" s="82"/>
      <c r="U163" s="580"/>
      <c r="V163" s="629" t="e">
        <f t="shared" si="596"/>
        <v>#DIV/0!</v>
      </c>
      <c r="W163" s="580"/>
      <c r="X163" s="629" t="e">
        <f t="shared" si="597"/>
        <v>#DIV/0!</v>
      </c>
      <c r="Y163" s="82"/>
      <c r="Z163" s="629" t="e">
        <f t="shared" si="598"/>
        <v>#DIV/0!</v>
      </c>
      <c r="AA163" s="82"/>
      <c r="AB163" s="629" t="e">
        <f t="shared" si="599"/>
        <v>#DIV/0!</v>
      </c>
      <c r="AC163" s="82"/>
      <c r="AD163" s="622" t="e">
        <f t="shared" si="600"/>
        <v>#DIV/0!</v>
      </c>
      <c r="AE163" s="580"/>
      <c r="AF163" s="82"/>
      <c r="AG163" s="580"/>
      <c r="AH163" s="622" t="e">
        <f t="shared" si="601"/>
        <v>#DIV/0!</v>
      </c>
      <c r="AI163" s="82"/>
      <c r="AJ163" s="622">
        <v>0</v>
      </c>
      <c r="AK163" s="82"/>
      <c r="AL163" s="458" t="e">
        <f t="shared" si="602"/>
        <v>#DIV/0!</v>
      </c>
      <c r="AM163" s="82"/>
      <c r="AN163" s="82"/>
      <c r="AO163" s="82"/>
      <c r="AP163" s="82"/>
      <c r="AQ163" s="82"/>
      <c r="AR163" s="82"/>
      <c r="AS163" s="82"/>
      <c r="AT163" s="82"/>
      <c r="AU163" s="558"/>
      <c r="AV163" s="558">
        <f t="shared" ref="AV163:AV164" si="642">AW163</f>
        <v>0</v>
      </c>
      <c r="AW163" s="490"/>
      <c r="AX163" s="490"/>
      <c r="AY163" s="82"/>
      <c r="AZ163" s="82"/>
      <c r="BA163" s="490">
        <f t="shared" ref="BA163:BA164" si="643">BB163+BC163+BD163</f>
        <v>0</v>
      </c>
      <c r="BB163" s="525">
        <f>BF163-E163</f>
        <v>0</v>
      </c>
      <c r="BC163" s="82"/>
      <c r="BD163" s="82"/>
      <c r="BE163" s="525">
        <f t="shared" ref="BE163:BE164" si="644">BF163+BG163+BH163</f>
        <v>0</v>
      </c>
      <c r="BF163" s="490"/>
      <c r="BG163" s="82"/>
      <c r="BH163" s="82"/>
      <c r="BI163" s="490">
        <f t="shared" si="627"/>
        <v>0</v>
      </c>
      <c r="BJ163" s="490">
        <v>0</v>
      </c>
      <c r="BK163" s="490"/>
      <c r="BL163" s="82"/>
      <c r="BM163" s="82"/>
      <c r="BN163" s="490">
        <f>BQ163-BK163</f>
        <v>0</v>
      </c>
      <c r="BO163" s="490">
        <f t="shared" si="629"/>
        <v>0</v>
      </c>
      <c r="BP163" s="490">
        <v>0</v>
      </c>
      <c r="BQ163" s="490">
        <v>0</v>
      </c>
      <c r="BR163" s="82"/>
      <c r="BS163" s="82"/>
      <c r="BT163" s="82"/>
      <c r="BU163" s="82"/>
      <c r="BV163" s="490">
        <f t="shared" ref="BV163:BV164" si="645">BW163</f>
        <v>0</v>
      </c>
      <c r="BW163" s="490">
        <v>0</v>
      </c>
      <c r="BX163" s="490"/>
      <c r="BY163" s="82"/>
      <c r="BZ163" s="82"/>
      <c r="CA163" s="490">
        <f t="shared" si="624"/>
        <v>0</v>
      </c>
      <c r="CB163" s="192"/>
      <c r="CC163" s="253"/>
      <c r="CD163" s="253"/>
      <c r="CE163" s="490">
        <f t="shared" si="625"/>
        <v>158592</v>
      </c>
      <c r="CF163" s="192">
        <v>158592</v>
      </c>
      <c r="CG163" s="192"/>
      <c r="CH163" s="253"/>
      <c r="CI163" s="253"/>
      <c r="CJ163" s="490"/>
      <c r="CK163" s="490">
        <f t="shared" ref="CK163:CK164" si="646">CL163</f>
        <v>0</v>
      </c>
      <c r="CL163" s="490">
        <v>0</v>
      </c>
      <c r="CM163" s="490"/>
      <c r="CN163" s="82"/>
      <c r="CO163" s="82"/>
    </row>
    <row r="164" spans="2:93" s="52" customFormat="1" ht="54" hidden="1" customHeight="1" x14ac:dyDescent="0.25">
      <c r="B164" s="206"/>
      <c r="C164" s="111" t="s">
        <v>31</v>
      </c>
      <c r="D164" s="182">
        <f t="shared" si="641"/>
        <v>0</v>
      </c>
      <c r="E164" s="182"/>
      <c r="F164" s="182"/>
      <c r="G164" s="247"/>
      <c r="H164" s="247"/>
      <c r="I164" s="247"/>
      <c r="J164" s="567" t="e">
        <f t="shared" si="595"/>
        <v>#DIV/0!</v>
      </c>
      <c r="K164" s="182"/>
      <c r="L164" s="33"/>
      <c r="M164" s="559"/>
      <c r="N164" s="33"/>
      <c r="O164" s="33"/>
      <c r="P164" s="33"/>
      <c r="Q164" s="33"/>
      <c r="R164" s="33"/>
      <c r="S164" s="33"/>
      <c r="T164" s="33"/>
      <c r="U164" s="581"/>
      <c r="V164" s="629" t="e">
        <f t="shared" si="596"/>
        <v>#DIV/0!</v>
      </c>
      <c r="W164" s="581"/>
      <c r="X164" s="629" t="e">
        <f t="shared" si="597"/>
        <v>#DIV/0!</v>
      </c>
      <c r="Y164" s="33"/>
      <c r="Z164" s="629" t="e">
        <f t="shared" si="598"/>
        <v>#DIV/0!</v>
      </c>
      <c r="AA164" s="33"/>
      <c r="AB164" s="629" t="e">
        <f t="shared" si="599"/>
        <v>#DIV/0!</v>
      </c>
      <c r="AC164" s="33"/>
      <c r="AD164" s="622" t="e">
        <f t="shared" si="600"/>
        <v>#DIV/0!</v>
      </c>
      <c r="AE164" s="581"/>
      <c r="AF164" s="33"/>
      <c r="AG164" s="581"/>
      <c r="AH164" s="622" t="e">
        <f t="shared" si="601"/>
        <v>#DIV/0!</v>
      </c>
      <c r="AI164" s="33"/>
      <c r="AJ164" s="622">
        <v>0</v>
      </c>
      <c r="AK164" s="33"/>
      <c r="AL164" s="458" t="e">
        <f t="shared" si="602"/>
        <v>#DIV/0!</v>
      </c>
      <c r="AM164" s="33"/>
      <c r="AN164" s="33"/>
      <c r="AO164" s="33"/>
      <c r="AP164" s="33"/>
      <c r="AQ164" s="33"/>
      <c r="AR164" s="33"/>
      <c r="AS164" s="33"/>
      <c r="AT164" s="33"/>
      <c r="AU164" s="559"/>
      <c r="AV164" s="559">
        <f t="shared" si="642"/>
        <v>0</v>
      </c>
      <c r="AW164" s="482"/>
      <c r="AX164" s="482"/>
      <c r="AY164" s="33"/>
      <c r="AZ164" s="33"/>
      <c r="BA164" s="433">
        <f t="shared" si="643"/>
        <v>0</v>
      </c>
      <c r="BB164" s="526">
        <f>BF164-E164</f>
        <v>0</v>
      </c>
      <c r="BC164" s="33"/>
      <c r="BD164" s="33"/>
      <c r="BE164" s="526">
        <f t="shared" si="644"/>
        <v>0</v>
      </c>
      <c r="BF164" s="433"/>
      <c r="BG164" s="33"/>
      <c r="BH164" s="33"/>
      <c r="BI164" s="491">
        <f t="shared" si="627"/>
        <v>0</v>
      </c>
      <c r="BJ164" s="482">
        <v>0</v>
      </c>
      <c r="BK164" s="482"/>
      <c r="BL164" s="33"/>
      <c r="BM164" s="33"/>
      <c r="BN164" s="482">
        <f>BQ164-BK164</f>
        <v>0</v>
      </c>
      <c r="BO164" s="491">
        <f t="shared" si="629"/>
        <v>0</v>
      </c>
      <c r="BP164" s="482">
        <v>0</v>
      </c>
      <c r="BQ164" s="482">
        <v>0</v>
      </c>
      <c r="BR164" s="33"/>
      <c r="BS164" s="33"/>
      <c r="BT164" s="33"/>
      <c r="BU164" s="33"/>
      <c r="BV164" s="491">
        <f t="shared" si="645"/>
        <v>0</v>
      </c>
      <c r="BW164" s="433">
        <v>0</v>
      </c>
      <c r="BX164" s="433"/>
      <c r="BY164" s="33"/>
      <c r="BZ164" s="33"/>
      <c r="CA164" s="338">
        <f t="shared" si="624"/>
        <v>0</v>
      </c>
      <c r="CB164" s="182"/>
      <c r="CC164" s="247"/>
      <c r="CD164" s="247"/>
      <c r="CE164" s="338">
        <f t="shared" si="625"/>
        <v>78112.477610000002</v>
      </c>
      <c r="CF164" s="182">
        <v>78112.477610000002</v>
      </c>
      <c r="CG164" s="182"/>
      <c r="CH164" s="247"/>
      <c r="CI164" s="247"/>
      <c r="CJ164" s="482"/>
      <c r="CK164" s="491">
        <f t="shared" si="646"/>
        <v>0</v>
      </c>
      <c r="CL164" s="482">
        <v>0</v>
      </c>
      <c r="CM164" s="482"/>
      <c r="CN164" s="33"/>
      <c r="CO164" s="33"/>
    </row>
    <row r="165" spans="2:93" s="47" customFormat="1" ht="54" hidden="1" customHeight="1" x14ac:dyDescent="0.25">
      <c r="B165" s="206" t="s">
        <v>203</v>
      </c>
      <c r="C165" s="122" t="s">
        <v>289</v>
      </c>
      <c r="D165" s="182"/>
      <c r="E165" s="182"/>
      <c r="F165" s="182"/>
      <c r="G165" s="247"/>
      <c r="H165" s="247"/>
      <c r="I165" s="247"/>
      <c r="J165" s="567" t="e">
        <f t="shared" si="595"/>
        <v>#DIV/0!</v>
      </c>
      <c r="K165" s="182"/>
      <c r="L165" s="33"/>
      <c r="M165" s="559"/>
      <c r="N165" s="33"/>
      <c r="O165" s="33"/>
      <c r="P165" s="33"/>
      <c r="Q165" s="33"/>
      <c r="R165" s="33"/>
      <c r="S165" s="33"/>
      <c r="T165" s="33"/>
      <c r="U165" s="581"/>
      <c r="V165" s="629" t="e">
        <f t="shared" si="596"/>
        <v>#DIV/0!</v>
      </c>
      <c r="W165" s="581"/>
      <c r="X165" s="629" t="e">
        <f t="shared" si="597"/>
        <v>#DIV/0!</v>
      </c>
      <c r="Y165" s="33"/>
      <c r="Z165" s="629" t="e">
        <f t="shared" si="598"/>
        <v>#DIV/0!</v>
      </c>
      <c r="AA165" s="33"/>
      <c r="AB165" s="629" t="e">
        <f t="shared" si="599"/>
        <v>#DIV/0!</v>
      </c>
      <c r="AC165" s="33"/>
      <c r="AD165" s="622" t="e">
        <f t="shared" si="600"/>
        <v>#DIV/0!</v>
      </c>
      <c r="AE165" s="581"/>
      <c r="AF165" s="33"/>
      <c r="AG165" s="581"/>
      <c r="AH165" s="622" t="e">
        <f t="shared" si="601"/>
        <v>#DIV/0!</v>
      </c>
      <c r="AI165" s="33"/>
      <c r="AJ165" s="622">
        <v>0</v>
      </c>
      <c r="AK165" s="33"/>
      <c r="AL165" s="458" t="e">
        <f t="shared" si="602"/>
        <v>#DIV/0!</v>
      </c>
      <c r="AM165" s="33"/>
      <c r="AN165" s="33"/>
      <c r="AO165" s="33"/>
      <c r="AP165" s="33"/>
      <c r="AQ165" s="33"/>
      <c r="AR165" s="33"/>
      <c r="AS165" s="33"/>
      <c r="AT165" s="33"/>
      <c r="AU165" s="559"/>
      <c r="AV165" s="559"/>
      <c r="AW165" s="482"/>
      <c r="AX165" s="482"/>
      <c r="AY165" s="33"/>
      <c r="AZ165" s="33"/>
      <c r="BA165" s="433"/>
      <c r="BB165" s="526"/>
      <c r="BC165" s="33"/>
      <c r="BD165" s="33"/>
      <c r="BE165" s="526"/>
      <c r="BF165" s="433"/>
      <c r="BG165" s="33"/>
      <c r="BH165" s="33"/>
      <c r="BI165" s="491">
        <f t="shared" si="627"/>
        <v>0</v>
      </c>
      <c r="BJ165" s="482">
        <f>BJ166+BJ167</f>
        <v>0</v>
      </c>
      <c r="BK165" s="482"/>
      <c r="BL165" s="482">
        <f t="shared" ref="BL165:BM165" si="647">BL166+BL167</f>
        <v>0</v>
      </c>
      <c r="BM165" s="482">
        <f t="shared" si="647"/>
        <v>0</v>
      </c>
      <c r="BN165" s="482">
        <f>BN166+BN167</f>
        <v>0</v>
      </c>
      <c r="BO165" s="491">
        <f t="shared" si="629"/>
        <v>0</v>
      </c>
      <c r="BP165" s="482">
        <f>BP166+BP167</f>
        <v>0</v>
      </c>
      <c r="BQ165" s="482">
        <f t="shared" ref="BQ165:BS165" si="648">BQ166+BQ167</f>
        <v>0</v>
      </c>
      <c r="BR165" s="482">
        <f t="shared" si="648"/>
        <v>0</v>
      </c>
      <c r="BS165" s="482">
        <f t="shared" si="648"/>
        <v>0</v>
      </c>
      <c r="BT165" s="33"/>
      <c r="BU165" s="33"/>
      <c r="BV165" s="491">
        <f t="shared" ref="BV165" si="649">BW165+BY165+BZ165</f>
        <v>0</v>
      </c>
      <c r="BW165" s="433">
        <v>0</v>
      </c>
      <c r="BX165" s="433"/>
      <c r="BY165" s="33"/>
      <c r="BZ165" s="33"/>
      <c r="CA165" s="359">
        <f t="shared" si="624"/>
        <v>0</v>
      </c>
      <c r="CB165" s="182">
        <f>CB166+CB167</f>
        <v>0</v>
      </c>
      <c r="CC165" s="251"/>
      <c r="CD165" s="252"/>
      <c r="CE165" s="359">
        <f t="shared" si="625"/>
        <v>0</v>
      </c>
      <c r="CF165" s="182">
        <v>0</v>
      </c>
      <c r="CG165" s="182"/>
      <c r="CH165" s="247"/>
      <c r="CI165" s="247"/>
      <c r="CJ165" s="482"/>
      <c r="CK165" s="491">
        <f t="shared" ref="CK165" si="650">CL165+CN165+CO165</f>
        <v>0</v>
      </c>
      <c r="CL165" s="482">
        <v>0</v>
      </c>
      <c r="CM165" s="482"/>
      <c r="CN165" s="33"/>
      <c r="CO165" s="33"/>
    </row>
    <row r="166" spans="2:93" s="166" customFormat="1" ht="54" hidden="1" customHeight="1" x14ac:dyDescent="0.25">
      <c r="B166" s="212"/>
      <c r="C166" s="115" t="s">
        <v>32</v>
      </c>
      <c r="D166" s="192">
        <f t="shared" ref="D166:D167" si="651">E166</f>
        <v>0</v>
      </c>
      <c r="E166" s="192"/>
      <c r="F166" s="192"/>
      <c r="G166" s="253"/>
      <c r="H166" s="253"/>
      <c r="I166" s="253"/>
      <c r="J166" s="567" t="e">
        <f t="shared" si="595"/>
        <v>#DIV/0!</v>
      </c>
      <c r="K166" s="192"/>
      <c r="L166" s="82"/>
      <c r="M166" s="558"/>
      <c r="N166" s="82"/>
      <c r="O166" s="82"/>
      <c r="P166" s="82"/>
      <c r="Q166" s="82"/>
      <c r="R166" s="82"/>
      <c r="S166" s="82"/>
      <c r="T166" s="82"/>
      <c r="U166" s="580"/>
      <c r="V166" s="629" t="e">
        <f t="shared" si="596"/>
        <v>#DIV/0!</v>
      </c>
      <c r="W166" s="580"/>
      <c r="X166" s="629" t="e">
        <f t="shared" si="597"/>
        <v>#DIV/0!</v>
      </c>
      <c r="Y166" s="82"/>
      <c r="Z166" s="629" t="e">
        <f t="shared" si="598"/>
        <v>#DIV/0!</v>
      </c>
      <c r="AA166" s="82"/>
      <c r="AB166" s="629" t="e">
        <f t="shared" si="599"/>
        <v>#DIV/0!</v>
      </c>
      <c r="AC166" s="82"/>
      <c r="AD166" s="622" t="e">
        <f t="shared" si="600"/>
        <v>#DIV/0!</v>
      </c>
      <c r="AE166" s="580"/>
      <c r="AF166" s="82"/>
      <c r="AG166" s="580"/>
      <c r="AH166" s="622" t="e">
        <f t="shared" si="601"/>
        <v>#DIV/0!</v>
      </c>
      <c r="AI166" s="82"/>
      <c r="AJ166" s="622">
        <v>0</v>
      </c>
      <c r="AK166" s="82"/>
      <c r="AL166" s="458" t="e">
        <f t="shared" si="602"/>
        <v>#DIV/0!</v>
      </c>
      <c r="AM166" s="82"/>
      <c r="AN166" s="82"/>
      <c r="AO166" s="82"/>
      <c r="AP166" s="82"/>
      <c r="AQ166" s="82"/>
      <c r="AR166" s="82"/>
      <c r="AS166" s="82"/>
      <c r="AT166" s="82"/>
      <c r="AU166" s="558"/>
      <c r="AV166" s="558">
        <f t="shared" ref="AV166:AV167" si="652">AW166</f>
        <v>0</v>
      </c>
      <c r="AW166" s="490"/>
      <c r="AX166" s="490"/>
      <c r="AY166" s="82"/>
      <c r="AZ166" s="82"/>
      <c r="BA166" s="490">
        <f t="shared" ref="BA166:BA167" si="653">BB166+BC166+BD166</f>
        <v>0</v>
      </c>
      <c r="BB166" s="525">
        <f>BF166-E166</f>
        <v>0</v>
      </c>
      <c r="BC166" s="82"/>
      <c r="BD166" s="82"/>
      <c r="BE166" s="525">
        <f t="shared" ref="BE166:BE167" si="654">BF166+BG166+BH166</f>
        <v>0</v>
      </c>
      <c r="BF166" s="490"/>
      <c r="BG166" s="82"/>
      <c r="BH166" s="82"/>
      <c r="BI166" s="490">
        <f t="shared" si="627"/>
        <v>0</v>
      </c>
      <c r="BJ166" s="490">
        <v>0</v>
      </c>
      <c r="BK166" s="490"/>
      <c r="BL166" s="82"/>
      <c r="BM166" s="82"/>
      <c r="BN166" s="490">
        <f>BQ166-BK166</f>
        <v>0</v>
      </c>
      <c r="BO166" s="490">
        <f t="shared" si="629"/>
        <v>0</v>
      </c>
      <c r="BP166" s="490">
        <v>0</v>
      </c>
      <c r="BQ166" s="490">
        <v>0</v>
      </c>
      <c r="BR166" s="82"/>
      <c r="BS166" s="82"/>
      <c r="BT166" s="82"/>
      <c r="BU166" s="82"/>
      <c r="BV166" s="490">
        <f t="shared" ref="BV166:BV167" si="655">BW166</f>
        <v>0</v>
      </c>
      <c r="BW166" s="490">
        <v>0</v>
      </c>
      <c r="BX166" s="490"/>
      <c r="BY166" s="82"/>
      <c r="BZ166" s="82"/>
      <c r="CA166" s="490">
        <f t="shared" si="624"/>
        <v>0</v>
      </c>
      <c r="CB166" s="192"/>
      <c r="CC166" s="253"/>
      <c r="CD166" s="253"/>
      <c r="CE166" s="490">
        <f t="shared" si="625"/>
        <v>0</v>
      </c>
      <c r="CF166" s="192">
        <v>0</v>
      </c>
      <c r="CG166" s="192"/>
      <c r="CH166" s="253"/>
      <c r="CI166" s="253"/>
      <c r="CJ166" s="490"/>
      <c r="CK166" s="490">
        <f t="shared" ref="CK166:CK167" si="656">CL166</f>
        <v>0</v>
      </c>
      <c r="CL166" s="490">
        <v>0</v>
      </c>
      <c r="CM166" s="490"/>
      <c r="CN166" s="82"/>
      <c r="CO166" s="82"/>
    </row>
    <row r="167" spans="2:93" s="52" customFormat="1" ht="104.25" hidden="1" customHeight="1" x14ac:dyDescent="0.25">
      <c r="B167" s="206"/>
      <c r="C167" s="111" t="s">
        <v>31</v>
      </c>
      <c r="D167" s="182">
        <f t="shared" si="651"/>
        <v>0</v>
      </c>
      <c r="E167" s="182"/>
      <c r="F167" s="182"/>
      <c r="G167" s="247"/>
      <c r="H167" s="247"/>
      <c r="I167" s="247"/>
      <c r="J167" s="567" t="e">
        <f t="shared" si="595"/>
        <v>#DIV/0!</v>
      </c>
      <c r="K167" s="182"/>
      <c r="L167" s="33"/>
      <c r="M167" s="559"/>
      <c r="N167" s="33"/>
      <c r="O167" s="33"/>
      <c r="P167" s="33"/>
      <c r="Q167" s="33"/>
      <c r="R167" s="33"/>
      <c r="S167" s="33"/>
      <c r="T167" s="33"/>
      <c r="U167" s="581"/>
      <c r="V167" s="629" t="e">
        <f t="shared" si="596"/>
        <v>#DIV/0!</v>
      </c>
      <c r="W167" s="581"/>
      <c r="X167" s="629" t="e">
        <f t="shared" si="597"/>
        <v>#DIV/0!</v>
      </c>
      <c r="Y167" s="33"/>
      <c r="Z167" s="629" t="e">
        <f t="shared" si="598"/>
        <v>#DIV/0!</v>
      </c>
      <c r="AA167" s="33"/>
      <c r="AB167" s="629" t="e">
        <f t="shared" si="599"/>
        <v>#DIV/0!</v>
      </c>
      <c r="AC167" s="33"/>
      <c r="AD167" s="622" t="e">
        <f t="shared" si="600"/>
        <v>#DIV/0!</v>
      </c>
      <c r="AE167" s="581"/>
      <c r="AF167" s="33"/>
      <c r="AG167" s="581"/>
      <c r="AH167" s="622" t="e">
        <f t="shared" si="601"/>
        <v>#DIV/0!</v>
      </c>
      <c r="AI167" s="33"/>
      <c r="AJ167" s="622">
        <v>0</v>
      </c>
      <c r="AK167" s="33"/>
      <c r="AL167" s="458" t="e">
        <f t="shared" si="602"/>
        <v>#DIV/0!</v>
      </c>
      <c r="AM167" s="33"/>
      <c r="AN167" s="33"/>
      <c r="AO167" s="33"/>
      <c r="AP167" s="33"/>
      <c r="AQ167" s="33"/>
      <c r="AR167" s="33"/>
      <c r="AS167" s="33"/>
      <c r="AT167" s="33"/>
      <c r="AU167" s="559"/>
      <c r="AV167" s="559">
        <f t="shared" si="652"/>
        <v>0</v>
      </c>
      <c r="AW167" s="482"/>
      <c r="AX167" s="482"/>
      <c r="AY167" s="33"/>
      <c r="AZ167" s="33"/>
      <c r="BA167" s="433">
        <f t="shared" si="653"/>
        <v>0</v>
      </c>
      <c r="BB167" s="526">
        <f>BF167-E167</f>
        <v>0</v>
      </c>
      <c r="BC167" s="33"/>
      <c r="BD167" s="33"/>
      <c r="BE167" s="526">
        <f t="shared" si="654"/>
        <v>0</v>
      </c>
      <c r="BF167" s="433"/>
      <c r="BG167" s="33"/>
      <c r="BH167" s="33"/>
      <c r="BI167" s="491">
        <f t="shared" si="627"/>
        <v>0</v>
      </c>
      <c r="BJ167" s="482">
        <v>0</v>
      </c>
      <c r="BK167" s="482"/>
      <c r="BL167" s="33"/>
      <c r="BM167" s="33"/>
      <c r="BN167" s="482">
        <f>BQ167-BK167</f>
        <v>0</v>
      </c>
      <c r="BO167" s="491">
        <f t="shared" si="629"/>
        <v>0</v>
      </c>
      <c r="BP167" s="482">
        <v>0</v>
      </c>
      <c r="BQ167" s="482">
        <v>0</v>
      </c>
      <c r="BR167" s="33"/>
      <c r="BS167" s="33"/>
      <c r="BT167" s="33"/>
      <c r="BU167" s="33"/>
      <c r="BV167" s="491">
        <f t="shared" si="655"/>
        <v>0</v>
      </c>
      <c r="BW167" s="433">
        <v>0</v>
      </c>
      <c r="BX167" s="433"/>
      <c r="BY167" s="33"/>
      <c r="BZ167" s="33"/>
      <c r="CA167" s="338">
        <f t="shared" si="624"/>
        <v>0</v>
      </c>
      <c r="CB167" s="182"/>
      <c r="CC167" s="247"/>
      <c r="CD167" s="247"/>
      <c r="CE167" s="338">
        <f t="shared" si="625"/>
        <v>78112.477610000002</v>
      </c>
      <c r="CF167" s="182">
        <v>78112.477610000002</v>
      </c>
      <c r="CG167" s="182"/>
      <c r="CH167" s="247"/>
      <c r="CI167" s="247"/>
      <c r="CJ167" s="482"/>
      <c r="CK167" s="491">
        <f t="shared" si="656"/>
        <v>0</v>
      </c>
      <c r="CL167" s="482">
        <v>0</v>
      </c>
      <c r="CM167" s="482"/>
      <c r="CN167" s="33"/>
      <c r="CO167" s="33"/>
    </row>
    <row r="168" spans="2:93" s="52" customFormat="1" ht="107.25" hidden="1" customHeight="1" x14ac:dyDescent="0.25">
      <c r="B168" s="206" t="s">
        <v>386</v>
      </c>
      <c r="C168" s="122" t="s">
        <v>290</v>
      </c>
      <c r="D168" s="182"/>
      <c r="E168" s="182"/>
      <c r="F168" s="182"/>
      <c r="G168" s="247"/>
      <c r="H168" s="247"/>
      <c r="I168" s="247"/>
      <c r="J168" s="567" t="e">
        <f t="shared" si="595"/>
        <v>#DIV/0!</v>
      </c>
      <c r="K168" s="182"/>
      <c r="L168" s="33"/>
      <c r="M168" s="559"/>
      <c r="N168" s="33"/>
      <c r="O168" s="33"/>
      <c r="P168" s="33"/>
      <c r="Q168" s="33"/>
      <c r="R168" s="33"/>
      <c r="S168" s="33"/>
      <c r="T168" s="33"/>
      <c r="U168" s="581"/>
      <c r="V168" s="629" t="e">
        <f t="shared" si="596"/>
        <v>#DIV/0!</v>
      </c>
      <c r="W168" s="581"/>
      <c r="X168" s="629" t="e">
        <f t="shared" si="597"/>
        <v>#DIV/0!</v>
      </c>
      <c r="Y168" s="33"/>
      <c r="Z168" s="629" t="e">
        <f t="shared" si="598"/>
        <v>#DIV/0!</v>
      </c>
      <c r="AA168" s="33"/>
      <c r="AB168" s="629" t="e">
        <f t="shared" si="599"/>
        <v>#DIV/0!</v>
      </c>
      <c r="AC168" s="33"/>
      <c r="AD168" s="622" t="e">
        <f t="shared" si="600"/>
        <v>#DIV/0!</v>
      </c>
      <c r="AE168" s="581"/>
      <c r="AF168" s="33"/>
      <c r="AG168" s="581"/>
      <c r="AH168" s="622" t="e">
        <f t="shared" si="601"/>
        <v>#DIV/0!</v>
      </c>
      <c r="AI168" s="33"/>
      <c r="AJ168" s="622">
        <v>0</v>
      </c>
      <c r="AK168" s="33"/>
      <c r="AL168" s="458" t="e">
        <f t="shared" si="602"/>
        <v>#DIV/0!</v>
      </c>
      <c r="AM168" s="33"/>
      <c r="AN168" s="33"/>
      <c r="AO168" s="33"/>
      <c r="AP168" s="33"/>
      <c r="AQ168" s="33"/>
      <c r="AR168" s="33"/>
      <c r="AS168" s="33"/>
      <c r="AT168" s="33"/>
      <c r="AU168" s="559"/>
      <c r="AV168" s="559"/>
      <c r="AW168" s="482"/>
      <c r="AX168" s="482"/>
      <c r="AY168" s="33"/>
      <c r="AZ168" s="33"/>
      <c r="BA168" s="433"/>
      <c r="BB168" s="526"/>
      <c r="BC168" s="33"/>
      <c r="BD168" s="33"/>
      <c r="BE168" s="526"/>
      <c r="BF168" s="433"/>
      <c r="BG168" s="33"/>
      <c r="BH168" s="33"/>
      <c r="BI168" s="491">
        <f t="shared" si="627"/>
        <v>0</v>
      </c>
      <c r="BJ168" s="482">
        <f>BJ169+BJ170</f>
        <v>0</v>
      </c>
      <c r="BK168" s="482"/>
      <c r="BL168" s="33"/>
      <c r="BM168" s="33"/>
      <c r="BN168" s="482">
        <f>BN169+BN170</f>
        <v>0</v>
      </c>
      <c r="BO168" s="491">
        <f t="shared" si="629"/>
        <v>0</v>
      </c>
      <c r="BP168" s="482">
        <f>BP169+BP170</f>
        <v>0</v>
      </c>
      <c r="BQ168" s="482">
        <f>BQ169+BQ170</f>
        <v>0</v>
      </c>
      <c r="BR168" s="33"/>
      <c r="BS168" s="33"/>
      <c r="BT168" s="33"/>
      <c r="BU168" s="33"/>
      <c r="BV168" s="491">
        <f t="shared" ref="BV168" si="657">BW168+BY168+BZ168</f>
        <v>0</v>
      </c>
      <c r="BW168" s="433">
        <f>BW169+BW170</f>
        <v>0</v>
      </c>
      <c r="BX168" s="433"/>
      <c r="BY168" s="33"/>
      <c r="BZ168" s="33"/>
      <c r="CA168" s="338">
        <f t="shared" si="624"/>
        <v>0</v>
      </c>
      <c r="CB168" s="182">
        <f>CB169+CB170</f>
        <v>0</v>
      </c>
      <c r="CC168" s="251"/>
      <c r="CD168" s="252"/>
      <c r="CE168" s="338">
        <f t="shared" si="625"/>
        <v>236704.47761</v>
      </c>
      <c r="CF168" s="182">
        <f>CF169+CF170</f>
        <v>236704.47761</v>
      </c>
      <c r="CG168" s="182"/>
      <c r="CH168" s="247"/>
      <c r="CI168" s="247"/>
      <c r="CJ168" s="482"/>
      <c r="CK168" s="491">
        <f t="shared" ref="CK168" si="658">CL168+CN168+CO168</f>
        <v>0</v>
      </c>
      <c r="CL168" s="482">
        <f>CL169+CL170</f>
        <v>0</v>
      </c>
      <c r="CM168" s="482"/>
      <c r="CN168" s="33"/>
      <c r="CO168" s="33"/>
    </row>
    <row r="169" spans="2:93" s="166" customFormat="1" ht="54" hidden="1" customHeight="1" x14ac:dyDescent="0.25">
      <c r="B169" s="212"/>
      <c r="C169" s="115" t="s">
        <v>32</v>
      </c>
      <c r="D169" s="192">
        <f t="shared" ref="D169:D170" si="659">E169</f>
        <v>0</v>
      </c>
      <c r="E169" s="192"/>
      <c r="F169" s="192"/>
      <c r="G169" s="253"/>
      <c r="H169" s="253"/>
      <c r="I169" s="253"/>
      <c r="J169" s="567" t="e">
        <f t="shared" si="595"/>
        <v>#DIV/0!</v>
      </c>
      <c r="K169" s="192"/>
      <c r="L169" s="82"/>
      <c r="M169" s="558"/>
      <c r="N169" s="82"/>
      <c r="O169" s="82"/>
      <c r="P169" s="82"/>
      <c r="Q169" s="82"/>
      <c r="R169" s="82"/>
      <c r="S169" s="82"/>
      <c r="T169" s="82"/>
      <c r="U169" s="580"/>
      <c r="V169" s="629" t="e">
        <f t="shared" si="596"/>
        <v>#DIV/0!</v>
      </c>
      <c r="W169" s="580"/>
      <c r="X169" s="629" t="e">
        <f t="shared" si="597"/>
        <v>#DIV/0!</v>
      </c>
      <c r="Y169" s="82"/>
      <c r="Z169" s="629" t="e">
        <f t="shared" si="598"/>
        <v>#DIV/0!</v>
      </c>
      <c r="AA169" s="82"/>
      <c r="AB169" s="629" t="e">
        <f t="shared" si="599"/>
        <v>#DIV/0!</v>
      </c>
      <c r="AC169" s="82"/>
      <c r="AD169" s="622" t="e">
        <f t="shared" si="600"/>
        <v>#DIV/0!</v>
      </c>
      <c r="AE169" s="580"/>
      <c r="AF169" s="82"/>
      <c r="AG169" s="580"/>
      <c r="AH169" s="622" t="e">
        <f t="shared" si="601"/>
        <v>#DIV/0!</v>
      </c>
      <c r="AI169" s="82"/>
      <c r="AJ169" s="622">
        <v>0</v>
      </c>
      <c r="AK169" s="82"/>
      <c r="AL169" s="458" t="e">
        <f t="shared" si="602"/>
        <v>#DIV/0!</v>
      </c>
      <c r="AM169" s="82"/>
      <c r="AN169" s="82"/>
      <c r="AO169" s="82"/>
      <c r="AP169" s="82"/>
      <c r="AQ169" s="82"/>
      <c r="AR169" s="82"/>
      <c r="AS169" s="82"/>
      <c r="AT169" s="82"/>
      <c r="AU169" s="558"/>
      <c r="AV169" s="558">
        <f t="shared" ref="AV169:AV170" si="660">AW169</f>
        <v>0</v>
      </c>
      <c r="AW169" s="490"/>
      <c r="AX169" s="490"/>
      <c r="AY169" s="82"/>
      <c r="AZ169" s="82"/>
      <c r="BA169" s="490">
        <f t="shared" ref="BA169:BA170" si="661">BB169+BC169+BD169</f>
        <v>0</v>
      </c>
      <c r="BB169" s="525">
        <f>BF169-E169</f>
        <v>0</v>
      </c>
      <c r="BC169" s="82"/>
      <c r="BD169" s="82"/>
      <c r="BE169" s="525">
        <f t="shared" ref="BE169:BE170" si="662">BF169+BG169+BH169</f>
        <v>0</v>
      </c>
      <c r="BF169" s="490"/>
      <c r="BG169" s="82"/>
      <c r="BH169" s="82"/>
      <c r="BI169" s="490">
        <f t="shared" si="627"/>
        <v>0</v>
      </c>
      <c r="BJ169" s="490">
        <v>0</v>
      </c>
      <c r="BK169" s="490"/>
      <c r="BL169" s="82"/>
      <c r="BM169" s="82"/>
      <c r="BN169" s="490">
        <f>BQ169-BK169</f>
        <v>0</v>
      </c>
      <c r="BO169" s="490">
        <f t="shared" si="629"/>
        <v>0</v>
      </c>
      <c r="BP169" s="490">
        <v>0</v>
      </c>
      <c r="BQ169" s="490">
        <v>0</v>
      </c>
      <c r="BR169" s="82"/>
      <c r="BS169" s="82"/>
      <c r="BT169" s="82"/>
      <c r="BU169" s="82"/>
      <c r="BV169" s="490">
        <f t="shared" ref="BV169:BV213" si="663">BW169</f>
        <v>0</v>
      </c>
      <c r="BW169" s="490">
        <v>0</v>
      </c>
      <c r="BX169" s="490"/>
      <c r="BY169" s="82"/>
      <c r="BZ169" s="82"/>
      <c r="CA169" s="490">
        <f t="shared" si="624"/>
        <v>0</v>
      </c>
      <c r="CB169" s="192"/>
      <c r="CC169" s="253"/>
      <c r="CD169" s="253"/>
      <c r="CE169" s="490">
        <f t="shared" si="625"/>
        <v>158592</v>
      </c>
      <c r="CF169" s="192">
        <v>158592</v>
      </c>
      <c r="CG169" s="192"/>
      <c r="CH169" s="253"/>
      <c r="CI169" s="253"/>
      <c r="CJ169" s="490"/>
      <c r="CK169" s="490">
        <f t="shared" ref="CK169:CK213" si="664">CL169</f>
        <v>0</v>
      </c>
      <c r="CL169" s="490">
        <v>0</v>
      </c>
      <c r="CM169" s="490"/>
      <c r="CN169" s="82"/>
      <c r="CO169" s="82"/>
    </row>
    <row r="170" spans="2:93" s="52" customFormat="1" ht="54" hidden="1" customHeight="1" x14ac:dyDescent="0.25">
      <c r="B170" s="206"/>
      <c r="C170" s="111" t="s">
        <v>31</v>
      </c>
      <c r="D170" s="182">
        <f t="shared" si="659"/>
        <v>0</v>
      </c>
      <c r="E170" s="182"/>
      <c r="F170" s="182"/>
      <c r="G170" s="247"/>
      <c r="H170" s="247"/>
      <c r="I170" s="247"/>
      <c r="J170" s="567" t="e">
        <f t="shared" si="595"/>
        <v>#DIV/0!</v>
      </c>
      <c r="K170" s="182"/>
      <c r="L170" s="33"/>
      <c r="M170" s="559"/>
      <c r="N170" s="33"/>
      <c r="O170" s="33"/>
      <c r="P170" s="33"/>
      <c r="Q170" s="33"/>
      <c r="R170" s="33"/>
      <c r="S170" s="33"/>
      <c r="T170" s="33"/>
      <c r="U170" s="581"/>
      <c r="V170" s="629" t="e">
        <f t="shared" si="596"/>
        <v>#DIV/0!</v>
      </c>
      <c r="W170" s="581"/>
      <c r="X170" s="629" t="e">
        <f t="shared" si="597"/>
        <v>#DIV/0!</v>
      </c>
      <c r="Y170" s="33"/>
      <c r="Z170" s="629" t="e">
        <f t="shared" si="598"/>
        <v>#DIV/0!</v>
      </c>
      <c r="AA170" s="33"/>
      <c r="AB170" s="629" t="e">
        <f t="shared" si="599"/>
        <v>#DIV/0!</v>
      </c>
      <c r="AC170" s="33"/>
      <c r="AD170" s="622" t="e">
        <f t="shared" si="600"/>
        <v>#DIV/0!</v>
      </c>
      <c r="AE170" s="581"/>
      <c r="AF170" s="33"/>
      <c r="AG170" s="581"/>
      <c r="AH170" s="622" t="e">
        <f t="shared" si="601"/>
        <v>#DIV/0!</v>
      </c>
      <c r="AI170" s="33"/>
      <c r="AJ170" s="622">
        <v>0</v>
      </c>
      <c r="AK170" s="33"/>
      <c r="AL170" s="458" t="e">
        <f t="shared" si="602"/>
        <v>#DIV/0!</v>
      </c>
      <c r="AM170" s="33"/>
      <c r="AN170" s="33"/>
      <c r="AO170" s="33"/>
      <c r="AP170" s="33"/>
      <c r="AQ170" s="33"/>
      <c r="AR170" s="33"/>
      <c r="AS170" s="33"/>
      <c r="AT170" s="33"/>
      <c r="AU170" s="559"/>
      <c r="AV170" s="559">
        <f t="shared" si="660"/>
        <v>0</v>
      </c>
      <c r="AW170" s="482"/>
      <c r="AX170" s="482"/>
      <c r="AY170" s="33"/>
      <c r="AZ170" s="33"/>
      <c r="BA170" s="433">
        <f t="shared" si="661"/>
        <v>0</v>
      </c>
      <c r="BB170" s="526">
        <f>BF170-E170</f>
        <v>0</v>
      </c>
      <c r="BC170" s="33"/>
      <c r="BD170" s="33"/>
      <c r="BE170" s="526">
        <f t="shared" si="662"/>
        <v>0</v>
      </c>
      <c r="BF170" s="433"/>
      <c r="BG170" s="33"/>
      <c r="BH170" s="33"/>
      <c r="BI170" s="491">
        <f t="shared" si="627"/>
        <v>0</v>
      </c>
      <c r="BJ170" s="482">
        <v>0</v>
      </c>
      <c r="BK170" s="482"/>
      <c r="BL170" s="33"/>
      <c r="BM170" s="33"/>
      <c r="BN170" s="482">
        <f>BQ170-BK170</f>
        <v>0</v>
      </c>
      <c r="BO170" s="491">
        <f t="shared" si="629"/>
        <v>0</v>
      </c>
      <c r="BP170" s="482">
        <v>0</v>
      </c>
      <c r="BQ170" s="482">
        <v>0</v>
      </c>
      <c r="BR170" s="33"/>
      <c r="BS170" s="33"/>
      <c r="BT170" s="33"/>
      <c r="BU170" s="33"/>
      <c r="BV170" s="491">
        <f t="shared" si="663"/>
        <v>0</v>
      </c>
      <c r="BW170" s="433">
        <v>0</v>
      </c>
      <c r="BX170" s="433"/>
      <c r="BY170" s="33"/>
      <c r="BZ170" s="33"/>
      <c r="CA170" s="338">
        <f t="shared" si="624"/>
        <v>0</v>
      </c>
      <c r="CB170" s="182"/>
      <c r="CC170" s="247"/>
      <c r="CD170" s="247"/>
      <c r="CE170" s="338">
        <f t="shared" si="625"/>
        <v>78112.477610000002</v>
      </c>
      <c r="CF170" s="182">
        <v>78112.477610000002</v>
      </c>
      <c r="CG170" s="182"/>
      <c r="CH170" s="247"/>
      <c r="CI170" s="247"/>
      <c r="CJ170" s="482"/>
      <c r="CK170" s="491">
        <f t="shared" si="664"/>
        <v>0</v>
      </c>
      <c r="CL170" s="482">
        <v>0</v>
      </c>
      <c r="CM170" s="482"/>
      <c r="CN170" s="33"/>
      <c r="CO170" s="33"/>
    </row>
    <row r="171" spans="2:93" s="167" customFormat="1" ht="71.25" hidden="1" customHeight="1" x14ac:dyDescent="0.25">
      <c r="B171" s="208" t="s">
        <v>62</v>
      </c>
      <c r="C171" s="121" t="s">
        <v>204</v>
      </c>
      <c r="D171" s="185">
        <f>E171+G171+H171+F171</f>
        <v>0</v>
      </c>
      <c r="E171" s="185">
        <f>E172+E173</f>
        <v>0</v>
      </c>
      <c r="F171" s="185">
        <f t="shared" ref="F171:H171" si="665">F172+F173</f>
        <v>0</v>
      </c>
      <c r="G171" s="185">
        <f t="shared" si="665"/>
        <v>0</v>
      </c>
      <c r="H171" s="185">
        <f t="shared" si="665"/>
        <v>0</v>
      </c>
      <c r="I171" s="185"/>
      <c r="J171" s="567" t="e">
        <f t="shared" si="595"/>
        <v>#DIV/0!</v>
      </c>
      <c r="K171" s="185">
        <f>K172+K173</f>
        <v>0</v>
      </c>
      <c r="L171" s="554"/>
      <c r="M171" s="554">
        <f t="shared" ref="M171" si="666">M172+M173</f>
        <v>0</v>
      </c>
      <c r="N171" s="554"/>
      <c r="O171" s="554">
        <f t="shared" ref="O171" si="667">O172+O173</f>
        <v>0</v>
      </c>
      <c r="P171" s="554"/>
      <c r="Q171" s="554">
        <f t="shared" ref="Q171" si="668">Q172+Q173</f>
        <v>0</v>
      </c>
      <c r="R171" s="554"/>
      <c r="S171" s="554"/>
      <c r="T171" s="554"/>
      <c r="U171" s="577">
        <f>U172+U173</f>
        <v>0</v>
      </c>
      <c r="V171" s="629" t="e">
        <f t="shared" si="596"/>
        <v>#DIV/0!</v>
      </c>
      <c r="W171" s="577">
        <f t="shared" ref="W171" si="669">W172+W173</f>
        <v>0</v>
      </c>
      <c r="X171" s="629" t="e">
        <f t="shared" si="597"/>
        <v>#DIV/0!</v>
      </c>
      <c r="Y171" s="577">
        <f t="shared" ref="Y171" si="670">Y172+Y173</f>
        <v>0</v>
      </c>
      <c r="Z171" s="629" t="e">
        <f t="shared" si="598"/>
        <v>#DIV/0!</v>
      </c>
      <c r="AA171" s="577">
        <f t="shared" ref="AA171" si="671">AA172+AA173</f>
        <v>0</v>
      </c>
      <c r="AB171" s="629" t="e">
        <f t="shared" si="599"/>
        <v>#DIV/0!</v>
      </c>
      <c r="AC171" s="577"/>
      <c r="AD171" s="622" t="e">
        <f t="shared" si="600"/>
        <v>#DIV/0!</v>
      </c>
      <c r="AE171" s="577">
        <f>AE172+AE173</f>
        <v>0</v>
      </c>
      <c r="AF171" s="554"/>
      <c r="AG171" s="577">
        <f t="shared" ref="AG171" si="672">AG172+AG173</f>
        <v>0</v>
      </c>
      <c r="AH171" s="622" t="e">
        <f t="shared" si="601"/>
        <v>#DIV/0!</v>
      </c>
      <c r="AI171" s="577">
        <f t="shared" ref="AI171" si="673">AI172+AI173</f>
        <v>0</v>
      </c>
      <c r="AJ171" s="622">
        <v>0</v>
      </c>
      <c r="AK171" s="577">
        <f t="shared" ref="AK171" si="674">AK172+AK173</f>
        <v>0</v>
      </c>
      <c r="AL171" s="458" t="e">
        <f t="shared" si="602"/>
        <v>#DIV/0!</v>
      </c>
      <c r="AM171" s="554"/>
      <c r="AN171" s="554"/>
      <c r="AO171" s="554"/>
      <c r="AP171" s="554"/>
      <c r="AQ171" s="554"/>
      <c r="AR171" s="554"/>
      <c r="AS171" s="554"/>
      <c r="AT171" s="554"/>
      <c r="AU171" s="554">
        <f>AV171+AW171+AX171</f>
        <v>0</v>
      </c>
      <c r="AV171" s="559">
        <f>AW171+AY171+AZ171+AX171</f>
        <v>0</v>
      </c>
      <c r="AW171" s="486">
        <f>AW172+AW173</f>
        <v>0</v>
      </c>
      <c r="AX171" s="486">
        <f t="shared" ref="AX171:AZ171" si="675">AX172+AX173</f>
        <v>0</v>
      </c>
      <c r="AY171" s="486">
        <f t="shared" si="675"/>
        <v>0</v>
      </c>
      <c r="AZ171" s="486">
        <f t="shared" si="675"/>
        <v>0</v>
      </c>
      <c r="BA171" s="436" t="e">
        <f>BB171+BC171+BD171</f>
        <v>#REF!</v>
      </c>
      <c r="BB171" s="535" t="e">
        <f>BB172+BB173</f>
        <v>#REF!</v>
      </c>
      <c r="BC171" s="102"/>
      <c r="BD171" s="102"/>
      <c r="BE171" s="535" t="e">
        <f>BF171+BG171+BH171</f>
        <v>#REF!</v>
      </c>
      <c r="BF171" s="436" t="e">
        <f>BF172+BF173</f>
        <v>#REF!</v>
      </c>
      <c r="BG171" s="102"/>
      <c r="BH171" s="102"/>
      <c r="BI171" s="495">
        <f>BJ171+BL171+BM171+BK171</f>
        <v>0</v>
      </c>
      <c r="BJ171" s="486">
        <f>BJ172+BJ173</f>
        <v>0</v>
      </c>
      <c r="BK171" s="486"/>
      <c r="BL171" s="486">
        <f t="shared" ref="BL171:BM171" si="676">BL172+BL173</f>
        <v>0</v>
      </c>
      <c r="BM171" s="486">
        <f t="shared" si="676"/>
        <v>0</v>
      </c>
      <c r="BN171" s="436"/>
      <c r="BO171" s="495">
        <f>BP171+BR171+BS171+BQ171</f>
        <v>0</v>
      </c>
      <c r="BP171" s="486">
        <f>BP172+BP173</f>
        <v>0</v>
      </c>
      <c r="BQ171" s="486">
        <f t="shared" ref="BQ171:BS171" si="677">BQ172+BQ173</f>
        <v>0</v>
      </c>
      <c r="BR171" s="486">
        <f t="shared" si="677"/>
        <v>0</v>
      </c>
      <c r="BS171" s="486">
        <f t="shared" si="677"/>
        <v>0</v>
      </c>
      <c r="BT171" s="102"/>
      <c r="BU171" s="102"/>
      <c r="BV171" s="495">
        <f>BW171+BY171+BZ171+BX171</f>
        <v>0</v>
      </c>
      <c r="BW171" s="436">
        <f>BW172+BW173</f>
        <v>0</v>
      </c>
      <c r="BX171" s="436">
        <f t="shared" ref="BX171:BZ171" si="678">BX172+BX173</f>
        <v>0</v>
      </c>
      <c r="BY171" s="436">
        <f t="shared" si="678"/>
        <v>0</v>
      </c>
      <c r="BZ171" s="436">
        <f t="shared" si="678"/>
        <v>0</v>
      </c>
      <c r="CA171" s="428">
        <f>CB171+CC171+CD171</f>
        <v>0</v>
      </c>
      <c r="CB171" s="185">
        <f>CB172+CB173</f>
        <v>0</v>
      </c>
      <c r="CC171" s="35"/>
      <c r="CD171" s="35"/>
      <c r="CE171" s="428">
        <f>CF171+CH171+CI171</f>
        <v>5718023.6623999998</v>
      </c>
      <c r="CF171" s="185">
        <f>CF172+CF173</f>
        <v>5718023.6623999998</v>
      </c>
      <c r="CG171" s="185"/>
      <c r="CH171" s="35"/>
      <c r="CI171" s="35"/>
      <c r="CJ171" s="486"/>
      <c r="CK171" s="495">
        <f>CL171+CN171+CO171+CM171</f>
        <v>0</v>
      </c>
      <c r="CL171" s="486">
        <f>CL172+CL173</f>
        <v>0</v>
      </c>
      <c r="CM171" s="486">
        <f t="shared" ref="CM171:CO171" si="679">CM172+CM173</f>
        <v>0</v>
      </c>
      <c r="CN171" s="486">
        <f t="shared" si="679"/>
        <v>0</v>
      </c>
      <c r="CO171" s="486">
        <f t="shared" si="679"/>
        <v>0</v>
      </c>
    </row>
    <row r="172" spans="2:93" s="22" customFormat="1" ht="41.25" hidden="1" customHeight="1" x14ac:dyDescent="0.25">
      <c r="B172" s="206"/>
      <c r="C172" s="111" t="s">
        <v>385</v>
      </c>
      <c r="D172" s="193">
        <f t="shared" ref="D172" si="680">E172+F172+G172+H172</f>
        <v>0</v>
      </c>
      <c r="E172" s="193">
        <f>E176+E179+E182</f>
        <v>0</v>
      </c>
      <c r="F172" s="193">
        <f>F176+F179+F182</f>
        <v>0</v>
      </c>
      <c r="G172" s="193">
        <f>G176+G179+G182</f>
        <v>0</v>
      </c>
      <c r="H172" s="193">
        <f>H176+H185+H196+H214+H218+H228+H231+H234+H237</f>
        <v>0</v>
      </c>
      <c r="I172" s="193"/>
      <c r="J172" s="567" t="e">
        <f t="shared" si="595"/>
        <v>#DIV/0!</v>
      </c>
      <c r="K172" s="193">
        <f>K176+K179+K182</f>
        <v>0</v>
      </c>
      <c r="L172" s="112"/>
      <c r="M172" s="112">
        <f>M176+M179+M182</f>
        <v>0</v>
      </c>
      <c r="N172" s="112"/>
      <c r="O172" s="112">
        <f>O176+O179+O182</f>
        <v>0</v>
      </c>
      <c r="P172" s="112"/>
      <c r="Q172" s="112">
        <f>Q176+Q185+Q196+Q214+Q218+Q228+Q231+Q234+Q237</f>
        <v>0</v>
      </c>
      <c r="R172" s="112"/>
      <c r="S172" s="112"/>
      <c r="T172" s="112"/>
      <c r="U172" s="112">
        <f>U176+U179+U182</f>
        <v>0</v>
      </c>
      <c r="V172" s="629" t="e">
        <f t="shared" si="596"/>
        <v>#DIV/0!</v>
      </c>
      <c r="W172" s="112">
        <f>W176+W179+W182</f>
        <v>0</v>
      </c>
      <c r="X172" s="629" t="e">
        <f t="shared" si="597"/>
        <v>#DIV/0!</v>
      </c>
      <c r="Y172" s="112">
        <f>Y176+Y179+Y182</f>
        <v>0</v>
      </c>
      <c r="Z172" s="629" t="e">
        <f t="shared" si="598"/>
        <v>#DIV/0!</v>
      </c>
      <c r="AA172" s="112">
        <f>AA176+AA185+AA196+AA214+AA218+AA228+AA231+AA234+AA237</f>
        <v>0</v>
      </c>
      <c r="AB172" s="629" t="e">
        <f t="shared" si="599"/>
        <v>#DIV/0!</v>
      </c>
      <c r="AC172" s="112"/>
      <c r="AD172" s="622" t="e">
        <f t="shared" si="600"/>
        <v>#DIV/0!</v>
      </c>
      <c r="AE172" s="112">
        <f>AE176+AE179+AE182</f>
        <v>0</v>
      </c>
      <c r="AF172" s="112"/>
      <c r="AG172" s="112">
        <f>AG176+AG179+AG182</f>
        <v>0</v>
      </c>
      <c r="AH172" s="622" t="e">
        <f t="shared" si="601"/>
        <v>#DIV/0!</v>
      </c>
      <c r="AI172" s="112">
        <f>AI176+AI179+AI182</f>
        <v>0</v>
      </c>
      <c r="AJ172" s="622">
        <v>0</v>
      </c>
      <c r="AK172" s="112">
        <f>AK176+AK185+AK196+AK214+AK218+AK228+AK231+AK234+AK237</f>
        <v>0</v>
      </c>
      <c r="AL172" s="458" t="e">
        <f t="shared" si="602"/>
        <v>#DIV/0!</v>
      </c>
      <c r="AM172" s="112"/>
      <c r="AN172" s="112"/>
      <c r="AO172" s="112"/>
      <c r="AP172" s="112"/>
      <c r="AQ172" s="112"/>
      <c r="AR172" s="112"/>
      <c r="AS172" s="112"/>
      <c r="AT172" s="112"/>
      <c r="AU172" s="112">
        <f>AV172+AW172+AX172</f>
        <v>0</v>
      </c>
      <c r="AV172" s="112">
        <f t="shared" ref="AV172" si="681">AW172+AX172+AY172+AZ172</f>
        <v>0</v>
      </c>
      <c r="AW172" s="112">
        <f>AW176+AW179+AW182</f>
        <v>0</v>
      </c>
      <c r="AX172" s="112">
        <f>AX176+AX179+AX182</f>
        <v>0</v>
      </c>
      <c r="AY172" s="112">
        <f>AY176+AY179+AY182</f>
        <v>0</v>
      </c>
      <c r="AZ172" s="112">
        <f>AZ176+AZ185+AZ196+AZ214+AZ218+AZ228+AZ231+AZ234+AZ237</f>
        <v>0</v>
      </c>
      <c r="BA172" s="112">
        <f>BB172+BC172+BD172</f>
        <v>603976.68807000003</v>
      </c>
      <c r="BB172" s="112">
        <f>BB176+BB185+BB196</f>
        <v>603976.68807000003</v>
      </c>
      <c r="BC172" s="112"/>
      <c r="BD172" s="112"/>
      <c r="BE172" s="112">
        <f>BF172+BG172+BH172</f>
        <v>603976.68807000003</v>
      </c>
      <c r="BF172" s="112">
        <f>BF176+BF185+BF196</f>
        <v>603976.68807000003</v>
      </c>
      <c r="BG172" s="112"/>
      <c r="BH172" s="112"/>
      <c r="BI172" s="112">
        <f t="shared" ref="BI172" si="682">BJ172+BK172+BL172+BM172</f>
        <v>0</v>
      </c>
      <c r="BJ172" s="112">
        <f>BJ176+BJ179+BJ182</f>
        <v>0</v>
      </c>
      <c r="BK172" s="112">
        <f>BK176+BK179+BK182</f>
        <v>0</v>
      </c>
      <c r="BL172" s="112">
        <f>BL176+BL179+BL182</f>
        <v>0</v>
      </c>
      <c r="BM172" s="112">
        <f>BM176+BM185+BM196+BM214+BM218+BM228+BM231+BM234+BM237</f>
        <v>0</v>
      </c>
      <c r="BN172" s="112"/>
      <c r="BO172" s="112">
        <f t="shared" ref="BO172" si="683">BP172+BQ172+BR172+BS172</f>
        <v>0</v>
      </c>
      <c r="BP172" s="112">
        <f>BP176+BP179+BP182</f>
        <v>0</v>
      </c>
      <c r="BQ172" s="112">
        <f>BQ176+BQ179+BQ182</f>
        <v>0</v>
      </c>
      <c r="BR172" s="112">
        <f>BR176+BR179+BR182</f>
        <v>0</v>
      </c>
      <c r="BS172" s="112">
        <f>BS176+BS185+BS196+BS214+BS218+BS228+BS231+BS234+BS237</f>
        <v>0</v>
      </c>
      <c r="BT172" s="112"/>
      <c r="BU172" s="112"/>
      <c r="BV172" s="112">
        <f t="shared" ref="BV172" si="684">BW172+BX172+BY172+BZ172</f>
        <v>0</v>
      </c>
      <c r="BW172" s="112">
        <f>BW176+BW179+BW182</f>
        <v>0</v>
      </c>
      <c r="BX172" s="112">
        <f>BX176+BX179+BX182</f>
        <v>0</v>
      </c>
      <c r="BY172" s="112">
        <f>BY176+BY179+BY182</f>
        <v>0</v>
      </c>
      <c r="BZ172" s="112">
        <f>BZ176+BZ185+BZ196+BZ214+BZ218+BZ228+BZ231+BZ234+BZ237</f>
        <v>0</v>
      </c>
      <c r="CA172" s="112">
        <f>CB172+CC172+CD172</f>
        <v>0</v>
      </c>
      <c r="CB172" s="112">
        <f>CB176+CB185+CB196+CB214+CB218+CB228+CB231+CB234+CB237</f>
        <v>0</v>
      </c>
      <c r="CC172" s="112">
        <f>CC176+CC185+CC196+CC214+CC218+CC228+CC231+CC234+CC237</f>
        <v>0</v>
      </c>
      <c r="CD172" s="112">
        <f>CD176+CD185+CD196+CD214+CD218+CD228+CD231+CD234+CD237</f>
        <v>0</v>
      </c>
      <c r="CE172" s="112">
        <f>CF172+CH172+CI172</f>
        <v>1719405.71</v>
      </c>
      <c r="CF172" s="112">
        <f>CF176+CF185+CF196+CF214+CF218+CF228+CF231+CF234+CF237</f>
        <v>1719405.71</v>
      </c>
      <c r="CG172" s="112"/>
      <c r="CH172" s="112">
        <f>CH176+CH185+CH196+CH214+CH218+CH228+CH231+CH234+CH237</f>
        <v>0</v>
      </c>
      <c r="CI172" s="112">
        <f>CI176+CI185+CI196+CI214+CI218+CI228+CI231+CI234+CI237</f>
        <v>0</v>
      </c>
      <c r="CJ172" s="112"/>
      <c r="CK172" s="112">
        <f t="shared" ref="CK172" si="685">CL172+CM172+CN172+CO172</f>
        <v>0</v>
      </c>
      <c r="CL172" s="112">
        <f>CL176+CL179+CL182</f>
        <v>0</v>
      </c>
      <c r="CM172" s="112">
        <f>CM176+CM179+CM182</f>
        <v>0</v>
      </c>
      <c r="CN172" s="112">
        <f>CN176+CN179+CN182</f>
        <v>0</v>
      </c>
      <c r="CO172" s="112">
        <f>CO176+CO185+CO196+CO214+CO218+CO228+CO231+CO234+CO237</f>
        <v>0</v>
      </c>
    </row>
    <row r="173" spans="2:93" s="166" customFormat="1" ht="67.5" hidden="1" customHeight="1" x14ac:dyDescent="0.25">
      <c r="B173" s="212"/>
      <c r="C173" s="115" t="s">
        <v>32</v>
      </c>
      <c r="D173" s="192">
        <f>D175+D178+D181</f>
        <v>0</v>
      </c>
      <c r="E173" s="192">
        <f>E175+E178+E181</f>
        <v>0</v>
      </c>
      <c r="F173" s="192">
        <f>F175+F178+F181</f>
        <v>0</v>
      </c>
      <c r="G173" s="192">
        <f>G175+G178+G181</f>
        <v>0</v>
      </c>
      <c r="H173" s="192">
        <f>H175+H184+H187+H195+H213+H217+H227+H230+H233+H236</f>
        <v>0</v>
      </c>
      <c r="I173" s="192"/>
      <c r="J173" s="567" t="e">
        <f t="shared" si="595"/>
        <v>#DIV/0!</v>
      </c>
      <c r="K173" s="192">
        <f>K175+K178+K181</f>
        <v>0</v>
      </c>
      <c r="L173" s="558"/>
      <c r="M173" s="558">
        <f>M175+M178+M181</f>
        <v>0</v>
      </c>
      <c r="N173" s="558"/>
      <c r="O173" s="558">
        <f>O175+O178+O181</f>
        <v>0</v>
      </c>
      <c r="P173" s="558"/>
      <c r="Q173" s="558">
        <f>Q175+Q184+Q187+Q195+Q213+Q217+Q227+Q230+Q233+Q236</f>
        <v>0</v>
      </c>
      <c r="R173" s="558"/>
      <c r="S173" s="558"/>
      <c r="T173" s="558"/>
      <c r="U173" s="580">
        <f>U175+U178+U181</f>
        <v>0</v>
      </c>
      <c r="V173" s="629" t="e">
        <f t="shared" si="596"/>
        <v>#DIV/0!</v>
      </c>
      <c r="W173" s="580">
        <f>W175+W178+W181</f>
        <v>0</v>
      </c>
      <c r="X173" s="629" t="e">
        <f t="shared" si="597"/>
        <v>#DIV/0!</v>
      </c>
      <c r="Y173" s="580">
        <f>Y175+Y178+Y181</f>
        <v>0</v>
      </c>
      <c r="Z173" s="629" t="e">
        <f t="shared" si="598"/>
        <v>#DIV/0!</v>
      </c>
      <c r="AA173" s="580">
        <f>AA175+AA184+AA187+AA195+AA213+AA217+AA227+AA230+AA233+AA236</f>
        <v>0</v>
      </c>
      <c r="AB173" s="629" t="e">
        <f t="shared" si="599"/>
        <v>#DIV/0!</v>
      </c>
      <c r="AC173" s="580"/>
      <c r="AD173" s="622" t="e">
        <f t="shared" si="600"/>
        <v>#DIV/0!</v>
      </c>
      <c r="AE173" s="580">
        <f>AE175+AE178+AE181</f>
        <v>0</v>
      </c>
      <c r="AF173" s="558"/>
      <c r="AG173" s="580">
        <f>AG175+AG178+AG181</f>
        <v>0</v>
      </c>
      <c r="AH173" s="622" t="e">
        <f t="shared" si="601"/>
        <v>#DIV/0!</v>
      </c>
      <c r="AI173" s="580">
        <f>AI175+AI178+AI181</f>
        <v>0</v>
      </c>
      <c r="AJ173" s="622">
        <v>0</v>
      </c>
      <c r="AK173" s="580">
        <f>AK175+AK184+AK187+AK195+AK213+AK217+AK227+AK230+AK233+AK236</f>
        <v>0</v>
      </c>
      <c r="AL173" s="458" t="e">
        <f t="shared" si="602"/>
        <v>#DIV/0!</v>
      </c>
      <c r="AM173" s="558"/>
      <c r="AN173" s="558"/>
      <c r="AO173" s="558"/>
      <c r="AP173" s="558"/>
      <c r="AQ173" s="558"/>
      <c r="AR173" s="558"/>
      <c r="AS173" s="558"/>
      <c r="AT173" s="558"/>
      <c r="AU173" s="558">
        <f>AV173+AW173+AX173</f>
        <v>0</v>
      </c>
      <c r="AV173" s="559">
        <f>AV175+AV178+AV181</f>
        <v>0</v>
      </c>
      <c r="AW173" s="483">
        <f>AW175+AW178+AW181</f>
        <v>0</v>
      </c>
      <c r="AX173" s="483">
        <f>AX175+AX178+AX181</f>
        <v>0</v>
      </c>
      <c r="AY173" s="483">
        <f>AY175+AY178+AY181</f>
        <v>0</v>
      </c>
      <c r="AZ173" s="483">
        <f>AZ175+AZ184+AZ187+AZ195+AZ213+AZ217+AZ227+AZ230+AZ233+AZ236</f>
        <v>0</v>
      </c>
      <c r="BA173" s="434" t="e">
        <f>BB173+BC173+BD173</f>
        <v>#REF!</v>
      </c>
      <c r="BB173" s="525" t="e">
        <f>BB175+BB184+BB187+BB193+BB195</f>
        <v>#REF!</v>
      </c>
      <c r="BC173" s="300"/>
      <c r="BD173" s="300"/>
      <c r="BE173" s="525" t="e">
        <f>BF173+BG173+BH173</f>
        <v>#REF!</v>
      </c>
      <c r="BF173" s="434" t="e">
        <f>BF175+BF184+BF187+BF193+BF195</f>
        <v>#REF!</v>
      </c>
      <c r="BG173" s="300"/>
      <c r="BH173" s="300"/>
      <c r="BI173" s="490">
        <f>BI175+BI178+BI181</f>
        <v>0</v>
      </c>
      <c r="BJ173" s="483">
        <f>BJ175+BJ178+BJ181</f>
        <v>0</v>
      </c>
      <c r="BK173" s="483">
        <f>BK175+BK178+BK181</f>
        <v>0</v>
      </c>
      <c r="BL173" s="483">
        <f>BL175+BL178+BL181</f>
        <v>0</v>
      </c>
      <c r="BM173" s="483">
        <f>BM175+BM184+BM187+BM195+BM213+BM217+BM227+BM230+BM233+BM236</f>
        <v>0</v>
      </c>
      <c r="BN173" s="434"/>
      <c r="BO173" s="490">
        <f>BO175+BO178+BO181</f>
        <v>0</v>
      </c>
      <c r="BP173" s="483">
        <f>BP175+BP178+BP181</f>
        <v>0</v>
      </c>
      <c r="BQ173" s="483">
        <f>BQ175+BQ178+BQ181</f>
        <v>0</v>
      </c>
      <c r="BR173" s="483">
        <f>BR175+BR178+BR181</f>
        <v>0</v>
      </c>
      <c r="BS173" s="483">
        <f>BS175+BS184+BS187+BS195+BS213+BS217+BS227+BS230+BS233+BS236</f>
        <v>0</v>
      </c>
      <c r="BT173" s="300"/>
      <c r="BU173" s="300"/>
      <c r="BV173" s="490">
        <f>BV175+BV178+BV181</f>
        <v>0</v>
      </c>
      <c r="BW173" s="434">
        <f>BW175+BW178+BW181</f>
        <v>0</v>
      </c>
      <c r="BX173" s="434">
        <f>BX175+BX178+BX181</f>
        <v>0</v>
      </c>
      <c r="BY173" s="434">
        <f>BY175+BY178+BY181</f>
        <v>0</v>
      </c>
      <c r="BZ173" s="434">
        <f>BZ175+BZ184+BZ187+BZ195+BZ213+BZ217+BZ227+BZ230+BZ233+BZ236</f>
        <v>0</v>
      </c>
      <c r="CA173" s="427">
        <f>CB173+CC173+CD173</f>
        <v>0</v>
      </c>
      <c r="CB173" s="427">
        <f>CB175+CB184+CB187+CB195+CB213+CB217+CB227+CB230+CB233+CB236</f>
        <v>0</v>
      </c>
      <c r="CC173" s="427">
        <f>CC175+CC184+CC187+CC195+CC213+CC217+CC227+CC230+CC233+CC236</f>
        <v>0</v>
      </c>
      <c r="CD173" s="427">
        <f>CD175+CD184+CD187+CD195+CD213+CD217+CD227+CD230+CD233+CD236</f>
        <v>0</v>
      </c>
      <c r="CE173" s="427">
        <f>CF173+CH173+CI173</f>
        <v>3998617.9523999998</v>
      </c>
      <c r="CF173" s="427">
        <f>CF175+CF184+CF187+CF195+CF213+CF217+CF227+CF230+CF233+CF236</f>
        <v>3998617.9523999998</v>
      </c>
      <c r="CG173" s="525"/>
      <c r="CH173" s="427">
        <f>CH175+CH184+CH187+CH195+CH213+CH217+CH227+CH230+CH233+CH236</f>
        <v>0</v>
      </c>
      <c r="CI173" s="427">
        <f>CI175+CI184+CI187+CI195+CI213+CI217+CI227+CI230+CI233+CI236</f>
        <v>0</v>
      </c>
      <c r="CJ173" s="483"/>
      <c r="CK173" s="490">
        <f>CK175+CK178+CK181</f>
        <v>0</v>
      </c>
      <c r="CL173" s="483">
        <f>CL175+CL178+CL181</f>
        <v>0</v>
      </c>
      <c r="CM173" s="483">
        <f>CM175+CM178+CM181</f>
        <v>0</v>
      </c>
      <c r="CN173" s="483">
        <f>CN175+CN178+CN181</f>
        <v>0</v>
      </c>
      <c r="CO173" s="483">
        <f>CO175+CO184+CO187+CO195+CO213+CO217+CO227+CO230+CO233+CO236</f>
        <v>0</v>
      </c>
    </row>
    <row r="174" spans="2:93" s="65" customFormat="1" ht="162" hidden="1" customHeight="1" x14ac:dyDescent="0.25">
      <c r="B174" s="206" t="s">
        <v>178</v>
      </c>
      <c r="C174" s="122" t="s">
        <v>382</v>
      </c>
      <c r="D174" s="182">
        <f t="shared" ref="D174:D179" si="686">E174+F174+G174+H174</f>
        <v>0</v>
      </c>
      <c r="E174" s="182">
        <f>E175+E176</f>
        <v>0</v>
      </c>
      <c r="F174" s="182">
        <f t="shared" ref="F174:H174" si="687">F175+F176</f>
        <v>0</v>
      </c>
      <c r="G174" s="182">
        <f t="shared" si="687"/>
        <v>0</v>
      </c>
      <c r="H174" s="182">
        <f t="shared" si="687"/>
        <v>0</v>
      </c>
      <c r="I174" s="182"/>
      <c r="J174" s="567" t="e">
        <f t="shared" si="595"/>
        <v>#DIV/0!</v>
      </c>
      <c r="K174" s="182">
        <f>K175+K176</f>
        <v>0</v>
      </c>
      <c r="L174" s="559"/>
      <c r="M174" s="559">
        <f t="shared" ref="M174" si="688">M175+M176</f>
        <v>0</v>
      </c>
      <c r="N174" s="559"/>
      <c r="O174" s="559">
        <f t="shared" ref="O174" si="689">O175+O176</f>
        <v>0</v>
      </c>
      <c r="P174" s="559"/>
      <c r="Q174" s="559">
        <f t="shared" ref="Q174" si="690">Q175+Q176</f>
        <v>0</v>
      </c>
      <c r="R174" s="559"/>
      <c r="S174" s="559"/>
      <c r="T174" s="559"/>
      <c r="U174" s="581">
        <f>U175+U176</f>
        <v>0</v>
      </c>
      <c r="V174" s="629" t="e">
        <f t="shared" si="596"/>
        <v>#DIV/0!</v>
      </c>
      <c r="W174" s="581">
        <f t="shared" ref="W174" si="691">W175+W176</f>
        <v>0</v>
      </c>
      <c r="X174" s="629" t="e">
        <f t="shared" si="597"/>
        <v>#DIV/0!</v>
      </c>
      <c r="Y174" s="581">
        <f t="shared" ref="Y174" si="692">Y175+Y176</f>
        <v>0</v>
      </c>
      <c r="Z174" s="629" t="e">
        <f t="shared" si="598"/>
        <v>#DIV/0!</v>
      </c>
      <c r="AA174" s="581">
        <f t="shared" ref="AA174" si="693">AA175+AA176</f>
        <v>0</v>
      </c>
      <c r="AB174" s="629" t="e">
        <f t="shared" si="599"/>
        <v>#DIV/0!</v>
      </c>
      <c r="AC174" s="581"/>
      <c r="AD174" s="622" t="e">
        <f t="shared" si="600"/>
        <v>#DIV/0!</v>
      </c>
      <c r="AE174" s="581">
        <f>AE175+AE176</f>
        <v>0</v>
      </c>
      <c r="AF174" s="559"/>
      <c r="AG174" s="581">
        <f t="shared" ref="AG174" si="694">AG175+AG176</f>
        <v>0</v>
      </c>
      <c r="AH174" s="622" t="e">
        <f t="shared" si="601"/>
        <v>#DIV/0!</v>
      </c>
      <c r="AI174" s="581">
        <f t="shared" ref="AI174" si="695">AI175+AI176</f>
        <v>0</v>
      </c>
      <c r="AJ174" s="622">
        <v>0</v>
      </c>
      <c r="AK174" s="581">
        <f t="shared" ref="AK174" si="696">AK175+AK176</f>
        <v>0</v>
      </c>
      <c r="AL174" s="458" t="e">
        <f t="shared" si="602"/>
        <v>#DIV/0!</v>
      </c>
      <c r="AM174" s="559"/>
      <c r="AN174" s="559"/>
      <c r="AO174" s="559"/>
      <c r="AP174" s="559"/>
      <c r="AQ174" s="559"/>
      <c r="AR174" s="559"/>
      <c r="AS174" s="559"/>
      <c r="AT174" s="559"/>
      <c r="AU174" s="559">
        <f t="shared" ref="AU174:AU176" si="697">AV174</f>
        <v>0</v>
      </c>
      <c r="AV174" s="559">
        <f t="shared" ref="AV174:AV179" si="698">AW174+AX174+AY174+AZ174</f>
        <v>0</v>
      </c>
      <c r="AW174" s="482">
        <f>AW175+AW176</f>
        <v>0</v>
      </c>
      <c r="AX174" s="482">
        <f t="shared" ref="AX174:AZ174" si="699">AX175+AX176</f>
        <v>0</v>
      </c>
      <c r="AY174" s="482">
        <f t="shared" si="699"/>
        <v>0</v>
      </c>
      <c r="AZ174" s="482">
        <f t="shared" si="699"/>
        <v>0</v>
      </c>
      <c r="BA174" s="433">
        <f t="shared" ref="BA174:BA176" si="700">BB174+BC174+BD174</f>
        <v>1830232.3880699999</v>
      </c>
      <c r="BB174" s="526">
        <f>BB175+BB176</f>
        <v>1830232.3880699999</v>
      </c>
      <c r="BC174" s="30"/>
      <c r="BD174" s="30"/>
      <c r="BE174" s="526">
        <f t="shared" ref="BE174:BE176" si="701">BF174+BG174+BH174</f>
        <v>1830232.3880699999</v>
      </c>
      <c r="BF174" s="433">
        <f>BF175+BF176</f>
        <v>1830232.3880699999</v>
      </c>
      <c r="BG174" s="68"/>
      <c r="BH174" s="30"/>
      <c r="BI174" s="491">
        <f t="shared" ref="BI174:BI176" si="702">BJ174</f>
        <v>0</v>
      </c>
      <c r="BJ174" s="482">
        <f>BJ175+BJ176</f>
        <v>0</v>
      </c>
      <c r="BK174" s="482"/>
      <c r="BL174" s="68"/>
      <c r="BM174" s="30"/>
      <c r="BN174" s="433"/>
      <c r="BO174" s="491">
        <f t="shared" ref="BO174:BO179" si="703">BP174</f>
        <v>0</v>
      </c>
      <c r="BP174" s="482">
        <f>BP175+BP176</f>
        <v>0</v>
      </c>
      <c r="BQ174" s="482"/>
      <c r="BR174" s="68"/>
      <c r="BS174" s="30"/>
      <c r="BT174" s="68"/>
      <c r="BU174" s="30"/>
      <c r="BV174" s="491">
        <f t="shared" ref="BV174:BV176" si="704">BW174</f>
        <v>0</v>
      </c>
      <c r="BW174" s="433">
        <f>BW175+BW176</f>
        <v>0</v>
      </c>
      <c r="BX174" s="433"/>
      <c r="BY174" s="68"/>
      <c r="BZ174" s="30"/>
      <c r="CA174" s="426">
        <f t="shared" ref="CA174:CA176" si="705">CB174+CC174+CD174</f>
        <v>0</v>
      </c>
      <c r="CB174" s="182"/>
      <c r="CC174" s="251"/>
      <c r="CD174" s="252"/>
      <c r="CE174" s="426">
        <f t="shared" ref="CE174:CE176" si="706">CF174+CH174+CI174</f>
        <v>0</v>
      </c>
      <c r="CF174" s="182"/>
      <c r="CG174" s="182"/>
      <c r="CH174" s="251"/>
      <c r="CI174" s="252"/>
      <c r="CJ174" s="482"/>
      <c r="CK174" s="491">
        <f t="shared" ref="CK174:CK182" si="707">CL174</f>
        <v>0</v>
      </c>
      <c r="CL174" s="482">
        <f>CL175+CL176</f>
        <v>0</v>
      </c>
      <c r="CM174" s="482"/>
      <c r="CN174" s="68"/>
      <c r="CO174" s="30"/>
    </row>
    <row r="175" spans="2:93" s="65" customFormat="1" ht="52.5" hidden="1" customHeight="1" x14ac:dyDescent="0.25">
      <c r="B175" s="213"/>
      <c r="C175" s="115" t="s">
        <v>32</v>
      </c>
      <c r="D175" s="192">
        <f t="shared" si="686"/>
        <v>0</v>
      </c>
      <c r="E175" s="192">
        <v>0</v>
      </c>
      <c r="F175" s="192">
        <v>0</v>
      </c>
      <c r="G175" s="251"/>
      <c r="H175" s="252"/>
      <c r="I175" s="252"/>
      <c r="J175" s="567" t="e">
        <f t="shared" si="595"/>
        <v>#DIV/0!</v>
      </c>
      <c r="K175" s="192">
        <v>0</v>
      </c>
      <c r="L175" s="30"/>
      <c r="M175" s="558">
        <v>0</v>
      </c>
      <c r="N175" s="30"/>
      <c r="O175" s="68"/>
      <c r="P175" s="30"/>
      <c r="Q175" s="30"/>
      <c r="R175" s="30"/>
      <c r="S175" s="30"/>
      <c r="T175" s="30"/>
      <c r="U175" s="580">
        <v>0</v>
      </c>
      <c r="V175" s="629" t="e">
        <f t="shared" si="596"/>
        <v>#DIV/0!</v>
      </c>
      <c r="W175" s="580">
        <v>0</v>
      </c>
      <c r="X175" s="629" t="e">
        <f t="shared" si="597"/>
        <v>#DIV/0!</v>
      </c>
      <c r="Y175" s="68"/>
      <c r="Z175" s="629" t="e">
        <f t="shared" si="598"/>
        <v>#DIV/0!</v>
      </c>
      <c r="AA175" s="30"/>
      <c r="AB175" s="629" t="e">
        <f t="shared" si="599"/>
        <v>#DIV/0!</v>
      </c>
      <c r="AC175" s="30"/>
      <c r="AD175" s="622" t="e">
        <f t="shared" si="600"/>
        <v>#DIV/0!</v>
      </c>
      <c r="AE175" s="580">
        <v>0</v>
      </c>
      <c r="AF175" s="30"/>
      <c r="AG175" s="580">
        <v>0</v>
      </c>
      <c r="AH175" s="622" t="e">
        <f t="shared" si="601"/>
        <v>#DIV/0!</v>
      </c>
      <c r="AI175" s="68"/>
      <c r="AJ175" s="622">
        <v>0</v>
      </c>
      <c r="AK175" s="30"/>
      <c r="AL175" s="458" t="e">
        <f t="shared" si="602"/>
        <v>#DIV/0!</v>
      </c>
      <c r="AM175" s="30"/>
      <c r="AN175" s="30"/>
      <c r="AO175" s="30"/>
      <c r="AP175" s="30"/>
      <c r="AQ175" s="30"/>
      <c r="AR175" s="30"/>
      <c r="AS175" s="30"/>
      <c r="AT175" s="30"/>
      <c r="AU175" s="558">
        <f t="shared" si="697"/>
        <v>0</v>
      </c>
      <c r="AV175" s="559">
        <f t="shared" si="698"/>
        <v>0</v>
      </c>
      <c r="AW175" s="483">
        <v>0</v>
      </c>
      <c r="AX175" s="483">
        <v>0</v>
      </c>
      <c r="AY175" s="68"/>
      <c r="AZ175" s="30"/>
      <c r="BA175" s="434">
        <f t="shared" si="700"/>
        <v>1226255.7</v>
      </c>
      <c r="BB175" s="525">
        <f>BF175-E175</f>
        <v>1226255.7</v>
      </c>
      <c r="BC175" s="308"/>
      <c r="BD175" s="308"/>
      <c r="BE175" s="525">
        <f t="shared" si="701"/>
        <v>1226255.7</v>
      </c>
      <c r="BF175" s="434">
        <f>'[4]2 чт ФБ без оценки (2)'!$O$7</f>
        <v>1226255.7</v>
      </c>
      <c r="BG175" s="68"/>
      <c r="BH175" s="30"/>
      <c r="BI175" s="490">
        <f t="shared" si="702"/>
        <v>0</v>
      </c>
      <c r="BJ175" s="483">
        <v>0</v>
      </c>
      <c r="BK175" s="483"/>
      <c r="BL175" s="68"/>
      <c r="BM175" s="30"/>
      <c r="BN175" s="434"/>
      <c r="BO175" s="490">
        <f t="shared" si="703"/>
        <v>0</v>
      </c>
      <c r="BP175" s="483">
        <v>0</v>
      </c>
      <c r="BQ175" s="483"/>
      <c r="BR175" s="68"/>
      <c r="BS175" s="30"/>
      <c r="BT175" s="68"/>
      <c r="BU175" s="30"/>
      <c r="BV175" s="490">
        <f t="shared" si="704"/>
        <v>0</v>
      </c>
      <c r="BW175" s="434">
        <v>0</v>
      </c>
      <c r="BX175" s="434"/>
      <c r="BY175" s="68"/>
      <c r="BZ175" s="30"/>
      <c r="CA175" s="427">
        <f t="shared" si="705"/>
        <v>0</v>
      </c>
      <c r="CB175" s="192"/>
      <c r="CC175" s="251"/>
      <c r="CD175" s="252"/>
      <c r="CE175" s="427">
        <f t="shared" si="706"/>
        <v>0</v>
      </c>
      <c r="CF175" s="192"/>
      <c r="CG175" s="192"/>
      <c r="CH175" s="251"/>
      <c r="CI175" s="252"/>
      <c r="CJ175" s="483"/>
      <c r="CK175" s="490">
        <f t="shared" si="707"/>
        <v>0</v>
      </c>
      <c r="CL175" s="483">
        <v>0</v>
      </c>
      <c r="CM175" s="483"/>
      <c r="CN175" s="68"/>
      <c r="CO175" s="30"/>
    </row>
    <row r="176" spans="2:93" s="52" customFormat="1" ht="54" hidden="1" customHeight="1" x14ac:dyDescent="0.25">
      <c r="B176" s="206"/>
      <c r="C176" s="111" t="s">
        <v>385</v>
      </c>
      <c r="D176" s="182">
        <f t="shared" si="686"/>
        <v>0</v>
      </c>
      <c r="E176" s="182">
        <v>0</v>
      </c>
      <c r="F176" s="182"/>
      <c r="G176" s="247"/>
      <c r="H176" s="247"/>
      <c r="I176" s="247"/>
      <c r="J176" s="567" t="e">
        <f t="shared" si="595"/>
        <v>#DIV/0!</v>
      </c>
      <c r="K176" s="182">
        <v>0</v>
      </c>
      <c r="L176" s="33"/>
      <c r="M176" s="559"/>
      <c r="N176" s="33"/>
      <c r="O176" s="33"/>
      <c r="P176" s="33"/>
      <c r="Q176" s="33"/>
      <c r="R176" s="33"/>
      <c r="S176" s="33"/>
      <c r="T176" s="33"/>
      <c r="U176" s="581">
        <v>0</v>
      </c>
      <c r="V176" s="629" t="e">
        <f t="shared" si="596"/>
        <v>#DIV/0!</v>
      </c>
      <c r="W176" s="581"/>
      <c r="X176" s="629" t="e">
        <f t="shared" si="597"/>
        <v>#DIV/0!</v>
      </c>
      <c r="Y176" s="33"/>
      <c r="Z176" s="629" t="e">
        <f t="shared" si="598"/>
        <v>#DIV/0!</v>
      </c>
      <c r="AA176" s="33"/>
      <c r="AB176" s="629" t="e">
        <f t="shared" si="599"/>
        <v>#DIV/0!</v>
      </c>
      <c r="AC176" s="33"/>
      <c r="AD176" s="622" t="e">
        <f t="shared" si="600"/>
        <v>#DIV/0!</v>
      </c>
      <c r="AE176" s="581">
        <v>0</v>
      </c>
      <c r="AF176" s="33"/>
      <c r="AG176" s="581"/>
      <c r="AH176" s="622" t="e">
        <f t="shared" si="601"/>
        <v>#DIV/0!</v>
      </c>
      <c r="AI176" s="33"/>
      <c r="AJ176" s="622">
        <v>0</v>
      </c>
      <c r="AK176" s="33"/>
      <c r="AL176" s="458" t="e">
        <f t="shared" si="602"/>
        <v>#DIV/0!</v>
      </c>
      <c r="AM176" s="33"/>
      <c r="AN176" s="33"/>
      <c r="AO176" s="33"/>
      <c r="AP176" s="33"/>
      <c r="AQ176" s="33"/>
      <c r="AR176" s="33"/>
      <c r="AS176" s="33"/>
      <c r="AT176" s="33"/>
      <c r="AU176" s="559">
        <f t="shared" si="697"/>
        <v>0</v>
      </c>
      <c r="AV176" s="559">
        <f t="shared" si="698"/>
        <v>0</v>
      </c>
      <c r="AW176" s="482">
        <v>0</v>
      </c>
      <c r="AX176" s="482"/>
      <c r="AY176" s="33"/>
      <c r="AZ176" s="33"/>
      <c r="BA176" s="433">
        <f t="shared" si="700"/>
        <v>603976.68807000003</v>
      </c>
      <c r="BB176" s="526">
        <f>BF176-E176</f>
        <v>603976.68807000003</v>
      </c>
      <c r="BC176" s="33"/>
      <c r="BD176" s="33"/>
      <c r="BE176" s="526">
        <f t="shared" si="701"/>
        <v>603976.68807000003</v>
      </c>
      <c r="BF176" s="433">
        <v>603976.68807000003</v>
      </c>
      <c r="BG176" s="33"/>
      <c r="BH176" s="33"/>
      <c r="BI176" s="491">
        <f t="shared" si="702"/>
        <v>0</v>
      </c>
      <c r="BJ176" s="482">
        <v>0</v>
      </c>
      <c r="BK176" s="482"/>
      <c r="BL176" s="33"/>
      <c r="BM176" s="33"/>
      <c r="BN176" s="433"/>
      <c r="BO176" s="491">
        <f t="shared" si="703"/>
        <v>0</v>
      </c>
      <c r="BP176" s="482">
        <v>0</v>
      </c>
      <c r="BQ176" s="482"/>
      <c r="BR176" s="33"/>
      <c r="BS176" s="33"/>
      <c r="BT176" s="33"/>
      <c r="BU176" s="33"/>
      <c r="BV176" s="491">
        <f t="shared" si="704"/>
        <v>0</v>
      </c>
      <c r="BW176" s="433">
        <v>0</v>
      </c>
      <c r="BX176" s="433"/>
      <c r="BY176" s="33"/>
      <c r="BZ176" s="33"/>
      <c r="CA176" s="426">
        <f t="shared" si="705"/>
        <v>0</v>
      </c>
      <c r="CB176" s="182"/>
      <c r="CC176" s="247"/>
      <c r="CD176" s="247"/>
      <c r="CE176" s="426">
        <f t="shared" si="706"/>
        <v>0</v>
      </c>
      <c r="CF176" s="182"/>
      <c r="CG176" s="182"/>
      <c r="CH176" s="247"/>
      <c r="CI176" s="247"/>
      <c r="CJ176" s="482"/>
      <c r="CK176" s="491">
        <f t="shared" si="707"/>
        <v>0</v>
      </c>
      <c r="CL176" s="482">
        <v>0</v>
      </c>
      <c r="CM176" s="482"/>
      <c r="CN176" s="33"/>
      <c r="CO176" s="33"/>
    </row>
    <row r="177" spans="2:93" s="65" customFormat="1" ht="195.75" hidden="1" customHeight="1" x14ac:dyDescent="0.25">
      <c r="B177" s="206" t="s">
        <v>179</v>
      </c>
      <c r="C177" s="111" t="s">
        <v>381</v>
      </c>
      <c r="D177" s="182">
        <f t="shared" si="686"/>
        <v>0</v>
      </c>
      <c r="E177" s="182">
        <f>E178+E179</f>
        <v>0</v>
      </c>
      <c r="F177" s="182">
        <f t="shared" ref="F177:H177" si="708">F178+F179</f>
        <v>0</v>
      </c>
      <c r="G177" s="182">
        <f t="shared" si="708"/>
        <v>0</v>
      </c>
      <c r="H177" s="182">
        <f t="shared" si="708"/>
        <v>0</v>
      </c>
      <c r="I177" s="182"/>
      <c r="J177" s="567" t="e">
        <f t="shared" si="595"/>
        <v>#DIV/0!</v>
      </c>
      <c r="K177" s="182">
        <f>K178+K179</f>
        <v>0</v>
      </c>
      <c r="L177" s="559"/>
      <c r="M177" s="559">
        <f t="shared" ref="M177" si="709">M178+M179</f>
        <v>0</v>
      </c>
      <c r="N177" s="559"/>
      <c r="O177" s="559">
        <f t="shared" ref="O177" si="710">O178+O179</f>
        <v>0</v>
      </c>
      <c r="P177" s="559"/>
      <c r="Q177" s="559">
        <f t="shared" ref="Q177" si="711">Q178+Q179</f>
        <v>0</v>
      </c>
      <c r="R177" s="559"/>
      <c r="S177" s="559"/>
      <c r="T177" s="559"/>
      <c r="U177" s="581">
        <f>U178+U179</f>
        <v>0</v>
      </c>
      <c r="V177" s="629" t="e">
        <f t="shared" si="596"/>
        <v>#DIV/0!</v>
      </c>
      <c r="W177" s="581">
        <f t="shared" ref="W177" si="712">W178+W179</f>
        <v>0</v>
      </c>
      <c r="X177" s="629" t="e">
        <f t="shared" si="597"/>
        <v>#DIV/0!</v>
      </c>
      <c r="Y177" s="581">
        <f t="shared" ref="Y177" si="713">Y178+Y179</f>
        <v>0</v>
      </c>
      <c r="Z177" s="629" t="e">
        <f t="shared" si="598"/>
        <v>#DIV/0!</v>
      </c>
      <c r="AA177" s="581">
        <f t="shared" ref="AA177" si="714">AA178+AA179</f>
        <v>0</v>
      </c>
      <c r="AB177" s="629" t="e">
        <f t="shared" si="599"/>
        <v>#DIV/0!</v>
      </c>
      <c r="AC177" s="581"/>
      <c r="AD177" s="622" t="e">
        <f t="shared" si="600"/>
        <v>#DIV/0!</v>
      </c>
      <c r="AE177" s="581">
        <f>AE178+AE179</f>
        <v>0</v>
      </c>
      <c r="AF177" s="559"/>
      <c r="AG177" s="581">
        <f t="shared" ref="AG177" si="715">AG178+AG179</f>
        <v>0</v>
      </c>
      <c r="AH177" s="622" t="e">
        <f t="shared" si="601"/>
        <v>#DIV/0!</v>
      </c>
      <c r="AI177" s="581">
        <f t="shared" ref="AI177" si="716">AI178+AI179</f>
        <v>0</v>
      </c>
      <c r="AJ177" s="622">
        <v>0</v>
      </c>
      <c r="AK177" s="581">
        <f t="shared" ref="AK177" si="717">AK178+AK179</f>
        <v>0</v>
      </c>
      <c r="AL177" s="458" t="e">
        <f t="shared" si="602"/>
        <v>#DIV/0!</v>
      </c>
      <c r="AM177" s="559"/>
      <c r="AN177" s="559"/>
      <c r="AO177" s="559"/>
      <c r="AP177" s="559"/>
      <c r="AQ177" s="559"/>
      <c r="AR177" s="559"/>
      <c r="AS177" s="559"/>
      <c r="AT177" s="559"/>
      <c r="AU177" s="559">
        <f t="shared" ref="AU177:AU179" si="718">AV177</f>
        <v>0</v>
      </c>
      <c r="AV177" s="559">
        <f t="shared" si="698"/>
        <v>0</v>
      </c>
      <c r="AW177" s="482">
        <f>AW178+AW179</f>
        <v>0</v>
      </c>
      <c r="AX177" s="482">
        <f t="shared" ref="AX177:AZ177" si="719">AX178+AX179</f>
        <v>0</v>
      </c>
      <c r="AY177" s="482">
        <f t="shared" si="719"/>
        <v>0</v>
      </c>
      <c r="AZ177" s="482">
        <f t="shared" si="719"/>
        <v>0</v>
      </c>
      <c r="BA177" s="433">
        <f t="shared" ref="BA177:BA182" si="720">BB177+BC177+BD177</f>
        <v>1830232.3880699999</v>
      </c>
      <c r="BB177" s="526">
        <f>BB178+BB179</f>
        <v>1830232.3880699999</v>
      </c>
      <c r="BC177" s="30"/>
      <c r="BD177" s="30"/>
      <c r="BE177" s="526">
        <f t="shared" ref="BE177:BE182" si="721">BF177+BG177+BH177</f>
        <v>1830232.3880699999</v>
      </c>
      <c r="BF177" s="433">
        <f>BF178+BF179</f>
        <v>1830232.3880699999</v>
      </c>
      <c r="BG177" s="68"/>
      <c r="BH177" s="30"/>
      <c r="BI177" s="491">
        <f t="shared" ref="BI177:BI179" si="722">BJ177</f>
        <v>0</v>
      </c>
      <c r="BJ177" s="482">
        <f>BJ178+BJ179</f>
        <v>0</v>
      </c>
      <c r="BK177" s="482"/>
      <c r="BL177" s="68"/>
      <c r="BM177" s="30"/>
      <c r="BN177" s="433"/>
      <c r="BO177" s="491">
        <f t="shared" si="703"/>
        <v>0</v>
      </c>
      <c r="BP177" s="482">
        <f>BP178+BP179</f>
        <v>0</v>
      </c>
      <c r="BQ177" s="482"/>
      <c r="BR177" s="68"/>
      <c r="BS177" s="30"/>
      <c r="BT177" s="68"/>
      <c r="BU177" s="30"/>
      <c r="BV177" s="491">
        <f t="shared" ref="BV177:BV182" si="723">BW177</f>
        <v>0</v>
      </c>
      <c r="BW177" s="433">
        <f>BW178+BW179</f>
        <v>0</v>
      </c>
      <c r="BX177" s="433"/>
      <c r="BY177" s="68"/>
      <c r="BZ177" s="30"/>
      <c r="CA177" s="426">
        <f t="shared" ref="CA177:CA182" si="724">CB177+CC177+CD177</f>
        <v>0</v>
      </c>
      <c r="CB177" s="182"/>
      <c r="CC177" s="251"/>
      <c r="CD177" s="252"/>
      <c r="CE177" s="426">
        <f t="shared" ref="CE177:CE182" si="725">CF177+CH177+CI177</f>
        <v>0</v>
      </c>
      <c r="CF177" s="182"/>
      <c r="CG177" s="182"/>
      <c r="CH177" s="251"/>
      <c r="CI177" s="252"/>
      <c r="CJ177" s="482"/>
      <c r="CK177" s="491">
        <f t="shared" si="707"/>
        <v>0</v>
      </c>
      <c r="CL177" s="482">
        <f>CL178+CL179</f>
        <v>0</v>
      </c>
      <c r="CM177" s="482"/>
      <c r="CN177" s="68"/>
      <c r="CO177" s="30"/>
    </row>
    <row r="178" spans="2:93" s="65" customFormat="1" ht="52.5" hidden="1" customHeight="1" x14ac:dyDescent="0.25">
      <c r="B178" s="213"/>
      <c r="C178" s="115" t="s">
        <v>32</v>
      </c>
      <c r="D178" s="192">
        <f t="shared" si="686"/>
        <v>0</v>
      </c>
      <c r="E178" s="192">
        <v>0</v>
      </c>
      <c r="F178" s="192">
        <v>0</v>
      </c>
      <c r="G178" s="251"/>
      <c r="H178" s="252"/>
      <c r="I178" s="252"/>
      <c r="J178" s="567" t="e">
        <f t="shared" si="595"/>
        <v>#DIV/0!</v>
      </c>
      <c r="K178" s="192">
        <v>0</v>
      </c>
      <c r="L178" s="30"/>
      <c r="M178" s="558">
        <v>0</v>
      </c>
      <c r="N178" s="30"/>
      <c r="O178" s="68"/>
      <c r="P178" s="30"/>
      <c r="Q178" s="30"/>
      <c r="R178" s="30"/>
      <c r="S178" s="30"/>
      <c r="T178" s="30"/>
      <c r="U178" s="580">
        <v>0</v>
      </c>
      <c r="V178" s="629" t="e">
        <f t="shared" si="596"/>
        <v>#DIV/0!</v>
      </c>
      <c r="W178" s="580">
        <v>0</v>
      </c>
      <c r="X178" s="629" t="e">
        <f t="shared" si="597"/>
        <v>#DIV/0!</v>
      </c>
      <c r="Y178" s="68"/>
      <c r="Z178" s="629" t="e">
        <f t="shared" si="598"/>
        <v>#DIV/0!</v>
      </c>
      <c r="AA178" s="30"/>
      <c r="AB178" s="629" t="e">
        <f t="shared" si="599"/>
        <v>#DIV/0!</v>
      </c>
      <c r="AC178" s="30"/>
      <c r="AD178" s="622" t="e">
        <f t="shared" si="600"/>
        <v>#DIV/0!</v>
      </c>
      <c r="AE178" s="580">
        <v>0</v>
      </c>
      <c r="AF178" s="30"/>
      <c r="AG178" s="580">
        <v>0</v>
      </c>
      <c r="AH178" s="622" t="e">
        <f t="shared" si="601"/>
        <v>#DIV/0!</v>
      </c>
      <c r="AI178" s="68"/>
      <c r="AJ178" s="622">
        <v>0</v>
      </c>
      <c r="AK178" s="30"/>
      <c r="AL178" s="458" t="e">
        <f t="shared" si="602"/>
        <v>#DIV/0!</v>
      </c>
      <c r="AM178" s="30"/>
      <c r="AN178" s="30"/>
      <c r="AO178" s="30"/>
      <c r="AP178" s="30"/>
      <c r="AQ178" s="30"/>
      <c r="AR178" s="30"/>
      <c r="AS178" s="30"/>
      <c r="AT178" s="30"/>
      <c r="AU178" s="558">
        <f t="shared" si="718"/>
        <v>0</v>
      </c>
      <c r="AV178" s="559">
        <f t="shared" si="698"/>
        <v>0</v>
      </c>
      <c r="AW178" s="483">
        <v>0</v>
      </c>
      <c r="AX178" s="483">
        <v>0</v>
      </c>
      <c r="AY178" s="68"/>
      <c r="AZ178" s="30"/>
      <c r="BA178" s="434">
        <f t="shared" si="720"/>
        <v>1226255.7</v>
      </c>
      <c r="BB178" s="525">
        <f>BF178-E178</f>
        <v>1226255.7</v>
      </c>
      <c r="BC178" s="308"/>
      <c r="BD178" s="308"/>
      <c r="BE178" s="525">
        <f t="shared" si="721"/>
        <v>1226255.7</v>
      </c>
      <c r="BF178" s="434">
        <f>'[4]2 чт ФБ без оценки (2)'!$O$7</f>
        <v>1226255.7</v>
      </c>
      <c r="BG178" s="68"/>
      <c r="BH178" s="30"/>
      <c r="BI178" s="490">
        <f t="shared" si="722"/>
        <v>0</v>
      </c>
      <c r="BJ178" s="483">
        <v>0</v>
      </c>
      <c r="BK178" s="483"/>
      <c r="BL178" s="68"/>
      <c r="BM178" s="30"/>
      <c r="BN178" s="434"/>
      <c r="BO178" s="490">
        <f t="shared" si="703"/>
        <v>0</v>
      </c>
      <c r="BP178" s="483">
        <v>0</v>
      </c>
      <c r="BQ178" s="483"/>
      <c r="BR178" s="68"/>
      <c r="BS178" s="30"/>
      <c r="BT178" s="68"/>
      <c r="BU178" s="30"/>
      <c r="BV178" s="490">
        <f t="shared" si="723"/>
        <v>0</v>
      </c>
      <c r="BW178" s="434">
        <v>0</v>
      </c>
      <c r="BX178" s="434"/>
      <c r="BY178" s="68"/>
      <c r="BZ178" s="30"/>
      <c r="CA178" s="427">
        <f t="shared" si="724"/>
        <v>0</v>
      </c>
      <c r="CB178" s="192"/>
      <c r="CC178" s="251"/>
      <c r="CD178" s="252"/>
      <c r="CE178" s="427">
        <f t="shared" si="725"/>
        <v>0</v>
      </c>
      <c r="CF178" s="192"/>
      <c r="CG178" s="192"/>
      <c r="CH178" s="251"/>
      <c r="CI178" s="252"/>
      <c r="CJ178" s="483"/>
      <c r="CK178" s="490">
        <f t="shared" si="707"/>
        <v>0</v>
      </c>
      <c r="CL178" s="483">
        <v>0</v>
      </c>
      <c r="CM178" s="483"/>
      <c r="CN178" s="68"/>
      <c r="CO178" s="30"/>
    </row>
    <row r="179" spans="2:93" s="52" customFormat="1" ht="54" hidden="1" customHeight="1" x14ac:dyDescent="0.25">
      <c r="B179" s="206"/>
      <c r="C179" s="111" t="s">
        <v>385</v>
      </c>
      <c r="D179" s="182">
        <f t="shared" si="686"/>
        <v>0</v>
      </c>
      <c r="E179" s="182">
        <v>0</v>
      </c>
      <c r="F179" s="182"/>
      <c r="G179" s="247"/>
      <c r="H179" s="247"/>
      <c r="I179" s="247"/>
      <c r="J179" s="567" t="e">
        <f t="shared" si="595"/>
        <v>#DIV/0!</v>
      </c>
      <c r="K179" s="182">
        <v>0</v>
      </c>
      <c r="L179" s="33"/>
      <c r="M179" s="559"/>
      <c r="N179" s="33"/>
      <c r="O179" s="33"/>
      <c r="P179" s="33"/>
      <c r="Q179" s="33"/>
      <c r="R179" s="33"/>
      <c r="S179" s="33"/>
      <c r="T179" s="33"/>
      <c r="U179" s="581">
        <v>0</v>
      </c>
      <c r="V179" s="629" t="e">
        <f t="shared" si="596"/>
        <v>#DIV/0!</v>
      </c>
      <c r="W179" s="581"/>
      <c r="X179" s="629" t="e">
        <f t="shared" si="597"/>
        <v>#DIV/0!</v>
      </c>
      <c r="Y179" s="33"/>
      <c r="Z179" s="629" t="e">
        <f t="shared" si="598"/>
        <v>#DIV/0!</v>
      </c>
      <c r="AA179" s="33"/>
      <c r="AB179" s="629" t="e">
        <f t="shared" si="599"/>
        <v>#DIV/0!</v>
      </c>
      <c r="AC179" s="33"/>
      <c r="AD179" s="622" t="e">
        <f t="shared" si="600"/>
        <v>#DIV/0!</v>
      </c>
      <c r="AE179" s="581">
        <v>0</v>
      </c>
      <c r="AF179" s="33"/>
      <c r="AG179" s="581"/>
      <c r="AH179" s="622" t="e">
        <f t="shared" si="601"/>
        <v>#DIV/0!</v>
      </c>
      <c r="AI179" s="33"/>
      <c r="AJ179" s="622">
        <v>0</v>
      </c>
      <c r="AK179" s="33"/>
      <c r="AL179" s="458" t="e">
        <f t="shared" si="602"/>
        <v>#DIV/0!</v>
      </c>
      <c r="AM179" s="33"/>
      <c r="AN179" s="33"/>
      <c r="AO179" s="33"/>
      <c r="AP179" s="33"/>
      <c r="AQ179" s="33"/>
      <c r="AR179" s="33"/>
      <c r="AS179" s="33"/>
      <c r="AT179" s="33"/>
      <c r="AU179" s="559">
        <f t="shared" si="718"/>
        <v>0</v>
      </c>
      <c r="AV179" s="559">
        <f t="shared" si="698"/>
        <v>0</v>
      </c>
      <c r="AW179" s="482">
        <v>0</v>
      </c>
      <c r="AX179" s="482"/>
      <c r="AY179" s="33"/>
      <c r="AZ179" s="33"/>
      <c r="BA179" s="433">
        <f t="shared" si="720"/>
        <v>603976.68807000003</v>
      </c>
      <c r="BB179" s="526">
        <f>BF179-E179</f>
        <v>603976.68807000003</v>
      </c>
      <c r="BC179" s="33"/>
      <c r="BD179" s="33"/>
      <c r="BE179" s="526">
        <f t="shared" si="721"/>
        <v>603976.68807000003</v>
      </c>
      <c r="BF179" s="433">
        <v>603976.68807000003</v>
      </c>
      <c r="BG179" s="33"/>
      <c r="BH179" s="33"/>
      <c r="BI179" s="491">
        <f t="shared" si="722"/>
        <v>0</v>
      </c>
      <c r="BJ179" s="482">
        <v>0</v>
      </c>
      <c r="BK179" s="482"/>
      <c r="BL179" s="33"/>
      <c r="BM179" s="33"/>
      <c r="BN179" s="433"/>
      <c r="BO179" s="491">
        <f t="shared" si="703"/>
        <v>0</v>
      </c>
      <c r="BP179" s="482">
        <v>0</v>
      </c>
      <c r="BQ179" s="482"/>
      <c r="BR179" s="33"/>
      <c r="BS179" s="33"/>
      <c r="BT179" s="33"/>
      <c r="BU179" s="33"/>
      <c r="BV179" s="491">
        <f t="shared" si="723"/>
        <v>0</v>
      </c>
      <c r="BW179" s="433">
        <v>0</v>
      </c>
      <c r="BX179" s="433"/>
      <c r="BY179" s="33"/>
      <c r="BZ179" s="33"/>
      <c r="CA179" s="426">
        <f t="shared" si="724"/>
        <v>0</v>
      </c>
      <c r="CB179" s="182"/>
      <c r="CC179" s="247"/>
      <c r="CD179" s="247"/>
      <c r="CE179" s="426">
        <f t="shared" si="725"/>
        <v>0</v>
      </c>
      <c r="CF179" s="182"/>
      <c r="CG179" s="182"/>
      <c r="CH179" s="247"/>
      <c r="CI179" s="247"/>
      <c r="CJ179" s="482"/>
      <c r="CK179" s="491">
        <f t="shared" si="707"/>
        <v>0</v>
      </c>
      <c r="CL179" s="482">
        <v>0</v>
      </c>
      <c r="CM179" s="482"/>
      <c r="CN179" s="33"/>
      <c r="CO179" s="33"/>
    </row>
    <row r="180" spans="2:93" s="47" customFormat="1" ht="108.75" hidden="1" customHeight="1" x14ac:dyDescent="0.25">
      <c r="B180" s="206" t="s">
        <v>66</v>
      </c>
      <c r="C180" s="138" t="s">
        <v>221</v>
      </c>
      <c r="D180" s="182">
        <f>F180</f>
        <v>0</v>
      </c>
      <c r="E180" s="182">
        <f>E181+E182</f>
        <v>0</v>
      </c>
      <c r="F180" s="182">
        <f>F182</f>
        <v>0</v>
      </c>
      <c r="G180" s="251"/>
      <c r="H180" s="252"/>
      <c r="I180" s="252"/>
      <c r="J180" s="567" t="e">
        <f t="shared" si="595"/>
        <v>#DIV/0!</v>
      </c>
      <c r="K180" s="182">
        <f>K181+K182</f>
        <v>0</v>
      </c>
      <c r="L180" s="30"/>
      <c r="M180" s="559">
        <f>M182</f>
        <v>0</v>
      </c>
      <c r="N180" s="30"/>
      <c r="O180" s="68"/>
      <c r="P180" s="30"/>
      <c r="Q180" s="30"/>
      <c r="R180" s="30"/>
      <c r="S180" s="30"/>
      <c r="T180" s="30"/>
      <c r="U180" s="581">
        <f>U181+U182</f>
        <v>0</v>
      </c>
      <c r="V180" s="629" t="e">
        <f t="shared" si="596"/>
        <v>#DIV/0!</v>
      </c>
      <c r="W180" s="581">
        <f>W182</f>
        <v>0</v>
      </c>
      <c r="X180" s="629" t="e">
        <f t="shared" si="597"/>
        <v>#DIV/0!</v>
      </c>
      <c r="Y180" s="68"/>
      <c r="Z180" s="629" t="e">
        <f t="shared" si="598"/>
        <v>#DIV/0!</v>
      </c>
      <c r="AA180" s="30"/>
      <c r="AB180" s="629" t="e">
        <f t="shared" si="599"/>
        <v>#DIV/0!</v>
      </c>
      <c r="AC180" s="30"/>
      <c r="AD180" s="622" t="e">
        <f t="shared" si="600"/>
        <v>#DIV/0!</v>
      </c>
      <c r="AE180" s="581">
        <f>AE181+AE182</f>
        <v>0</v>
      </c>
      <c r="AF180" s="30"/>
      <c r="AG180" s="581">
        <f>AG182</f>
        <v>0</v>
      </c>
      <c r="AH180" s="622" t="e">
        <f t="shared" si="601"/>
        <v>#DIV/0!</v>
      </c>
      <c r="AI180" s="68"/>
      <c r="AJ180" s="622">
        <v>0</v>
      </c>
      <c r="AK180" s="30"/>
      <c r="AL180" s="458" t="e">
        <f t="shared" si="602"/>
        <v>#DIV/0!</v>
      </c>
      <c r="AM180" s="30"/>
      <c r="AN180" s="30"/>
      <c r="AO180" s="30"/>
      <c r="AP180" s="30"/>
      <c r="AQ180" s="30"/>
      <c r="AR180" s="30"/>
      <c r="AS180" s="30"/>
      <c r="AT180" s="30"/>
      <c r="AU180" s="559">
        <f>AV180</f>
        <v>0</v>
      </c>
      <c r="AV180" s="559">
        <f>AX180</f>
        <v>0</v>
      </c>
      <c r="AW180" s="482">
        <f>AW181+AW182</f>
        <v>0</v>
      </c>
      <c r="AX180" s="482">
        <f>AX182</f>
        <v>0</v>
      </c>
      <c r="AY180" s="68"/>
      <c r="AZ180" s="30"/>
      <c r="BA180" s="433">
        <f t="shared" si="720"/>
        <v>0</v>
      </c>
      <c r="BB180" s="526">
        <f>BB181+BB182</f>
        <v>0</v>
      </c>
      <c r="BC180" s="30"/>
      <c r="BD180" s="30"/>
      <c r="BE180" s="526">
        <f t="shared" si="721"/>
        <v>0</v>
      </c>
      <c r="BF180" s="433">
        <f>BF181+BF182</f>
        <v>0</v>
      </c>
      <c r="BG180" s="68"/>
      <c r="BH180" s="30"/>
      <c r="BI180" s="491">
        <f t="shared" ref="BI180:BI182" si="726">BJ180+BK180+BL180+BM180</f>
        <v>0</v>
      </c>
      <c r="BJ180" s="482">
        <f>BJ181+BJ182</f>
        <v>0</v>
      </c>
      <c r="BK180" s="482">
        <f t="shared" ref="BK180:BM180" si="727">BK181+BK182</f>
        <v>0</v>
      </c>
      <c r="BL180" s="482">
        <f t="shared" si="727"/>
        <v>0</v>
      </c>
      <c r="BM180" s="482">
        <f t="shared" si="727"/>
        <v>0</v>
      </c>
      <c r="BN180" s="433"/>
      <c r="BO180" s="491">
        <f t="shared" ref="BO180:BO182" si="728">BP180+BQ180+BR180+BS180</f>
        <v>0</v>
      </c>
      <c r="BP180" s="482">
        <f>BP181+BP182</f>
        <v>0</v>
      </c>
      <c r="BQ180" s="482">
        <f t="shared" ref="BQ180:BS180" si="729">BQ181+BQ182</f>
        <v>0</v>
      </c>
      <c r="BR180" s="482">
        <f t="shared" si="729"/>
        <v>0</v>
      </c>
      <c r="BS180" s="482">
        <f t="shared" si="729"/>
        <v>0</v>
      </c>
      <c r="BT180" s="68"/>
      <c r="BU180" s="30"/>
      <c r="BV180" s="491">
        <f t="shared" si="723"/>
        <v>0</v>
      </c>
      <c r="BW180" s="433">
        <f>BW181+BW182</f>
        <v>0</v>
      </c>
      <c r="BX180" s="433"/>
      <c r="BY180" s="68"/>
      <c r="BZ180" s="30"/>
      <c r="CA180" s="426">
        <f t="shared" si="724"/>
        <v>0</v>
      </c>
      <c r="CB180" s="182">
        <f>CB181+CB182</f>
        <v>0</v>
      </c>
      <c r="CC180" s="251"/>
      <c r="CD180" s="252"/>
      <c r="CE180" s="426">
        <f t="shared" si="725"/>
        <v>0</v>
      </c>
      <c r="CF180" s="182">
        <f>CF181+CF182</f>
        <v>0</v>
      </c>
      <c r="CG180" s="182"/>
      <c r="CH180" s="251"/>
      <c r="CI180" s="252"/>
      <c r="CJ180" s="482"/>
      <c r="CK180" s="491">
        <f t="shared" si="707"/>
        <v>0</v>
      </c>
      <c r="CL180" s="482">
        <f>CL181+CL182</f>
        <v>0</v>
      </c>
      <c r="CM180" s="482"/>
      <c r="CN180" s="68"/>
      <c r="CO180" s="30"/>
    </row>
    <row r="181" spans="2:93" s="52" customFormat="1" ht="54" hidden="1" customHeight="1" x14ac:dyDescent="0.25">
      <c r="B181" s="206"/>
      <c r="C181" s="115" t="s">
        <v>32</v>
      </c>
      <c r="D181" s="192">
        <f t="shared" ref="D181" si="730">E181</f>
        <v>0</v>
      </c>
      <c r="E181" s="192"/>
      <c r="F181" s="192">
        <v>0</v>
      </c>
      <c r="G181" s="247"/>
      <c r="H181" s="247"/>
      <c r="I181" s="247"/>
      <c r="J181" s="567" t="e">
        <f t="shared" si="595"/>
        <v>#DIV/0!</v>
      </c>
      <c r="K181" s="192"/>
      <c r="L181" s="33"/>
      <c r="M181" s="558">
        <v>0</v>
      </c>
      <c r="N181" s="33"/>
      <c r="O181" s="33"/>
      <c r="P181" s="33"/>
      <c r="Q181" s="33"/>
      <c r="R181" s="33"/>
      <c r="S181" s="33"/>
      <c r="T181" s="33"/>
      <c r="U181" s="580"/>
      <c r="V181" s="629" t="e">
        <f t="shared" si="596"/>
        <v>#DIV/0!</v>
      </c>
      <c r="W181" s="580">
        <v>0</v>
      </c>
      <c r="X181" s="629" t="e">
        <f t="shared" si="597"/>
        <v>#DIV/0!</v>
      </c>
      <c r="Y181" s="33"/>
      <c r="Z181" s="629" t="e">
        <f t="shared" si="598"/>
        <v>#DIV/0!</v>
      </c>
      <c r="AA181" s="33"/>
      <c r="AB181" s="629" t="e">
        <f t="shared" si="599"/>
        <v>#DIV/0!</v>
      </c>
      <c r="AC181" s="33"/>
      <c r="AD181" s="622" t="e">
        <f t="shared" si="600"/>
        <v>#DIV/0!</v>
      </c>
      <c r="AE181" s="580"/>
      <c r="AF181" s="33"/>
      <c r="AG181" s="580">
        <v>0</v>
      </c>
      <c r="AH181" s="622" t="e">
        <f t="shared" si="601"/>
        <v>#DIV/0!</v>
      </c>
      <c r="AI181" s="33"/>
      <c r="AJ181" s="622">
        <v>0</v>
      </c>
      <c r="AK181" s="33"/>
      <c r="AL181" s="458" t="e">
        <f t="shared" si="602"/>
        <v>#DIV/0!</v>
      </c>
      <c r="AM181" s="33"/>
      <c r="AN181" s="33"/>
      <c r="AO181" s="33"/>
      <c r="AP181" s="33"/>
      <c r="AQ181" s="33"/>
      <c r="AR181" s="33"/>
      <c r="AS181" s="33"/>
      <c r="AT181" s="33"/>
      <c r="AU181" s="558">
        <f>AV181</f>
        <v>0</v>
      </c>
      <c r="AV181" s="559">
        <f t="shared" ref="AV181" si="731">AW181</f>
        <v>0</v>
      </c>
      <c r="AW181" s="483"/>
      <c r="AX181" s="483">
        <v>0</v>
      </c>
      <c r="AY181" s="33"/>
      <c r="AZ181" s="33"/>
      <c r="BA181" s="434">
        <f t="shared" si="720"/>
        <v>0</v>
      </c>
      <c r="BB181" s="525">
        <f>BF181-E181</f>
        <v>0</v>
      </c>
      <c r="BC181" s="33"/>
      <c r="BD181" s="33"/>
      <c r="BE181" s="525">
        <f t="shared" si="721"/>
        <v>0</v>
      </c>
      <c r="BF181" s="434"/>
      <c r="BG181" s="33"/>
      <c r="BH181" s="33"/>
      <c r="BI181" s="490">
        <f t="shared" si="726"/>
        <v>0</v>
      </c>
      <c r="BJ181" s="483">
        <v>0</v>
      </c>
      <c r="BK181" s="483">
        <v>0</v>
      </c>
      <c r="BL181" s="33"/>
      <c r="BM181" s="33"/>
      <c r="BN181" s="434"/>
      <c r="BO181" s="490">
        <f t="shared" si="728"/>
        <v>0</v>
      </c>
      <c r="BP181" s="483">
        <v>0</v>
      </c>
      <c r="BQ181" s="483">
        <v>0</v>
      </c>
      <c r="BR181" s="33"/>
      <c r="BS181" s="33"/>
      <c r="BT181" s="33"/>
      <c r="BU181" s="33"/>
      <c r="BV181" s="490">
        <f t="shared" si="723"/>
        <v>0</v>
      </c>
      <c r="BW181" s="434">
        <v>0</v>
      </c>
      <c r="BX181" s="434"/>
      <c r="BY181" s="33"/>
      <c r="BZ181" s="33"/>
      <c r="CA181" s="427">
        <f t="shared" si="724"/>
        <v>0</v>
      </c>
      <c r="CB181" s="192">
        <v>0</v>
      </c>
      <c r="CC181" s="247"/>
      <c r="CD181" s="247"/>
      <c r="CE181" s="427">
        <f t="shared" si="725"/>
        <v>0</v>
      </c>
      <c r="CF181" s="192">
        <v>0</v>
      </c>
      <c r="CG181" s="192"/>
      <c r="CH181" s="247"/>
      <c r="CI181" s="247"/>
      <c r="CJ181" s="483"/>
      <c r="CK181" s="490">
        <f t="shared" si="707"/>
        <v>0</v>
      </c>
      <c r="CL181" s="483">
        <v>0</v>
      </c>
      <c r="CM181" s="483"/>
      <c r="CN181" s="33"/>
      <c r="CO181" s="33"/>
    </row>
    <row r="182" spans="2:93" s="52" customFormat="1" ht="54" hidden="1" customHeight="1" x14ac:dyDescent="0.25">
      <c r="B182" s="206"/>
      <c r="C182" s="111" t="s">
        <v>385</v>
      </c>
      <c r="D182" s="182">
        <f>E182+F182+G182+H182</f>
        <v>0</v>
      </c>
      <c r="E182" s="182"/>
      <c r="F182" s="182"/>
      <c r="G182" s="247"/>
      <c r="H182" s="247"/>
      <c r="I182" s="247"/>
      <c r="J182" s="567" t="e">
        <f t="shared" si="595"/>
        <v>#DIV/0!</v>
      </c>
      <c r="K182" s="182"/>
      <c r="L182" s="33"/>
      <c r="M182" s="559"/>
      <c r="N182" s="33"/>
      <c r="O182" s="33"/>
      <c r="P182" s="33"/>
      <c r="Q182" s="33"/>
      <c r="R182" s="33"/>
      <c r="S182" s="33"/>
      <c r="T182" s="33"/>
      <c r="U182" s="581"/>
      <c r="V182" s="629" t="e">
        <f t="shared" si="596"/>
        <v>#DIV/0!</v>
      </c>
      <c r="W182" s="581"/>
      <c r="X182" s="629" t="e">
        <f t="shared" si="597"/>
        <v>#DIV/0!</v>
      </c>
      <c r="Y182" s="33"/>
      <c r="Z182" s="629" t="e">
        <f t="shared" si="598"/>
        <v>#DIV/0!</v>
      </c>
      <c r="AA182" s="33"/>
      <c r="AB182" s="629" t="e">
        <f t="shared" si="599"/>
        <v>#DIV/0!</v>
      </c>
      <c r="AC182" s="33"/>
      <c r="AD182" s="622" t="e">
        <f t="shared" si="600"/>
        <v>#DIV/0!</v>
      </c>
      <c r="AE182" s="581"/>
      <c r="AF182" s="33"/>
      <c r="AG182" s="581"/>
      <c r="AH182" s="622" t="e">
        <f t="shared" si="601"/>
        <v>#DIV/0!</v>
      </c>
      <c r="AI182" s="33"/>
      <c r="AJ182" s="622">
        <v>0</v>
      </c>
      <c r="AK182" s="33"/>
      <c r="AL182" s="458" t="e">
        <f t="shared" si="602"/>
        <v>#DIV/0!</v>
      </c>
      <c r="AM182" s="33"/>
      <c r="AN182" s="33"/>
      <c r="AO182" s="33"/>
      <c r="AP182" s="33"/>
      <c r="AQ182" s="33"/>
      <c r="AR182" s="33"/>
      <c r="AS182" s="33"/>
      <c r="AT182" s="33"/>
      <c r="AU182" s="559">
        <f>AV182</f>
        <v>0</v>
      </c>
      <c r="AV182" s="559">
        <f>AW182+AX182+AY182+AZ182</f>
        <v>0</v>
      </c>
      <c r="AW182" s="482"/>
      <c r="AX182" s="482"/>
      <c r="AY182" s="33"/>
      <c r="AZ182" s="33"/>
      <c r="BA182" s="433">
        <f t="shared" si="720"/>
        <v>0</v>
      </c>
      <c r="BB182" s="526">
        <f>BF182-E182</f>
        <v>0</v>
      </c>
      <c r="BC182" s="33"/>
      <c r="BD182" s="33"/>
      <c r="BE182" s="526">
        <f t="shared" si="721"/>
        <v>0</v>
      </c>
      <c r="BF182" s="433"/>
      <c r="BG182" s="33"/>
      <c r="BH182" s="33"/>
      <c r="BI182" s="491">
        <f t="shared" si="726"/>
        <v>0</v>
      </c>
      <c r="BJ182" s="482">
        <v>0</v>
      </c>
      <c r="BK182" s="482">
        <v>0</v>
      </c>
      <c r="BL182" s="33"/>
      <c r="BM182" s="33"/>
      <c r="BN182" s="433"/>
      <c r="BO182" s="491">
        <f t="shared" si="728"/>
        <v>0</v>
      </c>
      <c r="BP182" s="482">
        <v>0</v>
      </c>
      <c r="BQ182" s="482">
        <v>0</v>
      </c>
      <c r="BR182" s="33"/>
      <c r="BS182" s="33"/>
      <c r="BT182" s="33"/>
      <c r="BU182" s="33"/>
      <c r="BV182" s="491">
        <f t="shared" si="723"/>
        <v>0</v>
      </c>
      <c r="BW182" s="433">
        <v>0</v>
      </c>
      <c r="BX182" s="433"/>
      <c r="BY182" s="33"/>
      <c r="BZ182" s="33"/>
      <c r="CA182" s="426">
        <f t="shared" si="724"/>
        <v>0</v>
      </c>
      <c r="CB182" s="182">
        <v>0</v>
      </c>
      <c r="CC182" s="247"/>
      <c r="CD182" s="247"/>
      <c r="CE182" s="426">
        <f t="shared" si="725"/>
        <v>0</v>
      </c>
      <c r="CF182" s="182">
        <v>0</v>
      </c>
      <c r="CG182" s="182"/>
      <c r="CH182" s="247"/>
      <c r="CI182" s="247"/>
      <c r="CJ182" s="482"/>
      <c r="CK182" s="491">
        <f t="shared" si="707"/>
        <v>0</v>
      </c>
      <c r="CL182" s="482">
        <v>0</v>
      </c>
      <c r="CM182" s="482"/>
      <c r="CN182" s="33"/>
      <c r="CO182" s="33"/>
    </row>
    <row r="183" spans="2:93" s="52" customFormat="1" ht="54" hidden="1" customHeight="1" x14ac:dyDescent="0.25">
      <c r="B183" s="206"/>
      <c r="C183" s="111"/>
      <c r="D183" s="182"/>
      <c r="E183" s="182"/>
      <c r="F183" s="182"/>
      <c r="G183" s="247"/>
      <c r="H183" s="247"/>
      <c r="I183" s="247"/>
      <c r="J183" s="567" t="e">
        <f t="shared" si="595"/>
        <v>#DIV/0!</v>
      </c>
      <c r="K183" s="182"/>
      <c r="L183" s="33"/>
      <c r="M183" s="559"/>
      <c r="N183" s="33"/>
      <c r="O183" s="33"/>
      <c r="P183" s="33"/>
      <c r="Q183" s="33"/>
      <c r="R183" s="33"/>
      <c r="S183" s="33"/>
      <c r="T183" s="33"/>
      <c r="U183" s="581"/>
      <c r="V183" s="629" t="e">
        <f t="shared" si="596"/>
        <v>#DIV/0!</v>
      </c>
      <c r="W183" s="581"/>
      <c r="X183" s="629" t="e">
        <f t="shared" si="597"/>
        <v>#DIV/0!</v>
      </c>
      <c r="Y183" s="33"/>
      <c r="Z183" s="629" t="e">
        <f t="shared" si="598"/>
        <v>#DIV/0!</v>
      </c>
      <c r="AA183" s="33"/>
      <c r="AB183" s="629" t="e">
        <f t="shared" si="599"/>
        <v>#DIV/0!</v>
      </c>
      <c r="AC183" s="33"/>
      <c r="AD183" s="622" t="e">
        <f t="shared" si="600"/>
        <v>#DIV/0!</v>
      </c>
      <c r="AE183" s="581"/>
      <c r="AF183" s="33"/>
      <c r="AG183" s="581"/>
      <c r="AH183" s="622" t="e">
        <f t="shared" si="601"/>
        <v>#DIV/0!</v>
      </c>
      <c r="AI183" s="33"/>
      <c r="AJ183" s="622">
        <v>0</v>
      </c>
      <c r="AK183" s="33"/>
      <c r="AL183" s="458" t="e">
        <f t="shared" si="602"/>
        <v>#DIV/0!</v>
      </c>
      <c r="AM183" s="33"/>
      <c r="AN183" s="33"/>
      <c r="AO183" s="33"/>
      <c r="AP183" s="33"/>
      <c r="AQ183" s="33"/>
      <c r="AR183" s="33"/>
      <c r="AS183" s="33"/>
      <c r="AT183" s="33"/>
      <c r="AU183" s="559"/>
      <c r="AV183" s="559"/>
      <c r="AW183" s="482"/>
      <c r="AX183" s="482"/>
      <c r="AY183" s="33"/>
      <c r="AZ183" s="33"/>
      <c r="BA183" s="433"/>
      <c r="BB183" s="526"/>
      <c r="BC183" s="33"/>
      <c r="BD183" s="33"/>
      <c r="BE183" s="526"/>
      <c r="BF183" s="433"/>
      <c r="BG183" s="33"/>
      <c r="BH183" s="33"/>
      <c r="BI183" s="491"/>
      <c r="BJ183" s="482"/>
      <c r="BK183" s="482"/>
      <c r="BL183" s="33"/>
      <c r="BM183" s="33"/>
      <c r="BN183" s="433"/>
      <c r="BO183" s="491"/>
      <c r="BP183" s="482"/>
      <c r="BQ183" s="482"/>
      <c r="BR183" s="33"/>
      <c r="BS183" s="33"/>
      <c r="BT183" s="33"/>
      <c r="BU183" s="33"/>
      <c r="BV183" s="491"/>
      <c r="BW183" s="433"/>
      <c r="BX183" s="433"/>
      <c r="BY183" s="33"/>
      <c r="BZ183" s="33"/>
      <c r="CA183" s="426"/>
      <c r="CB183" s="182"/>
      <c r="CC183" s="247"/>
      <c r="CD183" s="247"/>
      <c r="CE183" s="426"/>
      <c r="CF183" s="182"/>
      <c r="CG183" s="182"/>
      <c r="CH183" s="247"/>
      <c r="CI183" s="247"/>
      <c r="CJ183" s="482"/>
      <c r="CK183" s="491"/>
      <c r="CL183" s="482"/>
      <c r="CM183" s="482"/>
      <c r="CN183" s="33"/>
      <c r="CO183" s="33"/>
    </row>
    <row r="184" spans="2:93" s="52" customFormat="1" ht="54" hidden="1" customHeight="1" x14ac:dyDescent="0.25">
      <c r="B184" s="206"/>
      <c r="C184" s="111"/>
      <c r="D184" s="182"/>
      <c r="E184" s="182"/>
      <c r="F184" s="182"/>
      <c r="G184" s="247"/>
      <c r="H184" s="247"/>
      <c r="I184" s="247"/>
      <c r="J184" s="567" t="e">
        <f t="shared" si="595"/>
        <v>#DIV/0!</v>
      </c>
      <c r="K184" s="182"/>
      <c r="L184" s="33"/>
      <c r="M184" s="559"/>
      <c r="N184" s="33"/>
      <c r="O184" s="33"/>
      <c r="P184" s="33"/>
      <c r="Q184" s="33"/>
      <c r="R184" s="33"/>
      <c r="S184" s="33"/>
      <c r="T184" s="33"/>
      <c r="U184" s="581"/>
      <c r="V184" s="629" t="e">
        <f t="shared" si="596"/>
        <v>#DIV/0!</v>
      </c>
      <c r="W184" s="581"/>
      <c r="X184" s="629" t="e">
        <f t="shared" si="597"/>
        <v>#DIV/0!</v>
      </c>
      <c r="Y184" s="33"/>
      <c r="Z184" s="629" t="e">
        <f t="shared" si="598"/>
        <v>#DIV/0!</v>
      </c>
      <c r="AA184" s="33"/>
      <c r="AB184" s="629" t="e">
        <f t="shared" si="599"/>
        <v>#DIV/0!</v>
      </c>
      <c r="AC184" s="33"/>
      <c r="AD184" s="622" t="e">
        <f t="shared" si="600"/>
        <v>#DIV/0!</v>
      </c>
      <c r="AE184" s="581"/>
      <c r="AF184" s="33"/>
      <c r="AG184" s="581"/>
      <c r="AH184" s="622" t="e">
        <f t="shared" si="601"/>
        <v>#DIV/0!</v>
      </c>
      <c r="AI184" s="33"/>
      <c r="AJ184" s="622">
        <v>0</v>
      </c>
      <c r="AK184" s="33"/>
      <c r="AL184" s="458" t="e">
        <f t="shared" si="602"/>
        <v>#DIV/0!</v>
      </c>
      <c r="AM184" s="33"/>
      <c r="AN184" s="33"/>
      <c r="AO184" s="33"/>
      <c r="AP184" s="33"/>
      <c r="AQ184" s="33"/>
      <c r="AR184" s="33"/>
      <c r="AS184" s="33"/>
      <c r="AT184" s="33"/>
      <c r="AU184" s="559"/>
      <c r="AV184" s="559"/>
      <c r="AW184" s="482"/>
      <c r="AX184" s="482"/>
      <c r="AY184" s="33"/>
      <c r="AZ184" s="33"/>
      <c r="BA184" s="433"/>
      <c r="BB184" s="526"/>
      <c r="BC184" s="33"/>
      <c r="BD184" s="33"/>
      <c r="BE184" s="526"/>
      <c r="BF184" s="433"/>
      <c r="BG184" s="33"/>
      <c r="BH184" s="33"/>
      <c r="BI184" s="491"/>
      <c r="BJ184" s="482"/>
      <c r="BK184" s="482"/>
      <c r="BL184" s="33"/>
      <c r="BM184" s="33"/>
      <c r="BN184" s="433"/>
      <c r="BO184" s="491"/>
      <c r="BP184" s="482"/>
      <c r="BQ184" s="482"/>
      <c r="BR184" s="33"/>
      <c r="BS184" s="33"/>
      <c r="BT184" s="33"/>
      <c r="BU184" s="33"/>
      <c r="BV184" s="491"/>
      <c r="BW184" s="433"/>
      <c r="BX184" s="433"/>
      <c r="BY184" s="33"/>
      <c r="BZ184" s="33"/>
      <c r="CA184" s="426"/>
      <c r="CB184" s="182"/>
      <c r="CC184" s="247"/>
      <c r="CD184" s="247"/>
      <c r="CE184" s="426"/>
      <c r="CF184" s="182"/>
      <c r="CG184" s="182"/>
      <c r="CH184" s="247"/>
      <c r="CI184" s="247"/>
      <c r="CJ184" s="482"/>
      <c r="CK184" s="491"/>
      <c r="CL184" s="482"/>
      <c r="CM184" s="482"/>
      <c r="CN184" s="33"/>
      <c r="CO184" s="33"/>
    </row>
    <row r="185" spans="2:93" s="366" customFormat="1" ht="179.25" hidden="1" customHeight="1" x14ac:dyDescent="0.25">
      <c r="B185" s="361" t="s">
        <v>62</v>
      </c>
      <c r="C185" s="362" t="s">
        <v>328</v>
      </c>
      <c r="D185" s="690" t="e">
        <f>E185+F185+G185+H185</f>
        <v>#REF!</v>
      </c>
      <c r="E185" s="690" t="e">
        <f>E186+E187</f>
        <v>#REF!</v>
      </c>
      <c r="F185" s="690"/>
      <c r="G185" s="690"/>
      <c r="H185" s="690"/>
      <c r="I185" s="690"/>
      <c r="J185" s="567" t="e">
        <f t="shared" si="595"/>
        <v>#REF!</v>
      </c>
      <c r="K185" s="690" t="e">
        <f>K186+K187</f>
        <v>#REF!</v>
      </c>
      <c r="L185" s="363"/>
      <c r="M185" s="363"/>
      <c r="N185" s="363"/>
      <c r="O185" s="363"/>
      <c r="P185" s="363"/>
      <c r="Q185" s="363"/>
      <c r="R185" s="363"/>
      <c r="S185" s="363"/>
      <c r="T185" s="363"/>
      <c r="U185" s="363" t="e">
        <f>U186+U187</f>
        <v>#REF!</v>
      </c>
      <c r="V185" s="629" t="e">
        <f t="shared" si="596"/>
        <v>#REF!</v>
      </c>
      <c r="W185" s="363"/>
      <c r="X185" s="629" t="e">
        <f t="shared" si="597"/>
        <v>#DIV/0!</v>
      </c>
      <c r="Y185" s="363"/>
      <c r="Z185" s="629" t="e">
        <f t="shared" si="598"/>
        <v>#DIV/0!</v>
      </c>
      <c r="AA185" s="363"/>
      <c r="AB185" s="629" t="e">
        <f t="shared" si="599"/>
        <v>#DIV/0!</v>
      </c>
      <c r="AC185" s="578"/>
      <c r="AD185" s="622" t="e">
        <f t="shared" si="600"/>
        <v>#REF!</v>
      </c>
      <c r="AE185" s="363" t="e">
        <f>AE186+AE187</f>
        <v>#REF!</v>
      </c>
      <c r="AF185" s="363"/>
      <c r="AG185" s="363"/>
      <c r="AH185" s="622" t="e">
        <f t="shared" si="601"/>
        <v>#DIV/0!</v>
      </c>
      <c r="AI185" s="363"/>
      <c r="AJ185" s="622">
        <v>0</v>
      </c>
      <c r="AK185" s="363"/>
      <c r="AL185" s="458" t="e">
        <f t="shared" si="602"/>
        <v>#DIV/0!</v>
      </c>
      <c r="AM185" s="363"/>
      <c r="AN185" s="363"/>
      <c r="AO185" s="363"/>
      <c r="AP185" s="363"/>
      <c r="AQ185" s="363"/>
      <c r="AR185" s="363"/>
      <c r="AS185" s="363"/>
      <c r="AT185" s="363"/>
      <c r="AU185" s="363"/>
      <c r="AV185" s="559" t="e">
        <f>AW185+AX185+AY185+AZ185</f>
        <v>#REF!</v>
      </c>
      <c r="AW185" s="363" t="e">
        <f>AW186+AW187</f>
        <v>#REF!</v>
      </c>
      <c r="AX185" s="363"/>
      <c r="AY185" s="363"/>
      <c r="AZ185" s="363"/>
      <c r="BA185" s="363"/>
      <c r="BB185" s="363"/>
      <c r="BC185" s="364"/>
      <c r="BD185" s="364"/>
      <c r="BE185" s="363"/>
      <c r="BF185" s="363"/>
      <c r="BG185" s="364"/>
      <c r="BH185" s="364"/>
      <c r="BI185" s="493" t="e">
        <f t="shared" si="627"/>
        <v>#REF!</v>
      </c>
      <c r="BJ185" s="363" t="e">
        <f>BJ186+BJ187</f>
        <v>#REF!</v>
      </c>
      <c r="BK185" s="363"/>
      <c r="BL185" s="363"/>
      <c r="BM185" s="364"/>
      <c r="BN185" s="363"/>
      <c r="BO185" s="493">
        <f t="shared" ref="BO185:BO187" si="732">BP185+BQ185+BR185+BS185</f>
        <v>0</v>
      </c>
      <c r="BP185" s="484">
        <f>BP186+BP187</f>
        <v>0</v>
      </c>
      <c r="BQ185" s="363"/>
      <c r="BR185" s="363"/>
      <c r="BS185" s="364"/>
      <c r="BT185" s="364"/>
      <c r="BU185" s="364"/>
      <c r="BV185" s="493">
        <f>BW185+BX185+BY185+BZ185</f>
        <v>0</v>
      </c>
      <c r="BW185" s="363">
        <f>BW186+BW187</f>
        <v>0</v>
      </c>
      <c r="BX185" s="363"/>
      <c r="BY185" s="363"/>
      <c r="BZ185" s="364"/>
      <c r="CA185" s="363">
        <f>CB185</f>
        <v>0</v>
      </c>
      <c r="CB185" s="363">
        <f>CB186+CB187</f>
        <v>0</v>
      </c>
      <c r="CC185" s="365"/>
      <c r="CD185" s="365"/>
      <c r="CE185" s="363">
        <f>CF185</f>
        <v>0</v>
      </c>
      <c r="CF185" s="363">
        <f>CF186+CF187</f>
        <v>0</v>
      </c>
      <c r="CG185" s="363"/>
      <c r="CH185" s="365"/>
      <c r="CI185" s="365"/>
      <c r="CJ185" s="363"/>
      <c r="CK185" s="493">
        <f>CL185+CM185+CN185+CO185</f>
        <v>0</v>
      </c>
      <c r="CL185" s="363">
        <f>CL186+CL187</f>
        <v>0</v>
      </c>
      <c r="CM185" s="363"/>
      <c r="CN185" s="363"/>
      <c r="CO185" s="364"/>
    </row>
    <row r="186" spans="2:93" s="52" customFormat="1" ht="54" hidden="1" customHeight="1" x14ac:dyDescent="0.25">
      <c r="B186" s="206"/>
      <c r="C186" s="115" t="s">
        <v>32</v>
      </c>
      <c r="D186" s="192"/>
      <c r="E186" s="192"/>
      <c r="F186" s="192"/>
      <c r="G186" s="247"/>
      <c r="H186" s="247"/>
      <c r="I186" s="247"/>
      <c r="J186" s="567" t="e">
        <f t="shared" si="595"/>
        <v>#DIV/0!</v>
      </c>
      <c r="K186" s="192"/>
      <c r="L186" s="33"/>
      <c r="M186" s="558"/>
      <c r="N186" s="33"/>
      <c r="O186" s="33"/>
      <c r="P186" s="33"/>
      <c r="Q186" s="33"/>
      <c r="R186" s="33"/>
      <c r="S186" s="33"/>
      <c r="T186" s="33"/>
      <c r="U186" s="580"/>
      <c r="V186" s="629" t="e">
        <f t="shared" si="596"/>
        <v>#DIV/0!</v>
      </c>
      <c r="W186" s="580"/>
      <c r="X186" s="629" t="e">
        <f t="shared" si="597"/>
        <v>#DIV/0!</v>
      </c>
      <c r="Y186" s="33"/>
      <c r="Z186" s="629" t="e">
        <f t="shared" si="598"/>
        <v>#DIV/0!</v>
      </c>
      <c r="AA186" s="33"/>
      <c r="AB186" s="629" t="e">
        <f t="shared" si="599"/>
        <v>#DIV/0!</v>
      </c>
      <c r="AC186" s="33"/>
      <c r="AD186" s="622" t="e">
        <f t="shared" si="600"/>
        <v>#DIV/0!</v>
      </c>
      <c r="AE186" s="580"/>
      <c r="AF186" s="33"/>
      <c r="AG186" s="580"/>
      <c r="AH186" s="622" t="e">
        <f t="shared" si="601"/>
        <v>#DIV/0!</v>
      </c>
      <c r="AI186" s="33"/>
      <c r="AJ186" s="622">
        <v>0</v>
      </c>
      <c r="AK186" s="33"/>
      <c r="AL186" s="458" t="e">
        <f t="shared" si="602"/>
        <v>#DIV/0!</v>
      </c>
      <c r="AM186" s="33"/>
      <c r="AN186" s="33"/>
      <c r="AO186" s="33"/>
      <c r="AP186" s="33"/>
      <c r="AQ186" s="33"/>
      <c r="AR186" s="33"/>
      <c r="AS186" s="33"/>
      <c r="AT186" s="33"/>
      <c r="AU186" s="558">
        <f>AV186</f>
        <v>0</v>
      </c>
      <c r="AV186" s="559">
        <f>AW186+AX186+AY186+AZ186</f>
        <v>0</v>
      </c>
      <c r="AW186" s="483"/>
      <c r="AX186" s="483"/>
      <c r="AY186" s="33"/>
      <c r="AZ186" s="33"/>
      <c r="BA186" s="434">
        <f t="shared" ref="BA186:BA187" si="733">BB186+BC186+BD186</f>
        <v>0</v>
      </c>
      <c r="BB186" s="525">
        <f>BF186-E186</f>
        <v>0</v>
      </c>
      <c r="BC186" s="33"/>
      <c r="BD186" s="33"/>
      <c r="BE186" s="525">
        <f t="shared" ref="BE186:BE187" si="734">BF186+BG186+BH186</f>
        <v>0</v>
      </c>
      <c r="BF186" s="434"/>
      <c r="BG186" s="33"/>
      <c r="BH186" s="33"/>
      <c r="BI186" s="490">
        <f t="shared" si="627"/>
        <v>0</v>
      </c>
      <c r="BJ186" s="483">
        <f>BJ198</f>
        <v>0</v>
      </c>
      <c r="BK186" s="483"/>
      <c r="BL186" s="33"/>
      <c r="BM186" s="33"/>
      <c r="BN186" s="434"/>
      <c r="BO186" s="490">
        <f t="shared" si="732"/>
        <v>0</v>
      </c>
      <c r="BP186" s="483">
        <f>BP198</f>
        <v>0</v>
      </c>
      <c r="BQ186" s="483"/>
      <c r="BR186" s="33"/>
      <c r="BS186" s="33"/>
      <c r="BT186" s="33"/>
      <c r="BU186" s="33"/>
      <c r="BV186" s="490">
        <f>BW186+BX186+BY186+BZ186</f>
        <v>0</v>
      </c>
      <c r="BW186" s="434">
        <v>0</v>
      </c>
      <c r="BX186" s="434"/>
      <c r="BY186" s="33"/>
      <c r="BZ186" s="33"/>
      <c r="CA186" s="343">
        <f>CB186</f>
        <v>0</v>
      </c>
      <c r="CB186" s="343">
        <f>CB198</f>
        <v>0</v>
      </c>
      <c r="CC186" s="247"/>
      <c r="CD186" s="247"/>
      <c r="CE186" s="343">
        <f>CF186</f>
        <v>0</v>
      </c>
      <c r="CF186" s="343">
        <f>CF198</f>
        <v>0</v>
      </c>
      <c r="CG186" s="525"/>
      <c r="CH186" s="247"/>
      <c r="CI186" s="247"/>
      <c r="CJ186" s="483"/>
      <c r="CK186" s="490">
        <f>CL186+CM186+CN186+CO186</f>
        <v>0</v>
      </c>
      <c r="CL186" s="483">
        <v>0</v>
      </c>
      <c r="CM186" s="483"/>
      <c r="CN186" s="33"/>
      <c r="CO186" s="33"/>
    </row>
    <row r="187" spans="2:93" s="52" customFormat="1" ht="54" hidden="1" customHeight="1" x14ac:dyDescent="0.25">
      <c r="B187" s="206"/>
      <c r="C187" s="111" t="s">
        <v>31</v>
      </c>
      <c r="D187" s="182" t="e">
        <f>E187+F187+G187+H187</f>
        <v>#REF!</v>
      </c>
      <c r="E187" s="182" t="e">
        <f>E189+E192+E199+E201</f>
        <v>#REF!</v>
      </c>
      <c r="F187" s="182"/>
      <c r="G187" s="247"/>
      <c r="H187" s="247"/>
      <c r="I187" s="247"/>
      <c r="J187" s="567" t="e">
        <f t="shared" si="595"/>
        <v>#REF!</v>
      </c>
      <c r="K187" s="182" t="e">
        <f>K189+K192+K199+K201</f>
        <v>#REF!</v>
      </c>
      <c r="L187" s="33"/>
      <c r="M187" s="559"/>
      <c r="N187" s="33"/>
      <c r="O187" s="33"/>
      <c r="P187" s="33"/>
      <c r="Q187" s="33"/>
      <c r="R187" s="33"/>
      <c r="S187" s="33"/>
      <c r="T187" s="33"/>
      <c r="U187" s="581" t="e">
        <f>U189+U192+U199+U201</f>
        <v>#REF!</v>
      </c>
      <c r="V187" s="629" t="e">
        <f t="shared" si="596"/>
        <v>#REF!</v>
      </c>
      <c r="W187" s="581"/>
      <c r="X187" s="629" t="e">
        <f t="shared" si="597"/>
        <v>#DIV/0!</v>
      </c>
      <c r="Y187" s="33"/>
      <c r="Z187" s="629" t="e">
        <f t="shared" si="598"/>
        <v>#DIV/0!</v>
      </c>
      <c r="AA187" s="33"/>
      <c r="AB187" s="629" t="e">
        <f t="shared" si="599"/>
        <v>#DIV/0!</v>
      </c>
      <c r="AC187" s="33"/>
      <c r="AD187" s="622" t="e">
        <f t="shared" si="600"/>
        <v>#REF!</v>
      </c>
      <c r="AE187" s="581" t="e">
        <f>AE189+AE192+AE199+AE201</f>
        <v>#REF!</v>
      </c>
      <c r="AF187" s="33"/>
      <c r="AG187" s="581"/>
      <c r="AH187" s="622" t="e">
        <f t="shared" si="601"/>
        <v>#DIV/0!</v>
      </c>
      <c r="AI187" s="33"/>
      <c r="AJ187" s="622">
        <v>0</v>
      </c>
      <c r="AK187" s="33"/>
      <c r="AL187" s="458" t="e">
        <f t="shared" si="602"/>
        <v>#DIV/0!</v>
      </c>
      <c r="AM187" s="33"/>
      <c r="AN187" s="33"/>
      <c r="AO187" s="33"/>
      <c r="AP187" s="33"/>
      <c r="AQ187" s="33"/>
      <c r="AR187" s="33"/>
      <c r="AS187" s="33"/>
      <c r="AT187" s="33"/>
      <c r="AU187" s="559" t="e">
        <f>AV187</f>
        <v>#REF!</v>
      </c>
      <c r="AV187" s="559" t="e">
        <f>AW187+AX187+AY187+AZ187</f>
        <v>#REF!</v>
      </c>
      <c r="AW187" s="482" t="e">
        <f>AW189+AW192+AW199+AW201</f>
        <v>#REF!</v>
      </c>
      <c r="AX187" s="482"/>
      <c r="AY187" s="33"/>
      <c r="AZ187" s="33"/>
      <c r="BA187" s="433" t="e">
        <f t="shared" si="733"/>
        <v>#REF!</v>
      </c>
      <c r="BB187" s="526" t="e">
        <f>BF187-E187</f>
        <v>#REF!</v>
      </c>
      <c r="BC187" s="33"/>
      <c r="BD187" s="33"/>
      <c r="BE187" s="526">
        <f t="shared" si="734"/>
        <v>0</v>
      </c>
      <c r="BF187" s="433"/>
      <c r="BG187" s="33"/>
      <c r="BH187" s="33"/>
      <c r="BI187" s="491" t="e">
        <f t="shared" si="627"/>
        <v>#REF!</v>
      </c>
      <c r="BJ187" s="482" t="e">
        <f>BJ189+BJ192+BJ199</f>
        <v>#REF!</v>
      </c>
      <c r="BK187" s="482"/>
      <c r="BL187" s="33"/>
      <c r="BM187" s="33"/>
      <c r="BN187" s="433"/>
      <c r="BO187" s="491">
        <f t="shared" si="732"/>
        <v>0</v>
      </c>
      <c r="BP187" s="482">
        <f>BP189+BP192+BP199</f>
        <v>0</v>
      </c>
      <c r="BQ187" s="482"/>
      <c r="BR187" s="33"/>
      <c r="BS187" s="33"/>
      <c r="BT187" s="33"/>
      <c r="BU187" s="33"/>
      <c r="BV187" s="491">
        <f>BW187+BX187+BY187+BZ187</f>
        <v>0</v>
      </c>
      <c r="BW187" s="433">
        <v>0</v>
      </c>
      <c r="BX187" s="433"/>
      <c r="BY187" s="33"/>
      <c r="BZ187" s="33"/>
      <c r="CA187" s="342">
        <f>CB187</f>
        <v>0</v>
      </c>
      <c r="CB187" s="342">
        <f>CB189+CB192+CB199</f>
        <v>0</v>
      </c>
      <c r="CC187" s="247"/>
      <c r="CD187" s="247"/>
      <c r="CE187" s="342">
        <f>CF187</f>
        <v>0</v>
      </c>
      <c r="CF187" s="342">
        <f>CF189+CF192+CF199</f>
        <v>0</v>
      </c>
      <c r="CG187" s="526"/>
      <c r="CH187" s="247"/>
      <c r="CI187" s="247"/>
      <c r="CJ187" s="482"/>
      <c r="CK187" s="491">
        <f>CL187+CM187+CN187+CO187</f>
        <v>0</v>
      </c>
      <c r="CL187" s="482">
        <v>0</v>
      </c>
      <c r="CM187" s="482"/>
      <c r="CN187" s="33"/>
      <c r="CO187" s="33"/>
    </row>
    <row r="188" spans="2:93" s="52" customFormat="1" ht="99" hidden="1" customHeight="1" x14ac:dyDescent="0.25">
      <c r="B188" s="208" t="s">
        <v>178</v>
      </c>
      <c r="C188" s="121" t="s">
        <v>171</v>
      </c>
      <c r="D188" s="185">
        <f t="shared" ref="D188:D191" si="735">E188</f>
        <v>0</v>
      </c>
      <c r="E188" s="254">
        <f>E189</f>
        <v>0</v>
      </c>
      <c r="F188" s="254"/>
      <c r="G188" s="35"/>
      <c r="H188" s="247"/>
      <c r="I188" s="247"/>
      <c r="J188" s="567" t="e">
        <f t="shared" si="595"/>
        <v>#DIV/0!</v>
      </c>
      <c r="K188" s="254">
        <f>K189</f>
        <v>0</v>
      </c>
      <c r="L188" s="33"/>
      <c r="M188" s="125"/>
      <c r="N188" s="33"/>
      <c r="O188" s="102"/>
      <c r="P188" s="33"/>
      <c r="Q188" s="33"/>
      <c r="R188" s="33"/>
      <c r="S188" s="33"/>
      <c r="T188" s="33"/>
      <c r="U188" s="125">
        <f>U189</f>
        <v>0</v>
      </c>
      <c r="V188" s="629" t="e">
        <f t="shared" si="596"/>
        <v>#DIV/0!</v>
      </c>
      <c r="W188" s="125"/>
      <c r="X188" s="629" t="e">
        <f t="shared" si="597"/>
        <v>#DIV/0!</v>
      </c>
      <c r="Y188" s="102"/>
      <c r="Z188" s="629" t="e">
        <f t="shared" si="598"/>
        <v>#DIV/0!</v>
      </c>
      <c r="AA188" s="33"/>
      <c r="AB188" s="629" t="e">
        <f t="shared" si="599"/>
        <v>#DIV/0!</v>
      </c>
      <c r="AC188" s="33"/>
      <c r="AD188" s="622" t="e">
        <f t="shared" si="600"/>
        <v>#DIV/0!</v>
      </c>
      <c r="AE188" s="125">
        <f>AE189</f>
        <v>0</v>
      </c>
      <c r="AF188" s="33"/>
      <c r="AG188" s="125"/>
      <c r="AH188" s="622" t="e">
        <f t="shared" si="601"/>
        <v>#DIV/0!</v>
      </c>
      <c r="AI188" s="102"/>
      <c r="AJ188" s="622">
        <v>0</v>
      </c>
      <c r="AK188" s="33"/>
      <c r="AL188" s="458" t="e">
        <f t="shared" si="602"/>
        <v>#DIV/0!</v>
      </c>
      <c r="AM188" s="33"/>
      <c r="AN188" s="33"/>
      <c r="AO188" s="33"/>
      <c r="AP188" s="33"/>
      <c r="AQ188" s="33"/>
      <c r="AR188" s="33"/>
      <c r="AS188" s="33"/>
      <c r="AT188" s="33"/>
      <c r="AU188" s="554">
        <f t="shared" ref="AU188:AU195" si="736">AV188</f>
        <v>0</v>
      </c>
      <c r="AV188" s="559">
        <f t="shared" ref="AV188:AV208" si="737">AW188</f>
        <v>0</v>
      </c>
      <c r="AW188" s="125">
        <f>AW189</f>
        <v>0</v>
      </c>
      <c r="AX188" s="125"/>
      <c r="AY188" s="102"/>
      <c r="AZ188" s="33"/>
      <c r="BA188" s="306">
        <f t="shared" si="610"/>
        <v>0</v>
      </c>
      <c r="BB188" s="33"/>
      <c r="BC188" s="33"/>
      <c r="BD188" s="33"/>
      <c r="BE188" s="535">
        <f t="shared" si="608"/>
        <v>0</v>
      </c>
      <c r="BF188" s="125">
        <f>E188</f>
        <v>0</v>
      </c>
      <c r="BG188" s="102"/>
      <c r="BH188" s="33"/>
      <c r="BI188" s="495">
        <f t="shared" ref="BI188:BI196" si="738">BJ188</f>
        <v>0</v>
      </c>
      <c r="BJ188" s="125">
        <f>BJ189</f>
        <v>0</v>
      </c>
      <c r="BK188" s="125"/>
      <c r="BL188" s="102"/>
      <c r="BM188" s="33"/>
      <c r="BN188" s="436"/>
      <c r="BO188" s="495">
        <f t="shared" ref="BO188:BO199" si="739">BP188</f>
        <v>0</v>
      </c>
      <c r="BP188" s="125">
        <f>BP189</f>
        <v>0</v>
      </c>
      <c r="BQ188" s="125"/>
      <c r="BR188" s="102"/>
      <c r="BS188" s="33"/>
      <c r="BT188" s="102"/>
      <c r="BU188" s="33"/>
      <c r="BV188" s="495">
        <f t="shared" si="663"/>
        <v>0</v>
      </c>
      <c r="BW188" s="125">
        <f>BW189</f>
        <v>0</v>
      </c>
      <c r="BX188" s="125"/>
      <c r="BY188" s="102"/>
      <c r="BZ188" s="33"/>
      <c r="CA188" s="340">
        <f t="shared" si="624"/>
        <v>0</v>
      </c>
      <c r="CB188" s="254"/>
      <c r="CC188" s="35"/>
      <c r="CD188" s="247"/>
      <c r="CE188" s="340">
        <f t="shared" si="625"/>
        <v>0</v>
      </c>
      <c r="CF188" s="254"/>
      <c r="CG188" s="254"/>
      <c r="CH188" s="35"/>
      <c r="CI188" s="247"/>
      <c r="CJ188" s="486"/>
      <c r="CK188" s="495">
        <f t="shared" si="664"/>
        <v>0</v>
      </c>
      <c r="CL188" s="125">
        <f>CL189</f>
        <v>0</v>
      </c>
      <c r="CM188" s="125"/>
      <c r="CN188" s="102"/>
      <c r="CO188" s="33"/>
    </row>
    <row r="189" spans="2:93" s="39" customFormat="1" ht="100.5" hidden="1" customHeight="1" x14ac:dyDescent="0.25">
      <c r="B189" s="214" t="s">
        <v>334</v>
      </c>
      <c r="C189" s="40" t="s">
        <v>110</v>
      </c>
      <c r="D189" s="661">
        <f t="shared" si="735"/>
        <v>0</v>
      </c>
      <c r="E189" s="661">
        <f>E190+E191</f>
        <v>0</v>
      </c>
      <c r="F189" s="661"/>
      <c r="G189" s="276"/>
      <c r="H189" s="276"/>
      <c r="I189" s="276"/>
      <c r="J189" s="567" t="e">
        <f t="shared" si="595"/>
        <v>#DIV/0!</v>
      </c>
      <c r="K189" s="661">
        <f>K190+K191</f>
        <v>0</v>
      </c>
      <c r="L189" s="43"/>
      <c r="M189" s="128"/>
      <c r="N189" s="43"/>
      <c r="O189" s="43"/>
      <c r="P189" s="43"/>
      <c r="Q189" s="43"/>
      <c r="R189" s="43"/>
      <c r="S189" s="43"/>
      <c r="T189" s="43"/>
      <c r="U189" s="128">
        <f>U190+U191</f>
        <v>0</v>
      </c>
      <c r="V189" s="629" t="e">
        <f t="shared" si="596"/>
        <v>#DIV/0!</v>
      </c>
      <c r="W189" s="128"/>
      <c r="X189" s="629" t="e">
        <f t="shared" si="597"/>
        <v>#DIV/0!</v>
      </c>
      <c r="Y189" s="43"/>
      <c r="Z189" s="629" t="e">
        <f t="shared" si="598"/>
        <v>#DIV/0!</v>
      </c>
      <c r="AA189" s="43"/>
      <c r="AB189" s="629" t="e">
        <f t="shared" si="599"/>
        <v>#DIV/0!</v>
      </c>
      <c r="AC189" s="43"/>
      <c r="AD189" s="622" t="e">
        <f t="shared" si="600"/>
        <v>#DIV/0!</v>
      </c>
      <c r="AE189" s="128">
        <f>AE190+AE191</f>
        <v>0</v>
      </c>
      <c r="AF189" s="43"/>
      <c r="AG189" s="128"/>
      <c r="AH189" s="622" t="e">
        <f t="shared" si="601"/>
        <v>#DIV/0!</v>
      </c>
      <c r="AI189" s="43"/>
      <c r="AJ189" s="622">
        <v>0</v>
      </c>
      <c r="AK189" s="43"/>
      <c r="AL189" s="458" t="e">
        <f t="shared" si="602"/>
        <v>#DIV/0!</v>
      </c>
      <c r="AM189" s="43"/>
      <c r="AN189" s="43"/>
      <c r="AO189" s="43"/>
      <c r="AP189" s="43"/>
      <c r="AQ189" s="43"/>
      <c r="AR189" s="43"/>
      <c r="AS189" s="43"/>
      <c r="AT189" s="43"/>
      <c r="AU189" s="128">
        <f t="shared" si="736"/>
        <v>0</v>
      </c>
      <c r="AV189" s="128">
        <f t="shared" si="737"/>
        <v>0</v>
      </c>
      <c r="AW189" s="128">
        <f>AW190+AW191</f>
        <v>0</v>
      </c>
      <c r="AX189" s="128"/>
      <c r="AY189" s="43"/>
      <c r="AZ189" s="43"/>
      <c r="BA189" s="306">
        <f t="shared" si="610"/>
        <v>0</v>
      </c>
      <c r="BB189" s="21"/>
      <c r="BC189" s="21"/>
      <c r="BD189" s="21"/>
      <c r="BE189" s="128">
        <f t="shared" si="608"/>
        <v>0</v>
      </c>
      <c r="BF189" s="128">
        <f>E189</f>
        <v>0</v>
      </c>
      <c r="BG189" s="43"/>
      <c r="BH189" s="43"/>
      <c r="BI189" s="128">
        <f t="shared" si="738"/>
        <v>0</v>
      </c>
      <c r="BJ189" s="128">
        <f>BJ190+BJ191</f>
        <v>0</v>
      </c>
      <c r="BK189" s="128"/>
      <c r="BL189" s="43"/>
      <c r="BM189" s="43"/>
      <c r="BN189" s="128"/>
      <c r="BO189" s="128">
        <f t="shared" si="739"/>
        <v>0</v>
      </c>
      <c r="BP189" s="128">
        <f>BP190+BP191</f>
        <v>0</v>
      </c>
      <c r="BQ189" s="128"/>
      <c r="BR189" s="43"/>
      <c r="BS189" s="43"/>
      <c r="BT189" s="43"/>
      <c r="BU189" s="43"/>
      <c r="BV189" s="128">
        <f t="shared" si="663"/>
        <v>0</v>
      </c>
      <c r="BW189" s="128">
        <f>BW190+BW191</f>
        <v>0</v>
      </c>
      <c r="BX189" s="128"/>
      <c r="BY189" s="43"/>
      <c r="BZ189" s="43"/>
      <c r="CA189" s="128">
        <f t="shared" si="624"/>
        <v>0</v>
      </c>
      <c r="CB189" s="337"/>
      <c r="CC189" s="276"/>
      <c r="CD189" s="276"/>
      <c r="CE189" s="128">
        <f t="shared" si="625"/>
        <v>0</v>
      </c>
      <c r="CF189" s="337"/>
      <c r="CG189" s="524"/>
      <c r="CH189" s="276"/>
      <c r="CI189" s="276"/>
      <c r="CJ189" s="128"/>
      <c r="CK189" s="128">
        <f t="shared" si="664"/>
        <v>0</v>
      </c>
      <c r="CL189" s="128">
        <f>CL190+CL191</f>
        <v>0</v>
      </c>
      <c r="CM189" s="128"/>
      <c r="CN189" s="43"/>
      <c r="CO189" s="43"/>
    </row>
    <row r="190" spans="2:93" s="39" customFormat="1" ht="35.25" hidden="1" customHeight="1" x14ac:dyDescent="0.25">
      <c r="B190" s="215"/>
      <c r="C190" s="40" t="s">
        <v>105</v>
      </c>
      <c r="D190" s="188">
        <f t="shared" si="735"/>
        <v>0</v>
      </c>
      <c r="E190" s="188">
        <v>0</v>
      </c>
      <c r="F190" s="188"/>
      <c r="G190" s="276"/>
      <c r="H190" s="276"/>
      <c r="I190" s="276"/>
      <c r="J190" s="567" t="e">
        <f t="shared" si="595"/>
        <v>#DIV/0!</v>
      </c>
      <c r="K190" s="188">
        <v>0</v>
      </c>
      <c r="L190" s="43"/>
      <c r="M190" s="130"/>
      <c r="N190" s="43"/>
      <c r="O190" s="43"/>
      <c r="P190" s="43"/>
      <c r="Q190" s="43"/>
      <c r="R190" s="43"/>
      <c r="S190" s="43"/>
      <c r="T190" s="43"/>
      <c r="U190" s="130">
        <v>0</v>
      </c>
      <c r="V190" s="629" t="e">
        <f t="shared" si="596"/>
        <v>#DIV/0!</v>
      </c>
      <c r="W190" s="130"/>
      <c r="X190" s="629" t="e">
        <f t="shared" si="597"/>
        <v>#DIV/0!</v>
      </c>
      <c r="Y190" s="43"/>
      <c r="Z190" s="629" t="e">
        <f t="shared" si="598"/>
        <v>#DIV/0!</v>
      </c>
      <c r="AA190" s="43"/>
      <c r="AB190" s="629" t="e">
        <f t="shared" si="599"/>
        <v>#DIV/0!</v>
      </c>
      <c r="AC190" s="43"/>
      <c r="AD190" s="622" t="e">
        <f t="shared" si="600"/>
        <v>#DIV/0!</v>
      </c>
      <c r="AE190" s="130">
        <v>0</v>
      </c>
      <c r="AF190" s="43"/>
      <c r="AG190" s="130"/>
      <c r="AH190" s="622" t="e">
        <f t="shared" si="601"/>
        <v>#DIV/0!</v>
      </c>
      <c r="AI190" s="43"/>
      <c r="AJ190" s="622">
        <v>0</v>
      </c>
      <c r="AK190" s="43"/>
      <c r="AL190" s="458" t="e">
        <f t="shared" si="602"/>
        <v>#DIV/0!</v>
      </c>
      <c r="AM190" s="43"/>
      <c r="AN190" s="43"/>
      <c r="AO190" s="43"/>
      <c r="AP190" s="43"/>
      <c r="AQ190" s="43"/>
      <c r="AR190" s="43"/>
      <c r="AS190" s="43"/>
      <c r="AT190" s="43"/>
      <c r="AU190" s="130">
        <f t="shared" si="736"/>
        <v>0</v>
      </c>
      <c r="AV190" s="130">
        <f t="shared" si="737"/>
        <v>0</v>
      </c>
      <c r="AW190" s="130">
        <v>0</v>
      </c>
      <c r="AX190" s="130"/>
      <c r="AY190" s="43"/>
      <c r="AZ190" s="43"/>
      <c r="BA190" s="306">
        <f t="shared" si="610"/>
        <v>0</v>
      </c>
      <c r="BB190" s="43"/>
      <c r="BC190" s="43"/>
      <c r="BD190" s="43"/>
      <c r="BE190" s="130">
        <f t="shared" si="608"/>
        <v>0</v>
      </c>
      <c r="BF190" s="130">
        <f>E190</f>
        <v>0</v>
      </c>
      <c r="BG190" s="43"/>
      <c r="BH190" s="43"/>
      <c r="BI190" s="130">
        <f t="shared" si="738"/>
        <v>0</v>
      </c>
      <c r="BJ190" s="130">
        <v>0</v>
      </c>
      <c r="BK190" s="130"/>
      <c r="BL190" s="43"/>
      <c r="BM190" s="43"/>
      <c r="BN190" s="130"/>
      <c r="BO190" s="130">
        <f t="shared" si="739"/>
        <v>0</v>
      </c>
      <c r="BP190" s="130">
        <v>0</v>
      </c>
      <c r="BQ190" s="130"/>
      <c r="BR190" s="43"/>
      <c r="BS190" s="43"/>
      <c r="BT190" s="43"/>
      <c r="BU190" s="43"/>
      <c r="BV190" s="130">
        <f t="shared" si="663"/>
        <v>0</v>
      </c>
      <c r="BW190" s="130">
        <v>0</v>
      </c>
      <c r="BX190" s="130"/>
      <c r="BY190" s="43"/>
      <c r="BZ190" s="43"/>
      <c r="CA190" s="130">
        <f t="shared" si="624"/>
        <v>0</v>
      </c>
      <c r="CB190" s="188"/>
      <c r="CC190" s="276"/>
      <c r="CD190" s="276"/>
      <c r="CE190" s="130">
        <f t="shared" si="625"/>
        <v>0</v>
      </c>
      <c r="CF190" s="188"/>
      <c r="CG190" s="188"/>
      <c r="CH190" s="276"/>
      <c r="CI190" s="276"/>
      <c r="CJ190" s="130"/>
      <c r="CK190" s="130">
        <f t="shared" si="664"/>
        <v>0</v>
      </c>
      <c r="CL190" s="130">
        <v>0</v>
      </c>
      <c r="CM190" s="130"/>
      <c r="CN190" s="43"/>
      <c r="CO190" s="43"/>
    </row>
    <row r="191" spans="2:93" s="39" customFormat="1" ht="40.5" hidden="1" customHeight="1" x14ac:dyDescent="0.25">
      <c r="B191" s="215"/>
      <c r="C191" s="69" t="s">
        <v>111</v>
      </c>
      <c r="D191" s="188">
        <f t="shared" si="735"/>
        <v>0</v>
      </c>
      <c r="E191" s="188">
        <v>0</v>
      </c>
      <c r="F191" s="188"/>
      <c r="G191" s="276"/>
      <c r="H191" s="276"/>
      <c r="I191" s="276"/>
      <c r="J191" s="567" t="e">
        <f t="shared" si="595"/>
        <v>#DIV/0!</v>
      </c>
      <c r="K191" s="188">
        <v>0</v>
      </c>
      <c r="L191" s="43"/>
      <c r="M191" s="130"/>
      <c r="N191" s="43"/>
      <c r="O191" s="43"/>
      <c r="P191" s="43"/>
      <c r="Q191" s="43"/>
      <c r="R191" s="43"/>
      <c r="S191" s="43"/>
      <c r="T191" s="43"/>
      <c r="U191" s="130">
        <v>0</v>
      </c>
      <c r="V191" s="629" t="e">
        <f t="shared" si="596"/>
        <v>#DIV/0!</v>
      </c>
      <c r="W191" s="130"/>
      <c r="X191" s="629" t="e">
        <f t="shared" si="597"/>
        <v>#DIV/0!</v>
      </c>
      <c r="Y191" s="43"/>
      <c r="Z191" s="629" t="e">
        <f t="shared" si="598"/>
        <v>#DIV/0!</v>
      </c>
      <c r="AA191" s="43"/>
      <c r="AB191" s="629" t="e">
        <f t="shared" si="599"/>
        <v>#DIV/0!</v>
      </c>
      <c r="AC191" s="43"/>
      <c r="AD191" s="622" t="e">
        <f t="shared" si="600"/>
        <v>#DIV/0!</v>
      </c>
      <c r="AE191" s="130">
        <v>0</v>
      </c>
      <c r="AF191" s="43"/>
      <c r="AG191" s="130"/>
      <c r="AH191" s="622" t="e">
        <f t="shared" si="601"/>
        <v>#DIV/0!</v>
      </c>
      <c r="AI191" s="43"/>
      <c r="AJ191" s="622">
        <v>0</v>
      </c>
      <c r="AK191" s="43"/>
      <c r="AL191" s="458" t="e">
        <f t="shared" si="602"/>
        <v>#DIV/0!</v>
      </c>
      <c r="AM191" s="43"/>
      <c r="AN191" s="43"/>
      <c r="AO191" s="43"/>
      <c r="AP191" s="43"/>
      <c r="AQ191" s="43"/>
      <c r="AR191" s="43"/>
      <c r="AS191" s="43"/>
      <c r="AT191" s="43"/>
      <c r="AU191" s="130">
        <f t="shared" si="736"/>
        <v>0</v>
      </c>
      <c r="AV191" s="130">
        <f t="shared" si="737"/>
        <v>0</v>
      </c>
      <c r="AW191" s="130">
        <v>0</v>
      </c>
      <c r="AX191" s="130"/>
      <c r="AY191" s="43"/>
      <c r="AZ191" s="43"/>
      <c r="BA191" s="306">
        <f t="shared" si="610"/>
        <v>0</v>
      </c>
      <c r="BB191" s="43"/>
      <c r="BC191" s="43"/>
      <c r="BD191" s="43"/>
      <c r="BE191" s="130">
        <f t="shared" si="608"/>
        <v>0</v>
      </c>
      <c r="BF191" s="130">
        <f>E191</f>
        <v>0</v>
      </c>
      <c r="BG191" s="43"/>
      <c r="BH191" s="43"/>
      <c r="BI191" s="130">
        <f t="shared" si="738"/>
        <v>0</v>
      </c>
      <c r="BJ191" s="130">
        <v>0</v>
      </c>
      <c r="BK191" s="130"/>
      <c r="BL191" s="43"/>
      <c r="BM191" s="43"/>
      <c r="BN191" s="130"/>
      <c r="BO191" s="130">
        <f t="shared" si="739"/>
        <v>0</v>
      </c>
      <c r="BP191" s="130">
        <v>0</v>
      </c>
      <c r="BQ191" s="130"/>
      <c r="BR191" s="43"/>
      <c r="BS191" s="43"/>
      <c r="BT191" s="43"/>
      <c r="BU191" s="43"/>
      <c r="BV191" s="130">
        <f t="shared" si="663"/>
        <v>0</v>
      </c>
      <c r="BW191" s="130">
        <v>0</v>
      </c>
      <c r="BX191" s="130"/>
      <c r="BY191" s="43"/>
      <c r="BZ191" s="43"/>
      <c r="CA191" s="130">
        <f t="shared" si="624"/>
        <v>0</v>
      </c>
      <c r="CB191" s="188"/>
      <c r="CC191" s="276"/>
      <c r="CD191" s="276"/>
      <c r="CE191" s="130">
        <f t="shared" si="625"/>
        <v>0</v>
      </c>
      <c r="CF191" s="188"/>
      <c r="CG191" s="188"/>
      <c r="CH191" s="276"/>
      <c r="CI191" s="276"/>
      <c r="CJ191" s="130"/>
      <c r="CK191" s="130">
        <f t="shared" si="664"/>
        <v>0</v>
      </c>
      <c r="CL191" s="130">
        <v>0</v>
      </c>
      <c r="CM191" s="130"/>
      <c r="CN191" s="43"/>
      <c r="CO191" s="43"/>
    </row>
    <row r="192" spans="2:93" s="159" customFormat="1" ht="76.5" hidden="1" customHeight="1" x14ac:dyDescent="0.25">
      <c r="B192" s="213" t="s">
        <v>335</v>
      </c>
      <c r="C192" s="113" t="s">
        <v>170</v>
      </c>
      <c r="D192" s="185" t="e">
        <f t="shared" ref="D192:D196" si="740">E192</f>
        <v>#REF!</v>
      </c>
      <c r="E192" s="254" t="e">
        <f>E193+E194</f>
        <v>#REF!</v>
      </c>
      <c r="F192" s="254"/>
      <c r="G192" s="255"/>
      <c r="H192" s="35"/>
      <c r="I192" s="35"/>
      <c r="J192" s="567" t="e">
        <f t="shared" si="595"/>
        <v>#REF!</v>
      </c>
      <c r="K192" s="254" t="e">
        <f>K193+K194</f>
        <v>#REF!</v>
      </c>
      <c r="L192" s="102"/>
      <c r="M192" s="125"/>
      <c r="N192" s="102"/>
      <c r="O192" s="45"/>
      <c r="P192" s="102"/>
      <c r="Q192" s="102"/>
      <c r="R192" s="102"/>
      <c r="S192" s="102"/>
      <c r="T192" s="102"/>
      <c r="U192" s="125" t="e">
        <f>U193+U194</f>
        <v>#REF!</v>
      </c>
      <c r="V192" s="629" t="e">
        <f t="shared" si="596"/>
        <v>#REF!</v>
      </c>
      <c r="W192" s="125"/>
      <c r="X192" s="629" t="e">
        <f t="shared" si="597"/>
        <v>#DIV/0!</v>
      </c>
      <c r="Y192" s="45"/>
      <c r="Z192" s="629" t="e">
        <f t="shared" si="598"/>
        <v>#DIV/0!</v>
      </c>
      <c r="AA192" s="102"/>
      <c r="AB192" s="629" t="e">
        <f t="shared" si="599"/>
        <v>#DIV/0!</v>
      </c>
      <c r="AC192" s="102"/>
      <c r="AD192" s="622" t="e">
        <f t="shared" si="600"/>
        <v>#REF!</v>
      </c>
      <c r="AE192" s="125" t="e">
        <f>AE193+AE194</f>
        <v>#REF!</v>
      </c>
      <c r="AF192" s="102"/>
      <c r="AG192" s="125"/>
      <c r="AH192" s="622" t="e">
        <f t="shared" si="601"/>
        <v>#DIV/0!</v>
      </c>
      <c r="AI192" s="45"/>
      <c r="AJ192" s="622">
        <v>0</v>
      </c>
      <c r="AK192" s="102"/>
      <c r="AL192" s="458" t="e">
        <f t="shared" si="602"/>
        <v>#DIV/0!</v>
      </c>
      <c r="AM192" s="102"/>
      <c r="AN192" s="102"/>
      <c r="AO192" s="102"/>
      <c r="AP192" s="102"/>
      <c r="AQ192" s="102"/>
      <c r="AR192" s="102"/>
      <c r="AS192" s="102"/>
      <c r="AT192" s="102"/>
      <c r="AU192" s="554" t="e">
        <f t="shared" si="736"/>
        <v>#REF!</v>
      </c>
      <c r="AV192" s="559" t="e">
        <f t="shared" si="737"/>
        <v>#REF!</v>
      </c>
      <c r="AW192" s="125" t="e">
        <f>AW193+AW194</f>
        <v>#REF!</v>
      </c>
      <c r="AX192" s="125"/>
      <c r="AY192" s="45"/>
      <c r="AZ192" s="102"/>
      <c r="BA192" s="128">
        <f t="shared" si="610"/>
        <v>0</v>
      </c>
      <c r="BB192" s="128">
        <f>BB193+BB194</f>
        <v>0</v>
      </c>
      <c r="BC192" s="102"/>
      <c r="BD192" s="102"/>
      <c r="BE192" s="535">
        <f t="shared" si="608"/>
        <v>0</v>
      </c>
      <c r="BF192" s="125">
        <f>BF194</f>
        <v>0</v>
      </c>
      <c r="BG192" s="45"/>
      <c r="BH192" s="102"/>
      <c r="BI192" s="495" t="e">
        <f t="shared" si="738"/>
        <v>#REF!</v>
      </c>
      <c r="BJ192" s="125" t="e">
        <f>BJ193+BJ194</f>
        <v>#REF!</v>
      </c>
      <c r="BK192" s="125"/>
      <c r="BL192" s="45"/>
      <c r="BM192" s="102"/>
      <c r="BN192" s="436"/>
      <c r="BO192" s="495">
        <f t="shared" si="739"/>
        <v>0</v>
      </c>
      <c r="BP192" s="125">
        <f>BP193+BP194</f>
        <v>0</v>
      </c>
      <c r="BQ192" s="125"/>
      <c r="BR192" s="45"/>
      <c r="BS192" s="102"/>
      <c r="BT192" s="45"/>
      <c r="BU192" s="102"/>
      <c r="BV192" s="495">
        <f t="shared" si="663"/>
        <v>0</v>
      </c>
      <c r="BW192" s="125">
        <f>BW193+BW194</f>
        <v>0</v>
      </c>
      <c r="BX192" s="125"/>
      <c r="BY192" s="45"/>
      <c r="BZ192" s="102"/>
      <c r="CA192" s="340">
        <f t="shared" si="624"/>
        <v>0</v>
      </c>
      <c r="CB192" s="254"/>
      <c r="CC192" s="255"/>
      <c r="CD192" s="35"/>
      <c r="CE192" s="340">
        <f t="shared" si="625"/>
        <v>0</v>
      </c>
      <c r="CF192" s="254"/>
      <c r="CG192" s="254"/>
      <c r="CH192" s="255"/>
      <c r="CI192" s="35"/>
      <c r="CJ192" s="486"/>
      <c r="CK192" s="495">
        <f t="shared" si="664"/>
        <v>0</v>
      </c>
      <c r="CL192" s="125">
        <f>CL193+CL194</f>
        <v>0</v>
      </c>
      <c r="CM192" s="125"/>
      <c r="CN192" s="45"/>
      <c r="CO192" s="102"/>
    </row>
    <row r="193" spans="1:12248" s="181" customFormat="1" ht="54.75" hidden="1" customHeight="1" x14ac:dyDescent="0.3">
      <c r="B193" s="152"/>
      <c r="C193" s="126" t="s">
        <v>32</v>
      </c>
      <c r="D193" s="195" t="e">
        <f t="shared" si="740"/>
        <v>#REF!</v>
      </c>
      <c r="E193" s="195" t="e">
        <f>#REF!+#REF!</f>
        <v>#REF!</v>
      </c>
      <c r="F193" s="195"/>
      <c r="G193" s="195"/>
      <c r="H193" s="195"/>
      <c r="I193" s="195"/>
      <c r="J193" s="567" t="e">
        <f t="shared" si="595"/>
        <v>#REF!</v>
      </c>
      <c r="K193" s="195" t="e">
        <f>#REF!+#REF!</f>
        <v>#REF!</v>
      </c>
      <c r="L193" s="24"/>
      <c r="M193" s="24"/>
      <c r="N193" s="24"/>
      <c r="O193" s="24"/>
      <c r="P193" s="24"/>
      <c r="Q193" s="24"/>
      <c r="R193" s="24"/>
      <c r="S193" s="24"/>
      <c r="T193" s="24"/>
      <c r="U193" s="24" t="e">
        <f>#REF!+#REF!</f>
        <v>#REF!</v>
      </c>
      <c r="V193" s="629" t="e">
        <f t="shared" si="596"/>
        <v>#REF!</v>
      </c>
      <c r="W193" s="24"/>
      <c r="X193" s="629" t="e">
        <f t="shared" si="597"/>
        <v>#DIV/0!</v>
      </c>
      <c r="Y193" s="24"/>
      <c r="Z193" s="629" t="e">
        <f t="shared" si="598"/>
        <v>#DIV/0!</v>
      </c>
      <c r="AA193" s="24"/>
      <c r="AB193" s="629" t="e">
        <f t="shared" si="599"/>
        <v>#DIV/0!</v>
      </c>
      <c r="AC193" s="24"/>
      <c r="AD193" s="622" t="e">
        <f t="shared" si="600"/>
        <v>#REF!</v>
      </c>
      <c r="AE193" s="24" t="e">
        <f>#REF!+#REF!</f>
        <v>#REF!</v>
      </c>
      <c r="AF193" s="24"/>
      <c r="AG193" s="24"/>
      <c r="AH193" s="622" t="e">
        <f t="shared" si="601"/>
        <v>#DIV/0!</v>
      </c>
      <c r="AI193" s="24"/>
      <c r="AJ193" s="622">
        <v>0</v>
      </c>
      <c r="AK193" s="24"/>
      <c r="AL193" s="458" t="e">
        <f t="shared" si="602"/>
        <v>#DIV/0!</v>
      </c>
      <c r="AM193" s="24"/>
      <c r="AN193" s="24"/>
      <c r="AO193" s="24"/>
      <c r="AP193" s="24"/>
      <c r="AQ193" s="24"/>
      <c r="AR193" s="24"/>
      <c r="AS193" s="24"/>
      <c r="AT193" s="24"/>
      <c r="AU193" s="116" t="e">
        <f t="shared" si="736"/>
        <v>#REF!</v>
      </c>
      <c r="AV193" s="43" t="e">
        <f t="shared" si="737"/>
        <v>#REF!</v>
      </c>
      <c r="AW193" s="24" t="e">
        <f>#REF!+G193</f>
        <v>#REF!</v>
      </c>
      <c r="AX193" s="24"/>
      <c r="AY193" s="24"/>
      <c r="AZ193" s="24"/>
      <c r="BA193" s="306">
        <f t="shared" si="610"/>
        <v>0</v>
      </c>
      <c r="BB193" s="24"/>
      <c r="BC193" s="24"/>
      <c r="BD193" s="24"/>
      <c r="BE193" s="24" t="e">
        <f t="shared" si="608"/>
        <v>#REF!</v>
      </c>
      <c r="BF193" s="24" t="e">
        <f>E193</f>
        <v>#REF!</v>
      </c>
      <c r="BG193" s="24"/>
      <c r="BH193" s="24"/>
      <c r="BI193" s="24" t="e">
        <f t="shared" si="738"/>
        <v>#REF!</v>
      </c>
      <c r="BJ193" s="24" t="e">
        <f>H193+#REF!</f>
        <v>#REF!</v>
      </c>
      <c r="BK193" s="24"/>
      <c r="BL193" s="24"/>
      <c r="BM193" s="24"/>
      <c r="BN193" s="24"/>
      <c r="BO193" s="24">
        <f t="shared" si="739"/>
        <v>0</v>
      </c>
      <c r="BP193" s="24">
        <f>AZ193+BB193</f>
        <v>0</v>
      </c>
      <c r="BQ193" s="24"/>
      <c r="BR193" s="24"/>
      <c r="BS193" s="24"/>
      <c r="BT193" s="24"/>
      <c r="BU193" s="24"/>
      <c r="BV193" s="24">
        <f t="shared" si="663"/>
        <v>0</v>
      </c>
      <c r="BW193" s="24">
        <f>BA193+BH193</f>
        <v>0</v>
      </c>
      <c r="BX193" s="24"/>
      <c r="BY193" s="24"/>
      <c r="BZ193" s="24"/>
      <c r="CA193" s="24">
        <f t="shared" si="624"/>
        <v>0</v>
      </c>
      <c r="CB193" s="195"/>
      <c r="CC193" s="195"/>
      <c r="CD193" s="195"/>
      <c r="CE193" s="24">
        <f t="shared" si="625"/>
        <v>0</v>
      </c>
      <c r="CF193" s="195"/>
      <c r="CG193" s="195"/>
      <c r="CH193" s="195"/>
      <c r="CI193" s="195"/>
      <c r="CJ193" s="24"/>
      <c r="CK193" s="24">
        <f t="shared" si="664"/>
        <v>0</v>
      </c>
      <c r="CL193" s="24">
        <f>BW193+CD193</f>
        <v>0</v>
      </c>
      <c r="CM193" s="24"/>
      <c r="CN193" s="24"/>
      <c r="CO193" s="24"/>
    </row>
    <row r="194" spans="1:12248" s="71" customFormat="1" ht="53.25" hidden="1" customHeight="1" x14ac:dyDescent="0.3">
      <c r="B194" s="216"/>
      <c r="C194" s="127" t="s">
        <v>31</v>
      </c>
      <c r="D194" s="661">
        <f t="shared" si="740"/>
        <v>0</v>
      </c>
      <c r="E194" s="661">
        <f>SUM(E195:E196)</f>
        <v>0</v>
      </c>
      <c r="F194" s="661"/>
      <c r="G194" s="276"/>
      <c r="H194" s="276"/>
      <c r="I194" s="276"/>
      <c r="J194" s="567" t="e">
        <f t="shared" ref="J194:J258" si="741">I194/D194</f>
        <v>#DIV/0!</v>
      </c>
      <c r="K194" s="661">
        <f>SUM(K195:K196)</f>
        <v>0</v>
      </c>
      <c r="L194" s="43"/>
      <c r="M194" s="128"/>
      <c r="N194" s="43"/>
      <c r="O194" s="43"/>
      <c r="P194" s="43"/>
      <c r="Q194" s="43"/>
      <c r="R194" s="43"/>
      <c r="S194" s="43"/>
      <c r="T194" s="43"/>
      <c r="U194" s="128">
        <f>SUM(U195:U196)</f>
        <v>0</v>
      </c>
      <c r="V194" s="629" t="e">
        <f t="shared" si="596"/>
        <v>#DIV/0!</v>
      </c>
      <c r="W194" s="128"/>
      <c r="X194" s="629" t="e">
        <f t="shared" si="597"/>
        <v>#DIV/0!</v>
      </c>
      <c r="Y194" s="43"/>
      <c r="Z194" s="629" t="e">
        <f t="shared" si="598"/>
        <v>#DIV/0!</v>
      </c>
      <c r="AA194" s="43"/>
      <c r="AB194" s="629" t="e">
        <f t="shared" si="599"/>
        <v>#DIV/0!</v>
      </c>
      <c r="AC194" s="43"/>
      <c r="AD194" s="622" t="e">
        <f t="shared" si="600"/>
        <v>#DIV/0!</v>
      </c>
      <c r="AE194" s="128">
        <f>SUM(AE195:AE196)</f>
        <v>0</v>
      </c>
      <c r="AF194" s="43"/>
      <c r="AG194" s="128"/>
      <c r="AH194" s="622" t="e">
        <f t="shared" si="601"/>
        <v>#DIV/0!</v>
      </c>
      <c r="AI194" s="43"/>
      <c r="AJ194" s="622">
        <v>0</v>
      </c>
      <c r="AK194" s="43"/>
      <c r="AL194" s="458" t="e">
        <f t="shared" si="602"/>
        <v>#DIV/0!</v>
      </c>
      <c r="AM194" s="43"/>
      <c r="AN194" s="43"/>
      <c r="AO194" s="43"/>
      <c r="AP194" s="43"/>
      <c r="AQ194" s="43"/>
      <c r="AR194" s="43"/>
      <c r="AS194" s="43"/>
      <c r="AT194" s="43"/>
      <c r="AU194" s="128">
        <f t="shared" si="736"/>
        <v>0</v>
      </c>
      <c r="AV194" s="128">
        <f t="shared" si="737"/>
        <v>0</v>
      </c>
      <c r="AW194" s="128">
        <f>SUM(AW195:AW196)</f>
        <v>0</v>
      </c>
      <c r="AX194" s="128"/>
      <c r="AY194" s="43"/>
      <c r="AZ194" s="43"/>
      <c r="BA194" s="128">
        <f t="shared" si="610"/>
        <v>0</v>
      </c>
      <c r="BB194" s="128">
        <f>BB195</f>
        <v>0</v>
      </c>
      <c r="BC194" s="43"/>
      <c r="BD194" s="43"/>
      <c r="BE194" s="128">
        <f t="shared" si="608"/>
        <v>0</v>
      </c>
      <c r="BF194" s="128">
        <f>BF195+BF196</f>
        <v>0</v>
      </c>
      <c r="BG194" s="43"/>
      <c r="BH194" s="43"/>
      <c r="BI194" s="128">
        <f t="shared" si="738"/>
        <v>0</v>
      </c>
      <c r="BJ194" s="128">
        <f>BJ195</f>
        <v>0</v>
      </c>
      <c r="BK194" s="128"/>
      <c r="BL194" s="43"/>
      <c r="BM194" s="43"/>
      <c r="BN194" s="128"/>
      <c r="BO194" s="128">
        <f t="shared" si="739"/>
        <v>0</v>
      </c>
      <c r="BP194" s="128">
        <f>BP195</f>
        <v>0</v>
      </c>
      <c r="BQ194" s="128"/>
      <c r="BR194" s="43"/>
      <c r="BS194" s="43"/>
      <c r="BT194" s="43"/>
      <c r="BU194" s="43"/>
      <c r="BV194" s="128">
        <f t="shared" si="663"/>
        <v>0</v>
      </c>
      <c r="BW194" s="128">
        <f>BW195</f>
        <v>0</v>
      </c>
      <c r="BX194" s="128"/>
      <c r="BY194" s="43"/>
      <c r="BZ194" s="43"/>
      <c r="CA194" s="128">
        <f t="shared" si="624"/>
        <v>0</v>
      </c>
      <c r="CB194" s="337"/>
      <c r="CC194" s="276"/>
      <c r="CD194" s="276"/>
      <c r="CE194" s="128">
        <f t="shared" si="625"/>
        <v>0</v>
      </c>
      <c r="CF194" s="337"/>
      <c r="CG194" s="524"/>
      <c r="CH194" s="276"/>
      <c r="CI194" s="276"/>
      <c r="CJ194" s="128"/>
      <c r="CK194" s="128">
        <f t="shared" si="664"/>
        <v>0</v>
      </c>
      <c r="CL194" s="128">
        <f>CL195</f>
        <v>0</v>
      </c>
      <c r="CM194" s="128"/>
      <c r="CN194" s="43"/>
      <c r="CO194" s="43"/>
    </row>
    <row r="195" spans="1:12248" s="71" customFormat="1" ht="36.75" hidden="1" customHeight="1" x14ac:dyDescent="0.3">
      <c r="B195" s="216"/>
      <c r="C195" s="129" t="s">
        <v>108</v>
      </c>
      <c r="D195" s="188">
        <f t="shared" si="740"/>
        <v>0</v>
      </c>
      <c r="E195" s="188">
        <v>0</v>
      </c>
      <c r="F195" s="188"/>
      <c r="G195" s="189"/>
      <c r="H195" s="276"/>
      <c r="I195" s="276"/>
      <c r="J195" s="567" t="e">
        <f t="shared" si="741"/>
        <v>#DIV/0!</v>
      </c>
      <c r="K195" s="188">
        <v>0</v>
      </c>
      <c r="L195" s="43"/>
      <c r="M195" s="130"/>
      <c r="N195" s="43"/>
      <c r="O195" s="37"/>
      <c r="P195" s="43"/>
      <c r="Q195" s="43"/>
      <c r="R195" s="43"/>
      <c r="S195" s="43"/>
      <c r="T195" s="43"/>
      <c r="U195" s="130">
        <v>0</v>
      </c>
      <c r="V195" s="629" t="e">
        <f t="shared" ref="V195:V197" si="742">U195/E195</f>
        <v>#DIV/0!</v>
      </c>
      <c r="W195" s="130"/>
      <c r="X195" s="629" t="e">
        <f t="shared" ref="X195:X259" si="743">W195/F195</f>
        <v>#DIV/0!</v>
      </c>
      <c r="Y195" s="37"/>
      <c r="Z195" s="629" t="e">
        <f t="shared" ref="Z195:Z196" si="744">Y195/G195</f>
        <v>#DIV/0!</v>
      </c>
      <c r="AA195" s="43"/>
      <c r="AB195" s="629" t="e">
        <f t="shared" ref="AB195:AB196" si="745">AA195/H195</f>
        <v>#DIV/0!</v>
      </c>
      <c r="AC195" s="43"/>
      <c r="AD195" s="622" t="e">
        <f t="shared" ref="AD195:AD197" si="746">AC195/D195</f>
        <v>#DIV/0!</v>
      </c>
      <c r="AE195" s="130">
        <v>0</v>
      </c>
      <c r="AF195" s="43"/>
      <c r="AG195" s="130"/>
      <c r="AH195" s="622" t="e">
        <f t="shared" ref="AH195:AH259" si="747">AG195/F195</f>
        <v>#DIV/0!</v>
      </c>
      <c r="AI195" s="37"/>
      <c r="AJ195" s="622">
        <v>0</v>
      </c>
      <c r="AK195" s="43"/>
      <c r="AL195" s="458" t="e">
        <f t="shared" ref="AL195:AL196" si="748">AK195/H195</f>
        <v>#DIV/0!</v>
      </c>
      <c r="AM195" s="43"/>
      <c r="AN195" s="43"/>
      <c r="AO195" s="43"/>
      <c r="AP195" s="43"/>
      <c r="AQ195" s="43"/>
      <c r="AR195" s="43"/>
      <c r="AS195" s="43"/>
      <c r="AT195" s="43"/>
      <c r="AU195" s="130">
        <f t="shared" si="736"/>
        <v>0</v>
      </c>
      <c r="AV195" s="130">
        <f t="shared" si="737"/>
        <v>0</v>
      </c>
      <c r="AW195" s="130">
        <v>0</v>
      </c>
      <c r="AX195" s="130"/>
      <c r="AY195" s="37"/>
      <c r="AZ195" s="43"/>
      <c r="BA195" s="130">
        <f t="shared" si="610"/>
        <v>0</v>
      </c>
      <c r="BB195" s="130">
        <f>BF195-E195</f>
        <v>0</v>
      </c>
      <c r="BC195" s="43"/>
      <c r="BD195" s="43"/>
      <c r="BE195" s="130">
        <f t="shared" si="608"/>
        <v>0</v>
      </c>
      <c r="BF195" s="130">
        <f>E195</f>
        <v>0</v>
      </c>
      <c r="BG195" s="37"/>
      <c r="BH195" s="43"/>
      <c r="BI195" s="130">
        <f t="shared" si="738"/>
        <v>0</v>
      </c>
      <c r="BJ195" s="130">
        <v>0</v>
      </c>
      <c r="BK195" s="130"/>
      <c r="BL195" s="37"/>
      <c r="BM195" s="43"/>
      <c r="BN195" s="130"/>
      <c r="BO195" s="130">
        <f t="shared" si="739"/>
        <v>0</v>
      </c>
      <c r="BP195" s="130">
        <v>0</v>
      </c>
      <c r="BQ195" s="130"/>
      <c r="BR195" s="37"/>
      <c r="BS195" s="43"/>
      <c r="BT195" s="37"/>
      <c r="BU195" s="43"/>
      <c r="BV195" s="130">
        <f t="shared" si="663"/>
        <v>0</v>
      </c>
      <c r="BW195" s="130">
        <v>0</v>
      </c>
      <c r="BX195" s="130"/>
      <c r="BY195" s="37"/>
      <c r="BZ195" s="43"/>
      <c r="CA195" s="130">
        <f t="shared" si="624"/>
        <v>0</v>
      </c>
      <c r="CB195" s="188"/>
      <c r="CC195" s="189"/>
      <c r="CD195" s="276"/>
      <c r="CE195" s="130">
        <f t="shared" si="625"/>
        <v>0</v>
      </c>
      <c r="CF195" s="188"/>
      <c r="CG195" s="188"/>
      <c r="CH195" s="189"/>
      <c r="CI195" s="276"/>
      <c r="CJ195" s="130"/>
      <c r="CK195" s="130">
        <f t="shared" si="664"/>
        <v>0</v>
      </c>
      <c r="CL195" s="130">
        <v>0</v>
      </c>
      <c r="CM195" s="130"/>
      <c r="CN195" s="37"/>
      <c r="CO195" s="43"/>
    </row>
    <row r="196" spans="1:12248" s="80" customFormat="1" ht="54" hidden="1" customHeight="1" x14ac:dyDescent="0.3">
      <c r="B196" s="221"/>
      <c r="C196" s="129" t="s">
        <v>111</v>
      </c>
      <c r="D196" s="188">
        <f t="shared" si="740"/>
        <v>0</v>
      </c>
      <c r="E196" s="123">
        <v>0</v>
      </c>
      <c r="F196" s="123"/>
      <c r="G196" s="247"/>
      <c r="H196" s="247"/>
      <c r="I196" s="247"/>
      <c r="J196" s="567" t="e">
        <f t="shared" si="741"/>
        <v>#DIV/0!</v>
      </c>
      <c r="K196" s="123">
        <v>0</v>
      </c>
      <c r="L196" s="33"/>
      <c r="M196" s="120"/>
      <c r="N196" s="33"/>
      <c r="O196" s="33"/>
      <c r="P196" s="33"/>
      <c r="Q196" s="33"/>
      <c r="R196" s="33"/>
      <c r="S196" s="33"/>
      <c r="T196" s="33"/>
      <c r="U196" s="120">
        <v>0</v>
      </c>
      <c r="V196" s="629" t="e">
        <f t="shared" si="742"/>
        <v>#DIV/0!</v>
      </c>
      <c r="W196" s="120"/>
      <c r="X196" s="629" t="e">
        <f t="shared" si="743"/>
        <v>#DIV/0!</v>
      </c>
      <c r="Y196" s="33"/>
      <c r="Z196" s="629" t="e">
        <f t="shared" si="744"/>
        <v>#DIV/0!</v>
      </c>
      <c r="AA196" s="33"/>
      <c r="AB196" s="629" t="e">
        <f t="shared" si="745"/>
        <v>#DIV/0!</v>
      </c>
      <c r="AC196" s="33"/>
      <c r="AD196" s="622" t="e">
        <f t="shared" si="746"/>
        <v>#DIV/0!</v>
      </c>
      <c r="AE196" s="120">
        <v>0</v>
      </c>
      <c r="AF196" s="33"/>
      <c r="AG196" s="120"/>
      <c r="AH196" s="622" t="e">
        <f t="shared" si="747"/>
        <v>#DIV/0!</v>
      </c>
      <c r="AI196" s="33"/>
      <c r="AJ196" s="622">
        <v>0</v>
      </c>
      <c r="AK196" s="33"/>
      <c r="AL196" s="458" t="e">
        <f t="shared" si="748"/>
        <v>#DIV/0!</v>
      </c>
      <c r="AM196" s="33"/>
      <c r="AN196" s="33"/>
      <c r="AO196" s="33"/>
      <c r="AP196" s="33"/>
      <c r="AQ196" s="33"/>
      <c r="AR196" s="33"/>
      <c r="AS196" s="33"/>
      <c r="AT196" s="33"/>
      <c r="AU196" s="120"/>
      <c r="AV196" s="130">
        <f t="shared" si="737"/>
        <v>0</v>
      </c>
      <c r="AW196" s="120">
        <v>0</v>
      </c>
      <c r="AX196" s="120"/>
      <c r="AY196" s="33"/>
      <c r="AZ196" s="33"/>
      <c r="BA196" s="306">
        <f t="shared" si="610"/>
        <v>0</v>
      </c>
      <c r="BB196" s="33"/>
      <c r="BC196" s="33"/>
      <c r="BD196" s="33"/>
      <c r="BE196" s="130">
        <f t="shared" si="608"/>
        <v>0</v>
      </c>
      <c r="BF196" s="120">
        <f>E196</f>
        <v>0</v>
      </c>
      <c r="BG196" s="33"/>
      <c r="BH196" s="33"/>
      <c r="BI196" s="130">
        <f t="shared" si="738"/>
        <v>0</v>
      </c>
      <c r="BJ196" s="120">
        <v>0</v>
      </c>
      <c r="BK196" s="120"/>
      <c r="BL196" s="33"/>
      <c r="BM196" s="33"/>
      <c r="BN196" s="130"/>
      <c r="BO196" s="130">
        <f t="shared" si="739"/>
        <v>0</v>
      </c>
      <c r="BP196" s="120">
        <v>0</v>
      </c>
      <c r="BQ196" s="120"/>
      <c r="BR196" s="33"/>
      <c r="BS196" s="33"/>
      <c r="BT196" s="33"/>
      <c r="BU196" s="33"/>
      <c r="BV196" s="130">
        <f t="shared" si="663"/>
        <v>0</v>
      </c>
      <c r="BW196" s="120">
        <v>0</v>
      </c>
      <c r="BX196" s="120"/>
      <c r="BY196" s="33"/>
      <c r="BZ196" s="33"/>
      <c r="CA196" s="130">
        <f t="shared" si="624"/>
        <v>0</v>
      </c>
      <c r="CB196" s="123"/>
      <c r="CC196" s="247"/>
      <c r="CD196" s="247"/>
      <c r="CE196" s="130">
        <f t="shared" si="625"/>
        <v>0</v>
      </c>
      <c r="CF196" s="123"/>
      <c r="CG196" s="123"/>
      <c r="CH196" s="247"/>
      <c r="CI196" s="247"/>
      <c r="CJ196" s="130"/>
      <c r="CK196" s="130">
        <f t="shared" si="664"/>
        <v>0</v>
      </c>
      <c r="CL196" s="120">
        <v>0</v>
      </c>
      <c r="CM196" s="120"/>
      <c r="CN196" s="33"/>
      <c r="CO196" s="33"/>
    </row>
    <row r="197" spans="1:12248" s="645" customFormat="1" ht="72.75" customHeight="1" x14ac:dyDescent="0.3">
      <c r="A197" s="407"/>
      <c r="B197" s="499">
        <v>1</v>
      </c>
      <c r="C197" s="440" t="s">
        <v>397</v>
      </c>
      <c r="D197" s="412">
        <f t="shared" ref="D197:D208" si="749">E197</f>
        <v>216611.38952999999</v>
      </c>
      <c r="E197" s="412">
        <f>E198+E199+E208</f>
        <v>216611.38952999999</v>
      </c>
      <c r="F197" s="412"/>
      <c r="G197" s="412"/>
      <c r="H197" s="412"/>
      <c r="I197" s="412">
        <f>K197+M197+O197+Q197</f>
        <v>0</v>
      </c>
      <c r="J197" s="613">
        <f t="shared" si="741"/>
        <v>0</v>
      </c>
      <c r="K197" s="412">
        <f>K198+K199+K208</f>
        <v>0</v>
      </c>
      <c r="L197" s="413"/>
      <c r="M197" s="413"/>
      <c r="N197" s="413"/>
      <c r="O197" s="413"/>
      <c r="P197" s="413"/>
      <c r="Q197" s="413"/>
      <c r="R197" s="413"/>
      <c r="S197" s="413">
        <f>U197+W197+Y197+AA197</f>
        <v>0</v>
      </c>
      <c r="T197" s="570">
        <f>S197/D197</f>
        <v>0</v>
      </c>
      <c r="U197" s="413">
        <f>U198+U199+U208</f>
        <v>0</v>
      </c>
      <c r="V197" s="644">
        <f t="shared" si="742"/>
        <v>0</v>
      </c>
      <c r="W197" s="413"/>
      <c r="X197" s="644"/>
      <c r="Y197" s="413"/>
      <c r="Z197" s="644"/>
      <c r="AA197" s="413"/>
      <c r="AB197" s="644"/>
      <c r="AC197" s="412">
        <f>AE197+AG197+AI197+AK197</f>
        <v>216611.34385</v>
      </c>
      <c r="AD197" s="628">
        <f t="shared" si="746"/>
        <v>0.99999978911542886</v>
      </c>
      <c r="AE197" s="412">
        <f>AE198+AE199+AE208</f>
        <v>216611.34385</v>
      </c>
      <c r="AF197" s="628">
        <f t="shared" ref="AF197:AF216" si="750">AE197/E197</f>
        <v>0.99999978911542886</v>
      </c>
      <c r="AG197" s="413"/>
      <c r="AH197" s="628"/>
      <c r="AI197" s="413"/>
      <c r="AJ197" s="628">
        <v>0</v>
      </c>
      <c r="AK197" s="413"/>
      <c r="AL197" s="628"/>
      <c r="AM197" s="413"/>
      <c r="AN197" s="413"/>
      <c r="AO197" s="413"/>
      <c r="AP197" s="413"/>
      <c r="AQ197" s="413"/>
      <c r="AR197" s="413"/>
      <c r="AS197" s="413"/>
      <c r="AT197" s="413"/>
      <c r="AU197" s="413">
        <f>AU198+AU199+AU208</f>
        <v>0</v>
      </c>
      <c r="AV197" s="413">
        <f t="shared" si="737"/>
        <v>216611.38952999999</v>
      </c>
      <c r="AW197" s="413">
        <f>AW198+AW199+AW208</f>
        <v>216611.38952999999</v>
      </c>
      <c r="AX197" s="413"/>
      <c r="AY197" s="413"/>
      <c r="AZ197" s="413"/>
      <c r="BA197" s="413">
        <f t="shared" si="610"/>
        <v>0</v>
      </c>
      <c r="BB197" s="413">
        <f>BB198+BB199</f>
        <v>0</v>
      </c>
      <c r="BC197" s="413"/>
      <c r="BD197" s="413"/>
      <c r="BE197" s="413">
        <f t="shared" si="608"/>
        <v>216611.38952999999</v>
      </c>
      <c r="BF197" s="413">
        <f>BF198+BF199</f>
        <v>216611.38952999999</v>
      </c>
      <c r="BG197" s="413"/>
      <c r="BH197" s="413"/>
      <c r="BI197" s="413">
        <f t="shared" ref="BI197:BI199" si="751">BJ197</f>
        <v>0</v>
      </c>
      <c r="BJ197" s="413">
        <f>BJ198+BJ199</f>
        <v>0</v>
      </c>
      <c r="BK197" s="413"/>
      <c r="BL197" s="413"/>
      <c r="BM197" s="413"/>
      <c r="BN197" s="413">
        <f>BN198+BN199</f>
        <v>0</v>
      </c>
      <c r="BO197" s="413">
        <f t="shared" si="739"/>
        <v>0</v>
      </c>
      <c r="BP197" s="413">
        <f>BP198+BP199</f>
        <v>0</v>
      </c>
      <c r="BQ197" s="413"/>
      <c r="BR197" s="413"/>
      <c r="BS197" s="413"/>
      <c r="BT197" s="413"/>
      <c r="BU197" s="413"/>
      <c r="BV197" s="413">
        <f t="shared" si="663"/>
        <v>0</v>
      </c>
      <c r="BW197" s="413">
        <f>BW198+BW199</f>
        <v>0</v>
      </c>
      <c r="BX197" s="413"/>
      <c r="BY197" s="413"/>
      <c r="BZ197" s="413"/>
      <c r="CA197" s="413">
        <f>CB197</f>
        <v>0</v>
      </c>
      <c r="CB197" s="413">
        <f>CB198+CB199</f>
        <v>0</v>
      </c>
      <c r="CC197" s="413"/>
      <c r="CD197" s="413"/>
      <c r="CE197" s="413">
        <f t="shared" si="625"/>
        <v>0</v>
      </c>
      <c r="CF197" s="413">
        <f>CF198+CF199</f>
        <v>0</v>
      </c>
      <c r="CG197" s="413"/>
      <c r="CH197" s="413"/>
      <c r="CI197" s="413"/>
      <c r="CJ197" s="413"/>
      <c r="CK197" s="413">
        <f t="shared" si="664"/>
        <v>0</v>
      </c>
      <c r="CL197" s="413">
        <f>CL198+CL199</f>
        <v>0</v>
      </c>
      <c r="CM197" s="413"/>
      <c r="CN197" s="413"/>
      <c r="CO197" s="407"/>
      <c r="CP197" s="413"/>
      <c r="CQ197" s="413"/>
      <c r="CR197" s="413"/>
      <c r="CS197" s="413"/>
      <c r="CT197" s="413"/>
      <c r="CU197" s="413"/>
      <c r="CV197" s="413"/>
      <c r="CW197" s="413"/>
      <c r="CX197" s="413"/>
      <c r="CY197" s="413"/>
      <c r="CZ197" s="413"/>
      <c r="DA197" s="413"/>
      <c r="DB197" s="413"/>
      <c r="DC197" s="414"/>
      <c r="DD197" s="414"/>
      <c r="DE197" s="414"/>
      <c r="DF197" s="414"/>
      <c r="DG197" s="412"/>
      <c r="DH197" s="412"/>
      <c r="DI197" s="412"/>
      <c r="DJ197" s="412"/>
      <c r="DK197" s="412"/>
      <c r="DL197" s="412"/>
      <c r="DM197" s="412"/>
      <c r="DN197" s="412"/>
      <c r="DO197" s="412"/>
      <c r="DP197" s="412"/>
      <c r="DQ197" s="412"/>
      <c r="DR197" s="412"/>
      <c r="DS197" s="412"/>
      <c r="DT197" s="412"/>
      <c r="DU197" s="412"/>
      <c r="DV197" s="412"/>
      <c r="DW197" s="412"/>
      <c r="DX197" s="412"/>
      <c r="DY197" s="412"/>
      <c r="DZ197" s="413"/>
      <c r="EA197" s="413"/>
      <c r="EB197" s="413"/>
      <c r="EC197" s="413"/>
      <c r="ED197" s="413"/>
      <c r="EE197" s="413"/>
      <c r="EF197" s="413"/>
      <c r="EG197" s="413"/>
      <c r="EH197" s="413"/>
      <c r="EI197" s="413"/>
      <c r="EJ197" s="413"/>
      <c r="EK197" s="413"/>
      <c r="EL197" s="413"/>
      <c r="EM197" s="413"/>
      <c r="EN197" s="413"/>
      <c r="EO197" s="413"/>
      <c r="EP197" s="413"/>
      <c r="EQ197" s="413"/>
      <c r="ER197" s="413"/>
      <c r="ES197" s="413"/>
      <c r="ET197" s="413"/>
      <c r="EU197" s="413"/>
      <c r="EV197" s="413"/>
      <c r="EW197" s="413"/>
      <c r="EX197" s="414"/>
      <c r="EY197" s="414"/>
      <c r="EZ197" s="414"/>
      <c r="FA197" s="414"/>
      <c r="FB197" s="414"/>
      <c r="FC197" s="413"/>
      <c r="FD197" s="413"/>
      <c r="FE197" s="414"/>
      <c r="FF197" s="414"/>
      <c r="FG197" s="413"/>
      <c r="FH197" s="413"/>
      <c r="FI197" s="414"/>
      <c r="FJ197" s="414"/>
      <c r="FK197" s="413"/>
      <c r="FL197" s="413"/>
      <c r="FM197" s="413"/>
      <c r="FN197" s="413"/>
      <c r="FO197" s="413"/>
      <c r="FP197" s="413"/>
      <c r="FQ197" s="413"/>
      <c r="FR197" s="414"/>
      <c r="FS197" s="414"/>
      <c r="FT197" s="413"/>
      <c r="FU197" s="413"/>
      <c r="FV197" s="414"/>
      <c r="FW197" s="414"/>
      <c r="FX197" s="413"/>
      <c r="FY197" s="413"/>
      <c r="FZ197" s="413"/>
      <c r="GA197" s="413"/>
      <c r="GB197" s="413"/>
      <c r="GC197" s="407"/>
      <c r="GD197" s="439"/>
      <c r="GE197" s="413"/>
      <c r="GF197" s="413"/>
      <c r="GG197" s="413"/>
      <c r="GH197" s="413"/>
      <c r="GI197" s="413"/>
      <c r="GJ197" s="413"/>
      <c r="GK197" s="413"/>
      <c r="GL197" s="412"/>
      <c r="GM197" s="412"/>
      <c r="GN197" s="412"/>
      <c r="GO197" s="412"/>
      <c r="GP197" s="412"/>
      <c r="GQ197" s="412"/>
      <c r="GR197" s="412"/>
      <c r="GS197" s="412"/>
      <c r="GT197" s="412"/>
      <c r="GU197" s="412"/>
      <c r="GV197" s="412"/>
      <c r="GW197" s="412"/>
      <c r="GX197" s="412"/>
      <c r="GY197" s="412"/>
      <c r="GZ197" s="412"/>
      <c r="HA197" s="412"/>
      <c r="HB197" s="412"/>
      <c r="HC197" s="412"/>
      <c r="HD197" s="412"/>
      <c r="HE197" s="412"/>
      <c r="HF197" s="412"/>
      <c r="HG197" s="412"/>
      <c r="HH197" s="412"/>
      <c r="HI197" s="412"/>
      <c r="HJ197" s="412"/>
      <c r="HK197" s="412"/>
      <c r="HL197" s="412"/>
      <c r="HM197" s="412"/>
      <c r="HN197" s="412"/>
      <c r="HO197" s="412"/>
      <c r="HP197" s="412"/>
      <c r="HQ197" s="412"/>
      <c r="HR197" s="412"/>
      <c r="HS197" s="412"/>
      <c r="HT197" s="412"/>
      <c r="HU197" s="412"/>
      <c r="HV197" s="412"/>
      <c r="HW197" s="412"/>
      <c r="HX197" s="412"/>
      <c r="HY197" s="412"/>
      <c r="HZ197" s="412"/>
      <c r="IA197" s="412"/>
      <c r="IB197" s="412"/>
      <c r="IC197" s="412"/>
      <c r="ID197" s="413"/>
      <c r="IE197" s="413"/>
      <c r="IF197" s="413"/>
      <c r="IG197" s="413"/>
      <c r="IH197" s="413"/>
      <c r="II197" s="413"/>
      <c r="IJ197" s="413"/>
      <c r="IK197" s="413"/>
      <c r="IL197" s="413"/>
      <c r="IM197" s="413"/>
      <c r="IN197" s="413"/>
      <c r="IO197" s="413"/>
      <c r="IP197" s="413"/>
      <c r="IQ197" s="413"/>
      <c r="IR197" s="413"/>
      <c r="IS197" s="413"/>
      <c r="IT197" s="413"/>
      <c r="IU197" s="413"/>
      <c r="IV197" s="413"/>
      <c r="IW197" s="413"/>
      <c r="IX197" s="413"/>
      <c r="IY197" s="413"/>
      <c r="IZ197" s="413"/>
      <c r="JA197" s="413"/>
      <c r="JB197" s="414"/>
      <c r="JC197" s="414"/>
      <c r="JD197" s="414"/>
      <c r="JE197" s="414"/>
      <c r="JF197" s="414"/>
      <c r="JG197" s="413"/>
      <c r="JH197" s="413"/>
      <c r="JI197" s="414"/>
      <c r="JJ197" s="414"/>
      <c r="JK197" s="413"/>
      <c r="JL197" s="413"/>
      <c r="JM197" s="414"/>
      <c r="JN197" s="414"/>
      <c r="JO197" s="413"/>
      <c r="JP197" s="413"/>
      <c r="JQ197" s="413"/>
      <c r="JR197" s="413"/>
      <c r="JS197" s="413"/>
      <c r="JT197" s="413"/>
      <c r="JU197" s="413"/>
      <c r="JV197" s="414"/>
      <c r="JW197" s="414"/>
      <c r="JX197" s="413"/>
      <c r="JY197" s="413"/>
      <c r="JZ197" s="414"/>
      <c r="KA197" s="414"/>
      <c r="KB197" s="413"/>
      <c r="KC197" s="413"/>
      <c r="KD197" s="413"/>
      <c r="KE197" s="413"/>
      <c r="KF197" s="413"/>
      <c r="KG197" s="407"/>
      <c r="KH197" s="439"/>
      <c r="KI197" s="413"/>
      <c r="KJ197" s="413"/>
      <c r="KK197" s="413"/>
      <c r="KL197" s="413"/>
      <c r="KM197" s="413"/>
      <c r="KN197" s="413"/>
      <c r="KO197" s="413"/>
      <c r="KP197" s="412"/>
      <c r="KQ197" s="412"/>
      <c r="KR197" s="412"/>
      <c r="KS197" s="412"/>
      <c r="KT197" s="412"/>
      <c r="KU197" s="412"/>
      <c r="KV197" s="412"/>
      <c r="KW197" s="412"/>
      <c r="KX197" s="412"/>
      <c r="KY197" s="412"/>
      <c r="KZ197" s="412"/>
      <c r="LA197" s="412"/>
      <c r="LB197" s="412"/>
      <c r="LC197" s="412"/>
      <c r="LD197" s="412"/>
      <c r="LE197" s="412"/>
      <c r="LF197" s="412"/>
      <c r="LG197" s="412"/>
      <c r="LH197" s="412"/>
      <c r="LI197" s="412"/>
      <c r="LJ197" s="412"/>
      <c r="LK197" s="412"/>
      <c r="LL197" s="412"/>
      <c r="LM197" s="412"/>
      <c r="LN197" s="412"/>
      <c r="LO197" s="412"/>
      <c r="LP197" s="412"/>
      <c r="LQ197" s="412"/>
      <c r="LR197" s="412"/>
      <c r="LS197" s="412"/>
      <c r="LT197" s="412"/>
      <c r="LU197" s="412"/>
      <c r="LV197" s="412"/>
      <c r="LW197" s="412"/>
      <c r="LX197" s="412"/>
      <c r="LY197" s="412"/>
      <c r="LZ197" s="412"/>
      <c r="MA197" s="412"/>
      <c r="MB197" s="412"/>
      <c r="MC197" s="412"/>
      <c r="MD197" s="412"/>
      <c r="ME197" s="412"/>
      <c r="MF197" s="412"/>
      <c r="MG197" s="412"/>
      <c r="MH197" s="413"/>
      <c r="MI197" s="413"/>
      <c r="MJ197" s="413"/>
      <c r="MK197" s="413"/>
      <c r="ML197" s="413"/>
      <c r="MM197" s="413"/>
      <c r="MN197" s="413"/>
      <c r="MO197" s="413"/>
      <c r="MP197" s="413"/>
      <c r="MQ197" s="413"/>
      <c r="MR197" s="413"/>
      <c r="MS197" s="413"/>
      <c r="MT197" s="413"/>
      <c r="MU197" s="413"/>
      <c r="MV197" s="413"/>
      <c r="MW197" s="413"/>
      <c r="MX197" s="413"/>
      <c r="MY197" s="413"/>
      <c r="MZ197" s="413"/>
      <c r="NA197" s="413"/>
      <c r="NB197" s="413"/>
      <c r="NC197" s="413"/>
      <c r="ND197" s="413"/>
      <c r="NE197" s="413"/>
      <c r="NF197" s="414"/>
      <c r="NG197" s="414"/>
      <c r="NH197" s="414"/>
      <c r="NI197" s="414"/>
      <c r="NJ197" s="414"/>
      <c r="NK197" s="413"/>
      <c r="NL197" s="413"/>
      <c r="NM197" s="414"/>
      <c r="NN197" s="414"/>
      <c r="NO197" s="413"/>
      <c r="NP197" s="413"/>
      <c r="NQ197" s="414"/>
      <c r="NR197" s="414"/>
      <c r="NS197" s="413"/>
      <c r="NT197" s="413"/>
      <c r="NU197" s="413"/>
      <c r="NV197" s="413"/>
      <c r="NW197" s="413"/>
      <c r="NX197" s="413"/>
      <c r="NY197" s="413"/>
      <c r="NZ197" s="414"/>
      <c r="OA197" s="414"/>
      <c r="OB197" s="413"/>
      <c r="OC197" s="413"/>
      <c r="OD197" s="414"/>
      <c r="OE197" s="414"/>
      <c r="OF197" s="413"/>
      <c r="OG197" s="413"/>
      <c r="OH197" s="413"/>
      <c r="OI197" s="413"/>
      <c r="OJ197" s="413"/>
      <c r="OK197" s="407"/>
      <c r="OL197" s="439"/>
      <c r="OM197" s="413"/>
      <c r="ON197" s="413"/>
      <c r="OO197" s="413"/>
      <c r="OP197" s="413"/>
      <c r="OQ197" s="413"/>
      <c r="OR197" s="413"/>
      <c r="OS197" s="413"/>
      <c r="OT197" s="412"/>
      <c r="OU197" s="412"/>
      <c r="OV197" s="412"/>
      <c r="OW197" s="412"/>
      <c r="OX197" s="412"/>
      <c r="OY197" s="412"/>
      <c r="OZ197" s="412"/>
      <c r="PA197" s="412"/>
      <c r="PB197" s="412"/>
      <c r="PC197" s="412"/>
      <c r="PD197" s="412"/>
      <c r="PE197" s="412"/>
      <c r="PF197" s="412"/>
      <c r="PG197" s="412"/>
      <c r="PH197" s="412"/>
      <c r="PI197" s="412"/>
      <c r="PJ197" s="412"/>
      <c r="PK197" s="412"/>
      <c r="PL197" s="412"/>
      <c r="PM197" s="412"/>
      <c r="PN197" s="412"/>
      <c r="PO197" s="412"/>
      <c r="PP197" s="412"/>
      <c r="PQ197" s="412"/>
      <c r="PR197" s="412"/>
      <c r="PS197" s="412"/>
      <c r="PT197" s="412"/>
      <c r="PU197" s="412"/>
      <c r="PV197" s="412"/>
      <c r="PW197" s="412"/>
      <c r="PX197" s="412"/>
      <c r="PY197" s="412"/>
      <c r="PZ197" s="412"/>
      <c r="QA197" s="412"/>
      <c r="QB197" s="412"/>
      <c r="QC197" s="412"/>
      <c r="QD197" s="412"/>
      <c r="QE197" s="412"/>
      <c r="QF197" s="412"/>
      <c r="QG197" s="412"/>
      <c r="QH197" s="412"/>
      <c r="QI197" s="412"/>
      <c r="QJ197" s="412"/>
      <c r="QK197" s="412"/>
      <c r="QL197" s="413"/>
      <c r="QM197" s="413"/>
      <c r="QN197" s="413"/>
      <c r="QO197" s="413"/>
      <c r="QP197" s="413"/>
      <c r="QQ197" s="413"/>
      <c r="QR197" s="413"/>
      <c r="QS197" s="413"/>
      <c r="QT197" s="413"/>
      <c r="QU197" s="413"/>
      <c r="QV197" s="413"/>
      <c r="QW197" s="413"/>
      <c r="QX197" s="413"/>
      <c r="QY197" s="413"/>
      <c r="QZ197" s="413"/>
      <c r="RA197" s="413"/>
      <c r="RB197" s="413"/>
      <c r="RC197" s="413"/>
      <c r="RD197" s="413"/>
      <c r="RE197" s="413"/>
      <c r="RF197" s="413"/>
      <c r="RG197" s="413"/>
      <c r="RH197" s="413"/>
      <c r="RI197" s="413"/>
      <c r="RJ197" s="414"/>
      <c r="RK197" s="414"/>
      <c r="RL197" s="414"/>
      <c r="RM197" s="414"/>
      <c r="RN197" s="414"/>
      <c r="RO197" s="413"/>
      <c r="RP197" s="413"/>
      <c r="RQ197" s="414"/>
      <c r="RR197" s="414"/>
      <c r="RS197" s="413"/>
      <c r="RT197" s="413"/>
      <c r="RU197" s="414"/>
      <c r="RV197" s="414"/>
      <c r="RW197" s="413"/>
      <c r="RX197" s="413"/>
      <c r="RY197" s="413"/>
      <c r="RZ197" s="413"/>
      <c r="SA197" s="413"/>
      <c r="SB197" s="413"/>
      <c r="SC197" s="413"/>
      <c r="SD197" s="414"/>
      <c r="SE197" s="414"/>
      <c r="SF197" s="413"/>
      <c r="SG197" s="413"/>
      <c r="SH197" s="414"/>
      <c r="SI197" s="414"/>
      <c r="SJ197" s="413"/>
      <c r="SK197" s="413"/>
      <c r="SL197" s="413"/>
      <c r="SM197" s="413"/>
      <c r="SN197" s="413"/>
      <c r="SO197" s="407"/>
      <c r="SP197" s="439"/>
      <c r="SQ197" s="413"/>
      <c r="SR197" s="413"/>
      <c r="SS197" s="413"/>
      <c r="ST197" s="413"/>
      <c r="SU197" s="413"/>
      <c r="SV197" s="413"/>
      <c r="SW197" s="413"/>
      <c r="SX197" s="412"/>
      <c r="SY197" s="412"/>
      <c r="SZ197" s="412"/>
      <c r="TA197" s="412"/>
      <c r="TB197" s="412"/>
      <c r="TC197" s="412"/>
      <c r="TD197" s="412"/>
      <c r="TE197" s="412"/>
      <c r="TF197" s="412"/>
      <c r="TG197" s="412"/>
      <c r="TH197" s="412"/>
      <c r="TI197" s="412"/>
      <c r="TJ197" s="412"/>
      <c r="TK197" s="412"/>
      <c r="TL197" s="412"/>
      <c r="TM197" s="412"/>
      <c r="TN197" s="412"/>
      <c r="TO197" s="412"/>
      <c r="TP197" s="412"/>
      <c r="TQ197" s="412"/>
      <c r="TR197" s="412"/>
      <c r="TS197" s="412"/>
      <c r="TT197" s="412"/>
      <c r="TU197" s="412"/>
      <c r="TV197" s="412"/>
      <c r="TW197" s="412"/>
      <c r="TX197" s="412"/>
      <c r="TY197" s="412"/>
      <c r="TZ197" s="412"/>
      <c r="UA197" s="412"/>
      <c r="UB197" s="412"/>
      <c r="UC197" s="412"/>
      <c r="UD197" s="412"/>
      <c r="UE197" s="412"/>
      <c r="UF197" s="412"/>
      <c r="UG197" s="412"/>
      <c r="UH197" s="412"/>
      <c r="UI197" s="412"/>
      <c r="UJ197" s="412"/>
      <c r="UK197" s="412"/>
      <c r="UL197" s="412"/>
      <c r="UM197" s="412"/>
      <c r="UN197" s="412"/>
      <c r="UO197" s="412"/>
      <c r="UP197" s="413"/>
      <c r="UQ197" s="413"/>
      <c r="UR197" s="413"/>
      <c r="US197" s="413"/>
      <c r="UT197" s="413"/>
      <c r="UU197" s="413"/>
      <c r="UV197" s="413"/>
      <c r="UW197" s="413"/>
      <c r="UX197" s="413"/>
      <c r="UY197" s="413"/>
      <c r="UZ197" s="413"/>
      <c r="VA197" s="413"/>
      <c r="VB197" s="413"/>
      <c r="VC197" s="413"/>
      <c r="VD197" s="413"/>
      <c r="VE197" s="413"/>
      <c r="VF197" s="413"/>
      <c r="VG197" s="413"/>
      <c r="VH197" s="413"/>
      <c r="VI197" s="413"/>
      <c r="VJ197" s="413"/>
      <c r="VK197" s="413"/>
      <c r="VL197" s="413"/>
      <c r="VM197" s="413"/>
      <c r="VN197" s="414"/>
      <c r="VO197" s="414"/>
      <c r="VP197" s="414"/>
      <c r="VQ197" s="414"/>
      <c r="VR197" s="414"/>
      <c r="VS197" s="413"/>
      <c r="VT197" s="413"/>
      <c r="VU197" s="414"/>
      <c r="VV197" s="414"/>
      <c r="VW197" s="413"/>
      <c r="VX197" s="413"/>
      <c r="VY197" s="414"/>
      <c r="VZ197" s="414"/>
      <c r="WA197" s="413"/>
      <c r="WB197" s="413"/>
      <c r="WC197" s="413"/>
      <c r="WD197" s="413"/>
      <c r="WE197" s="413"/>
      <c r="WF197" s="413"/>
      <c r="WG197" s="413"/>
      <c r="WH197" s="414"/>
      <c r="WI197" s="414"/>
      <c r="WJ197" s="413"/>
      <c r="WK197" s="413"/>
      <c r="WL197" s="414"/>
      <c r="WM197" s="414"/>
      <c r="WN197" s="413"/>
      <c r="WO197" s="413"/>
      <c r="WP197" s="413"/>
      <c r="WQ197" s="413"/>
      <c r="WR197" s="413"/>
      <c r="WS197" s="407"/>
      <c r="WT197" s="439"/>
      <c r="WU197" s="413"/>
      <c r="WV197" s="413"/>
      <c r="WW197" s="413"/>
      <c r="WX197" s="413"/>
      <c r="WY197" s="413"/>
      <c r="WZ197" s="413"/>
      <c r="XA197" s="413"/>
      <c r="XB197" s="412"/>
      <c r="XC197" s="412"/>
      <c r="XD197" s="412"/>
      <c r="XE197" s="412"/>
      <c r="XF197" s="412"/>
      <c r="XG197" s="412"/>
      <c r="XH197" s="412"/>
      <c r="XI197" s="412"/>
      <c r="XJ197" s="412"/>
      <c r="XK197" s="412"/>
      <c r="XL197" s="412"/>
      <c r="XM197" s="412"/>
      <c r="XN197" s="412"/>
      <c r="XO197" s="412"/>
      <c r="XP197" s="412"/>
      <c r="XQ197" s="412"/>
      <c r="XR197" s="412"/>
      <c r="XS197" s="412"/>
      <c r="XT197" s="412"/>
      <c r="XU197" s="412"/>
      <c r="XV197" s="412"/>
      <c r="XW197" s="412"/>
      <c r="XX197" s="412"/>
      <c r="XY197" s="412"/>
      <c r="XZ197" s="412"/>
      <c r="YA197" s="412"/>
      <c r="YB197" s="412"/>
      <c r="YC197" s="412"/>
      <c r="YD197" s="412"/>
      <c r="YE197" s="412"/>
      <c r="YF197" s="412"/>
      <c r="YG197" s="412"/>
      <c r="YH197" s="412"/>
      <c r="YI197" s="412"/>
      <c r="YJ197" s="412"/>
      <c r="YK197" s="412"/>
      <c r="YL197" s="412"/>
      <c r="YM197" s="412"/>
      <c r="YN197" s="412"/>
      <c r="YO197" s="412"/>
      <c r="YP197" s="412"/>
      <c r="YQ197" s="412"/>
      <c r="YR197" s="412"/>
      <c r="YS197" s="412"/>
      <c r="YT197" s="413"/>
      <c r="YU197" s="413"/>
      <c r="YV197" s="413"/>
      <c r="YW197" s="413"/>
      <c r="YX197" s="413"/>
      <c r="YY197" s="413"/>
      <c r="YZ197" s="413"/>
      <c r="ZA197" s="413"/>
      <c r="ZB197" s="413"/>
      <c r="ZC197" s="413"/>
      <c r="ZD197" s="413"/>
      <c r="ZE197" s="413"/>
      <c r="ZF197" s="413"/>
      <c r="ZG197" s="413"/>
      <c r="ZH197" s="413"/>
      <c r="ZI197" s="413"/>
      <c r="ZJ197" s="413"/>
      <c r="ZK197" s="413"/>
      <c r="ZL197" s="413"/>
      <c r="ZM197" s="413"/>
      <c r="ZN197" s="413"/>
      <c r="ZO197" s="413"/>
      <c r="ZP197" s="413"/>
      <c r="ZQ197" s="413"/>
      <c r="ZR197" s="414"/>
      <c r="ZS197" s="414"/>
      <c r="ZT197" s="414"/>
      <c r="ZU197" s="414"/>
      <c r="ZV197" s="414"/>
      <c r="ZW197" s="413"/>
      <c r="ZX197" s="413"/>
      <c r="ZY197" s="414"/>
      <c r="ZZ197" s="414"/>
      <c r="AAA197" s="413"/>
      <c r="AAB197" s="413"/>
      <c r="AAC197" s="414"/>
      <c r="AAD197" s="414"/>
      <c r="AAE197" s="413"/>
      <c r="AAF197" s="413"/>
      <c r="AAG197" s="413"/>
      <c r="AAH197" s="413"/>
      <c r="AAI197" s="413"/>
      <c r="AAJ197" s="413"/>
      <c r="AAK197" s="413"/>
      <c r="AAL197" s="414"/>
      <c r="AAM197" s="414"/>
      <c r="AAN197" s="413"/>
      <c r="AAO197" s="413"/>
      <c r="AAP197" s="414"/>
      <c r="AAQ197" s="414"/>
      <c r="AAR197" s="413"/>
      <c r="AAS197" s="413"/>
      <c r="AAT197" s="413"/>
      <c r="AAU197" s="413"/>
      <c r="AAV197" s="413"/>
      <c r="AAW197" s="407"/>
      <c r="AAX197" s="439"/>
      <c r="AAY197" s="413"/>
      <c r="AAZ197" s="413"/>
      <c r="ABA197" s="413"/>
      <c r="ABB197" s="413"/>
      <c r="ABC197" s="413"/>
      <c r="ABD197" s="413"/>
      <c r="ABE197" s="413"/>
      <c r="ABF197" s="412"/>
      <c r="ABG197" s="412"/>
      <c r="ABH197" s="412"/>
      <c r="ABI197" s="412"/>
      <c r="ABJ197" s="412"/>
      <c r="ABK197" s="412"/>
      <c r="ABL197" s="412"/>
      <c r="ABM197" s="412"/>
      <c r="ABN197" s="412"/>
      <c r="ABO197" s="412"/>
      <c r="ABP197" s="412"/>
      <c r="ABQ197" s="412"/>
      <c r="ABR197" s="412"/>
      <c r="ABS197" s="412"/>
      <c r="ABT197" s="412"/>
      <c r="ABU197" s="412"/>
      <c r="ABV197" s="412"/>
      <c r="ABW197" s="412"/>
      <c r="ABX197" s="412"/>
      <c r="ABY197" s="412"/>
      <c r="ABZ197" s="412"/>
      <c r="ACA197" s="412"/>
      <c r="ACB197" s="412"/>
      <c r="ACC197" s="412"/>
      <c r="ACD197" s="412"/>
      <c r="ACE197" s="412"/>
      <c r="ACF197" s="412"/>
      <c r="ACG197" s="412"/>
      <c r="ACH197" s="412"/>
      <c r="ACI197" s="412"/>
      <c r="ACJ197" s="412"/>
      <c r="ACK197" s="412"/>
      <c r="ACL197" s="412"/>
      <c r="ACM197" s="412"/>
      <c r="ACN197" s="412"/>
      <c r="ACO197" s="412"/>
      <c r="ACP197" s="412"/>
      <c r="ACQ197" s="412"/>
      <c r="ACR197" s="412"/>
      <c r="ACS197" s="412"/>
      <c r="ACT197" s="412"/>
      <c r="ACU197" s="412"/>
      <c r="ACV197" s="412"/>
      <c r="ACW197" s="412"/>
      <c r="ACX197" s="413"/>
      <c r="ACY197" s="413"/>
      <c r="ACZ197" s="413"/>
      <c r="ADA197" s="413"/>
      <c r="ADB197" s="413"/>
      <c r="ADC197" s="413"/>
      <c r="ADD197" s="413"/>
      <c r="ADE197" s="413"/>
      <c r="ADF197" s="413"/>
      <c r="ADG197" s="413"/>
      <c r="ADH197" s="413"/>
      <c r="ADI197" s="413"/>
      <c r="ADJ197" s="413"/>
      <c r="ADK197" s="413"/>
      <c r="ADL197" s="413"/>
      <c r="ADM197" s="413"/>
      <c r="ADN197" s="413"/>
      <c r="ADO197" s="413"/>
      <c r="ADP197" s="413"/>
      <c r="ADQ197" s="413"/>
      <c r="ADR197" s="413"/>
      <c r="ADS197" s="413"/>
      <c r="ADT197" s="413"/>
      <c r="ADU197" s="413"/>
      <c r="ADV197" s="414"/>
      <c r="ADW197" s="414"/>
      <c r="ADX197" s="414"/>
      <c r="ADY197" s="414"/>
      <c r="ADZ197" s="414"/>
      <c r="AEA197" s="413"/>
      <c r="AEB197" s="413"/>
      <c r="AEC197" s="414"/>
      <c r="AED197" s="414"/>
      <c r="AEE197" s="413"/>
      <c r="AEF197" s="413"/>
      <c r="AEG197" s="414"/>
      <c r="AEH197" s="414"/>
      <c r="AEI197" s="413"/>
      <c r="AEJ197" s="413"/>
      <c r="AEK197" s="413"/>
      <c r="AEL197" s="413"/>
      <c r="AEM197" s="413"/>
      <c r="AEN197" s="413"/>
      <c r="AEO197" s="413"/>
      <c r="AEP197" s="414"/>
      <c r="AEQ197" s="414"/>
      <c r="AER197" s="413"/>
      <c r="AES197" s="413"/>
      <c r="AET197" s="414"/>
      <c r="AEU197" s="414"/>
      <c r="AEV197" s="413"/>
      <c r="AEW197" s="413"/>
      <c r="AEX197" s="413"/>
      <c r="AEY197" s="413"/>
      <c r="AEZ197" s="413"/>
      <c r="AFA197" s="407"/>
      <c r="AFB197" s="439"/>
      <c r="AFC197" s="413"/>
      <c r="AFD197" s="413"/>
      <c r="AFE197" s="413"/>
      <c r="AFF197" s="413"/>
      <c r="AFG197" s="413"/>
      <c r="AFH197" s="413"/>
      <c r="AFI197" s="413"/>
      <c r="AFJ197" s="412"/>
      <c r="AFK197" s="412"/>
      <c r="AFL197" s="412"/>
      <c r="AFM197" s="412"/>
      <c r="AFN197" s="412"/>
      <c r="AFO197" s="412"/>
      <c r="AFP197" s="412"/>
      <c r="AFQ197" s="412"/>
      <c r="AFR197" s="412"/>
      <c r="AFS197" s="412"/>
      <c r="AFT197" s="412"/>
      <c r="AFU197" s="412"/>
      <c r="AFV197" s="412"/>
      <c r="AFW197" s="412"/>
      <c r="AFX197" s="412"/>
      <c r="AFY197" s="412"/>
      <c r="AFZ197" s="412"/>
      <c r="AGA197" s="412"/>
      <c r="AGB197" s="412"/>
      <c r="AGC197" s="412"/>
      <c r="AGD197" s="412"/>
      <c r="AGE197" s="412"/>
      <c r="AGF197" s="412"/>
      <c r="AGG197" s="412"/>
      <c r="AGH197" s="412"/>
      <c r="AGI197" s="412"/>
      <c r="AGJ197" s="412"/>
      <c r="AGK197" s="412"/>
      <c r="AGL197" s="412"/>
      <c r="AGM197" s="412"/>
      <c r="AGN197" s="412"/>
      <c r="AGO197" s="412"/>
      <c r="AGP197" s="412"/>
      <c r="AGQ197" s="412"/>
      <c r="AGR197" s="412"/>
      <c r="AGS197" s="412"/>
      <c r="AGT197" s="412"/>
      <c r="AGU197" s="412"/>
      <c r="AGV197" s="412"/>
      <c r="AGW197" s="412"/>
      <c r="AGX197" s="412"/>
      <c r="AGY197" s="412"/>
      <c r="AGZ197" s="412"/>
      <c r="AHA197" s="412"/>
      <c r="AHB197" s="413"/>
      <c r="AHC197" s="413"/>
      <c r="AHD197" s="413"/>
      <c r="AHE197" s="413"/>
      <c r="AHF197" s="413"/>
      <c r="AHG197" s="413"/>
      <c r="AHH197" s="413"/>
      <c r="AHI197" s="413"/>
      <c r="AHJ197" s="413"/>
      <c r="AHK197" s="413"/>
      <c r="AHL197" s="413"/>
      <c r="AHM197" s="413"/>
      <c r="AHN197" s="413"/>
      <c r="AHO197" s="413"/>
      <c r="AHP197" s="413"/>
      <c r="AHQ197" s="413"/>
      <c r="AHR197" s="413"/>
      <c r="AHS197" s="413"/>
      <c r="AHT197" s="413"/>
      <c r="AHU197" s="413"/>
      <c r="AHV197" s="413"/>
      <c r="AHW197" s="413"/>
      <c r="AHX197" s="413"/>
      <c r="AHY197" s="413"/>
      <c r="AHZ197" s="414"/>
      <c r="AIA197" s="414"/>
      <c r="AIB197" s="414"/>
      <c r="AIC197" s="414"/>
      <c r="AID197" s="414"/>
      <c r="AIE197" s="413"/>
      <c r="AIF197" s="413"/>
      <c r="AIG197" s="414"/>
      <c r="AIH197" s="414"/>
      <c r="AII197" s="413"/>
      <c r="AIJ197" s="413"/>
      <c r="AIK197" s="414"/>
      <c r="AIL197" s="414"/>
      <c r="AIM197" s="413"/>
      <c r="AIN197" s="413"/>
      <c r="AIO197" s="413"/>
      <c r="AIP197" s="413"/>
      <c r="AIQ197" s="413"/>
      <c r="AIR197" s="413"/>
      <c r="AIS197" s="413"/>
      <c r="AIT197" s="414"/>
      <c r="AIU197" s="414"/>
      <c r="AIV197" s="413"/>
      <c r="AIW197" s="413"/>
      <c r="AIX197" s="414"/>
      <c r="AIY197" s="414"/>
      <c r="AIZ197" s="413"/>
      <c r="AJA197" s="413"/>
      <c r="AJB197" s="413"/>
      <c r="AJC197" s="413"/>
      <c r="AJD197" s="413"/>
      <c r="AJE197" s="407"/>
      <c r="AJF197" s="439"/>
      <c r="AJG197" s="413"/>
      <c r="AJH197" s="413"/>
      <c r="AJI197" s="413"/>
      <c r="AJJ197" s="413"/>
      <c r="AJK197" s="413"/>
      <c r="AJL197" s="413"/>
      <c r="AJM197" s="413"/>
      <c r="AJN197" s="412"/>
      <c r="AJO197" s="412"/>
      <c r="AJP197" s="412"/>
      <c r="AJQ197" s="412"/>
      <c r="AJR197" s="412"/>
      <c r="AJS197" s="412"/>
      <c r="AJT197" s="412"/>
      <c r="AJU197" s="412"/>
      <c r="AJV197" s="412"/>
      <c r="AJW197" s="412"/>
      <c r="AJX197" s="412"/>
      <c r="AJY197" s="412"/>
      <c r="AJZ197" s="412"/>
      <c r="AKA197" s="412"/>
      <c r="AKB197" s="412"/>
      <c r="AKC197" s="412"/>
      <c r="AKD197" s="412"/>
      <c r="AKE197" s="412"/>
      <c r="AKF197" s="412"/>
      <c r="AKG197" s="412"/>
      <c r="AKH197" s="412"/>
      <c r="AKI197" s="412"/>
      <c r="AKJ197" s="412"/>
      <c r="AKK197" s="412"/>
      <c r="AKL197" s="412"/>
      <c r="AKM197" s="412"/>
      <c r="AKN197" s="412"/>
      <c r="AKO197" s="412"/>
      <c r="AKP197" s="412"/>
      <c r="AKQ197" s="412"/>
      <c r="AKR197" s="412"/>
      <c r="AKS197" s="412"/>
      <c r="AKT197" s="412"/>
      <c r="AKU197" s="412"/>
      <c r="AKV197" s="412"/>
      <c r="AKW197" s="412"/>
      <c r="AKX197" s="412"/>
      <c r="AKY197" s="412"/>
      <c r="AKZ197" s="412"/>
      <c r="ALA197" s="412"/>
      <c r="ALB197" s="412"/>
      <c r="ALC197" s="412"/>
      <c r="ALD197" s="412"/>
      <c r="ALE197" s="412"/>
      <c r="ALF197" s="413"/>
      <c r="ALG197" s="413"/>
      <c r="ALH197" s="413"/>
      <c r="ALI197" s="413"/>
      <c r="ALJ197" s="413"/>
      <c r="ALK197" s="413"/>
      <c r="ALL197" s="413"/>
      <c r="ALM197" s="413"/>
      <c r="ALN197" s="413"/>
      <c r="ALO197" s="413"/>
      <c r="ALP197" s="413"/>
      <c r="ALQ197" s="413"/>
      <c r="ALR197" s="413"/>
      <c r="ALS197" s="413"/>
      <c r="ALT197" s="413"/>
      <c r="ALU197" s="413"/>
      <c r="ALV197" s="413"/>
      <c r="ALW197" s="413"/>
      <c r="ALX197" s="413"/>
      <c r="ALY197" s="413"/>
      <c r="ALZ197" s="413"/>
      <c r="AMA197" s="413"/>
      <c r="AMB197" s="413"/>
      <c r="AMC197" s="413"/>
      <c r="AMD197" s="414"/>
      <c r="AME197" s="414"/>
      <c r="AMF197" s="414"/>
      <c r="AMG197" s="414"/>
      <c r="AMH197" s="414"/>
      <c r="AMI197" s="413"/>
      <c r="AMJ197" s="413"/>
      <c r="AMK197" s="414"/>
      <c r="AML197" s="414"/>
      <c r="AMM197" s="413"/>
      <c r="AMN197" s="413"/>
      <c r="AMO197" s="414"/>
      <c r="AMP197" s="414"/>
      <c r="AMQ197" s="413"/>
      <c r="AMR197" s="413"/>
      <c r="AMS197" s="413"/>
      <c r="AMT197" s="413"/>
      <c r="AMU197" s="413"/>
      <c r="AMV197" s="413"/>
      <c r="AMW197" s="413"/>
      <c r="AMX197" s="414"/>
      <c r="AMY197" s="414"/>
      <c r="AMZ197" s="413"/>
      <c r="ANA197" s="413"/>
      <c r="ANB197" s="414"/>
      <c r="ANC197" s="414"/>
      <c r="AND197" s="413"/>
      <c r="ANE197" s="413"/>
      <c r="ANF197" s="413"/>
      <c r="ANG197" s="413"/>
      <c r="ANH197" s="413"/>
      <c r="ANI197" s="407"/>
      <c r="ANJ197" s="439"/>
      <c r="ANK197" s="413"/>
      <c r="ANL197" s="413"/>
      <c r="ANM197" s="413"/>
      <c r="ANN197" s="413"/>
      <c r="ANO197" s="413"/>
      <c r="ANP197" s="413"/>
      <c r="ANQ197" s="413"/>
      <c r="ANR197" s="412"/>
      <c r="ANS197" s="412"/>
      <c r="ANT197" s="412"/>
      <c r="ANU197" s="412"/>
      <c r="ANV197" s="412"/>
      <c r="ANW197" s="412"/>
      <c r="ANX197" s="412"/>
      <c r="ANY197" s="412"/>
      <c r="ANZ197" s="412"/>
      <c r="AOA197" s="412"/>
      <c r="AOB197" s="412"/>
      <c r="AOC197" s="412"/>
      <c r="AOD197" s="412"/>
      <c r="AOE197" s="412"/>
      <c r="AOF197" s="412"/>
      <c r="AOG197" s="412"/>
      <c r="AOH197" s="412"/>
      <c r="AOI197" s="412"/>
      <c r="AOJ197" s="412"/>
      <c r="AOK197" s="412"/>
      <c r="AOL197" s="412"/>
      <c r="AOM197" s="412"/>
      <c r="AON197" s="412"/>
      <c r="AOO197" s="412"/>
      <c r="AOP197" s="412"/>
      <c r="AOQ197" s="412"/>
      <c r="AOR197" s="412"/>
      <c r="AOS197" s="412"/>
      <c r="AOT197" s="412"/>
      <c r="AOU197" s="412"/>
      <c r="AOV197" s="412"/>
      <c r="AOW197" s="412"/>
      <c r="AOX197" s="412"/>
      <c r="AOY197" s="412"/>
      <c r="AOZ197" s="412"/>
      <c r="APA197" s="412"/>
      <c r="APB197" s="412"/>
      <c r="APC197" s="412"/>
      <c r="APD197" s="412"/>
      <c r="APE197" s="412"/>
      <c r="APF197" s="412"/>
      <c r="APG197" s="412"/>
      <c r="APH197" s="412"/>
      <c r="API197" s="412"/>
      <c r="APJ197" s="413"/>
      <c r="APK197" s="413"/>
      <c r="APL197" s="413"/>
      <c r="APM197" s="413"/>
      <c r="APN197" s="413"/>
      <c r="APO197" s="413"/>
      <c r="APP197" s="413"/>
      <c r="APQ197" s="413"/>
      <c r="APR197" s="413"/>
      <c r="APS197" s="413"/>
      <c r="APT197" s="413"/>
      <c r="APU197" s="413"/>
      <c r="APV197" s="413"/>
      <c r="APW197" s="413"/>
      <c r="APX197" s="413"/>
      <c r="APY197" s="413"/>
      <c r="APZ197" s="413"/>
      <c r="AQA197" s="413"/>
      <c r="AQB197" s="413"/>
      <c r="AQC197" s="413"/>
      <c r="AQD197" s="413"/>
      <c r="AQE197" s="413"/>
      <c r="AQF197" s="413"/>
      <c r="AQG197" s="413"/>
      <c r="AQH197" s="414"/>
      <c r="AQI197" s="414"/>
      <c r="AQJ197" s="414"/>
      <c r="AQK197" s="414"/>
      <c r="AQL197" s="414"/>
      <c r="AQM197" s="413"/>
      <c r="AQN197" s="413"/>
      <c r="AQO197" s="414"/>
      <c r="AQP197" s="414"/>
      <c r="AQQ197" s="413"/>
      <c r="AQR197" s="413"/>
      <c r="AQS197" s="414"/>
      <c r="AQT197" s="414"/>
      <c r="AQU197" s="413"/>
      <c r="AQV197" s="413"/>
      <c r="AQW197" s="413"/>
      <c r="AQX197" s="413"/>
      <c r="AQY197" s="413"/>
      <c r="AQZ197" s="413"/>
      <c r="ARA197" s="413"/>
      <c r="ARB197" s="414"/>
      <c r="ARC197" s="414"/>
      <c r="ARD197" s="413"/>
      <c r="ARE197" s="413"/>
      <c r="ARF197" s="414"/>
      <c r="ARG197" s="414"/>
      <c r="ARH197" s="413"/>
      <c r="ARI197" s="413"/>
      <c r="ARJ197" s="413"/>
      <c r="ARK197" s="413"/>
      <c r="ARL197" s="413"/>
      <c r="ARM197" s="407"/>
      <c r="ARN197" s="439"/>
      <c r="ARO197" s="413"/>
      <c r="ARP197" s="413"/>
      <c r="ARQ197" s="413"/>
      <c r="ARR197" s="413"/>
      <c r="ARS197" s="413"/>
      <c r="ART197" s="413"/>
      <c r="ARU197" s="413"/>
      <c r="ARV197" s="412"/>
      <c r="ARW197" s="412"/>
      <c r="ARX197" s="412"/>
      <c r="ARY197" s="412"/>
      <c r="ARZ197" s="412"/>
      <c r="ASA197" s="412"/>
      <c r="ASB197" s="412"/>
      <c r="ASC197" s="412"/>
      <c r="ASD197" s="412"/>
      <c r="ASE197" s="412"/>
      <c r="ASF197" s="412"/>
      <c r="ASG197" s="412"/>
      <c r="ASH197" s="412"/>
      <c r="ASI197" s="412"/>
      <c r="ASJ197" s="412"/>
      <c r="ASK197" s="412"/>
      <c r="ASL197" s="412"/>
      <c r="ASM197" s="412"/>
      <c r="ASN197" s="412"/>
      <c r="ASO197" s="412"/>
      <c r="ASP197" s="412"/>
      <c r="ASQ197" s="412"/>
      <c r="ASR197" s="412"/>
      <c r="ASS197" s="412"/>
      <c r="AST197" s="412"/>
      <c r="ASU197" s="412"/>
      <c r="ASV197" s="412"/>
      <c r="ASW197" s="412"/>
      <c r="ASX197" s="412"/>
      <c r="ASY197" s="412"/>
      <c r="ASZ197" s="412"/>
      <c r="ATA197" s="412"/>
      <c r="ATB197" s="412"/>
      <c r="ATC197" s="412"/>
      <c r="ATD197" s="412"/>
      <c r="ATE197" s="412"/>
      <c r="ATF197" s="412"/>
      <c r="ATG197" s="412"/>
      <c r="ATH197" s="412"/>
      <c r="ATI197" s="412"/>
      <c r="ATJ197" s="412"/>
      <c r="ATK197" s="412"/>
      <c r="ATL197" s="412"/>
      <c r="ATM197" s="412"/>
      <c r="ATN197" s="413"/>
      <c r="ATO197" s="413"/>
      <c r="ATP197" s="413"/>
      <c r="ATQ197" s="413"/>
      <c r="ATR197" s="413"/>
      <c r="ATS197" s="413"/>
      <c r="ATT197" s="413"/>
      <c r="ATU197" s="413"/>
      <c r="ATV197" s="413"/>
      <c r="ATW197" s="413"/>
      <c r="ATX197" s="413"/>
      <c r="ATY197" s="413"/>
      <c r="ATZ197" s="413"/>
      <c r="AUA197" s="413"/>
      <c r="AUB197" s="413"/>
      <c r="AUC197" s="413"/>
      <c r="AUD197" s="413"/>
      <c r="AUE197" s="413"/>
      <c r="AUF197" s="413"/>
      <c r="AUG197" s="413"/>
      <c r="AUH197" s="413"/>
      <c r="AUI197" s="413"/>
      <c r="AUJ197" s="413"/>
      <c r="AUK197" s="413"/>
      <c r="AUL197" s="414"/>
      <c r="AUM197" s="414"/>
      <c r="AUN197" s="414"/>
      <c r="AUO197" s="414"/>
      <c r="AUP197" s="414"/>
      <c r="AUQ197" s="413"/>
      <c r="AUR197" s="413"/>
      <c r="AUS197" s="414"/>
      <c r="AUT197" s="414"/>
      <c r="AUU197" s="413"/>
      <c r="AUV197" s="413"/>
      <c r="AUW197" s="414"/>
      <c r="AUX197" s="414"/>
      <c r="AUY197" s="413"/>
      <c r="AUZ197" s="413"/>
      <c r="AVA197" s="413"/>
      <c r="AVB197" s="413"/>
      <c r="AVC197" s="413"/>
      <c r="AVD197" s="413"/>
      <c r="AVE197" s="413"/>
      <c r="AVF197" s="414"/>
      <c r="AVG197" s="414"/>
      <c r="AVH197" s="413"/>
      <c r="AVI197" s="413"/>
      <c r="AVJ197" s="414"/>
      <c r="AVK197" s="414"/>
      <c r="AVL197" s="413"/>
      <c r="AVM197" s="413"/>
      <c r="AVN197" s="413"/>
      <c r="AVO197" s="413"/>
      <c r="AVP197" s="413"/>
      <c r="AVQ197" s="407"/>
      <c r="AVR197" s="439"/>
      <c r="AVS197" s="413"/>
      <c r="AVT197" s="413"/>
      <c r="AVU197" s="413"/>
      <c r="AVV197" s="413"/>
      <c r="AVW197" s="413"/>
      <c r="AVX197" s="413"/>
      <c r="AVY197" s="413"/>
      <c r="AVZ197" s="412"/>
      <c r="AWA197" s="412"/>
      <c r="AWB197" s="412"/>
      <c r="AWC197" s="412"/>
      <c r="AWD197" s="412"/>
      <c r="AWE197" s="412"/>
      <c r="AWF197" s="412"/>
      <c r="AWG197" s="412"/>
      <c r="AWH197" s="412"/>
      <c r="AWI197" s="412"/>
      <c r="AWJ197" s="412"/>
      <c r="AWK197" s="412"/>
      <c r="AWL197" s="412"/>
      <c r="AWM197" s="412"/>
      <c r="AWN197" s="412"/>
      <c r="AWO197" s="412"/>
      <c r="AWP197" s="412"/>
      <c r="AWQ197" s="412"/>
      <c r="AWR197" s="412"/>
      <c r="AWS197" s="412"/>
      <c r="AWT197" s="412"/>
      <c r="AWU197" s="412"/>
      <c r="AWV197" s="412"/>
      <c r="AWW197" s="412"/>
      <c r="AWX197" s="412"/>
      <c r="AWY197" s="412"/>
      <c r="AWZ197" s="412"/>
      <c r="AXA197" s="412"/>
      <c r="AXB197" s="412"/>
      <c r="AXC197" s="412"/>
      <c r="AXD197" s="412"/>
      <c r="AXE197" s="412"/>
      <c r="AXF197" s="412"/>
      <c r="AXG197" s="412"/>
      <c r="AXH197" s="412"/>
      <c r="AXI197" s="412"/>
      <c r="AXJ197" s="412"/>
      <c r="AXK197" s="412"/>
      <c r="AXL197" s="412"/>
      <c r="AXM197" s="412"/>
      <c r="AXN197" s="412"/>
      <c r="AXO197" s="412"/>
      <c r="AXP197" s="412"/>
      <c r="AXQ197" s="412"/>
      <c r="AXR197" s="413"/>
      <c r="AXS197" s="413"/>
      <c r="AXT197" s="413"/>
      <c r="AXU197" s="413"/>
      <c r="AXV197" s="413"/>
      <c r="AXW197" s="413"/>
      <c r="AXX197" s="413"/>
      <c r="AXY197" s="413"/>
      <c r="AXZ197" s="413"/>
      <c r="AYA197" s="413"/>
      <c r="AYB197" s="413"/>
      <c r="AYC197" s="413"/>
      <c r="AYD197" s="413"/>
      <c r="AYE197" s="413"/>
      <c r="AYF197" s="413"/>
      <c r="AYG197" s="413"/>
      <c r="AYH197" s="413"/>
      <c r="AYI197" s="413"/>
      <c r="AYJ197" s="413"/>
      <c r="AYK197" s="413"/>
      <c r="AYL197" s="413"/>
      <c r="AYM197" s="413"/>
      <c r="AYN197" s="413"/>
      <c r="AYO197" s="413"/>
      <c r="AYP197" s="414"/>
      <c r="AYQ197" s="414"/>
      <c r="AYR197" s="414"/>
      <c r="AYS197" s="414"/>
      <c r="AYT197" s="414"/>
      <c r="AYU197" s="413"/>
      <c r="AYV197" s="413"/>
      <c r="AYW197" s="414"/>
      <c r="AYX197" s="414"/>
      <c r="AYY197" s="413"/>
      <c r="AYZ197" s="413"/>
      <c r="AZA197" s="414"/>
      <c r="AZB197" s="414"/>
      <c r="AZC197" s="413"/>
      <c r="AZD197" s="413"/>
      <c r="AZE197" s="413"/>
      <c r="AZF197" s="413"/>
      <c r="AZG197" s="413"/>
      <c r="AZH197" s="413"/>
      <c r="AZI197" s="413"/>
      <c r="AZJ197" s="414"/>
      <c r="AZK197" s="414"/>
      <c r="AZL197" s="413"/>
      <c r="AZM197" s="413"/>
      <c r="AZN197" s="414"/>
      <c r="AZO197" s="414"/>
      <c r="AZP197" s="413"/>
      <c r="AZQ197" s="413"/>
      <c r="AZR197" s="413"/>
      <c r="AZS197" s="413"/>
      <c r="AZT197" s="413"/>
      <c r="AZU197" s="407"/>
      <c r="AZV197" s="439"/>
      <c r="AZW197" s="413"/>
      <c r="AZX197" s="413"/>
      <c r="AZY197" s="413"/>
      <c r="AZZ197" s="413"/>
      <c r="BAA197" s="413"/>
      <c r="BAB197" s="413"/>
      <c r="BAC197" s="413"/>
      <c r="BAD197" s="412"/>
      <c r="BAE197" s="412"/>
      <c r="BAF197" s="412"/>
      <c r="BAG197" s="412"/>
      <c r="BAH197" s="412"/>
      <c r="BAI197" s="412"/>
      <c r="BAJ197" s="412"/>
      <c r="BAK197" s="412"/>
      <c r="BAL197" s="412"/>
      <c r="BAM197" s="412"/>
      <c r="BAN197" s="412"/>
      <c r="BAO197" s="412"/>
      <c r="BAP197" s="412"/>
      <c r="BAQ197" s="412"/>
      <c r="BAR197" s="412"/>
      <c r="BAS197" s="412"/>
      <c r="BAT197" s="412"/>
      <c r="BAU197" s="412"/>
      <c r="BAV197" s="412"/>
      <c r="BAW197" s="412"/>
      <c r="BAX197" s="412"/>
      <c r="BAY197" s="412"/>
      <c r="BAZ197" s="412"/>
      <c r="BBA197" s="412"/>
      <c r="BBB197" s="412"/>
      <c r="BBC197" s="412"/>
      <c r="BBD197" s="412"/>
      <c r="BBE197" s="412"/>
      <c r="BBF197" s="412"/>
      <c r="BBG197" s="412"/>
      <c r="BBH197" s="412"/>
      <c r="BBI197" s="412"/>
      <c r="BBJ197" s="412"/>
      <c r="BBK197" s="412"/>
      <c r="BBL197" s="412"/>
      <c r="BBM197" s="412"/>
      <c r="BBN197" s="412"/>
      <c r="BBO197" s="412"/>
      <c r="BBP197" s="412"/>
      <c r="BBQ197" s="412"/>
      <c r="BBR197" s="412"/>
      <c r="BBS197" s="412"/>
      <c r="BBT197" s="412"/>
      <c r="BBU197" s="412"/>
      <c r="BBV197" s="413"/>
      <c r="BBW197" s="413"/>
      <c r="BBX197" s="413"/>
      <c r="BBY197" s="413"/>
      <c r="BBZ197" s="413"/>
      <c r="BCA197" s="413"/>
      <c r="BCB197" s="413"/>
      <c r="BCC197" s="413"/>
      <c r="BCD197" s="413"/>
      <c r="BCE197" s="413"/>
      <c r="BCF197" s="413"/>
      <c r="BCG197" s="413"/>
      <c r="BCH197" s="413"/>
      <c r="BCI197" s="413"/>
      <c r="BCJ197" s="413"/>
      <c r="BCK197" s="413"/>
      <c r="BCL197" s="413"/>
      <c r="BCM197" s="413"/>
      <c r="BCN197" s="413"/>
      <c r="BCO197" s="413"/>
      <c r="BCP197" s="413"/>
      <c r="BCQ197" s="413"/>
      <c r="BCR197" s="413"/>
      <c r="BCS197" s="413"/>
      <c r="BCT197" s="414"/>
      <c r="BCU197" s="414"/>
      <c r="BCV197" s="414"/>
      <c r="BCW197" s="414"/>
      <c r="BCX197" s="414"/>
      <c r="BCY197" s="413"/>
      <c r="BCZ197" s="413"/>
      <c r="BDA197" s="414"/>
      <c r="BDB197" s="414"/>
      <c r="BDC197" s="413"/>
      <c r="BDD197" s="413"/>
      <c r="BDE197" s="414"/>
      <c r="BDF197" s="414"/>
      <c r="BDG197" s="413"/>
      <c r="BDH197" s="413"/>
      <c r="BDI197" s="413"/>
      <c r="BDJ197" s="413"/>
      <c r="BDK197" s="413"/>
      <c r="BDL197" s="413"/>
      <c r="BDM197" s="413"/>
      <c r="BDN197" s="414"/>
      <c r="BDO197" s="414"/>
      <c r="BDP197" s="413"/>
      <c r="BDQ197" s="413"/>
      <c r="BDR197" s="414"/>
      <c r="BDS197" s="414"/>
      <c r="BDT197" s="413"/>
      <c r="BDU197" s="413"/>
      <c r="BDV197" s="413"/>
      <c r="BDW197" s="413"/>
      <c r="BDX197" s="413"/>
      <c r="BDY197" s="407"/>
      <c r="BDZ197" s="439"/>
      <c r="BEA197" s="413"/>
      <c r="BEB197" s="413"/>
      <c r="BEC197" s="413"/>
      <c r="BED197" s="413"/>
      <c r="BEE197" s="413"/>
      <c r="BEF197" s="413"/>
      <c r="BEG197" s="413"/>
      <c r="BEH197" s="412"/>
      <c r="BEI197" s="412"/>
      <c r="BEJ197" s="412"/>
      <c r="BEK197" s="412"/>
      <c r="BEL197" s="412"/>
      <c r="BEM197" s="412"/>
      <c r="BEN197" s="412"/>
      <c r="BEO197" s="412"/>
      <c r="BEP197" s="412"/>
      <c r="BEQ197" s="412"/>
      <c r="BER197" s="412"/>
      <c r="BES197" s="412"/>
      <c r="BET197" s="412"/>
      <c r="BEU197" s="412"/>
      <c r="BEV197" s="412"/>
      <c r="BEW197" s="412"/>
      <c r="BEX197" s="412"/>
      <c r="BEY197" s="412"/>
      <c r="BEZ197" s="412"/>
      <c r="BFA197" s="412"/>
      <c r="BFB197" s="412"/>
      <c r="BFC197" s="412"/>
      <c r="BFD197" s="412"/>
      <c r="BFE197" s="412"/>
      <c r="BFF197" s="412"/>
      <c r="BFG197" s="412"/>
      <c r="BFH197" s="412"/>
      <c r="BFI197" s="412"/>
      <c r="BFJ197" s="412"/>
      <c r="BFK197" s="412"/>
      <c r="BFL197" s="412"/>
      <c r="BFM197" s="412"/>
      <c r="BFN197" s="412"/>
      <c r="BFO197" s="412"/>
      <c r="BFP197" s="412"/>
      <c r="BFQ197" s="412"/>
      <c r="BFR197" s="412"/>
      <c r="BFS197" s="412"/>
      <c r="BFT197" s="412"/>
      <c r="BFU197" s="412"/>
      <c r="BFV197" s="412"/>
      <c r="BFW197" s="412"/>
      <c r="BFX197" s="412"/>
      <c r="BFY197" s="412"/>
      <c r="BFZ197" s="413"/>
      <c r="BGA197" s="413"/>
      <c r="BGB197" s="413"/>
      <c r="BGC197" s="413"/>
      <c r="BGD197" s="413"/>
      <c r="BGE197" s="413"/>
      <c r="BGF197" s="413"/>
      <c r="BGG197" s="413"/>
      <c r="BGH197" s="413"/>
      <c r="BGI197" s="413"/>
      <c r="BGJ197" s="413"/>
      <c r="BGK197" s="413"/>
      <c r="BGL197" s="413"/>
      <c r="BGM197" s="413"/>
      <c r="BGN197" s="413"/>
      <c r="BGO197" s="413"/>
      <c r="BGP197" s="413"/>
      <c r="BGQ197" s="413"/>
      <c r="BGR197" s="413"/>
      <c r="BGS197" s="413"/>
      <c r="BGT197" s="413"/>
      <c r="BGU197" s="413"/>
      <c r="BGV197" s="413"/>
      <c r="BGW197" s="413"/>
      <c r="BGX197" s="414"/>
      <c r="BGY197" s="414"/>
      <c r="BGZ197" s="414"/>
      <c r="BHA197" s="414"/>
      <c r="BHB197" s="414"/>
      <c r="BHC197" s="413"/>
      <c r="BHD197" s="413"/>
      <c r="BHE197" s="414"/>
      <c r="BHF197" s="414"/>
      <c r="BHG197" s="413"/>
      <c r="BHH197" s="413"/>
      <c r="BHI197" s="414"/>
      <c r="BHJ197" s="414"/>
      <c r="BHK197" s="413"/>
      <c r="BHL197" s="413"/>
      <c r="BHM197" s="413"/>
      <c r="BHN197" s="413"/>
      <c r="BHO197" s="413"/>
      <c r="BHP197" s="413"/>
      <c r="BHQ197" s="413"/>
      <c r="BHR197" s="414"/>
      <c r="BHS197" s="414"/>
      <c r="BHT197" s="413"/>
      <c r="BHU197" s="413"/>
      <c r="BHV197" s="414"/>
      <c r="BHW197" s="414"/>
      <c r="BHX197" s="413"/>
      <c r="BHY197" s="413"/>
      <c r="BHZ197" s="413"/>
      <c r="BIA197" s="413"/>
      <c r="BIB197" s="413"/>
      <c r="BIC197" s="407"/>
      <c r="BID197" s="439"/>
      <c r="BIE197" s="413"/>
      <c r="BIF197" s="413"/>
      <c r="BIG197" s="413"/>
      <c r="BIH197" s="413"/>
      <c r="BII197" s="413"/>
      <c r="BIJ197" s="413"/>
      <c r="BIK197" s="413"/>
      <c r="BIL197" s="412"/>
      <c r="BIM197" s="412"/>
      <c r="BIN197" s="412"/>
      <c r="BIO197" s="412"/>
      <c r="BIP197" s="412"/>
      <c r="BIQ197" s="412"/>
      <c r="BIR197" s="412"/>
      <c r="BIS197" s="412"/>
      <c r="BIT197" s="412"/>
      <c r="BIU197" s="412"/>
      <c r="BIV197" s="412"/>
      <c r="BIW197" s="412"/>
      <c r="BIX197" s="412"/>
      <c r="BIY197" s="412"/>
      <c r="BIZ197" s="412"/>
      <c r="BJA197" s="412"/>
      <c r="BJB197" s="412"/>
      <c r="BJC197" s="412"/>
      <c r="BJD197" s="412"/>
      <c r="BJE197" s="412"/>
      <c r="BJF197" s="412"/>
      <c r="BJG197" s="412"/>
      <c r="BJH197" s="412"/>
      <c r="BJI197" s="412"/>
      <c r="BJJ197" s="412"/>
      <c r="BJK197" s="412"/>
      <c r="BJL197" s="412"/>
      <c r="BJM197" s="412"/>
      <c r="BJN197" s="412"/>
      <c r="BJO197" s="412"/>
      <c r="BJP197" s="412"/>
      <c r="BJQ197" s="412"/>
      <c r="BJR197" s="412"/>
      <c r="BJS197" s="412"/>
      <c r="BJT197" s="412"/>
      <c r="BJU197" s="412"/>
      <c r="BJV197" s="412"/>
      <c r="BJW197" s="412"/>
      <c r="BJX197" s="412"/>
      <c r="BJY197" s="412"/>
      <c r="BJZ197" s="412"/>
      <c r="BKA197" s="412"/>
      <c r="BKB197" s="412"/>
      <c r="BKC197" s="412"/>
      <c r="BKD197" s="413"/>
      <c r="BKE197" s="413"/>
      <c r="BKF197" s="413"/>
      <c r="BKG197" s="413"/>
      <c r="BKH197" s="413"/>
      <c r="BKI197" s="413"/>
      <c r="BKJ197" s="413"/>
      <c r="BKK197" s="413"/>
      <c r="BKL197" s="413"/>
      <c r="BKM197" s="413"/>
      <c r="BKN197" s="413"/>
      <c r="BKO197" s="413"/>
      <c r="BKP197" s="413"/>
      <c r="BKQ197" s="413"/>
      <c r="BKR197" s="413"/>
      <c r="BKS197" s="413"/>
      <c r="BKT197" s="413"/>
      <c r="BKU197" s="413"/>
      <c r="BKV197" s="413"/>
      <c r="BKW197" s="413"/>
      <c r="BKX197" s="413"/>
      <c r="BKY197" s="413"/>
      <c r="BKZ197" s="413"/>
      <c r="BLA197" s="413"/>
      <c r="BLB197" s="414"/>
      <c r="BLC197" s="414"/>
      <c r="BLD197" s="414"/>
      <c r="BLE197" s="414"/>
      <c r="BLF197" s="414"/>
      <c r="BLG197" s="413"/>
      <c r="BLH197" s="413"/>
      <c r="BLI197" s="414"/>
      <c r="BLJ197" s="414"/>
      <c r="BLK197" s="413"/>
      <c r="BLL197" s="413"/>
      <c r="BLM197" s="414"/>
      <c r="BLN197" s="414"/>
      <c r="BLO197" s="413"/>
      <c r="BLP197" s="413"/>
      <c r="BLQ197" s="413"/>
      <c r="BLR197" s="413"/>
      <c r="BLS197" s="413"/>
      <c r="BLT197" s="413"/>
      <c r="BLU197" s="413"/>
      <c r="BLV197" s="414"/>
      <c r="BLW197" s="414"/>
      <c r="BLX197" s="413"/>
      <c r="BLY197" s="413"/>
      <c r="BLZ197" s="414"/>
      <c r="BMA197" s="414"/>
      <c r="BMB197" s="413"/>
      <c r="BMC197" s="413"/>
      <c r="BMD197" s="413"/>
      <c r="BME197" s="413"/>
      <c r="BMF197" s="413"/>
      <c r="BMG197" s="407"/>
      <c r="BMH197" s="439"/>
      <c r="BMI197" s="413"/>
      <c r="BMJ197" s="413"/>
      <c r="BMK197" s="413"/>
      <c r="BML197" s="413"/>
      <c r="BMM197" s="413"/>
      <c r="BMN197" s="413"/>
      <c r="BMO197" s="413"/>
      <c r="BMP197" s="412"/>
      <c r="BMQ197" s="412"/>
      <c r="BMR197" s="412"/>
      <c r="BMS197" s="412"/>
      <c r="BMT197" s="412"/>
      <c r="BMU197" s="412"/>
      <c r="BMV197" s="412"/>
      <c r="BMW197" s="412"/>
      <c r="BMX197" s="412"/>
      <c r="BMY197" s="412"/>
      <c r="BMZ197" s="412"/>
      <c r="BNA197" s="412"/>
      <c r="BNB197" s="412"/>
      <c r="BNC197" s="412"/>
      <c r="BND197" s="412"/>
      <c r="BNE197" s="412"/>
      <c r="BNF197" s="412"/>
      <c r="BNG197" s="412"/>
      <c r="BNH197" s="412"/>
      <c r="BNI197" s="412"/>
      <c r="BNJ197" s="412"/>
      <c r="BNK197" s="412"/>
      <c r="BNL197" s="412"/>
      <c r="BNM197" s="412"/>
      <c r="BNN197" s="412"/>
      <c r="BNO197" s="412"/>
      <c r="BNP197" s="412"/>
      <c r="BNQ197" s="412"/>
      <c r="BNR197" s="412"/>
      <c r="BNS197" s="412"/>
      <c r="BNT197" s="412"/>
      <c r="BNU197" s="412"/>
      <c r="BNV197" s="412"/>
      <c r="BNW197" s="412"/>
      <c r="BNX197" s="412"/>
      <c r="BNY197" s="412"/>
      <c r="BNZ197" s="412"/>
      <c r="BOA197" s="412"/>
      <c r="BOB197" s="412"/>
      <c r="BOC197" s="412"/>
      <c r="BOD197" s="412"/>
      <c r="BOE197" s="412"/>
      <c r="BOF197" s="412"/>
      <c r="BOG197" s="412"/>
      <c r="BOH197" s="413"/>
      <c r="BOI197" s="413"/>
      <c r="BOJ197" s="413"/>
      <c r="BOK197" s="413"/>
      <c r="BOL197" s="413"/>
      <c r="BOM197" s="413"/>
      <c r="BON197" s="413"/>
      <c r="BOO197" s="413"/>
      <c r="BOP197" s="413"/>
      <c r="BOQ197" s="413"/>
      <c r="BOR197" s="413"/>
      <c r="BOS197" s="413"/>
      <c r="BOT197" s="413"/>
      <c r="BOU197" s="413"/>
      <c r="BOV197" s="413"/>
      <c r="BOW197" s="413"/>
      <c r="BOX197" s="413"/>
      <c r="BOY197" s="413"/>
      <c r="BOZ197" s="413"/>
      <c r="BPA197" s="413"/>
      <c r="BPB197" s="413"/>
      <c r="BPC197" s="413"/>
      <c r="BPD197" s="413"/>
      <c r="BPE197" s="413"/>
      <c r="BPF197" s="414"/>
      <c r="BPG197" s="414"/>
      <c r="BPH197" s="414"/>
      <c r="BPI197" s="414"/>
      <c r="BPJ197" s="414"/>
      <c r="BPK197" s="413"/>
      <c r="BPL197" s="413"/>
      <c r="BPM197" s="414"/>
      <c r="BPN197" s="414"/>
      <c r="BPO197" s="413"/>
      <c r="BPP197" s="413"/>
      <c r="BPQ197" s="414"/>
      <c r="BPR197" s="414"/>
      <c r="BPS197" s="413"/>
      <c r="BPT197" s="413"/>
      <c r="BPU197" s="413"/>
      <c r="BPV197" s="413"/>
      <c r="BPW197" s="413"/>
      <c r="BPX197" s="413"/>
      <c r="BPY197" s="413"/>
      <c r="BPZ197" s="414"/>
      <c r="BQA197" s="414"/>
      <c r="BQB197" s="413"/>
      <c r="BQC197" s="413"/>
      <c r="BQD197" s="414"/>
      <c r="BQE197" s="414"/>
      <c r="BQF197" s="413"/>
      <c r="BQG197" s="413"/>
      <c r="BQH197" s="413"/>
      <c r="BQI197" s="413"/>
      <c r="BQJ197" s="413"/>
      <c r="BQK197" s="407"/>
      <c r="BQL197" s="439"/>
      <c r="BQM197" s="413"/>
      <c r="BQN197" s="413"/>
      <c r="BQO197" s="413"/>
      <c r="BQP197" s="413"/>
      <c r="BQQ197" s="413"/>
      <c r="BQR197" s="413"/>
      <c r="BQS197" s="413"/>
      <c r="BQT197" s="412"/>
      <c r="BQU197" s="412"/>
      <c r="BQV197" s="412"/>
      <c r="BQW197" s="412"/>
      <c r="BQX197" s="412"/>
      <c r="BQY197" s="412"/>
      <c r="BQZ197" s="412"/>
      <c r="BRA197" s="412"/>
      <c r="BRB197" s="412"/>
      <c r="BRC197" s="412"/>
      <c r="BRD197" s="412"/>
      <c r="BRE197" s="412"/>
      <c r="BRF197" s="412"/>
      <c r="BRG197" s="412"/>
      <c r="BRH197" s="412"/>
      <c r="BRI197" s="412"/>
      <c r="BRJ197" s="412"/>
      <c r="BRK197" s="412"/>
      <c r="BRL197" s="412"/>
      <c r="BRM197" s="412"/>
      <c r="BRN197" s="412"/>
      <c r="BRO197" s="412"/>
      <c r="BRP197" s="412"/>
      <c r="BRQ197" s="412"/>
      <c r="BRR197" s="412"/>
      <c r="BRS197" s="412"/>
      <c r="BRT197" s="412"/>
      <c r="BRU197" s="412"/>
      <c r="BRV197" s="412"/>
      <c r="BRW197" s="412"/>
      <c r="BRX197" s="412"/>
      <c r="BRY197" s="412"/>
      <c r="BRZ197" s="412"/>
      <c r="BSA197" s="412"/>
      <c r="BSB197" s="412"/>
      <c r="BSC197" s="412"/>
      <c r="BSD197" s="412"/>
      <c r="BSE197" s="412"/>
      <c r="BSF197" s="412"/>
      <c r="BSG197" s="412"/>
      <c r="BSH197" s="412"/>
      <c r="BSI197" s="412"/>
      <c r="BSJ197" s="412"/>
      <c r="BSK197" s="412"/>
      <c r="BSL197" s="413"/>
      <c r="BSM197" s="413"/>
      <c r="BSN197" s="413"/>
      <c r="BSO197" s="413"/>
      <c r="BSP197" s="413"/>
      <c r="BSQ197" s="413"/>
      <c r="BSR197" s="413"/>
      <c r="BSS197" s="413"/>
      <c r="BST197" s="413"/>
      <c r="BSU197" s="413"/>
      <c r="BSV197" s="413"/>
      <c r="BSW197" s="413"/>
      <c r="BSX197" s="413"/>
      <c r="BSY197" s="413"/>
      <c r="BSZ197" s="413"/>
      <c r="BTA197" s="413"/>
      <c r="BTB197" s="413"/>
      <c r="BTC197" s="413"/>
      <c r="BTD197" s="413"/>
      <c r="BTE197" s="413"/>
      <c r="BTF197" s="413"/>
      <c r="BTG197" s="413"/>
      <c r="BTH197" s="413"/>
      <c r="BTI197" s="413"/>
      <c r="BTJ197" s="414"/>
      <c r="BTK197" s="414"/>
      <c r="BTL197" s="414"/>
      <c r="BTM197" s="414"/>
      <c r="BTN197" s="414"/>
      <c r="BTO197" s="413"/>
      <c r="BTP197" s="413"/>
      <c r="BTQ197" s="414"/>
      <c r="BTR197" s="414"/>
      <c r="BTS197" s="413"/>
      <c r="BTT197" s="413"/>
      <c r="BTU197" s="414"/>
      <c r="BTV197" s="414"/>
      <c r="BTW197" s="413"/>
      <c r="BTX197" s="413"/>
      <c r="BTY197" s="413"/>
      <c r="BTZ197" s="413"/>
      <c r="BUA197" s="413"/>
      <c r="BUB197" s="413"/>
      <c r="BUC197" s="413"/>
      <c r="BUD197" s="414"/>
      <c r="BUE197" s="414"/>
      <c r="BUF197" s="413"/>
      <c r="BUG197" s="413"/>
      <c r="BUH197" s="414"/>
      <c r="BUI197" s="414"/>
      <c r="BUJ197" s="413"/>
      <c r="BUK197" s="413"/>
      <c r="BUL197" s="413"/>
      <c r="BUM197" s="413"/>
      <c r="BUN197" s="413"/>
      <c r="BUO197" s="407"/>
      <c r="BUP197" s="439"/>
      <c r="BUQ197" s="413"/>
      <c r="BUR197" s="413"/>
      <c r="BUS197" s="413"/>
      <c r="BUT197" s="413"/>
      <c r="BUU197" s="413"/>
      <c r="BUV197" s="413"/>
      <c r="BUW197" s="413"/>
      <c r="BUX197" s="412"/>
      <c r="BUY197" s="412"/>
      <c r="BUZ197" s="412"/>
      <c r="BVA197" s="412"/>
      <c r="BVB197" s="412"/>
      <c r="BVC197" s="412"/>
      <c r="BVD197" s="412"/>
      <c r="BVE197" s="412"/>
      <c r="BVF197" s="412"/>
      <c r="BVG197" s="412"/>
      <c r="BVH197" s="412"/>
      <c r="BVI197" s="412"/>
      <c r="BVJ197" s="412"/>
      <c r="BVK197" s="412"/>
      <c r="BVL197" s="412"/>
      <c r="BVM197" s="412"/>
      <c r="BVN197" s="412"/>
      <c r="BVO197" s="412"/>
      <c r="BVP197" s="412"/>
      <c r="BVQ197" s="412"/>
      <c r="BVR197" s="412"/>
      <c r="BVS197" s="412"/>
      <c r="BVT197" s="412"/>
      <c r="BVU197" s="412"/>
      <c r="BVV197" s="412"/>
      <c r="BVW197" s="412"/>
      <c r="BVX197" s="412"/>
      <c r="BVY197" s="412"/>
      <c r="BVZ197" s="412"/>
      <c r="BWA197" s="412"/>
      <c r="BWB197" s="412"/>
      <c r="BWC197" s="412"/>
      <c r="BWD197" s="412"/>
      <c r="BWE197" s="412"/>
      <c r="BWF197" s="412"/>
      <c r="BWG197" s="412"/>
      <c r="BWH197" s="412"/>
      <c r="BWI197" s="412"/>
      <c r="BWJ197" s="412"/>
      <c r="BWK197" s="412"/>
      <c r="BWL197" s="412"/>
      <c r="BWM197" s="412"/>
      <c r="BWN197" s="412"/>
      <c r="BWO197" s="412"/>
      <c r="BWP197" s="413"/>
      <c r="BWQ197" s="413"/>
      <c r="BWR197" s="413"/>
      <c r="BWS197" s="413"/>
      <c r="BWT197" s="413"/>
      <c r="BWU197" s="413"/>
      <c r="BWV197" s="413"/>
      <c r="BWW197" s="413"/>
      <c r="BWX197" s="413"/>
      <c r="BWY197" s="413"/>
      <c r="BWZ197" s="413"/>
      <c r="BXA197" s="413"/>
      <c r="BXB197" s="413"/>
      <c r="BXC197" s="413"/>
      <c r="BXD197" s="413"/>
      <c r="BXE197" s="413"/>
      <c r="BXF197" s="413"/>
      <c r="BXG197" s="413"/>
      <c r="BXH197" s="413"/>
      <c r="BXI197" s="413"/>
      <c r="BXJ197" s="413"/>
      <c r="BXK197" s="413"/>
      <c r="BXL197" s="413"/>
      <c r="BXM197" s="413"/>
      <c r="BXN197" s="414"/>
      <c r="BXO197" s="414"/>
      <c r="BXP197" s="414"/>
      <c r="BXQ197" s="414"/>
      <c r="BXR197" s="414"/>
      <c r="BXS197" s="413"/>
      <c r="BXT197" s="413"/>
      <c r="BXU197" s="414"/>
      <c r="BXV197" s="414"/>
      <c r="BXW197" s="413"/>
      <c r="BXX197" s="413"/>
      <c r="BXY197" s="414"/>
      <c r="BXZ197" s="414"/>
      <c r="BYA197" s="413"/>
      <c r="BYB197" s="413"/>
      <c r="BYC197" s="413"/>
      <c r="BYD197" s="413"/>
      <c r="BYE197" s="413"/>
      <c r="BYF197" s="413"/>
      <c r="BYG197" s="413"/>
      <c r="BYH197" s="414"/>
      <c r="BYI197" s="414"/>
      <c r="BYJ197" s="413"/>
      <c r="BYK197" s="413"/>
      <c r="BYL197" s="414"/>
      <c r="BYM197" s="414"/>
      <c r="BYN197" s="413"/>
      <c r="BYO197" s="413"/>
      <c r="BYP197" s="413"/>
      <c r="BYQ197" s="413"/>
      <c r="BYR197" s="413"/>
      <c r="BYS197" s="407"/>
      <c r="BYT197" s="439"/>
      <c r="BYU197" s="413"/>
      <c r="BYV197" s="413"/>
      <c r="BYW197" s="413"/>
      <c r="BYX197" s="413"/>
      <c r="BYY197" s="413"/>
      <c r="BYZ197" s="413"/>
      <c r="BZA197" s="413"/>
      <c r="BZB197" s="412"/>
      <c r="BZC197" s="412"/>
      <c r="BZD197" s="412"/>
      <c r="BZE197" s="412"/>
      <c r="BZF197" s="412"/>
      <c r="BZG197" s="412"/>
      <c r="BZH197" s="412"/>
      <c r="BZI197" s="412"/>
      <c r="BZJ197" s="412"/>
      <c r="BZK197" s="412"/>
      <c r="BZL197" s="412"/>
      <c r="BZM197" s="412"/>
      <c r="BZN197" s="412"/>
      <c r="BZO197" s="412"/>
      <c r="BZP197" s="412"/>
      <c r="BZQ197" s="412"/>
      <c r="BZR197" s="412"/>
      <c r="BZS197" s="412"/>
      <c r="BZT197" s="412"/>
      <c r="BZU197" s="412"/>
      <c r="BZV197" s="412"/>
      <c r="BZW197" s="412"/>
      <c r="BZX197" s="412"/>
      <c r="BZY197" s="412"/>
      <c r="BZZ197" s="412"/>
      <c r="CAA197" s="412"/>
      <c r="CAB197" s="412"/>
      <c r="CAC197" s="412"/>
      <c r="CAD197" s="412"/>
      <c r="CAE197" s="412"/>
      <c r="CAF197" s="412"/>
      <c r="CAG197" s="412"/>
      <c r="CAH197" s="412"/>
      <c r="CAI197" s="412"/>
      <c r="CAJ197" s="412"/>
      <c r="CAK197" s="412"/>
      <c r="CAL197" s="412"/>
      <c r="CAM197" s="412"/>
      <c r="CAN197" s="412"/>
      <c r="CAO197" s="412"/>
      <c r="CAP197" s="412"/>
      <c r="CAQ197" s="412"/>
      <c r="CAR197" s="412"/>
      <c r="CAS197" s="412"/>
      <c r="CAT197" s="413"/>
      <c r="CAU197" s="413"/>
      <c r="CAV197" s="413"/>
      <c r="CAW197" s="413"/>
      <c r="CAX197" s="413"/>
      <c r="CAY197" s="413"/>
      <c r="CAZ197" s="413"/>
      <c r="CBA197" s="413"/>
      <c r="CBB197" s="413"/>
      <c r="CBC197" s="413"/>
      <c r="CBD197" s="413"/>
      <c r="CBE197" s="413"/>
      <c r="CBF197" s="413"/>
      <c r="CBG197" s="413"/>
      <c r="CBH197" s="413"/>
      <c r="CBI197" s="413"/>
      <c r="CBJ197" s="413"/>
      <c r="CBK197" s="413"/>
      <c r="CBL197" s="413"/>
      <c r="CBM197" s="413"/>
      <c r="CBN197" s="413"/>
      <c r="CBO197" s="413"/>
      <c r="CBP197" s="413"/>
      <c r="CBQ197" s="413"/>
      <c r="CBR197" s="414"/>
      <c r="CBS197" s="414"/>
      <c r="CBT197" s="414"/>
      <c r="CBU197" s="414"/>
      <c r="CBV197" s="414"/>
      <c r="CBW197" s="413"/>
      <c r="CBX197" s="413"/>
      <c r="CBY197" s="414"/>
      <c r="CBZ197" s="414"/>
      <c r="CCA197" s="413"/>
      <c r="CCB197" s="413"/>
      <c r="CCC197" s="414"/>
      <c r="CCD197" s="414"/>
      <c r="CCE197" s="413"/>
      <c r="CCF197" s="413"/>
      <c r="CCG197" s="413"/>
      <c r="CCH197" s="413"/>
      <c r="CCI197" s="413"/>
      <c r="CCJ197" s="413"/>
      <c r="CCK197" s="413"/>
      <c r="CCL197" s="414"/>
      <c r="CCM197" s="414"/>
      <c r="CCN197" s="413"/>
      <c r="CCO197" s="413"/>
      <c r="CCP197" s="414"/>
      <c r="CCQ197" s="414"/>
      <c r="CCR197" s="413"/>
      <c r="CCS197" s="413"/>
      <c r="CCT197" s="413"/>
      <c r="CCU197" s="413"/>
      <c r="CCV197" s="413"/>
      <c r="CCW197" s="407"/>
      <c r="CCX197" s="439"/>
      <c r="CCY197" s="413"/>
      <c r="CCZ197" s="413"/>
      <c r="CDA197" s="413"/>
      <c r="CDB197" s="413"/>
      <c r="CDC197" s="413"/>
      <c r="CDD197" s="413"/>
      <c r="CDE197" s="413"/>
      <c r="CDF197" s="412"/>
      <c r="CDG197" s="412"/>
      <c r="CDH197" s="412"/>
      <c r="CDI197" s="412"/>
      <c r="CDJ197" s="412"/>
      <c r="CDK197" s="412"/>
      <c r="CDL197" s="412"/>
      <c r="CDM197" s="412"/>
      <c r="CDN197" s="412"/>
      <c r="CDO197" s="412"/>
      <c r="CDP197" s="412"/>
      <c r="CDQ197" s="412"/>
      <c r="CDR197" s="412"/>
      <c r="CDS197" s="412"/>
      <c r="CDT197" s="412"/>
      <c r="CDU197" s="412"/>
      <c r="CDV197" s="412"/>
      <c r="CDW197" s="412"/>
      <c r="CDX197" s="412"/>
      <c r="CDY197" s="412"/>
      <c r="CDZ197" s="412"/>
      <c r="CEA197" s="412"/>
      <c r="CEB197" s="412"/>
      <c r="CEC197" s="412"/>
      <c r="CED197" s="412"/>
      <c r="CEE197" s="412"/>
      <c r="CEF197" s="412"/>
      <c r="CEG197" s="412"/>
      <c r="CEH197" s="412"/>
      <c r="CEI197" s="412"/>
      <c r="CEJ197" s="412"/>
      <c r="CEK197" s="412"/>
      <c r="CEL197" s="412"/>
      <c r="CEM197" s="412"/>
      <c r="CEN197" s="412"/>
      <c r="CEO197" s="412"/>
      <c r="CEP197" s="412"/>
      <c r="CEQ197" s="412"/>
      <c r="CER197" s="412"/>
      <c r="CES197" s="412"/>
      <c r="CET197" s="412"/>
      <c r="CEU197" s="412"/>
      <c r="CEV197" s="412"/>
      <c r="CEW197" s="412"/>
      <c r="CEX197" s="413"/>
      <c r="CEY197" s="413"/>
      <c r="CEZ197" s="413"/>
      <c r="CFA197" s="413"/>
      <c r="CFB197" s="413"/>
      <c r="CFC197" s="413"/>
      <c r="CFD197" s="413"/>
      <c r="CFE197" s="413"/>
      <c r="CFF197" s="413"/>
      <c r="CFG197" s="413"/>
      <c r="CFH197" s="413"/>
      <c r="CFI197" s="413"/>
      <c r="CFJ197" s="413"/>
      <c r="CFK197" s="413"/>
      <c r="CFL197" s="413"/>
      <c r="CFM197" s="413"/>
      <c r="CFN197" s="413"/>
      <c r="CFO197" s="413"/>
      <c r="CFP197" s="413"/>
      <c r="CFQ197" s="413"/>
      <c r="CFR197" s="413"/>
      <c r="CFS197" s="413"/>
      <c r="CFT197" s="413"/>
      <c r="CFU197" s="413"/>
      <c r="CFV197" s="414"/>
      <c r="CFW197" s="414"/>
      <c r="CFX197" s="414"/>
      <c r="CFY197" s="414"/>
      <c r="CFZ197" s="414"/>
      <c r="CGA197" s="413"/>
      <c r="CGB197" s="413"/>
      <c r="CGC197" s="414"/>
      <c r="CGD197" s="414"/>
      <c r="CGE197" s="413"/>
      <c r="CGF197" s="413"/>
      <c r="CGG197" s="414"/>
      <c r="CGH197" s="414"/>
      <c r="CGI197" s="413"/>
      <c r="CGJ197" s="413"/>
      <c r="CGK197" s="413"/>
      <c r="CGL197" s="413"/>
      <c r="CGM197" s="413"/>
      <c r="CGN197" s="413"/>
      <c r="CGO197" s="413"/>
      <c r="CGP197" s="414"/>
      <c r="CGQ197" s="414"/>
      <c r="CGR197" s="413"/>
      <c r="CGS197" s="413"/>
      <c r="CGT197" s="414"/>
      <c r="CGU197" s="414"/>
      <c r="CGV197" s="413"/>
      <c r="CGW197" s="413"/>
      <c r="CGX197" s="413"/>
      <c r="CGY197" s="413"/>
      <c r="CGZ197" s="413"/>
      <c r="CHA197" s="407"/>
      <c r="CHB197" s="439"/>
      <c r="CHC197" s="413"/>
      <c r="CHD197" s="413"/>
      <c r="CHE197" s="413"/>
      <c r="CHF197" s="413"/>
      <c r="CHG197" s="413"/>
      <c r="CHH197" s="413"/>
      <c r="CHI197" s="413"/>
      <c r="CHJ197" s="412"/>
      <c r="CHK197" s="412"/>
      <c r="CHL197" s="412"/>
      <c r="CHM197" s="412"/>
      <c r="CHN197" s="412"/>
      <c r="CHO197" s="412"/>
      <c r="CHP197" s="412"/>
      <c r="CHQ197" s="412"/>
      <c r="CHR197" s="412"/>
      <c r="CHS197" s="412"/>
      <c r="CHT197" s="412"/>
      <c r="CHU197" s="412"/>
      <c r="CHV197" s="412"/>
      <c r="CHW197" s="412"/>
      <c r="CHX197" s="412"/>
      <c r="CHY197" s="412"/>
      <c r="CHZ197" s="412"/>
      <c r="CIA197" s="412"/>
      <c r="CIB197" s="412"/>
      <c r="CIC197" s="412"/>
      <c r="CID197" s="412"/>
      <c r="CIE197" s="412"/>
      <c r="CIF197" s="412"/>
      <c r="CIG197" s="412"/>
      <c r="CIH197" s="412"/>
      <c r="CII197" s="412"/>
      <c r="CIJ197" s="412"/>
      <c r="CIK197" s="412"/>
      <c r="CIL197" s="412"/>
      <c r="CIM197" s="412"/>
      <c r="CIN197" s="412"/>
      <c r="CIO197" s="412"/>
      <c r="CIP197" s="412"/>
      <c r="CIQ197" s="412"/>
      <c r="CIR197" s="412"/>
      <c r="CIS197" s="412"/>
      <c r="CIT197" s="412"/>
      <c r="CIU197" s="412"/>
      <c r="CIV197" s="412"/>
      <c r="CIW197" s="412"/>
      <c r="CIX197" s="412"/>
      <c r="CIY197" s="412"/>
      <c r="CIZ197" s="412"/>
      <c r="CJA197" s="412"/>
      <c r="CJB197" s="413"/>
      <c r="CJC197" s="413"/>
      <c r="CJD197" s="413"/>
      <c r="CJE197" s="413"/>
      <c r="CJF197" s="413"/>
      <c r="CJG197" s="413"/>
      <c r="CJH197" s="413"/>
      <c r="CJI197" s="413"/>
      <c r="CJJ197" s="413"/>
      <c r="CJK197" s="413"/>
      <c r="CJL197" s="413"/>
      <c r="CJM197" s="413"/>
      <c r="CJN197" s="413"/>
      <c r="CJO197" s="413"/>
      <c r="CJP197" s="413"/>
      <c r="CJQ197" s="413"/>
      <c r="CJR197" s="413"/>
      <c r="CJS197" s="413"/>
      <c r="CJT197" s="413"/>
      <c r="CJU197" s="413"/>
      <c r="CJV197" s="413"/>
      <c r="CJW197" s="413"/>
      <c r="CJX197" s="413"/>
      <c r="CJY197" s="413"/>
      <c r="CJZ197" s="414"/>
      <c r="CKA197" s="414"/>
      <c r="CKB197" s="414"/>
      <c r="CKC197" s="414"/>
      <c r="CKD197" s="414"/>
      <c r="CKE197" s="413"/>
      <c r="CKF197" s="413"/>
      <c r="CKG197" s="414"/>
      <c r="CKH197" s="414"/>
      <c r="CKI197" s="413"/>
      <c r="CKJ197" s="413"/>
      <c r="CKK197" s="414"/>
      <c r="CKL197" s="414"/>
      <c r="CKM197" s="413"/>
      <c r="CKN197" s="413"/>
      <c r="CKO197" s="413"/>
      <c r="CKP197" s="413"/>
      <c r="CKQ197" s="413"/>
      <c r="CKR197" s="413"/>
      <c r="CKS197" s="413"/>
      <c r="CKT197" s="414"/>
      <c r="CKU197" s="414"/>
      <c r="CKV197" s="413"/>
      <c r="CKW197" s="413"/>
      <c r="CKX197" s="414"/>
      <c r="CKY197" s="414"/>
      <c r="CKZ197" s="413"/>
      <c r="CLA197" s="413"/>
      <c r="CLB197" s="413"/>
      <c r="CLC197" s="413"/>
      <c r="CLD197" s="413"/>
      <c r="CLE197" s="407"/>
      <c r="CLF197" s="439"/>
      <c r="CLG197" s="413"/>
      <c r="CLH197" s="413"/>
      <c r="CLI197" s="413"/>
      <c r="CLJ197" s="413"/>
      <c r="CLK197" s="413"/>
      <c r="CLL197" s="413"/>
      <c r="CLM197" s="413"/>
      <c r="CLN197" s="412"/>
      <c r="CLO197" s="412"/>
      <c r="CLP197" s="412"/>
      <c r="CLQ197" s="412"/>
      <c r="CLR197" s="412"/>
      <c r="CLS197" s="412"/>
      <c r="CLT197" s="412"/>
      <c r="CLU197" s="412"/>
      <c r="CLV197" s="412"/>
      <c r="CLW197" s="412"/>
      <c r="CLX197" s="412"/>
      <c r="CLY197" s="412"/>
      <c r="CLZ197" s="412"/>
      <c r="CMA197" s="412"/>
      <c r="CMB197" s="412"/>
      <c r="CMC197" s="412"/>
      <c r="CMD197" s="412"/>
      <c r="CME197" s="412"/>
      <c r="CMF197" s="412"/>
      <c r="CMG197" s="412"/>
      <c r="CMH197" s="412"/>
      <c r="CMI197" s="412"/>
      <c r="CMJ197" s="412"/>
      <c r="CMK197" s="412"/>
      <c r="CML197" s="412"/>
      <c r="CMM197" s="412"/>
      <c r="CMN197" s="412"/>
      <c r="CMO197" s="412"/>
      <c r="CMP197" s="412"/>
      <c r="CMQ197" s="412"/>
      <c r="CMR197" s="412"/>
      <c r="CMS197" s="412"/>
      <c r="CMT197" s="412"/>
      <c r="CMU197" s="412"/>
      <c r="CMV197" s="412"/>
      <c r="CMW197" s="412"/>
      <c r="CMX197" s="412"/>
      <c r="CMY197" s="412"/>
      <c r="CMZ197" s="412"/>
      <c r="CNA197" s="412"/>
      <c r="CNB197" s="412"/>
      <c r="CNC197" s="412"/>
      <c r="CND197" s="412"/>
      <c r="CNE197" s="412"/>
      <c r="CNF197" s="413"/>
      <c r="CNG197" s="413"/>
      <c r="CNH197" s="413"/>
      <c r="CNI197" s="413"/>
      <c r="CNJ197" s="413"/>
      <c r="CNK197" s="413"/>
      <c r="CNL197" s="413"/>
      <c r="CNM197" s="413"/>
      <c r="CNN197" s="413"/>
      <c r="CNO197" s="413"/>
      <c r="CNP197" s="413"/>
      <c r="CNQ197" s="413"/>
      <c r="CNR197" s="413"/>
      <c r="CNS197" s="413"/>
      <c r="CNT197" s="413"/>
      <c r="CNU197" s="413"/>
      <c r="CNV197" s="413"/>
      <c r="CNW197" s="413"/>
      <c r="CNX197" s="413"/>
      <c r="CNY197" s="413"/>
      <c r="CNZ197" s="413"/>
      <c r="COA197" s="413"/>
      <c r="COB197" s="413"/>
      <c r="COC197" s="413"/>
      <c r="COD197" s="414"/>
      <c r="COE197" s="414"/>
      <c r="COF197" s="414"/>
      <c r="COG197" s="414"/>
      <c r="COH197" s="414"/>
      <c r="COI197" s="413"/>
      <c r="COJ197" s="413"/>
      <c r="COK197" s="414"/>
      <c r="COL197" s="414"/>
      <c r="COM197" s="413"/>
      <c r="CON197" s="413"/>
      <c r="COO197" s="414"/>
      <c r="COP197" s="414"/>
      <c r="COQ197" s="413"/>
      <c r="COR197" s="413"/>
      <c r="COS197" s="413"/>
      <c r="COT197" s="413"/>
      <c r="COU197" s="413"/>
      <c r="COV197" s="413"/>
      <c r="COW197" s="413"/>
      <c r="COX197" s="414"/>
      <c r="COY197" s="414"/>
      <c r="COZ197" s="413"/>
      <c r="CPA197" s="413"/>
      <c r="CPB197" s="414"/>
      <c r="CPC197" s="414"/>
      <c r="CPD197" s="413"/>
      <c r="CPE197" s="413"/>
      <c r="CPF197" s="413"/>
      <c r="CPG197" s="413"/>
      <c r="CPH197" s="413"/>
      <c r="CPI197" s="407"/>
      <c r="CPJ197" s="439"/>
      <c r="CPK197" s="413"/>
      <c r="CPL197" s="413"/>
      <c r="CPM197" s="413"/>
      <c r="CPN197" s="413"/>
      <c r="CPO197" s="413"/>
      <c r="CPP197" s="413"/>
      <c r="CPQ197" s="413"/>
      <c r="CPR197" s="412"/>
      <c r="CPS197" s="412"/>
      <c r="CPT197" s="412"/>
      <c r="CPU197" s="412"/>
      <c r="CPV197" s="412"/>
      <c r="CPW197" s="412"/>
      <c r="CPX197" s="412"/>
      <c r="CPY197" s="412"/>
      <c r="CPZ197" s="412"/>
      <c r="CQA197" s="412"/>
      <c r="CQB197" s="412"/>
      <c r="CQC197" s="412"/>
      <c r="CQD197" s="412"/>
      <c r="CQE197" s="412"/>
      <c r="CQF197" s="412"/>
      <c r="CQG197" s="412"/>
      <c r="CQH197" s="412"/>
      <c r="CQI197" s="412"/>
      <c r="CQJ197" s="412"/>
      <c r="CQK197" s="412"/>
      <c r="CQL197" s="412"/>
      <c r="CQM197" s="412"/>
      <c r="CQN197" s="412"/>
      <c r="CQO197" s="412"/>
      <c r="CQP197" s="412"/>
      <c r="CQQ197" s="412"/>
      <c r="CQR197" s="412"/>
      <c r="CQS197" s="412"/>
      <c r="CQT197" s="412"/>
      <c r="CQU197" s="412"/>
      <c r="CQV197" s="412"/>
      <c r="CQW197" s="412"/>
      <c r="CQX197" s="412"/>
      <c r="CQY197" s="412"/>
      <c r="CQZ197" s="412"/>
      <c r="CRA197" s="412"/>
      <c r="CRB197" s="412"/>
      <c r="CRC197" s="412"/>
      <c r="CRD197" s="412"/>
      <c r="CRE197" s="412"/>
      <c r="CRF197" s="412"/>
      <c r="CRG197" s="412"/>
      <c r="CRH197" s="412"/>
      <c r="CRI197" s="412"/>
      <c r="CRJ197" s="413"/>
      <c r="CRK197" s="413"/>
      <c r="CRL197" s="413"/>
      <c r="CRM197" s="413"/>
      <c r="CRN197" s="413"/>
      <c r="CRO197" s="413"/>
      <c r="CRP197" s="413"/>
      <c r="CRQ197" s="413"/>
      <c r="CRR197" s="413"/>
      <c r="CRS197" s="413"/>
      <c r="CRT197" s="413"/>
      <c r="CRU197" s="413"/>
      <c r="CRV197" s="413"/>
      <c r="CRW197" s="413"/>
      <c r="CRX197" s="413"/>
      <c r="CRY197" s="413"/>
      <c r="CRZ197" s="413"/>
      <c r="CSA197" s="413"/>
      <c r="CSB197" s="413"/>
      <c r="CSC197" s="413"/>
      <c r="CSD197" s="413"/>
      <c r="CSE197" s="413"/>
      <c r="CSF197" s="413"/>
      <c r="CSG197" s="413"/>
      <c r="CSH197" s="414"/>
      <c r="CSI197" s="414"/>
      <c r="CSJ197" s="414"/>
      <c r="CSK197" s="414"/>
      <c r="CSL197" s="414"/>
      <c r="CSM197" s="413"/>
      <c r="CSN197" s="413"/>
      <c r="CSO197" s="414"/>
      <c r="CSP197" s="414"/>
      <c r="CSQ197" s="413"/>
      <c r="CSR197" s="413"/>
      <c r="CSS197" s="414"/>
      <c r="CST197" s="414"/>
      <c r="CSU197" s="413"/>
      <c r="CSV197" s="413"/>
      <c r="CSW197" s="413"/>
      <c r="CSX197" s="413"/>
      <c r="CSY197" s="413"/>
      <c r="CSZ197" s="413"/>
      <c r="CTA197" s="413"/>
      <c r="CTB197" s="414"/>
      <c r="CTC197" s="414"/>
      <c r="CTD197" s="413"/>
      <c r="CTE197" s="413"/>
      <c r="CTF197" s="414"/>
      <c r="CTG197" s="414"/>
      <c r="CTH197" s="413"/>
      <c r="CTI197" s="413"/>
      <c r="CTJ197" s="413"/>
      <c r="CTK197" s="413"/>
      <c r="CTL197" s="413"/>
      <c r="CTM197" s="407"/>
      <c r="CTN197" s="439"/>
      <c r="CTO197" s="413"/>
      <c r="CTP197" s="413"/>
      <c r="CTQ197" s="413"/>
      <c r="CTR197" s="413"/>
      <c r="CTS197" s="413"/>
      <c r="CTT197" s="413"/>
      <c r="CTU197" s="413"/>
      <c r="CTV197" s="412"/>
      <c r="CTW197" s="412"/>
      <c r="CTX197" s="412"/>
      <c r="CTY197" s="412"/>
      <c r="CTZ197" s="412"/>
      <c r="CUA197" s="412"/>
      <c r="CUB197" s="412"/>
      <c r="CUC197" s="412"/>
      <c r="CUD197" s="412"/>
      <c r="CUE197" s="412"/>
      <c r="CUF197" s="412"/>
      <c r="CUG197" s="412"/>
      <c r="CUH197" s="412"/>
      <c r="CUI197" s="412"/>
      <c r="CUJ197" s="412"/>
      <c r="CUK197" s="412"/>
      <c r="CUL197" s="412"/>
      <c r="CUM197" s="412"/>
      <c r="CUN197" s="412"/>
      <c r="CUO197" s="412"/>
      <c r="CUP197" s="412"/>
      <c r="CUQ197" s="412"/>
      <c r="CUR197" s="412"/>
      <c r="CUS197" s="412"/>
      <c r="CUT197" s="412"/>
      <c r="CUU197" s="412"/>
      <c r="CUV197" s="412"/>
      <c r="CUW197" s="412"/>
      <c r="CUX197" s="412"/>
      <c r="CUY197" s="412"/>
      <c r="CUZ197" s="412"/>
      <c r="CVA197" s="412"/>
      <c r="CVB197" s="412"/>
      <c r="CVC197" s="412"/>
      <c r="CVD197" s="412"/>
      <c r="CVE197" s="412"/>
      <c r="CVF197" s="412"/>
      <c r="CVG197" s="412"/>
      <c r="CVH197" s="412"/>
      <c r="CVI197" s="412"/>
      <c r="CVJ197" s="412"/>
      <c r="CVK197" s="412"/>
      <c r="CVL197" s="412"/>
      <c r="CVM197" s="412"/>
      <c r="CVN197" s="413"/>
      <c r="CVO197" s="413"/>
      <c r="CVP197" s="413"/>
      <c r="CVQ197" s="413"/>
      <c r="CVR197" s="413"/>
      <c r="CVS197" s="413"/>
      <c r="CVT197" s="413"/>
      <c r="CVU197" s="413"/>
      <c r="CVV197" s="413"/>
      <c r="CVW197" s="413"/>
      <c r="CVX197" s="413"/>
      <c r="CVY197" s="413"/>
      <c r="CVZ197" s="413"/>
      <c r="CWA197" s="413"/>
      <c r="CWB197" s="413"/>
      <c r="CWC197" s="413"/>
      <c r="CWD197" s="413"/>
      <c r="CWE197" s="413"/>
      <c r="CWF197" s="413"/>
      <c r="CWG197" s="413"/>
      <c r="CWH197" s="413"/>
      <c r="CWI197" s="413"/>
      <c r="CWJ197" s="413"/>
      <c r="CWK197" s="413"/>
      <c r="CWL197" s="414"/>
      <c r="CWM197" s="414"/>
      <c r="CWN197" s="414"/>
      <c r="CWO197" s="414"/>
      <c r="CWP197" s="414"/>
      <c r="CWQ197" s="413"/>
      <c r="CWR197" s="413"/>
      <c r="CWS197" s="414"/>
      <c r="CWT197" s="414"/>
      <c r="CWU197" s="413"/>
      <c r="CWV197" s="413"/>
      <c r="CWW197" s="414"/>
      <c r="CWX197" s="414"/>
      <c r="CWY197" s="413"/>
      <c r="CWZ197" s="413"/>
      <c r="CXA197" s="413"/>
      <c r="CXB197" s="413"/>
      <c r="CXC197" s="413"/>
      <c r="CXD197" s="413"/>
      <c r="CXE197" s="413"/>
      <c r="CXF197" s="414"/>
      <c r="CXG197" s="414"/>
      <c r="CXH197" s="413"/>
      <c r="CXI197" s="413"/>
      <c r="CXJ197" s="414"/>
      <c r="CXK197" s="414"/>
      <c r="CXL197" s="413"/>
      <c r="CXM197" s="413"/>
      <c r="CXN197" s="413"/>
      <c r="CXO197" s="413"/>
      <c r="CXP197" s="413"/>
      <c r="CXQ197" s="407"/>
      <c r="CXR197" s="439"/>
      <c r="CXS197" s="413"/>
      <c r="CXT197" s="413"/>
      <c r="CXU197" s="413"/>
      <c r="CXV197" s="413"/>
      <c r="CXW197" s="413"/>
      <c r="CXX197" s="413"/>
      <c r="CXY197" s="413"/>
      <c r="CXZ197" s="412"/>
      <c r="CYA197" s="412"/>
      <c r="CYB197" s="412"/>
      <c r="CYC197" s="412"/>
      <c r="CYD197" s="412"/>
      <c r="CYE197" s="412"/>
      <c r="CYF197" s="412"/>
      <c r="CYG197" s="412"/>
      <c r="CYH197" s="412"/>
      <c r="CYI197" s="412"/>
      <c r="CYJ197" s="412"/>
      <c r="CYK197" s="412"/>
      <c r="CYL197" s="412"/>
      <c r="CYM197" s="412"/>
      <c r="CYN197" s="412"/>
      <c r="CYO197" s="412"/>
      <c r="CYP197" s="412"/>
      <c r="CYQ197" s="412"/>
      <c r="CYR197" s="412"/>
      <c r="CYS197" s="412"/>
      <c r="CYT197" s="412"/>
      <c r="CYU197" s="412"/>
      <c r="CYV197" s="412"/>
      <c r="CYW197" s="412"/>
      <c r="CYX197" s="412"/>
      <c r="CYY197" s="412"/>
      <c r="CYZ197" s="412"/>
      <c r="CZA197" s="412"/>
      <c r="CZB197" s="412"/>
      <c r="CZC197" s="412"/>
      <c r="CZD197" s="412"/>
      <c r="CZE197" s="412"/>
      <c r="CZF197" s="412"/>
      <c r="CZG197" s="412"/>
      <c r="CZH197" s="412"/>
      <c r="CZI197" s="412"/>
      <c r="CZJ197" s="412"/>
      <c r="CZK197" s="412"/>
      <c r="CZL197" s="412"/>
      <c r="CZM197" s="412"/>
      <c r="CZN197" s="412"/>
      <c r="CZO197" s="412"/>
      <c r="CZP197" s="412"/>
      <c r="CZQ197" s="412"/>
      <c r="CZR197" s="413"/>
      <c r="CZS197" s="413"/>
      <c r="CZT197" s="413"/>
      <c r="CZU197" s="413"/>
      <c r="CZV197" s="413"/>
      <c r="CZW197" s="413"/>
      <c r="CZX197" s="413"/>
      <c r="CZY197" s="413"/>
      <c r="CZZ197" s="413"/>
      <c r="DAA197" s="413"/>
      <c r="DAB197" s="413"/>
      <c r="DAC197" s="413"/>
      <c r="DAD197" s="413"/>
      <c r="DAE197" s="413"/>
      <c r="DAF197" s="413"/>
      <c r="DAG197" s="413"/>
      <c r="DAH197" s="413"/>
      <c r="DAI197" s="413"/>
      <c r="DAJ197" s="413"/>
      <c r="DAK197" s="413"/>
      <c r="DAL197" s="413"/>
      <c r="DAM197" s="413"/>
      <c r="DAN197" s="413"/>
      <c r="DAO197" s="413"/>
      <c r="DAP197" s="414"/>
      <c r="DAQ197" s="414"/>
      <c r="DAR197" s="414"/>
      <c r="DAS197" s="414"/>
      <c r="DAT197" s="414"/>
      <c r="DAU197" s="413"/>
      <c r="DAV197" s="413"/>
      <c r="DAW197" s="414"/>
      <c r="DAX197" s="414"/>
      <c r="DAY197" s="413"/>
      <c r="DAZ197" s="413"/>
      <c r="DBA197" s="414"/>
      <c r="DBB197" s="414"/>
      <c r="DBC197" s="413"/>
      <c r="DBD197" s="413"/>
      <c r="DBE197" s="413"/>
      <c r="DBF197" s="413"/>
      <c r="DBG197" s="413"/>
      <c r="DBH197" s="413"/>
      <c r="DBI197" s="413"/>
      <c r="DBJ197" s="414"/>
      <c r="DBK197" s="414"/>
      <c r="DBL197" s="413"/>
      <c r="DBM197" s="413"/>
      <c r="DBN197" s="414"/>
      <c r="DBO197" s="414"/>
      <c r="DBP197" s="413"/>
      <c r="DBQ197" s="413"/>
      <c r="DBR197" s="413"/>
      <c r="DBS197" s="413"/>
      <c r="DBT197" s="413"/>
      <c r="DBU197" s="407"/>
      <c r="DBV197" s="439"/>
      <c r="DBW197" s="413"/>
      <c r="DBX197" s="413"/>
      <c r="DBY197" s="413"/>
      <c r="DBZ197" s="413"/>
      <c r="DCA197" s="413"/>
      <c r="DCB197" s="413"/>
      <c r="DCC197" s="413"/>
      <c r="DCD197" s="412"/>
      <c r="DCE197" s="412"/>
      <c r="DCF197" s="412"/>
      <c r="DCG197" s="412"/>
      <c r="DCH197" s="412"/>
      <c r="DCI197" s="412"/>
      <c r="DCJ197" s="412"/>
      <c r="DCK197" s="412"/>
      <c r="DCL197" s="412"/>
      <c r="DCM197" s="412"/>
      <c r="DCN197" s="412"/>
      <c r="DCO197" s="412"/>
      <c r="DCP197" s="412"/>
      <c r="DCQ197" s="412"/>
      <c r="DCR197" s="412"/>
      <c r="DCS197" s="412"/>
      <c r="DCT197" s="412"/>
      <c r="DCU197" s="412"/>
      <c r="DCV197" s="412"/>
      <c r="DCW197" s="412"/>
      <c r="DCX197" s="412"/>
      <c r="DCY197" s="412"/>
      <c r="DCZ197" s="412"/>
      <c r="DDA197" s="412"/>
      <c r="DDB197" s="412"/>
      <c r="DDC197" s="412"/>
      <c r="DDD197" s="412"/>
      <c r="DDE197" s="412"/>
      <c r="DDF197" s="412"/>
      <c r="DDG197" s="412"/>
      <c r="DDH197" s="412"/>
      <c r="DDI197" s="412"/>
      <c r="DDJ197" s="412"/>
      <c r="DDK197" s="412"/>
      <c r="DDL197" s="412"/>
      <c r="DDM197" s="412"/>
      <c r="DDN197" s="412"/>
      <c r="DDO197" s="412"/>
      <c r="DDP197" s="412"/>
      <c r="DDQ197" s="412"/>
      <c r="DDR197" s="412"/>
      <c r="DDS197" s="412"/>
      <c r="DDT197" s="412"/>
      <c r="DDU197" s="412"/>
      <c r="DDV197" s="413"/>
      <c r="DDW197" s="413"/>
      <c r="DDX197" s="413"/>
      <c r="DDY197" s="413"/>
      <c r="DDZ197" s="413"/>
      <c r="DEA197" s="413"/>
      <c r="DEB197" s="413"/>
      <c r="DEC197" s="413"/>
      <c r="DED197" s="413"/>
      <c r="DEE197" s="413"/>
      <c r="DEF197" s="413"/>
      <c r="DEG197" s="413"/>
      <c r="DEH197" s="413"/>
      <c r="DEI197" s="413"/>
      <c r="DEJ197" s="413"/>
      <c r="DEK197" s="413"/>
      <c r="DEL197" s="413"/>
      <c r="DEM197" s="413"/>
      <c r="DEN197" s="413"/>
      <c r="DEO197" s="413"/>
      <c r="DEP197" s="413"/>
      <c r="DEQ197" s="413"/>
      <c r="DER197" s="413"/>
      <c r="DES197" s="413"/>
      <c r="DET197" s="414"/>
      <c r="DEU197" s="414"/>
      <c r="DEV197" s="414"/>
      <c r="DEW197" s="414"/>
      <c r="DEX197" s="414"/>
      <c r="DEY197" s="413"/>
      <c r="DEZ197" s="413"/>
      <c r="DFA197" s="414"/>
      <c r="DFB197" s="414"/>
      <c r="DFC197" s="413"/>
      <c r="DFD197" s="413"/>
      <c r="DFE197" s="414"/>
      <c r="DFF197" s="414"/>
      <c r="DFG197" s="413"/>
      <c r="DFH197" s="413"/>
      <c r="DFI197" s="413"/>
      <c r="DFJ197" s="413"/>
      <c r="DFK197" s="413"/>
      <c r="DFL197" s="413"/>
      <c r="DFM197" s="413"/>
      <c r="DFN197" s="414"/>
      <c r="DFO197" s="414"/>
      <c r="DFP197" s="413"/>
      <c r="DFQ197" s="413"/>
      <c r="DFR197" s="414"/>
      <c r="DFS197" s="414"/>
      <c r="DFT197" s="413"/>
      <c r="DFU197" s="413"/>
      <c r="DFV197" s="413"/>
      <c r="DFW197" s="413"/>
      <c r="DFX197" s="413"/>
      <c r="DFY197" s="407"/>
      <c r="DFZ197" s="439"/>
      <c r="DGA197" s="413"/>
      <c r="DGB197" s="413"/>
      <c r="DGC197" s="413"/>
      <c r="DGD197" s="413"/>
      <c r="DGE197" s="413"/>
      <c r="DGF197" s="413"/>
      <c r="DGG197" s="413"/>
      <c r="DGH197" s="412"/>
      <c r="DGI197" s="412"/>
      <c r="DGJ197" s="412"/>
      <c r="DGK197" s="412"/>
      <c r="DGL197" s="412"/>
      <c r="DGM197" s="412"/>
      <c r="DGN197" s="412"/>
      <c r="DGO197" s="412"/>
      <c r="DGP197" s="412"/>
      <c r="DGQ197" s="412"/>
      <c r="DGR197" s="412"/>
      <c r="DGS197" s="412"/>
      <c r="DGT197" s="412"/>
      <c r="DGU197" s="412"/>
      <c r="DGV197" s="412"/>
      <c r="DGW197" s="412"/>
      <c r="DGX197" s="412"/>
      <c r="DGY197" s="412"/>
      <c r="DGZ197" s="412"/>
      <c r="DHA197" s="412"/>
      <c r="DHB197" s="412"/>
      <c r="DHC197" s="412"/>
      <c r="DHD197" s="412"/>
      <c r="DHE197" s="412"/>
      <c r="DHF197" s="412"/>
      <c r="DHG197" s="412"/>
      <c r="DHH197" s="412"/>
      <c r="DHI197" s="412"/>
      <c r="DHJ197" s="412"/>
      <c r="DHK197" s="412"/>
      <c r="DHL197" s="412"/>
      <c r="DHM197" s="412"/>
      <c r="DHN197" s="412"/>
      <c r="DHO197" s="412"/>
      <c r="DHP197" s="412"/>
      <c r="DHQ197" s="412"/>
      <c r="DHR197" s="412"/>
      <c r="DHS197" s="412"/>
      <c r="DHT197" s="412"/>
      <c r="DHU197" s="412"/>
      <c r="DHV197" s="412"/>
      <c r="DHW197" s="412"/>
      <c r="DHX197" s="412"/>
      <c r="DHY197" s="412"/>
      <c r="DHZ197" s="413"/>
      <c r="DIA197" s="413"/>
      <c r="DIB197" s="413"/>
      <c r="DIC197" s="413"/>
      <c r="DID197" s="413"/>
      <c r="DIE197" s="413"/>
      <c r="DIF197" s="413"/>
      <c r="DIG197" s="413"/>
      <c r="DIH197" s="413"/>
      <c r="DII197" s="413"/>
      <c r="DIJ197" s="413"/>
      <c r="DIK197" s="413"/>
      <c r="DIL197" s="413"/>
      <c r="DIM197" s="413"/>
      <c r="DIN197" s="413"/>
      <c r="DIO197" s="413"/>
      <c r="DIP197" s="413"/>
      <c r="DIQ197" s="413"/>
      <c r="DIR197" s="413"/>
      <c r="DIS197" s="413"/>
      <c r="DIT197" s="413"/>
      <c r="DIU197" s="413"/>
      <c r="DIV197" s="413"/>
      <c r="DIW197" s="413"/>
      <c r="DIX197" s="414"/>
      <c r="DIY197" s="414"/>
      <c r="DIZ197" s="414"/>
      <c r="DJA197" s="414"/>
      <c r="DJB197" s="414"/>
      <c r="DJC197" s="413"/>
      <c r="DJD197" s="413"/>
      <c r="DJE197" s="414"/>
      <c r="DJF197" s="414"/>
      <c r="DJG197" s="413"/>
      <c r="DJH197" s="413"/>
      <c r="DJI197" s="414"/>
      <c r="DJJ197" s="414"/>
      <c r="DJK197" s="413"/>
      <c r="DJL197" s="413"/>
      <c r="DJM197" s="413"/>
      <c r="DJN197" s="413"/>
      <c r="DJO197" s="413"/>
      <c r="DJP197" s="413"/>
      <c r="DJQ197" s="413"/>
      <c r="DJR197" s="414"/>
      <c r="DJS197" s="414"/>
      <c r="DJT197" s="413"/>
      <c r="DJU197" s="413"/>
      <c r="DJV197" s="414"/>
      <c r="DJW197" s="414"/>
      <c r="DJX197" s="413"/>
      <c r="DJY197" s="413"/>
      <c r="DJZ197" s="413"/>
      <c r="DKA197" s="413"/>
      <c r="DKB197" s="413"/>
      <c r="DKC197" s="407"/>
      <c r="DKD197" s="439"/>
      <c r="DKE197" s="413"/>
      <c r="DKF197" s="413"/>
      <c r="DKG197" s="413"/>
      <c r="DKH197" s="413"/>
      <c r="DKI197" s="413"/>
      <c r="DKJ197" s="413"/>
      <c r="DKK197" s="413"/>
      <c r="DKL197" s="412"/>
      <c r="DKM197" s="412"/>
      <c r="DKN197" s="412"/>
      <c r="DKO197" s="412"/>
      <c r="DKP197" s="412"/>
      <c r="DKQ197" s="412"/>
      <c r="DKR197" s="412"/>
      <c r="DKS197" s="412"/>
      <c r="DKT197" s="412"/>
      <c r="DKU197" s="412"/>
      <c r="DKV197" s="412"/>
      <c r="DKW197" s="412"/>
      <c r="DKX197" s="412"/>
      <c r="DKY197" s="412"/>
      <c r="DKZ197" s="412"/>
      <c r="DLA197" s="412"/>
      <c r="DLB197" s="412"/>
      <c r="DLC197" s="412"/>
      <c r="DLD197" s="412"/>
      <c r="DLE197" s="412"/>
      <c r="DLF197" s="412"/>
      <c r="DLG197" s="412"/>
      <c r="DLH197" s="412"/>
      <c r="DLI197" s="412"/>
      <c r="DLJ197" s="412"/>
      <c r="DLK197" s="412"/>
      <c r="DLL197" s="412"/>
      <c r="DLM197" s="412"/>
      <c r="DLN197" s="412"/>
      <c r="DLO197" s="412"/>
      <c r="DLP197" s="412"/>
      <c r="DLQ197" s="412"/>
      <c r="DLR197" s="412"/>
      <c r="DLS197" s="412"/>
      <c r="DLT197" s="412"/>
      <c r="DLU197" s="412"/>
      <c r="DLV197" s="412"/>
      <c r="DLW197" s="412"/>
      <c r="DLX197" s="412"/>
      <c r="DLY197" s="412"/>
      <c r="DLZ197" s="412"/>
      <c r="DMA197" s="412"/>
      <c r="DMB197" s="412"/>
      <c r="DMC197" s="412"/>
      <c r="DMD197" s="413"/>
      <c r="DME197" s="413"/>
      <c r="DMF197" s="413"/>
      <c r="DMG197" s="413"/>
      <c r="DMH197" s="413"/>
      <c r="DMI197" s="413"/>
      <c r="DMJ197" s="413"/>
      <c r="DMK197" s="413"/>
      <c r="DML197" s="413"/>
      <c r="DMM197" s="413"/>
      <c r="DMN197" s="413"/>
      <c r="DMO197" s="413"/>
      <c r="DMP197" s="413"/>
      <c r="DMQ197" s="413"/>
      <c r="DMR197" s="413"/>
      <c r="DMS197" s="413"/>
      <c r="DMT197" s="413"/>
      <c r="DMU197" s="413"/>
      <c r="DMV197" s="413"/>
      <c r="DMW197" s="413"/>
      <c r="DMX197" s="413"/>
      <c r="DMY197" s="413"/>
      <c r="DMZ197" s="413"/>
      <c r="DNA197" s="413"/>
      <c r="DNB197" s="414"/>
      <c r="DNC197" s="414"/>
      <c r="DND197" s="414"/>
      <c r="DNE197" s="414"/>
      <c r="DNF197" s="414"/>
      <c r="DNG197" s="413"/>
      <c r="DNH197" s="413"/>
      <c r="DNI197" s="414"/>
      <c r="DNJ197" s="414"/>
      <c r="DNK197" s="413"/>
      <c r="DNL197" s="413"/>
      <c r="DNM197" s="414"/>
      <c r="DNN197" s="414"/>
      <c r="DNO197" s="413"/>
      <c r="DNP197" s="413"/>
      <c r="DNQ197" s="413"/>
      <c r="DNR197" s="413"/>
      <c r="DNS197" s="413"/>
      <c r="DNT197" s="413"/>
      <c r="DNU197" s="413"/>
      <c r="DNV197" s="414"/>
      <c r="DNW197" s="414"/>
      <c r="DNX197" s="413"/>
      <c r="DNY197" s="413"/>
      <c r="DNZ197" s="414"/>
      <c r="DOA197" s="414"/>
      <c r="DOB197" s="413"/>
      <c r="DOC197" s="413"/>
      <c r="DOD197" s="413"/>
      <c r="DOE197" s="413"/>
      <c r="DOF197" s="413"/>
      <c r="DOG197" s="407"/>
      <c r="DOH197" s="439"/>
      <c r="DOI197" s="413"/>
      <c r="DOJ197" s="413"/>
      <c r="DOK197" s="413"/>
      <c r="DOL197" s="413"/>
      <c r="DOM197" s="413"/>
      <c r="DON197" s="413"/>
      <c r="DOO197" s="413"/>
      <c r="DOP197" s="412"/>
      <c r="DOQ197" s="412"/>
      <c r="DOR197" s="412"/>
      <c r="DOS197" s="412"/>
      <c r="DOT197" s="412"/>
      <c r="DOU197" s="412"/>
      <c r="DOV197" s="412"/>
      <c r="DOW197" s="412"/>
      <c r="DOX197" s="412"/>
      <c r="DOY197" s="412"/>
      <c r="DOZ197" s="412"/>
      <c r="DPA197" s="412"/>
      <c r="DPB197" s="412"/>
      <c r="DPC197" s="412"/>
      <c r="DPD197" s="412"/>
      <c r="DPE197" s="412"/>
      <c r="DPF197" s="412"/>
      <c r="DPG197" s="412"/>
      <c r="DPH197" s="412"/>
      <c r="DPI197" s="412"/>
      <c r="DPJ197" s="412"/>
      <c r="DPK197" s="412"/>
      <c r="DPL197" s="412"/>
      <c r="DPM197" s="412"/>
      <c r="DPN197" s="412"/>
      <c r="DPO197" s="412"/>
      <c r="DPP197" s="412"/>
      <c r="DPQ197" s="412"/>
      <c r="DPR197" s="412"/>
      <c r="DPS197" s="412"/>
      <c r="DPT197" s="412"/>
      <c r="DPU197" s="412"/>
      <c r="DPV197" s="412"/>
      <c r="DPW197" s="412"/>
      <c r="DPX197" s="412"/>
      <c r="DPY197" s="412"/>
      <c r="DPZ197" s="412"/>
      <c r="DQA197" s="412"/>
      <c r="DQB197" s="412"/>
      <c r="DQC197" s="412"/>
      <c r="DQD197" s="412"/>
      <c r="DQE197" s="412"/>
      <c r="DQF197" s="412"/>
      <c r="DQG197" s="412"/>
      <c r="DQH197" s="413"/>
      <c r="DQI197" s="413"/>
      <c r="DQJ197" s="413"/>
      <c r="DQK197" s="413"/>
      <c r="DQL197" s="413"/>
      <c r="DQM197" s="413"/>
      <c r="DQN197" s="413"/>
      <c r="DQO197" s="413"/>
      <c r="DQP197" s="413"/>
      <c r="DQQ197" s="413"/>
      <c r="DQR197" s="413"/>
      <c r="DQS197" s="413"/>
      <c r="DQT197" s="413"/>
      <c r="DQU197" s="413"/>
      <c r="DQV197" s="413"/>
      <c r="DQW197" s="413"/>
      <c r="DQX197" s="413"/>
      <c r="DQY197" s="413"/>
      <c r="DQZ197" s="413"/>
      <c r="DRA197" s="413"/>
      <c r="DRB197" s="413"/>
      <c r="DRC197" s="413"/>
      <c r="DRD197" s="413"/>
      <c r="DRE197" s="413"/>
      <c r="DRF197" s="414"/>
      <c r="DRG197" s="414"/>
      <c r="DRH197" s="414"/>
      <c r="DRI197" s="414"/>
      <c r="DRJ197" s="414"/>
      <c r="DRK197" s="413"/>
      <c r="DRL197" s="413"/>
      <c r="DRM197" s="414"/>
      <c r="DRN197" s="414"/>
      <c r="DRO197" s="413"/>
      <c r="DRP197" s="413"/>
      <c r="DRQ197" s="414"/>
      <c r="DRR197" s="414"/>
      <c r="DRS197" s="413"/>
      <c r="DRT197" s="413"/>
      <c r="DRU197" s="413"/>
      <c r="DRV197" s="413"/>
      <c r="DRW197" s="413"/>
      <c r="DRX197" s="413"/>
      <c r="DRY197" s="413"/>
      <c r="DRZ197" s="414"/>
      <c r="DSA197" s="414"/>
      <c r="DSB197" s="413"/>
      <c r="DSC197" s="413"/>
      <c r="DSD197" s="414"/>
      <c r="DSE197" s="414"/>
      <c r="DSF197" s="413"/>
      <c r="DSG197" s="413"/>
      <c r="DSH197" s="413"/>
      <c r="DSI197" s="413"/>
      <c r="DSJ197" s="413"/>
      <c r="DSK197" s="407"/>
      <c r="DSL197" s="439"/>
      <c r="DSM197" s="413"/>
      <c r="DSN197" s="413"/>
      <c r="DSO197" s="413"/>
      <c r="DSP197" s="413"/>
      <c r="DSQ197" s="413"/>
      <c r="DSR197" s="413"/>
      <c r="DSS197" s="413"/>
      <c r="DST197" s="412"/>
      <c r="DSU197" s="412"/>
      <c r="DSV197" s="412"/>
      <c r="DSW197" s="412"/>
      <c r="DSX197" s="412"/>
      <c r="DSY197" s="412"/>
      <c r="DSZ197" s="412"/>
      <c r="DTA197" s="412"/>
      <c r="DTB197" s="412"/>
      <c r="DTC197" s="412"/>
      <c r="DTD197" s="412"/>
      <c r="DTE197" s="412"/>
      <c r="DTF197" s="412"/>
      <c r="DTG197" s="412"/>
      <c r="DTH197" s="412"/>
      <c r="DTI197" s="412"/>
      <c r="DTJ197" s="412"/>
      <c r="DTK197" s="412"/>
      <c r="DTL197" s="412"/>
      <c r="DTM197" s="412"/>
      <c r="DTN197" s="412"/>
      <c r="DTO197" s="412"/>
      <c r="DTP197" s="412"/>
      <c r="DTQ197" s="412"/>
      <c r="DTR197" s="412"/>
      <c r="DTS197" s="412"/>
      <c r="DTT197" s="412"/>
      <c r="DTU197" s="412"/>
      <c r="DTV197" s="412"/>
      <c r="DTW197" s="412"/>
      <c r="DTX197" s="412"/>
      <c r="DTY197" s="412"/>
      <c r="DTZ197" s="412"/>
      <c r="DUA197" s="412"/>
      <c r="DUB197" s="412"/>
      <c r="DUC197" s="412"/>
      <c r="DUD197" s="412"/>
      <c r="DUE197" s="412"/>
      <c r="DUF197" s="412"/>
      <c r="DUG197" s="412"/>
      <c r="DUH197" s="412"/>
      <c r="DUI197" s="412"/>
      <c r="DUJ197" s="412"/>
      <c r="DUK197" s="412"/>
      <c r="DUL197" s="413"/>
      <c r="DUM197" s="413"/>
      <c r="DUN197" s="413"/>
      <c r="DUO197" s="413"/>
      <c r="DUP197" s="413"/>
      <c r="DUQ197" s="413"/>
      <c r="DUR197" s="413"/>
      <c r="DUS197" s="413"/>
      <c r="DUT197" s="413"/>
      <c r="DUU197" s="413"/>
      <c r="DUV197" s="413"/>
      <c r="DUW197" s="413"/>
      <c r="DUX197" s="413"/>
      <c r="DUY197" s="413"/>
      <c r="DUZ197" s="413"/>
      <c r="DVA197" s="413"/>
      <c r="DVB197" s="413"/>
      <c r="DVC197" s="413"/>
      <c r="DVD197" s="413"/>
      <c r="DVE197" s="413"/>
      <c r="DVF197" s="413"/>
      <c r="DVG197" s="413"/>
      <c r="DVH197" s="413"/>
      <c r="DVI197" s="413"/>
      <c r="DVJ197" s="414"/>
      <c r="DVK197" s="414"/>
      <c r="DVL197" s="414"/>
      <c r="DVM197" s="414"/>
      <c r="DVN197" s="414"/>
      <c r="DVO197" s="413"/>
      <c r="DVP197" s="413"/>
      <c r="DVQ197" s="414"/>
      <c r="DVR197" s="414"/>
      <c r="DVS197" s="413"/>
      <c r="DVT197" s="413"/>
      <c r="DVU197" s="414"/>
      <c r="DVV197" s="414"/>
      <c r="DVW197" s="413"/>
      <c r="DVX197" s="413"/>
      <c r="DVY197" s="413"/>
      <c r="DVZ197" s="413"/>
      <c r="DWA197" s="413"/>
      <c r="DWB197" s="413"/>
      <c r="DWC197" s="413"/>
      <c r="DWD197" s="414"/>
      <c r="DWE197" s="414"/>
      <c r="DWF197" s="413"/>
      <c r="DWG197" s="413"/>
      <c r="DWH197" s="414"/>
      <c r="DWI197" s="414"/>
      <c r="DWJ197" s="413"/>
      <c r="DWK197" s="413"/>
      <c r="DWL197" s="413"/>
      <c r="DWM197" s="413"/>
      <c r="DWN197" s="413"/>
      <c r="DWO197" s="407"/>
      <c r="DWP197" s="439"/>
      <c r="DWQ197" s="413"/>
      <c r="DWR197" s="413"/>
      <c r="DWS197" s="413"/>
      <c r="DWT197" s="413"/>
      <c r="DWU197" s="413"/>
      <c r="DWV197" s="413"/>
      <c r="DWW197" s="413"/>
      <c r="DWX197" s="412"/>
      <c r="DWY197" s="412"/>
      <c r="DWZ197" s="412"/>
      <c r="DXA197" s="412"/>
      <c r="DXB197" s="412"/>
      <c r="DXC197" s="412"/>
      <c r="DXD197" s="412"/>
      <c r="DXE197" s="412"/>
      <c r="DXF197" s="412"/>
      <c r="DXG197" s="412"/>
      <c r="DXH197" s="412"/>
      <c r="DXI197" s="412"/>
      <c r="DXJ197" s="412"/>
      <c r="DXK197" s="412"/>
      <c r="DXL197" s="412"/>
      <c r="DXM197" s="412"/>
      <c r="DXN197" s="412"/>
      <c r="DXO197" s="412"/>
      <c r="DXP197" s="412"/>
      <c r="DXQ197" s="412"/>
      <c r="DXR197" s="412"/>
      <c r="DXS197" s="412"/>
      <c r="DXT197" s="412"/>
      <c r="DXU197" s="412"/>
      <c r="DXV197" s="412"/>
      <c r="DXW197" s="412"/>
      <c r="DXX197" s="412"/>
      <c r="DXY197" s="412"/>
      <c r="DXZ197" s="412"/>
      <c r="DYA197" s="412"/>
      <c r="DYB197" s="412"/>
      <c r="DYC197" s="412"/>
      <c r="DYD197" s="412"/>
      <c r="DYE197" s="412"/>
      <c r="DYF197" s="412"/>
      <c r="DYG197" s="412"/>
      <c r="DYH197" s="412"/>
      <c r="DYI197" s="412"/>
      <c r="DYJ197" s="412"/>
      <c r="DYK197" s="412"/>
      <c r="DYL197" s="412"/>
      <c r="DYM197" s="412"/>
      <c r="DYN197" s="412"/>
      <c r="DYO197" s="412"/>
      <c r="DYP197" s="413"/>
      <c r="DYQ197" s="413"/>
      <c r="DYR197" s="413"/>
      <c r="DYS197" s="413"/>
      <c r="DYT197" s="413"/>
      <c r="DYU197" s="413"/>
      <c r="DYV197" s="413"/>
      <c r="DYW197" s="413"/>
      <c r="DYX197" s="413"/>
      <c r="DYY197" s="413"/>
      <c r="DYZ197" s="413"/>
      <c r="DZA197" s="413"/>
      <c r="DZB197" s="413"/>
      <c r="DZC197" s="413"/>
      <c r="DZD197" s="413"/>
      <c r="DZE197" s="413"/>
      <c r="DZF197" s="413"/>
      <c r="DZG197" s="413"/>
      <c r="DZH197" s="413"/>
      <c r="DZI197" s="413"/>
      <c r="DZJ197" s="413"/>
      <c r="DZK197" s="413"/>
      <c r="DZL197" s="413"/>
      <c r="DZM197" s="413"/>
      <c r="DZN197" s="414"/>
      <c r="DZO197" s="414"/>
      <c r="DZP197" s="414"/>
      <c r="DZQ197" s="414"/>
      <c r="DZR197" s="414"/>
      <c r="DZS197" s="413"/>
      <c r="DZT197" s="413"/>
      <c r="DZU197" s="414"/>
      <c r="DZV197" s="414"/>
      <c r="DZW197" s="413"/>
      <c r="DZX197" s="413"/>
      <c r="DZY197" s="414"/>
      <c r="DZZ197" s="414"/>
      <c r="EAA197" s="413"/>
      <c r="EAB197" s="413"/>
      <c r="EAC197" s="413"/>
      <c r="EAD197" s="413"/>
      <c r="EAE197" s="413"/>
      <c r="EAF197" s="413"/>
      <c r="EAG197" s="413"/>
      <c r="EAH197" s="414"/>
      <c r="EAI197" s="414"/>
      <c r="EAJ197" s="413"/>
      <c r="EAK197" s="413"/>
      <c r="EAL197" s="414"/>
      <c r="EAM197" s="414"/>
      <c r="EAN197" s="413"/>
      <c r="EAO197" s="413"/>
      <c r="EAP197" s="413"/>
      <c r="EAQ197" s="413"/>
      <c r="EAR197" s="413"/>
      <c r="EAS197" s="407"/>
      <c r="EAT197" s="439"/>
      <c r="EAU197" s="413"/>
      <c r="EAV197" s="413"/>
      <c r="EAW197" s="413"/>
      <c r="EAX197" s="413"/>
      <c r="EAY197" s="413"/>
      <c r="EAZ197" s="413"/>
      <c r="EBA197" s="413"/>
      <c r="EBB197" s="412"/>
      <c r="EBC197" s="412"/>
      <c r="EBD197" s="412"/>
      <c r="EBE197" s="412"/>
      <c r="EBF197" s="412"/>
      <c r="EBG197" s="412"/>
      <c r="EBH197" s="412"/>
      <c r="EBI197" s="412"/>
      <c r="EBJ197" s="412"/>
      <c r="EBK197" s="412"/>
      <c r="EBL197" s="412"/>
      <c r="EBM197" s="412"/>
      <c r="EBN197" s="412"/>
      <c r="EBO197" s="412"/>
      <c r="EBP197" s="412"/>
      <c r="EBQ197" s="412"/>
      <c r="EBR197" s="412"/>
      <c r="EBS197" s="412"/>
      <c r="EBT197" s="412"/>
      <c r="EBU197" s="412"/>
      <c r="EBV197" s="412"/>
      <c r="EBW197" s="412"/>
      <c r="EBX197" s="412"/>
      <c r="EBY197" s="412"/>
      <c r="EBZ197" s="412"/>
      <c r="ECA197" s="412"/>
      <c r="ECB197" s="412"/>
      <c r="ECC197" s="412"/>
      <c r="ECD197" s="412"/>
      <c r="ECE197" s="412"/>
      <c r="ECF197" s="412"/>
      <c r="ECG197" s="412"/>
      <c r="ECH197" s="412"/>
      <c r="ECI197" s="412"/>
      <c r="ECJ197" s="412"/>
      <c r="ECK197" s="412"/>
      <c r="ECL197" s="412"/>
      <c r="ECM197" s="412"/>
      <c r="ECN197" s="412"/>
      <c r="ECO197" s="412"/>
      <c r="ECP197" s="412"/>
      <c r="ECQ197" s="412"/>
      <c r="ECR197" s="412"/>
      <c r="ECS197" s="412"/>
      <c r="ECT197" s="413"/>
      <c r="ECU197" s="413"/>
      <c r="ECV197" s="413"/>
      <c r="ECW197" s="413"/>
      <c r="ECX197" s="413"/>
      <c r="ECY197" s="413"/>
      <c r="ECZ197" s="413"/>
      <c r="EDA197" s="413"/>
      <c r="EDB197" s="413"/>
      <c r="EDC197" s="413"/>
      <c r="EDD197" s="413"/>
      <c r="EDE197" s="413"/>
      <c r="EDF197" s="413"/>
      <c r="EDG197" s="413"/>
      <c r="EDH197" s="413"/>
      <c r="EDI197" s="413"/>
      <c r="EDJ197" s="413"/>
      <c r="EDK197" s="413"/>
      <c r="EDL197" s="413"/>
      <c r="EDM197" s="413"/>
      <c r="EDN197" s="413"/>
      <c r="EDO197" s="413"/>
      <c r="EDP197" s="413"/>
      <c r="EDQ197" s="413"/>
      <c r="EDR197" s="414"/>
      <c r="EDS197" s="414"/>
      <c r="EDT197" s="414"/>
      <c r="EDU197" s="414"/>
      <c r="EDV197" s="414"/>
      <c r="EDW197" s="413"/>
      <c r="EDX197" s="413"/>
      <c r="EDY197" s="414"/>
      <c r="EDZ197" s="414"/>
      <c r="EEA197" s="413"/>
      <c r="EEB197" s="413"/>
      <c r="EEC197" s="414"/>
      <c r="EED197" s="414"/>
      <c r="EEE197" s="413"/>
      <c r="EEF197" s="413"/>
      <c r="EEG197" s="413"/>
      <c r="EEH197" s="413"/>
      <c r="EEI197" s="413"/>
      <c r="EEJ197" s="413"/>
      <c r="EEK197" s="413"/>
      <c r="EEL197" s="414"/>
      <c r="EEM197" s="414"/>
      <c r="EEN197" s="413"/>
      <c r="EEO197" s="413"/>
      <c r="EEP197" s="414"/>
      <c r="EEQ197" s="414"/>
      <c r="EER197" s="413"/>
      <c r="EES197" s="413"/>
      <c r="EET197" s="413"/>
      <c r="EEU197" s="413"/>
      <c r="EEV197" s="413"/>
      <c r="EEW197" s="407"/>
      <c r="EEX197" s="439"/>
      <c r="EEY197" s="413"/>
      <c r="EEZ197" s="413"/>
      <c r="EFA197" s="413"/>
      <c r="EFB197" s="413"/>
      <c r="EFC197" s="413"/>
      <c r="EFD197" s="413"/>
      <c r="EFE197" s="413"/>
      <c r="EFF197" s="412"/>
      <c r="EFG197" s="412"/>
      <c r="EFH197" s="412"/>
      <c r="EFI197" s="412"/>
      <c r="EFJ197" s="412"/>
      <c r="EFK197" s="412"/>
      <c r="EFL197" s="412"/>
      <c r="EFM197" s="412"/>
      <c r="EFN197" s="412"/>
      <c r="EFO197" s="412"/>
      <c r="EFP197" s="412"/>
      <c r="EFQ197" s="412"/>
      <c r="EFR197" s="412"/>
      <c r="EFS197" s="412"/>
      <c r="EFT197" s="412"/>
      <c r="EFU197" s="412"/>
      <c r="EFV197" s="412"/>
      <c r="EFW197" s="412"/>
      <c r="EFX197" s="412"/>
      <c r="EFY197" s="412"/>
      <c r="EFZ197" s="412"/>
      <c r="EGA197" s="412"/>
      <c r="EGB197" s="412"/>
      <c r="EGC197" s="412"/>
      <c r="EGD197" s="412"/>
      <c r="EGE197" s="412"/>
      <c r="EGF197" s="412"/>
      <c r="EGG197" s="412"/>
      <c r="EGH197" s="412"/>
      <c r="EGI197" s="412"/>
      <c r="EGJ197" s="412"/>
      <c r="EGK197" s="412"/>
      <c r="EGL197" s="412"/>
      <c r="EGM197" s="412"/>
      <c r="EGN197" s="412"/>
      <c r="EGO197" s="412"/>
      <c r="EGP197" s="412"/>
      <c r="EGQ197" s="412"/>
      <c r="EGR197" s="412"/>
      <c r="EGS197" s="412"/>
      <c r="EGT197" s="412"/>
      <c r="EGU197" s="412"/>
      <c r="EGV197" s="412"/>
      <c r="EGW197" s="412"/>
      <c r="EGX197" s="413"/>
      <c r="EGY197" s="413"/>
      <c r="EGZ197" s="413"/>
      <c r="EHA197" s="413"/>
      <c r="EHB197" s="413"/>
      <c r="EHC197" s="413"/>
      <c r="EHD197" s="413"/>
      <c r="EHE197" s="413"/>
      <c r="EHF197" s="413"/>
      <c r="EHG197" s="413"/>
      <c r="EHH197" s="413"/>
      <c r="EHI197" s="413"/>
      <c r="EHJ197" s="413"/>
      <c r="EHK197" s="413"/>
      <c r="EHL197" s="413"/>
      <c r="EHM197" s="413"/>
      <c r="EHN197" s="413"/>
      <c r="EHO197" s="413"/>
      <c r="EHP197" s="413"/>
      <c r="EHQ197" s="413"/>
      <c r="EHR197" s="413"/>
      <c r="EHS197" s="413"/>
      <c r="EHT197" s="413"/>
      <c r="EHU197" s="413"/>
      <c r="EHV197" s="414"/>
      <c r="EHW197" s="414"/>
      <c r="EHX197" s="414"/>
      <c r="EHY197" s="414"/>
      <c r="EHZ197" s="414"/>
      <c r="EIA197" s="413"/>
      <c r="EIB197" s="413"/>
      <c r="EIC197" s="414"/>
      <c r="EID197" s="414"/>
      <c r="EIE197" s="413"/>
      <c r="EIF197" s="413"/>
      <c r="EIG197" s="414"/>
      <c r="EIH197" s="414"/>
      <c r="EII197" s="413"/>
      <c r="EIJ197" s="413"/>
      <c r="EIK197" s="413"/>
      <c r="EIL197" s="413"/>
      <c r="EIM197" s="413"/>
      <c r="EIN197" s="413"/>
      <c r="EIO197" s="413"/>
      <c r="EIP197" s="414"/>
      <c r="EIQ197" s="414"/>
      <c r="EIR197" s="413"/>
      <c r="EIS197" s="413"/>
      <c r="EIT197" s="414"/>
      <c r="EIU197" s="414"/>
      <c r="EIV197" s="413"/>
      <c r="EIW197" s="413"/>
      <c r="EIX197" s="413"/>
      <c r="EIY197" s="413"/>
      <c r="EIZ197" s="413"/>
      <c r="EJA197" s="407"/>
      <c r="EJB197" s="439"/>
      <c r="EJC197" s="413"/>
      <c r="EJD197" s="413"/>
      <c r="EJE197" s="413"/>
      <c r="EJF197" s="413"/>
      <c r="EJG197" s="413"/>
      <c r="EJH197" s="413"/>
      <c r="EJI197" s="413"/>
      <c r="EJJ197" s="412"/>
      <c r="EJK197" s="412"/>
      <c r="EJL197" s="412"/>
      <c r="EJM197" s="412"/>
      <c r="EJN197" s="412"/>
      <c r="EJO197" s="412"/>
      <c r="EJP197" s="412"/>
      <c r="EJQ197" s="412"/>
      <c r="EJR197" s="412"/>
      <c r="EJS197" s="412"/>
      <c r="EJT197" s="412"/>
      <c r="EJU197" s="412"/>
      <c r="EJV197" s="412"/>
      <c r="EJW197" s="412"/>
      <c r="EJX197" s="412"/>
      <c r="EJY197" s="412"/>
      <c r="EJZ197" s="412"/>
      <c r="EKA197" s="412"/>
      <c r="EKB197" s="412"/>
      <c r="EKC197" s="412"/>
      <c r="EKD197" s="412"/>
      <c r="EKE197" s="412"/>
      <c r="EKF197" s="412"/>
      <c r="EKG197" s="412"/>
      <c r="EKH197" s="412"/>
      <c r="EKI197" s="412"/>
      <c r="EKJ197" s="412"/>
      <c r="EKK197" s="412"/>
      <c r="EKL197" s="412"/>
      <c r="EKM197" s="412"/>
      <c r="EKN197" s="412"/>
      <c r="EKO197" s="412"/>
      <c r="EKP197" s="412"/>
      <c r="EKQ197" s="412"/>
      <c r="EKR197" s="412"/>
      <c r="EKS197" s="412"/>
      <c r="EKT197" s="412"/>
      <c r="EKU197" s="412"/>
      <c r="EKV197" s="412"/>
      <c r="EKW197" s="412"/>
      <c r="EKX197" s="412"/>
      <c r="EKY197" s="412"/>
      <c r="EKZ197" s="412"/>
      <c r="ELA197" s="412"/>
      <c r="ELB197" s="413"/>
      <c r="ELC197" s="413"/>
      <c r="ELD197" s="413"/>
      <c r="ELE197" s="413"/>
      <c r="ELF197" s="413"/>
      <c r="ELG197" s="413"/>
      <c r="ELH197" s="413"/>
      <c r="ELI197" s="413"/>
      <c r="ELJ197" s="413"/>
      <c r="ELK197" s="413"/>
      <c r="ELL197" s="413"/>
      <c r="ELM197" s="413"/>
      <c r="ELN197" s="413"/>
      <c r="ELO197" s="413"/>
      <c r="ELP197" s="413"/>
      <c r="ELQ197" s="413"/>
      <c r="ELR197" s="413"/>
      <c r="ELS197" s="413"/>
      <c r="ELT197" s="413"/>
      <c r="ELU197" s="413"/>
      <c r="ELV197" s="413"/>
      <c r="ELW197" s="413"/>
      <c r="ELX197" s="413"/>
      <c r="ELY197" s="413"/>
      <c r="ELZ197" s="414"/>
      <c r="EMA197" s="414"/>
      <c r="EMB197" s="414"/>
      <c r="EMC197" s="414"/>
      <c r="EMD197" s="414"/>
      <c r="EME197" s="413"/>
      <c r="EMF197" s="413"/>
      <c r="EMG197" s="414"/>
      <c r="EMH197" s="414"/>
      <c r="EMI197" s="413"/>
      <c r="EMJ197" s="413"/>
      <c r="EMK197" s="414"/>
      <c r="EML197" s="414"/>
      <c r="EMM197" s="413"/>
      <c r="EMN197" s="413"/>
      <c r="EMO197" s="413"/>
      <c r="EMP197" s="413"/>
      <c r="EMQ197" s="413"/>
      <c r="EMR197" s="413"/>
      <c r="EMS197" s="413"/>
      <c r="EMT197" s="414"/>
      <c r="EMU197" s="414"/>
      <c r="EMV197" s="413"/>
      <c r="EMW197" s="413"/>
      <c r="EMX197" s="414"/>
      <c r="EMY197" s="414"/>
      <c r="EMZ197" s="413"/>
      <c r="ENA197" s="413"/>
      <c r="ENB197" s="413"/>
      <c r="ENC197" s="413"/>
      <c r="END197" s="413"/>
      <c r="ENE197" s="407"/>
      <c r="ENF197" s="439"/>
      <c r="ENG197" s="413"/>
      <c r="ENH197" s="413"/>
      <c r="ENI197" s="413"/>
      <c r="ENJ197" s="413"/>
      <c r="ENK197" s="413"/>
      <c r="ENL197" s="413"/>
      <c r="ENM197" s="413"/>
      <c r="ENN197" s="412"/>
      <c r="ENO197" s="412"/>
      <c r="ENP197" s="412"/>
      <c r="ENQ197" s="412"/>
      <c r="ENR197" s="412"/>
      <c r="ENS197" s="412"/>
      <c r="ENT197" s="412"/>
      <c r="ENU197" s="412"/>
      <c r="ENV197" s="412"/>
      <c r="ENW197" s="412"/>
      <c r="ENX197" s="412"/>
      <c r="ENY197" s="412"/>
      <c r="ENZ197" s="412"/>
      <c r="EOA197" s="412"/>
      <c r="EOB197" s="412"/>
      <c r="EOC197" s="412"/>
      <c r="EOD197" s="412"/>
      <c r="EOE197" s="412"/>
      <c r="EOF197" s="412"/>
      <c r="EOG197" s="412"/>
      <c r="EOH197" s="412"/>
      <c r="EOI197" s="412"/>
      <c r="EOJ197" s="412"/>
      <c r="EOK197" s="412"/>
      <c r="EOL197" s="412"/>
      <c r="EOM197" s="412"/>
      <c r="EON197" s="412"/>
      <c r="EOO197" s="412"/>
      <c r="EOP197" s="412"/>
      <c r="EOQ197" s="412"/>
      <c r="EOR197" s="412"/>
      <c r="EOS197" s="412"/>
      <c r="EOT197" s="412"/>
      <c r="EOU197" s="412"/>
      <c r="EOV197" s="412"/>
      <c r="EOW197" s="412"/>
      <c r="EOX197" s="412"/>
      <c r="EOY197" s="412"/>
      <c r="EOZ197" s="412"/>
      <c r="EPA197" s="412"/>
      <c r="EPB197" s="412"/>
      <c r="EPC197" s="412"/>
      <c r="EPD197" s="412"/>
      <c r="EPE197" s="412"/>
      <c r="EPF197" s="413"/>
      <c r="EPG197" s="413"/>
      <c r="EPH197" s="413"/>
      <c r="EPI197" s="413"/>
      <c r="EPJ197" s="413"/>
      <c r="EPK197" s="413"/>
      <c r="EPL197" s="413"/>
      <c r="EPM197" s="413"/>
      <c r="EPN197" s="413"/>
      <c r="EPO197" s="413"/>
      <c r="EPP197" s="413"/>
      <c r="EPQ197" s="413"/>
      <c r="EPR197" s="413"/>
      <c r="EPS197" s="413"/>
      <c r="EPT197" s="413"/>
      <c r="EPU197" s="413"/>
      <c r="EPV197" s="413"/>
      <c r="EPW197" s="413"/>
      <c r="EPX197" s="413"/>
      <c r="EPY197" s="413"/>
      <c r="EPZ197" s="413"/>
      <c r="EQA197" s="413"/>
      <c r="EQB197" s="413"/>
      <c r="EQC197" s="413"/>
      <c r="EQD197" s="414"/>
      <c r="EQE197" s="414"/>
      <c r="EQF197" s="414"/>
      <c r="EQG197" s="414"/>
      <c r="EQH197" s="414"/>
      <c r="EQI197" s="413"/>
      <c r="EQJ197" s="413"/>
      <c r="EQK197" s="414"/>
      <c r="EQL197" s="414"/>
      <c r="EQM197" s="413"/>
      <c r="EQN197" s="413"/>
      <c r="EQO197" s="414"/>
      <c r="EQP197" s="414"/>
      <c r="EQQ197" s="413"/>
      <c r="EQR197" s="413"/>
      <c r="EQS197" s="413"/>
      <c r="EQT197" s="413"/>
      <c r="EQU197" s="413"/>
      <c r="EQV197" s="413"/>
      <c r="EQW197" s="413"/>
      <c r="EQX197" s="414"/>
      <c r="EQY197" s="414"/>
      <c r="EQZ197" s="413"/>
      <c r="ERA197" s="413"/>
      <c r="ERB197" s="414"/>
      <c r="ERC197" s="414"/>
      <c r="ERD197" s="413"/>
      <c r="ERE197" s="413"/>
      <c r="ERF197" s="413"/>
      <c r="ERG197" s="413"/>
      <c r="ERH197" s="413"/>
      <c r="ERI197" s="407"/>
      <c r="ERJ197" s="439"/>
      <c r="ERK197" s="413"/>
      <c r="ERL197" s="413"/>
      <c r="ERM197" s="413"/>
      <c r="ERN197" s="413"/>
      <c r="ERO197" s="413"/>
      <c r="ERP197" s="413"/>
      <c r="ERQ197" s="413"/>
      <c r="ERR197" s="412"/>
      <c r="ERS197" s="412"/>
      <c r="ERT197" s="412"/>
      <c r="ERU197" s="412"/>
      <c r="ERV197" s="412"/>
      <c r="ERW197" s="412"/>
      <c r="ERX197" s="412"/>
      <c r="ERY197" s="412"/>
      <c r="ERZ197" s="412"/>
      <c r="ESA197" s="412"/>
      <c r="ESB197" s="412"/>
      <c r="ESC197" s="412"/>
      <c r="ESD197" s="412"/>
      <c r="ESE197" s="412"/>
      <c r="ESF197" s="412"/>
      <c r="ESG197" s="412"/>
      <c r="ESH197" s="412"/>
      <c r="ESI197" s="412"/>
      <c r="ESJ197" s="412"/>
      <c r="ESK197" s="412"/>
      <c r="ESL197" s="412"/>
      <c r="ESM197" s="412"/>
      <c r="ESN197" s="412"/>
      <c r="ESO197" s="412"/>
      <c r="ESP197" s="412"/>
      <c r="ESQ197" s="412"/>
      <c r="ESR197" s="412"/>
      <c r="ESS197" s="412"/>
      <c r="EST197" s="412"/>
      <c r="ESU197" s="412"/>
      <c r="ESV197" s="412"/>
      <c r="ESW197" s="412"/>
      <c r="ESX197" s="412"/>
      <c r="ESY197" s="412"/>
      <c r="ESZ197" s="412"/>
      <c r="ETA197" s="412"/>
      <c r="ETB197" s="412"/>
      <c r="ETC197" s="412"/>
      <c r="ETD197" s="412"/>
      <c r="ETE197" s="412"/>
      <c r="ETF197" s="412"/>
      <c r="ETG197" s="412"/>
      <c r="ETH197" s="412"/>
      <c r="ETI197" s="412"/>
      <c r="ETJ197" s="413"/>
      <c r="ETK197" s="413"/>
      <c r="ETL197" s="413"/>
      <c r="ETM197" s="413"/>
      <c r="ETN197" s="413"/>
      <c r="ETO197" s="413"/>
      <c r="ETP197" s="413"/>
      <c r="ETQ197" s="413"/>
      <c r="ETR197" s="413"/>
      <c r="ETS197" s="413"/>
      <c r="ETT197" s="413"/>
      <c r="ETU197" s="413"/>
      <c r="ETV197" s="413"/>
      <c r="ETW197" s="413"/>
      <c r="ETX197" s="413"/>
      <c r="ETY197" s="413"/>
      <c r="ETZ197" s="413"/>
      <c r="EUA197" s="413"/>
      <c r="EUB197" s="413"/>
      <c r="EUC197" s="413"/>
      <c r="EUD197" s="413"/>
      <c r="EUE197" s="413"/>
      <c r="EUF197" s="413"/>
      <c r="EUG197" s="413"/>
      <c r="EUH197" s="414"/>
      <c r="EUI197" s="414"/>
      <c r="EUJ197" s="414"/>
      <c r="EUK197" s="414"/>
      <c r="EUL197" s="414"/>
      <c r="EUM197" s="413"/>
      <c r="EUN197" s="413"/>
      <c r="EUO197" s="414"/>
      <c r="EUP197" s="414"/>
      <c r="EUQ197" s="413"/>
      <c r="EUR197" s="413"/>
      <c r="EUS197" s="414"/>
      <c r="EUT197" s="414"/>
      <c r="EUU197" s="413"/>
      <c r="EUV197" s="413"/>
      <c r="EUW197" s="413"/>
      <c r="EUX197" s="413"/>
      <c r="EUY197" s="413"/>
      <c r="EUZ197" s="413"/>
      <c r="EVA197" s="413"/>
      <c r="EVB197" s="414"/>
      <c r="EVC197" s="414"/>
      <c r="EVD197" s="413"/>
      <c r="EVE197" s="413"/>
      <c r="EVF197" s="414"/>
      <c r="EVG197" s="414"/>
      <c r="EVH197" s="413"/>
      <c r="EVI197" s="413"/>
      <c r="EVJ197" s="413"/>
      <c r="EVK197" s="413"/>
      <c r="EVL197" s="413"/>
      <c r="EVM197" s="407"/>
      <c r="EVN197" s="439"/>
      <c r="EVO197" s="413"/>
      <c r="EVP197" s="413"/>
      <c r="EVQ197" s="413"/>
      <c r="EVR197" s="413"/>
      <c r="EVS197" s="413"/>
      <c r="EVT197" s="413"/>
      <c r="EVU197" s="413"/>
      <c r="EVV197" s="412"/>
      <c r="EVW197" s="412"/>
      <c r="EVX197" s="412"/>
      <c r="EVY197" s="412"/>
      <c r="EVZ197" s="412"/>
      <c r="EWA197" s="412"/>
      <c r="EWB197" s="412"/>
      <c r="EWC197" s="412"/>
      <c r="EWD197" s="412"/>
      <c r="EWE197" s="412"/>
      <c r="EWF197" s="412"/>
      <c r="EWG197" s="412"/>
      <c r="EWH197" s="412"/>
      <c r="EWI197" s="412"/>
      <c r="EWJ197" s="412"/>
      <c r="EWK197" s="412"/>
      <c r="EWL197" s="412"/>
      <c r="EWM197" s="412"/>
      <c r="EWN197" s="412"/>
      <c r="EWO197" s="412"/>
      <c r="EWP197" s="412"/>
      <c r="EWQ197" s="412"/>
      <c r="EWR197" s="412"/>
      <c r="EWS197" s="412"/>
      <c r="EWT197" s="412"/>
      <c r="EWU197" s="412"/>
      <c r="EWV197" s="412"/>
      <c r="EWW197" s="412"/>
      <c r="EWX197" s="412"/>
      <c r="EWY197" s="412"/>
      <c r="EWZ197" s="412"/>
      <c r="EXA197" s="412"/>
      <c r="EXB197" s="412"/>
      <c r="EXC197" s="412"/>
      <c r="EXD197" s="412"/>
      <c r="EXE197" s="412"/>
      <c r="EXF197" s="412"/>
      <c r="EXG197" s="412"/>
      <c r="EXH197" s="412"/>
      <c r="EXI197" s="412"/>
      <c r="EXJ197" s="412"/>
      <c r="EXK197" s="412"/>
      <c r="EXL197" s="412"/>
      <c r="EXM197" s="412"/>
      <c r="EXN197" s="413"/>
      <c r="EXO197" s="413"/>
      <c r="EXP197" s="413"/>
      <c r="EXQ197" s="413"/>
      <c r="EXR197" s="413"/>
      <c r="EXS197" s="413"/>
      <c r="EXT197" s="413"/>
      <c r="EXU197" s="413"/>
      <c r="EXV197" s="413"/>
      <c r="EXW197" s="413"/>
      <c r="EXX197" s="413"/>
      <c r="EXY197" s="413"/>
      <c r="EXZ197" s="413"/>
      <c r="EYA197" s="413"/>
      <c r="EYB197" s="413"/>
      <c r="EYC197" s="413"/>
      <c r="EYD197" s="413"/>
      <c r="EYE197" s="413"/>
      <c r="EYF197" s="413"/>
      <c r="EYG197" s="413"/>
      <c r="EYH197" s="413"/>
      <c r="EYI197" s="413"/>
      <c r="EYJ197" s="413"/>
      <c r="EYK197" s="413"/>
      <c r="EYL197" s="414"/>
      <c r="EYM197" s="414"/>
      <c r="EYN197" s="414"/>
      <c r="EYO197" s="414"/>
      <c r="EYP197" s="414"/>
      <c r="EYQ197" s="413"/>
      <c r="EYR197" s="413"/>
      <c r="EYS197" s="414"/>
      <c r="EYT197" s="414"/>
      <c r="EYU197" s="413"/>
      <c r="EYV197" s="413"/>
      <c r="EYW197" s="414"/>
      <c r="EYX197" s="414"/>
      <c r="EYY197" s="413"/>
      <c r="EYZ197" s="413"/>
      <c r="EZA197" s="413"/>
      <c r="EZB197" s="413"/>
      <c r="EZC197" s="413"/>
      <c r="EZD197" s="413"/>
      <c r="EZE197" s="413"/>
      <c r="EZF197" s="414"/>
      <c r="EZG197" s="414"/>
      <c r="EZH197" s="413"/>
      <c r="EZI197" s="413"/>
      <c r="EZJ197" s="414"/>
      <c r="EZK197" s="414"/>
      <c r="EZL197" s="413"/>
      <c r="EZM197" s="413"/>
      <c r="EZN197" s="413"/>
      <c r="EZO197" s="413"/>
      <c r="EZP197" s="413"/>
      <c r="EZQ197" s="407"/>
      <c r="EZR197" s="439"/>
      <c r="EZS197" s="413"/>
      <c r="EZT197" s="413"/>
      <c r="EZU197" s="413"/>
      <c r="EZV197" s="413"/>
      <c r="EZW197" s="413"/>
      <c r="EZX197" s="413"/>
      <c r="EZY197" s="413"/>
      <c r="EZZ197" s="412"/>
      <c r="FAA197" s="412"/>
      <c r="FAB197" s="412"/>
      <c r="FAC197" s="412"/>
      <c r="FAD197" s="412"/>
      <c r="FAE197" s="412"/>
      <c r="FAF197" s="412"/>
      <c r="FAG197" s="412"/>
      <c r="FAH197" s="412"/>
      <c r="FAI197" s="412"/>
      <c r="FAJ197" s="412"/>
      <c r="FAK197" s="412"/>
      <c r="FAL197" s="412"/>
      <c r="FAM197" s="412"/>
      <c r="FAN197" s="412"/>
      <c r="FAO197" s="412"/>
      <c r="FAP197" s="412"/>
      <c r="FAQ197" s="412"/>
      <c r="FAR197" s="412"/>
      <c r="FAS197" s="412"/>
      <c r="FAT197" s="412"/>
      <c r="FAU197" s="412"/>
      <c r="FAV197" s="412"/>
      <c r="FAW197" s="412"/>
      <c r="FAX197" s="412"/>
      <c r="FAY197" s="412"/>
      <c r="FAZ197" s="412"/>
      <c r="FBA197" s="412"/>
      <c r="FBB197" s="412"/>
      <c r="FBC197" s="412"/>
      <c r="FBD197" s="412"/>
      <c r="FBE197" s="412"/>
      <c r="FBF197" s="412"/>
      <c r="FBG197" s="412"/>
      <c r="FBH197" s="412"/>
      <c r="FBI197" s="412"/>
      <c r="FBJ197" s="412"/>
      <c r="FBK197" s="412"/>
      <c r="FBL197" s="412"/>
      <c r="FBM197" s="412"/>
      <c r="FBN197" s="412"/>
      <c r="FBO197" s="412"/>
      <c r="FBP197" s="412"/>
      <c r="FBQ197" s="412"/>
      <c r="FBR197" s="413"/>
      <c r="FBS197" s="413"/>
      <c r="FBT197" s="413"/>
      <c r="FBU197" s="413"/>
      <c r="FBV197" s="413"/>
      <c r="FBW197" s="413"/>
      <c r="FBX197" s="413"/>
      <c r="FBY197" s="413"/>
      <c r="FBZ197" s="413"/>
      <c r="FCA197" s="413"/>
      <c r="FCB197" s="413"/>
      <c r="FCC197" s="413"/>
      <c r="FCD197" s="413"/>
      <c r="FCE197" s="413"/>
      <c r="FCF197" s="413"/>
      <c r="FCG197" s="413"/>
      <c r="FCH197" s="413"/>
      <c r="FCI197" s="413"/>
      <c r="FCJ197" s="413"/>
      <c r="FCK197" s="413"/>
      <c r="FCL197" s="413"/>
      <c r="FCM197" s="413"/>
      <c r="FCN197" s="413"/>
      <c r="FCO197" s="413"/>
      <c r="FCP197" s="414"/>
      <c r="FCQ197" s="414"/>
      <c r="FCR197" s="414"/>
      <c r="FCS197" s="414"/>
      <c r="FCT197" s="414"/>
      <c r="FCU197" s="413"/>
      <c r="FCV197" s="413"/>
      <c r="FCW197" s="414"/>
      <c r="FCX197" s="414"/>
      <c r="FCY197" s="413"/>
      <c r="FCZ197" s="413"/>
      <c r="FDA197" s="414"/>
      <c r="FDB197" s="414"/>
      <c r="FDC197" s="413"/>
      <c r="FDD197" s="413"/>
      <c r="FDE197" s="413"/>
      <c r="FDF197" s="413"/>
      <c r="FDG197" s="413"/>
      <c r="FDH197" s="413"/>
      <c r="FDI197" s="413"/>
      <c r="FDJ197" s="414"/>
      <c r="FDK197" s="414"/>
      <c r="FDL197" s="413"/>
      <c r="FDM197" s="413"/>
      <c r="FDN197" s="414"/>
      <c r="FDO197" s="414"/>
      <c r="FDP197" s="413"/>
      <c r="FDQ197" s="413"/>
      <c r="FDR197" s="413"/>
      <c r="FDS197" s="413"/>
      <c r="FDT197" s="413"/>
      <c r="FDU197" s="407"/>
      <c r="FDV197" s="439"/>
      <c r="FDW197" s="413"/>
      <c r="FDX197" s="413"/>
      <c r="FDY197" s="413"/>
      <c r="FDZ197" s="413"/>
      <c r="FEA197" s="413"/>
      <c r="FEB197" s="413"/>
      <c r="FEC197" s="413"/>
      <c r="FED197" s="412"/>
      <c r="FEE197" s="412"/>
      <c r="FEF197" s="412"/>
      <c r="FEG197" s="412"/>
      <c r="FEH197" s="412"/>
      <c r="FEI197" s="412"/>
      <c r="FEJ197" s="412"/>
      <c r="FEK197" s="412"/>
      <c r="FEL197" s="412"/>
      <c r="FEM197" s="412"/>
      <c r="FEN197" s="412"/>
      <c r="FEO197" s="412"/>
      <c r="FEP197" s="412"/>
      <c r="FEQ197" s="412"/>
      <c r="FER197" s="412"/>
      <c r="FES197" s="412"/>
      <c r="FET197" s="412"/>
      <c r="FEU197" s="412"/>
      <c r="FEV197" s="412"/>
      <c r="FEW197" s="412"/>
      <c r="FEX197" s="412"/>
      <c r="FEY197" s="412"/>
      <c r="FEZ197" s="412"/>
      <c r="FFA197" s="412"/>
      <c r="FFB197" s="412"/>
      <c r="FFC197" s="412"/>
      <c r="FFD197" s="412"/>
      <c r="FFE197" s="412"/>
      <c r="FFF197" s="412"/>
      <c r="FFG197" s="412"/>
      <c r="FFH197" s="412"/>
      <c r="FFI197" s="412"/>
      <c r="FFJ197" s="412"/>
      <c r="FFK197" s="412"/>
      <c r="FFL197" s="412"/>
      <c r="FFM197" s="412"/>
      <c r="FFN197" s="412"/>
      <c r="FFO197" s="412"/>
      <c r="FFP197" s="412"/>
      <c r="FFQ197" s="412"/>
      <c r="FFR197" s="412"/>
      <c r="FFS197" s="412"/>
      <c r="FFT197" s="412"/>
      <c r="FFU197" s="412"/>
      <c r="FFV197" s="413"/>
      <c r="FFW197" s="413"/>
      <c r="FFX197" s="413"/>
      <c r="FFY197" s="413"/>
      <c r="FFZ197" s="413"/>
      <c r="FGA197" s="413"/>
      <c r="FGB197" s="413"/>
      <c r="FGC197" s="413"/>
      <c r="FGD197" s="413"/>
      <c r="FGE197" s="413"/>
      <c r="FGF197" s="413"/>
      <c r="FGG197" s="413"/>
      <c r="FGH197" s="413"/>
      <c r="FGI197" s="413"/>
      <c r="FGJ197" s="413"/>
      <c r="FGK197" s="413"/>
      <c r="FGL197" s="413"/>
      <c r="FGM197" s="413"/>
      <c r="FGN197" s="413"/>
      <c r="FGO197" s="413"/>
      <c r="FGP197" s="413"/>
      <c r="FGQ197" s="413"/>
      <c r="FGR197" s="413"/>
      <c r="FGS197" s="413"/>
      <c r="FGT197" s="414"/>
      <c r="FGU197" s="414"/>
      <c r="FGV197" s="414"/>
      <c r="FGW197" s="414"/>
      <c r="FGX197" s="414"/>
      <c r="FGY197" s="413"/>
      <c r="FGZ197" s="413"/>
      <c r="FHA197" s="414"/>
      <c r="FHB197" s="414"/>
      <c r="FHC197" s="413"/>
      <c r="FHD197" s="413"/>
      <c r="FHE197" s="414"/>
      <c r="FHF197" s="414"/>
      <c r="FHG197" s="413"/>
      <c r="FHH197" s="413"/>
      <c r="FHI197" s="413"/>
      <c r="FHJ197" s="413"/>
      <c r="FHK197" s="413"/>
      <c r="FHL197" s="413"/>
      <c r="FHM197" s="413"/>
      <c r="FHN197" s="414"/>
      <c r="FHO197" s="414"/>
      <c r="FHP197" s="413"/>
      <c r="FHQ197" s="413"/>
      <c r="FHR197" s="414"/>
      <c r="FHS197" s="414"/>
      <c r="FHT197" s="413"/>
      <c r="FHU197" s="413"/>
      <c r="FHV197" s="413"/>
      <c r="FHW197" s="413"/>
      <c r="FHX197" s="413"/>
      <c r="FHY197" s="407"/>
      <c r="FHZ197" s="439"/>
      <c r="FIA197" s="413"/>
      <c r="FIB197" s="413"/>
      <c r="FIC197" s="413"/>
      <c r="FID197" s="413"/>
      <c r="FIE197" s="413"/>
      <c r="FIF197" s="413"/>
      <c r="FIG197" s="413"/>
      <c r="FIH197" s="412"/>
      <c r="FII197" s="412"/>
      <c r="FIJ197" s="412"/>
      <c r="FIK197" s="412"/>
      <c r="FIL197" s="412"/>
      <c r="FIM197" s="412"/>
      <c r="FIN197" s="412"/>
      <c r="FIO197" s="412"/>
      <c r="FIP197" s="412"/>
      <c r="FIQ197" s="412"/>
      <c r="FIR197" s="412"/>
      <c r="FIS197" s="412"/>
      <c r="FIT197" s="412"/>
      <c r="FIU197" s="412"/>
      <c r="FIV197" s="412"/>
      <c r="FIW197" s="412"/>
      <c r="FIX197" s="412"/>
      <c r="FIY197" s="412"/>
      <c r="FIZ197" s="412"/>
      <c r="FJA197" s="412"/>
      <c r="FJB197" s="412"/>
      <c r="FJC197" s="412"/>
      <c r="FJD197" s="412"/>
      <c r="FJE197" s="412"/>
      <c r="FJF197" s="412"/>
      <c r="FJG197" s="412"/>
      <c r="FJH197" s="412"/>
      <c r="FJI197" s="412"/>
      <c r="FJJ197" s="412"/>
      <c r="FJK197" s="412"/>
      <c r="FJL197" s="412"/>
      <c r="FJM197" s="412"/>
      <c r="FJN197" s="412"/>
      <c r="FJO197" s="412"/>
      <c r="FJP197" s="412"/>
      <c r="FJQ197" s="412"/>
      <c r="FJR197" s="412"/>
      <c r="FJS197" s="412"/>
      <c r="FJT197" s="412"/>
      <c r="FJU197" s="412"/>
      <c r="FJV197" s="412"/>
      <c r="FJW197" s="412"/>
      <c r="FJX197" s="412"/>
      <c r="FJY197" s="412"/>
      <c r="FJZ197" s="413"/>
      <c r="FKA197" s="413"/>
      <c r="FKB197" s="413"/>
      <c r="FKC197" s="413"/>
      <c r="FKD197" s="413"/>
      <c r="FKE197" s="413"/>
      <c r="FKF197" s="413"/>
      <c r="FKG197" s="413"/>
      <c r="FKH197" s="413"/>
      <c r="FKI197" s="413"/>
      <c r="FKJ197" s="413"/>
      <c r="FKK197" s="413"/>
      <c r="FKL197" s="413"/>
      <c r="FKM197" s="413"/>
      <c r="FKN197" s="413"/>
      <c r="FKO197" s="413"/>
      <c r="FKP197" s="413"/>
      <c r="FKQ197" s="413"/>
      <c r="FKR197" s="413"/>
      <c r="FKS197" s="413"/>
      <c r="FKT197" s="413"/>
      <c r="FKU197" s="413"/>
      <c r="FKV197" s="413"/>
      <c r="FKW197" s="413"/>
      <c r="FKX197" s="414"/>
      <c r="FKY197" s="414"/>
      <c r="FKZ197" s="414"/>
      <c r="FLA197" s="414"/>
      <c r="FLB197" s="414"/>
      <c r="FLC197" s="413"/>
      <c r="FLD197" s="413"/>
      <c r="FLE197" s="414"/>
      <c r="FLF197" s="414"/>
      <c r="FLG197" s="413"/>
      <c r="FLH197" s="413"/>
      <c r="FLI197" s="414"/>
      <c r="FLJ197" s="414"/>
      <c r="FLK197" s="413"/>
      <c r="FLL197" s="413"/>
      <c r="FLM197" s="413"/>
      <c r="FLN197" s="413"/>
      <c r="FLO197" s="413"/>
      <c r="FLP197" s="413"/>
      <c r="FLQ197" s="413"/>
      <c r="FLR197" s="414"/>
      <c r="FLS197" s="414"/>
      <c r="FLT197" s="413"/>
      <c r="FLU197" s="413"/>
      <c r="FLV197" s="414"/>
      <c r="FLW197" s="414"/>
      <c r="FLX197" s="413"/>
      <c r="FLY197" s="413"/>
      <c r="FLZ197" s="413"/>
      <c r="FMA197" s="413"/>
      <c r="FMB197" s="413"/>
      <c r="FMC197" s="407"/>
      <c r="FMD197" s="439"/>
      <c r="FME197" s="413"/>
      <c r="FMF197" s="413"/>
      <c r="FMG197" s="413"/>
      <c r="FMH197" s="413"/>
      <c r="FMI197" s="413"/>
      <c r="FMJ197" s="413"/>
      <c r="FMK197" s="413"/>
      <c r="FML197" s="412"/>
      <c r="FMM197" s="412"/>
      <c r="FMN197" s="412"/>
      <c r="FMO197" s="412"/>
      <c r="FMP197" s="412"/>
      <c r="FMQ197" s="412"/>
      <c r="FMR197" s="412"/>
      <c r="FMS197" s="412"/>
      <c r="FMT197" s="412"/>
      <c r="FMU197" s="412"/>
      <c r="FMV197" s="412"/>
      <c r="FMW197" s="412"/>
      <c r="FMX197" s="412"/>
      <c r="FMY197" s="412"/>
      <c r="FMZ197" s="412"/>
      <c r="FNA197" s="412"/>
      <c r="FNB197" s="412"/>
      <c r="FNC197" s="412"/>
      <c r="FND197" s="412"/>
      <c r="FNE197" s="412"/>
      <c r="FNF197" s="412"/>
      <c r="FNG197" s="412"/>
      <c r="FNH197" s="412"/>
      <c r="FNI197" s="412"/>
      <c r="FNJ197" s="412"/>
      <c r="FNK197" s="412"/>
      <c r="FNL197" s="412"/>
      <c r="FNM197" s="412"/>
      <c r="FNN197" s="412"/>
      <c r="FNO197" s="412"/>
      <c r="FNP197" s="412"/>
      <c r="FNQ197" s="412"/>
      <c r="FNR197" s="412"/>
      <c r="FNS197" s="412"/>
      <c r="FNT197" s="412"/>
      <c r="FNU197" s="412"/>
      <c r="FNV197" s="412"/>
      <c r="FNW197" s="412"/>
      <c r="FNX197" s="412"/>
      <c r="FNY197" s="412"/>
      <c r="FNZ197" s="412"/>
      <c r="FOA197" s="412"/>
      <c r="FOB197" s="412"/>
      <c r="FOC197" s="412"/>
      <c r="FOD197" s="413"/>
      <c r="FOE197" s="413"/>
      <c r="FOF197" s="413"/>
      <c r="FOG197" s="413"/>
      <c r="FOH197" s="413"/>
      <c r="FOI197" s="413"/>
      <c r="FOJ197" s="413"/>
      <c r="FOK197" s="413"/>
      <c r="FOL197" s="413"/>
      <c r="FOM197" s="413"/>
      <c r="FON197" s="413"/>
      <c r="FOO197" s="413"/>
      <c r="FOP197" s="413"/>
      <c r="FOQ197" s="413"/>
      <c r="FOR197" s="413"/>
      <c r="FOS197" s="413"/>
      <c r="FOT197" s="413"/>
      <c r="FOU197" s="413"/>
      <c r="FOV197" s="413"/>
      <c r="FOW197" s="413"/>
      <c r="FOX197" s="413"/>
      <c r="FOY197" s="413"/>
      <c r="FOZ197" s="413"/>
      <c r="FPA197" s="413"/>
      <c r="FPB197" s="414"/>
      <c r="FPC197" s="414"/>
      <c r="FPD197" s="414"/>
      <c r="FPE197" s="414"/>
      <c r="FPF197" s="414"/>
      <c r="FPG197" s="413"/>
      <c r="FPH197" s="413"/>
      <c r="FPI197" s="414"/>
      <c r="FPJ197" s="414"/>
      <c r="FPK197" s="413"/>
      <c r="FPL197" s="413"/>
      <c r="FPM197" s="414"/>
      <c r="FPN197" s="414"/>
      <c r="FPO197" s="413"/>
      <c r="FPP197" s="413"/>
      <c r="FPQ197" s="413"/>
      <c r="FPR197" s="413"/>
      <c r="FPS197" s="413"/>
      <c r="FPT197" s="413"/>
      <c r="FPU197" s="413"/>
      <c r="FPV197" s="414"/>
      <c r="FPW197" s="414"/>
      <c r="FPX197" s="413"/>
      <c r="FPY197" s="413"/>
      <c r="FPZ197" s="414"/>
      <c r="FQA197" s="414"/>
      <c r="FQB197" s="413"/>
      <c r="FQC197" s="413"/>
      <c r="FQD197" s="413"/>
      <c r="FQE197" s="413"/>
      <c r="FQF197" s="413"/>
      <c r="FQG197" s="407"/>
      <c r="FQH197" s="439"/>
      <c r="FQI197" s="413"/>
      <c r="FQJ197" s="413"/>
      <c r="FQK197" s="413"/>
      <c r="FQL197" s="413"/>
      <c r="FQM197" s="413"/>
      <c r="FQN197" s="413"/>
      <c r="FQO197" s="413"/>
      <c r="FQP197" s="412"/>
      <c r="FQQ197" s="412"/>
      <c r="FQR197" s="412"/>
      <c r="FQS197" s="412"/>
      <c r="FQT197" s="412"/>
      <c r="FQU197" s="412"/>
      <c r="FQV197" s="412"/>
      <c r="FQW197" s="412"/>
      <c r="FQX197" s="412"/>
      <c r="FQY197" s="412"/>
      <c r="FQZ197" s="412"/>
      <c r="FRA197" s="412"/>
      <c r="FRB197" s="412"/>
      <c r="FRC197" s="412"/>
      <c r="FRD197" s="412"/>
      <c r="FRE197" s="412"/>
      <c r="FRF197" s="412"/>
      <c r="FRG197" s="412"/>
      <c r="FRH197" s="412"/>
      <c r="FRI197" s="412"/>
      <c r="FRJ197" s="412"/>
      <c r="FRK197" s="412"/>
      <c r="FRL197" s="412"/>
      <c r="FRM197" s="412"/>
      <c r="FRN197" s="412"/>
      <c r="FRO197" s="412"/>
      <c r="FRP197" s="412"/>
      <c r="FRQ197" s="412"/>
      <c r="FRR197" s="412"/>
      <c r="FRS197" s="412"/>
      <c r="FRT197" s="412"/>
      <c r="FRU197" s="412"/>
      <c r="FRV197" s="412"/>
      <c r="FRW197" s="412"/>
      <c r="FRX197" s="412"/>
      <c r="FRY197" s="412"/>
      <c r="FRZ197" s="412"/>
      <c r="FSA197" s="412"/>
      <c r="FSB197" s="412"/>
      <c r="FSC197" s="412"/>
      <c r="FSD197" s="412"/>
      <c r="FSE197" s="412"/>
      <c r="FSF197" s="412"/>
      <c r="FSG197" s="412"/>
      <c r="FSH197" s="413"/>
      <c r="FSI197" s="413"/>
      <c r="FSJ197" s="413"/>
      <c r="FSK197" s="413"/>
      <c r="FSL197" s="413"/>
      <c r="FSM197" s="413"/>
      <c r="FSN197" s="413"/>
      <c r="FSO197" s="413"/>
      <c r="FSP197" s="413"/>
      <c r="FSQ197" s="413"/>
      <c r="FSR197" s="413"/>
      <c r="FSS197" s="413"/>
      <c r="FST197" s="413"/>
      <c r="FSU197" s="413"/>
      <c r="FSV197" s="413"/>
      <c r="FSW197" s="413"/>
      <c r="FSX197" s="413"/>
      <c r="FSY197" s="413"/>
      <c r="FSZ197" s="413"/>
      <c r="FTA197" s="413"/>
      <c r="FTB197" s="413"/>
      <c r="FTC197" s="413"/>
      <c r="FTD197" s="413"/>
      <c r="FTE197" s="413"/>
      <c r="FTF197" s="414"/>
      <c r="FTG197" s="414"/>
      <c r="FTH197" s="414"/>
      <c r="FTI197" s="414"/>
      <c r="FTJ197" s="414"/>
      <c r="FTK197" s="413"/>
      <c r="FTL197" s="413"/>
      <c r="FTM197" s="414"/>
      <c r="FTN197" s="414"/>
      <c r="FTO197" s="413"/>
      <c r="FTP197" s="413"/>
      <c r="FTQ197" s="414"/>
      <c r="FTR197" s="414"/>
      <c r="FTS197" s="413"/>
      <c r="FTT197" s="413"/>
      <c r="FTU197" s="413"/>
      <c r="FTV197" s="413"/>
      <c r="FTW197" s="413"/>
      <c r="FTX197" s="413"/>
      <c r="FTY197" s="413"/>
      <c r="FTZ197" s="414"/>
      <c r="FUA197" s="414"/>
      <c r="FUB197" s="413"/>
      <c r="FUC197" s="413"/>
      <c r="FUD197" s="414"/>
      <c r="FUE197" s="414"/>
      <c r="FUF197" s="413"/>
      <c r="FUG197" s="413"/>
      <c r="FUH197" s="413"/>
      <c r="FUI197" s="413"/>
      <c r="FUJ197" s="413"/>
      <c r="FUK197" s="407"/>
      <c r="FUL197" s="439"/>
      <c r="FUM197" s="413"/>
      <c r="FUN197" s="413"/>
      <c r="FUO197" s="413"/>
      <c r="FUP197" s="413"/>
      <c r="FUQ197" s="413"/>
      <c r="FUR197" s="413"/>
      <c r="FUS197" s="413"/>
      <c r="FUT197" s="412"/>
      <c r="FUU197" s="412"/>
      <c r="FUV197" s="412"/>
      <c r="FUW197" s="412"/>
      <c r="FUX197" s="412"/>
      <c r="FUY197" s="412"/>
      <c r="FUZ197" s="412"/>
      <c r="FVA197" s="412"/>
      <c r="FVB197" s="412"/>
      <c r="FVC197" s="412"/>
      <c r="FVD197" s="412"/>
      <c r="FVE197" s="412"/>
      <c r="FVF197" s="412"/>
      <c r="FVG197" s="412"/>
      <c r="FVH197" s="412"/>
      <c r="FVI197" s="412"/>
      <c r="FVJ197" s="412"/>
      <c r="FVK197" s="412"/>
      <c r="FVL197" s="412"/>
      <c r="FVM197" s="412"/>
      <c r="FVN197" s="412"/>
      <c r="FVO197" s="412"/>
      <c r="FVP197" s="412"/>
      <c r="FVQ197" s="412"/>
      <c r="FVR197" s="412"/>
      <c r="FVS197" s="412"/>
      <c r="FVT197" s="412"/>
      <c r="FVU197" s="412"/>
      <c r="FVV197" s="412"/>
      <c r="FVW197" s="412"/>
      <c r="FVX197" s="412"/>
      <c r="FVY197" s="412"/>
      <c r="FVZ197" s="412"/>
      <c r="FWA197" s="412"/>
      <c r="FWB197" s="412"/>
      <c r="FWC197" s="412"/>
      <c r="FWD197" s="412"/>
      <c r="FWE197" s="412"/>
      <c r="FWF197" s="412"/>
      <c r="FWG197" s="412"/>
      <c r="FWH197" s="412"/>
      <c r="FWI197" s="412"/>
      <c r="FWJ197" s="412"/>
      <c r="FWK197" s="412"/>
      <c r="FWL197" s="413"/>
      <c r="FWM197" s="413"/>
      <c r="FWN197" s="413"/>
      <c r="FWO197" s="413"/>
      <c r="FWP197" s="413"/>
      <c r="FWQ197" s="413"/>
      <c r="FWR197" s="413"/>
      <c r="FWS197" s="413"/>
      <c r="FWT197" s="413"/>
      <c r="FWU197" s="413"/>
      <c r="FWV197" s="413"/>
      <c r="FWW197" s="413"/>
      <c r="FWX197" s="413"/>
      <c r="FWY197" s="413"/>
      <c r="FWZ197" s="413"/>
      <c r="FXA197" s="413"/>
      <c r="FXB197" s="413"/>
      <c r="FXC197" s="413"/>
      <c r="FXD197" s="413"/>
      <c r="FXE197" s="413"/>
      <c r="FXF197" s="413"/>
      <c r="FXG197" s="413"/>
      <c r="FXH197" s="413"/>
      <c r="FXI197" s="413"/>
      <c r="FXJ197" s="414"/>
      <c r="FXK197" s="414"/>
      <c r="FXL197" s="414"/>
      <c r="FXM197" s="414"/>
      <c r="FXN197" s="414"/>
      <c r="FXO197" s="413"/>
      <c r="FXP197" s="413"/>
      <c r="FXQ197" s="414"/>
      <c r="FXR197" s="414"/>
      <c r="FXS197" s="413"/>
      <c r="FXT197" s="413"/>
      <c r="FXU197" s="414"/>
      <c r="FXV197" s="414"/>
      <c r="FXW197" s="413"/>
      <c r="FXX197" s="413"/>
      <c r="FXY197" s="413"/>
      <c r="FXZ197" s="413"/>
      <c r="FYA197" s="413"/>
      <c r="FYB197" s="413"/>
      <c r="FYC197" s="413"/>
      <c r="FYD197" s="414"/>
      <c r="FYE197" s="414"/>
      <c r="FYF197" s="413"/>
      <c r="FYG197" s="413"/>
      <c r="FYH197" s="414"/>
      <c r="FYI197" s="414"/>
      <c r="FYJ197" s="413"/>
      <c r="FYK197" s="413"/>
      <c r="FYL197" s="413"/>
      <c r="FYM197" s="413"/>
      <c r="FYN197" s="413"/>
      <c r="FYO197" s="407"/>
      <c r="FYP197" s="439"/>
      <c r="FYQ197" s="413"/>
      <c r="FYR197" s="413"/>
      <c r="FYS197" s="413"/>
      <c r="FYT197" s="413"/>
      <c r="FYU197" s="413"/>
      <c r="FYV197" s="413"/>
      <c r="FYW197" s="413"/>
      <c r="FYX197" s="412"/>
      <c r="FYY197" s="412"/>
      <c r="FYZ197" s="412"/>
      <c r="FZA197" s="412"/>
      <c r="FZB197" s="412"/>
      <c r="FZC197" s="412"/>
      <c r="FZD197" s="412"/>
      <c r="FZE197" s="412"/>
      <c r="FZF197" s="412"/>
      <c r="FZG197" s="412"/>
      <c r="FZH197" s="412"/>
      <c r="FZI197" s="412"/>
      <c r="FZJ197" s="412"/>
      <c r="FZK197" s="412"/>
      <c r="FZL197" s="412"/>
      <c r="FZM197" s="412"/>
      <c r="FZN197" s="412"/>
      <c r="FZO197" s="412"/>
      <c r="FZP197" s="412"/>
      <c r="FZQ197" s="412"/>
      <c r="FZR197" s="412"/>
      <c r="FZS197" s="412"/>
      <c r="FZT197" s="412"/>
      <c r="FZU197" s="412"/>
      <c r="FZV197" s="412"/>
      <c r="FZW197" s="412"/>
      <c r="FZX197" s="412"/>
      <c r="FZY197" s="412"/>
      <c r="FZZ197" s="412"/>
      <c r="GAA197" s="412"/>
      <c r="GAB197" s="412"/>
      <c r="GAC197" s="412"/>
      <c r="GAD197" s="412"/>
      <c r="GAE197" s="412"/>
      <c r="GAF197" s="412"/>
      <c r="GAG197" s="412"/>
      <c r="GAH197" s="412"/>
      <c r="GAI197" s="412"/>
      <c r="GAJ197" s="412"/>
      <c r="GAK197" s="412"/>
      <c r="GAL197" s="412"/>
      <c r="GAM197" s="412"/>
      <c r="GAN197" s="412"/>
      <c r="GAO197" s="412"/>
      <c r="GAP197" s="413"/>
      <c r="GAQ197" s="413"/>
      <c r="GAR197" s="413"/>
      <c r="GAS197" s="413"/>
      <c r="GAT197" s="413"/>
      <c r="GAU197" s="413"/>
      <c r="GAV197" s="413"/>
      <c r="GAW197" s="413"/>
      <c r="GAX197" s="413"/>
      <c r="GAY197" s="413"/>
      <c r="GAZ197" s="413"/>
      <c r="GBA197" s="413"/>
      <c r="GBB197" s="413"/>
      <c r="GBC197" s="413"/>
      <c r="GBD197" s="413"/>
      <c r="GBE197" s="413"/>
      <c r="GBF197" s="413"/>
      <c r="GBG197" s="413"/>
      <c r="GBH197" s="413"/>
      <c r="GBI197" s="413"/>
      <c r="GBJ197" s="413"/>
      <c r="GBK197" s="413"/>
      <c r="GBL197" s="413"/>
      <c r="GBM197" s="413"/>
      <c r="GBN197" s="414"/>
      <c r="GBO197" s="414"/>
      <c r="GBP197" s="414"/>
      <c r="GBQ197" s="414"/>
      <c r="GBR197" s="414"/>
      <c r="GBS197" s="413"/>
      <c r="GBT197" s="413"/>
      <c r="GBU197" s="414"/>
      <c r="GBV197" s="414"/>
      <c r="GBW197" s="413"/>
      <c r="GBX197" s="413"/>
      <c r="GBY197" s="414"/>
      <c r="GBZ197" s="414"/>
      <c r="GCA197" s="413"/>
      <c r="GCB197" s="413"/>
      <c r="GCC197" s="413"/>
      <c r="GCD197" s="413"/>
      <c r="GCE197" s="413"/>
      <c r="GCF197" s="413"/>
      <c r="GCG197" s="413"/>
      <c r="GCH197" s="414"/>
      <c r="GCI197" s="414"/>
      <c r="GCJ197" s="413"/>
      <c r="GCK197" s="413"/>
      <c r="GCL197" s="414"/>
      <c r="GCM197" s="414"/>
      <c r="GCN197" s="413"/>
      <c r="GCO197" s="413"/>
      <c r="GCP197" s="413"/>
      <c r="GCQ197" s="413"/>
      <c r="GCR197" s="413"/>
      <c r="GCS197" s="407"/>
      <c r="GCT197" s="439"/>
      <c r="GCU197" s="413"/>
      <c r="GCV197" s="413"/>
      <c r="GCW197" s="413"/>
      <c r="GCX197" s="413"/>
      <c r="GCY197" s="413"/>
      <c r="GCZ197" s="413"/>
      <c r="GDA197" s="413"/>
      <c r="GDB197" s="412"/>
      <c r="GDC197" s="412"/>
      <c r="GDD197" s="412"/>
      <c r="GDE197" s="412"/>
      <c r="GDF197" s="412"/>
      <c r="GDG197" s="412"/>
      <c r="GDH197" s="412"/>
      <c r="GDI197" s="412"/>
      <c r="GDJ197" s="412"/>
      <c r="GDK197" s="412"/>
      <c r="GDL197" s="412"/>
      <c r="GDM197" s="412"/>
      <c r="GDN197" s="412"/>
      <c r="GDO197" s="412"/>
      <c r="GDP197" s="412"/>
      <c r="GDQ197" s="412"/>
      <c r="GDR197" s="412"/>
      <c r="GDS197" s="412"/>
      <c r="GDT197" s="412"/>
      <c r="GDU197" s="412"/>
      <c r="GDV197" s="412"/>
      <c r="GDW197" s="412"/>
      <c r="GDX197" s="412"/>
      <c r="GDY197" s="412"/>
      <c r="GDZ197" s="412"/>
      <c r="GEA197" s="412"/>
      <c r="GEB197" s="412"/>
      <c r="GEC197" s="412"/>
      <c r="GED197" s="412"/>
      <c r="GEE197" s="412"/>
      <c r="GEF197" s="412"/>
      <c r="GEG197" s="412"/>
      <c r="GEH197" s="412"/>
      <c r="GEI197" s="412"/>
      <c r="GEJ197" s="412"/>
      <c r="GEK197" s="412"/>
      <c r="GEL197" s="412"/>
      <c r="GEM197" s="412"/>
      <c r="GEN197" s="412"/>
      <c r="GEO197" s="412"/>
      <c r="GEP197" s="412"/>
      <c r="GEQ197" s="412"/>
      <c r="GER197" s="412"/>
      <c r="GES197" s="412"/>
      <c r="GET197" s="413"/>
      <c r="GEU197" s="413"/>
      <c r="GEV197" s="413"/>
      <c r="GEW197" s="413"/>
      <c r="GEX197" s="413"/>
      <c r="GEY197" s="413"/>
      <c r="GEZ197" s="413"/>
      <c r="GFA197" s="413"/>
      <c r="GFB197" s="413"/>
      <c r="GFC197" s="413"/>
      <c r="GFD197" s="413"/>
      <c r="GFE197" s="413"/>
      <c r="GFF197" s="413"/>
      <c r="GFG197" s="413"/>
      <c r="GFH197" s="413"/>
      <c r="GFI197" s="413"/>
      <c r="GFJ197" s="413"/>
      <c r="GFK197" s="413"/>
      <c r="GFL197" s="413"/>
      <c r="GFM197" s="413"/>
      <c r="GFN197" s="413"/>
      <c r="GFO197" s="413"/>
      <c r="GFP197" s="413"/>
      <c r="GFQ197" s="413"/>
      <c r="GFR197" s="414"/>
      <c r="GFS197" s="414"/>
      <c r="GFT197" s="414"/>
      <c r="GFU197" s="414"/>
      <c r="GFV197" s="414"/>
      <c r="GFW197" s="413"/>
      <c r="GFX197" s="413"/>
      <c r="GFY197" s="414"/>
      <c r="GFZ197" s="414"/>
      <c r="GGA197" s="413"/>
      <c r="GGB197" s="413"/>
      <c r="GGC197" s="414"/>
      <c r="GGD197" s="414"/>
      <c r="GGE197" s="413"/>
      <c r="GGF197" s="413"/>
      <c r="GGG197" s="413"/>
      <c r="GGH197" s="413"/>
      <c r="GGI197" s="413"/>
      <c r="GGJ197" s="413"/>
      <c r="GGK197" s="413"/>
      <c r="GGL197" s="414"/>
      <c r="GGM197" s="414"/>
      <c r="GGN197" s="413"/>
      <c r="GGO197" s="413"/>
      <c r="GGP197" s="414"/>
      <c r="GGQ197" s="414"/>
      <c r="GGR197" s="413"/>
      <c r="GGS197" s="413"/>
      <c r="GGT197" s="413"/>
      <c r="GGU197" s="413"/>
      <c r="GGV197" s="413"/>
      <c r="GGW197" s="407"/>
      <c r="GGX197" s="439"/>
      <c r="GGY197" s="413"/>
      <c r="GGZ197" s="413"/>
      <c r="GHA197" s="413"/>
      <c r="GHB197" s="413"/>
      <c r="GHC197" s="413"/>
      <c r="GHD197" s="413"/>
      <c r="GHE197" s="413"/>
      <c r="GHF197" s="412"/>
      <c r="GHG197" s="412"/>
      <c r="GHH197" s="412"/>
      <c r="GHI197" s="412"/>
      <c r="GHJ197" s="412"/>
      <c r="GHK197" s="412"/>
      <c r="GHL197" s="412"/>
      <c r="GHM197" s="412"/>
      <c r="GHN197" s="412"/>
      <c r="GHO197" s="412"/>
      <c r="GHP197" s="412"/>
      <c r="GHQ197" s="412"/>
      <c r="GHR197" s="412"/>
      <c r="GHS197" s="412"/>
      <c r="GHT197" s="412"/>
      <c r="GHU197" s="412"/>
      <c r="GHV197" s="412"/>
      <c r="GHW197" s="412"/>
      <c r="GHX197" s="412"/>
      <c r="GHY197" s="412"/>
      <c r="GHZ197" s="412"/>
      <c r="GIA197" s="412"/>
      <c r="GIB197" s="412"/>
      <c r="GIC197" s="412"/>
      <c r="GID197" s="412"/>
      <c r="GIE197" s="412"/>
      <c r="GIF197" s="412"/>
      <c r="GIG197" s="412"/>
      <c r="GIH197" s="412"/>
      <c r="GII197" s="412"/>
      <c r="GIJ197" s="412"/>
      <c r="GIK197" s="412"/>
      <c r="GIL197" s="412"/>
      <c r="GIM197" s="412"/>
      <c r="GIN197" s="412"/>
      <c r="GIO197" s="412"/>
      <c r="GIP197" s="412"/>
      <c r="GIQ197" s="412"/>
      <c r="GIR197" s="412"/>
      <c r="GIS197" s="412"/>
      <c r="GIT197" s="412"/>
      <c r="GIU197" s="412"/>
      <c r="GIV197" s="412"/>
      <c r="GIW197" s="412"/>
      <c r="GIX197" s="413"/>
      <c r="GIY197" s="413"/>
      <c r="GIZ197" s="413"/>
      <c r="GJA197" s="413"/>
      <c r="GJB197" s="413"/>
      <c r="GJC197" s="413"/>
      <c r="GJD197" s="413"/>
      <c r="GJE197" s="413"/>
      <c r="GJF197" s="413"/>
      <c r="GJG197" s="413"/>
      <c r="GJH197" s="413"/>
      <c r="GJI197" s="413"/>
      <c r="GJJ197" s="413"/>
      <c r="GJK197" s="413"/>
      <c r="GJL197" s="413"/>
      <c r="GJM197" s="413"/>
      <c r="GJN197" s="413"/>
      <c r="GJO197" s="413"/>
      <c r="GJP197" s="413"/>
      <c r="GJQ197" s="413"/>
      <c r="GJR197" s="413"/>
      <c r="GJS197" s="413"/>
      <c r="GJT197" s="413"/>
      <c r="GJU197" s="413"/>
      <c r="GJV197" s="414"/>
      <c r="GJW197" s="414"/>
      <c r="GJX197" s="414"/>
      <c r="GJY197" s="414"/>
      <c r="GJZ197" s="414"/>
      <c r="GKA197" s="413"/>
      <c r="GKB197" s="413"/>
      <c r="GKC197" s="414"/>
      <c r="GKD197" s="414"/>
      <c r="GKE197" s="413"/>
      <c r="GKF197" s="413"/>
      <c r="GKG197" s="414"/>
      <c r="GKH197" s="414"/>
      <c r="GKI197" s="413"/>
      <c r="GKJ197" s="413"/>
      <c r="GKK197" s="413"/>
      <c r="GKL197" s="413"/>
      <c r="GKM197" s="413"/>
      <c r="GKN197" s="413"/>
      <c r="GKO197" s="413"/>
      <c r="GKP197" s="414"/>
      <c r="GKQ197" s="414"/>
      <c r="GKR197" s="413"/>
      <c r="GKS197" s="413"/>
      <c r="GKT197" s="414"/>
      <c r="GKU197" s="414"/>
      <c r="GKV197" s="413"/>
      <c r="GKW197" s="413"/>
      <c r="GKX197" s="413"/>
      <c r="GKY197" s="413"/>
      <c r="GKZ197" s="413"/>
      <c r="GLA197" s="407"/>
      <c r="GLB197" s="439"/>
      <c r="GLC197" s="413"/>
      <c r="GLD197" s="413"/>
      <c r="GLE197" s="413"/>
      <c r="GLF197" s="413"/>
      <c r="GLG197" s="413"/>
      <c r="GLH197" s="413"/>
      <c r="GLI197" s="413"/>
      <c r="GLJ197" s="412"/>
      <c r="GLK197" s="412"/>
      <c r="GLL197" s="412"/>
      <c r="GLM197" s="412"/>
      <c r="GLN197" s="412"/>
      <c r="GLO197" s="412"/>
      <c r="GLP197" s="412"/>
      <c r="GLQ197" s="412"/>
      <c r="GLR197" s="412"/>
      <c r="GLS197" s="412"/>
      <c r="GLT197" s="412"/>
      <c r="GLU197" s="412"/>
      <c r="GLV197" s="412"/>
      <c r="GLW197" s="412"/>
      <c r="GLX197" s="412"/>
      <c r="GLY197" s="412"/>
      <c r="GLZ197" s="412"/>
      <c r="GMA197" s="412"/>
      <c r="GMB197" s="412"/>
      <c r="GMC197" s="412"/>
      <c r="GMD197" s="412"/>
      <c r="GME197" s="412"/>
      <c r="GMF197" s="412"/>
      <c r="GMG197" s="412"/>
      <c r="GMH197" s="412"/>
      <c r="GMI197" s="412"/>
      <c r="GMJ197" s="412"/>
      <c r="GMK197" s="412"/>
      <c r="GML197" s="412"/>
      <c r="GMM197" s="412"/>
      <c r="GMN197" s="412"/>
      <c r="GMO197" s="412"/>
      <c r="GMP197" s="412"/>
      <c r="GMQ197" s="412"/>
      <c r="GMR197" s="412"/>
      <c r="GMS197" s="412"/>
      <c r="GMT197" s="412"/>
      <c r="GMU197" s="412"/>
      <c r="GMV197" s="412"/>
      <c r="GMW197" s="412"/>
      <c r="GMX197" s="412"/>
      <c r="GMY197" s="412"/>
      <c r="GMZ197" s="412"/>
      <c r="GNA197" s="412"/>
      <c r="GNB197" s="413"/>
      <c r="GNC197" s="413"/>
      <c r="GND197" s="413"/>
      <c r="GNE197" s="413"/>
      <c r="GNF197" s="413"/>
      <c r="GNG197" s="413"/>
      <c r="GNH197" s="413"/>
      <c r="GNI197" s="413"/>
      <c r="GNJ197" s="413"/>
      <c r="GNK197" s="413"/>
      <c r="GNL197" s="413"/>
      <c r="GNM197" s="413"/>
      <c r="GNN197" s="413"/>
      <c r="GNO197" s="413"/>
      <c r="GNP197" s="413"/>
      <c r="GNQ197" s="413"/>
      <c r="GNR197" s="413"/>
      <c r="GNS197" s="413"/>
      <c r="GNT197" s="413"/>
      <c r="GNU197" s="413"/>
      <c r="GNV197" s="413"/>
      <c r="GNW197" s="413"/>
      <c r="GNX197" s="413"/>
      <c r="GNY197" s="413"/>
      <c r="GNZ197" s="414"/>
      <c r="GOA197" s="414"/>
      <c r="GOB197" s="414"/>
      <c r="GOC197" s="414"/>
      <c r="GOD197" s="414"/>
      <c r="GOE197" s="413"/>
      <c r="GOF197" s="413"/>
      <c r="GOG197" s="414"/>
      <c r="GOH197" s="414"/>
      <c r="GOI197" s="413"/>
      <c r="GOJ197" s="413"/>
      <c r="GOK197" s="414"/>
      <c r="GOL197" s="414"/>
      <c r="GOM197" s="413"/>
      <c r="GON197" s="413"/>
      <c r="GOO197" s="413"/>
      <c r="GOP197" s="413"/>
      <c r="GOQ197" s="413"/>
      <c r="GOR197" s="413"/>
      <c r="GOS197" s="413"/>
      <c r="GOT197" s="414"/>
      <c r="GOU197" s="414"/>
      <c r="GOV197" s="413"/>
      <c r="GOW197" s="413"/>
      <c r="GOX197" s="414"/>
      <c r="GOY197" s="414"/>
      <c r="GOZ197" s="413"/>
      <c r="GPA197" s="413"/>
      <c r="GPB197" s="413"/>
      <c r="GPC197" s="413"/>
      <c r="GPD197" s="413"/>
      <c r="GPE197" s="407"/>
      <c r="GPF197" s="439"/>
      <c r="GPG197" s="413"/>
      <c r="GPH197" s="413"/>
      <c r="GPI197" s="413"/>
      <c r="GPJ197" s="413"/>
      <c r="GPK197" s="413"/>
      <c r="GPL197" s="413"/>
      <c r="GPM197" s="413"/>
      <c r="GPN197" s="412"/>
      <c r="GPO197" s="412"/>
      <c r="GPP197" s="412"/>
      <c r="GPQ197" s="412"/>
      <c r="GPR197" s="412"/>
      <c r="GPS197" s="412"/>
      <c r="GPT197" s="412"/>
      <c r="GPU197" s="412"/>
      <c r="GPV197" s="412"/>
      <c r="GPW197" s="412"/>
      <c r="GPX197" s="412"/>
      <c r="GPY197" s="412"/>
      <c r="GPZ197" s="412"/>
      <c r="GQA197" s="412"/>
      <c r="GQB197" s="412"/>
      <c r="GQC197" s="412"/>
      <c r="GQD197" s="412"/>
      <c r="GQE197" s="412"/>
      <c r="GQF197" s="412"/>
      <c r="GQG197" s="412"/>
      <c r="GQH197" s="412"/>
      <c r="GQI197" s="412"/>
      <c r="GQJ197" s="412"/>
      <c r="GQK197" s="412"/>
      <c r="GQL197" s="412"/>
      <c r="GQM197" s="412"/>
      <c r="GQN197" s="412"/>
      <c r="GQO197" s="412"/>
      <c r="GQP197" s="412"/>
      <c r="GQQ197" s="412"/>
      <c r="GQR197" s="412"/>
      <c r="GQS197" s="412"/>
      <c r="GQT197" s="412"/>
      <c r="GQU197" s="412"/>
      <c r="GQV197" s="412"/>
      <c r="GQW197" s="412"/>
      <c r="GQX197" s="412"/>
      <c r="GQY197" s="412"/>
      <c r="GQZ197" s="412"/>
      <c r="GRA197" s="412"/>
      <c r="GRB197" s="412"/>
      <c r="GRC197" s="412"/>
      <c r="GRD197" s="412"/>
      <c r="GRE197" s="412"/>
      <c r="GRF197" s="413"/>
      <c r="GRG197" s="413"/>
      <c r="GRH197" s="413"/>
      <c r="GRI197" s="413"/>
      <c r="GRJ197" s="413"/>
      <c r="GRK197" s="413"/>
      <c r="GRL197" s="413"/>
      <c r="GRM197" s="413"/>
      <c r="GRN197" s="413"/>
      <c r="GRO197" s="413"/>
      <c r="GRP197" s="413"/>
      <c r="GRQ197" s="413"/>
      <c r="GRR197" s="413"/>
      <c r="GRS197" s="413"/>
      <c r="GRT197" s="413"/>
      <c r="GRU197" s="413"/>
      <c r="GRV197" s="413"/>
      <c r="GRW197" s="413"/>
      <c r="GRX197" s="413"/>
      <c r="GRY197" s="413"/>
      <c r="GRZ197" s="413"/>
      <c r="GSA197" s="413"/>
      <c r="GSB197" s="413"/>
      <c r="GSC197" s="413"/>
      <c r="GSD197" s="414"/>
      <c r="GSE197" s="414"/>
      <c r="GSF197" s="414"/>
      <c r="GSG197" s="414"/>
      <c r="GSH197" s="414"/>
      <c r="GSI197" s="413"/>
      <c r="GSJ197" s="413"/>
      <c r="GSK197" s="414"/>
      <c r="GSL197" s="414"/>
      <c r="GSM197" s="413"/>
      <c r="GSN197" s="413"/>
      <c r="GSO197" s="414"/>
      <c r="GSP197" s="414"/>
      <c r="GSQ197" s="413"/>
      <c r="GSR197" s="413"/>
      <c r="GSS197" s="413"/>
      <c r="GST197" s="413"/>
      <c r="GSU197" s="413"/>
      <c r="GSV197" s="413"/>
      <c r="GSW197" s="413"/>
      <c r="GSX197" s="414"/>
      <c r="GSY197" s="414"/>
      <c r="GSZ197" s="413"/>
      <c r="GTA197" s="413"/>
      <c r="GTB197" s="414"/>
      <c r="GTC197" s="414"/>
      <c r="GTD197" s="413"/>
      <c r="GTE197" s="413"/>
      <c r="GTF197" s="413"/>
      <c r="GTG197" s="413"/>
      <c r="GTH197" s="413"/>
      <c r="GTI197" s="407"/>
      <c r="GTJ197" s="439"/>
      <c r="GTK197" s="413"/>
      <c r="GTL197" s="413"/>
      <c r="GTM197" s="413"/>
      <c r="GTN197" s="413"/>
      <c r="GTO197" s="413"/>
      <c r="GTP197" s="413"/>
      <c r="GTQ197" s="413"/>
      <c r="GTR197" s="412"/>
      <c r="GTS197" s="412"/>
      <c r="GTT197" s="412"/>
      <c r="GTU197" s="412"/>
      <c r="GTV197" s="412"/>
      <c r="GTW197" s="412"/>
      <c r="GTX197" s="412"/>
      <c r="GTY197" s="412"/>
      <c r="GTZ197" s="412"/>
      <c r="GUA197" s="412"/>
      <c r="GUB197" s="412"/>
      <c r="GUC197" s="412"/>
      <c r="GUD197" s="412"/>
      <c r="GUE197" s="412"/>
      <c r="GUF197" s="412"/>
      <c r="GUG197" s="412"/>
      <c r="GUH197" s="412"/>
      <c r="GUI197" s="412"/>
      <c r="GUJ197" s="412"/>
      <c r="GUK197" s="412"/>
      <c r="GUL197" s="412"/>
      <c r="GUM197" s="412"/>
      <c r="GUN197" s="412"/>
      <c r="GUO197" s="412"/>
      <c r="GUP197" s="412"/>
      <c r="GUQ197" s="412"/>
      <c r="GUR197" s="412"/>
      <c r="GUS197" s="412"/>
      <c r="GUT197" s="412"/>
      <c r="GUU197" s="412"/>
      <c r="GUV197" s="412"/>
      <c r="GUW197" s="412"/>
      <c r="GUX197" s="412"/>
      <c r="GUY197" s="412"/>
      <c r="GUZ197" s="412"/>
      <c r="GVA197" s="412"/>
      <c r="GVB197" s="412"/>
      <c r="GVC197" s="412"/>
      <c r="GVD197" s="412"/>
      <c r="GVE197" s="412"/>
      <c r="GVF197" s="412"/>
      <c r="GVG197" s="412"/>
      <c r="GVH197" s="412"/>
      <c r="GVI197" s="412"/>
      <c r="GVJ197" s="413"/>
      <c r="GVK197" s="413"/>
      <c r="GVL197" s="413"/>
      <c r="GVM197" s="413"/>
      <c r="GVN197" s="413"/>
      <c r="GVO197" s="413"/>
      <c r="GVP197" s="413"/>
      <c r="GVQ197" s="413"/>
      <c r="GVR197" s="413"/>
      <c r="GVS197" s="413"/>
      <c r="GVT197" s="413"/>
      <c r="GVU197" s="413"/>
      <c r="GVV197" s="413"/>
      <c r="GVW197" s="413"/>
      <c r="GVX197" s="413"/>
      <c r="GVY197" s="413"/>
      <c r="GVZ197" s="413"/>
      <c r="GWA197" s="413"/>
      <c r="GWB197" s="413"/>
      <c r="GWC197" s="413"/>
      <c r="GWD197" s="413"/>
      <c r="GWE197" s="413"/>
      <c r="GWF197" s="413"/>
      <c r="GWG197" s="413"/>
      <c r="GWH197" s="414"/>
      <c r="GWI197" s="414"/>
      <c r="GWJ197" s="414"/>
      <c r="GWK197" s="414"/>
      <c r="GWL197" s="414"/>
      <c r="GWM197" s="413"/>
      <c r="GWN197" s="413"/>
      <c r="GWO197" s="414"/>
      <c r="GWP197" s="414"/>
      <c r="GWQ197" s="413"/>
      <c r="GWR197" s="413"/>
      <c r="GWS197" s="414"/>
      <c r="GWT197" s="414"/>
      <c r="GWU197" s="413"/>
      <c r="GWV197" s="413"/>
      <c r="GWW197" s="413"/>
      <c r="GWX197" s="413"/>
      <c r="GWY197" s="413"/>
      <c r="GWZ197" s="413"/>
      <c r="GXA197" s="413"/>
      <c r="GXB197" s="414"/>
      <c r="GXC197" s="414"/>
      <c r="GXD197" s="413"/>
      <c r="GXE197" s="413"/>
      <c r="GXF197" s="414"/>
      <c r="GXG197" s="414"/>
      <c r="GXH197" s="413"/>
      <c r="GXI197" s="413"/>
      <c r="GXJ197" s="413"/>
      <c r="GXK197" s="413"/>
      <c r="GXL197" s="413"/>
      <c r="GXM197" s="407"/>
      <c r="GXN197" s="439"/>
      <c r="GXO197" s="413"/>
      <c r="GXP197" s="413"/>
      <c r="GXQ197" s="413"/>
      <c r="GXR197" s="413"/>
      <c r="GXS197" s="413"/>
      <c r="GXT197" s="413"/>
      <c r="GXU197" s="413"/>
      <c r="GXV197" s="412"/>
      <c r="GXW197" s="412"/>
      <c r="GXX197" s="412"/>
      <c r="GXY197" s="412"/>
      <c r="GXZ197" s="412"/>
      <c r="GYA197" s="412"/>
      <c r="GYB197" s="412"/>
      <c r="GYC197" s="412"/>
      <c r="GYD197" s="412"/>
      <c r="GYE197" s="412"/>
      <c r="GYF197" s="412"/>
      <c r="GYG197" s="412"/>
      <c r="GYH197" s="412"/>
      <c r="GYI197" s="412"/>
      <c r="GYJ197" s="412"/>
      <c r="GYK197" s="412"/>
      <c r="GYL197" s="412"/>
      <c r="GYM197" s="412"/>
      <c r="GYN197" s="412"/>
      <c r="GYO197" s="412"/>
      <c r="GYP197" s="412"/>
      <c r="GYQ197" s="412"/>
      <c r="GYR197" s="412"/>
      <c r="GYS197" s="412"/>
      <c r="GYT197" s="412"/>
      <c r="GYU197" s="412"/>
      <c r="GYV197" s="412"/>
      <c r="GYW197" s="412"/>
      <c r="GYX197" s="412"/>
      <c r="GYY197" s="412"/>
      <c r="GYZ197" s="412"/>
      <c r="GZA197" s="412"/>
      <c r="GZB197" s="412"/>
      <c r="GZC197" s="412"/>
      <c r="GZD197" s="412"/>
      <c r="GZE197" s="412"/>
      <c r="GZF197" s="412"/>
      <c r="GZG197" s="412"/>
      <c r="GZH197" s="412"/>
      <c r="GZI197" s="412"/>
      <c r="GZJ197" s="412"/>
      <c r="GZK197" s="412"/>
      <c r="GZL197" s="412"/>
      <c r="GZM197" s="412"/>
      <c r="GZN197" s="413"/>
      <c r="GZO197" s="413"/>
      <c r="GZP197" s="413"/>
      <c r="GZQ197" s="413"/>
      <c r="GZR197" s="413"/>
      <c r="GZS197" s="413"/>
      <c r="GZT197" s="413"/>
      <c r="GZU197" s="413"/>
      <c r="GZV197" s="413"/>
      <c r="GZW197" s="413"/>
      <c r="GZX197" s="413"/>
      <c r="GZY197" s="413"/>
      <c r="GZZ197" s="413"/>
      <c r="HAA197" s="413"/>
      <c r="HAB197" s="413"/>
      <c r="HAC197" s="413"/>
      <c r="HAD197" s="413"/>
      <c r="HAE197" s="413"/>
      <c r="HAF197" s="413"/>
      <c r="HAG197" s="413"/>
      <c r="HAH197" s="413"/>
      <c r="HAI197" s="413"/>
      <c r="HAJ197" s="413"/>
      <c r="HAK197" s="413"/>
      <c r="HAL197" s="414"/>
      <c r="HAM197" s="414"/>
      <c r="HAN197" s="414"/>
      <c r="HAO197" s="414"/>
      <c r="HAP197" s="414"/>
      <c r="HAQ197" s="413"/>
      <c r="HAR197" s="413"/>
      <c r="HAS197" s="414"/>
      <c r="HAT197" s="414"/>
      <c r="HAU197" s="413"/>
      <c r="HAV197" s="413"/>
      <c r="HAW197" s="414"/>
      <c r="HAX197" s="414"/>
      <c r="HAY197" s="413"/>
      <c r="HAZ197" s="413"/>
      <c r="HBA197" s="413"/>
      <c r="HBB197" s="413"/>
      <c r="HBC197" s="413"/>
      <c r="HBD197" s="413"/>
      <c r="HBE197" s="413"/>
      <c r="HBF197" s="414"/>
      <c r="HBG197" s="414"/>
      <c r="HBH197" s="413"/>
      <c r="HBI197" s="413"/>
      <c r="HBJ197" s="414"/>
      <c r="HBK197" s="414"/>
      <c r="HBL197" s="413"/>
      <c r="HBM197" s="413"/>
      <c r="HBN197" s="413"/>
      <c r="HBO197" s="413"/>
      <c r="HBP197" s="413"/>
      <c r="HBQ197" s="407"/>
      <c r="HBR197" s="439"/>
      <c r="HBS197" s="413"/>
      <c r="HBT197" s="413"/>
      <c r="HBU197" s="413"/>
      <c r="HBV197" s="413"/>
      <c r="HBW197" s="413"/>
      <c r="HBX197" s="413"/>
      <c r="HBY197" s="413"/>
      <c r="HBZ197" s="412"/>
      <c r="HCA197" s="412"/>
      <c r="HCB197" s="412"/>
      <c r="HCC197" s="412"/>
      <c r="HCD197" s="412"/>
      <c r="HCE197" s="412"/>
      <c r="HCF197" s="412"/>
      <c r="HCG197" s="412"/>
      <c r="HCH197" s="412"/>
      <c r="HCI197" s="412"/>
      <c r="HCJ197" s="412"/>
      <c r="HCK197" s="412"/>
      <c r="HCL197" s="412"/>
      <c r="HCM197" s="412"/>
      <c r="HCN197" s="412"/>
      <c r="HCO197" s="412"/>
      <c r="HCP197" s="412"/>
      <c r="HCQ197" s="412"/>
      <c r="HCR197" s="412"/>
      <c r="HCS197" s="412"/>
      <c r="HCT197" s="412"/>
      <c r="HCU197" s="412"/>
      <c r="HCV197" s="412"/>
      <c r="HCW197" s="412"/>
      <c r="HCX197" s="412"/>
      <c r="HCY197" s="412"/>
      <c r="HCZ197" s="412"/>
      <c r="HDA197" s="412"/>
      <c r="HDB197" s="412"/>
      <c r="HDC197" s="412"/>
      <c r="HDD197" s="412"/>
      <c r="HDE197" s="412"/>
      <c r="HDF197" s="412"/>
      <c r="HDG197" s="412"/>
      <c r="HDH197" s="412"/>
      <c r="HDI197" s="412"/>
      <c r="HDJ197" s="412"/>
      <c r="HDK197" s="412"/>
      <c r="HDL197" s="412"/>
      <c r="HDM197" s="412"/>
      <c r="HDN197" s="412"/>
      <c r="HDO197" s="412"/>
      <c r="HDP197" s="412"/>
      <c r="HDQ197" s="412"/>
      <c r="HDR197" s="413"/>
      <c r="HDS197" s="413"/>
      <c r="HDT197" s="413"/>
      <c r="HDU197" s="413"/>
      <c r="HDV197" s="413"/>
      <c r="HDW197" s="413"/>
      <c r="HDX197" s="413"/>
      <c r="HDY197" s="413"/>
      <c r="HDZ197" s="413"/>
      <c r="HEA197" s="413"/>
      <c r="HEB197" s="413"/>
      <c r="HEC197" s="413"/>
      <c r="HED197" s="413"/>
      <c r="HEE197" s="413"/>
      <c r="HEF197" s="413"/>
      <c r="HEG197" s="413"/>
      <c r="HEH197" s="413"/>
      <c r="HEI197" s="413"/>
      <c r="HEJ197" s="413"/>
      <c r="HEK197" s="413"/>
      <c r="HEL197" s="413"/>
      <c r="HEM197" s="413"/>
      <c r="HEN197" s="413"/>
      <c r="HEO197" s="413"/>
      <c r="HEP197" s="414"/>
      <c r="HEQ197" s="414"/>
      <c r="HER197" s="414"/>
      <c r="HES197" s="414"/>
      <c r="HET197" s="414"/>
      <c r="HEU197" s="413"/>
      <c r="HEV197" s="413"/>
      <c r="HEW197" s="414"/>
      <c r="HEX197" s="414"/>
      <c r="HEY197" s="413"/>
      <c r="HEZ197" s="413"/>
      <c r="HFA197" s="414"/>
      <c r="HFB197" s="414"/>
      <c r="HFC197" s="413"/>
      <c r="HFD197" s="413"/>
      <c r="HFE197" s="413"/>
      <c r="HFF197" s="413"/>
      <c r="HFG197" s="413"/>
      <c r="HFH197" s="413"/>
      <c r="HFI197" s="413"/>
      <c r="HFJ197" s="414"/>
      <c r="HFK197" s="414"/>
      <c r="HFL197" s="413"/>
      <c r="HFM197" s="413"/>
      <c r="HFN197" s="414"/>
      <c r="HFO197" s="414"/>
      <c r="HFP197" s="413"/>
      <c r="HFQ197" s="413"/>
      <c r="HFR197" s="413"/>
      <c r="HFS197" s="413"/>
      <c r="HFT197" s="413"/>
      <c r="HFU197" s="407"/>
      <c r="HFV197" s="439"/>
      <c r="HFW197" s="413"/>
      <c r="HFX197" s="413"/>
      <c r="HFY197" s="413"/>
      <c r="HFZ197" s="413"/>
      <c r="HGA197" s="413"/>
      <c r="HGB197" s="413"/>
      <c r="HGC197" s="413"/>
      <c r="HGD197" s="412"/>
      <c r="HGE197" s="412"/>
      <c r="HGF197" s="412"/>
      <c r="HGG197" s="412"/>
      <c r="HGH197" s="412"/>
      <c r="HGI197" s="412"/>
      <c r="HGJ197" s="412"/>
      <c r="HGK197" s="412"/>
      <c r="HGL197" s="412"/>
      <c r="HGM197" s="412"/>
      <c r="HGN197" s="412"/>
      <c r="HGO197" s="412"/>
      <c r="HGP197" s="412"/>
      <c r="HGQ197" s="412"/>
      <c r="HGR197" s="412"/>
      <c r="HGS197" s="412"/>
      <c r="HGT197" s="412"/>
      <c r="HGU197" s="412"/>
      <c r="HGV197" s="412"/>
      <c r="HGW197" s="412"/>
      <c r="HGX197" s="412"/>
      <c r="HGY197" s="412"/>
      <c r="HGZ197" s="412"/>
      <c r="HHA197" s="412"/>
      <c r="HHB197" s="412"/>
      <c r="HHC197" s="412"/>
      <c r="HHD197" s="412"/>
      <c r="HHE197" s="412"/>
      <c r="HHF197" s="412"/>
      <c r="HHG197" s="412"/>
      <c r="HHH197" s="412"/>
      <c r="HHI197" s="412"/>
      <c r="HHJ197" s="412"/>
      <c r="HHK197" s="412"/>
      <c r="HHL197" s="412"/>
      <c r="HHM197" s="412"/>
      <c r="HHN197" s="412"/>
      <c r="HHO197" s="412"/>
      <c r="HHP197" s="412"/>
      <c r="HHQ197" s="412"/>
      <c r="HHR197" s="412"/>
      <c r="HHS197" s="412"/>
      <c r="HHT197" s="412"/>
      <c r="HHU197" s="412"/>
      <c r="HHV197" s="413"/>
      <c r="HHW197" s="413"/>
      <c r="HHX197" s="413"/>
      <c r="HHY197" s="413"/>
      <c r="HHZ197" s="413"/>
      <c r="HIA197" s="413"/>
      <c r="HIB197" s="413"/>
      <c r="HIC197" s="413"/>
      <c r="HID197" s="413"/>
      <c r="HIE197" s="413"/>
      <c r="HIF197" s="413"/>
      <c r="HIG197" s="413"/>
      <c r="HIH197" s="413"/>
      <c r="HII197" s="413"/>
      <c r="HIJ197" s="413"/>
      <c r="HIK197" s="413"/>
      <c r="HIL197" s="413"/>
      <c r="HIM197" s="413"/>
      <c r="HIN197" s="413"/>
      <c r="HIO197" s="413"/>
      <c r="HIP197" s="413"/>
      <c r="HIQ197" s="413"/>
      <c r="HIR197" s="413"/>
      <c r="HIS197" s="413"/>
      <c r="HIT197" s="414"/>
      <c r="HIU197" s="414"/>
      <c r="HIV197" s="414"/>
      <c r="HIW197" s="414"/>
      <c r="HIX197" s="414"/>
      <c r="HIY197" s="413"/>
      <c r="HIZ197" s="413"/>
      <c r="HJA197" s="414"/>
      <c r="HJB197" s="414"/>
      <c r="HJC197" s="413"/>
      <c r="HJD197" s="413"/>
      <c r="HJE197" s="414"/>
      <c r="HJF197" s="414"/>
      <c r="HJG197" s="413"/>
      <c r="HJH197" s="413"/>
      <c r="HJI197" s="413"/>
      <c r="HJJ197" s="413"/>
      <c r="HJK197" s="413"/>
      <c r="HJL197" s="413"/>
      <c r="HJM197" s="413"/>
      <c r="HJN197" s="414"/>
      <c r="HJO197" s="414"/>
      <c r="HJP197" s="413"/>
      <c r="HJQ197" s="413"/>
      <c r="HJR197" s="414"/>
      <c r="HJS197" s="414"/>
      <c r="HJT197" s="413"/>
      <c r="HJU197" s="413"/>
      <c r="HJV197" s="413"/>
      <c r="HJW197" s="413"/>
      <c r="HJX197" s="413"/>
      <c r="HJY197" s="407"/>
      <c r="HJZ197" s="439"/>
      <c r="HKA197" s="413"/>
      <c r="HKB197" s="413"/>
      <c r="HKC197" s="413"/>
      <c r="HKD197" s="413"/>
      <c r="HKE197" s="413"/>
      <c r="HKF197" s="413"/>
      <c r="HKG197" s="413"/>
      <c r="HKH197" s="412"/>
      <c r="HKI197" s="412"/>
      <c r="HKJ197" s="412"/>
      <c r="HKK197" s="412"/>
      <c r="HKL197" s="412"/>
      <c r="HKM197" s="412"/>
      <c r="HKN197" s="412"/>
      <c r="HKO197" s="412"/>
      <c r="HKP197" s="412"/>
      <c r="HKQ197" s="412"/>
      <c r="HKR197" s="412"/>
      <c r="HKS197" s="412"/>
      <c r="HKT197" s="412"/>
      <c r="HKU197" s="412"/>
      <c r="HKV197" s="412"/>
      <c r="HKW197" s="412"/>
      <c r="HKX197" s="412"/>
      <c r="HKY197" s="412"/>
      <c r="HKZ197" s="412"/>
      <c r="HLA197" s="412"/>
      <c r="HLB197" s="412"/>
      <c r="HLC197" s="412"/>
      <c r="HLD197" s="412"/>
      <c r="HLE197" s="412"/>
      <c r="HLF197" s="412"/>
      <c r="HLG197" s="412"/>
      <c r="HLH197" s="412"/>
      <c r="HLI197" s="412"/>
      <c r="HLJ197" s="412"/>
      <c r="HLK197" s="412"/>
      <c r="HLL197" s="412"/>
      <c r="HLM197" s="412"/>
      <c r="HLN197" s="412"/>
      <c r="HLO197" s="412"/>
      <c r="HLP197" s="412"/>
      <c r="HLQ197" s="412"/>
      <c r="HLR197" s="412"/>
      <c r="HLS197" s="412"/>
      <c r="HLT197" s="412"/>
      <c r="HLU197" s="412"/>
      <c r="HLV197" s="412"/>
      <c r="HLW197" s="412"/>
      <c r="HLX197" s="412"/>
      <c r="HLY197" s="412"/>
      <c r="HLZ197" s="413"/>
      <c r="HMA197" s="413"/>
      <c r="HMB197" s="413"/>
      <c r="HMC197" s="413"/>
      <c r="HMD197" s="413"/>
      <c r="HME197" s="413"/>
      <c r="HMF197" s="413"/>
      <c r="HMG197" s="413"/>
      <c r="HMH197" s="413"/>
      <c r="HMI197" s="413"/>
      <c r="HMJ197" s="413"/>
      <c r="HMK197" s="413"/>
      <c r="HML197" s="413"/>
      <c r="HMM197" s="413"/>
      <c r="HMN197" s="413"/>
      <c r="HMO197" s="413"/>
      <c r="HMP197" s="413"/>
      <c r="HMQ197" s="413"/>
      <c r="HMR197" s="413"/>
      <c r="HMS197" s="413"/>
      <c r="HMT197" s="413"/>
      <c r="HMU197" s="413"/>
      <c r="HMV197" s="413"/>
      <c r="HMW197" s="413"/>
      <c r="HMX197" s="414"/>
      <c r="HMY197" s="414"/>
      <c r="HMZ197" s="414"/>
      <c r="HNA197" s="414"/>
      <c r="HNB197" s="414"/>
      <c r="HNC197" s="413"/>
      <c r="HND197" s="413"/>
      <c r="HNE197" s="414"/>
      <c r="HNF197" s="414"/>
      <c r="HNG197" s="413"/>
      <c r="HNH197" s="413"/>
      <c r="HNI197" s="414"/>
      <c r="HNJ197" s="414"/>
      <c r="HNK197" s="413"/>
      <c r="HNL197" s="413"/>
      <c r="HNM197" s="413"/>
      <c r="HNN197" s="413"/>
      <c r="HNO197" s="413"/>
      <c r="HNP197" s="413"/>
      <c r="HNQ197" s="413"/>
      <c r="HNR197" s="414"/>
      <c r="HNS197" s="414"/>
      <c r="HNT197" s="413"/>
      <c r="HNU197" s="413"/>
      <c r="HNV197" s="414"/>
      <c r="HNW197" s="414"/>
      <c r="HNX197" s="413"/>
      <c r="HNY197" s="413"/>
      <c r="HNZ197" s="413"/>
      <c r="HOA197" s="413"/>
      <c r="HOB197" s="413"/>
      <c r="HOC197" s="407"/>
      <c r="HOD197" s="439"/>
      <c r="HOE197" s="413"/>
      <c r="HOF197" s="413"/>
      <c r="HOG197" s="413"/>
      <c r="HOH197" s="413"/>
      <c r="HOI197" s="413"/>
      <c r="HOJ197" s="413"/>
      <c r="HOK197" s="413"/>
      <c r="HOL197" s="412"/>
      <c r="HOM197" s="412"/>
      <c r="HON197" s="412"/>
      <c r="HOO197" s="412"/>
      <c r="HOP197" s="412"/>
      <c r="HOQ197" s="412"/>
      <c r="HOR197" s="412"/>
      <c r="HOS197" s="412"/>
      <c r="HOT197" s="412"/>
      <c r="HOU197" s="412"/>
      <c r="HOV197" s="412"/>
      <c r="HOW197" s="412"/>
      <c r="HOX197" s="412"/>
      <c r="HOY197" s="412"/>
      <c r="HOZ197" s="412"/>
      <c r="HPA197" s="412"/>
      <c r="HPB197" s="412"/>
      <c r="HPC197" s="412"/>
      <c r="HPD197" s="412"/>
      <c r="HPE197" s="412"/>
      <c r="HPF197" s="412"/>
      <c r="HPG197" s="412"/>
      <c r="HPH197" s="412"/>
      <c r="HPI197" s="412"/>
      <c r="HPJ197" s="412"/>
      <c r="HPK197" s="412"/>
      <c r="HPL197" s="412"/>
      <c r="HPM197" s="412"/>
      <c r="HPN197" s="412"/>
      <c r="HPO197" s="412"/>
      <c r="HPP197" s="412"/>
      <c r="HPQ197" s="412"/>
      <c r="HPR197" s="412"/>
      <c r="HPS197" s="412"/>
      <c r="HPT197" s="412"/>
      <c r="HPU197" s="412"/>
      <c r="HPV197" s="412"/>
      <c r="HPW197" s="412"/>
      <c r="HPX197" s="412"/>
      <c r="HPY197" s="412"/>
      <c r="HPZ197" s="412"/>
      <c r="HQA197" s="412"/>
      <c r="HQB197" s="412"/>
      <c r="HQC197" s="412"/>
      <c r="HQD197" s="413"/>
      <c r="HQE197" s="413"/>
      <c r="HQF197" s="413"/>
      <c r="HQG197" s="413"/>
      <c r="HQH197" s="413"/>
      <c r="HQI197" s="413"/>
      <c r="HQJ197" s="413"/>
      <c r="HQK197" s="413"/>
      <c r="HQL197" s="413"/>
      <c r="HQM197" s="413"/>
      <c r="HQN197" s="413"/>
      <c r="HQO197" s="413"/>
      <c r="HQP197" s="413"/>
      <c r="HQQ197" s="413"/>
      <c r="HQR197" s="413"/>
      <c r="HQS197" s="413"/>
      <c r="HQT197" s="413"/>
      <c r="HQU197" s="413"/>
      <c r="HQV197" s="413"/>
      <c r="HQW197" s="413"/>
      <c r="HQX197" s="413"/>
      <c r="HQY197" s="413"/>
      <c r="HQZ197" s="413"/>
      <c r="HRA197" s="413"/>
      <c r="HRB197" s="414"/>
      <c r="HRC197" s="414"/>
      <c r="HRD197" s="414"/>
      <c r="HRE197" s="414"/>
      <c r="HRF197" s="414"/>
      <c r="HRG197" s="413"/>
      <c r="HRH197" s="413"/>
      <c r="HRI197" s="414"/>
      <c r="HRJ197" s="414"/>
      <c r="HRK197" s="413"/>
      <c r="HRL197" s="413"/>
      <c r="HRM197" s="414"/>
      <c r="HRN197" s="414"/>
      <c r="HRO197" s="413"/>
      <c r="HRP197" s="413"/>
      <c r="HRQ197" s="413"/>
      <c r="HRR197" s="413"/>
      <c r="HRS197" s="413"/>
      <c r="HRT197" s="413"/>
      <c r="HRU197" s="413"/>
      <c r="HRV197" s="414"/>
      <c r="HRW197" s="414"/>
      <c r="HRX197" s="413"/>
      <c r="HRY197" s="413"/>
      <c r="HRZ197" s="414"/>
      <c r="HSA197" s="414"/>
      <c r="HSB197" s="413"/>
      <c r="HSC197" s="413"/>
      <c r="HSD197" s="413"/>
      <c r="HSE197" s="413"/>
      <c r="HSF197" s="413"/>
      <c r="HSG197" s="407"/>
      <c r="HSH197" s="439"/>
      <c r="HSI197" s="413"/>
      <c r="HSJ197" s="413"/>
      <c r="HSK197" s="413"/>
      <c r="HSL197" s="413"/>
      <c r="HSM197" s="413"/>
      <c r="HSN197" s="413"/>
      <c r="HSO197" s="413"/>
      <c r="HSP197" s="412"/>
      <c r="HSQ197" s="412"/>
      <c r="HSR197" s="412"/>
      <c r="HSS197" s="412"/>
      <c r="HST197" s="412"/>
      <c r="HSU197" s="412"/>
      <c r="HSV197" s="412"/>
      <c r="HSW197" s="412"/>
      <c r="HSX197" s="412"/>
      <c r="HSY197" s="412"/>
      <c r="HSZ197" s="412"/>
      <c r="HTA197" s="412"/>
      <c r="HTB197" s="412"/>
      <c r="HTC197" s="412"/>
      <c r="HTD197" s="412"/>
      <c r="HTE197" s="412"/>
      <c r="HTF197" s="412"/>
      <c r="HTG197" s="412"/>
      <c r="HTH197" s="412"/>
      <c r="HTI197" s="412"/>
      <c r="HTJ197" s="412"/>
      <c r="HTK197" s="412"/>
      <c r="HTL197" s="412"/>
      <c r="HTM197" s="412"/>
      <c r="HTN197" s="412"/>
      <c r="HTO197" s="412"/>
      <c r="HTP197" s="412"/>
      <c r="HTQ197" s="412"/>
      <c r="HTR197" s="412"/>
      <c r="HTS197" s="412"/>
      <c r="HTT197" s="412"/>
      <c r="HTU197" s="412"/>
      <c r="HTV197" s="412"/>
      <c r="HTW197" s="412"/>
      <c r="HTX197" s="412"/>
      <c r="HTY197" s="412"/>
      <c r="HTZ197" s="412"/>
      <c r="HUA197" s="412"/>
      <c r="HUB197" s="412"/>
      <c r="HUC197" s="412"/>
      <c r="HUD197" s="412"/>
      <c r="HUE197" s="412"/>
      <c r="HUF197" s="412"/>
      <c r="HUG197" s="412"/>
      <c r="HUH197" s="413"/>
      <c r="HUI197" s="413"/>
      <c r="HUJ197" s="413"/>
      <c r="HUK197" s="413"/>
      <c r="HUL197" s="413"/>
      <c r="HUM197" s="413"/>
      <c r="HUN197" s="413"/>
      <c r="HUO197" s="413"/>
      <c r="HUP197" s="413"/>
      <c r="HUQ197" s="413"/>
      <c r="HUR197" s="413"/>
      <c r="HUS197" s="413"/>
      <c r="HUT197" s="413"/>
      <c r="HUU197" s="413"/>
      <c r="HUV197" s="413"/>
      <c r="HUW197" s="413"/>
      <c r="HUX197" s="413"/>
      <c r="HUY197" s="413"/>
      <c r="HUZ197" s="413"/>
      <c r="HVA197" s="413"/>
      <c r="HVB197" s="413"/>
      <c r="HVC197" s="413"/>
      <c r="HVD197" s="413"/>
      <c r="HVE197" s="413"/>
      <c r="HVF197" s="414"/>
      <c r="HVG197" s="414"/>
      <c r="HVH197" s="414"/>
      <c r="HVI197" s="414"/>
      <c r="HVJ197" s="414"/>
      <c r="HVK197" s="413"/>
      <c r="HVL197" s="413"/>
      <c r="HVM197" s="414"/>
      <c r="HVN197" s="414"/>
      <c r="HVO197" s="413"/>
      <c r="HVP197" s="413"/>
      <c r="HVQ197" s="414"/>
      <c r="HVR197" s="414"/>
      <c r="HVS197" s="413"/>
      <c r="HVT197" s="413"/>
      <c r="HVU197" s="413"/>
      <c r="HVV197" s="413"/>
      <c r="HVW197" s="413"/>
      <c r="HVX197" s="413"/>
      <c r="HVY197" s="413"/>
      <c r="HVZ197" s="414"/>
      <c r="HWA197" s="414"/>
      <c r="HWB197" s="413"/>
      <c r="HWC197" s="413"/>
      <c r="HWD197" s="414"/>
      <c r="HWE197" s="414"/>
      <c r="HWF197" s="413"/>
      <c r="HWG197" s="413"/>
      <c r="HWH197" s="413"/>
      <c r="HWI197" s="413"/>
      <c r="HWJ197" s="413"/>
      <c r="HWK197" s="407"/>
      <c r="HWL197" s="439"/>
      <c r="HWM197" s="413"/>
      <c r="HWN197" s="413"/>
      <c r="HWO197" s="413"/>
      <c r="HWP197" s="413"/>
      <c r="HWQ197" s="413"/>
      <c r="HWR197" s="413"/>
      <c r="HWS197" s="413"/>
      <c r="HWT197" s="412"/>
      <c r="HWU197" s="412"/>
      <c r="HWV197" s="412"/>
      <c r="HWW197" s="412"/>
      <c r="HWX197" s="412"/>
      <c r="HWY197" s="412"/>
      <c r="HWZ197" s="412"/>
      <c r="HXA197" s="412"/>
      <c r="HXB197" s="412"/>
      <c r="HXC197" s="412"/>
      <c r="HXD197" s="412"/>
      <c r="HXE197" s="412"/>
      <c r="HXF197" s="412"/>
      <c r="HXG197" s="412"/>
      <c r="HXH197" s="412"/>
      <c r="HXI197" s="412"/>
      <c r="HXJ197" s="412"/>
      <c r="HXK197" s="412"/>
      <c r="HXL197" s="412"/>
      <c r="HXM197" s="412"/>
      <c r="HXN197" s="412"/>
      <c r="HXO197" s="412"/>
      <c r="HXP197" s="412"/>
      <c r="HXQ197" s="412"/>
      <c r="HXR197" s="412"/>
      <c r="HXS197" s="412"/>
      <c r="HXT197" s="412"/>
      <c r="HXU197" s="412"/>
      <c r="HXV197" s="412"/>
      <c r="HXW197" s="412"/>
      <c r="HXX197" s="412"/>
      <c r="HXY197" s="412"/>
      <c r="HXZ197" s="412"/>
      <c r="HYA197" s="412"/>
      <c r="HYB197" s="412"/>
      <c r="HYC197" s="412"/>
      <c r="HYD197" s="412"/>
      <c r="HYE197" s="412"/>
      <c r="HYF197" s="412"/>
      <c r="HYG197" s="412"/>
      <c r="HYH197" s="412"/>
      <c r="HYI197" s="412"/>
      <c r="HYJ197" s="412"/>
      <c r="HYK197" s="412"/>
      <c r="HYL197" s="413"/>
      <c r="HYM197" s="413"/>
      <c r="HYN197" s="413"/>
      <c r="HYO197" s="413"/>
      <c r="HYP197" s="413"/>
      <c r="HYQ197" s="413"/>
      <c r="HYR197" s="413"/>
      <c r="HYS197" s="413"/>
      <c r="HYT197" s="413"/>
      <c r="HYU197" s="413"/>
      <c r="HYV197" s="413"/>
      <c r="HYW197" s="413"/>
      <c r="HYX197" s="413"/>
      <c r="HYY197" s="413"/>
      <c r="HYZ197" s="413"/>
      <c r="HZA197" s="413"/>
      <c r="HZB197" s="413"/>
      <c r="HZC197" s="413"/>
      <c r="HZD197" s="413"/>
      <c r="HZE197" s="413"/>
      <c r="HZF197" s="413"/>
      <c r="HZG197" s="413"/>
      <c r="HZH197" s="413"/>
      <c r="HZI197" s="413"/>
      <c r="HZJ197" s="414"/>
      <c r="HZK197" s="414"/>
      <c r="HZL197" s="414"/>
      <c r="HZM197" s="414"/>
      <c r="HZN197" s="414"/>
      <c r="HZO197" s="413"/>
      <c r="HZP197" s="413"/>
      <c r="HZQ197" s="414"/>
      <c r="HZR197" s="414"/>
      <c r="HZS197" s="413"/>
      <c r="HZT197" s="413"/>
      <c r="HZU197" s="414"/>
      <c r="HZV197" s="414"/>
      <c r="HZW197" s="413"/>
      <c r="HZX197" s="413"/>
      <c r="HZY197" s="413"/>
      <c r="HZZ197" s="413"/>
      <c r="IAA197" s="413"/>
      <c r="IAB197" s="413"/>
      <c r="IAC197" s="413"/>
      <c r="IAD197" s="414"/>
      <c r="IAE197" s="414"/>
      <c r="IAF197" s="413"/>
      <c r="IAG197" s="413"/>
      <c r="IAH197" s="414"/>
      <c r="IAI197" s="414"/>
      <c r="IAJ197" s="413"/>
      <c r="IAK197" s="413"/>
      <c r="IAL197" s="413"/>
      <c r="IAM197" s="413"/>
      <c r="IAN197" s="413"/>
      <c r="IAO197" s="407"/>
      <c r="IAP197" s="439"/>
      <c r="IAQ197" s="413"/>
      <c r="IAR197" s="413"/>
      <c r="IAS197" s="413"/>
      <c r="IAT197" s="413"/>
      <c r="IAU197" s="413"/>
      <c r="IAV197" s="413"/>
      <c r="IAW197" s="413"/>
      <c r="IAX197" s="412"/>
      <c r="IAY197" s="412"/>
      <c r="IAZ197" s="412"/>
      <c r="IBA197" s="412"/>
      <c r="IBB197" s="412"/>
      <c r="IBC197" s="412"/>
      <c r="IBD197" s="412"/>
      <c r="IBE197" s="412"/>
      <c r="IBF197" s="412"/>
      <c r="IBG197" s="412"/>
      <c r="IBH197" s="412"/>
      <c r="IBI197" s="412"/>
      <c r="IBJ197" s="412"/>
      <c r="IBK197" s="412"/>
      <c r="IBL197" s="412"/>
      <c r="IBM197" s="412"/>
      <c r="IBN197" s="412"/>
      <c r="IBO197" s="412"/>
      <c r="IBP197" s="412"/>
      <c r="IBQ197" s="412"/>
      <c r="IBR197" s="412"/>
      <c r="IBS197" s="412"/>
      <c r="IBT197" s="412"/>
      <c r="IBU197" s="412"/>
      <c r="IBV197" s="412"/>
      <c r="IBW197" s="412"/>
      <c r="IBX197" s="412"/>
      <c r="IBY197" s="412"/>
      <c r="IBZ197" s="412"/>
      <c r="ICA197" s="412"/>
      <c r="ICB197" s="412"/>
      <c r="ICC197" s="412"/>
      <c r="ICD197" s="412"/>
      <c r="ICE197" s="412"/>
      <c r="ICF197" s="412"/>
      <c r="ICG197" s="412"/>
      <c r="ICH197" s="412"/>
      <c r="ICI197" s="412"/>
      <c r="ICJ197" s="412"/>
      <c r="ICK197" s="412"/>
      <c r="ICL197" s="412"/>
      <c r="ICM197" s="412"/>
      <c r="ICN197" s="412"/>
      <c r="ICO197" s="412"/>
      <c r="ICP197" s="413"/>
      <c r="ICQ197" s="413"/>
      <c r="ICR197" s="413"/>
      <c r="ICS197" s="413"/>
      <c r="ICT197" s="413"/>
      <c r="ICU197" s="413"/>
      <c r="ICV197" s="413"/>
      <c r="ICW197" s="413"/>
      <c r="ICX197" s="413"/>
      <c r="ICY197" s="413"/>
      <c r="ICZ197" s="413"/>
      <c r="IDA197" s="413"/>
      <c r="IDB197" s="413"/>
      <c r="IDC197" s="413"/>
      <c r="IDD197" s="413"/>
      <c r="IDE197" s="413"/>
      <c r="IDF197" s="413"/>
      <c r="IDG197" s="413"/>
      <c r="IDH197" s="413"/>
      <c r="IDI197" s="413"/>
      <c r="IDJ197" s="413"/>
      <c r="IDK197" s="413"/>
      <c r="IDL197" s="413"/>
      <c r="IDM197" s="413"/>
      <c r="IDN197" s="414"/>
      <c r="IDO197" s="414"/>
      <c r="IDP197" s="414"/>
      <c r="IDQ197" s="414"/>
      <c r="IDR197" s="414"/>
      <c r="IDS197" s="413"/>
      <c r="IDT197" s="413"/>
      <c r="IDU197" s="414"/>
      <c r="IDV197" s="414"/>
      <c r="IDW197" s="413"/>
      <c r="IDX197" s="413"/>
      <c r="IDY197" s="414"/>
      <c r="IDZ197" s="414"/>
      <c r="IEA197" s="413"/>
      <c r="IEB197" s="413"/>
      <c r="IEC197" s="413"/>
      <c r="IED197" s="413"/>
      <c r="IEE197" s="413"/>
      <c r="IEF197" s="413"/>
      <c r="IEG197" s="413"/>
      <c r="IEH197" s="414"/>
      <c r="IEI197" s="414"/>
      <c r="IEJ197" s="413"/>
      <c r="IEK197" s="413"/>
      <c r="IEL197" s="414"/>
      <c r="IEM197" s="414"/>
      <c r="IEN197" s="413"/>
      <c r="IEO197" s="413"/>
      <c r="IEP197" s="413"/>
      <c r="IEQ197" s="413"/>
      <c r="IER197" s="413"/>
      <c r="IES197" s="407"/>
      <c r="IET197" s="439"/>
      <c r="IEU197" s="413"/>
      <c r="IEV197" s="413"/>
      <c r="IEW197" s="413"/>
      <c r="IEX197" s="413"/>
      <c r="IEY197" s="413"/>
      <c r="IEZ197" s="413"/>
      <c r="IFA197" s="413"/>
      <c r="IFB197" s="412"/>
      <c r="IFC197" s="412"/>
      <c r="IFD197" s="412"/>
      <c r="IFE197" s="412"/>
      <c r="IFF197" s="412"/>
      <c r="IFG197" s="412"/>
      <c r="IFH197" s="412"/>
      <c r="IFI197" s="412"/>
      <c r="IFJ197" s="412"/>
      <c r="IFK197" s="412"/>
      <c r="IFL197" s="412"/>
      <c r="IFM197" s="412"/>
      <c r="IFN197" s="412"/>
      <c r="IFO197" s="412"/>
      <c r="IFP197" s="412"/>
      <c r="IFQ197" s="412"/>
      <c r="IFR197" s="412"/>
      <c r="IFS197" s="412"/>
      <c r="IFT197" s="412"/>
      <c r="IFU197" s="412"/>
      <c r="IFV197" s="412"/>
      <c r="IFW197" s="412"/>
      <c r="IFX197" s="412"/>
      <c r="IFY197" s="412"/>
      <c r="IFZ197" s="412"/>
      <c r="IGA197" s="412"/>
      <c r="IGB197" s="412"/>
      <c r="IGC197" s="412"/>
      <c r="IGD197" s="412"/>
      <c r="IGE197" s="412"/>
      <c r="IGF197" s="412"/>
      <c r="IGG197" s="412"/>
      <c r="IGH197" s="412"/>
      <c r="IGI197" s="412"/>
      <c r="IGJ197" s="412"/>
      <c r="IGK197" s="412"/>
      <c r="IGL197" s="412"/>
      <c r="IGM197" s="412"/>
      <c r="IGN197" s="412"/>
      <c r="IGO197" s="412"/>
      <c r="IGP197" s="412"/>
      <c r="IGQ197" s="412"/>
      <c r="IGR197" s="412"/>
      <c r="IGS197" s="412"/>
      <c r="IGT197" s="413"/>
      <c r="IGU197" s="413"/>
      <c r="IGV197" s="413"/>
      <c r="IGW197" s="413"/>
      <c r="IGX197" s="413"/>
      <c r="IGY197" s="413"/>
      <c r="IGZ197" s="413"/>
      <c r="IHA197" s="413"/>
      <c r="IHB197" s="413"/>
      <c r="IHC197" s="413"/>
      <c r="IHD197" s="413"/>
      <c r="IHE197" s="413"/>
      <c r="IHF197" s="413"/>
      <c r="IHG197" s="413"/>
      <c r="IHH197" s="413"/>
      <c r="IHI197" s="413"/>
      <c r="IHJ197" s="413"/>
      <c r="IHK197" s="413"/>
      <c r="IHL197" s="413"/>
      <c r="IHM197" s="413"/>
      <c r="IHN197" s="413"/>
      <c r="IHO197" s="413"/>
      <c r="IHP197" s="413"/>
      <c r="IHQ197" s="413"/>
      <c r="IHR197" s="414"/>
      <c r="IHS197" s="414"/>
      <c r="IHT197" s="414"/>
      <c r="IHU197" s="414"/>
      <c r="IHV197" s="414"/>
      <c r="IHW197" s="413"/>
      <c r="IHX197" s="413"/>
      <c r="IHY197" s="414"/>
      <c r="IHZ197" s="414"/>
      <c r="IIA197" s="413"/>
      <c r="IIB197" s="413"/>
      <c r="IIC197" s="414"/>
      <c r="IID197" s="414"/>
      <c r="IIE197" s="413"/>
      <c r="IIF197" s="413"/>
      <c r="IIG197" s="413"/>
      <c r="IIH197" s="413"/>
      <c r="III197" s="413"/>
      <c r="IIJ197" s="413"/>
      <c r="IIK197" s="413"/>
      <c r="IIL197" s="414"/>
      <c r="IIM197" s="414"/>
      <c r="IIN197" s="413"/>
      <c r="IIO197" s="413"/>
      <c r="IIP197" s="414"/>
      <c r="IIQ197" s="414"/>
      <c r="IIR197" s="413"/>
      <c r="IIS197" s="413"/>
      <c r="IIT197" s="413"/>
      <c r="IIU197" s="413"/>
      <c r="IIV197" s="413"/>
      <c r="IIW197" s="407"/>
      <c r="IIX197" s="439"/>
      <c r="IIY197" s="413"/>
      <c r="IIZ197" s="413"/>
      <c r="IJA197" s="413"/>
      <c r="IJB197" s="413"/>
      <c r="IJC197" s="413"/>
      <c r="IJD197" s="413"/>
      <c r="IJE197" s="413"/>
      <c r="IJF197" s="412"/>
      <c r="IJG197" s="412"/>
      <c r="IJH197" s="412"/>
      <c r="IJI197" s="412"/>
      <c r="IJJ197" s="412"/>
      <c r="IJK197" s="412"/>
      <c r="IJL197" s="412"/>
      <c r="IJM197" s="412"/>
      <c r="IJN197" s="412"/>
      <c r="IJO197" s="412"/>
      <c r="IJP197" s="412"/>
      <c r="IJQ197" s="412"/>
      <c r="IJR197" s="412"/>
      <c r="IJS197" s="412"/>
      <c r="IJT197" s="412"/>
      <c r="IJU197" s="412"/>
      <c r="IJV197" s="412"/>
      <c r="IJW197" s="412"/>
      <c r="IJX197" s="412"/>
      <c r="IJY197" s="412"/>
      <c r="IJZ197" s="412"/>
      <c r="IKA197" s="412"/>
      <c r="IKB197" s="412"/>
      <c r="IKC197" s="412"/>
      <c r="IKD197" s="412"/>
      <c r="IKE197" s="412"/>
      <c r="IKF197" s="412"/>
      <c r="IKG197" s="412"/>
      <c r="IKH197" s="412"/>
      <c r="IKI197" s="412"/>
      <c r="IKJ197" s="412"/>
      <c r="IKK197" s="412"/>
      <c r="IKL197" s="412"/>
      <c r="IKM197" s="412"/>
      <c r="IKN197" s="412"/>
      <c r="IKO197" s="412"/>
      <c r="IKP197" s="412"/>
      <c r="IKQ197" s="412"/>
      <c r="IKR197" s="412"/>
      <c r="IKS197" s="412"/>
      <c r="IKT197" s="412"/>
      <c r="IKU197" s="412"/>
      <c r="IKV197" s="412"/>
      <c r="IKW197" s="412"/>
      <c r="IKX197" s="413"/>
      <c r="IKY197" s="413"/>
      <c r="IKZ197" s="413"/>
      <c r="ILA197" s="413"/>
      <c r="ILB197" s="413"/>
      <c r="ILC197" s="413"/>
      <c r="ILD197" s="413"/>
      <c r="ILE197" s="413"/>
      <c r="ILF197" s="413"/>
      <c r="ILG197" s="413"/>
      <c r="ILH197" s="413"/>
      <c r="ILI197" s="413"/>
      <c r="ILJ197" s="413"/>
      <c r="ILK197" s="413"/>
      <c r="ILL197" s="413"/>
      <c r="ILM197" s="413"/>
      <c r="ILN197" s="413"/>
      <c r="ILO197" s="413"/>
      <c r="ILP197" s="413"/>
      <c r="ILQ197" s="413"/>
      <c r="ILR197" s="413"/>
      <c r="ILS197" s="413"/>
      <c r="ILT197" s="413"/>
      <c r="ILU197" s="413"/>
      <c r="ILV197" s="414"/>
      <c r="ILW197" s="414"/>
      <c r="ILX197" s="414"/>
      <c r="ILY197" s="414"/>
      <c r="ILZ197" s="414"/>
      <c r="IMA197" s="413"/>
      <c r="IMB197" s="413"/>
      <c r="IMC197" s="414"/>
      <c r="IMD197" s="414"/>
      <c r="IME197" s="413"/>
      <c r="IMF197" s="413"/>
      <c r="IMG197" s="414"/>
      <c r="IMH197" s="414"/>
      <c r="IMI197" s="413"/>
      <c r="IMJ197" s="413"/>
      <c r="IMK197" s="413"/>
      <c r="IML197" s="413"/>
      <c r="IMM197" s="413"/>
      <c r="IMN197" s="413"/>
      <c r="IMO197" s="413"/>
      <c r="IMP197" s="414"/>
      <c r="IMQ197" s="414"/>
      <c r="IMR197" s="413"/>
      <c r="IMS197" s="413"/>
      <c r="IMT197" s="414"/>
      <c r="IMU197" s="414"/>
      <c r="IMV197" s="413"/>
      <c r="IMW197" s="413"/>
      <c r="IMX197" s="413"/>
      <c r="IMY197" s="413"/>
      <c r="IMZ197" s="413"/>
      <c r="INA197" s="407"/>
      <c r="INB197" s="439"/>
      <c r="INC197" s="413"/>
      <c r="IND197" s="413"/>
      <c r="INE197" s="413"/>
      <c r="INF197" s="413"/>
      <c r="ING197" s="413"/>
      <c r="INH197" s="413"/>
      <c r="INI197" s="413"/>
      <c r="INJ197" s="412"/>
      <c r="INK197" s="412"/>
      <c r="INL197" s="412"/>
      <c r="INM197" s="412"/>
      <c r="INN197" s="412"/>
      <c r="INO197" s="412"/>
      <c r="INP197" s="412"/>
      <c r="INQ197" s="412"/>
      <c r="INR197" s="412"/>
      <c r="INS197" s="412"/>
      <c r="INT197" s="412"/>
      <c r="INU197" s="412"/>
      <c r="INV197" s="412"/>
      <c r="INW197" s="412"/>
      <c r="INX197" s="412"/>
      <c r="INY197" s="412"/>
      <c r="INZ197" s="412"/>
      <c r="IOA197" s="412"/>
      <c r="IOB197" s="412"/>
      <c r="IOC197" s="412"/>
      <c r="IOD197" s="412"/>
      <c r="IOE197" s="412"/>
      <c r="IOF197" s="412"/>
      <c r="IOG197" s="412"/>
      <c r="IOH197" s="412"/>
      <c r="IOI197" s="412"/>
      <c r="IOJ197" s="412"/>
      <c r="IOK197" s="412"/>
      <c r="IOL197" s="412"/>
      <c r="IOM197" s="412"/>
      <c r="ION197" s="412"/>
      <c r="IOO197" s="412"/>
      <c r="IOP197" s="412"/>
      <c r="IOQ197" s="412"/>
      <c r="IOR197" s="412"/>
      <c r="IOS197" s="412"/>
      <c r="IOT197" s="412"/>
      <c r="IOU197" s="412"/>
      <c r="IOV197" s="412"/>
      <c r="IOW197" s="412"/>
      <c r="IOX197" s="412"/>
      <c r="IOY197" s="412"/>
      <c r="IOZ197" s="412"/>
      <c r="IPA197" s="412"/>
      <c r="IPB197" s="413"/>
      <c r="IPC197" s="413"/>
      <c r="IPD197" s="413"/>
      <c r="IPE197" s="413"/>
      <c r="IPF197" s="413"/>
      <c r="IPG197" s="413"/>
      <c r="IPH197" s="413"/>
      <c r="IPI197" s="413"/>
      <c r="IPJ197" s="413"/>
      <c r="IPK197" s="413"/>
      <c r="IPL197" s="413"/>
      <c r="IPM197" s="413"/>
      <c r="IPN197" s="413"/>
      <c r="IPO197" s="413"/>
      <c r="IPP197" s="413"/>
      <c r="IPQ197" s="413"/>
      <c r="IPR197" s="413"/>
      <c r="IPS197" s="413"/>
      <c r="IPT197" s="413"/>
      <c r="IPU197" s="413"/>
      <c r="IPV197" s="413"/>
      <c r="IPW197" s="413"/>
      <c r="IPX197" s="413"/>
      <c r="IPY197" s="413"/>
      <c r="IPZ197" s="414"/>
      <c r="IQA197" s="414"/>
      <c r="IQB197" s="414"/>
      <c r="IQC197" s="414"/>
      <c r="IQD197" s="414"/>
      <c r="IQE197" s="413"/>
      <c r="IQF197" s="413"/>
      <c r="IQG197" s="414"/>
      <c r="IQH197" s="414"/>
      <c r="IQI197" s="413"/>
      <c r="IQJ197" s="413"/>
      <c r="IQK197" s="414"/>
      <c r="IQL197" s="414"/>
      <c r="IQM197" s="413"/>
      <c r="IQN197" s="413"/>
      <c r="IQO197" s="413"/>
      <c r="IQP197" s="413"/>
      <c r="IQQ197" s="413"/>
      <c r="IQR197" s="413"/>
      <c r="IQS197" s="413"/>
      <c r="IQT197" s="414"/>
      <c r="IQU197" s="414"/>
      <c r="IQV197" s="413"/>
      <c r="IQW197" s="413"/>
      <c r="IQX197" s="414"/>
      <c r="IQY197" s="414"/>
      <c r="IQZ197" s="413"/>
      <c r="IRA197" s="413"/>
      <c r="IRB197" s="413"/>
      <c r="IRC197" s="413"/>
      <c r="IRD197" s="413"/>
      <c r="IRE197" s="407"/>
      <c r="IRF197" s="439"/>
      <c r="IRG197" s="413"/>
      <c r="IRH197" s="413"/>
      <c r="IRI197" s="413"/>
      <c r="IRJ197" s="413"/>
      <c r="IRK197" s="413"/>
      <c r="IRL197" s="413"/>
      <c r="IRM197" s="413"/>
      <c r="IRN197" s="412"/>
      <c r="IRO197" s="412"/>
      <c r="IRP197" s="412"/>
      <c r="IRQ197" s="412"/>
      <c r="IRR197" s="412"/>
      <c r="IRS197" s="412"/>
      <c r="IRT197" s="412"/>
      <c r="IRU197" s="412"/>
      <c r="IRV197" s="412"/>
      <c r="IRW197" s="412"/>
      <c r="IRX197" s="412"/>
      <c r="IRY197" s="412"/>
      <c r="IRZ197" s="412"/>
      <c r="ISA197" s="412"/>
      <c r="ISB197" s="412"/>
      <c r="ISC197" s="412"/>
      <c r="ISD197" s="412"/>
      <c r="ISE197" s="412"/>
      <c r="ISF197" s="412"/>
      <c r="ISG197" s="412"/>
      <c r="ISH197" s="412"/>
      <c r="ISI197" s="412"/>
      <c r="ISJ197" s="412"/>
      <c r="ISK197" s="412"/>
      <c r="ISL197" s="412"/>
      <c r="ISM197" s="412"/>
      <c r="ISN197" s="412"/>
      <c r="ISO197" s="412"/>
      <c r="ISP197" s="412"/>
      <c r="ISQ197" s="412"/>
      <c r="ISR197" s="412"/>
      <c r="ISS197" s="412"/>
      <c r="IST197" s="412"/>
      <c r="ISU197" s="412"/>
      <c r="ISV197" s="412"/>
      <c r="ISW197" s="412"/>
      <c r="ISX197" s="412"/>
      <c r="ISY197" s="412"/>
      <c r="ISZ197" s="412"/>
      <c r="ITA197" s="412"/>
      <c r="ITB197" s="412"/>
      <c r="ITC197" s="412"/>
      <c r="ITD197" s="412"/>
      <c r="ITE197" s="412"/>
      <c r="ITF197" s="413"/>
      <c r="ITG197" s="413"/>
      <c r="ITH197" s="413"/>
      <c r="ITI197" s="413"/>
      <c r="ITJ197" s="413"/>
      <c r="ITK197" s="413"/>
      <c r="ITL197" s="413"/>
      <c r="ITM197" s="413"/>
      <c r="ITN197" s="413"/>
      <c r="ITO197" s="413"/>
      <c r="ITP197" s="413"/>
      <c r="ITQ197" s="413"/>
      <c r="ITR197" s="413"/>
      <c r="ITS197" s="413"/>
      <c r="ITT197" s="413"/>
      <c r="ITU197" s="413"/>
      <c r="ITV197" s="413"/>
      <c r="ITW197" s="413"/>
      <c r="ITX197" s="413"/>
      <c r="ITY197" s="413"/>
      <c r="ITZ197" s="413"/>
      <c r="IUA197" s="413"/>
      <c r="IUB197" s="413"/>
      <c r="IUC197" s="413"/>
      <c r="IUD197" s="414"/>
      <c r="IUE197" s="414"/>
      <c r="IUF197" s="414"/>
      <c r="IUG197" s="414"/>
      <c r="IUH197" s="414"/>
      <c r="IUI197" s="413"/>
      <c r="IUJ197" s="413"/>
      <c r="IUK197" s="414"/>
      <c r="IUL197" s="414"/>
      <c r="IUM197" s="413"/>
      <c r="IUN197" s="413"/>
      <c r="IUO197" s="414"/>
      <c r="IUP197" s="414"/>
      <c r="IUQ197" s="413"/>
      <c r="IUR197" s="413"/>
      <c r="IUS197" s="413"/>
      <c r="IUT197" s="413"/>
      <c r="IUU197" s="413"/>
      <c r="IUV197" s="413"/>
      <c r="IUW197" s="413"/>
      <c r="IUX197" s="414"/>
      <c r="IUY197" s="414"/>
      <c r="IUZ197" s="413"/>
      <c r="IVA197" s="413"/>
      <c r="IVB197" s="414"/>
      <c r="IVC197" s="414"/>
      <c r="IVD197" s="413"/>
      <c r="IVE197" s="413"/>
      <c r="IVF197" s="413"/>
      <c r="IVG197" s="413"/>
      <c r="IVH197" s="413"/>
      <c r="IVI197" s="407"/>
      <c r="IVJ197" s="439"/>
      <c r="IVK197" s="413"/>
      <c r="IVL197" s="413"/>
      <c r="IVM197" s="413"/>
      <c r="IVN197" s="413"/>
      <c r="IVO197" s="413"/>
      <c r="IVP197" s="413"/>
      <c r="IVQ197" s="413"/>
      <c r="IVR197" s="412"/>
      <c r="IVS197" s="412"/>
      <c r="IVT197" s="412"/>
      <c r="IVU197" s="412"/>
      <c r="IVV197" s="412"/>
      <c r="IVW197" s="412"/>
      <c r="IVX197" s="412"/>
      <c r="IVY197" s="412"/>
      <c r="IVZ197" s="412"/>
      <c r="IWA197" s="412"/>
      <c r="IWB197" s="412"/>
      <c r="IWC197" s="412"/>
      <c r="IWD197" s="412"/>
      <c r="IWE197" s="412"/>
      <c r="IWF197" s="412"/>
      <c r="IWG197" s="412"/>
      <c r="IWH197" s="412"/>
      <c r="IWI197" s="412"/>
      <c r="IWJ197" s="412"/>
      <c r="IWK197" s="412"/>
      <c r="IWL197" s="412"/>
      <c r="IWM197" s="412"/>
      <c r="IWN197" s="412"/>
      <c r="IWO197" s="412"/>
      <c r="IWP197" s="412"/>
      <c r="IWQ197" s="412"/>
      <c r="IWR197" s="412"/>
      <c r="IWS197" s="412"/>
      <c r="IWT197" s="412"/>
      <c r="IWU197" s="412"/>
      <c r="IWV197" s="412"/>
      <c r="IWW197" s="412"/>
      <c r="IWX197" s="412"/>
      <c r="IWY197" s="412"/>
      <c r="IWZ197" s="412"/>
      <c r="IXA197" s="412"/>
      <c r="IXB197" s="412"/>
      <c r="IXC197" s="412"/>
      <c r="IXD197" s="412"/>
      <c r="IXE197" s="412"/>
      <c r="IXF197" s="412"/>
      <c r="IXG197" s="412"/>
      <c r="IXH197" s="412"/>
      <c r="IXI197" s="412"/>
      <c r="IXJ197" s="413"/>
      <c r="IXK197" s="413"/>
      <c r="IXL197" s="413"/>
      <c r="IXM197" s="413"/>
      <c r="IXN197" s="413"/>
      <c r="IXO197" s="413"/>
      <c r="IXP197" s="413"/>
      <c r="IXQ197" s="413"/>
      <c r="IXR197" s="413"/>
      <c r="IXS197" s="413"/>
      <c r="IXT197" s="413"/>
      <c r="IXU197" s="413"/>
      <c r="IXV197" s="413"/>
      <c r="IXW197" s="413"/>
      <c r="IXX197" s="413"/>
      <c r="IXY197" s="413"/>
      <c r="IXZ197" s="413"/>
      <c r="IYA197" s="413"/>
      <c r="IYB197" s="413"/>
      <c r="IYC197" s="413"/>
      <c r="IYD197" s="413"/>
      <c r="IYE197" s="413"/>
      <c r="IYF197" s="413"/>
      <c r="IYG197" s="413"/>
      <c r="IYH197" s="414"/>
      <c r="IYI197" s="414"/>
      <c r="IYJ197" s="414"/>
      <c r="IYK197" s="414"/>
      <c r="IYL197" s="414"/>
      <c r="IYM197" s="413"/>
      <c r="IYN197" s="413"/>
      <c r="IYO197" s="414"/>
      <c r="IYP197" s="414"/>
      <c r="IYQ197" s="413"/>
      <c r="IYR197" s="413"/>
      <c r="IYS197" s="414"/>
      <c r="IYT197" s="414"/>
      <c r="IYU197" s="413"/>
      <c r="IYV197" s="413"/>
      <c r="IYW197" s="413"/>
      <c r="IYX197" s="413"/>
      <c r="IYY197" s="413"/>
      <c r="IYZ197" s="413"/>
      <c r="IZA197" s="413"/>
      <c r="IZB197" s="414"/>
      <c r="IZC197" s="414"/>
      <c r="IZD197" s="413"/>
      <c r="IZE197" s="413"/>
      <c r="IZF197" s="414"/>
      <c r="IZG197" s="414"/>
      <c r="IZH197" s="413"/>
      <c r="IZI197" s="413"/>
      <c r="IZJ197" s="413"/>
      <c r="IZK197" s="413"/>
      <c r="IZL197" s="413"/>
      <c r="IZM197" s="407"/>
      <c r="IZN197" s="439"/>
      <c r="IZO197" s="413"/>
      <c r="IZP197" s="413"/>
      <c r="IZQ197" s="413"/>
      <c r="IZR197" s="413"/>
      <c r="IZS197" s="413"/>
      <c r="IZT197" s="413"/>
      <c r="IZU197" s="413"/>
      <c r="IZV197" s="412"/>
      <c r="IZW197" s="412"/>
      <c r="IZX197" s="412"/>
      <c r="IZY197" s="412"/>
      <c r="IZZ197" s="412"/>
      <c r="JAA197" s="412"/>
      <c r="JAB197" s="412"/>
      <c r="JAC197" s="412"/>
      <c r="JAD197" s="412"/>
      <c r="JAE197" s="412"/>
      <c r="JAF197" s="412"/>
      <c r="JAG197" s="412"/>
      <c r="JAH197" s="412"/>
      <c r="JAI197" s="412"/>
      <c r="JAJ197" s="412"/>
      <c r="JAK197" s="412"/>
      <c r="JAL197" s="412"/>
      <c r="JAM197" s="412"/>
      <c r="JAN197" s="412"/>
      <c r="JAO197" s="412"/>
      <c r="JAP197" s="412"/>
      <c r="JAQ197" s="412"/>
      <c r="JAR197" s="412"/>
      <c r="JAS197" s="412"/>
      <c r="JAT197" s="412"/>
      <c r="JAU197" s="412"/>
      <c r="JAV197" s="412"/>
      <c r="JAW197" s="412"/>
      <c r="JAX197" s="412"/>
      <c r="JAY197" s="412"/>
      <c r="JAZ197" s="412"/>
      <c r="JBA197" s="412"/>
      <c r="JBB197" s="412"/>
      <c r="JBC197" s="412"/>
      <c r="JBD197" s="412"/>
      <c r="JBE197" s="412"/>
      <c r="JBF197" s="412"/>
      <c r="JBG197" s="412"/>
      <c r="JBH197" s="412"/>
      <c r="JBI197" s="412"/>
      <c r="JBJ197" s="412"/>
      <c r="JBK197" s="412"/>
      <c r="JBL197" s="412"/>
      <c r="JBM197" s="412"/>
      <c r="JBN197" s="413"/>
      <c r="JBO197" s="413"/>
      <c r="JBP197" s="413"/>
      <c r="JBQ197" s="413"/>
      <c r="JBR197" s="413"/>
      <c r="JBS197" s="413"/>
      <c r="JBT197" s="413"/>
      <c r="JBU197" s="413"/>
      <c r="JBV197" s="413"/>
      <c r="JBW197" s="413"/>
      <c r="JBX197" s="413"/>
      <c r="JBY197" s="413"/>
      <c r="JBZ197" s="413"/>
      <c r="JCA197" s="413"/>
      <c r="JCB197" s="413"/>
      <c r="JCC197" s="413"/>
      <c r="JCD197" s="413"/>
      <c r="JCE197" s="413"/>
      <c r="JCF197" s="413"/>
      <c r="JCG197" s="413"/>
      <c r="JCH197" s="413"/>
      <c r="JCI197" s="413"/>
      <c r="JCJ197" s="413"/>
      <c r="JCK197" s="413"/>
      <c r="JCL197" s="414"/>
      <c r="JCM197" s="414"/>
      <c r="JCN197" s="414"/>
      <c r="JCO197" s="414"/>
      <c r="JCP197" s="414"/>
      <c r="JCQ197" s="413"/>
      <c r="JCR197" s="413"/>
      <c r="JCS197" s="414"/>
      <c r="JCT197" s="414"/>
      <c r="JCU197" s="413"/>
      <c r="JCV197" s="413"/>
      <c r="JCW197" s="414"/>
      <c r="JCX197" s="414"/>
      <c r="JCY197" s="413"/>
      <c r="JCZ197" s="413"/>
      <c r="JDA197" s="413"/>
      <c r="JDB197" s="413"/>
      <c r="JDC197" s="413"/>
      <c r="JDD197" s="413"/>
      <c r="JDE197" s="413"/>
      <c r="JDF197" s="414"/>
      <c r="JDG197" s="414"/>
      <c r="JDH197" s="413"/>
      <c r="JDI197" s="413"/>
      <c r="JDJ197" s="414"/>
      <c r="JDK197" s="414"/>
      <c r="JDL197" s="413"/>
      <c r="JDM197" s="413"/>
      <c r="JDN197" s="413"/>
      <c r="JDO197" s="413"/>
      <c r="JDP197" s="413"/>
      <c r="JDQ197" s="407"/>
      <c r="JDR197" s="439"/>
      <c r="JDS197" s="413"/>
      <c r="JDT197" s="413"/>
      <c r="JDU197" s="413"/>
      <c r="JDV197" s="413"/>
      <c r="JDW197" s="413"/>
      <c r="JDX197" s="413"/>
      <c r="JDY197" s="413"/>
      <c r="JDZ197" s="412"/>
      <c r="JEA197" s="412"/>
      <c r="JEB197" s="412"/>
      <c r="JEC197" s="412"/>
      <c r="JED197" s="412"/>
      <c r="JEE197" s="412"/>
      <c r="JEF197" s="412"/>
      <c r="JEG197" s="412"/>
      <c r="JEH197" s="412"/>
      <c r="JEI197" s="412"/>
      <c r="JEJ197" s="412"/>
      <c r="JEK197" s="412"/>
      <c r="JEL197" s="412"/>
      <c r="JEM197" s="412"/>
      <c r="JEN197" s="412"/>
      <c r="JEO197" s="412"/>
      <c r="JEP197" s="412"/>
      <c r="JEQ197" s="412"/>
      <c r="JER197" s="412"/>
      <c r="JES197" s="412"/>
      <c r="JET197" s="412"/>
      <c r="JEU197" s="412"/>
      <c r="JEV197" s="412"/>
      <c r="JEW197" s="412"/>
      <c r="JEX197" s="412"/>
      <c r="JEY197" s="412"/>
      <c r="JEZ197" s="412"/>
      <c r="JFA197" s="412"/>
      <c r="JFB197" s="412"/>
      <c r="JFC197" s="412"/>
      <c r="JFD197" s="412"/>
      <c r="JFE197" s="412"/>
      <c r="JFF197" s="412"/>
      <c r="JFG197" s="412"/>
      <c r="JFH197" s="412"/>
      <c r="JFI197" s="412"/>
      <c r="JFJ197" s="412"/>
      <c r="JFK197" s="412"/>
      <c r="JFL197" s="412"/>
      <c r="JFM197" s="412"/>
      <c r="JFN197" s="412"/>
      <c r="JFO197" s="412"/>
      <c r="JFP197" s="412"/>
      <c r="JFQ197" s="412"/>
      <c r="JFR197" s="413"/>
      <c r="JFS197" s="413"/>
      <c r="JFT197" s="413"/>
      <c r="JFU197" s="413"/>
      <c r="JFV197" s="413"/>
      <c r="JFW197" s="413"/>
      <c r="JFX197" s="413"/>
      <c r="JFY197" s="413"/>
      <c r="JFZ197" s="413"/>
      <c r="JGA197" s="413"/>
      <c r="JGB197" s="413"/>
      <c r="JGC197" s="413"/>
      <c r="JGD197" s="413"/>
      <c r="JGE197" s="413"/>
      <c r="JGF197" s="413"/>
      <c r="JGG197" s="413"/>
      <c r="JGH197" s="413"/>
      <c r="JGI197" s="413"/>
      <c r="JGJ197" s="413"/>
      <c r="JGK197" s="413"/>
      <c r="JGL197" s="413"/>
      <c r="JGM197" s="413"/>
      <c r="JGN197" s="413"/>
      <c r="JGO197" s="413"/>
      <c r="JGP197" s="414"/>
      <c r="JGQ197" s="414"/>
      <c r="JGR197" s="414"/>
      <c r="JGS197" s="414"/>
      <c r="JGT197" s="414"/>
      <c r="JGU197" s="413"/>
      <c r="JGV197" s="413"/>
      <c r="JGW197" s="414"/>
      <c r="JGX197" s="414"/>
      <c r="JGY197" s="413"/>
      <c r="JGZ197" s="413"/>
      <c r="JHA197" s="414"/>
      <c r="JHB197" s="414"/>
      <c r="JHC197" s="413"/>
      <c r="JHD197" s="413"/>
      <c r="JHE197" s="413"/>
      <c r="JHF197" s="413"/>
      <c r="JHG197" s="413"/>
      <c r="JHH197" s="413"/>
      <c r="JHI197" s="413"/>
      <c r="JHJ197" s="414"/>
      <c r="JHK197" s="414"/>
      <c r="JHL197" s="413"/>
      <c r="JHM197" s="413"/>
      <c r="JHN197" s="414"/>
      <c r="JHO197" s="414"/>
      <c r="JHP197" s="413"/>
      <c r="JHQ197" s="413"/>
      <c r="JHR197" s="413"/>
      <c r="JHS197" s="413"/>
      <c r="JHT197" s="413"/>
      <c r="JHU197" s="407"/>
      <c r="JHV197" s="439"/>
      <c r="JHW197" s="413"/>
      <c r="JHX197" s="413"/>
      <c r="JHY197" s="413"/>
      <c r="JHZ197" s="413"/>
      <c r="JIA197" s="413"/>
      <c r="JIB197" s="413"/>
      <c r="JIC197" s="413"/>
      <c r="JID197" s="412"/>
      <c r="JIE197" s="412"/>
      <c r="JIF197" s="412"/>
      <c r="JIG197" s="412"/>
      <c r="JIH197" s="412"/>
      <c r="JII197" s="412"/>
      <c r="JIJ197" s="412"/>
      <c r="JIK197" s="412"/>
      <c r="JIL197" s="412"/>
      <c r="JIM197" s="412"/>
      <c r="JIN197" s="412"/>
      <c r="JIO197" s="412"/>
      <c r="JIP197" s="412"/>
      <c r="JIQ197" s="412"/>
      <c r="JIR197" s="412"/>
      <c r="JIS197" s="412"/>
      <c r="JIT197" s="412"/>
      <c r="JIU197" s="412"/>
      <c r="JIV197" s="412"/>
      <c r="JIW197" s="412"/>
      <c r="JIX197" s="412"/>
      <c r="JIY197" s="412"/>
      <c r="JIZ197" s="412"/>
      <c r="JJA197" s="412"/>
      <c r="JJB197" s="412"/>
      <c r="JJC197" s="412"/>
      <c r="JJD197" s="412"/>
      <c r="JJE197" s="412"/>
      <c r="JJF197" s="412"/>
      <c r="JJG197" s="412"/>
      <c r="JJH197" s="412"/>
      <c r="JJI197" s="412"/>
      <c r="JJJ197" s="412"/>
      <c r="JJK197" s="412"/>
      <c r="JJL197" s="412"/>
      <c r="JJM197" s="412"/>
      <c r="JJN197" s="412"/>
      <c r="JJO197" s="412"/>
      <c r="JJP197" s="412"/>
      <c r="JJQ197" s="412"/>
      <c r="JJR197" s="412"/>
      <c r="JJS197" s="412"/>
      <c r="JJT197" s="412"/>
      <c r="JJU197" s="412"/>
      <c r="JJV197" s="413"/>
      <c r="JJW197" s="413"/>
      <c r="JJX197" s="413"/>
      <c r="JJY197" s="413"/>
      <c r="JJZ197" s="413"/>
      <c r="JKA197" s="413"/>
      <c r="JKB197" s="413"/>
      <c r="JKC197" s="413"/>
      <c r="JKD197" s="413"/>
      <c r="JKE197" s="413"/>
      <c r="JKF197" s="413"/>
      <c r="JKG197" s="413"/>
      <c r="JKH197" s="413"/>
      <c r="JKI197" s="413"/>
      <c r="JKJ197" s="413"/>
      <c r="JKK197" s="413"/>
      <c r="JKL197" s="413"/>
      <c r="JKM197" s="413"/>
      <c r="JKN197" s="413"/>
      <c r="JKO197" s="413"/>
      <c r="JKP197" s="413"/>
      <c r="JKQ197" s="413"/>
      <c r="JKR197" s="413"/>
      <c r="JKS197" s="413"/>
      <c r="JKT197" s="414"/>
      <c r="JKU197" s="414"/>
      <c r="JKV197" s="414"/>
      <c r="JKW197" s="414"/>
      <c r="JKX197" s="414"/>
      <c r="JKY197" s="413"/>
      <c r="JKZ197" s="413"/>
      <c r="JLA197" s="414"/>
      <c r="JLB197" s="414"/>
      <c r="JLC197" s="413"/>
      <c r="JLD197" s="413"/>
      <c r="JLE197" s="414"/>
      <c r="JLF197" s="414"/>
      <c r="JLG197" s="413"/>
      <c r="JLH197" s="413"/>
      <c r="JLI197" s="413"/>
      <c r="JLJ197" s="413"/>
      <c r="JLK197" s="413"/>
      <c r="JLL197" s="413"/>
      <c r="JLM197" s="413"/>
      <c r="JLN197" s="414"/>
      <c r="JLO197" s="414"/>
      <c r="JLP197" s="413"/>
      <c r="JLQ197" s="413"/>
      <c r="JLR197" s="414"/>
      <c r="JLS197" s="414"/>
      <c r="JLT197" s="413"/>
      <c r="JLU197" s="413"/>
      <c r="JLV197" s="413"/>
      <c r="JLW197" s="413"/>
      <c r="JLX197" s="413"/>
      <c r="JLY197" s="407"/>
      <c r="JLZ197" s="439"/>
      <c r="JMA197" s="413"/>
      <c r="JMB197" s="413"/>
      <c r="JMC197" s="413"/>
      <c r="JMD197" s="413"/>
      <c r="JME197" s="413"/>
      <c r="JMF197" s="413"/>
      <c r="JMG197" s="413"/>
      <c r="JMH197" s="412"/>
      <c r="JMI197" s="412"/>
      <c r="JMJ197" s="412"/>
      <c r="JMK197" s="412"/>
      <c r="JML197" s="412"/>
      <c r="JMM197" s="412"/>
      <c r="JMN197" s="412"/>
      <c r="JMO197" s="412"/>
      <c r="JMP197" s="412"/>
      <c r="JMQ197" s="412"/>
      <c r="JMR197" s="412"/>
      <c r="JMS197" s="412"/>
      <c r="JMT197" s="412"/>
      <c r="JMU197" s="412"/>
      <c r="JMV197" s="412"/>
      <c r="JMW197" s="412"/>
      <c r="JMX197" s="412"/>
      <c r="JMY197" s="412"/>
      <c r="JMZ197" s="412"/>
      <c r="JNA197" s="412"/>
      <c r="JNB197" s="412"/>
      <c r="JNC197" s="412"/>
      <c r="JND197" s="412"/>
      <c r="JNE197" s="412"/>
      <c r="JNF197" s="412"/>
      <c r="JNG197" s="412"/>
      <c r="JNH197" s="412"/>
      <c r="JNI197" s="412"/>
      <c r="JNJ197" s="412"/>
      <c r="JNK197" s="412"/>
      <c r="JNL197" s="412"/>
      <c r="JNM197" s="412"/>
      <c r="JNN197" s="412"/>
      <c r="JNO197" s="412"/>
      <c r="JNP197" s="412"/>
      <c r="JNQ197" s="412"/>
      <c r="JNR197" s="412"/>
      <c r="JNS197" s="412"/>
      <c r="JNT197" s="412"/>
      <c r="JNU197" s="412"/>
      <c r="JNV197" s="412"/>
      <c r="JNW197" s="412"/>
      <c r="JNX197" s="412"/>
      <c r="JNY197" s="412"/>
      <c r="JNZ197" s="413"/>
      <c r="JOA197" s="413"/>
      <c r="JOB197" s="413"/>
      <c r="JOC197" s="413"/>
      <c r="JOD197" s="413"/>
      <c r="JOE197" s="413"/>
      <c r="JOF197" s="413"/>
      <c r="JOG197" s="413"/>
      <c r="JOH197" s="413"/>
      <c r="JOI197" s="413"/>
      <c r="JOJ197" s="413"/>
      <c r="JOK197" s="413"/>
      <c r="JOL197" s="413"/>
      <c r="JOM197" s="413"/>
      <c r="JON197" s="413"/>
      <c r="JOO197" s="413"/>
      <c r="JOP197" s="413"/>
      <c r="JOQ197" s="413"/>
      <c r="JOR197" s="413"/>
      <c r="JOS197" s="413"/>
      <c r="JOT197" s="413"/>
      <c r="JOU197" s="413"/>
      <c r="JOV197" s="413"/>
      <c r="JOW197" s="413"/>
      <c r="JOX197" s="414"/>
      <c r="JOY197" s="414"/>
      <c r="JOZ197" s="414"/>
      <c r="JPA197" s="414"/>
      <c r="JPB197" s="414"/>
      <c r="JPC197" s="413"/>
      <c r="JPD197" s="413"/>
      <c r="JPE197" s="414"/>
      <c r="JPF197" s="414"/>
      <c r="JPG197" s="413"/>
      <c r="JPH197" s="413"/>
      <c r="JPI197" s="414"/>
      <c r="JPJ197" s="414"/>
      <c r="JPK197" s="413"/>
      <c r="JPL197" s="413"/>
      <c r="JPM197" s="413"/>
      <c r="JPN197" s="413"/>
      <c r="JPO197" s="413"/>
      <c r="JPP197" s="413"/>
      <c r="JPQ197" s="413"/>
      <c r="JPR197" s="414"/>
      <c r="JPS197" s="414"/>
      <c r="JPT197" s="413"/>
      <c r="JPU197" s="413"/>
      <c r="JPV197" s="414"/>
      <c r="JPW197" s="414"/>
      <c r="JPX197" s="413"/>
      <c r="JPY197" s="413"/>
      <c r="JPZ197" s="413"/>
      <c r="JQA197" s="413"/>
      <c r="JQB197" s="413"/>
      <c r="JQC197" s="407"/>
      <c r="JQD197" s="439"/>
      <c r="JQE197" s="413"/>
      <c r="JQF197" s="413"/>
      <c r="JQG197" s="413"/>
      <c r="JQH197" s="413"/>
      <c r="JQI197" s="413"/>
      <c r="JQJ197" s="413"/>
      <c r="JQK197" s="413"/>
      <c r="JQL197" s="412"/>
      <c r="JQM197" s="412"/>
      <c r="JQN197" s="412"/>
      <c r="JQO197" s="412"/>
      <c r="JQP197" s="412"/>
      <c r="JQQ197" s="412"/>
      <c r="JQR197" s="412"/>
      <c r="JQS197" s="412"/>
      <c r="JQT197" s="412"/>
      <c r="JQU197" s="412"/>
      <c r="JQV197" s="412"/>
      <c r="JQW197" s="412"/>
      <c r="JQX197" s="412"/>
      <c r="JQY197" s="412"/>
      <c r="JQZ197" s="412"/>
      <c r="JRA197" s="412"/>
      <c r="JRB197" s="412"/>
      <c r="JRC197" s="412"/>
      <c r="JRD197" s="412"/>
      <c r="JRE197" s="412"/>
      <c r="JRF197" s="412"/>
      <c r="JRG197" s="412"/>
      <c r="JRH197" s="412"/>
      <c r="JRI197" s="412"/>
      <c r="JRJ197" s="412"/>
      <c r="JRK197" s="412"/>
      <c r="JRL197" s="412"/>
      <c r="JRM197" s="412"/>
      <c r="JRN197" s="412"/>
      <c r="JRO197" s="412"/>
      <c r="JRP197" s="412"/>
      <c r="JRQ197" s="412"/>
      <c r="JRR197" s="412"/>
      <c r="JRS197" s="412"/>
      <c r="JRT197" s="412"/>
      <c r="JRU197" s="412"/>
      <c r="JRV197" s="412"/>
      <c r="JRW197" s="412"/>
      <c r="JRX197" s="412"/>
      <c r="JRY197" s="412"/>
      <c r="JRZ197" s="412"/>
      <c r="JSA197" s="412"/>
      <c r="JSB197" s="412"/>
      <c r="JSC197" s="412"/>
      <c r="JSD197" s="413"/>
      <c r="JSE197" s="413"/>
      <c r="JSF197" s="413"/>
      <c r="JSG197" s="413"/>
      <c r="JSH197" s="413"/>
      <c r="JSI197" s="413"/>
      <c r="JSJ197" s="413"/>
      <c r="JSK197" s="413"/>
      <c r="JSL197" s="413"/>
      <c r="JSM197" s="413"/>
      <c r="JSN197" s="413"/>
      <c r="JSO197" s="413"/>
      <c r="JSP197" s="413"/>
      <c r="JSQ197" s="413"/>
      <c r="JSR197" s="413"/>
      <c r="JSS197" s="413"/>
      <c r="JST197" s="413"/>
      <c r="JSU197" s="413"/>
      <c r="JSV197" s="413"/>
      <c r="JSW197" s="413"/>
      <c r="JSX197" s="413"/>
      <c r="JSY197" s="413"/>
      <c r="JSZ197" s="413"/>
      <c r="JTA197" s="413"/>
      <c r="JTB197" s="414"/>
      <c r="JTC197" s="414"/>
      <c r="JTD197" s="414"/>
      <c r="JTE197" s="414"/>
      <c r="JTF197" s="414"/>
      <c r="JTG197" s="413"/>
      <c r="JTH197" s="413"/>
      <c r="JTI197" s="414"/>
      <c r="JTJ197" s="414"/>
      <c r="JTK197" s="413"/>
      <c r="JTL197" s="413"/>
      <c r="JTM197" s="414"/>
      <c r="JTN197" s="414"/>
      <c r="JTO197" s="413"/>
      <c r="JTP197" s="413"/>
      <c r="JTQ197" s="413"/>
      <c r="JTR197" s="413"/>
      <c r="JTS197" s="413"/>
      <c r="JTT197" s="413"/>
      <c r="JTU197" s="413"/>
      <c r="JTV197" s="414"/>
      <c r="JTW197" s="414"/>
      <c r="JTX197" s="413"/>
      <c r="JTY197" s="413"/>
      <c r="JTZ197" s="414"/>
      <c r="JUA197" s="414"/>
      <c r="JUB197" s="413"/>
      <c r="JUC197" s="413"/>
      <c r="JUD197" s="413"/>
      <c r="JUE197" s="413"/>
      <c r="JUF197" s="413"/>
      <c r="JUG197" s="407"/>
      <c r="JUH197" s="439"/>
      <c r="JUI197" s="413"/>
      <c r="JUJ197" s="413"/>
      <c r="JUK197" s="413"/>
      <c r="JUL197" s="413"/>
      <c r="JUM197" s="413"/>
      <c r="JUN197" s="413"/>
      <c r="JUO197" s="413"/>
      <c r="JUP197" s="412"/>
      <c r="JUQ197" s="412"/>
      <c r="JUR197" s="412"/>
      <c r="JUS197" s="412"/>
      <c r="JUT197" s="412"/>
      <c r="JUU197" s="412"/>
      <c r="JUV197" s="412"/>
      <c r="JUW197" s="412"/>
      <c r="JUX197" s="412"/>
      <c r="JUY197" s="412"/>
      <c r="JUZ197" s="412"/>
      <c r="JVA197" s="412"/>
      <c r="JVB197" s="412"/>
      <c r="JVC197" s="412"/>
      <c r="JVD197" s="412"/>
      <c r="JVE197" s="412"/>
      <c r="JVF197" s="412"/>
      <c r="JVG197" s="412"/>
      <c r="JVH197" s="412"/>
      <c r="JVI197" s="412"/>
      <c r="JVJ197" s="412"/>
      <c r="JVK197" s="412"/>
      <c r="JVL197" s="412"/>
      <c r="JVM197" s="412"/>
      <c r="JVN197" s="412"/>
      <c r="JVO197" s="412"/>
      <c r="JVP197" s="412"/>
      <c r="JVQ197" s="412"/>
      <c r="JVR197" s="412"/>
      <c r="JVS197" s="412"/>
      <c r="JVT197" s="412"/>
      <c r="JVU197" s="412"/>
      <c r="JVV197" s="412"/>
      <c r="JVW197" s="412"/>
      <c r="JVX197" s="412"/>
      <c r="JVY197" s="412"/>
      <c r="JVZ197" s="412"/>
      <c r="JWA197" s="412"/>
      <c r="JWB197" s="412"/>
      <c r="JWC197" s="412"/>
      <c r="JWD197" s="412"/>
      <c r="JWE197" s="412"/>
      <c r="JWF197" s="412"/>
      <c r="JWG197" s="412"/>
      <c r="JWH197" s="413"/>
      <c r="JWI197" s="413"/>
      <c r="JWJ197" s="413"/>
      <c r="JWK197" s="413"/>
      <c r="JWL197" s="413"/>
      <c r="JWM197" s="413"/>
      <c r="JWN197" s="413"/>
      <c r="JWO197" s="413"/>
      <c r="JWP197" s="413"/>
      <c r="JWQ197" s="413"/>
      <c r="JWR197" s="413"/>
      <c r="JWS197" s="413"/>
      <c r="JWT197" s="413"/>
      <c r="JWU197" s="413"/>
      <c r="JWV197" s="413"/>
      <c r="JWW197" s="413"/>
      <c r="JWX197" s="413"/>
      <c r="JWY197" s="413"/>
      <c r="JWZ197" s="413"/>
      <c r="JXA197" s="413"/>
      <c r="JXB197" s="413"/>
      <c r="JXC197" s="413"/>
      <c r="JXD197" s="413"/>
      <c r="JXE197" s="413"/>
      <c r="JXF197" s="414"/>
      <c r="JXG197" s="414"/>
      <c r="JXH197" s="414"/>
      <c r="JXI197" s="414"/>
      <c r="JXJ197" s="414"/>
      <c r="JXK197" s="413"/>
      <c r="JXL197" s="413"/>
      <c r="JXM197" s="414"/>
      <c r="JXN197" s="414"/>
      <c r="JXO197" s="413"/>
      <c r="JXP197" s="413"/>
      <c r="JXQ197" s="414"/>
      <c r="JXR197" s="414"/>
      <c r="JXS197" s="413"/>
      <c r="JXT197" s="413"/>
      <c r="JXU197" s="413"/>
      <c r="JXV197" s="413"/>
      <c r="JXW197" s="413"/>
      <c r="JXX197" s="413"/>
      <c r="JXY197" s="413"/>
      <c r="JXZ197" s="414"/>
      <c r="JYA197" s="414"/>
      <c r="JYB197" s="413"/>
      <c r="JYC197" s="413"/>
      <c r="JYD197" s="414"/>
      <c r="JYE197" s="414"/>
      <c r="JYF197" s="413"/>
      <c r="JYG197" s="413"/>
      <c r="JYH197" s="413"/>
      <c r="JYI197" s="413"/>
      <c r="JYJ197" s="413"/>
      <c r="JYK197" s="407"/>
      <c r="JYL197" s="439"/>
      <c r="JYM197" s="413"/>
      <c r="JYN197" s="413"/>
      <c r="JYO197" s="413"/>
      <c r="JYP197" s="413"/>
      <c r="JYQ197" s="413"/>
      <c r="JYR197" s="413"/>
      <c r="JYS197" s="413"/>
      <c r="JYT197" s="412"/>
      <c r="JYU197" s="412"/>
      <c r="JYV197" s="412"/>
      <c r="JYW197" s="412"/>
      <c r="JYX197" s="412"/>
      <c r="JYY197" s="412"/>
      <c r="JYZ197" s="412"/>
      <c r="JZA197" s="412"/>
      <c r="JZB197" s="412"/>
      <c r="JZC197" s="412"/>
      <c r="JZD197" s="412"/>
      <c r="JZE197" s="412"/>
      <c r="JZF197" s="412"/>
      <c r="JZG197" s="412"/>
      <c r="JZH197" s="412"/>
      <c r="JZI197" s="412"/>
      <c r="JZJ197" s="412"/>
      <c r="JZK197" s="412"/>
      <c r="JZL197" s="412"/>
      <c r="JZM197" s="412"/>
      <c r="JZN197" s="412"/>
      <c r="JZO197" s="412"/>
      <c r="JZP197" s="412"/>
      <c r="JZQ197" s="412"/>
      <c r="JZR197" s="412"/>
      <c r="JZS197" s="412"/>
      <c r="JZT197" s="412"/>
      <c r="JZU197" s="412"/>
      <c r="JZV197" s="412"/>
      <c r="JZW197" s="412"/>
      <c r="JZX197" s="412"/>
      <c r="JZY197" s="412"/>
      <c r="JZZ197" s="412"/>
      <c r="KAA197" s="412"/>
      <c r="KAB197" s="412"/>
      <c r="KAC197" s="412"/>
      <c r="KAD197" s="412"/>
      <c r="KAE197" s="412"/>
      <c r="KAF197" s="412"/>
      <c r="KAG197" s="412"/>
      <c r="KAH197" s="412"/>
      <c r="KAI197" s="412"/>
      <c r="KAJ197" s="412"/>
      <c r="KAK197" s="412"/>
      <c r="KAL197" s="413"/>
      <c r="KAM197" s="413"/>
      <c r="KAN197" s="413"/>
      <c r="KAO197" s="413"/>
      <c r="KAP197" s="413"/>
      <c r="KAQ197" s="413"/>
      <c r="KAR197" s="413"/>
      <c r="KAS197" s="413"/>
      <c r="KAT197" s="413"/>
      <c r="KAU197" s="413"/>
      <c r="KAV197" s="413"/>
      <c r="KAW197" s="413"/>
      <c r="KAX197" s="413"/>
      <c r="KAY197" s="413"/>
      <c r="KAZ197" s="413"/>
      <c r="KBA197" s="413"/>
      <c r="KBB197" s="413"/>
      <c r="KBC197" s="413"/>
      <c r="KBD197" s="413"/>
      <c r="KBE197" s="413"/>
      <c r="KBF197" s="413"/>
      <c r="KBG197" s="413"/>
      <c r="KBH197" s="413"/>
      <c r="KBI197" s="413"/>
      <c r="KBJ197" s="414"/>
      <c r="KBK197" s="414"/>
      <c r="KBL197" s="414"/>
      <c r="KBM197" s="414"/>
      <c r="KBN197" s="414"/>
      <c r="KBO197" s="413"/>
      <c r="KBP197" s="413"/>
      <c r="KBQ197" s="414"/>
      <c r="KBR197" s="414"/>
      <c r="KBS197" s="413"/>
      <c r="KBT197" s="413"/>
      <c r="KBU197" s="414"/>
      <c r="KBV197" s="414"/>
      <c r="KBW197" s="413"/>
      <c r="KBX197" s="413"/>
      <c r="KBY197" s="413"/>
      <c r="KBZ197" s="413"/>
      <c r="KCA197" s="413"/>
      <c r="KCB197" s="413"/>
      <c r="KCC197" s="413"/>
      <c r="KCD197" s="414"/>
      <c r="KCE197" s="414"/>
      <c r="KCF197" s="413"/>
      <c r="KCG197" s="413"/>
      <c r="KCH197" s="414"/>
      <c r="KCI197" s="414"/>
      <c r="KCJ197" s="413"/>
      <c r="KCK197" s="413"/>
      <c r="KCL197" s="413"/>
      <c r="KCM197" s="413"/>
      <c r="KCN197" s="413"/>
      <c r="KCO197" s="407"/>
      <c r="KCP197" s="439"/>
      <c r="KCQ197" s="413"/>
      <c r="KCR197" s="413"/>
      <c r="KCS197" s="413"/>
      <c r="KCT197" s="413"/>
      <c r="KCU197" s="413"/>
      <c r="KCV197" s="413"/>
      <c r="KCW197" s="413"/>
      <c r="KCX197" s="412"/>
      <c r="KCY197" s="412"/>
      <c r="KCZ197" s="412"/>
      <c r="KDA197" s="412"/>
      <c r="KDB197" s="412"/>
      <c r="KDC197" s="412"/>
      <c r="KDD197" s="412"/>
      <c r="KDE197" s="412"/>
      <c r="KDF197" s="412"/>
      <c r="KDG197" s="412"/>
      <c r="KDH197" s="412"/>
      <c r="KDI197" s="412"/>
      <c r="KDJ197" s="412"/>
      <c r="KDK197" s="412"/>
      <c r="KDL197" s="412"/>
      <c r="KDM197" s="412"/>
      <c r="KDN197" s="412"/>
      <c r="KDO197" s="412"/>
      <c r="KDP197" s="412"/>
      <c r="KDQ197" s="412"/>
      <c r="KDR197" s="412"/>
      <c r="KDS197" s="412"/>
      <c r="KDT197" s="412"/>
      <c r="KDU197" s="412"/>
      <c r="KDV197" s="412"/>
      <c r="KDW197" s="412"/>
      <c r="KDX197" s="412"/>
      <c r="KDY197" s="412"/>
      <c r="KDZ197" s="412"/>
      <c r="KEA197" s="412"/>
      <c r="KEB197" s="412"/>
      <c r="KEC197" s="412"/>
      <c r="KED197" s="412"/>
      <c r="KEE197" s="412"/>
      <c r="KEF197" s="412"/>
      <c r="KEG197" s="412"/>
      <c r="KEH197" s="412"/>
      <c r="KEI197" s="412"/>
      <c r="KEJ197" s="412"/>
      <c r="KEK197" s="412"/>
      <c r="KEL197" s="412"/>
      <c r="KEM197" s="412"/>
      <c r="KEN197" s="412"/>
      <c r="KEO197" s="412"/>
      <c r="KEP197" s="413"/>
      <c r="KEQ197" s="413"/>
      <c r="KER197" s="413"/>
      <c r="KES197" s="413"/>
      <c r="KET197" s="413"/>
      <c r="KEU197" s="413"/>
      <c r="KEV197" s="413"/>
      <c r="KEW197" s="413"/>
      <c r="KEX197" s="413"/>
      <c r="KEY197" s="413"/>
      <c r="KEZ197" s="413"/>
      <c r="KFA197" s="413"/>
      <c r="KFB197" s="413"/>
      <c r="KFC197" s="413"/>
      <c r="KFD197" s="413"/>
      <c r="KFE197" s="413"/>
      <c r="KFF197" s="413"/>
      <c r="KFG197" s="413"/>
      <c r="KFH197" s="413"/>
      <c r="KFI197" s="413"/>
      <c r="KFJ197" s="413"/>
      <c r="KFK197" s="413"/>
      <c r="KFL197" s="413"/>
      <c r="KFM197" s="413"/>
      <c r="KFN197" s="414"/>
      <c r="KFO197" s="414"/>
      <c r="KFP197" s="414"/>
      <c r="KFQ197" s="414"/>
      <c r="KFR197" s="414"/>
      <c r="KFS197" s="413"/>
      <c r="KFT197" s="413"/>
      <c r="KFU197" s="414"/>
      <c r="KFV197" s="414"/>
      <c r="KFW197" s="413"/>
      <c r="KFX197" s="413"/>
      <c r="KFY197" s="414"/>
      <c r="KFZ197" s="414"/>
      <c r="KGA197" s="413"/>
      <c r="KGB197" s="413"/>
      <c r="KGC197" s="413"/>
      <c r="KGD197" s="413"/>
      <c r="KGE197" s="413"/>
      <c r="KGF197" s="413"/>
      <c r="KGG197" s="413"/>
      <c r="KGH197" s="414"/>
      <c r="KGI197" s="414"/>
      <c r="KGJ197" s="413"/>
      <c r="KGK197" s="413"/>
      <c r="KGL197" s="414"/>
      <c r="KGM197" s="414"/>
      <c r="KGN197" s="413"/>
      <c r="KGO197" s="413"/>
      <c r="KGP197" s="413"/>
      <c r="KGQ197" s="413"/>
      <c r="KGR197" s="413"/>
      <c r="KGS197" s="407"/>
      <c r="KGT197" s="439"/>
      <c r="KGU197" s="413"/>
      <c r="KGV197" s="413"/>
      <c r="KGW197" s="413"/>
      <c r="KGX197" s="413"/>
      <c r="KGY197" s="413"/>
      <c r="KGZ197" s="413"/>
      <c r="KHA197" s="413"/>
      <c r="KHB197" s="412"/>
      <c r="KHC197" s="412"/>
      <c r="KHD197" s="412"/>
      <c r="KHE197" s="412"/>
      <c r="KHF197" s="412"/>
      <c r="KHG197" s="412"/>
      <c r="KHH197" s="412"/>
      <c r="KHI197" s="412"/>
      <c r="KHJ197" s="412"/>
      <c r="KHK197" s="412"/>
      <c r="KHL197" s="412"/>
      <c r="KHM197" s="412"/>
      <c r="KHN197" s="412"/>
      <c r="KHO197" s="412"/>
      <c r="KHP197" s="412"/>
      <c r="KHQ197" s="412"/>
      <c r="KHR197" s="412"/>
      <c r="KHS197" s="412"/>
      <c r="KHT197" s="412"/>
      <c r="KHU197" s="412"/>
      <c r="KHV197" s="412"/>
      <c r="KHW197" s="412"/>
      <c r="KHX197" s="412"/>
      <c r="KHY197" s="412"/>
      <c r="KHZ197" s="412"/>
      <c r="KIA197" s="412"/>
      <c r="KIB197" s="412"/>
      <c r="KIC197" s="412"/>
      <c r="KID197" s="412"/>
      <c r="KIE197" s="412"/>
      <c r="KIF197" s="412"/>
      <c r="KIG197" s="412"/>
      <c r="KIH197" s="412"/>
      <c r="KII197" s="412"/>
      <c r="KIJ197" s="412"/>
      <c r="KIK197" s="412"/>
      <c r="KIL197" s="412"/>
      <c r="KIM197" s="412"/>
      <c r="KIN197" s="412"/>
      <c r="KIO197" s="412"/>
      <c r="KIP197" s="412"/>
      <c r="KIQ197" s="412"/>
      <c r="KIR197" s="412"/>
      <c r="KIS197" s="412"/>
      <c r="KIT197" s="413"/>
      <c r="KIU197" s="413"/>
      <c r="KIV197" s="413"/>
      <c r="KIW197" s="413"/>
      <c r="KIX197" s="413"/>
      <c r="KIY197" s="413"/>
      <c r="KIZ197" s="413"/>
      <c r="KJA197" s="413"/>
      <c r="KJB197" s="413"/>
      <c r="KJC197" s="413"/>
      <c r="KJD197" s="413"/>
      <c r="KJE197" s="413"/>
      <c r="KJF197" s="413"/>
      <c r="KJG197" s="413"/>
      <c r="KJH197" s="413"/>
      <c r="KJI197" s="413"/>
      <c r="KJJ197" s="413"/>
      <c r="KJK197" s="413"/>
      <c r="KJL197" s="413"/>
      <c r="KJM197" s="413"/>
      <c r="KJN197" s="413"/>
      <c r="KJO197" s="413"/>
      <c r="KJP197" s="413"/>
      <c r="KJQ197" s="413"/>
      <c r="KJR197" s="414"/>
      <c r="KJS197" s="414"/>
      <c r="KJT197" s="414"/>
      <c r="KJU197" s="414"/>
      <c r="KJV197" s="414"/>
      <c r="KJW197" s="413"/>
      <c r="KJX197" s="413"/>
      <c r="KJY197" s="414"/>
      <c r="KJZ197" s="414"/>
      <c r="KKA197" s="413"/>
      <c r="KKB197" s="413"/>
      <c r="KKC197" s="414"/>
      <c r="KKD197" s="414"/>
      <c r="KKE197" s="413"/>
      <c r="KKF197" s="413"/>
      <c r="KKG197" s="413"/>
      <c r="KKH197" s="413"/>
      <c r="KKI197" s="413"/>
      <c r="KKJ197" s="413"/>
      <c r="KKK197" s="413"/>
      <c r="KKL197" s="414"/>
      <c r="KKM197" s="414"/>
      <c r="KKN197" s="413"/>
      <c r="KKO197" s="413"/>
      <c r="KKP197" s="414"/>
      <c r="KKQ197" s="414"/>
      <c r="KKR197" s="413"/>
      <c r="KKS197" s="413"/>
      <c r="KKT197" s="413"/>
      <c r="KKU197" s="413"/>
      <c r="KKV197" s="413"/>
      <c r="KKW197" s="407"/>
      <c r="KKX197" s="439"/>
      <c r="KKY197" s="413"/>
      <c r="KKZ197" s="413"/>
      <c r="KLA197" s="413"/>
      <c r="KLB197" s="413"/>
      <c r="KLC197" s="413"/>
      <c r="KLD197" s="413"/>
      <c r="KLE197" s="413"/>
      <c r="KLF197" s="412"/>
      <c r="KLG197" s="412"/>
      <c r="KLH197" s="412"/>
      <c r="KLI197" s="412"/>
      <c r="KLJ197" s="412"/>
      <c r="KLK197" s="412"/>
      <c r="KLL197" s="412"/>
      <c r="KLM197" s="412"/>
      <c r="KLN197" s="412"/>
      <c r="KLO197" s="412"/>
      <c r="KLP197" s="412"/>
      <c r="KLQ197" s="412"/>
      <c r="KLR197" s="412"/>
      <c r="KLS197" s="412"/>
      <c r="KLT197" s="412"/>
      <c r="KLU197" s="412"/>
      <c r="KLV197" s="412"/>
      <c r="KLW197" s="412"/>
      <c r="KLX197" s="412"/>
      <c r="KLY197" s="412"/>
      <c r="KLZ197" s="412"/>
      <c r="KMA197" s="412"/>
      <c r="KMB197" s="412"/>
      <c r="KMC197" s="412"/>
      <c r="KMD197" s="412"/>
      <c r="KME197" s="412"/>
      <c r="KMF197" s="412"/>
      <c r="KMG197" s="412"/>
      <c r="KMH197" s="412"/>
      <c r="KMI197" s="412"/>
      <c r="KMJ197" s="412"/>
      <c r="KMK197" s="412"/>
      <c r="KML197" s="412"/>
      <c r="KMM197" s="412"/>
      <c r="KMN197" s="412"/>
      <c r="KMO197" s="412"/>
      <c r="KMP197" s="412"/>
      <c r="KMQ197" s="412"/>
      <c r="KMR197" s="412"/>
      <c r="KMS197" s="412"/>
      <c r="KMT197" s="412"/>
      <c r="KMU197" s="412"/>
      <c r="KMV197" s="412"/>
      <c r="KMW197" s="412"/>
      <c r="KMX197" s="413"/>
      <c r="KMY197" s="413"/>
      <c r="KMZ197" s="413"/>
      <c r="KNA197" s="413"/>
      <c r="KNB197" s="413"/>
      <c r="KNC197" s="413"/>
      <c r="KND197" s="413"/>
      <c r="KNE197" s="413"/>
      <c r="KNF197" s="413"/>
      <c r="KNG197" s="413"/>
      <c r="KNH197" s="413"/>
      <c r="KNI197" s="413"/>
      <c r="KNJ197" s="413"/>
      <c r="KNK197" s="413"/>
      <c r="KNL197" s="413"/>
      <c r="KNM197" s="413"/>
      <c r="KNN197" s="413"/>
      <c r="KNO197" s="413"/>
      <c r="KNP197" s="413"/>
      <c r="KNQ197" s="413"/>
      <c r="KNR197" s="413"/>
      <c r="KNS197" s="413"/>
      <c r="KNT197" s="413"/>
      <c r="KNU197" s="413"/>
      <c r="KNV197" s="414"/>
      <c r="KNW197" s="414"/>
      <c r="KNX197" s="414"/>
      <c r="KNY197" s="414"/>
      <c r="KNZ197" s="414"/>
      <c r="KOA197" s="413"/>
      <c r="KOB197" s="413"/>
      <c r="KOC197" s="414"/>
      <c r="KOD197" s="414"/>
      <c r="KOE197" s="413"/>
      <c r="KOF197" s="413"/>
      <c r="KOG197" s="414"/>
      <c r="KOH197" s="414"/>
      <c r="KOI197" s="413"/>
      <c r="KOJ197" s="413"/>
      <c r="KOK197" s="413"/>
      <c r="KOL197" s="413"/>
      <c r="KOM197" s="413"/>
      <c r="KON197" s="413"/>
      <c r="KOO197" s="413"/>
      <c r="KOP197" s="414"/>
      <c r="KOQ197" s="414"/>
      <c r="KOR197" s="413"/>
      <c r="KOS197" s="413"/>
      <c r="KOT197" s="414"/>
      <c r="KOU197" s="414"/>
      <c r="KOV197" s="413"/>
      <c r="KOW197" s="413"/>
      <c r="KOX197" s="413"/>
      <c r="KOY197" s="413"/>
      <c r="KOZ197" s="413"/>
      <c r="KPA197" s="407"/>
      <c r="KPB197" s="439"/>
      <c r="KPC197" s="413"/>
      <c r="KPD197" s="413"/>
      <c r="KPE197" s="413"/>
      <c r="KPF197" s="413"/>
      <c r="KPG197" s="413"/>
      <c r="KPH197" s="413"/>
      <c r="KPI197" s="413"/>
      <c r="KPJ197" s="412"/>
      <c r="KPK197" s="412"/>
      <c r="KPL197" s="412"/>
      <c r="KPM197" s="412"/>
      <c r="KPN197" s="412"/>
      <c r="KPO197" s="412"/>
      <c r="KPP197" s="412"/>
      <c r="KPQ197" s="412"/>
      <c r="KPR197" s="412"/>
      <c r="KPS197" s="412"/>
      <c r="KPT197" s="412"/>
      <c r="KPU197" s="412"/>
      <c r="KPV197" s="412"/>
      <c r="KPW197" s="412"/>
      <c r="KPX197" s="412"/>
      <c r="KPY197" s="412"/>
      <c r="KPZ197" s="412"/>
      <c r="KQA197" s="412"/>
      <c r="KQB197" s="412"/>
      <c r="KQC197" s="412"/>
      <c r="KQD197" s="412"/>
      <c r="KQE197" s="412"/>
      <c r="KQF197" s="412"/>
      <c r="KQG197" s="412"/>
      <c r="KQH197" s="412"/>
      <c r="KQI197" s="412"/>
      <c r="KQJ197" s="412"/>
      <c r="KQK197" s="412"/>
      <c r="KQL197" s="412"/>
      <c r="KQM197" s="412"/>
      <c r="KQN197" s="412"/>
      <c r="KQO197" s="412"/>
      <c r="KQP197" s="412"/>
      <c r="KQQ197" s="412"/>
      <c r="KQR197" s="412"/>
      <c r="KQS197" s="412"/>
      <c r="KQT197" s="412"/>
      <c r="KQU197" s="412"/>
      <c r="KQV197" s="412"/>
      <c r="KQW197" s="412"/>
      <c r="KQX197" s="412"/>
      <c r="KQY197" s="412"/>
      <c r="KQZ197" s="412"/>
      <c r="KRA197" s="412"/>
      <c r="KRB197" s="413"/>
      <c r="KRC197" s="413"/>
      <c r="KRD197" s="413"/>
      <c r="KRE197" s="413"/>
      <c r="KRF197" s="413"/>
      <c r="KRG197" s="413"/>
      <c r="KRH197" s="413"/>
      <c r="KRI197" s="413"/>
      <c r="KRJ197" s="413"/>
      <c r="KRK197" s="413"/>
      <c r="KRL197" s="413"/>
      <c r="KRM197" s="413"/>
      <c r="KRN197" s="413"/>
      <c r="KRO197" s="413"/>
      <c r="KRP197" s="413"/>
      <c r="KRQ197" s="413"/>
      <c r="KRR197" s="413"/>
      <c r="KRS197" s="413"/>
      <c r="KRT197" s="413"/>
      <c r="KRU197" s="413"/>
      <c r="KRV197" s="413"/>
      <c r="KRW197" s="413"/>
      <c r="KRX197" s="413"/>
      <c r="KRY197" s="413"/>
      <c r="KRZ197" s="414"/>
      <c r="KSA197" s="414"/>
      <c r="KSB197" s="414"/>
      <c r="KSC197" s="414"/>
      <c r="KSD197" s="414"/>
      <c r="KSE197" s="413"/>
      <c r="KSF197" s="413"/>
      <c r="KSG197" s="414"/>
      <c r="KSH197" s="414"/>
      <c r="KSI197" s="413"/>
      <c r="KSJ197" s="413"/>
      <c r="KSK197" s="414"/>
      <c r="KSL197" s="414"/>
      <c r="KSM197" s="413"/>
      <c r="KSN197" s="413"/>
      <c r="KSO197" s="413"/>
      <c r="KSP197" s="413"/>
      <c r="KSQ197" s="413"/>
      <c r="KSR197" s="413"/>
      <c r="KSS197" s="413"/>
      <c r="KST197" s="414"/>
      <c r="KSU197" s="414"/>
      <c r="KSV197" s="413"/>
      <c r="KSW197" s="413"/>
      <c r="KSX197" s="414"/>
      <c r="KSY197" s="414"/>
      <c r="KSZ197" s="413"/>
      <c r="KTA197" s="413"/>
      <c r="KTB197" s="413"/>
      <c r="KTC197" s="413"/>
      <c r="KTD197" s="413"/>
      <c r="KTE197" s="407"/>
      <c r="KTF197" s="439"/>
      <c r="KTG197" s="413"/>
      <c r="KTH197" s="413"/>
      <c r="KTI197" s="413"/>
      <c r="KTJ197" s="413"/>
      <c r="KTK197" s="413"/>
      <c r="KTL197" s="413"/>
      <c r="KTM197" s="413"/>
      <c r="KTN197" s="412"/>
      <c r="KTO197" s="412"/>
      <c r="KTP197" s="412"/>
      <c r="KTQ197" s="412"/>
      <c r="KTR197" s="412"/>
      <c r="KTS197" s="412"/>
      <c r="KTT197" s="412"/>
      <c r="KTU197" s="412"/>
      <c r="KTV197" s="412"/>
      <c r="KTW197" s="412"/>
      <c r="KTX197" s="412"/>
      <c r="KTY197" s="412"/>
      <c r="KTZ197" s="412"/>
      <c r="KUA197" s="412"/>
      <c r="KUB197" s="412"/>
      <c r="KUC197" s="412"/>
      <c r="KUD197" s="412"/>
      <c r="KUE197" s="412"/>
      <c r="KUF197" s="412"/>
      <c r="KUG197" s="412"/>
      <c r="KUH197" s="412"/>
      <c r="KUI197" s="412"/>
      <c r="KUJ197" s="412"/>
      <c r="KUK197" s="412"/>
      <c r="KUL197" s="412"/>
      <c r="KUM197" s="412"/>
      <c r="KUN197" s="412"/>
      <c r="KUO197" s="412"/>
      <c r="KUP197" s="412"/>
      <c r="KUQ197" s="412"/>
      <c r="KUR197" s="412"/>
      <c r="KUS197" s="412"/>
      <c r="KUT197" s="412"/>
      <c r="KUU197" s="412"/>
      <c r="KUV197" s="412"/>
      <c r="KUW197" s="412"/>
      <c r="KUX197" s="412"/>
      <c r="KUY197" s="412"/>
      <c r="KUZ197" s="412"/>
      <c r="KVA197" s="412"/>
      <c r="KVB197" s="412"/>
      <c r="KVC197" s="412"/>
      <c r="KVD197" s="412"/>
      <c r="KVE197" s="412"/>
      <c r="KVF197" s="413"/>
      <c r="KVG197" s="413"/>
      <c r="KVH197" s="413"/>
      <c r="KVI197" s="413"/>
      <c r="KVJ197" s="413"/>
      <c r="KVK197" s="413"/>
      <c r="KVL197" s="413"/>
      <c r="KVM197" s="413"/>
      <c r="KVN197" s="413"/>
      <c r="KVO197" s="413"/>
      <c r="KVP197" s="413"/>
      <c r="KVQ197" s="413"/>
      <c r="KVR197" s="413"/>
      <c r="KVS197" s="413"/>
      <c r="KVT197" s="413"/>
      <c r="KVU197" s="413"/>
      <c r="KVV197" s="413"/>
      <c r="KVW197" s="413"/>
      <c r="KVX197" s="413"/>
      <c r="KVY197" s="413"/>
      <c r="KVZ197" s="413"/>
      <c r="KWA197" s="413"/>
      <c r="KWB197" s="413"/>
      <c r="KWC197" s="413"/>
      <c r="KWD197" s="414"/>
      <c r="KWE197" s="414"/>
      <c r="KWF197" s="414"/>
      <c r="KWG197" s="414"/>
      <c r="KWH197" s="414"/>
      <c r="KWI197" s="413"/>
      <c r="KWJ197" s="413"/>
      <c r="KWK197" s="414"/>
      <c r="KWL197" s="414"/>
      <c r="KWM197" s="413"/>
      <c r="KWN197" s="413"/>
      <c r="KWO197" s="414"/>
      <c r="KWP197" s="414"/>
      <c r="KWQ197" s="413"/>
      <c r="KWR197" s="413"/>
      <c r="KWS197" s="413"/>
      <c r="KWT197" s="413"/>
      <c r="KWU197" s="413"/>
      <c r="KWV197" s="413"/>
      <c r="KWW197" s="413"/>
      <c r="KWX197" s="414"/>
      <c r="KWY197" s="414"/>
      <c r="KWZ197" s="413"/>
      <c r="KXA197" s="413"/>
      <c r="KXB197" s="414"/>
      <c r="KXC197" s="414"/>
      <c r="KXD197" s="413"/>
      <c r="KXE197" s="413"/>
      <c r="KXF197" s="413"/>
      <c r="KXG197" s="413"/>
      <c r="KXH197" s="413"/>
      <c r="KXI197" s="407"/>
      <c r="KXJ197" s="439"/>
      <c r="KXK197" s="413"/>
      <c r="KXL197" s="413"/>
      <c r="KXM197" s="413"/>
      <c r="KXN197" s="413"/>
      <c r="KXO197" s="413"/>
      <c r="KXP197" s="413"/>
      <c r="KXQ197" s="413"/>
      <c r="KXR197" s="412"/>
      <c r="KXS197" s="412"/>
      <c r="KXT197" s="412"/>
      <c r="KXU197" s="412"/>
      <c r="KXV197" s="412"/>
      <c r="KXW197" s="412"/>
      <c r="KXX197" s="412"/>
      <c r="KXY197" s="412"/>
      <c r="KXZ197" s="412"/>
      <c r="KYA197" s="412"/>
      <c r="KYB197" s="412"/>
      <c r="KYC197" s="412"/>
      <c r="KYD197" s="412"/>
      <c r="KYE197" s="412"/>
      <c r="KYF197" s="412"/>
      <c r="KYG197" s="412"/>
      <c r="KYH197" s="412"/>
      <c r="KYI197" s="412"/>
      <c r="KYJ197" s="412"/>
      <c r="KYK197" s="412"/>
      <c r="KYL197" s="412"/>
      <c r="KYM197" s="412"/>
      <c r="KYN197" s="412"/>
      <c r="KYO197" s="412"/>
      <c r="KYP197" s="412"/>
      <c r="KYQ197" s="412"/>
      <c r="KYR197" s="412"/>
      <c r="KYS197" s="412"/>
      <c r="KYT197" s="412"/>
      <c r="KYU197" s="412"/>
      <c r="KYV197" s="412"/>
      <c r="KYW197" s="412"/>
      <c r="KYX197" s="412"/>
      <c r="KYY197" s="412"/>
      <c r="KYZ197" s="412"/>
      <c r="KZA197" s="412"/>
      <c r="KZB197" s="412"/>
      <c r="KZC197" s="412"/>
      <c r="KZD197" s="412"/>
      <c r="KZE197" s="412"/>
      <c r="KZF197" s="412"/>
      <c r="KZG197" s="412"/>
      <c r="KZH197" s="412"/>
      <c r="KZI197" s="412"/>
      <c r="KZJ197" s="413"/>
      <c r="KZK197" s="413"/>
      <c r="KZL197" s="413"/>
      <c r="KZM197" s="413"/>
      <c r="KZN197" s="413"/>
      <c r="KZO197" s="413"/>
      <c r="KZP197" s="413"/>
      <c r="KZQ197" s="413"/>
      <c r="KZR197" s="413"/>
      <c r="KZS197" s="413"/>
      <c r="KZT197" s="413"/>
      <c r="KZU197" s="413"/>
      <c r="KZV197" s="413"/>
      <c r="KZW197" s="413"/>
      <c r="KZX197" s="413"/>
      <c r="KZY197" s="413"/>
      <c r="KZZ197" s="413"/>
      <c r="LAA197" s="413"/>
      <c r="LAB197" s="413"/>
      <c r="LAC197" s="413"/>
      <c r="LAD197" s="413"/>
      <c r="LAE197" s="413"/>
      <c r="LAF197" s="413"/>
      <c r="LAG197" s="413"/>
      <c r="LAH197" s="414"/>
      <c r="LAI197" s="414"/>
      <c r="LAJ197" s="414"/>
      <c r="LAK197" s="414"/>
      <c r="LAL197" s="414"/>
      <c r="LAM197" s="413"/>
      <c r="LAN197" s="413"/>
      <c r="LAO197" s="414"/>
      <c r="LAP197" s="414"/>
      <c r="LAQ197" s="413"/>
      <c r="LAR197" s="413"/>
      <c r="LAS197" s="414"/>
      <c r="LAT197" s="414"/>
      <c r="LAU197" s="413"/>
      <c r="LAV197" s="413"/>
      <c r="LAW197" s="413"/>
      <c r="LAX197" s="413"/>
      <c r="LAY197" s="413"/>
      <c r="LAZ197" s="413"/>
      <c r="LBA197" s="413"/>
      <c r="LBB197" s="414"/>
      <c r="LBC197" s="414"/>
      <c r="LBD197" s="413"/>
      <c r="LBE197" s="413"/>
      <c r="LBF197" s="414"/>
      <c r="LBG197" s="414"/>
      <c r="LBH197" s="413"/>
      <c r="LBI197" s="413"/>
      <c r="LBJ197" s="413"/>
      <c r="LBK197" s="413"/>
      <c r="LBL197" s="413"/>
      <c r="LBM197" s="407"/>
      <c r="LBN197" s="439"/>
      <c r="LBO197" s="413"/>
      <c r="LBP197" s="413"/>
      <c r="LBQ197" s="413"/>
      <c r="LBR197" s="413"/>
      <c r="LBS197" s="413"/>
      <c r="LBT197" s="413"/>
      <c r="LBU197" s="413"/>
      <c r="LBV197" s="412"/>
      <c r="LBW197" s="412"/>
      <c r="LBX197" s="412"/>
      <c r="LBY197" s="412"/>
      <c r="LBZ197" s="412"/>
      <c r="LCA197" s="412"/>
      <c r="LCB197" s="412"/>
      <c r="LCC197" s="412"/>
      <c r="LCD197" s="412"/>
      <c r="LCE197" s="412"/>
      <c r="LCF197" s="412"/>
      <c r="LCG197" s="412"/>
      <c r="LCH197" s="412"/>
      <c r="LCI197" s="412"/>
      <c r="LCJ197" s="412"/>
      <c r="LCK197" s="412"/>
      <c r="LCL197" s="412"/>
      <c r="LCM197" s="412"/>
      <c r="LCN197" s="412"/>
      <c r="LCO197" s="412"/>
      <c r="LCP197" s="412"/>
      <c r="LCQ197" s="412"/>
      <c r="LCR197" s="412"/>
      <c r="LCS197" s="412"/>
      <c r="LCT197" s="412"/>
      <c r="LCU197" s="412"/>
      <c r="LCV197" s="412"/>
      <c r="LCW197" s="412"/>
      <c r="LCX197" s="412"/>
      <c r="LCY197" s="412"/>
      <c r="LCZ197" s="412"/>
      <c r="LDA197" s="412"/>
      <c r="LDB197" s="412"/>
      <c r="LDC197" s="412"/>
      <c r="LDD197" s="412"/>
      <c r="LDE197" s="412"/>
      <c r="LDF197" s="412"/>
      <c r="LDG197" s="412"/>
      <c r="LDH197" s="412"/>
      <c r="LDI197" s="412"/>
      <c r="LDJ197" s="412"/>
      <c r="LDK197" s="412"/>
      <c r="LDL197" s="412"/>
      <c r="LDM197" s="412"/>
      <c r="LDN197" s="413"/>
      <c r="LDO197" s="413"/>
      <c r="LDP197" s="413"/>
      <c r="LDQ197" s="413"/>
      <c r="LDR197" s="413"/>
      <c r="LDS197" s="413"/>
      <c r="LDT197" s="413"/>
      <c r="LDU197" s="413"/>
      <c r="LDV197" s="413"/>
      <c r="LDW197" s="413"/>
      <c r="LDX197" s="413"/>
      <c r="LDY197" s="413"/>
      <c r="LDZ197" s="413"/>
      <c r="LEA197" s="413"/>
      <c r="LEB197" s="413"/>
      <c r="LEC197" s="413"/>
      <c r="LED197" s="413"/>
      <c r="LEE197" s="413"/>
      <c r="LEF197" s="413"/>
      <c r="LEG197" s="413"/>
      <c r="LEH197" s="413"/>
      <c r="LEI197" s="413"/>
      <c r="LEJ197" s="413"/>
      <c r="LEK197" s="413"/>
      <c r="LEL197" s="414"/>
      <c r="LEM197" s="414"/>
      <c r="LEN197" s="414"/>
      <c r="LEO197" s="414"/>
      <c r="LEP197" s="414"/>
      <c r="LEQ197" s="413"/>
      <c r="LER197" s="413"/>
      <c r="LES197" s="414"/>
      <c r="LET197" s="414"/>
      <c r="LEU197" s="413"/>
      <c r="LEV197" s="413"/>
      <c r="LEW197" s="414"/>
      <c r="LEX197" s="414"/>
      <c r="LEY197" s="413"/>
      <c r="LEZ197" s="413"/>
      <c r="LFA197" s="413"/>
      <c r="LFB197" s="413"/>
      <c r="LFC197" s="413"/>
      <c r="LFD197" s="413"/>
      <c r="LFE197" s="413"/>
      <c r="LFF197" s="414"/>
      <c r="LFG197" s="414"/>
      <c r="LFH197" s="413"/>
      <c r="LFI197" s="413"/>
      <c r="LFJ197" s="414"/>
      <c r="LFK197" s="414"/>
      <c r="LFL197" s="413"/>
      <c r="LFM197" s="413"/>
      <c r="LFN197" s="413"/>
      <c r="LFO197" s="413"/>
      <c r="LFP197" s="413"/>
      <c r="LFQ197" s="407"/>
      <c r="LFR197" s="439"/>
      <c r="LFS197" s="413"/>
      <c r="LFT197" s="413"/>
      <c r="LFU197" s="413"/>
      <c r="LFV197" s="413"/>
      <c r="LFW197" s="413"/>
      <c r="LFX197" s="413"/>
      <c r="LFY197" s="413"/>
      <c r="LFZ197" s="412"/>
      <c r="LGA197" s="412"/>
      <c r="LGB197" s="412"/>
      <c r="LGC197" s="412"/>
      <c r="LGD197" s="412"/>
      <c r="LGE197" s="412"/>
      <c r="LGF197" s="412"/>
      <c r="LGG197" s="412"/>
      <c r="LGH197" s="412"/>
      <c r="LGI197" s="412"/>
      <c r="LGJ197" s="412"/>
      <c r="LGK197" s="412"/>
      <c r="LGL197" s="412"/>
      <c r="LGM197" s="412"/>
      <c r="LGN197" s="412"/>
      <c r="LGO197" s="412"/>
      <c r="LGP197" s="412"/>
      <c r="LGQ197" s="412"/>
      <c r="LGR197" s="412"/>
      <c r="LGS197" s="412"/>
      <c r="LGT197" s="412"/>
      <c r="LGU197" s="412"/>
      <c r="LGV197" s="412"/>
      <c r="LGW197" s="412"/>
      <c r="LGX197" s="412"/>
      <c r="LGY197" s="412"/>
      <c r="LGZ197" s="412"/>
      <c r="LHA197" s="412"/>
      <c r="LHB197" s="412"/>
      <c r="LHC197" s="412"/>
      <c r="LHD197" s="412"/>
      <c r="LHE197" s="412"/>
      <c r="LHF197" s="412"/>
      <c r="LHG197" s="412"/>
      <c r="LHH197" s="412"/>
      <c r="LHI197" s="412"/>
      <c r="LHJ197" s="412"/>
      <c r="LHK197" s="412"/>
      <c r="LHL197" s="412"/>
      <c r="LHM197" s="412"/>
      <c r="LHN197" s="412"/>
      <c r="LHO197" s="412"/>
      <c r="LHP197" s="412"/>
      <c r="LHQ197" s="412"/>
      <c r="LHR197" s="413"/>
      <c r="LHS197" s="413"/>
      <c r="LHT197" s="413"/>
      <c r="LHU197" s="413"/>
      <c r="LHV197" s="413"/>
      <c r="LHW197" s="413"/>
      <c r="LHX197" s="413"/>
      <c r="LHY197" s="413"/>
      <c r="LHZ197" s="413"/>
      <c r="LIA197" s="413"/>
      <c r="LIB197" s="413"/>
      <c r="LIC197" s="413"/>
      <c r="LID197" s="413"/>
      <c r="LIE197" s="413"/>
      <c r="LIF197" s="413"/>
      <c r="LIG197" s="413"/>
      <c r="LIH197" s="413"/>
      <c r="LII197" s="413"/>
      <c r="LIJ197" s="413"/>
      <c r="LIK197" s="413"/>
      <c r="LIL197" s="413"/>
      <c r="LIM197" s="413"/>
      <c r="LIN197" s="413"/>
      <c r="LIO197" s="413"/>
      <c r="LIP197" s="414"/>
      <c r="LIQ197" s="414"/>
      <c r="LIR197" s="414"/>
      <c r="LIS197" s="414"/>
      <c r="LIT197" s="414"/>
      <c r="LIU197" s="413"/>
      <c r="LIV197" s="413"/>
      <c r="LIW197" s="414"/>
      <c r="LIX197" s="414"/>
      <c r="LIY197" s="413"/>
      <c r="LIZ197" s="413"/>
      <c r="LJA197" s="414"/>
      <c r="LJB197" s="414"/>
      <c r="LJC197" s="413"/>
      <c r="LJD197" s="413"/>
      <c r="LJE197" s="413"/>
      <c r="LJF197" s="413"/>
      <c r="LJG197" s="413"/>
      <c r="LJH197" s="413"/>
      <c r="LJI197" s="413"/>
      <c r="LJJ197" s="414"/>
      <c r="LJK197" s="414"/>
      <c r="LJL197" s="413"/>
      <c r="LJM197" s="413"/>
      <c r="LJN197" s="414"/>
      <c r="LJO197" s="414"/>
      <c r="LJP197" s="413"/>
      <c r="LJQ197" s="413"/>
      <c r="LJR197" s="413"/>
      <c r="LJS197" s="413"/>
      <c r="LJT197" s="413"/>
      <c r="LJU197" s="407"/>
      <c r="LJV197" s="439"/>
      <c r="LJW197" s="413"/>
      <c r="LJX197" s="413"/>
      <c r="LJY197" s="413"/>
      <c r="LJZ197" s="413"/>
      <c r="LKA197" s="413"/>
      <c r="LKB197" s="413"/>
      <c r="LKC197" s="413"/>
      <c r="LKD197" s="412"/>
      <c r="LKE197" s="412"/>
      <c r="LKF197" s="412"/>
      <c r="LKG197" s="412"/>
      <c r="LKH197" s="412"/>
      <c r="LKI197" s="412"/>
      <c r="LKJ197" s="412"/>
      <c r="LKK197" s="412"/>
      <c r="LKL197" s="412"/>
      <c r="LKM197" s="412"/>
      <c r="LKN197" s="412"/>
      <c r="LKO197" s="412"/>
      <c r="LKP197" s="412"/>
      <c r="LKQ197" s="412"/>
      <c r="LKR197" s="412"/>
      <c r="LKS197" s="412"/>
      <c r="LKT197" s="412"/>
      <c r="LKU197" s="412"/>
      <c r="LKV197" s="412"/>
      <c r="LKW197" s="412"/>
      <c r="LKX197" s="412"/>
      <c r="LKY197" s="412"/>
      <c r="LKZ197" s="412"/>
      <c r="LLA197" s="412"/>
      <c r="LLB197" s="412"/>
      <c r="LLC197" s="412"/>
      <c r="LLD197" s="412"/>
      <c r="LLE197" s="412"/>
      <c r="LLF197" s="412"/>
      <c r="LLG197" s="412"/>
      <c r="LLH197" s="412"/>
      <c r="LLI197" s="412"/>
      <c r="LLJ197" s="412"/>
      <c r="LLK197" s="412"/>
      <c r="LLL197" s="412"/>
      <c r="LLM197" s="412"/>
      <c r="LLN197" s="412"/>
      <c r="LLO197" s="412"/>
      <c r="LLP197" s="412"/>
      <c r="LLQ197" s="412"/>
      <c r="LLR197" s="412"/>
      <c r="LLS197" s="412"/>
      <c r="LLT197" s="412"/>
      <c r="LLU197" s="412"/>
      <c r="LLV197" s="413"/>
      <c r="LLW197" s="413"/>
      <c r="LLX197" s="413"/>
      <c r="LLY197" s="413"/>
      <c r="LLZ197" s="413"/>
      <c r="LMA197" s="413"/>
      <c r="LMB197" s="413"/>
      <c r="LMC197" s="413"/>
      <c r="LMD197" s="413"/>
      <c r="LME197" s="413"/>
      <c r="LMF197" s="413"/>
      <c r="LMG197" s="413"/>
      <c r="LMH197" s="413"/>
      <c r="LMI197" s="413"/>
      <c r="LMJ197" s="413"/>
      <c r="LMK197" s="413"/>
      <c r="LML197" s="413"/>
      <c r="LMM197" s="413"/>
      <c r="LMN197" s="413"/>
      <c r="LMO197" s="413"/>
      <c r="LMP197" s="413"/>
      <c r="LMQ197" s="413"/>
      <c r="LMR197" s="413"/>
      <c r="LMS197" s="413"/>
      <c r="LMT197" s="414"/>
      <c r="LMU197" s="414"/>
      <c r="LMV197" s="414"/>
      <c r="LMW197" s="414"/>
      <c r="LMX197" s="414"/>
      <c r="LMY197" s="413"/>
      <c r="LMZ197" s="413"/>
      <c r="LNA197" s="414"/>
      <c r="LNB197" s="414"/>
      <c r="LNC197" s="413"/>
      <c r="LND197" s="413"/>
      <c r="LNE197" s="414"/>
      <c r="LNF197" s="414"/>
      <c r="LNG197" s="413"/>
      <c r="LNH197" s="413"/>
      <c r="LNI197" s="413"/>
      <c r="LNJ197" s="413"/>
      <c r="LNK197" s="413"/>
      <c r="LNL197" s="413"/>
      <c r="LNM197" s="413"/>
      <c r="LNN197" s="414"/>
      <c r="LNO197" s="414"/>
      <c r="LNP197" s="413"/>
      <c r="LNQ197" s="413"/>
      <c r="LNR197" s="414"/>
      <c r="LNS197" s="414"/>
      <c r="LNT197" s="413"/>
      <c r="LNU197" s="413"/>
      <c r="LNV197" s="413"/>
      <c r="LNW197" s="413"/>
      <c r="LNX197" s="413"/>
      <c r="LNY197" s="407"/>
      <c r="LNZ197" s="439"/>
      <c r="LOA197" s="413"/>
      <c r="LOB197" s="413"/>
      <c r="LOC197" s="413"/>
      <c r="LOD197" s="413"/>
      <c r="LOE197" s="413"/>
      <c r="LOF197" s="413"/>
      <c r="LOG197" s="413"/>
      <c r="LOH197" s="412"/>
      <c r="LOI197" s="412"/>
      <c r="LOJ197" s="412"/>
      <c r="LOK197" s="412"/>
      <c r="LOL197" s="412"/>
      <c r="LOM197" s="412"/>
      <c r="LON197" s="412"/>
      <c r="LOO197" s="412"/>
      <c r="LOP197" s="412"/>
      <c r="LOQ197" s="412"/>
      <c r="LOR197" s="412"/>
      <c r="LOS197" s="412"/>
      <c r="LOT197" s="412"/>
      <c r="LOU197" s="412"/>
      <c r="LOV197" s="412"/>
      <c r="LOW197" s="412"/>
      <c r="LOX197" s="412"/>
      <c r="LOY197" s="412"/>
      <c r="LOZ197" s="412"/>
      <c r="LPA197" s="412"/>
      <c r="LPB197" s="412"/>
      <c r="LPC197" s="412"/>
      <c r="LPD197" s="412"/>
      <c r="LPE197" s="412"/>
      <c r="LPF197" s="412"/>
      <c r="LPG197" s="412"/>
      <c r="LPH197" s="412"/>
      <c r="LPI197" s="412"/>
      <c r="LPJ197" s="412"/>
      <c r="LPK197" s="412"/>
      <c r="LPL197" s="412"/>
      <c r="LPM197" s="412"/>
      <c r="LPN197" s="412"/>
      <c r="LPO197" s="412"/>
      <c r="LPP197" s="412"/>
      <c r="LPQ197" s="412"/>
      <c r="LPR197" s="412"/>
      <c r="LPS197" s="412"/>
      <c r="LPT197" s="412"/>
      <c r="LPU197" s="412"/>
      <c r="LPV197" s="412"/>
      <c r="LPW197" s="412"/>
      <c r="LPX197" s="412"/>
      <c r="LPY197" s="412"/>
      <c r="LPZ197" s="413"/>
      <c r="LQA197" s="413"/>
      <c r="LQB197" s="413"/>
      <c r="LQC197" s="413"/>
      <c r="LQD197" s="413"/>
      <c r="LQE197" s="413"/>
      <c r="LQF197" s="413"/>
      <c r="LQG197" s="413"/>
      <c r="LQH197" s="413"/>
      <c r="LQI197" s="413"/>
      <c r="LQJ197" s="413"/>
      <c r="LQK197" s="413"/>
      <c r="LQL197" s="413"/>
      <c r="LQM197" s="413"/>
      <c r="LQN197" s="413"/>
      <c r="LQO197" s="413"/>
      <c r="LQP197" s="413"/>
      <c r="LQQ197" s="413"/>
      <c r="LQR197" s="413"/>
      <c r="LQS197" s="413"/>
      <c r="LQT197" s="413"/>
      <c r="LQU197" s="413"/>
      <c r="LQV197" s="413"/>
      <c r="LQW197" s="413"/>
      <c r="LQX197" s="414"/>
      <c r="LQY197" s="414"/>
      <c r="LQZ197" s="414"/>
      <c r="LRA197" s="414"/>
      <c r="LRB197" s="414"/>
      <c r="LRC197" s="413"/>
      <c r="LRD197" s="413"/>
      <c r="LRE197" s="414"/>
      <c r="LRF197" s="414"/>
      <c r="LRG197" s="413"/>
      <c r="LRH197" s="413"/>
      <c r="LRI197" s="414"/>
      <c r="LRJ197" s="414"/>
      <c r="LRK197" s="413"/>
      <c r="LRL197" s="413"/>
      <c r="LRM197" s="413"/>
      <c r="LRN197" s="413"/>
      <c r="LRO197" s="413"/>
      <c r="LRP197" s="413"/>
      <c r="LRQ197" s="413"/>
      <c r="LRR197" s="414"/>
      <c r="LRS197" s="414"/>
      <c r="LRT197" s="413"/>
      <c r="LRU197" s="413"/>
      <c r="LRV197" s="414"/>
      <c r="LRW197" s="414"/>
      <c r="LRX197" s="413"/>
      <c r="LRY197" s="413"/>
      <c r="LRZ197" s="413"/>
      <c r="LSA197" s="413"/>
      <c r="LSB197" s="413"/>
      <c r="LSC197" s="407"/>
      <c r="LSD197" s="439"/>
      <c r="LSE197" s="413"/>
      <c r="LSF197" s="413"/>
      <c r="LSG197" s="413"/>
      <c r="LSH197" s="413"/>
      <c r="LSI197" s="413"/>
      <c r="LSJ197" s="413"/>
      <c r="LSK197" s="413"/>
      <c r="LSL197" s="412"/>
      <c r="LSM197" s="412"/>
      <c r="LSN197" s="412"/>
      <c r="LSO197" s="412"/>
      <c r="LSP197" s="412"/>
      <c r="LSQ197" s="412"/>
      <c r="LSR197" s="412"/>
      <c r="LSS197" s="412"/>
      <c r="LST197" s="412"/>
      <c r="LSU197" s="412"/>
      <c r="LSV197" s="412"/>
      <c r="LSW197" s="412"/>
      <c r="LSX197" s="412"/>
      <c r="LSY197" s="412"/>
      <c r="LSZ197" s="412"/>
      <c r="LTA197" s="412"/>
      <c r="LTB197" s="412"/>
      <c r="LTC197" s="412"/>
      <c r="LTD197" s="412"/>
      <c r="LTE197" s="412"/>
      <c r="LTF197" s="412"/>
      <c r="LTG197" s="412"/>
      <c r="LTH197" s="412"/>
      <c r="LTI197" s="412"/>
      <c r="LTJ197" s="412"/>
      <c r="LTK197" s="412"/>
      <c r="LTL197" s="412"/>
      <c r="LTM197" s="412"/>
      <c r="LTN197" s="412"/>
      <c r="LTO197" s="412"/>
      <c r="LTP197" s="412"/>
      <c r="LTQ197" s="412"/>
      <c r="LTR197" s="412"/>
      <c r="LTS197" s="412"/>
      <c r="LTT197" s="412"/>
      <c r="LTU197" s="412"/>
      <c r="LTV197" s="412"/>
      <c r="LTW197" s="412"/>
      <c r="LTX197" s="412"/>
      <c r="LTY197" s="412"/>
      <c r="LTZ197" s="412"/>
      <c r="LUA197" s="412"/>
      <c r="LUB197" s="412"/>
      <c r="LUC197" s="412"/>
      <c r="LUD197" s="413"/>
      <c r="LUE197" s="413"/>
      <c r="LUF197" s="413"/>
      <c r="LUG197" s="413"/>
      <c r="LUH197" s="413"/>
      <c r="LUI197" s="413"/>
      <c r="LUJ197" s="413"/>
      <c r="LUK197" s="413"/>
      <c r="LUL197" s="413"/>
      <c r="LUM197" s="413"/>
      <c r="LUN197" s="413"/>
      <c r="LUO197" s="413"/>
      <c r="LUP197" s="413"/>
      <c r="LUQ197" s="413"/>
      <c r="LUR197" s="413"/>
      <c r="LUS197" s="413"/>
      <c r="LUT197" s="413"/>
      <c r="LUU197" s="413"/>
      <c r="LUV197" s="413"/>
      <c r="LUW197" s="413"/>
      <c r="LUX197" s="413"/>
      <c r="LUY197" s="413"/>
      <c r="LUZ197" s="413"/>
      <c r="LVA197" s="413"/>
      <c r="LVB197" s="414"/>
      <c r="LVC197" s="414"/>
      <c r="LVD197" s="414"/>
      <c r="LVE197" s="414"/>
      <c r="LVF197" s="414"/>
      <c r="LVG197" s="413"/>
      <c r="LVH197" s="413"/>
      <c r="LVI197" s="414"/>
      <c r="LVJ197" s="414"/>
      <c r="LVK197" s="413"/>
      <c r="LVL197" s="413"/>
      <c r="LVM197" s="414"/>
      <c r="LVN197" s="414"/>
      <c r="LVO197" s="413"/>
      <c r="LVP197" s="413"/>
      <c r="LVQ197" s="413"/>
      <c r="LVR197" s="413"/>
      <c r="LVS197" s="413"/>
      <c r="LVT197" s="413"/>
      <c r="LVU197" s="413"/>
      <c r="LVV197" s="414"/>
      <c r="LVW197" s="414"/>
      <c r="LVX197" s="413"/>
      <c r="LVY197" s="413"/>
      <c r="LVZ197" s="414"/>
      <c r="LWA197" s="414"/>
      <c r="LWB197" s="413"/>
      <c r="LWC197" s="413"/>
      <c r="LWD197" s="413"/>
      <c r="LWE197" s="413"/>
      <c r="LWF197" s="413"/>
      <c r="LWG197" s="407"/>
      <c r="LWH197" s="439"/>
      <c r="LWI197" s="413"/>
      <c r="LWJ197" s="413"/>
      <c r="LWK197" s="413"/>
      <c r="LWL197" s="413"/>
      <c r="LWM197" s="413"/>
      <c r="LWN197" s="413"/>
      <c r="LWO197" s="413"/>
      <c r="LWP197" s="412"/>
      <c r="LWQ197" s="412"/>
      <c r="LWR197" s="412"/>
      <c r="LWS197" s="412"/>
      <c r="LWT197" s="412"/>
      <c r="LWU197" s="412"/>
      <c r="LWV197" s="412"/>
      <c r="LWW197" s="412"/>
      <c r="LWX197" s="412"/>
      <c r="LWY197" s="412"/>
      <c r="LWZ197" s="412"/>
      <c r="LXA197" s="412"/>
      <c r="LXB197" s="412"/>
      <c r="LXC197" s="412"/>
      <c r="LXD197" s="412"/>
      <c r="LXE197" s="412"/>
      <c r="LXF197" s="412"/>
      <c r="LXG197" s="412"/>
      <c r="LXH197" s="412"/>
      <c r="LXI197" s="412"/>
      <c r="LXJ197" s="412"/>
      <c r="LXK197" s="412"/>
      <c r="LXL197" s="412"/>
      <c r="LXM197" s="412"/>
      <c r="LXN197" s="412"/>
      <c r="LXO197" s="412"/>
      <c r="LXP197" s="412"/>
      <c r="LXQ197" s="412"/>
      <c r="LXR197" s="412"/>
      <c r="LXS197" s="412"/>
      <c r="LXT197" s="412"/>
      <c r="LXU197" s="412"/>
      <c r="LXV197" s="412"/>
      <c r="LXW197" s="412"/>
      <c r="LXX197" s="412"/>
      <c r="LXY197" s="412"/>
      <c r="LXZ197" s="412"/>
      <c r="LYA197" s="412"/>
      <c r="LYB197" s="412"/>
      <c r="LYC197" s="412"/>
      <c r="LYD197" s="412"/>
      <c r="LYE197" s="412"/>
      <c r="LYF197" s="412"/>
      <c r="LYG197" s="412"/>
      <c r="LYH197" s="413"/>
      <c r="LYI197" s="413"/>
      <c r="LYJ197" s="413"/>
      <c r="LYK197" s="413"/>
      <c r="LYL197" s="413"/>
      <c r="LYM197" s="413"/>
      <c r="LYN197" s="413"/>
      <c r="LYO197" s="413"/>
      <c r="LYP197" s="413"/>
      <c r="LYQ197" s="413"/>
      <c r="LYR197" s="413"/>
      <c r="LYS197" s="413"/>
      <c r="LYT197" s="413"/>
      <c r="LYU197" s="413"/>
      <c r="LYV197" s="413"/>
      <c r="LYW197" s="413"/>
      <c r="LYX197" s="413"/>
      <c r="LYY197" s="413"/>
      <c r="LYZ197" s="413"/>
      <c r="LZA197" s="413"/>
      <c r="LZB197" s="413"/>
      <c r="LZC197" s="413"/>
      <c r="LZD197" s="413"/>
      <c r="LZE197" s="413"/>
      <c r="LZF197" s="414"/>
      <c r="LZG197" s="414"/>
      <c r="LZH197" s="414"/>
      <c r="LZI197" s="414"/>
      <c r="LZJ197" s="414"/>
      <c r="LZK197" s="413"/>
      <c r="LZL197" s="413"/>
      <c r="LZM197" s="414"/>
      <c r="LZN197" s="414"/>
      <c r="LZO197" s="413"/>
      <c r="LZP197" s="413"/>
      <c r="LZQ197" s="414"/>
      <c r="LZR197" s="414"/>
      <c r="LZS197" s="413"/>
      <c r="LZT197" s="413"/>
      <c r="LZU197" s="413"/>
      <c r="LZV197" s="413"/>
      <c r="LZW197" s="413"/>
      <c r="LZX197" s="413"/>
      <c r="LZY197" s="413"/>
      <c r="LZZ197" s="414"/>
      <c r="MAA197" s="414"/>
      <c r="MAB197" s="413"/>
      <c r="MAC197" s="413"/>
      <c r="MAD197" s="414"/>
      <c r="MAE197" s="414"/>
      <c r="MAF197" s="413"/>
      <c r="MAG197" s="413"/>
      <c r="MAH197" s="413"/>
      <c r="MAI197" s="413"/>
      <c r="MAJ197" s="413"/>
      <c r="MAK197" s="407"/>
      <c r="MAL197" s="439"/>
      <c r="MAM197" s="413"/>
      <c r="MAN197" s="413"/>
      <c r="MAO197" s="413"/>
      <c r="MAP197" s="413"/>
      <c r="MAQ197" s="413"/>
      <c r="MAR197" s="413"/>
      <c r="MAS197" s="413"/>
      <c r="MAT197" s="412"/>
      <c r="MAU197" s="412"/>
      <c r="MAV197" s="412"/>
      <c r="MAW197" s="412"/>
      <c r="MAX197" s="412"/>
      <c r="MAY197" s="412"/>
      <c r="MAZ197" s="412"/>
      <c r="MBA197" s="412"/>
      <c r="MBB197" s="412"/>
      <c r="MBC197" s="412"/>
      <c r="MBD197" s="412"/>
      <c r="MBE197" s="412"/>
      <c r="MBF197" s="412"/>
      <c r="MBG197" s="412"/>
      <c r="MBH197" s="412"/>
      <c r="MBI197" s="412"/>
      <c r="MBJ197" s="412"/>
      <c r="MBK197" s="412"/>
      <c r="MBL197" s="412"/>
      <c r="MBM197" s="412"/>
      <c r="MBN197" s="412"/>
      <c r="MBO197" s="412"/>
      <c r="MBP197" s="412"/>
      <c r="MBQ197" s="412"/>
      <c r="MBR197" s="412"/>
      <c r="MBS197" s="412"/>
      <c r="MBT197" s="412"/>
      <c r="MBU197" s="412"/>
      <c r="MBV197" s="412"/>
      <c r="MBW197" s="412"/>
      <c r="MBX197" s="412"/>
      <c r="MBY197" s="412"/>
      <c r="MBZ197" s="412"/>
      <c r="MCA197" s="412"/>
      <c r="MCB197" s="412"/>
      <c r="MCC197" s="412"/>
      <c r="MCD197" s="412"/>
      <c r="MCE197" s="412"/>
      <c r="MCF197" s="412"/>
      <c r="MCG197" s="412"/>
      <c r="MCH197" s="412"/>
      <c r="MCI197" s="412"/>
      <c r="MCJ197" s="412"/>
      <c r="MCK197" s="412"/>
      <c r="MCL197" s="413"/>
      <c r="MCM197" s="413"/>
      <c r="MCN197" s="413"/>
      <c r="MCO197" s="413"/>
      <c r="MCP197" s="413"/>
      <c r="MCQ197" s="413"/>
      <c r="MCR197" s="413"/>
      <c r="MCS197" s="413"/>
      <c r="MCT197" s="413"/>
      <c r="MCU197" s="413"/>
      <c r="MCV197" s="413"/>
      <c r="MCW197" s="413"/>
      <c r="MCX197" s="413"/>
      <c r="MCY197" s="413"/>
      <c r="MCZ197" s="413"/>
      <c r="MDA197" s="413"/>
      <c r="MDB197" s="413"/>
      <c r="MDC197" s="413"/>
      <c r="MDD197" s="413"/>
      <c r="MDE197" s="413"/>
      <c r="MDF197" s="413"/>
      <c r="MDG197" s="413"/>
      <c r="MDH197" s="413"/>
      <c r="MDI197" s="413"/>
      <c r="MDJ197" s="414"/>
      <c r="MDK197" s="414"/>
      <c r="MDL197" s="414"/>
      <c r="MDM197" s="414"/>
      <c r="MDN197" s="414"/>
      <c r="MDO197" s="413"/>
      <c r="MDP197" s="413"/>
      <c r="MDQ197" s="414"/>
      <c r="MDR197" s="414"/>
      <c r="MDS197" s="413"/>
      <c r="MDT197" s="413"/>
      <c r="MDU197" s="414"/>
      <c r="MDV197" s="414"/>
      <c r="MDW197" s="413"/>
      <c r="MDX197" s="413"/>
      <c r="MDY197" s="413"/>
      <c r="MDZ197" s="413"/>
      <c r="MEA197" s="413"/>
      <c r="MEB197" s="413"/>
      <c r="MEC197" s="413"/>
      <c r="MED197" s="414"/>
      <c r="MEE197" s="414"/>
      <c r="MEF197" s="413"/>
      <c r="MEG197" s="413"/>
      <c r="MEH197" s="414"/>
      <c r="MEI197" s="414"/>
      <c r="MEJ197" s="413"/>
      <c r="MEK197" s="413"/>
      <c r="MEL197" s="413"/>
      <c r="MEM197" s="413"/>
      <c r="MEN197" s="413"/>
      <c r="MEO197" s="407"/>
      <c r="MEP197" s="439"/>
      <c r="MEQ197" s="413"/>
      <c r="MER197" s="413"/>
      <c r="MES197" s="413"/>
      <c r="MET197" s="413"/>
      <c r="MEU197" s="413"/>
      <c r="MEV197" s="413"/>
      <c r="MEW197" s="413"/>
      <c r="MEX197" s="412"/>
      <c r="MEY197" s="412"/>
      <c r="MEZ197" s="412"/>
      <c r="MFA197" s="412"/>
      <c r="MFB197" s="412"/>
      <c r="MFC197" s="412"/>
      <c r="MFD197" s="412"/>
      <c r="MFE197" s="412"/>
      <c r="MFF197" s="412"/>
      <c r="MFG197" s="412"/>
      <c r="MFH197" s="412"/>
      <c r="MFI197" s="412"/>
      <c r="MFJ197" s="412"/>
      <c r="MFK197" s="412"/>
      <c r="MFL197" s="412"/>
      <c r="MFM197" s="412"/>
      <c r="MFN197" s="412"/>
      <c r="MFO197" s="412"/>
      <c r="MFP197" s="412"/>
      <c r="MFQ197" s="412"/>
      <c r="MFR197" s="412"/>
      <c r="MFS197" s="412"/>
      <c r="MFT197" s="412"/>
      <c r="MFU197" s="412"/>
      <c r="MFV197" s="412"/>
      <c r="MFW197" s="412"/>
      <c r="MFX197" s="412"/>
      <c r="MFY197" s="412"/>
      <c r="MFZ197" s="412"/>
      <c r="MGA197" s="412"/>
      <c r="MGB197" s="412"/>
      <c r="MGC197" s="412"/>
      <c r="MGD197" s="412"/>
      <c r="MGE197" s="412"/>
      <c r="MGF197" s="412"/>
      <c r="MGG197" s="412"/>
      <c r="MGH197" s="412"/>
      <c r="MGI197" s="412"/>
      <c r="MGJ197" s="412"/>
      <c r="MGK197" s="412"/>
      <c r="MGL197" s="412"/>
      <c r="MGM197" s="412"/>
      <c r="MGN197" s="412"/>
      <c r="MGO197" s="412"/>
      <c r="MGP197" s="413"/>
      <c r="MGQ197" s="413"/>
      <c r="MGR197" s="413"/>
      <c r="MGS197" s="413"/>
      <c r="MGT197" s="413"/>
      <c r="MGU197" s="413"/>
      <c r="MGV197" s="413"/>
      <c r="MGW197" s="413"/>
      <c r="MGX197" s="413"/>
      <c r="MGY197" s="413"/>
      <c r="MGZ197" s="413"/>
      <c r="MHA197" s="413"/>
      <c r="MHB197" s="413"/>
      <c r="MHC197" s="413"/>
      <c r="MHD197" s="413"/>
      <c r="MHE197" s="413"/>
      <c r="MHF197" s="413"/>
      <c r="MHG197" s="413"/>
      <c r="MHH197" s="413"/>
      <c r="MHI197" s="413"/>
      <c r="MHJ197" s="413"/>
      <c r="MHK197" s="413"/>
      <c r="MHL197" s="413"/>
      <c r="MHM197" s="413"/>
      <c r="MHN197" s="414"/>
      <c r="MHO197" s="414"/>
      <c r="MHP197" s="414"/>
      <c r="MHQ197" s="414"/>
      <c r="MHR197" s="414"/>
      <c r="MHS197" s="413"/>
      <c r="MHT197" s="413"/>
      <c r="MHU197" s="414"/>
      <c r="MHV197" s="414"/>
      <c r="MHW197" s="413"/>
      <c r="MHX197" s="413"/>
      <c r="MHY197" s="414"/>
      <c r="MHZ197" s="414"/>
      <c r="MIA197" s="413"/>
      <c r="MIB197" s="413"/>
      <c r="MIC197" s="413"/>
      <c r="MID197" s="413"/>
      <c r="MIE197" s="413"/>
      <c r="MIF197" s="413"/>
      <c r="MIG197" s="413"/>
      <c r="MIH197" s="414"/>
      <c r="MII197" s="414"/>
      <c r="MIJ197" s="413"/>
      <c r="MIK197" s="413"/>
      <c r="MIL197" s="414"/>
      <c r="MIM197" s="414"/>
      <c r="MIN197" s="413"/>
      <c r="MIO197" s="413"/>
      <c r="MIP197" s="413"/>
      <c r="MIQ197" s="413"/>
      <c r="MIR197" s="413"/>
      <c r="MIS197" s="407"/>
      <c r="MIT197" s="439"/>
      <c r="MIU197" s="413"/>
      <c r="MIV197" s="413"/>
      <c r="MIW197" s="413"/>
      <c r="MIX197" s="413"/>
      <c r="MIY197" s="413"/>
      <c r="MIZ197" s="413"/>
      <c r="MJA197" s="413"/>
      <c r="MJB197" s="412"/>
      <c r="MJC197" s="412"/>
      <c r="MJD197" s="412"/>
      <c r="MJE197" s="412"/>
      <c r="MJF197" s="412"/>
      <c r="MJG197" s="412"/>
      <c r="MJH197" s="412"/>
      <c r="MJI197" s="412"/>
      <c r="MJJ197" s="412"/>
      <c r="MJK197" s="412"/>
      <c r="MJL197" s="412"/>
      <c r="MJM197" s="412"/>
      <c r="MJN197" s="412"/>
      <c r="MJO197" s="412"/>
      <c r="MJP197" s="412"/>
      <c r="MJQ197" s="412"/>
      <c r="MJR197" s="412"/>
      <c r="MJS197" s="412"/>
      <c r="MJT197" s="412"/>
      <c r="MJU197" s="412"/>
      <c r="MJV197" s="412"/>
      <c r="MJW197" s="412"/>
      <c r="MJX197" s="412"/>
      <c r="MJY197" s="412"/>
      <c r="MJZ197" s="412"/>
      <c r="MKA197" s="412"/>
      <c r="MKB197" s="412"/>
      <c r="MKC197" s="412"/>
      <c r="MKD197" s="412"/>
      <c r="MKE197" s="412"/>
      <c r="MKF197" s="412"/>
      <c r="MKG197" s="412"/>
      <c r="MKH197" s="412"/>
      <c r="MKI197" s="412"/>
      <c r="MKJ197" s="412"/>
      <c r="MKK197" s="412"/>
      <c r="MKL197" s="412"/>
      <c r="MKM197" s="412"/>
      <c r="MKN197" s="412"/>
      <c r="MKO197" s="412"/>
      <c r="MKP197" s="412"/>
      <c r="MKQ197" s="412"/>
      <c r="MKR197" s="412"/>
      <c r="MKS197" s="412"/>
      <c r="MKT197" s="413"/>
      <c r="MKU197" s="413"/>
      <c r="MKV197" s="413"/>
      <c r="MKW197" s="413"/>
      <c r="MKX197" s="413"/>
      <c r="MKY197" s="413"/>
      <c r="MKZ197" s="413"/>
      <c r="MLA197" s="413"/>
      <c r="MLB197" s="413"/>
      <c r="MLC197" s="413"/>
      <c r="MLD197" s="413"/>
      <c r="MLE197" s="413"/>
      <c r="MLF197" s="413"/>
      <c r="MLG197" s="413"/>
      <c r="MLH197" s="413"/>
      <c r="MLI197" s="413"/>
      <c r="MLJ197" s="413"/>
      <c r="MLK197" s="413"/>
      <c r="MLL197" s="413"/>
      <c r="MLM197" s="413"/>
      <c r="MLN197" s="413"/>
      <c r="MLO197" s="413"/>
      <c r="MLP197" s="413"/>
      <c r="MLQ197" s="413"/>
      <c r="MLR197" s="414"/>
      <c r="MLS197" s="414"/>
      <c r="MLT197" s="414"/>
      <c r="MLU197" s="414"/>
      <c r="MLV197" s="414"/>
      <c r="MLW197" s="413"/>
      <c r="MLX197" s="413"/>
      <c r="MLY197" s="414"/>
      <c r="MLZ197" s="414"/>
      <c r="MMA197" s="413"/>
      <c r="MMB197" s="413"/>
      <c r="MMC197" s="414"/>
      <c r="MMD197" s="414"/>
      <c r="MME197" s="413"/>
      <c r="MMF197" s="413"/>
      <c r="MMG197" s="413"/>
      <c r="MMH197" s="413"/>
      <c r="MMI197" s="413"/>
      <c r="MMJ197" s="413"/>
      <c r="MMK197" s="413"/>
      <c r="MML197" s="414"/>
      <c r="MMM197" s="414"/>
      <c r="MMN197" s="413"/>
      <c r="MMO197" s="413"/>
      <c r="MMP197" s="414"/>
      <c r="MMQ197" s="414"/>
      <c r="MMR197" s="413"/>
      <c r="MMS197" s="413"/>
      <c r="MMT197" s="413"/>
      <c r="MMU197" s="413"/>
      <c r="MMV197" s="413"/>
      <c r="MMW197" s="407"/>
      <c r="MMX197" s="439"/>
      <c r="MMY197" s="413"/>
      <c r="MMZ197" s="413"/>
      <c r="MNA197" s="413"/>
      <c r="MNB197" s="413"/>
      <c r="MNC197" s="413"/>
      <c r="MND197" s="413"/>
      <c r="MNE197" s="413"/>
      <c r="MNF197" s="412"/>
      <c r="MNG197" s="412"/>
      <c r="MNH197" s="412"/>
      <c r="MNI197" s="412"/>
      <c r="MNJ197" s="412"/>
      <c r="MNK197" s="412"/>
      <c r="MNL197" s="412"/>
      <c r="MNM197" s="412"/>
      <c r="MNN197" s="412"/>
      <c r="MNO197" s="412"/>
      <c r="MNP197" s="412"/>
      <c r="MNQ197" s="412"/>
      <c r="MNR197" s="412"/>
      <c r="MNS197" s="412"/>
      <c r="MNT197" s="412"/>
      <c r="MNU197" s="412"/>
      <c r="MNV197" s="412"/>
      <c r="MNW197" s="412"/>
      <c r="MNX197" s="412"/>
      <c r="MNY197" s="412"/>
      <c r="MNZ197" s="412"/>
      <c r="MOA197" s="412"/>
      <c r="MOB197" s="412"/>
      <c r="MOC197" s="412"/>
      <c r="MOD197" s="412"/>
      <c r="MOE197" s="412"/>
      <c r="MOF197" s="412"/>
      <c r="MOG197" s="412"/>
      <c r="MOH197" s="412"/>
      <c r="MOI197" s="412"/>
      <c r="MOJ197" s="412"/>
      <c r="MOK197" s="412"/>
      <c r="MOL197" s="412"/>
      <c r="MOM197" s="412"/>
      <c r="MON197" s="412"/>
      <c r="MOO197" s="412"/>
      <c r="MOP197" s="412"/>
      <c r="MOQ197" s="412"/>
      <c r="MOR197" s="412"/>
      <c r="MOS197" s="412"/>
      <c r="MOT197" s="412"/>
      <c r="MOU197" s="412"/>
      <c r="MOV197" s="412"/>
      <c r="MOW197" s="412"/>
      <c r="MOX197" s="413"/>
      <c r="MOY197" s="413"/>
      <c r="MOZ197" s="413"/>
      <c r="MPA197" s="413"/>
      <c r="MPB197" s="413"/>
      <c r="MPC197" s="413"/>
      <c r="MPD197" s="413"/>
      <c r="MPE197" s="413"/>
      <c r="MPF197" s="413"/>
      <c r="MPG197" s="413"/>
      <c r="MPH197" s="413"/>
      <c r="MPI197" s="413"/>
      <c r="MPJ197" s="413"/>
      <c r="MPK197" s="413"/>
      <c r="MPL197" s="413"/>
      <c r="MPM197" s="413"/>
      <c r="MPN197" s="413"/>
      <c r="MPO197" s="413"/>
      <c r="MPP197" s="413"/>
      <c r="MPQ197" s="413"/>
      <c r="MPR197" s="413"/>
      <c r="MPS197" s="413"/>
      <c r="MPT197" s="413"/>
      <c r="MPU197" s="413"/>
      <c r="MPV197" s="414"/>
      <c r="MPW197" s="414"/>
      <c r="MPX197" s="414"/>
      <c r="MPY197" s="414"/>
      <c r="MPZ197" s="414"/>
      <c r="MQA197" s="413"/>
      <c r="MQB197" s="413"/>
      <c r="MQC197" s="414"/>
      <c r="MQD197" s="414"/>
      <c r="MQE197" s="413"/>
      <c r="MQF197" s="413"/>
      <c r="MQG197" s="414"/>
      <c r="MQH197" s="414"/>
      <c r="MQI197" s="413"/>
      <c r="MQJ197" s="413"/>
      <c r="MQK197" s="413"/>
      <c r="MQL197" s="413"/>
      <c r="MQM197" s="413"/>
      <c r="MQN197" s="413"/>
      <c r="MQO197" s="413"/>
      <c r="MQP197" s="414"/>
      <c r="MQQ197" s="414"/>
      <c r="MQR197" s="413"/>
      <c r="MQS197" s="413"/>
      <c r="MQT197" s="414"/>
      <c r="MQU197" s="414"/>
      <c r="MQV197" s="413"/>
      <c r="MQW197" s="413"/>
      <c r="MQX197" s="413"/>
      <c r="MQY197" s="413"/>
      <c r="MQZ197" s="413"/>
      <c r="MRA197" s="407"/>
      <c r="MRB197" s="439"/>
      <c r="MRC197" s="413"/>
      <c r="MRD197" s="413"/>
      <c r="MRE197" s="413"/>
      <c r="MRF197" s="413"/>
      <c r="MRG197" s="413"/>
      <c r="MRH197" s="413"/>
      <c r="MRI197" s="413"/>
      <c r="MRJ197" s="412"/>
      <c r="MRK197" s="412"/>
      <c r="MRL197" s="412"/>
      <c r="MRM197" s="412"/>
      <c r="MRN197" s="412"/>
      <c r="MRO197" s="412"/>
      <c r="MRP197" s="412"/>
      <c r="MRQ197" s="412"/>
      <c r="MRR197" s="412"/>
      <c r="MRS197" s="412"/>
      <c r="MRT197" s="412"/>
      <c r="MRU197" s="412"/>
      <c r="MRV197" s="412"/>
      <c r="MRW197" s="412"/>
      <c r="MRX197" s="412"/>
      <c r="MRY197" s="412"/>
      <c r="MRZ197" s="412"/>
      <c r="MSA197" s="412"/>
      <c r="MSB197" s="412"/>
      <c r="MSC197" s="412"/>
      <c r="MSD197" s="412"/>
      <c r="MSE197" s="412"/>
      <c r="MSF197" s="412"/>
      <c r="MSG197" s="412"/>
      <c r="MSH197" s="412"/>
      <c r="MSI197" s="412"/>
      <c r="MSJ197" s="412"/>
      <c r="MSK197" s="412"/>
      <c r="MSL197" s="412"/>
      <c r="MSM197" s="412"/>
      <c r="MSN197" s="412"/>
      <c r="MSO197" s="412"/>
      <c r="MSP197" s="412"/>
      <c r="MSQ197" s="412"/>
      <c r="MSR197" s="412"/>
      <c r="MSS197" s="412"/>
      <c r="MST197" s="412"/>
      <c r="MSU197" s="412"/>
      <c r="MSV197" s="412"/>
      <c r="MSW197" s="412"/>
      <c r="MSX197" s="412"/>
      <c r="MSY197" s="412"/>
      <c r="MSZ197" s="412"/>
      <c r="MTA197" s="412"/>
      <c r="MTB197" s="413"/>
      <c r="MTC197" s="413"/>
      <c r="MTD197" s="413"/>
      <c r="MTE197" s="413"/>
      <c r="MTF197" s="413"/>
      <c r="MTG197" s="413"/>
      <c r="MTH197" s="413"/>
      <c r="MTI197" s="413"/>
      <c r="MTJ197" s="413"/>
      <c r="MTK197" s="413"/>
      <c r="MTL197" s="413"/>
      <c r="MTM197" s="413"/>
      <c r="MTN197" s="413"/>
      <c r="MTO197" s="413"/>
      <c r="MTP197" s="413"/>
      <c r="MTQ197" s="413"/>
      <c r="MTR197" s="413"/>
      <c r="MTS197" s="413"/>
      <c r="MTT197" s="413"/>
      <c r="MTU197" s="413"/>
      <c r="MTV197" s="413"/>
      <c r="MTW197" s="413"/>
      <c r="MTX197" s="413"/>
      <c r="MTY197" s="413"/>
      <c r="MTZ197" s="414"/>
      <c r="MUA197" s="414"/>
      <c r="MUB197" s="414"/>
      <c r="MUC197" s="414"/>
      <c r="MUD197" s="414"/>
      <c r="MUE197" s="413"/>
      <c r="MUF197" s="413"/>
      <c r="MUG197" s="414"/>
      <c r="MUH197" s="414"/>
      <c r="MUI197" s="413"/>
      <c r="MUJ197" s="413"/>
      <c r="MUK197" s="414"/>
      <c r="MUL197" s="414"/>
      <c r="MUM197" s="413"/>
      <c r="MUN197" s="413"/>
      <c r="MUO197" s="413"/>
      <c r="MUP197" s="413"/>
      <c r="MUQ197" s="413"/>
      <c r="MUR197" s="413"/>
      <c r="MUS197" s="413"/>
      <c r="MUT197" s="414"/>
      <c r="MUU197" s="414"/>
      <c r="MUV197" s="413"/>
      <c r="MUW197" s="413"/>
      <c r="MUX197" s="414"/>
      <c r="MUY197" s="414"/>
      <c r="MUZ197" s="413"/>
      <c r="MVA197" s="413"/>
      <c r="MVB197" s="413"/>
      <c r="MVC197" s="413"/>
      <c r="MVD197" s="413"/>
      <c r="MVE197" s="407"/>
      <c r="MVF197" s="439"/>
      <c r="MVG197" s="413"/>
      <c r="MVH197" s="413"/>
      <c r="MVI197" s="413"/>
      <c r="MVJ197" s="413"/>
      <c r="MVK197" s="413"/>
      <c r="MVL197" s="413"/>
      <c r="MVM197" s="413"/>
      <c r="MVN197" s="412"/>
      <c r="MVO197" s="412"/>
      <c r="MVP197" s="412"/>
      <c r="MVQ197" s="412"/>
      <c r="MVR197" s="412"/>
      <c r="MVS197" s="412"/>
      <c r="MVT197" s="412"/>
      <c r="MVU197" s="412"/>
      <c r="MVV197" s="412"/>
      <c r="MVW197" s="412"/>
      <c r="MVX197" s="412"/>
      <c r="MVY197" s="412"/>
      <c r="MVZ197" s="412"/>
      <c r="MWA197" s="412"/>
      <c r="MWB197" s="412"/>
      <c r="MWC197" s="412"/>
      <c r="MWD197" s="412"/>
      <c r="MWE197" s="412"/>
      <c r="MWF197" s="412"/>
      <c r="MWG197" s="412"/>
      <c r="MWH197" s="412"/>
      <c r="MWI197" s="412"/>
      <c r="MWJ197" s="412"/>
      <c r="MWK197" s="412"/>
      <c r="MWL197" s="412"/>
      <c r="MWM197" s="412"/>
      <c r="MWN197" s="412"/>
      <c r="MWO197" s="412"/>
      <c r="MWP197" s="412"/>
      <c r="MWQ197" s="412"/>
      <c r="MWR197" s="412"/>
      <c r="MWS197" s="412"/>
      <c r="MWT197" s="412"/>
      <c r="MWU197" s="412"/>
      <c r="MWV197" s="412"/>
      <c r="MWW197" s="412"/>
      <c r="MWX197" s="412"/>
      <c r="MWY197" s="412"/>
      <c r="MWZ197" s="412"/>
      <c r="MXA197" s="412"/>
      <c r="MXB197" s="412"/>
      <c r="MXC197" s="412"/>
      <c r="MXD197" s="412"/>
      <c r="MXE197" s="412"/>
      <c r="MXF197" s="413"/>
      <c r="MXG197" s="413"/>
      <c r="MXH197" s="413"/>
      <c r="MXI197" s="413"/>
      <c r="MXJ197" s="413"/>
      <c r="MXK197" s="413"/>
      <c r="MXL197" s="413"/>
      <c r="MXM197" s="413"/>
      <c r="MXN197" s="413"/>
      <c r="MXO197" s="413"/>
      <c r="MXP197" s="413"/>
      <c r="MXQ197" s="413"/>
      <c r="MXR197" s="413"/>
      <c r="MXS197" s="413"/>
      <c r="MXT197" s="413"/>
      <c r="MXU197" s="413"/>
      <c r="MXV197" s="413"/>
      <c r="MXW197" s="413"/>
      <c r="MXX197" s="413"/>
      <c r="MXY197" s="413"/>
      <c r="MXZ197" s="413"/>
      <c r="MYA197" s="413"/>
      <c r="MYB197" s="413"/>
      <c r="MYC197" s="413"/>
      <c r="MYD197" s="414"/>
      <c r="MYE197" s="414"/>
      <c r="MYF197" s="414"/>
      <c r="MYG197" s="414"/>
      <c r="MYH197" s="414"/>
      <c r="MYI197" s="413"/>
      <c r="MYJ197" s="413"/>
      <c r="MYK197" s="414"/>
      <c r="MYL197" s="414"/>
      <c r="MYM197" s="413"/>
      <c r="MYN197" s="413"/>
      <c r="MYO197" s="414"/>
      <c r="MYP197" s="414"/>
      <c r="MYQ197" s="413"/>
      <c r="MYR197" s="413"/>
      <c r="MYS197" s="413"/>
      <c r="MYT197" s="413"/>
      <c r="MYU197" s="413"/>
      <c r="MYV197" s="413"/>
      <c r="MYW197" s="413"/>
      <c r="MYX197" s="414"/>
      <c r="MYY197" s="414"/>
      <c r="MYZ197" s="413"/>
      <c r="MZA197" s="413"/>
      <c r="MZB197" s="414"/>
      <c r="MZC197" s="414"/>
      <c r="MZD197" s="413"/>
      <c r="MZE197" s="413"/>
      <c r="MZF197" s="413"/>
      <c r="MZG197" s="413"/>
      <c r="MZH197" s="413"/>
      <c r="MZI197" s="407"/>
      <c r="MZJ197" s="439"/>
      <c r="MZK197" s="413"/>
      <c r="MZL197" s="413"/>
      <c r="MZM197" s="413"/>
      <c r="MZN197" s="413"/>
      <c r="MZO197" s="413"/>
      <c r="MZP197" s="413"/>
      <c r="MZQ197" s="413"/>
      <c r="MZR197" s="412"/>
      <c r="MZS197" s="412"/>
      <c r="MZT197" s="412"/>
      <c r="MZU197" s="412"/>
      <c r="MZV197" s="412"/>
      <c r="MZW197" s="412"/>
      <c r="MZX197" s="412"/>
      <c r="MZY197" s="412"/>
      <c r="MZZ197" s="412"/>
      <c r="NAA197" s="412"/>
      <c r="NAB197" s="412"/>
      <c r="NAC197" s="412"/>
      <c r="NAD197" s="412"/>
      <c r="NAE197" s="412"/>
      <c r="NAF197" s="412"/>
      <c r="NAG197" s="412"/>
      <c r="NAH197" s="412"/>
      <c r="NAI197" s="412"/>
      <c r="NAJ197" s="412"/>
      <c r="NAK197" s="412"/>
      <c r="NAL197" s="412"/>
      <c r="NAM197" s="412"/>
      <c r="NAN197" s="412"/>
      <c r="NAO197" s="412"/>
      <c r="NAP197" s="412"/>
      <c r="NAQ197" s="412"/>
      <c r="NAR197" s="412"/>
      <c r="NAS197" s="412"/>
      <c r="NAT197" s="412"/>
      <c r="NAU197" s="412"/>
      <c r="NAV197" s="412"/>
      <c r="NAW197" s="412"/>
      <c r="NAX197" s="412"/>
      <c r="NAY197" s="412"/>
      <c r="NAZ197" s="412"/>
      <c r="NBA197" s="412"/>
      <c r="NBB197" s="412"/>
      <c r="NBC197" s="412"/>
      <c r="NBD197" s="412"/>
      <c r="NBE197" s="412"/>
      <c r="NBF197" s="412"/>
      <c r="NBG197" s="412"/>
      <c r="NBH197" s="412"/>
      <c r="NBI197" s="412"/>
      <c r="NBJ197" s="413"/>
      <c r="NBK197" s="413"/>
      <c r="NBL197" s="413"/>
      <c r="NBM197" s="413"/>
      <c r="NBN197" s="413"/>
      <c r="NBO197" s="413"/>
      <c r="NBP197" s="413"/>
      <c r="NBQ197" s="413"/>
      <c r="NBR197" s="413"/>
      <c r="NBS197" s="413"/>
      <c r="NBT197" s="413"/>
      <c r="NBU197" s="413"/>
      <c r="NBV197" s="413"/>
      <c r="NBW197" s="413"/>
      <c r="NBX197" s="413"/>
      <c r="NBY197" s="413"/>
      <c r="NBZ197" s="413"/>
      <c r="NCA197" s="413"/>
      <c r="NCB197" s="413"/>
      <c r="NCC197" s="413"/>
      <c r="NCD197" s="413"/>
      <c r="NCE197" s="413"/>
      <c r="NCF197" s="413"/>
      <c r="NCG197" s="413"/>
      <c r="NCH197" s="414"/>
      <c r="NCI197" s="414"/>
      <c r="NCJ197" s="414"/>
      <c r="NCK197" s="414"/>
      <c r="NCL197" s="414"/>
      <c r="NCM197" s="413"/>
      <c r="NCN197" s="413"/>
      <c r="NCO197" s="414"/>
      <c r="NCP197" s="414"/>
      <c r="NCQ197" s="413"/>
      <c r="NCR197" s="413"/>
      <c r="NCS197" s="414"/>
      <c r="NCT197" s="414"/>
      <c r="NCU197" s="413"/>
      <c r="NCV197" s="413"/>
      <c r="NCW197" s="413"/>
      <c r="NCX197" s="413"/>
      <c r="NCY197" s="413"/>
      <c r="NCZ197" s="413"/>
      <c r="NDA197" s="413"/>
      <c r="NDB197" s="414"/>
      <c r="NDC197" s="414"/>
      <c r="NDD197" s="413"/>
      <c r="NDE197" s="413"/>
      <c r="NDF197" s="414"/>
      <c r="NDG197" s="414"/>
      <c r="NDH197" s="413"/>
      <c r="NDI197" s="413"/>
      <c r="NDJ197" s="413"/>
      <c r="NDK197" s="413"/>
      <c r="NDL197" s="413"/>
      <c r="NDM197" s="407"/>
      <c r="NDN197" s="439"/>
      <c r="NDO197" s="413"/>
      <c r="NDP197" s="413"/>
      <c r="NDQ197" s="413"/>
      <c r="NDR197" s="413"/>
      <c r="NDS197" s="413"/>
      <c r="NDT197" s="413"/>
      <c r="NDU197" s="413"/>
      <c r="NDV197" s="412"/>
      <c r="NDW197" s="412"/>
      <c r="NDX197" s="412"/>
      <c r="NDY197" s="412"/>
      <c r="NDZ197" s="412"/>
      <c r="NEA197" s="412"/>
      <c r="NEB197" s="412"/>
      <c r="NEC197" s="412"/>
      <c r="NED197" s="412"/>
      <c r="NEE197" s="412"/>
      <c r="NEF197" s="412"/>
      <c r="NEG197" s="412"/>
      <c r="NEH197" s="412"/>
      <c r="NEI197" s="412"/>
      <c r="NEJ197" s="412"/>
      <c r="NEK197" s="412"/>
      <c r="NEL197" s="412"/>
      <c r="NEM197" s="412"/>
      <c r="NEN197" s="412"/>
      <c r="NEO197" s="412"/>
      <c r="NEP197" s="412"/>
      <c r="NEQ197" s="412"/>
      <c r="NER197" s="412"/>
      <c r="NES197" s="412"/>
      <c r="NET197" s="412"/>
      <c r="NEU197" s="412"/>
      <c r="NEV197" s="412"/>
      <c r="NEW197" s="412"/>
      <c r="NEX197" s="412"/>
      <c r="NEY197" s="412"/>
      <c r="NEZ197" s="412"/>
      <c r="NFA197" s="412"/>
      <c r="NFB197" s="412"/>
      <c r="NFC197" s="412"/>
      <c r="NFD197" s="412"/>
      <c r="NFE197" s="412"/>
      <c r="NFF197" s="412"/>
      <c r="NFG197" s="412"/>
      <c r="NFH197" s="412"/>
      <c r="NFI197" s="412"/>
      <c r="NFJ197" s="412"/>
      <c r="NFK197" s="412"/>
      <c r="NFL197" s="412"/>
      <c r="NFM197" s="412"/>
      <c r="NFN197" s="413"/>
      <c r="NFO197" s="413"/>
      <c r="NFP197" s="413"/>
      <c r="NFQ197" s="413"/>
      <c r="NFR197" s="413"/>
      <c r="NFS197" s="413"/>
      <c r="NFT197" s="413"/>
      <c r="NFU197" s="413"/>
      <c r="NFV197" s="413"/>
      <c r="NFW197" s="413"/>
      <c r="NFX197" s="413"/>
      <c r="NFY197" s="413"/>
      <c r="NFZ197" s="413"/>
      <c r="NGA197" s="413"/>
      <c r="NGB197" s="413"/>
      <c r="NGC197" s="413"/>
      <c r="NGD197" s="413"/>
      <c r="NGE197" s="413"/>
      <c r="NGF197" s="413"/>
      <c r="NGG197" s="413"/>
      <c r="NGH197" s="413"/>
      <c r="NGI197" s="413"/>
      <c r="NGJ197" s="413"/>
      <c r="NGK197" s="413"/>
      <c r="NGL197" s="414"/>
      <c r="NGM197" s="414"/>
      <c r="NGN197" s="414"/>
      <c r="NGO197" s="414"/>
      <c r="NGP197" s="414"/>
      <c r="NGQ197" s="413"/>
      <c r="NGR197" s="413"/>
      <c r="NGS197" s="414"/>
      <c r="NGT197" s="414"/>
      <c r="NGU197" s="413"/>
      <c r="NGV197" s="413"/>
      <c r="NGW197" s="414"/>
      <c r="NGX197" s="414"/>
      <c r="NGY197" s="413"/>
      <c r="NGZ197" s="413"/>
      <c r="NHA197" s="413"/>
      <c r="NHB197" s="413"/>
      <c r="NHC197" s="413"/>
      <c r="NHD197" s="413"/>
      <c r="NHE197" s="413"/>
      <c r="NHF197" s="414"/>
      <c r="NHG197" s="414"/>
      <c r="NHH197" s="413"/>
      <c r="NHI197" s="413"/>
      <c r="NHJ197" s="414"/>
      <c r="NHK197" s="414"/>
      <c r="NHL197" s="413"/>
      <c r="NHM197" s="413"/>
      <c r="NHN197" s="413"/>
      <c r="NHO197" s="413"/>
      <c r="NHP197" s="413"/>
      <c r="NHQ197" s="407"/>
      <c r="NHR197" s="439"/>
      <c r="NHS197" s="413"/>
      <c r="NHT197" s="413"/>
      <c r="NHU197" s="413"/>
      <c r="NHV197" s="413"/>
      <c r="NHW197" s="413"/>
      <c r="NHX197" s="413"/>
      <c r="NHY197" s="413"/>
      <c r="NHZ197" s="412"/>
      <c r="NIA197" s="412"/>
      <c r="NIB197" s="412"/>
      <c r="NIC197" s="412"/>
      <c r="NID197" s="412"/>
      <c r="NIE197" s="412"/>
      <c r="NIF197" s="412"/>
      <c r="NIG197" s="412"/>
      <c r="NIH197" s="412"/>
      <c r="NII197" s="412"/>
      <c r="NIJ197" s="412"/>
      <c r="NIK197" s="412"/>
      <c r="NIL197" s="412"/>
      <c r="NIM197" s="412"/>
      <c r="NIN197" s="412"/>
      <c r="NIO197" s="412"/>
      <c r="NIP197" s="412"/>
      <c r="NIQ197" s="412"/>
      <c r="NIR197" s="412"/>
      <c r="NIS197" s="412"/>
      <c r="NIT197" s="412"/>
      <c r="NIU197" s="412"/>
      <c r="NIV197" s="412"/>
      <c r="NIW197" s="412"/>
      <c r="NIX197" s="412"/>
      <c r="NIY197" s="412"/>
      <c r="NIZ197" s="412"/>
      <c r="NJA197" s="412"/>
      <c r="NJB197" s="412"/>
      <c r="NJC197" s="412"/>
      <c r="NJD197" s="412"/>
      <c r="NJE197" s="412"/>
      <c r="NJF197" s="412"/>
      <c r="NJG197" s="412"/>
      <c r="NJH197" s="412"/>
      <c r="NJI197" s="412"/>
      <c r="NJJ197" s="412"/>
      <c r="NJK197" s="412"/>
      <c r="NJL197" s="412"/>
      <c r="NJM197" s="412"/>
      <c r="NJN197" s="412"/>
      <c r="NJO197" s="412"/>
      <c r="NJP197" s="412"/>
      <c r="NJQ197" s="412"/>
      <c r="NJR197" s="413"/>
      <c r="NJS197" s="413"/>
      <c r="NJT197" s="413"/>
      <c r="NJU197" s="413"/>
      <c r="NJV197" s="413"/>
      <c r="NJW197" s="413"/>
      <c r="NJX197" s="413"/>
      <c r="NJY197" s="413"/>
      <c r="NJZ197" s="413"/>
      <c r="NKA197" s="413"/>
      <c r="NKB197" s="413"/>
      <c r="NKC197" s="413"/>
      <c r="NKD197" s="413"/>
      <c r="NKE197" s="413"/>
      <c r="NKF197" s="413"/>
      <c r="NKG197" s="413"/>
      <c r="NKH197" s="413"/>
      <c r="NKI197" s="413"/>
      <c r="NKJ197" s="413"/>
      <c r="NKK197" s="413"/>
      <c r="NKL197" s="413"/>
      <c r="NKM197" s="413"/>
      <c r="NKN197" s="413"/>
      <c r="NKO197" s="413"/>
      <c r="NKP197" s="414"/>
      <c r="NKQ197" s="414"/>
      <c r="NKR197" s="414"/>
      <c r="NKS197" s="414"/>
      <c r="NKT197" s="414"/>
      <c r="NKU197" s="413"/>
      <c r="NKV197" s="413"/>
      <c r="NKW197" s="414"/>
      <c r="NKX197" s="414"/>
      <c r="NKY197" s="413"/>
      <c r="NKZ197" s="413"/>
      <c r="NLA197" s="414"/>
      <c r="NLB197" s="414"/>
      <c r="NLC197" s="413"/>
      <c r="NLD197" s="413"/>
      <c r="NLE197" s="413"/>
      <c r="NLF197" s="413"/>
      <c r="NLG197" s="413"/>
      <c r="NLH197" s="413"/>
      <c r="NLI197" s="413"/>
      <c r="NLJ197" s="414"/>
      <c r="NLK197" s="414"/>
      <c r="NLL197" s="413"/>
      <c r="NLM197" s="413"/>
      <c r="NLN197" s="414"/>
      <c r="NLO197" s="414"/>
      <c r="NLP197" s="413"/>
      <c r="NLQ197" s="413"/>
      <c r="NLR197" s="413"/>
      <c r="NLS197" s="413"/>
      <c r="NLT197" s="413"/>
      <c r="NLU197" s="407"/>
      <c r="NLV197" s="439"/>
      <c r="NLW197" s="413"/>
      <c r="NLX197" s="413"/>
      <c r="NLY197" s="413"/>
      <c r="NLZ197" s="413"/>
      <c r="NMA197" s="413"/>
      <c r="NMB197" s="413"/>
      <c r="NMC197" s="413"/>
      <c r="NMD197" s="412"/>
      <c r="NME197" s="412"/>
      <c r="NMF197" s="412"/>
      <c r="NMG197" s="412"/>
      <c r="NMH197" s="412"/>
      <c r="NMI197" s="412"/>
      <c r="NMJ197" s="412"/>
      <c r="NMK197" s="412"/>
      <c r="NML197" s="412"/>
      <c r="NMM197" s="412"/>
      <c r="NMN197" s="412"/>
      <c r="NMO197" s="412"/>
      <c r="NMP197" s="412"/>
      <c r="NMQ197" s="412"/>
      <c r="NMR197" s="412"/>
      <c r="NMS197" s="412"/>
      <c r="NMT197" s="412"/>
      <c r="NMU197" s="412"/>
      <c r="NMV197" s="412"/>
      <c r="NMW197" s="412"/>
      <c r="NMX197" s="412"/>
      <c r="NMY197" s="412"/>
      <c r="NMZ197" s="412"/>
      <c r="NNA197" s="412"/>
      <c r="NNB197" s="412"/>
      <c r="NNC197" s="412"/>
      <c r="NND197" s="412"/>
      <c r="NNE197" s="412"/>
      <c r="NNF197" s="412"/>
      <c r="NNG197" s="412"/>
      <c r="NNH197" s="412"/>
      <c r="NNI197" s="412"/>
      <c r="NNJ197" s="412"/>
      <c r="NNK197" s="412"/>
      <c r="NNL197" s="412"/>
      <c r="NNM197" s="412"/>
      <c r="NNN197" s="412"/>
      <c r="NNO197" s="412"/>
      <c r="NNP197" s="412"/>
      <c r="NNQ197" s="412"/>
      <c r="NNR197" s="412"/>
      <c r="NNS197" s="412"/>
      <c r="NNT197" s="412"/>
      <c r="NNU197" s="412"/>
      <c r="NNV197" s="413"/>
      <c r="NNW197" s="413"/>
      <c r="NNX197" s="413"/>
      <c r="NNY197" s="413"/>
      <c r="NNZ197" s="413"/>
      <c r="NOA197" s="413"/>
      <c r="NOB197" s="413"/>
      <c r="NOC197" s="413"/>
      <c r="NOD197" s="413"/>
      <c r="NOE197" s="413"/>
      <c r="NOF197" s="413"/>
      <c r="NOG197" s="413"/>
      <c r="NOH197" s="413"/>
      <c r="NOI197" s="413"/>
      <c r="NOJ197" s="413"/>
      <c r="NOK197" s="413"/>
      <c r="NOL197" s="413"/>
      <c r="NOM197" s="413"/>
      <c r="NON197" s="413"/>
      <c r="NOO197" s="413"/>
      <c r="NOP197" s="413"/>
      <c r="NOQ197" s="413"/>
      <c r="NOR197" s="413"/>
      <c r="NOS197" s="413"/>
      <c r="NOT197" s="414"/>
      <c r="NOU197" s="414"/>
      <c r="NOV197" s="414"/>
      <c r="NOW197" s="414"/>
      <c r="NOX197" s="414"/>
      <c r="NOY197" s="413"/>
      <c r="NOZ197" s="413"/>
      <c r="NPA197" s="414"/>
      <c r="NPB197" s="414"/>
      <c r="NPC197" s="413"/>
      <c r="NPD197" s="413"/>
      <c r="NPE197" s="414"/>
      <c r="NPF197" s="414"/>
      <c r="NPG197" s="413"/>
      <c r="NPH197" s="413"/>
      <c r="NPI197" s="413"/>
      <c r="NPJ197" s="413"/>
      <c r="NPK197" s="413"/>
      <c r="NPL197" s="413"/>
      <c r="NPM197" s="413"/>
      <c r="NPN197" s="414"/>
      <c r="NPO197" s="414"/>
      <c r="NPP197" s="413"/>
      <c r="NPQ197" s="413"/>
      <c r="NPR197" s="414"/>
      <c r="NPS197" s="414"/>
      <c r="NPT197" s="413"/>
      <c r="NPU197" s="413"/>
      <c r="NPV197" s="413"/>
      <c r="NPW197" s="413"/>
      <c r="NPX197" s="413"/>
      <c r="NPY197" s="407"/>
      <c r="NPZ197" s="439"/>
      <c r="NQA197" s="413"/>
      <c r="NQB197" s="413"/>
      <c r="NQC197" s="413"/>
      <c r="NQD197" s="413"/>
      <c r="NQE197" s="413"/>
      <c r="NQF197" s="413"/>
      <c r="NQG197" s="413"/>
      <c r="NQH197" s="412"/>
      <c r="NQI197" s="412"/>
      <c r="NQJ197" s="412"/>
      <c r="NQK197" s="412"/>
      <c r="NQL197" s="412"/>
      <c r="NQM197" s="412"/>
      <c r="NQN197" s="412"/>
      <c r="NQO197" s="412"/>
      <c r="NQP197" s="412"/>
      <c r="NQQ197" s="412"/>
      <c r="NQR197" s="412"/>
      <c r="NQS197" s="412"/>
      <c r="NQT197" s="412"/>
      <c r="NQU197" s="412"/>
      <c r="NQV197" s="412"/>
      <c r="NQW197" s="412"/>
      <c r="NQX197" s="412"/>
      <c r="NQY197" s="412"/>
      <c r="NQZ197" s="412"/>
      <c r="NRA197" s="412"/>
      <c r="NRB197" s="412"/>
      <c r="NRC197" s="412"/>
      <c r="NRD197" s="412"/>
      <c r="NRE197" s="412"/>
      <c r="NRF197" s="412"/>
      <c r="NRG197" s="412"/>
      <c r="NRH197" s="412"/>
      <c r="NRI197" s="412"/>
      <c r="NRJ197" s="412"/>
      <c r="NRK197" s="412"/>
      <c r="NRL197" s="412"/>
      <c r="NRM197" s="412"/>
      <c r="NRN197" s="412"/>
      <c r="NRO197" s="412"/>
      <c r="NRP197" s="412"/>
      <c r="NRQ197" s="412"/>
      <c r="NRR197" s="412"/>
      <c r="NRS197" s="412"/>
      <c r="NRT197" s="412"/>
      <c r="NRU197" s="412"/>
      <c r="NRV197" s="412"/>
      <c r="NRW197" s="412"/>
      <c r="NRX197" s="412"/>
      <c r="NRY197" s="412"/>
      <c r="NRZ197" s="413"/>
      <c r="NSA197" s="413"/>
      <c r="NSB197" s="413"/>
      <c r="NSC197" s="413"/>
      <c r="NSD197" s="413"/>
      <c r="NSE197" s="413"/>
      <c r="NSF197" s="413"/>
      <c r="NSG197" s="413"/>
      <c r="NSH197" s="413"/>
      <c r="NSI197" s="413"/>
      <c r="NSJ197" s="413"/>
      <c r="NSK197" s="413"/>
      <c r="NSL197" s="413"/>
      <c r="NSM197" s="413"/>
      <c r="NSN197" s="413"/>
      <c r="NSO197" s="413"/>
      <c r="NSP197" s="413"/>
      <c r="NSQ197" s="413"/>
      <c r="NSR197" s="413"/>
      <c r="NSS197" s="413"/>
      <c r="NST197" s="413"/>
      <c r="NSU197" s="413"/>
      <c r="NSV197" s="413"/>
      <c r="NSW197" s="413"/>
      <c r="NSX197" s="414"/>
      <c r="NSY197" s="414"/>
      <c r="NSZ197" s="414"/>
      <c r="NTA197" s="414"/>
      <c r="NTB197" s="414"/>
      <c r="NTC197" s="413"/>
      <c r="NTD197" s="413"/>
      <c r="NTE197" s="414"/>
      <c r="NTF197" s="414"/>
      <c r="NTG197" s="413"/>
      <c r="NTH197" s="413"/>
      <c r="NTI197" s="414"/>
      <c r="NTJ197" s="414"/>
      <c r="NTK197" s="413"/>
      <c r="NTL197" s="413"/>
      <c r="NTM197" s="413"/>
      <c r="NTN197" s="413"/>
      <c r="NTO197" s="413"/>
      <c r="NTP197" s="413"/>
      <c r="NTQ197" s="413"/>
      <c r="NTR197" s="414"/>
      <c r="NTS197" s="414"/>
      <c r="NTT197" s="413"/>
      <c r="NTU197" s="413"/>
      <c r="NTV197" s="414"/>
      <c r="NTW197" s="414"/>
      <c r="NTX197" s="413"/>
      <c r="NTY197" s="413"/>
      <c r="NTZ197" s="413"/>
      <c r="NUA197" s="413"/>
      <c r="NUB197" s="413"/>
      <c r="NUC197" s="407"/>
      <c r="NUD197" s="439"/>
      <c r="NUE197" s="413"/>
      <c r="NUF197" s="413"/>
      <c r="NUG197" s="413"/>
      <c r="NUH197" s="413"/>
      <c r="NUI197" s="413"/>
      <c r="NUJ197" s="413"/>
      <c r="NUK197" s="413"/>
      <c r="NUL197" s="412"/>
      <c r="NUM197" s="412"/>
      <c r="NUN197" s="412"/>
      <c r="NUO197" s="412"/>
      <c r="NUP197" s="412"/>
      <c r="NUQ197" s="412"/>
      <c r="NUR197" s="412"/>
      <c r="NUS197" s="412"/>
      <c r="NUT197" s="412"/>
      <c r="NUU197" s="412"/>
      <c r="NUV197" s="412"/>
      <c r="NUW197" s="412"/>
      <c r="NUX197" s="412"/>
      <c r="NUY197" s="412"/>
      <c r="NUZ197" s="412"/>
      <c r="NVA197" s="412"/>
      <c r="NVB197" s="412"/>
      <c r="NVC197" s="412"/>
      <c r="NVD197" s="412"/>
      <c r="NVE197" s="412"/>
      <c r="NVF197" s="412"/>
      <c r="NVG197" s="412"/>
      <c r="NVH197" s="412"/>
      <c r="NVI197" s="412"/>
      <c r="NVJ197" s="412"/>
      <c r="NVK197" s="412"/>
      <c r="NVL197" s="412"/>
      <c r="NVM197" s="412"/>
      <c r="NVN197" s="412"/>
      <c r="NVO197" s="412"/>
      <c r="NVP197" s="412"/>
      <c r="NVQ197" s="412"/>
      <c r="NVR197" s="412"/>
      <c r="NVS197" s="412"/>
      <c r="NVT197" s="412"/>
      <c r="NVU197" s="412"/>
      <c r="NVV197" s="412"/>
      <c r="NVW197" s="412"/>
      <c r="NVX197" s="412"/>
      <c r="NVY197" s="412"/>
      <c r="NVZ197" s="412"/>
      <c r="NWA197" s="412"/>
      <c r="NWB197" s="412"/>
      <c r="NWC197" s="412"/>
      <c r="NWD197" s="413"/>
      <c r="NWE197" s="413"/>
      <c r="NWF197" s="413"/>
      <c r="NWG197" s="413"/>
      <c r="NWH197" s="413"/>
      <c r="NWI197" s="413"/>
      <c r="NWJ197" s="413"/>
      <c r="NWK197" s="413"/>
      <c r="NWL197" s="413"/>
      <c r="NWM197" s="413"/>
      <c r="NWN197" s="413"/>
      <c r="NWO197" s="413"/>
      <c r="NWP197" s="413"/>
      <c r="NWQ197" s="413"/>
      <c r="NWR197" s="413"/>
      <c r="NWS197" s="413"/>
      <c r="NWT197" s="413"/>
      <c r="NWU197" s="413"/>
      <c r="NWV197" s="413"/>
      <c r="NWW197" s="413"/>
      <c r="NWX197" s="413"/>
      <c r="NWY197" s="413"/>
      <c r="NWZ197" s="413"/>
      <c r="NXA197" s="413"/>
      <c r="NXB197" s="414"/>
      <c r="NXC197" s="414"/>
      <c r="NXD197" s="414"/>
      <c r="NXE197" s="414"/>
      <c r="NXF197" s="414"/>
      <c r="NXG197" s="413"/>
      <c r="NXH197" s="413"/>
      <c r="NXI197" s="414"/>
      <c r="NXJ197" s="414"/>
      <c r="NXK197" s="413"/>
      <c r="NXL197" s="413"/>
      <c r="NXM197" s="414"/>
      <c r="NXN197" s="414"/>
      <c r="NXO197" s="413"/>
      <c r="NXP197" s="413"/>
      <c r="NXQ197" s="413"/>
      <c r="NXR197" s="413"/>
      <c r="NXS197" s="413"/>
      <c r="NXT197" s="413"/>
      <c r="NXU197" s="413"/>
      <c r="NXV197" s="414"/>
      <c r="NXW197" s="414"/>
      <c r="NXX197" s="413"/>
      <c r="NXY197" s="413"/>
      <c r="NXZ197" s="414"/>
      <c r="NYA197" s="414"/>
      <c r="NYB197" s="413"/>
      <c r="NYC197" s="413"/>
      <c r="NYD197" s="413"/>
      <c r="NYE197" s="413"/>
      <c r="NYF197" s="413"/>
      <c r="NYG197" s="407"/>
      <c r="NYH197" s="439"/>
      <c r="NYI197" s="413"/>
      <c r="NYJ197" s="413"/>
      <c r="NYK197" s="413"/>
      <c r="NYL197" s="413"/>
      <c r="NYM197" s="413"/>
      <c r="NYN197" s="413"/>
      <c r="NYO197" s="413"/>
      <c r="NYP197" s="412"/>
      <c r="NYQ197" s="412"/>
      <c r="NYR197" s="412"/>
      <c r="NYS197" s="412"/>
      <c r="NYT197" s="412"/>
      <c r="NYU197" s="412"/>
      <c r="NYV197" s="412"/>
      <c r="NYW197" s="412"/>
      <c r="NYX197" s="412"/>
      <c r="NYY197" s="412"/>
      <c r="NYZ197" s="412"/>
      <c r="NZA197" s="412"/>
      <c r="NZB197" s="412"/>
      <c r="NZC197" s="412"/>
      <c r="NZD197" s="412"/>
      <c r="NZE197" s="412"/>
      <c r="NZF197" s="412"/>
      <c r="NZG197" s="412"/>
      <c r="NZH197" s="412"/>
      <c r="NZI197" s="412"/>
      <c r="NZJ197" s="412"/>
      <c r="NZK197" s="412"/>
      <c r="NZL197" s="412"/>
      <c r="NZM197" s="412"/>
      <c r="NZN197" s="412"/>
      <c r="NZO197" s="412"/>
      <c r="NZP197" s="412"/>
      <c r="NZQ197" s="412"/>
      <c r="NZR197" s="412"/>
      <c r="NZS197" s="412"/>
      <c r="NZT197" s="412"/>
      <c r="NZU197" s="412"/>
      <c r="NZV197" s="412"/>
      <c r="NZW197" s="412"/>
      <c r="NZX197" s="412"/>
      <c r="NZY197" s="412"/>
      <c r="NZZ197" s="412"/>
      <c r="OAA197" s="412"/>
      <c r="OAB197" s="412"/>
      <c r="OAC197" s="412"/>
      <c r="OAD197" s="412"/>
      <c r="OAE197" s="412"/>
      <c r="OAF197" s="412"/>
      <c r="OAG197" s="412"/>
      <c r="OAH197" s="413"/>
      <c r="OAI197" s="413"/>
      <c r="OAJ197" s="413"/>
      <c r="OAK197" s="413"/>
      <c r="OAL197" s="413"/>
      <c r="OAM197" s="413"/>
      <c r="OAN197" s="413"/>
      <c r="OAO197" s="413"/>
      <c r="OAP197" s="413"/>
      <c r="OAQ197" s="413"/>
      <c r="OAR197" s="413"/>
      <c r="OAS197" s="413"/>
      <c r="OAT197" s="413"/>
      <c r="OAU197" s="413"/>
      <c r="OAV197" s="413"/>
      <c r="OAW197" s="413"/>
      <c r="OAX197" s="413"/>
      <c r="OAY197" s="413"/>
      <c r="OAZ197" s="413"/>
      <c r="OBA197" s="413"/>
      <c r="OBB197" s="413"/>
      <c r="OBC197" s="413"/>
      <c r="OBD197" s="413"/>
      <c r="OBE197" s="413"/>
      <c r="OBF197" s="414"/>
      <c r="OBG197" s="414"/>
      <c r="OBH197" s="414"/>
      <c r="OBI197" s="414"/>
      <c r="OBJ197" s="414"/>
      <c r="OBK197" s="413"/>
      <c r="OBL197" s="413"/>
      <c r="OBM197" s="414"/>
      <c r="OBN197" s="414"/>
      <c r="OBO197" s="413"/>
      <c r="OBP197" s="413"/>
      <c r="OBQ197" s="414"/>
      <c r="OBR197" s="414"/>
      <c r="OBS197" s="413"/>
      <c r="OBT197" s="413"/>
      <c r="OBU197" s="413"/>
      <c r="OBV197" s="413"/>
      <c r="OBW197" s="413"/>
      <c r="OBX197" s="413"/>
      <c r="OBY197" s="413"/>
      <c r="OBZ197" s="414"/>
      <c r="OCA197" s="414"/>
      <c r="OCB197" s="413"/>
      <c r="OCC197" s="413"/>
      <c r="OCD197" s="414"/>
      <c r="OCE197" s="414"/>
      <c r="OCF197" s="413"/>
      <c r="OCG197" s="413"/>
      <c r="OCH197" s="413"/>
      <c r="OCI197" s="413"/>
      <c r="OCJ197" s="413"/>
      <c r="OCK197" s="407"/>
      <c r="OCL197" s="439"/>
      <c r="OCM197" s="413"/>
      <c r="OCN197" s="413"/>
      <c r="OCO197" s="413"/>
      <c r="OCP197" s="413"/>
      <c r="OCQ197" s="413"/>
      <c r="OCR197" s="413"/>
      <c r="OCS197" s="413"/>
      <c r="OCT197" s="412"/>
      <c r="OCU197" s="412"/>
      <c r="OCV197" s="412"/>
      <c r="OCW197" s="412"/>
      <c r="OCX197" s="412"/>
      <c r="OCY197" s="412"/>
      <c r="OCZ197" s="412"/>
      <c r="ODA197" s="412"/>
      <c r="ODB197" s="412"/>
      <c r="ODC197" s="412"/>
      <c r="ODD197" s="412"/>
      <c r="ODE197" s="412"/>
      <c r="ODF197" s="412"/>
      <c r="ODG197" s="412"/>
      <c r="ODH197" s="412"/>
      <c r="ODI197" s="412"/>
      <c r="ODJ197" s="412"/>
      <c r="ODK197" s="412"/>
      <c r="ODL197" s="412"/>
      <c r="ODM197" s="412"/>
      <c r="ODN197" s="412"/>
      <c r="ODO197" s="412"/>
      <c r="ODP197" s="412"/>
      <c r="ODQ197" s="412"/>
      <c r="ODR197" s="412"/>
      <c r="ODS197" s="412"/>
      <c r="ODT197" s="412"/>
      <c r="ODU197" s="412"/>
      <c r="ODV197" s="412"/>
      <c r="ODW197" s="412"/>
      <c r="ODX197" s="412"/>
      <c r="ODY197" s="412"/>
      <c r="ODZ197" s="412"/>
      <c r="OEA197" s="412"/>
      <c r="OEB197" s="412"/>
      <c r="OEC197" s="412"/>
      <c r="OED197" s="412"/>
      <c r="OEE197" s="412"/>
      <c r="OEF197" s="412"/>
      <c r="OEG197" s="412"/>
      <c r="OEH197" s="412"/>
      <c r="OEI197" s="412"/>
      <c r="OEJ197" s="412"/>
      <c r="OEK197" s="412"/>
      <c r="OEL197" s="413"/>
      <c r="OEM197" s="413"/>
      <c r="OEN197" s="413"/>
      <c r="OEO197" s="413"/>
      <c r="OEP197" s="413"/>
      <c r="OEQ197" s="413"/>
      <c r="OER197" s="413"/>
      <c r="OES197" s="413"/>
      <c r="OET197" s="413"/>
      <c r="OEU197" s="413"/>
      <c r="OEV197" s="413"/>
      <c r="OEW197" s="413"/>
      <c r="OEX197" s="413"/>
      <c r="OEY197" s="413"/>
      <c r="OEZ197" s="413"/>
      <c r="OFA197" s="413"/>
      <c r="OFB197" s="413"/>
      <c r="OFC197" s="413"/>
      <c r="OFD197" s="413"/>
      <c r="OFE197" s="413"/>
      <c r="OFF197" s="413"/>
      <c r="OFG197" s="413"/>
      <c r="OFH197" s="413"/>
      <c r="OFI197" s="413"/>
      <c r="OFJ197" s="414"/>
      <c r="OFK197" s="414"/>
      <c r="OFL197" s="414"/>
      <c r="OFM197" s="414"/>
      <c r="OFN197" s="414"/>
      <c r="OFO197" s="413"/>
      <c r="OFP197" s="413"/>
      <c r="OFQ197" s="414"/>
      <c r="OFR197" s="414"/>
      <c r="OFS197" s="413"/>
      <c r="OFT197" s="413"/>
      <c r="OFU197" s="414"/>
      <c r="OFV197" s="414"/>
      <c r="OFW197" s="413"/>
      <c r="OFX197" s="413"/>
      <c r="OFY197" s="413"/>
      <c r="OFZ197" s="413"/>
      <c r="OGA197" s="413"/>
      <c r="OGB197" s="413"/>
      <c r="OGC197" s="413"/>
      <c r="OGD197" s="414"/>
      <c r="OGE197" s="414"/>
      <c r="OGF197" s="413"/>
      <c r="OGG197" s="413"/>
      <c r="OGH197" s="414"/>
      <c r="OGI197" s="414"/>
      <c r="OGJ197" s="413"/>
      <c r="OGK197" s="413"/>
      <c r="OGL197" s="413"/>
      <c r="OGM197" s="413"/>
      <c r="OGN197" s="413"/>
      <c r="OGO197" s="407"/>
      <c r="OGP197" s="439"/>
      <c r="OGQ197" s="413"/>
      <c r="OGR197" s="413"/>
      <c r="OGS197" s="413"/>
      <c r="OGT197" s="413"/>
      <c r="OGU197" s="413"/>
      <c r="OGV197" s="413"/>
      <c r="OGW197" s="413"/>
      <c r="OGX197" s="412"/>
      <c r="OGY197" s="412"/>
      <c r="OGZ197" s="412"/>
      <c r="OHA197" s="412"/>
      <c r="OHB197" s="412"/>
      <c r="OHC197" s="412"/>
      <c r="OHD197" s="412"/>
      <c r="OHE197" s="412"/>
      <c r="OHF197" s="412"/>
      <c r="OHG197" s="412"/>
      <c r="OHH197" s="412"/>
      <c r="OHI197" s="412"/>
      <c r="OHJ197" s="412"/>
      <c r="OHK197" s="412"/>
      <c r="OHL197" s="412"/>
      <c r="OHM197" s="412"/>
      <c r="OHN197" s="412"/>
      <c r="OHO197" s="412"/>
      <c r="OHP197" s="412"/>
      <c r="OHQ197" s="412"/>
      <c r="OHR197" s="412"/>
      <c r="OHS197" s="412"/>
      <c r="OHT197" s="412"/>
      <c r="OHU197" s="412"/>
      <c r="OHV197" s="412"/>
      <c r="OHW197" s="412"/>
      <c r="OHX197" s="412"/>
      <c r="OHY197" s="412"/>
      <c r="OHZ197" s="412"/>
      <c r="OIA197" s="412"/>
      <c r="OIB197" s="412"/>
      <c r="OIC197" s="412"/>
      <c r="OID197" s="412"/>
      <c r="OIE197" s="412"/>
      <c r="OIF197" s="412"/>
      <c r="OIG197" s="412"/>
      <c r="OIH197" s="412"/>
      <c r="OII197" s="412"/>
      <c r="OIJ197" s="412"/>
      <c r="OIK197" s="412"/>
      <c r="OIL197" s="412"/>
      <c r="OIM197" s="412"/>
      <c r="OIN197" s="412"/>
      <c r="OIO197" s="412"/>
      <c r="OIP197" s="413"/>
      <c r="OIQ197" s="413"/>
      <c r="OIR197" s="413"/>
      <c r="OIS197" s="413"/>
      <c r="OIT197" s="413"/>
      <c r="OIU197" s="413"/>
      <c r="OIV197" s="413"/>
      <c r="OIW197" s="413"/>
      <c r="OIX197" s="413"/>
      <c r="OIY197" s="413"/>
      <c r="OIZ197" s="413"/>
      <c r="OJA197" s="413"/>
      <c r="OJB197" s="413"/>
      <c r="OJC197" s="413"/>
      <c r="OJD197" s="413"/>
      <c r="OJE197" s="413"/>
      <c r="OJF197" s="413"/>
      <c r="OJG197" s="413"/>
      <c r="OJH197" s="413"/>
      <c r="OJI197" s="413"/>
      <c r="OJJ197" s="413"/>
      <c r="OJK197" s="413"/>
      <c r="OJL197" s="413"/>
      <c r="OJM197" s="413"/>
      <c r="OJN197" s="414"/>
      <c r="OJO197" s="414"/>
      <c r="OJP197" s="414"/>
      <c r="OJQ197" s="414"/>
      <c r="OJR197" s="414"/>
      <c r="OJS197" s="413"/>
      <c r="OJT197" s="413"/>
      <c r="OJU197" s="414"/>
      <c r="OJV197" s="414"/>
      <c r="OJW197" s="413"/>
      <c r="OJX197" s="413"/>
      <c r="OJY197" s="414"/>
      <c r="OJZ197" s="414"/>
      <c r="OKA197" s="413"/>
      <c r="OKB197" s="413"/>
      <c r="OKC197" s="413"/>
      <c r="OKD197" s="413"/>
      <c r="OKE197" s="413"/>
      <c r="OKF197" s="413"/>
      <c r="OKG197" s="413"/>
      <c r="OKH197" s="414"/>
      <c r="OKI197" s="414"/>
      <c r="OKJ197" s="413"/>
      <c r="OKK197" s="413"/>
      <c r="OKL197" s="414"/>
      <c r="OKM197" s="414"/>
      <c r="OKN197" s="413"/>
      <c r="OKO197" s="413"/>
      <c r="OKP197" s="413"/>
      <c r="OKQ197" s="413"/>
      <c r="OKR197" s="413"/>
      <c r="OKS197" s="407"/>
      <c r="OKT197" s="439"/>
      <c r="OKU197" s="413"/>
      <c r="OKV197" s="413"/>
      <c r="OKW197" s="413"/>
      <c r="OKX197" s="413"/>
      <c r="OKY197" s="413"/>
      <c r="OKZ197" s="413"/>
      <c r="OLA197" s="413"/>
      <c r="OLB197" s="412"/>
      <c r="OLC197" s="412"/>
      <c r="OLD197" s="412"/>
      <c r="OLE197" s="412"/>
      <c r="OLF197" s="412"/>
      <c r="OLG197" s="412"/>
      <c r="OLH197" s="412"/>
      <c r="OLI197" s="412"/>
      <c r="OLJ197" s="412"/>
      <c r="OLK197" s="412"/>
      <c r="OLL197" s="412"/>
      <c r="OLM197" s="412"/>
      <c r="OLN197" s="412"/>
      <c r="OLO197" s="412"/>
      <c r="OLP197" s="412"/>
      <c r="OLQ197" s="412"/>
      <c r="OLR197" s="412"/>
      <c r="OLS197" s="412"/>
      <c r="OLT197" s="412"/>
      <c r="OLU197" s="412"/>
      <c r="OLV197" s="412"/>
      <c r="OLW197" s="412"/>
      <c r="OLX197" s="412"/>
      <c r="OLY197" s="412"/>
      <c r="OLZ197" s="412"/>
      <c r="OMA197" s="412"/>
      <c r="OMB197" s="412"/>
      <c r="OMC197" s="412"/>
      <c r="OMD197" s="412"/>
      <c r="OME197" s="412"/>
      <c r="OMF197" s="412"/>
      <c r="OMG197" s="412"/>
      <c r="OMH197" s="412"/>
      <c r="OMI197" s="412"/>
      <c r="OMJ197" s="412"/>
      <c r="OMK197" s="412"/>
      <c r="OML197" s="412"/>
      <c r="OMM197" s="412"/>
      <c r="OMN197" s="412"/>
      <c r="OMO197" s="412"/>
      <c r="OMP197" s="412"/>
      <c r="OMQ197" s="412"/>
      <c r="OMR197" s="412"/>
      <c r="OMS197" s="412"/>
      <c r="OMT197" s="413"/>
      <c r="OMU197" s="413"/>
      <c r="OMV197" s="413"/>
      <c r="OMW197" s="413"/>
      <c r="OMX197" s="413"/>
      <c r="OMY197" s="413"/>
      <c r="OMZ197" s="413"/>
      <c r="ONA197" s="413"/>
      <c r="ONB197" s="413"/>
      <c r="ONC197" s="413"/>
      <c r="OND197" s="413"/>
      <c r="ONE197" s="413"/>
      <c r="ONF197" s="413"/>
      <c r="ONG197" s="413"/>
      <c r="ONH197" s="413"/>
      <c r="ONI197" s="413"/>
      <c r="ONJ197" s="413"/>
      <c r="ONK197" s="413"/>
      <c r="ONL197" s="413"/>
      <c r="ONM197" s="413"/>
      <c r="ONN197" s="413"/>
      <c r="ONO197" s="413"/>
      <c r="ONP197" s="413"/>
      <c r="ONQ197" s="413"/>
      <c r="ONR197" s="414"/>
      <c r="ONS197" s="414"/>
      <c r="ONT197" s="414"/>
      <c r="ONU197" s="414"/>
      <c r="ONV197" s="414"/>
      <c r="ONW197" s="413"/>
      <c r="ONX197" s="413"/>
      <c r="ONY197" s="414"/>
      <c r="ONZ197" s="414"/>
      <c r="OOA197" s="413"/>
      <c r="OOB197" s="413"/>
      <c r="OOC197" s="414"/>
      <c r="OOD197" s="414"/>
      <c r="OOE197" s="413"/>
      <c r="OOF197" s="413"/>
      <c r="OOG197" s="413"/>
      <c r="OOH197" s="413"/>
      <c r="OOI197" s="413"/>
      <c r="OOJ197" s="413"/>
      <c r="OOK197" s="413"/>
      <c r="OOL197" s="414"/>
      <c r="OOM197" s="414"/>
      <c r="OON197" s="413"/>
      <c r="OOO197" s="413"/>
      <c r="OOP197" s="414"/>
      <c r="OOQ197" s="414"/>
      <c r="OOR197" s="413"/>
      <c r="OOS197" s="413"/>
      <c r="OOT197" s="413"/>
      <c r="OOU197" s="413"/>
      <c r="OOV197" s="413"/>
      <c r="OOW197" s="407"/>
      <c r="OOX197" s="439"/>
      <c r="OOY197" s="413"/>
      <c r="OOZ197" s="413"/>
      <c r="OPA197" s="413"/>
      <c r="OPB197" s="413"/>
      <c r="OPC197" s="413"/>
      <c r="OPD197" s="413"/>
      <c r="OPE197" s="413"/>
      <c r="OPF197" s="412"/>
      <c r="OPG197" s="412"/>
      <c r="OPH197" s="412"/>
      <c r="OPI197" s="412"/>
      <c r="OPJ197" s="412"/>
      <c r="OPK197" s="412"/>
      <c r="OPL197" s="412"/>
      <c r="OPM197" s="412"/>
      <c r="OPN197" s="412"/>
      <c r="OPO197" s="412"/>
      <c r="OPP197" s="412"/>
      <c r="OPQ197" s="412"/>
      <c r="OPR197" s="412"/>
      <c r="OPS197" s="412"/>
      <c r="OPT197" s="412"/>
      <c r="OPU197" s="412"/>
      <c r="OPV197" s="412"/>
      <c r="OPW197" s="412"/>
      <c r="OPX197" s="412"/>
      <c r="OPY197" s="412"/>
      <c r="OPZ197" s="412"/>
      <c r="OQA197" s="412"/>
      <c r="OQB197" s="412"/>
      <c r="OQC197" s="412"/>
      <c r="OQD197" s="412"/>
      <c r="OQE197" s="412"/>
      <c r="OQF197" s="412"/>
      <c r="OQG197" s="412"/>
      <c r="OQH197" s="412"/>
      <c r="OQI197" s="412"/>
      <c r="OQJ197" s="412"/>
      <c r="OQK197" s="412"/>
      <c r="OQL197" s="412"/>
      <c r="OQM197" s="412"/>
      <c r="OQN197" s="412"/>
      <c r="OQO197" s="412"/>
      <c r="OQP197" s="412"/>
      <c r="OQQ197" s="412"/>
      <c r="OQR197" s="412"/>
      <c r="OQS197" s="412"/>
      <c r="OQT197" s="412"/>
      <c r="OQU197" s="412"/>
      <c r="OQV197" s="412"/>
      <c r="OQW197" s="412"/>
      <c r="OQX197" s="413"/>
      <c r="OQY197" s="413"/>
      <c r="OQZ197" s="413"/>
      <c r="ORA197" s="413"/>
      <c r="ORB197" s="413"/>
      <c r="ORC197" s="413"/>
      <c r="ORD197" s="413"/>
      <c r="ORE197" s="413"/>
      <c r="ORF197" s="413"/>
      <c r="ORG197" s="413"/>
      <c r="ORH197" s="413"/>
      <c r="ORI197" s="413"/>
      <c r="ORJ197" s="413"/>
      <c r="ORK197" s="413"/>
      <c r="ORL197" s="413"/>
      <c r="ORM197" s="413"/>
      <c r="ORN197" s="413"/>
      <c r="ORO197" s="413"/>
      <c r="ORP197" s="413"/>
      <c r="ORQ197" s="413"/>
      <c r="ORR197" s="413"/>
      <c r="ORS197" s="413"/>
      <c r="ORT197" s="413"/>
      <c r="ORU197" s="413"/>
      <c r="ORV197" s="414"/>
      <c r="ORW197" s="414"/>
      <c r="ORX197" s="414"/>
      <c r="ORY197" s="414"/>
      <c r="ORZ197" s="414"/>
      <c r="OSA197" s="413"/>
      <c r="OSB197" s="413"/>
      <c r="OSC197" s="414"/>
      <c r="OSD197" s="414"/>
      <c r="OSE197" s="413"/>
      <c r="OSF197" s="413"/>
      <c r="OSG197" s="414"/>
      <c r="OSH197" s="414"/>
      <c r="OSI197" s="413"/>
      <c r="OSJ197" s="413"/>
      <c r="OSK197" s="413"/>
      <c r="OSL197" s="413"/>
      <c r="OSM197" s="413"/>
      <c r="OSN197" s="413"/>
      <c r="OSO197" s="413"/>
      <c r="OSP197" s="414"/>
      <c r="OSQ197" s="414"/>
      <c r="OSR197" s="413"/>
      <c r="OSS197" s="413"/>
      <c r="OST197" s="414"/>
      <c r="OSU197" s="414"/>
      <c r="OSV197" s="413"/>
      <c r="OSW197" s="413"/>
      <c r="OSX197" s="413"/>
      <c r="OSY197" s="413"/>
      <c r="OSZ197" s="413"/>
      <c r="OTA197" s="407"/>
      <c r="OTB197" s="439"/>
      <c r="OTC197" s="413"/>
      <c r="OTD197" s="413"/>
      <c r="OTE197" s="413"/>
      <c r="OTF197" s="413"/>
      <c r="OTG197" s="413"/>
      <c r="OTH197" s="413"/>
      <c r="OTI197" s="413"/>
      <c r="OTJ197" s="412"/>
      <c r="OTK197" s="412"/>
      <c r="OTL197" s="412"/>
      <c r="OTM197" s="412"/>
      <c r="OTN197" s="412"/>
      <c r="OTO197" s="412"/>
      <c r="OTP197" s="412"/>
      <c r="OTQ197" s="412"/>
      <c r="OTR197" s="412"/>
      <c r="OTS197" s="412"/>
      <c r="OTT197" s="412"/>
      <c r="OTU197" s="412"/>
      <c r="OTV197" s="412"/>
      <c r="OTW197" s="412"/>
      <c r="OTX197" s="412"/>
      <c r="OTY197" s="412"/>
      <c r="OTZ197" s="412"/>
      <c r="OUA197" s="412"/>
      <c r="OUB197" s="412"/>
      <c r="OUC197" s="412"/>
      <c r="OUD197" s="412"/>
      <c r="OUE197" s="412"/>
      <c r="OUF197" s="412"/>
      <c r="OUG197" s="412"/>
      <c r="OUH197" s="412"/>
      <c r="OUI197" s="412"/>
      <c r="OUJ197" s="412"/>
      <c r="OUK197" s="412"/>
      <c r="OUL197" s="412"/>
      <c r="OUM197" s="412"/>
      <c r="OUN197" s="412"/>
      <c r="OUO197" s="412"/>
      <c r="OUP197" s="412"/>
      <c r="OUQ197" s="412"/>
      <c r="OUR197" s="412"/>
      <c r="OUS197" s="412"/>
      <c r="OUT197" s="412"/>
      <c r="OUU197" s="412"/>
      <c r="OUV197" s="412"/>
      <c r="OUW197" s="412"/>
      <c r="OUX197" s="412"/>
      <c r="OUY197" s="412"/>
      <c r="OUZ197" s="412"/>
      <c r="OVA197" s="412"/>
      <c r="OVB197" s="413"/>
      <c r="OVC197" s="413"/>
      <c r="OVD197" s="413"/>
      <c r="OVE197" s="413"/>
      <c r="OVF197" s="413"/>
      <c r="OVG197" s="413"/>
      <c r="OVH197" s="413"/>
      <c r="OVI197" s="413"/>
      <c r="OVJ197" s="413"/>
      <c r="OVK197" s="413"/>
      <c r="OVL197" s="413"/>
      <c r="OVM197" s="413"/>
      <c r="OVN197" s="413"/>
      <c r="OVO197" s="413"/>
      <c r="OVP197" s="413"/>
      <c r="OVQ197" s="413"/>
      <c r="OVR197" s="413"/>
      <c r="OVS197" s="413"/>
      <c r="OVT197" s="413"/>
      <c r="OVU197" s="413"/>
      <c r="OVV197" s="413"/>
      <c r="OVW197" s="413"/>
      <c r="OVX197" s="413"/>
      <c r="OVY197" s="413"/>
      <c r="OVZ197" s="414"/>
      <c r="OWA197" s="414"/>
      <c r="OWB197" s="414"/>
      <c r="OWC197" s="414"/>
      <c r="OWD197" s="414"/>
      <c r="OWE197" s="413"/>
      <c r="OWF197" s="413"/>
      <c r="OWG197" s="414"/>
      <c r="OWH197" s="414"/>
      <c r="OWI197" s="413"/>
      <c r="OWJ197" s="413"/>
      <c r="OWK197" s="414"/>
      <c r="OWL197" s="414"/>
      <c r="OWM197" s="413"/>
      <c r="OWN197" s="413"/>
      <c r="OWO197" s="413"/>
      <c r="OWP197" s="413"/>
      <c r="OWQ197" s="413"/>
      <c r="OWR197" s="413"/>
      <c r="OWS197" s="413"/>
      <c r="OWT197" s="414"/>
      <c r="OWU197" s="414"/>
      <c r="OWV197" s="413"/>
      <c r="OWW197" s="413"/>
      <c r="OWX197" s="414"/>
      <c r="OWY197" s="414"/>
      <c r="OWZ197" s="413"/>
      <c r="OXA197" s="413"/>
      <c r="OXB197" s="413"/>
      <c r="OXC197" s="413"/>
      <c r="OXD197" s="413"/>
      <c r="OXE197" s="407"/>
      <c r="OXF197" s="439"/>
      <c r="OXG197" s="413"/>
      <c r="OXH197" s="413"/>
      <c r="OXI197" s="413"/>
      <c r="OXJ197" s="413"/>
      <c r="OXK197" s="413"/>
      <c r="OXL197" s="413"/>
      <c r="OXM197" s="413"/>
      <c r="OXN197" s="412"/>
      <c r="OXO197" s="412"/>
      <c r="OXP197" s="412"/>
      <c r="OXQ197" s="412"/>
      <c r="OXR197" s="412"/>
      <c r="OXS197" s="412"/>
      <c r="OXT197" s="412"/>
      <c r="OXU197" s="412"/>
      <c r="OXV197" s="412"/>
      <c r="OXW197" s="412"/>
      <c r="OXX197" s="412"/>
      <c r="OXY197" s="412"/>
      <c r="OXZ197" s="412"/>
      <c r="OYA197" s="412"/>
      <c r="OYB197" s="412"/>
      <c r="OYC197" s="412"/>
      <c r="OYD197" s="412"/>
      <c r="OYE197" s="412"/>
      <c r="OYF197" s="412"/>
      <c r="OYG197" s="412"/>
      <c r="OYH197" s="412"/>
      <c r="OYI197" s="412"/>
      <c r="OYJ197" s="412"/>
      <c r="OYK197" s="412"/>
      <c r="OYL197" s="412"/>
      <c r="OYM197" s="412"/>
      <c r="OYN197" s="412"/>
      <c r="OYO197" s="412"/>
      <c r="OYP197" s="412"/>
      <c r="OYQ197" s="412"/>
      <c r="OYR197" s="412"/>
      <c r="OYS197" s="412"/>
      <c r="OYT197" s="412"/>
      <c r="OYU197" s="412"/>
      <c r="OYV197" s="412"/>
      <c r="OYW197" s="412"/>
      <c r="OYX197" s="412"/>
      <c r="OYY197" s="412"/>
      <c r="OYZ197" s="412"/>
      <c r="OZA197" s="412"/>
      <c r="OZB197" s="412"/>
      <c r="OZC197" s="412"/>
      <c r="OZD197" s="412"/>
      <c r="OZE197" s="412"/>
      <c r="OZF197" s="413"/>
      <c r="OZG197" s="413"/>
      <c r="OZH197" s="413"/>
      <c r="OZI197" s="413"/>
      <c r="OZJ197" s="413"/>
      <c r="OZK197" s="413"/>
      <c r="OZL197" s="413"/>
      <c r="OZM197" s="413"/>
      <c r="OZN197" s="413"/>
      <c r="OZO197" s="413"/>
      <c r="OZP197" s="413"/>
      <c r="OZQ197" s="413"/>
      <c r="OZR197" s="413"/>
      <c r="OZS197" s="413"/>
      <c r="OZT197" s="413"/>
      <c r="OZU197" s="413"/>
      <c r="OZV197" s="413"/>
      <c r="OZW197" s="413"/>
      <c r="OZX197" s="413"/>
      <c r="OZY197" s="413"/>
      <c r="OZZ197" s="413"/>
      <c r="PAA197" s="413"/>
      <c r="PAB197" s="413"/>
      <c r="PAC197" s="413"/>
      <c r="PAD197" s="414"/>
      <c r="PAE197" s="414"/>
      <c r="PAF197" s="414"/>
      <c r="PAG197" s="414"/>
      <c r="PAH197" s="414"/>
      <c r="PAI197" s="413"/>
      <c r="PAJ197" s="413"/>
      <c r="PAK197" s="414"/>
      <c r="PAL197" s="414"/>
      <c r="PAM197" s="413"/>
      <c r="PAN197" s="413"/>
      <c r="PAO197" s="414"/>
      <c r="PAP197" s="414"/>
      <c r="PAQ197" s="413"/>
      <c r="PAR197" s="413"/>
      <c r="PAS197" s="413"/>
      <c r="PAT197" s="413"/>
      <c r="PAU197" s="413"/>
      <c r="PAV197" s="413"/>
      <c r="PAW197" s="413"/>
      <c r="PAX197" s="414"/>
      <c r="PAY197" s="414"/>
      <c r="PAZ197" s="413"/>
      <c r="PBA197" s="413"/>
      <c r="PBB197" s="414"/>
      <c r="PBC197" s="414"/>
      <c r="PBD197" s="413"/>
      <c r="PBE197" s="413"/>
      <c r="PBF197" s="413"/>
      <c r="PBG197" s="413"/>
      <c r="PBH197" s="413"/>
      <c r="PBI197" s="407"/>
      <c r="PBJ197" s="439"/>
      <c r="PBK197" s="413"/>
      <c r="PBL197" s="413"/>
      <c r="PBM197" s="413"/>
      <c r="PBN197" s="413"/>
      <c r="PBO197" s="413"/>
      <c r="PBP197" s="413"/>
      <c r="PBQ197" s="413"/>
      <c r="PBR197" s="412"/>
      <c r="PBS197" s="412"/>
      <c r="PBT197" s="412"/>
      <c r="PBU197" s="412"/>
      <c r="PBV197" s="412"/>
      <c r="PBW197" s="412"/>
      <c r="PBX197" s="412"/>
      <c r="PBY197" s="412"/>
      <c r="PBZ197" s="412"/>
      <c r="PCA197" s="412"/>
      <c r="PCB197" s="412"/>
      <c r="PCC197" s="412"/>
      <c r="PCD197" s="412"/>
      <c r="PCE197" s="412"/>
      <c r="PCF197" s="412"/>
      <c r="PCG197" s="412"/>
      <c r="PCH197" s="412"/>
      <c r="PCI197" s="412"/>
      <c r="PCJ197" s="412"/>
      <c r="PCK197" s="412"/>
      <c r="PCL197" s="412"/>
      <c r="PCM197" s="412"/>
      <c r="PCN197" s="412"/>
      <c r="PCO197" s="412"/>
      <c r="PCP197" s="412"/>
      <c r="PCQ197" s="412"/>
      <c r="PCR197" s="412"/>
      <c r="PCS197" s="412"/>
      <c r="PCT197" s="412"/>
      <c r="PCU197" s="412"/>
      <c r="PCV197" s="412"/>
      <c r="PCW197" s="412"/>
      <c r="PCX197" s="412"/>
      <c r="PCY197" s="412"/>
      <c r="PCZ197" s="412"/>
      <c r="PDA197" s="412"/>
      <c r="PDB197" s="412"/>
      <c r="PDC197" s="412"/>
      <c r="PDD197" s="412"/>
      <c r="PDE197" s="412"/>
      <c r="PDF197" s="412"/>
      <c r="PDG197" s="412"/>
      <c r="PDH197" s="412"/>
      <c r="PDI197" s="412"/>
      <c r="PDJ197" s="413"/>
      <c r="PDK197" s="413"/>
      <c r="PDL197" s="413"/>
      <c r="PDM197" s="413"/>
      <c r="PDN197" s="413"/>
      <c r="PDO197" s="413"/>
      <c r="PDP197" s="413"/>
      <c r="PDQ197" s="413"/>
      <c r="PDR197" s="413"/>
      <c r="PDS197" s="413"/>
      <c r="PDT197" s="413"/>
      <c r="PDU197" s="413"/>
      <c r="PDV197" s="413"/>
      <c r="PDW197" s="413"/>
      <c r="PDX197" s="413"/>
      <c r="PDY197" s="413"/>
      <c r="PDZ197" s="413"/>
      <c r="PEA197" s="413"/>
      <c r="PEB197" s="413"/>
      <c r="PEC197" s="413"/>
      <c r="PED197" s="413"/>
      <c r="PEE197" s="413"/>
      <c r="PEF197" s="413"/>
      <c r="PEG197" s="413"/>
      <c r="PEH197" s="414"/>
      <c r="PEI197" s="414"/>
      <c r="PEJ197" s="414"/>
      <c r="PEK197" s="414"/>
      <c r="PEL197" s="414"/>
      <c r="PEM197" s="413"/>
      <c r="PEN197" s="413"/>
      <c r="PEO197" s="414"/>
      <c r="PEP197" s="414"/>
      <c r="PEQ197" s="413"/>
      <c r="PER197" s="413"/>
      <c r="PES197" s="414"/>
      <c r="PET197" s="414"/>
      <c r="PEU197" s="413"/>
      <c r="PEV197" s="413"/>
      <c r="PEW197" s="413"/>
      <c r="PEX197" s="413"/>
      <c r="PEY197" s="413"/>
      <c r="PEZ197" s="413"/>
      <c r="PFA197" s="413"/>
      <c r="PFB197" s="414"/>
      <c r="PFC197" s="414"/>
      <c r="PFD197" s="413"/>
      <c r="PFE197" s="413"/>
      <c r="PFF197" s="414"/>
      <c r="PFG197" s="414"/>
      <c r="PFH197" s="413"/>
      <c r="PFI197" s="413"/>
      <c r="PFJ197" s="413"/>
      <c r="PFK197" s="413"/>
      <c r="PFL197" s="413"/>
      <c r="PFM197" s="407"/>
      <c r="PFN197" s="439"/>
      <c r="PFO197" s="413"/>
      <c r="PFP197" s="413"/>
      <c r="PFQ197" s="413"/>
      <c r="PFR197" s="413"/>
      <c r="PFS197" s="413"/>
      <c r="PFT197" s="413"/>
      <c r="PFU197" s="413"/>
      <c r="PFV197" s="412"/>
      <c r="PFW197" s="412"/>
      <c r="PFX197" s="412"/>
      <c r="PFY197" s="412"/>
      <c r="PFZ197" s="412"/>
      <c r="PGA197" s="412"/>
      <c r="PGB197" s="412"/>
      <c r="PGC197" s="412"/>
      <c r="PGD197" s="412"/>
      <c r="PGE197" s="412"/>
      <c r="PGF197" s="412"/>
      <c r="PGG197" s="412"/>
      <c r="PGH197" s="412"/>
      <c r="PGI197" s="412"/>
      <c r="PGJ197" s="412"/>
      <c r="PGK197" s="412"/>
      <c r="PGL197" s="412"/>
      <c r="PGM197" s="412"/>
      <c r="PGN197" s="412"/>
      <c r="PGO197" s="412"/>
      <c r="PGP197" s="412"/>
      <c r="PGQ197" s="412"/>
      <c r="PGR197" s="412"/>
      <c r="PGS197" s="412"/>
      <c r="PGT197" s="412"/>
      <c r="PGU197" s="412"/>
      <c r="PGV197" s="412"/>
      <c r="PGW197" s="412"/>
      <c r="PGX197" s="412"/>
      <c r="PGY197" s="412"/>
      <c r="PGZ197" s="412"/>
      <c r="PHA197" s="412"/>
      <c r="PHB197" s="412"/>
      <c r="PHC197" s="412"/>
      <c r="PHD197" s="412"/>
      <c r="PHE197" s="412"/>
      <c r="PHF197" s="412"/>
      <c r="PHG197" s="412"/>
      <c r="PHH197" s="412"/>
      <c r="PHI197" s="412"/>
      <c r="PHJ197" s="412"/>
      <c r="PHK197" s="412"/>
      <c r="PHL197" s="412"/>
      <c r="PHM197" s="412"/>
      <c r="PHN197" s="413"/>
      <c r="PHO197" s="413"/>
      <c r="PHP197" s="413"/>
      <c r="PHQ197" s="413"/>
      <c r="PHR197" s="413"/>
      <c r="PHS197" s="413"/>
      <c r="PHT197" s="413"/>
      <c r="PHU197" s="413"/>
      <c r="PHV197" s="413"/>
      <c r="PHW197" s="413"/>
      <c r="PHX197" s="413"/>
      <c r="PHY197" s="413"/>
      <c r="PHZ197" s="413"/>
      <c r="PIA197" s="413"/>
      <c r="PIB197" s="413"/>
      <c r="PIC197" s="413"/>
      <c r="PID197" s="413"/>
      <c r="PIE197" s="413"/>
      <c r="PIF197" s="413"/>
      <c r="PIG197" s="413"/>
      <c r="PIH197" s="413"/>
      <c r="PII197" s="413"/>
      <c r="PIJ197" s="413"/>
      <c r="PIK197" s="413"/>
      <c r="PIL197" s="414"/>
      <c r="PIM197" s="414"/>
      <c r="PIN197" s="414"/>
      <c r="PIO197" s="414"/>
      <c r="PIP197" s="414"/>
      <c r="PIQ197" s="413"/>
      <c r="PIR197" s="413"/>
      <c r="PIS197" s="414"/>
      <c r="PIT197" s="414"/>
      <c r="PIU197" s="413"/>
      <c r="PIV197" s="413"/>
      <c r="PIW197" s="414"/>
      <c r="PIX197" s="414"/>
      <c r="PIY197" s="413"/>
      <c r="PIZ197" s="413"/>
      <c r="PJA197" s="413"/>
      <c r="PJB197" s="413"/>
      <c r="PJC197" s="413"/>
      <c r="PJD197" s="413"/>
      <c r="PJE197" s="413"/>
      <c r="PJF197" s="414"/>
      <c r="PJG197" s="414"/>
      <c r="PJH197" s="413"/>
      <c r="PJI197" s="413"/>
      <c r="PJJ197" s="414"/>
      <c r="PJK197" s="414"/>
      <c r="PJL197" s="413"/>
      <c r="PJM197" s="413"/>
      <c r="PJN197" s="413"/>
      <c r="PJO197" s="413"/>
      <c r="PJP197" s="413"/>
      <c r="PJQ197" s="407"/>
      <c r="PJR197" s="439"/>
      <c r="PJS197" s="413"/>
      <c r="PJT197" s="413"/>
      <c r="PJU197" s="413"/>
      <c r="PJV197" s="413"/>
      <c r="PJW197" s="413"/>
      <c r="PJX197" s="413"/>
      <c r="PJY197" s="413"/>
      <c r="PJZ197" s="412"/>
      <c r="PKA197" s="412"/>
      <c r="PKB197" s="412"/>
      <c r="PKC197" s="412"/>
      <c r="PKD197" s="412"/>
      <c r="PKE197" s="412"/>
      <c r="PKF197" s="412"/>
      <c r="PKG197" s="412"/>
      <c r="PKH197" s="412"/>
      <c r="PKI197" s="412"/>
      <c r="PKJ197" s="412"/>
      <c r="PKK197" s="412"/>
      <c r="PKL197" s="412"/>
      <c r="PKM197" s="412"/>
      <c r="PKN197" s="412"/>
      <c r="PKO197" s="412"/>
      <c r="PKP197" s="412"/>
      <c r="PKQ197" s="412"/>
      <c r="PKR197" s="412"/>
      <c r="PKS197" s="412"/>
      <c r="PKT197" s="412"/>
      <c r="PKU197" s="412"/>
      <c r="PKV197" s="412"/>
      <c r="PKW197" s="412"/>
      <c r="PKX197" s="412"/>
      <c r="PKY197" s="412"/>
      <c r="PKZ197" s="412"/>
      <c r="PLA197" s="412"/>
      <c r="PLB197" s="412"/>
      <c r="PLC197" s="412"/>
      <c r="PLD197" s="412"/>
      <c r="PLE197" s="412"/>
      <c r="PLF197" s="412"/>
      <c r="PLG197" s="412"/>
      <c r="PLH197" s="412"/>
      <c r="PLI197" s="412"/>
      <c r="PLJ197" s="412"/>
      <c r="PLK197" s="412"/>
      <c r="PLL197" s="412"/>
      <c r="PLM197" s="412"/>
      <c r="PLN197" s="412"/>
      <c r="PLO197" s="412"/>
      <c r="PLP197" s="412"/>
      <c r="PLQ197" s="412"/>
      <c r="PLR197" s="413"/>
      <c r="PLS197" s="413"/>
      <c r="PLT197" s="413"/>
      <c r="PLU197" s="413"/>
      <c r="PLV197" s="413"/>
      <c r="PLW197" s="413"/>
      <c r="PLX197" s="413"/>
      <c r="PLY197" s="413"/>
      <c r="PLZ197" s="413"/>
      <c r="PMA197" s="413"/>
      <c r="PMB197" s="413"/>
      <c r="PMC197" s="413"/>
      <c r="PMD197" s="413"/>
      <c r="PME197" s="413"/>
      <c r="PMF197" s="413"/>
      <c r="PMG197" s="413"/>
      <c r="PMH197" s="413"/>
      <c r="PMI197" s="413"/>
      <c r="PMJ197" s="413"/>
      <c r="PMK197" s="413"/>
      <c r="PML197" s="413"/>
      <c r="PMM197" s="413"/>
      <c r="PMN197" s="413"/>
      <c r="PMO197" s="413"/>
      <c r="PMP197" s="414"/>
      <c r="PMQ197" s="414"/>
      <c r="PMR197" s="414"/>
      <c r="PMS197" s="414"/>
      <c r="PMT197" s="414"/>
      <c r="PMU197" s="413"/>
      <c r="PMV197" s="413"/>
      <c r="PMW197" s="414"/>
      <c r="PMX197" s="414"/>
      <c r="PMY197" s="413"/>
      <c r="PMZ197" s="413"/>
      <c r="PNA197" s="414"/>
      <c r="PNB197" s="414"/>
      <c r="PNC197" s="413"/>
      <c r="PND197" s="413"/>
      <c r="PNE197" s="413"/>
      <c r="PNF197" s="413"/>
      <c r="PNG197" s="413"/>
      <c r="PNH197" s="413"/>
      <c r="PNI197" s="413"/>
      <c r="PNJ197" s="414"/>
      <c r="PNK197" s="414"/>
      <c r="PNL197" s="413"/>
      <c r="PNM197" s="413"/>
      <c r="PNN197" s="414"/>
      <c r="PNO197" s="414"/>
      <c r="PNP197" s="413"/>
      <c r="PNQ197" s="413"/>
      <c r="PNR197" s="413"/>
      <c r="PNS197" s="413"/>
      <c r="PNT197" s="413"/>
      <c r="PNU197" s="407"/>
      <c r="PNV197" s="439"/>
      <c r="PNW197" s="413"/>
      <c r="PNX197" s="413"/>
      <c r="PNY197" s="413"/>
      <c r="PNZ197" s="413"/>
      <c r="POA197" s="413"/>
      <c r="POB197" s="413"/>
      <c r="POC197" s="413"/>
      <c r="POD197" s="412"/>
      <c r="POE197" s="412"/>
      <c r="POF197" s="412"/>
      <c r="POG197" s="412"/>
      <c r="POH197" s="412"/>
      <c r="POI197" s="412"/>
      <c r="POJ197" s="412"/>
      <c r="POK197" s="412"/>
      <c r="POL197" s="412"/>
      <c r="POM197" s="412"/>
      <c r="PON197" s="412"/>
      <c r="POO197" s="412"/>
      <c r="POP197" s="412"/>
      <c r="POQ197" s="412"/>
      <c r="POR197" s="412"/>
      <c r="POS197" s="412"/>
      <c r="POT197" s="412"/>
      <c r="POU197" s="412"/>
      <c r="POV197" s="412"/>
      <c r="POW197" s="412"/>
      <c r="POX197" s="412"/>
      <c r="POY197" s="412"/>
      <c r="POZ197" s="412"/>
      <c r="PPA197" s="412"/>
      <c r="PPB197" s="412"/>
      <c r="PPC197" s="412"/>
      <c r="PPD197" s="412"/>
      <c r="PPE197" s="412"/>
      <c r="PPF197" s="412"/>
      <c r="PPG197" s="412"/>
      <c r="PPH197" s="412"/>
      <c r="PPI197" s="412"/>
      <c r="PPJ197" s="412"/>
      <c r="PPK197" s="412"/>
      <c r="PPL197" s="412"/>
      <c r="PPM197" s="412"/>
      <c r="PPN197" s="412"/>
      <c r="PPO197" s="412"/>
      <c r="PPP197" s="412"/>
      <c r="PPQ197" s="412"/>
      <c r="PPR197" s="412"/>
      <c r="PPS197" s="412"/>
      <c r="PPT197" s="412"/>
      <c r="PPU197" s="412"/>
      <c r="PPV197" s="413"/>
      <c r="PPW197" s="413"/>
      <c r="PPX197" s="413"/>
      <c r="PPY197" s="413"/>
      <c r="PPZ197" s="413"/>
      <c r="PQA197" s="413"/>
      <c r="PQB197" s="413"/>
      <c r="PQC197" s="413"/>
      <c r="PQD197" s="413"/>
      <c r="PQE197" s="413"/>
      <c r="PQF197" s="413"/>
      <c r="PQG197" s="413"/>
      <c r="PQH197" s="413"/>
      <c r="PQI197" s="413"/>
      <c r="PQJ197" s="413"/>
      <c r="PQK197" s="413"/>
      <c r="PQL197" s="413"/>
      <c r="PQM197" s="413"/>
      <c r="PQN197" s="413"/>
      <c r="PQO197" s="413"/>
      <c r="PQP197" s="413"/>
      <c r="PQQ197" s="413"/>
      <c r="PQR197" s="413"/>
      <c r="PQS197" s="413"/>
      <c r="PQT197" s="414"/>
      <c r="PQU197" s="414"/>
      <c r="PQV197" s="414"/>
      <c r="PQW197" s="414"/>
      <c r="PQX197" s="414"/>
      <c r="PQY197" s="413"/>
      <c r="PQZ197" s="413"/>
      <c r="PRA197" s="414"/>
      <c r="PRB197" s="414"/>
      <c r="PRC197" s="413"/>
      <c r="PRD197" s="413"/>
      <c r="PRE197" s="414"/>
      <c r="PRF197" s="414"/>
      <c r="PRG197" s="413"/>
      <c r="PRH197" s="413"/>
      <c r="PRI197" s="413"/>
      <c r="PRJ197" s="413"/>
      <c r="PRK197" s="413"/>
      <c r="PRL197" s="413"/>
      <c r="PRM197" s="413"/>
      <c r="PRN197" s="414"/>
      <c r="PRO197" s="414"/>
      <c r="PRP197" s="413"/>
      <c r="PRQ197" s="413"/>
      <c r="PRR197" s="414"/>
      <c r="PRS197" s="414"/>
      <c r="PRT197" s="413"/>
      <c r="PRU197" s="413"/>
      <c r="PRV197" s="413"/>
      <c r="PRW197" s="413"/>
      <c r="PRX197" s="413"/>
      <c r="PRY197" s="407"/>
      <c r="PRZ197" s="439"/>
      <c r="PSA197" s="413"/>
      <c r="PSB197" s="413"/>
      <c r="PSC197" s="413"/>
      <c r="PSD197" s="413"/>
      <c r="PSE197" s="413"/>
      <c r="PSF197" s="413"/>
      <c r="PSG197" s="413"/>
      <c r="PSH197" s="412"/>
      <c r="PSI197" s="412"/>
      <c r="PSJ197" s="412"/>
      <c r="PSK197" s="412"/>
      <c r="PSL197" s="412"/>
      <c r="PSM197" s="412"/>
      <c r="PSN197" s="412"/>
      <c r="PSO197" s="412"/>
      <c r="PSP197" s="412"/>
      <c r="PSQ197" s="412"/>
      <c r="PSR197" s="412"/>
      <c r="PSS197" s="412"/>
      <c r="PST197" s="412"/>
      <c r="PSU197" s="412"/>
      <c r="PSV197" s="412"/>
      <c r="PSW197" s="412"/>
      <c r="PSX197" s="412"/>
      <c r="PSY197" s="412"/>
      <c r="PSZ197" s="412"/>
      <c r="PTA197" s="412"/>
      <c r="PTB197" s="412"/>
      <c r="PTC197" s="412"/>
      <c r="PTD197" s="412"/>
      <c r="PTE197" s="412"/>
      <c r="PTF197" s="412"/>
      <c r="PTG197" s="412"/>
      <c r="PTH197" s="412"/>
      <c r="PTI197" s="412"/>
      <c r="PTJ197" s="412"/>
      <c r="PTK197" s="412"/>
      <c r="PTL197" s="412"/>
      <c r="PTM197" s="412"/>
      <c r="PTN197" s="412"/>
      <c r="PTO197" s="412"/>
      <c r="PTP197" s="412"/>
      <c r="PTQ197" s="412"/>
      <c r="PTR197" s="412"/>
      <c r="PTS197" s="412"/>
      <c r="PTT197" s="412"/>
      <c r="PTU197" s="412"/>
      <c r="PTV197" s="412"/>
      <c r="PTW197" s="412"/>
      <c r="PTX197" s="412"/>
      <c r="PTY197" s="412"/>
      <c r="PTZ197" s="413"/>
      <c r="PUA197" s="413"/>
      <c r="PUB197" s="413"/>
      <c r="PUC197" s="413"/>
      <c r="PUD197" s="413"/>
      <c r="PUE197" s="413"/>
      <c r="PUF197" s="413"/>
      <c r="PUG197" s="413"/>
      <c r="PUH197" s="413"/>
      <c r="PUI197" s="413"/>
      <c r="PUJ197" s="413"/>
      <c r="PUK197" s="413"/>
      <c r="PUL197" s="413"/>
      <c r="PUM197" s="413"/>
      <c r="PUN197" s="413"/>
      <c r="PUO197" s="413"/>
      <c r="PUP197" s="413"/>
      <c r="PUQ197" s="413"/>
      <c r="PUR197" s="413"/>
      <c r="PUS197" s="413"/>
      <c r="PUT197" s="413"/>
      <c r="PUU197" s="413"/>
      <c r="PUV197" s="413"/>
      <c r="PUW197" s="413"/>
      <c r="PUX197" s="414"/>
      <c r="PUY197" s="414"/>
      <c r="PUZ197" s="414"/>
      <c r="PVA197" s="414"/>
      <c r="PVB197" s="414"/>
      <c r="PVC197" s="413"/>
      <c r="PVD197" s="413"/>
      <c r="PVE197" s="414"/>
      <c r="PVF197" s="414"/>
      <c r="PVG197" s="413"/>
      <c r="PVH197" s="413"/>
      <c r="PVI197" s="414"/>
      <c r="PVJ197" s="414"/>
      <c r="PVK197" s="413"/>
      <c r="PVL197" s="413"/>
      <c r="PVM197" s="413"/>
      <c r="PVN197" s="413"/>
      <c r="PVO197" s="413"/>
      <c r="PVP197" s="413"/>
      <c r="PVQ197" s="413"/>
      <c r="PVR197" s="414"/>
      <c r="PVS197" s="414"/>
      <c r="PVT197" s="413"/>
      <c r="PVU197" s="413"/>
      <c r="PVV197" s="414"/>
      <c r="PVW197" s="414"/>
      <c r="PVX197" s="413"/>
      <c r="PVY197" s="413"/>
      <c r="PVZ197" s="413"/>
      <c r="PWA197" s="413"/>
      <c r="PWB197" s="413"/>
      <c r="PWC197" s="407"/>
      <c r="PWD197" s="439"/>
      <c r="PWE197" s="413"/>
      <c r="PWF197" s="413"/>
      <c r="PWG197" s="413"/>
      <c r="PWH197" s="413"/>
      <c r="PWI197" s="413"/>
      <c r="PWJ197" s="413"/>
      <c r="PWK197" s="413"/>
      <c r="PWL197" s="412"/>
      <c r="PWM197" s="412"/>
      <c r="PWN197" s="412"/>
      <c r="PWO197" s="412"/>
      <c r="PWP197" s="412"/>
      <c r="PWQ197" s="412"/>
      <c r="PWR197" s="412"/>
      <c r="PWS197" s="412"/>
      <c r="PWT197" s="412"/>
      <c r="PWU197" s="412"/>
      <c r="PWV197" s="412"/>
      <c r="PWW197" s="412"/>
      <c r="PWX197" s="412"/>
      <c r="PWY197" s="412"/>
      <c r="PWZ197" s="412"/>
      <c r="PXA197" s="412"/>
      <c r="PXB197" s="412"/>
      <c r="PXC197" s="412"/>
      <c r="PXD197" s="412"/>
      <c r="PXE197" s="412"/>
      <c r="PXF197" s="412"/>
      <c r="PXG197" s="412"/>
      <c r="PXH197" s="412"/>
      <c r="PXI197" s="412"/>
      <c r="PXJ197" s="412"/>
      <c r="PXK197" s="412"/>
      <c r="PXL197" s="412"/>
      <c r="PXM197" s="412"/>
      <c r="PXN197" s="412"/>
      <c r="PXO197" s="412"/>
      <c r="PXP197" s="412"/>
      <c r="PXQ197" s="412"/>
      <c r="PXR197" s="412"/>
      <c r="PXS197" s="412"/>
      <c r="PXT197" s="412"/>
      <c r="PXU197" s="412"/>
      <c r="PXV197" s="412"/>
      <c r="PXW197" s="412"/>
      <c r="PXX197" s="412"/>
      <c r="PXY197" s="412"/>
      <c r="PXZ197" s="412"/>
      <c r="PYA197" s="412"/>
      <c r="PYB197" s="412"/>
      <c r="PYC197" s="412"/>
      <c r="PYD197" s="413"/>
      <c r="PYE197" s="413"/>
      <c r="PYF197" s="413"/>
      <c r="PYG197" s="413"/>
      <c r="PYH197" s="413"/>
      <c r="PYI197" s="413"/>
      <c r="PYJ197" s="413"/>
      <c r="PYK197" s="413"/>
      <c r="PYL197" s="413"/>
      <c r="PYM197" s="413"/>
      <c r="PYN197" s="413"/>
      <c r="PYO197" s="413"/>
      <c r="PYP197" s="413"/>
      <c r="PYQ197" s="413"/>
      <c r="PYR197" s="413"/>
      <c r="PYS197" s="413"/>
      <c r="PYT197" s="413"/>
      <c r="PYU197" s="413"/>
      <c r="PYV197" s="413"/>
      <c r="PYW197" s="413"/>
      <c r="PYX197" s="413"/>
      <c r="PYY197" s="413"/>
      <c r="PYZ197" s="413"/>
      <c r="PZA197" s="413"/>
      <c r="PZB197" s="414"/>
      <c r="PZC197" s="414"/>
      <c r="PZD197" s="414"/>
      <c r="PZE197" s="414"/>
      <c r="PZF197" s="414"/>
      <c r="PZG197" s="413"/>
      <c r="PZH197" s="413"/>
      <c r="PZI197" s="414"/>
      <c r="PZJ197" s="414"/>
      <c r="PZK197" s="413"/>
      <c r="PZL197" s="413"/>
      <c r="PZM197" s="414"/>
      <c r="PZN197" s="414"/>
      <c r="PZO197" s="413"/>
      <c r="PZP197" s="413"/>
      <c r="PZQ197" s="413"/>
      <c r="PZR197" s="413"/>
      <c r="PZS197" s="413"/>
      <c r="PZT197" s="413"/>
      <c r="PZU197" s="413"/>
      <c r="PZV197" s="414"/>
      <c r="PZW197" s="414"/>
      <c r="PZX197" s="413"/>
      <c r="PZY197" s="413"/>
      <c r="PZZ197" s="414"/>
      <c r="QAA197" s="414"/>
      <c r="QAB197" s="413"/>
      <c r="QAC197" s="413"/>
      <c r="QAD197" s="413"/>
      <c r="QAE197" s="413"/>
      <c r="QAF197" s="413"/>
      <c r="QAG197" s="407"/>
      <c r="QAH197" s="439"/>
      <c r="QAI197" s="413"/>
      <c r="QAJ197" s="413"/>
      <c r="QAK197" s="413"/>
      <c r="QAL197" s="413"/>
      <c r="QAM197" s="413"/>
      <c r="QAN197" s="413"/>
      <c r="QAO197" s="413"/>
      <c r="QAP197" s="412"/>
      <c r="QAQ197" s="412"/>
      <c r="QAR197" s="412"/>
      <c r="QAS197" s="412"/>
      <c r="QAT197" s="412"/>
      <c r="QAU197" s="412"/>
      <c r="QAV197" s="412"/>
      <c r="QAW197" s="412"/>
      <c r="QAX197" s="412"/>
      <c r="QAY197" s="412"/>
      <c r="QAZ197" s="412"/>
      <c r="QBA197" s="412"/>
      <c r="QBB197" s="412"/>
      <c r="QBC197" s="412"/>
      <c r="QBD197" s="412"/>
      <c r="QBE197" s="412"/>
      <c r="QBF197" s="412"/>
      <c r="QBG197" s="412"/>
      <c r="QBH197" s="412"/>
      <c r="QBI197" s="412"/>
      <c r="QBJ197" s="412"/>
      <c r="QBK197" s="412"/>
      <c r="QBL197" s="412"/>
      <c r="QBM197" s="412"/>
      <c r="QBN197" s="412"/>
      <c r="QBO197" s="412"/>
      <c r="QBP197" s="412"/>
      <c r="QBQ197" s="412"/>
      <c r="QBR197" s="412"/>
      <c r="QBS197" s="412"/>
      <c r="QBT197" s="412"/>
      <c r="QBU197" s="412"/>
      <c r="QBV197" s="412"/>
      <c r="QBW197" s="412"/>
      <c r="QBX197" s="412"/>
      <c r="QBY197" s="412"/>
      <c r="QBZ197" s="412"/>
      <c r="QCA197" s="412"/>
      <c r="QCB197" s="412"/>
      <c r="QCC197" s="412"/>
      <c r="QCD197" s="412"/>
      <c r="QCE197" s="412"/>
      <c r="QCF197" s="412"/>
      <c r="QCG197" s="412"/>
      <c r="QCH197" s="413"/>
      <c r="QCI197" s="413"/>
      <c r="QCJ197" s="413"/>
      <c r="QCK197" s="413"/>
      <c r="QCL197" s="413"/>
      <c r="QCM197" s="413"/>
      <c r="QCN197" s="413"/>
      <c r="QCO197" s="413"/>
      <c r="QCP197" s="413"/>
      <c r="QCQ197" s="413"/>
      <c r="QCR197" s="413"/>
      <c r="QCS197" s="413"/>
      <c r="QCT197" s="413"/>
      <c r="QCU197" s="413"/>
      <c r="QCV197" s="413"/>
      <c r="QCW197" s="413"/>
      <c r="QCX197" s="413"/>
      <c r="QCY197" s="413"/>
      <c r="QCZ197" s="413"/>
      <c r="QDA197" s="413"/>
      <c r="QDB197" s="413"/>
      <c r="QDC197" s="413"/>
      <c r="QDD197" s="413"/>
      <c r="QDE197" s="413"/>
      <c r="QDF197" s="414"/>
      <c r="QDG197" s="414"/>
      <c r="QDH197" s="414"/>
      <c r="QDI197" s="414"/>
      <c r="QDJ197" s="414"/>
      <c r="QDK197" s="413"/>
      <c r="QDL197" s="413"/>
      <c r="QDM197" s="414"/>
      <c r="QDN197" s="414"/>
      <c r="QDO197" s="413"/>
      <c r="QDP197" s="413"/>
      <c r="QDQ197" s="414"/>
      <c r="QDR197" s="414"/>
      <c r="QDS197" s="413"/>
      <c r="QDT197" s="413"/>
      <c r="QDU197" s="413"/>
      <c r="QDV197" s="413"/>
      <c r="QDW197" s="413"/>
      <c r="QDX197" s="413"/>
      <c r="QDY197" s="413"/>
      <c r="QDZ197" s="414"/>
      <c r="QEA197" s="414"/>
      <c r="QEB197" s="413"/>
      <c r="QEC197" s="413"/>
      <c r="QED197" s="414"/>
      <c r="QEE197" s="414"/>
      <c r="QEF197" s="413"/>
      <c r="QEG197" s="413"/>
      <c r="QEH197" s="413"/>
      <c r="QEI197" s="413"/>
      <c r="QEJ197" s="413"/>
      <c r="QEK197" s="407"/>
      <c r="QEL197" s="439"/>
      <c r="QEM197" s="413"/>
      <c r="QEN197" s="413"/>
      <c r="QEO197" s="413"/>
      <c r="QEP197" s="413"/>
      <c r="QEQ197" s="413"/>
      <c r="QER197" s="413"/>
      <c r="QES197" s="413"/>
      <c r="QET197" s="412"/>
      <c r="QEU197" s="412"/>
      <c r="QEV197" s="412"/>
      <c r="QEW197" s="412"/>
      <c r="QEX197" s="412"/>
      <c r="QEY197" s="412"/>
      <c r="QEZ197" s="412"/>
      <c r="QFA197" s="412"/>
      <c r="QFB197" s="412"/>
      <c r="QFC197" s="412"/>
      <c r="QFD197" s="412"/>
      <c r="QFE197" s="412"/>
      <c r="QFF197" s="412"/>
      <c r="QFG197" s="412"/>
      <c r="QFH197" s="412"/>
      <c r="QFI197" s="412"/>
      <c r="QFJ197" s="412"/>
      <c r="QFK197" s="412"/>
      <c r="QFL197" s="412"/>
      <c r="QFM197" s="412"/>
      <c r="QFN197" s="412"/>
      <c r="QFO197" s="412"/>
      <c r="QFP197" s="412"/>
      <c r="QFQ197" s="412"/>
      <c r="QFR197" s="412"/>
      <c r="QFS197" s="412"/>
      <c r="QFT197" s="412"/>
      <c r="QFU197" s="412"/>
      <c r="QFV197" s="412"/>
      <c r="QFW197" s="412"/>
      <c r="QFX197" s="412"/>
      <c r="QFY197" s="412"/>
      <c r="QFZ197" s="412"/>
      <c r="QGA197" s="412"/>
      <c r="QGB197" s="412"/>
      <c r="QGC197" s="412"/>
      <c r="QGD197" s="412"/>
      <c r="QGE197" s="412"/>
      <c r="QGF197" s="412"/>
      <c r="QGG197" s="412"/>
      <c r="QGH197" s="412"/>
      <c r="QGI197" s="412"/>
      <c r="QGJ197" s="412"/>
      <c r="QGK197" s="412"/>
      <c r="QGL197" s="413"/>
      <c r="QGM197" s="413"/>
      <c r="QGN197" s="413"/>
      <c r="QGO197" s="413"/>
      <c r="QGP197" s="413"/>
      <c r="QGQ197" s="413"/>
      <c r="QGR197" s="413"/>
      <c r="QGS197" s="413"/>
      <c r="QGT197" s="413"/>
      <c r="QGU197" s="413"/>
      <c r="QGV197" s="413"/>
      <c r="QGW197" s="413"/>
      <c r="QGX197" s="413"/>
      <c r="QGY197" s="413"/>
      <c r="QGZ197" s="413"/>
      <c r="QHA197" s="413"/>
      <c r="QHB197" s="413"/>
      <c r="QHC197" s="413"/>
      <c r="QHD197" s="413"/>
      <c r="QHE197" s="413"/>
      <c r="QHF197" s="413"/>
      <c r="QHG197" s="413"/>
      <c r="QHH197" s="413"/>
      <c r="QHI197" s="413"/>
      <c r="QHJ197" s="414"/>
      <c r="QHK197" s="414"/>
      <c r="QHL197" s="414"/>
      <c r="QHM197" s="414"/>
      <c r="QHN197" s="414"/>
      <c r="QHO197" s="413"/>
      <c r="QHP197" s="413"/>
      <c r="QHQ197" s="414"/>
      <c r="QHR197" s="414"/>
      <c r="QHS197" s="413"/>
      <c r="QHT197" s="413"/>
      <c r="QHU197" s="414"/>
      <c r="QHV197" s="414"/>
      <c r="QHW197" s="413"/>
      <c r="QHX197" s="413"/>
      <c r="QHY197" s="413"/>
      <c r="QHZ197" s="413"/>
      <c r="QIA197" s="413"/>
      <c r="QIB197" s="413"/>
      <c r="QIC197" s="413"/>
      <c r="QID197" s="414"/>
      <c r="QIE197" s="414"/>
      <c r="QIF197" s="413"/>
      <c r="QIG197" s="413"/>
      <c r="QIH197" s="414"/>
      <c r="QII197" s="414"/>
      <c r="QIJ197" s="413"/>
      <c r="QIK197" s="413"/>
      <c r="QIL197" s="413"/>
      <c r="QIM197" s="413"/>
      <c r="QIN197" s="413"/>
      <c r="QIO197" s="407"/>
      <c r="QIP197" s="439"/>
      <c r="QIQ197" s="413"/>
      <c r="QIR197" s="413"/>
      <c r="QIS197" s="413"/>
      <c r="QIT197" s="413"/>
      <c r="QIU197" s="413"/>
      <c r="QIV197" s="413"/>
      <c r="QIW197" s="413"/>
      <c r="QIX197" s="412"/>
      <c r="QIY197" s="412"/>
      <c r="QIZ197" s="412"/>
      <c r="QJA197" s="412"/>
      <c r="QJB197" s="412"/>
      <c r="QJC197" s="412"/>
      <c r="QJD197" s="412"/>
      <c r="QJE197" s="412"/>
      <c r="QJF197" s="412"/>
      <c r="QJG197" s="412"/>
      <c r="QJH197" s="412"/>
      <c r="QJI197" s="412"/>
      <c r="QJJ197" s="412"/>
      <c r="QJK197" s="412"/>
      <c r="QJL197" s="412"/>
      <c r="QJM197" s="412"/>
      <c r="QJN197" s="412"/>
      <c r="QJO197" s="412"/>
      <c r="QJP197" s="412"/>
      <c r="QJQ197" s="412"/>
      <c r="QJR197" s="412"/>
      <c r="QJS197" s="412"/>
      <c r="QJT197" s="412"/>
      <c r="QJU197" s="412"/>
      <c r="QJV197" s="412"/>
      <c r="QJW197" s="412"/>
      <c r="QJX197" s="412"/>
      <c r="QJY197" s="412"/>
      <c r="QJZ197" s="412"/>
      <c r="QKA197" s="412"/>
      <c r="QKB197" s="412"/>
      <c r="QKC197" s="412"/>
      <c r="QKD197" s="412"/>
      <c r="QKE197" s="412"/>
      <c r="QKF197" s="412"/>
      <c r="QKG197" s="412"/>
      <c r="QKH197" s="412"/>
      <c r="QKI197" s="412"/>
      <c r="QKJ197" s="412"/>
      <c r="QKK197" s="412"/>
      <c r="QKL197" s="412"/>
      <c r="QKM197" s="412"/>
      <c r="QKN197" s="412"/>
      <c r="QKO197" s="412"/>
      <c r="QKP197" s="413"/>
      <c r="QKQ197" s="413"/>
      <c r="QKR197" s="413"/>
      <c r="QKS197" s="413"/>
      <c r="QKT197" s="413"/>
      <c r="QKU197" s="413"/>
      <c r="QKV197" s="413"/>
      <c r="QKW197" s="413"/>
      <c r="QKX197" s="413"/>
      <c r="QKY197" s="413"/>
      <c r="QKZ197" s="413"/>
      <c r="QLA197" s="413"/>
      <c r="QLB197" s="413"/>
      <c r="QLC197" s="413"/>
      <c r="QLD197" s="413"/>
      <c r="QLE197" s="413"/>
      <c r="QLF197" s="413"/>
      <c r="QLG197" s="413"/>
      <c r="QLH197" s="413"/>
      <c r="QLI197" s="413"/>
      <c r="QLJ197" s="413"/>
      <c r="QLK197" s="413"/>
      <c r="QLL197" s="413"/>
      <c r="QLM197" s="413"/>
      <c r="QLN197" s="414"/>
      <c r="QLO197" s="414"/>
      <c r="QLP197" s="414"/>
      <c r="QLQ197" s="414"/>
      <c r="QLR197" s="414"/>
      <c r="QLS197" s="413"/>
      <c r="QLT197" s="413"/>
      <c r="QLU197" s="414"/>
      <c r="QLV197" s="414"/>
      <c r="QLW197" s="413"/>
      <c r="QLX197" s="413"/>
      <c r="QLY197" s="414"/>
      <c r="QLZ197" s="414"/>
      <c r="QMA197" s="413"/>
      <c r="QMB197" s="413"/>
      <c r="QMC197" s="413"/>
      <c r="QMD197" s="413"/>
      <c r="QME197" s="413"/>
      <c r="QMF197" s="413"/>
      <c r="QMG197" s="413"/>
      <c r="QMH197" s="414"/>
      <c r="QMI197" s="414"/>
      <c r="QMJ197" s="413"/>
      <c r="QMK197" s="413"/>
      <c r="QML197" s="414"/>
      <c r="QMM197" s="414"/>
      <c r="QMN197" s="413"/>
      <c r="QMO197" s="413"/>
      <c r="QMP197" s="413"/>
      <c r="QMQ197" s="413"/>
      <c r="QMR197" s="413"/>
      <c r="QMS197" s="407"/>
      <c r="QMT197" s="439"/>
      <c r="QMU197" s="413"/>
      <c r="QMV197" s="413"/>
      <c r="QMW197" s="413"/>
      <c r="QMX197" s="413"/>
      <c r="QMY197" s="413"/>
      <c r="QMZ197" s="413"/>
      <c r="QNA197" s="413"/>
      <c r="QNB197" s="412"/>
      <c r="QNC197" s="412"/>
      <c r="QND197" s="412"/>
      <c r="QNE197" s="412"/>
      <c r="QNF197" s="412"/>
      <c r="QNG197" s="412"/>
      <c r="QNH197" s="412"/>
      <c r="QNI197" s="412"/>
      <c r="QNJ197" s="412"/>
      <c r="QNK197" s="412"/>
      <c r="QNL197" s="412"/>
      <c r="QNM197" s="412"/>
      <c r="QNN197" s="412"/>
      <c r="QNO197" s="412"/>
      <c r="QNP197" s="412"/>
      <c r="QNQ197" s="412"/>
      <c r="QNR197" s="412"/>
      <c r="QNS197" s="412"/>
      <c r="QNT197" s="412"/>
      <c r="QNU197" s="412"/>
      <c r="QNV197" s="412"/>
      <c r="QNW197" s="412"/>
      <c r="QNX197" s="412"/>
      <c r="QNY197" s="412"/>
      <c r="QNZ197" s="412"/>
      <c r="QOA197" s="412"/>
      <c r="QOB197" s="412"/>
      <c r="QOC197" s="412"/>
      <c r="QOD197" s="412"/>
      <c r="QOE197" s="412"/>
      <c r="QOF197" s="412"/>
      <c r="QOG197" s="412"/>
      <c r="QOH197" s="412"/>
      <c r="QOI197" s="412"/>
      <c r="QOJ197" s="412"/>
      <c r="QOK197" s="412"/>
      <c r="QOL197" s="412"/>
      <c r="QOM197" s="412"/>
      <c r="QON197" s="412"/>
      <c r="QOO197" s="412"/>
      <c r="QOP197" s="412"/>
      <c r="QOQ197" s="412"/>
      <c r="QOR197" s="412"/>
      <c r="QOS197" s="412"/>
      <c r="QOT197" s="413"/>
      <c r="QOU197" s="413"/>
      <c r="QOV197" s="413"/>
      <c r="QOW197" s="413"/>
      <c r="QOX197" s="413"/>
      <c r="QOY197" s="413"/>
      <c r="QOZ197" s="413"/>
      <c r="QPA197" s="413"/>
      <c r="QPB197" s="413"/>
      <c r="QPC197" s="413"/>
      <c r="QPD197" s="413"/>
      <c r="QPE197" s="413"/>
      <c r="QPF197" s="413"/>
      <c r="QPG197" s="413"/>
      <c r="QPH197" s="413"/>
      <c r="QPI197" s="413"/>
      <c r="QPJ197" s="413"/>
      <c r="QPK197" s="413"/>
      <c r="QPL197" s="413"/>
      <c r="QPM197" s="413"/>
      <c r="QPN197" s="413"/>
      <c r="QPO197" s="413"/>
      <c r="QPP197" s="413"/>
      <c r="QPQ197" s="413"/>
      <c r="QPR197" s="414"/>
      <c r="QPS197" s="414"/>
      <c r="QPT197" s="414"/>
      <c r="QPU197" s="414"/>
      <c r="QPV197" s="414"/>
      <c r="QPW197" s="413"/>
      <c r="QPX197" s="413"/>
      <c r="QPY197" s="414"/>
      <c r="QPZ197" s="414"/>
      <c r="QQA197" s="413"/>
      <c r="QQB197" s="413"/>
      <c r="QQC197" s="414"/>
      <c r="QQD197" s="414"/>
      <c r="QQE197" s="413"/>
      <c r="QQF197" s="413"/>
      <c r="QQG197" s="413"/>
      <c r="QQH197" s="413"/>
      <c r="QQI197" s="413"/>
      <c r="QQJ197" s="413"/>
      <c r="QQK197" s="413"/>
      <c r="QQL197" s="414"/>
      <c r="QQM197" s="414"/>
      <c r="QQN197" s="413"/>
      <c r="QQO197" s="413"/>
      <c r="QQP197" s="414"/>
      <c r="QQQ197" s="414"/>
      <c r="QQR197" s="413"/>
      <c r="QQS197" s="413"/>
      <c r="QQT197" s="413"/>
      <c r="QQU197" s="413"/>
      <c r="QQV197" s="413"/>
      <c r="QQW197" s="407"/>
      <c r="QQX197" s="439"/>
      <c r="QQY197" s="413"/>
      <c r="QQZ197" s="413"/>
      <c r="QRA197" s="413"/>
      <c r="QRB197" s="413"/>
      <c r="QRC197" s="413"/>
      <c r="QRD197" s="413"/>
      <c r="QRE197" s="413"/>
      <c r="QRF197" s="412"/>
      <c r="QRG197" s="412"/>
      <c r="QRH197" s="412"/>
      <c r="QRI197" s="412"/>
      <c r="QRJ197" s="412"/>
      <c r="QRK197" s="412"/>
      <c r="QRL197" s="412"/>
      <c r="QRM197" s="412"/>
      <c r="QRN197" s="412"/>
      <c r="QRO197" s="412"/>
      <c r="QRP197" s="412"/>
      <c r="QRQ197" s="412"/>
      <c r="QRR197" s="412"/>
      <c r="QRS197" s="412"/>
      <c r="QRT197" s="412"/>
      <c r="QRU197" s="412"/>
      <c r="QRV197" s="412"/>
      <c r="QRW197" s="412"/>
      <c r="QRX197" s="412"/>
      <c r="QRY197" s="412"/>
      <c r="QRZ197" s="412"/>
      <c r="QSA197" s="412"/>
      <c r="QSB197" s="412"/>
      <c r="QSC197" s="412"/>
      <c r="QSD197" s="412"/>
      <c r="QSE197" s="412"/>
      <c r="QSF197" s="412"/>
      <c r="QSG197" s="412"/>
      <c r="QSH197" s="412"/>
      <c r="QSI197" s="412"/>
      <c r="QSJ197" s="412"/>
      <c r="QSK197" s="412"/>
      <c r="QSL197" s="412"/>
      <c r="QSM197" s="412"/>
      <c r="QSN197" s="412"/>
      <c r="QSO197" s="412"/>
      <c r="QSP197" s="412"/>
      <c r="QSQ197" s="412"/>
      <c r="QSR197" s="412"/>
      <c r="QSS197" s="412"/>
      <c r="QST197" s="412"/>
      <c r="QSU197" s="412"/>
      <c r="QSV197" s="412"/>
      <c r="QSW197" s="412"/>
      <c r="QSX197" s="413"/>
      <c r="QSY197" s="413"/>
      <c r="QSZ197" s="413"/>
      <c r="QTA197" s="413"/>
      <c r="QTB197" s="413"/>
      <c r="QTC197" s="413"/>
      <c r="QTD197" s="413"/>
      <c r="QTE197" s="413"/>
      <c r="QTF197" s="413"/>
      <c r="QTG197" s="413"/>
      <c r="QTH197" s="413"/>
      <c r="QTI197" s="413"/>
      <c r="QTJ197" s="413"/>
      <c r="QTK197" s="413"/>
      <c r="QTL197" s="413"/>
      <c r="QTM197" s="413"/>
      <c r="QTN197" s="413"/>
      <c r="QTO197" s="413"/>
      <c r="QTP197" s="413"/>
      <c r="QTQ197" s="413"/>
      <c r="QTR197" s="413"/>
      <c r="QTS197" s="413"/>
      <c r="QTT197" s="413"/>
      <c r="QTU197" s="413"/>
      <c r="QTV197" s="414"/>
      <c r="QTW197" s="414"/>
      <c r="QTX197" s="414"/>
      <c r="QTY197" s="414"/>
      <c r="QTZ197" s="414"/>
      <c r="QUA197" s="413"/>
      <c r="QUB197" s="413"/>
      <c r="QUC197" s="414"/>
      <c r="QUD197" s="414"/>
      <c r="QUE197" s="413"/>
      <c r="QUF197" s="413"/>
      <c r="QUG197" s="414"/>
      <c r="QUH197" s="414"/>
      <c r="QUI197" s="413"/>
      <c r="QUJ197" s="413"/>
      <c r="QUK197" s="413"/>
      <c r="QUL197" s="413"/>
      <c r="QUM197" s="413"/>
      <c r="QUN197" s="413"/>
      <c r="QUO197" s="413"/>
      <c r="QUP197" s="414"/>
      <c r="QUQ197" s="414"/>
      <c r="QUR197" s="413"/>
      <c r="QUS197" s="413"/>
      <c r="QUT197" s="414"/>
      <c r="QUU197" s="414"/>
      <c r="QUV197" s="413"/>
      <c r="QUW197" s="413"/>
      <c r="QUX197" s="413"/>
      <c r="QUY197" s="413"/>
      <c r="QUZ197" s="413"/>
      <c r="QVA197" s="407"/>
      <c r="QVB197" s="439"/>
      <c r="QVC197" s="413"/>
      <c r="QVD197" s="413"/>
      <c r="QVE197" s="413"/>
      <c r="QVF197" s="413"/>
      <c r="QVG197" s="413"/>
      <c r="QVH197" s="413"/>
      <c r="QVI197" s="413"/>
      <c r="QVJ197" s="412"/>
      <c r="QVK197" s="412"/>
      <c r="QVL197" s="412"/>
      <c r="QVM197" s="412"/>
      <c r="QVN197" s="412"/>
      <c r="QVO197" s="412"/>
      <c r="QVP197" s="412"/>
      <c r="QVQ197" s="412"/>
      <c r="QVR197" s="412"/>
      <c r="QVS197" s="412"/>
      <c r="QVT197" s="412"/>
      <c r="QVU197" s="412"/>
      <c r="QVV197" s="412"/>
      <c r="QVW197" s="412"/>
      <c r="QVX197" s="412"/>
      <c r="QVY197" s="412"/>
      <c r="QVZ197" s="412"/>
      <c r="QWA197" s="412"/>
      <c r="QWB197" s="412"/>
      <c r="QWC197" s="412"/>
      <c r="QWD197" s="412"/>
      <c r="QWE197" s="412"/>
      <c r="QWF197" s="412"/>
      <c r="QWG197" s="412"/>
      <c r="QWH197" s="412"/>
      <c r="QWI197" s="412"/>
      <c r="QWJ197" s="412"/>
      <c r="QWK197" s="412"/>
      <c r="QWL197" s="412"/>
      <c r="QWM197" s="412"/>
      <c r="QWN197" s="412"/>
      <c r="QWO197" s="412"/>
      <c r="QWP197" s="412"/>
      <c r="QWQ197" s="412"/>
      <c r="QWR197" s="412"/>
      <c r="QWS197" s="412"/>
      <c r="QWT197" s="412"/>
      <c r="QWU197" s="412"/>
      <c r="QWV197" s="412"/>
      <c r="QWW197" s="412"/>
      <c r="QWX197" s="412"/>
      <c r="QWY197" s="412"/>
      <c r="QWZ197" s="412"/>
      <c r="QXA197" s="412"/>
      <c r="QXB197" s="413"/>
      <c r="QXC197" s="413"/>
      <c r="QXD197" s="413"/>
      <c r="QXE197" s="413"/>
      <c r="QXF197" s="413"/>
      <c r="QXG197" s="413"/>
      <c r="QXH197" s="413"/>
      <c r="QXI197" s="413"/>
      <c r="QXJ197" s="413"/>
      <c r="QXK197" s="413"/>
      <c r="QXL197" s="413"/>
      <c r="QXM197" s="413"/>
      <c r="QXN197" s="413"/>
      <c r="QXO197" s="413"/>
      <c r="QXP197" s="413"/>
      <c r="QXQ197" s="413"/>
      <c r="QXR197" s="413"/>
      <c r="QXS197" s="413"/>
      <c r="QXT197" s="413"/>
      <c r="QXU197" s="413"/>
      <c r="QXV197" s="413"/>
      <c r="QXW197" s="413"/>
      <c r="QXX197" s="413"/>
      <c r="QXY197" s="413"/>
      <c r="QXZ197" s="414"/>
      <c r="QYA197" s="414"/>
      <c r="QYB197" s="414"/>
      <c r="QYC197" s="414"/>
      <c r="QYD197" s="414"/>
      <c r="QYE197" s="413"/>
      <c r="QYF197" s="413"/>
      <c r="QYG197" s="414"/>
      <c r="QYH197" s="414"/>
      <c r="QYI197" s="413"/>
      <c r="QYJ197" s="413"/>
      <c r="QYK197" s="414"/>
      <c r="QYL197" s="414"/>
      <c r="QYM197" s="413"/>
      <c r="QYN197" s="413"/>
      <c r="QYO197" s="413"/>
      <c r="QYP197" s="413"/>
      <c r="QYQ197" s="413"/>
      <c r="QYR197" s="413"/>
      <c r="QYS197" s="413"/>
      <c r="QYT197" s="414"/>
      <c r="QYU197" s="414"/>
      <c r="QYV197" s="413"/>
      <c r="QYW197" s="413"/>
      <c r="QYX197" s="414"/>
      <c r="QYY197" s="414"/>
      <c r="QYZ197" s="413"/>
      <c r="QZA197" s="413"/>
      <c r="QZB197" s="413"/>
      <c r="QZC197" s="413"/>
      <c r="QZD197" s="413"/>
      <c r="QZE197" s="407"/>
      <c r="QZF197" s="439"/>
      <c r="QZG197" s="413"/>
      <c r="QZH197" s="413"/>
      <c r="QZI197" s="413"/>
      <c r="QZJ197" s="413"/>
      <c r="QZK197" s="413"/>
      <c r="QZL197" s="413"/>
      <c r="QZM197" s="413"/>
      <c r="QZN197" s="412"/>
      <c r="QZO197" s="412"/>
      <c r="QZP197" s="412"/>
      <c r="QZQ197" s="412"/>
      <c r="QZR197" s="412"/>
      <c r="QZS197" s="412"/>
      <c r="QZT197" s="412"/>
      <c r="QZU197" s="412"/>
      <c r="QZV197" s="412"/>
      <c r="QZW197" s="412"/>
      <c r="QZX197" s="412"/>
      <c r="QZY197" s="412"/>
      <c r="QZZ197" s="412"/>
      <c r="RAA197" s="412"/>
      <c r="RAB197" s="412"/>
      <c r="RAC197" s="412"/>
      <c r="RAD197" s="412"/>
      <c r="RAE197" s="412"/>
      <c r="RAF197" s="412"/>
      <c r="RAG197" s="412"/>
      <c r="RAH197" s="412"/>
      <c r="RAI197" s="412"/>
      <c r="RAJ197" s="412"/>
      <c r="RAK197" s="412"/>
      <c r="RAL197" s="412"/>
      <c r="RAM197" s="412"/>
      <c r="RAN197" s="412"/>
      <c r="RAO197" s="412"/>
      <c r="RAP197" s="412"/>
      <c r="RAQ197" s="412"/>
      <c r="RAR197" s="412"/>
      <c r="RAS197" s="412"/>
      <c r="RAT197" s="412"/>
      <c r="RAU197" s="412"/>
      <c r="RAV197" s="412"/>
      <c r="RAW197" s="412"/>
      <c r="RAX197" s="412"/>
      <c r="RAY197" s="412"/>
      <c r="RAZ197" s="412"/>
      <c r="RBA197" s="412"/>
      <c r="RBB197" s="412"/>
      <c r="RBC197" s="412"/>
      <c r="RBD197" s="412"/>
      <c r="RBE197" s="412"/>
      <c r="RBF197" s="413"/>
      <c r="RBG197" s="413"/>
      <c r="RBH197" s="413"/>
      <c r="RBI197" s="413"/>
      <c r="RBJ197" s="413"/>
      <c r="RBK197" s="413"/>
      <c r="RBL197" s="413"/>
      <c r="RBM197" s="413"/>
      <c r="RBN197" s="413"/>
      <c r="RBO197" s="413"/>
      <c r="RBP197" s="413"/>
      <c r="RBQ197" s="413"/>
      <c r="RBR197" s="413"/>
      <c r="RBS197" s="413"/>
      <c r="RBT197" s="413"/>
      <c r="RBU197" s="413"/>
      <c r="RBV197" s="413"/>
      <c r="RBW197" s="413"/>
      <c r="RBX197" s="413"/>
      <c r="RBY197" s="413"/>
      <c r="RBZ197" s="413"/>
      <c r="RCA197" s="413"/>
      <c r="RCB197" s="413"/>
    </row>
    <row r="198" spans="1:12248" s="518" customFormat="1" ht="54.75" customHeight="1" x14ac:dyDescent="0.25">
      <c r="B198" s="207"/>
      <c r="C198" s="115" t="s">
        <v>32</v>
      </c>
      <c r="D198" s="192">
        <f t="shared" si="749"/>
        <v>145129.60000000001</v>
      </c>
      <c r="E198" s="192">
        <v>145129.60000000001</v>
      </c>
      <c r="F198" s="192"/>
      <c r="G198" s="195"/>
      <c r="H198" s="249"/>
      <c r="I198" s="192">
        <f>K198+M198+O198+Q198</f>
        <v>0</v>
      </c>
      <c r="J198" s="591">
        <f t="shared" si="741"/>
        <v>0</v>
      </c>
      <c r="K198" s="192"/>
      <c r="L198" s="300"/>
      <c r="M198" s="664"/>
      <c r="N198" s="300"/>
      <c r="O198" s="24"/>
      <c r="P198" s="300"/>
      <c r="Q198" s="300"/>
      <c r="R198" s="300"/>
      <c r="S198" s="116">
        <f>U198+W198+Y198+AA198</f>
        <v>0</v>
      </c>
      <c r="T198" s="597">
        <f>S198/D198</f>
        <v>0</v>
      </c>
      <c r="U198" s="664"/>
      <c r="V198" s="597">
        <f t="shared" ref="V198:V212" si="752">U198/E198</f>
        <v>0</v>
      </c>
      <c r="W198" s="664"/>
      <c r="X198" s="597"/>
      <c r="Y198" s="24"/>
      <c r="Z198" s="597"/>
      <c r="AA198" s="300"/>
      <c r="AB198" s="597"/>
      <c r="AC198" s="192">
        <f t="shared" ref="AC198:AC262" si="753">AE198+AG198+AI198+AK198</f>
        <v>145129.60000000001</v>
      </c>
      <c r="AD198" s="633">
        <f t="shared" ref="AD198:AD259" si="754">AC198/D198</f>
        <v>1</v>
      </c>
      <c r="AE198" s="192">
        <f>D198</f>
        <v>145129.60000000001</v>
      </c>
      <c r="AF198" s="633">
        <f t="shared" si="750"/>
        <v>1</v>
      </c>
      <c r="AG198" s="664"/>
      <c r="AH198" s="633"/>
      <c r="AI198" s="24"/>
      <c r="AJ198" s="633">
        <v>0</v>
      </c>
      <c r="AK198" s="300"/>
      <c r="AL198" s="300"/>
      <c r="AM198" s="300"/>
      <c r="AN198" s="300"/>
      <c r="AO198" s="300"/>
      <c r="AP198" s="300"/>
      <c r="AQ198" s="300"/>
      <c r="AR198" s="300"/>
      <c r="AS198" s="300"/>
      <c r="AT198" s="300"/>
      <c r="AU198" s="664">
        <f>AW198-E198</f>
        <v>0</v>
      </c>
      <c r="AV198" s="664">
        <f t="shared" si="737"/>
        <v>145129.60000000001</v>
      </c>
      <c r="AW198" s="664">
        <v>145129.60000000001</v>
      </c>
      <c r="AX198" s="664"/>
      <c r="AY198" s="24"/>
      <c r="AZ198" s="300"/>
      <c r="BA198" s="664">
        <f t="shared" si="610"/>
        <v>0</v>
      </c>
      <c r="BB198" s="664">
        <f>BF198-E198</f>
        <v>0</v>
      </c>
      <c r="BC198" s="116"/>
      <c r="BD198" s="116"/>
      <c r="BE198" s="664">
        <f t="shared" si="608"/>
        <v>145129.60000000001</v>
      </c>
      <c r="BF198" s="664">
        <f>E198</f>
        <v>145129.60000000001</v>
      </c>
      <c r="BG198" s="24"/>
      <c r="BH198" s="300"/>
      <c r="BI198" s="664">
        <f t="shared" si="751"/>
        <v>0</v>
      </c>
      <c r="BJ198" s="664">
        <v>0</v>
      </c>
      <c r="BK198" s="664"/>
      <c r="BL198" s="24"/>
      <c r="BM198" s="300"/>
      <c r="BN198" s="664">
        <f>BP198-BJ198</f>
        <v>0</v>
      </c>
      <c r="BO198" s="664">
        <f t="shared" si="739"/>
        <v>0</v>
      </c>
      <c r="BP198" s="664">
        <v>0</v>
      </c>
      <c r="BQ198" s="664"/>
      <c r="BR198" s="24"/>
      <c r="BS198" s="300"/>
      <c r="BT198" s="24"/>
      <c r="BU198" s="300"/>
      <c r="BV198" s="664">
        <f t="shared" si="663"/>
        <v>0</v>
      </c>
      <c r="BW198" s="664">
        <v>0</v>
      </c>
      <c r="BX198" s="664"/>
      <c r="BY198" s="24"/>
      <c r="BZ198" s="300"/>
      <c r="CA198" s="664">
        <f t="shared" ref="CA198" si="755">CB198+CC198+CD198</f>
        <v>0</v>
      </c>
      <c r="CB198" s="192"/>
      <c r="CC198" s="195"/>
      <c r="CD198" s="249"/>
      <c r="CE198" s="664">
        <f t="shared" si="625"/>
        <v>0</v>
      </c>
      <c r="CF198" s="192">
        <v>0</v>
      </c>
      <c r="CG198" s="192"/>
      <c r="CH198" s="195"/>
      <c r="CI198" s="249"/>
      <c r="CJ198" s="664"/>
      <c r="CK198" s="664">
        <f t="shared" si="664"/>
        <v>0</v>
      </c>
      <c r="CL198" s="664">
        <v>0</v>
      </c>
      <c r="CM198" s="664"/>
      <c r="CN198" s="24"/>
      <c r="CO198" s="300"/>
    </row>
    <row r="199" spans="1:12248" s="52" customFormat="1" ht="54" customHeight="1" x14ac:dyDescent="0.25">
      <c r="B199" s="206"/>
      <c r="C199" s="111" t="s">
        <v>418</v>
      </c>
      <c r="D199" s="182">
        <f t="shared" si="749"/>
        <v>71481.789529999995</v>
      </c>
      <c r="E199" s="182">
        <v>71481.789529999995</v>
      </c>
      <c r="F199" s="182"/>
      <c r="G199" s="247"/>
      <c r="H199" s="247"/>
      <c r="I199" s="182">
        <f>K199+M199+O199+Q199</f>
        <v>0</v>
      </c>
      <c r="J199" s="603">
        <f t="shared" si="741"/>
        <v>0</v>
      </c>
      <c r="K199" s="182"/>
      <c r="L199" s="33"/>
      <c r="M199" s="663"/>
      <c r="N199" s="33"/>
      <c r="O199" s="33"/>
      <c r="P199" s="33"/>
      <c r="Q199" s="33"/>
      <c r="R199" s="33"/>
      <c r="S199" s="128">
        <f t="shared" ref="S199:S263" si="756">U199+W199+Y199+AA199</f>
        <v>0</v>
      </c>
      <c r="T199" s="621">
        <f t="shared" ref="T199:T263" si="757">S199/D199</f>
        <v>0</v>
      </c>
      <c r="U199" s="663"/>
      <c r="V199" s="621">
        <f t="shared" si="752"/>
        <v>0</v>
      </c>
      <c r="W199" s="663"/>
      <c r="X199" s="621"/>
      <c r="Y199" s="33"/>
      <c r="Z199" s="621"/>
      <c r="AA199" s="33"/>
      <c r="AB199" s="621"/>
      <c r="AC199" s="182">
        <f t="shared" si="753"/>
        <v>71481.743849999999</v>
      </c>
      <c r="AD199" s="641">
        <f t="shared" si="754"/>
        <v>0.99999936095612185</v>
      </c>
      <c r="AE199" s="182">
        <v>71481.743849999999</v>
      </c>
      <c r="AF199" s="641">
        <f t="shared" si="750"/>
        <v>0.99999936095612185</v>
      </c>
      <c r="AG199" s="663"/>
      <c r="AH199" s="641"/>
      <c r="AI199" s="33"/>
      <c r="AJ199" s="641">
        <v>0</v>
      </c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663">
        <f>AW199-E199</f>
        <v>0</v>
      </c>
      <c r="AV199" s="663">
        <f t="shared" si="737"/>
        <v>71481.789529999995</v>
      </c>
      <c r="AW199" s="663">
        <v>71481.789529999995</v>
      </c>
      <c r="AX199" s="663"/>
      <c r="AY199" s="33"/>
      <c r="AZ199" s="33"/>
      <c r="BA199" s="663">
        <f t="shared" si="610"/>
        <v>0</v>
      </c>
      <c r="BB199" s="663">
        <v>0</v>
      </c>
      <c r="BC199" s="33"/>
      <c r="BD199" s="33"/>
      <c r="BE199" s="663">
        <f t="shared" si="608"/>
        <v>71481.789529999995</v>
      </c>
      <c r="BF199" s="663">
        <f>E199</f>
        <v>71481.789529999995</v>
      </c>
      <c r="BG199" s="33"/>
      <c r="BH199" s="33"/>
      <c r="BI199" s="663">
        <f t="shared" si="751"/>
        <v>0</v>
      </c>
      <c r="BJ199" s="663">
        <v>0</v>
      </c>
      <c r="BK199" s="663"/>
      <c r="BL199" s="33"/>
      <c r="BM199" s="33"/>
      <c r="BN199" s="663">
        <f>BP199-BJ199</f>
        <v>0</v>
      </c>
      <c r="BO199" s="663">
        <f t="shared" si="739"/>
        <v>0</v>
      </c>
      <c r="BP199" s="663">
        <v>0</v>
      </c>
      <c r="BQ199" s="663"/>
      <c r="BR199" s="33"/>
      <c r="BS199" s="33"/>
      <c r="BT199" s="33"/>
      <c r="BU199" s="33"/>
      <c r="BV199" s="663">
        <f t="shared" si="663"/>
        <v>0</v>
      </c>
      <c r="BW199" s="663">
        <v>0</v>
      </c>
      <c r="BX199" s="663"/>
      <c r="BY199" s="33"/>
      <c r="BZ199" s="33"/>
      <c r="CA199" s="663">
        <f>CB199</f>
        <v>0</v>
      </c>
      <c r="CB199" s="182">
        <f>CF199-BW199</f>
        <v>0</v>
      </c>
      <c r="CC199" s="247"/>
      <c r="CD199" s="247"/>
      <c r="CE199" s="663">
        <f t="shared" si="625"/>
        <v>0</v>
      </c>
      <c r="CF199" s="182">
        <v>0</v>
      </c>
      <c r="CG199" s="182"/>
      <c r="CH199" s="247"/>
      <c r="CI199" s="247"/>
      <c r="CJ199" s="663"/>
      <c r="CK199" s="663">
        <f t="shared" si="664"/>
        <v>0</v>
      </c>
      <c r="CL199" s="663">
        <v>0</v>
      </c>
      <c r="CM199" s="663"/>
      <c r="CN199" s="33"/>
      <c r="CO199" s="33"/>
    </row>
    <row r="200" spans="1:12248" s="52" customFormat="1" ht="132.75" hidden="1" customHeight="1" x14ac:dyDescent="0.25">
      <c r="B200" s="206" t="s">
        <v>73</v>
      </c>
      <c r="C200" s="114" t="s">
        <v>481</v>
      </c>
      <c r="D200" s="182">
        <f t="shared" si="749"/>
        <v>0</v>
      </c>
      <c r="E200" s="182">
        <f>E201</f>
        <v>0</v>
      </c>
      <c r="F200" s="182">
        <f>F201</f>
        <v>0</v>
      </c>
      <c r="G200" s="182">
        <f t="shared" ref="G200:H200" si="758">G201</f>
        <v>0</v>
      </c>
      <c r="H200" s="182">
        <f t="shared" si="758"/>
        <v>200305.9638</v>
      </c>
      <c r="I200" s="182"/>
      <c r="J200" s="603" t="e">
        <f t="shared" si="741"/>
        <v>#DIV/0!</v>
      </c>
      <c r="K200" s="182"/>
      <c r="L200" s="663"/>
      <c r="M200" s="663">
        <f>M201</f>
        <v>0</v>
      </c>
      <c r="N200" s="663"/>
      <c r="O200" s="663">
        <f t="shared" ref="O200" si="759">O201</f>
        <v>0</v>
      </c>
      <c r="P200" s="663"/>
      <c r="Q200" s="663">
        <f t="shared" ref="Q200" si="760">Q201</f>
        <v>0</v>
      </c>
      <c r="R200" s="663"/>
      <c r="S200" s="128">
        <f t="shared" si="756"/>
        <v>0</v>
      </c>
      <c r="T200" s="621" t="e">
        <f t="shared" si="757"/>
        <v>#DIV/0!</v>
      </c>
      <c r="U200" s="663"/>
      <c r="V200" s="621" t="e">
        <f t="shared" si="752"/>
        <v>#DIV/0!</v>
      </c>
      <c r="W200" s="663">
        <f>W201</f>
        <v>0</v>
      </c>
      <c r="X200" s="621"/>
      <c r="Y200" s="663"/>
      <c r="Z200" s="621"/>
      <c r="AA200" s="663"/>
      <c r="AB200" s="621"/>
      <c r="AC200" s="182">
        <f t="shared" si="753"/>
        <v>199541.43257999999</v>
      </c>
      <c r="AD200" s="641" t="e">
        <f t="shared" si="754"/>
        <v>#DIV/0!</v>
      </c>
      <c r="AE200" s="182"/>
      <c r="AF200" s="641" t="e">
        <f t="shared" si="750"/>
        <v>#DIV/0!</v>
      </c>
      <c r="AG200" s="663">
        <f>AG201</f>
        <v>0</v>
      </c>
      <c r="AH200" s="641"/>
      <c r="AI200" s="663">
        <f t="shared" ref="AI200" si="761">AI201</f>
        <v>0</v>
      </c>
      <c r="AJ200" s="641">
        <v>0</v>
      </c>
      <c r="AK200" s="663">
        <f t="shared" ref="AK200" si="762">AK201</f>
        <v>199541.43257999999</v>
      </c>
      <c r="AL200" s="663"/>
      <c r="AM200" s="663"/>
      <c r="AN200" s="663"/>
      <c r="AO200" s="663"/>
      <c r="AP200" s="663"/>
      <c r="AQ200" s="663"/>
      <c r="AR200" s="663"/>
      <c r="AS200" s="663"/>
      <c r="AT200" s="663"/>
      <c r="AU200" s="663">
        <f t="shared" ref="AU200:AU208" si="763">AW200-E200</f>
        <v>0</v>
      </c>
      <c r="AV200" s="663">
        <f t="shared" si="737"/>
        <v>0</v>
      </c>
      <c r="AW200" s="663">
        <f>AW201</f>
        <v>0</v>
      </c>
      <c r="AX200" s="663">
        <f>AX201</f>
        <v>0</v>
      </c>
      <c r="AY200" s="663">
        <f t="shared" ref="AY200:AZ200" si="764">AY201</f>
        <v>0</v>
      </c>
      <c r="AZ200" s="663">
        <f t="shared" si="764"/>
        <v>0</v>
      </c>
      <c r="BA200" s="663" t="e">
        <f>BB200+BC200+BD200</f>
        <v>#REF!</v>
      </c>
      <c r="BB200" s="663" t="e">
        <f>BB201+BB202</f>
        <v>#REF!</v>
      </c>
      <c r="BC200" s="21"/>
      <c r="BD200" s="21"/>
      <c r="BE200" s="663" t="e">
        <f>BF200+BG200+BH200</f>
        <v>#REF!</v>
      </c>
      <c r="BF200" s="663" t="e">
        <f>BF201+BF202</f>
        <v>#REF!</v>
      </c>
      <c r="BG200" s="21"/>
      <c r="BH200" s="21"/>
      <c r="BI200" s="663">
        <f>BJ200+BL200+BM200+BK200</f>
        <v>0</v>
      </c>
      <c r="BJ200" s="663">
        <f>BJ201</f>
        <v>0</v>
      </c>
      <c r="BK200" s="663">
        <f>BK201</f>
        <v>0</v>
      </c>
      <c r="BL200" s="663">
        <f t="shared" ref="BL200" si="765">BL201</f>
        <v>0</v>
      </c>
      <c r="BM200" s="663">
        <f t="shared" ref="BM200" si="766">BM201</f>
        <v>0</v>
      </c>
      <c r="BN200" s="663"/>
      <c r="BO200" s="663">
        <f>BP200+BR200+BS200+BQ200</f>
        <v>0</v>
      </c>
      <c r="BP200" s="663">
        <f>BP201</f>
        <v>0</v>
      </c>
      <c r="BQ200" s="663">
        <f>BQ201</f>
        <v>0</v>
      </c>
      <c r="BR200" s="663">
        <f t="shared" ref="BR200:BS200" si="767">BR201</f>
        <v>0</v>
      </c>
      <c r="BS200" s="663">
        <f t="shared" si="767"/>
        <v>0</v>
      </c>
      <c r="BT200" s="21"/>
      <c r="BU200" s="21"/>
      <c r="BV200" s="663">
        <f>BW200+BY200+BZ200+BX200</f>
        <v>0</v>
      </c>
      <c r="BW200" s="663">
        <f>BW201</f>
        <v>0</v>
      </c>
      <c r="BX200" s="663">
        <f>BX201</f>
        <v>0</v>
      </c>
      <c r="BY200" s="663">
        <f t="shared" ref="BY200" si="768">BY201</f>
        <v>0</v>
      </c>
      <c r="BZ200" s="663">
        <f t="shared" ref="BZ200" si="769">BZ201</f>
        <v>0</v>
      </c>
      <c r="CA200" s="663" t="e">
        <f>CB200+CC200+CD200</f>
        <v>#REF!</v>
      </c>
      <c r="CB200" s="182" t="e">
        <f>CB201+CB202</f>
        <v>#REF!</v>
      </c>
      <c r="CC200" s="248"/>
      <c r="CD200" s="248"/>
      <c r="CE200" s="663" t="e">
        <f>CF200+CH200+CI200</f>
        <v>#REF!</v>
      </c>
      <c r="CF200" s="182" t="e">
        <f>CF201+CF202</f>
        <v>#REF!</v>
      </c>
      <c r="CG200" s="182"/>
      <c r="CH200" s="248"/>
      <c r="CI200" s="248"/>
      <c r="CJ200" s="663"/>
      <c r="CK200" s="663">
        <f>CL200+CN200+CO200+CM200</f>
        <v>0</v>
      </c>
      <c r="CL200" s="663">
        <f>CL201</f>
        <v>0</v>
      </c>
      <c r="CM200" s="663">
        <f>CM201</f>
        <v>0</v>
      </c>
      <c r="CN200" s="663">
        <f t="shared" ref="CN200:CO200" si="770">CN201</f>
        <v>0</v>
      </c>
      <c r="CO200" s="663">
        <f t="shared" si="770"/>
        <v>0</v>
      </c>
    </row>
    <row r="201" spans="1:12248" s="47" customFormat="1" ht="41.25" hidden="1" customHeight="1" x14ac:dyDescent="0.25">
      <c r="B201" s="206"/>
      <c r="C201" s="111" t="s">
        <v>385</v>
      </c>
      <c r="D201" s="182">
        <f t="shared" si="749"/>
        <v>0</v>
      </c>
      <c r="E201" s="193">
        <v>0</v>
      </c>
      <c r="F201" s="193">
        <f>F204</f>
        <v>0</v>
      </c>
      <c r="G201" s="193">
        <f>G204</f>
        <v>0</v>
      </c>
      <c r="H201" s="193">
        <f>H204</f>
        <v>200305.9638</v>
      </c>
      <c r="I201" s="193"/>
      <c r="J201" s="603" t="e">
        <f t="shared" si="741"/>
        <v>#DIV/0!</v>
      </c>
      <c r="K201" s="193"/>
      <c r="L201" s="112"/>
      <c r="M201" s="112">
        <f>M204</f>
        <v>0</v>
      </c>
      <c r="N201" s="112"/>
      <c r="O201" s="112">
        <f>O204</f>
        <v>0</v>
      </c>
      <c r="P201" s="112"/>
      <c r="Q201" s="112">
        <f>Q204</f>
        <v>0</v>
      </c>
      <c r="R201" s="112"/>
      <c r="S201" s="128">
        <f t="shared" si="756"/>
        <v>0</v>
      </c>
      <c r="T201" s="621" t="e">
        <f t="shared" si="757"/>
        <v>#DIV/0!</v>
      </c>
      <c r="U201" s="112"/>
      <c r="V201" s="621" t="e">
        <f t="shared" si="752"/>
        <v>#DIV/0!</v>
      </c>
      <c r="W201" s="112">
        <f>W204</f>
        <v>0</v>
      </c>
      <c r="X201" s="621"/>
      <c r="Y201" s="112"/>
      <c r="Z201" s="621"/>
      <c r="AA201" s="112"/>
      <c r="AB201" s="621"/>
      <c r="AC201" s="182">
        <f t="shared" si="753"/>
        <v>199541.43257999999</v>
      </c>
      <c r="AD201" s="641" t="e">
        <f t="shared" si="754"/>
        <v>#DIV/0!</v>
      </c>
      <c r="AE201" s="182"/>
      <c r="AF201" s="641" t="e">
        <f t="shared" si="750"/>
        <v>#DIV/0!</v>
      </c>
      <c r="AG201" s="112">
        <f>AG204</f>
        <v>0</v>
      </c>
      <c r="AH201" s="641"/>
      <c r="AI201" s="112">
        <f>AI204</f>
        <v>0</v>
      </c>
      <c r="AJ201" s="641">
        <v>0</v>
      </c>
      <c r="AK201" s="112">
        <f>AK204</f>
        <v>199541.43257999999</v>
      </c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663">
        <f t="shared" si="763"/>
        <v>0</v>
      </c>
      <c r="AV201" s="663">
        <f t="shared" si="737"/>
        <v>0</v>
      </c>
      <c r="AW201" s="112">
        <v>0</v>
      </c>
      <c r="AX201" s="112">
        <f>AX204</f>
        <v>0</v>
      </c>
      <c r="AY201" s="112">
        <f>AY204</f>
        <v>0</v>
      </c>
      <c r="AZ201" s="112">
        <f>AZ204</f>
        <v>0</v>
      </c>
      <c r="BA201" s="112">
        <f>BB201+BC201+BD201</f>
        <v>0</v>
      </c>
      <c r="BB201" s="112">
        <f>BB205+BB215+BB222</f>
        <v>0</v>
      </c>
      <c r="BC201" s="112"/>
      <c r="BD201" s="112"/>
      <c r="BE201" s="112">
        <f>BF201+BG201+BH201</f>
        <v>91927.594379999995</v>
      </c>
      <c r="BF201" s="112">
        <f>BF205+BF215+BF222</f>
        <v>91927.594379999995</v>
      </c>
      <c r="BG201" s="112"/>
      <c r="BH201" s="112"/>
      <c r="BI201" s="112">
        <f>BJ201+BK201+BL201+BM201</f>
        <v>0</v>
      </c>
      <c r="BJ201" s="112">
        <f>BJ204</f>
        <v>0</v>
      </c>
      <c r="BK201" s="112">
        <f>BK204</f>
        <v>0</v>
      </c>
      <c r="BL201" s="112">
        <f>BL204</f>
        <v>0</v>
      </c>
      <c r="BM201" s="112">
        <f>BM204</f>
        <v>0</v>
      </c>
      <c r="BN201" s="112"/>
      <c r="BO201" s="112">
        <f>BP201+BQ201+BR201+BS201</f>
        <v>0</v>
      </c>
      <c r="BP201" s="112">
        <f>BP204</f>
        <v>0</v>
      </c>
      <c r="BQ201" s="112">
        <f>BQ204</f>
        <v>0</v>
      </c>
      <c r="BR201" s="112">
        <f>BR204</f>
        <v>0</v>
      </c>
      <c r="BS201" s="112">
        <f>BS204</f>
        <v>0</v>
      </c>
      <c r="BT201" s="112"/>
      <c r="BU201" s="112"/>
      <c r="BV201" s="112">
        <f>BW201+BX201+BY201+BZ201</f>
        <v>0</v>
      </c>
      <c r="BW201" s="112">
        <f>BW204</f>
        <v>0</v>
      </c>
      <c r="BX201" s="112">
        <f>BX204</f>
        <v>0</v>
      </c>
      <c r="BY201" s="112">
        <f>BY204</f>
        <v>0</v>
      </c>
      <c r="BZ201" s="112">
        <f>BZ204</f>
        <v>0</v>
      </c>
      <c r="CA201" s="112">
        <f>CB201+CC201+CD201</f>
        <v>4558424.4847999997</v>
      </c>
      <c r="CB201" s="112">
        <f>CB205+CB215+CB222+CB233+CB236+CB288+CB291+CB294+CB297</f>
        <v>4558424.4847999997</v>
      </c>
      <c r="CC201" s="112">
        <f>CC205+CC215+CC222+CC233+CC236+CC288+CC291+CC294+CC297</f>
        <v>0</v>
      </c>
      <c r="CD201" s="112">
        <f>CD205+CD215+CD222+CD233+CD236+CD288+CD291+CD294+CD297</f>
        <v>0</v>
      </c>
      <c r="CE201" s="112">
        <f>CF201+CH201+CI201</f>
        <v>6277830.1947999997</v>
      </c>
      <c r="CF201" s="112">
        <f>CF205+CF215+CF222+CF233+CF236+CF288+CF291+CF294+CF297</f>
        <v>6277830.1947999997</v>
      </c>
      <c r="CG201" s="112"/>
      <c r="CH201" s="112">
        <f>CH205+CH215+CH222+CH233+CH236+CH288+CH291+CH294+CH297</f>
        <v>0</v>
      </c>
      <c r="CI201" s="112">
        <f>CI205+CI215+CI222+CI233+CI236+CI288+CI291+CI294+CI297</f>
        <v>0</v>
      </c>
      <c r="CJ201" s="112"/>
      <c r="CK201" s="112">
        <f>CL201+CM201+CN201+CO201</f>
        <v>0</v>
      </c>
      <c r="CL201" s="112">
        <f>CL204</f>
        <v>0</v>
      </c>
      <c r="CM201" s="112">
        <f>CM204</f>
        <v>0</v>
      </c>
      <c r="CN201" s="112">
        <f>CN204</f>
        <v>0</v>
      </c>
      <c r="CO201" s="112">
        <f>CO204</f>
        <v>0</v>
      </c>
    </row>
    <row r="202" spans="1:12248" s="52" customFormat="1" ht="67.5" hidden="1" customHeight="1" x14ac:dyDescent="0.25">
      <c r="B202" s="206"/>
      <c r="C202" s="111" t="s">
        <v>32</v>
      </c>
      <c r="D202" s="182" t="e">
        <f t="shared" si="749"/>
        <v>#REF!</v>
      </c>
      <c r="E202" s="182" t="e">
        <f>#REF!+E206</f>
        <v>#REF!</v>
      </c>
      <c r="F202" s="182" t="e">
        <f>#REF!+F206</f>
        <v>#REF!</v>
      </c>
      <c r="G202" s="182" t="e">
        <f>#REF!+G206</f>
        <v>#REF!</v>
      </c>
      <c r="H202" s="182" t="e">
        <f>#REF!+H206</f>
        <v>#REF!</v>
      </c>
      <c r="I202" s="182"/>
      <c r="J202" s="603" t="e">
        <f t="shared" si="741"/>
        <v>#REF!</v>
      </c>
      <c r="K202" s="182"/>
      <c r="L202" s="663"/>
      <c r="M202" s="663" t="e">
        <f>#REF!+M206</f>
        <v>#REF!</v>
      </c>
      <c r="N202" s="663"/>
      <c r="O202" s="663" t="e">
        <f>#REF!+O206</f>
        <v>#REF!</v>
      </c>
      <c r="P202" s="663"/>
      <c r="Q202" s="663" t="e">
        <f>#REF!+Q206</f>
        <v>#REF!</v>
      </c>
      <c r="R202" s="663"/>
      <c r="S202" s="128" t="e">
        <f t="shared" si="756"/>
        <v>#REF!</v>
      </c>
      <c r="T202" s="621" t="e">
        <f t="shared" si="757"/>
        <v>#REF!</v>
      </c>
      <c r="U202" s="663"/>
      <c r="V202" s="621" t="e">
        <f t="shared" si="752"/>
        <v>#REF!</v>
      </c>
      <c r="W202" s="663" t="e">
        <f>#REF!+W206</f>
        <v>#REF!</v>
      </c>
      <c r="X202" s="621"/>
      <c r="Y202" s="663"/>
      <c r="Z202" s="621"/>
      <c r="AA202" s="663"/>
      <c r="AB202" s="621"/>
      <c r="AC202" s="182" t="e">
        <f t="shared" si="753"/>
        <v>#REF!</v>
      </c>
      <c r="AD202" s="641" t="e">
        <f t="shared" si="754"/>
        <v>#REF!</v>
      </c>
      <c r="AE202" s="182"/>
      <c r="AF202" s="641" t="e">
        <f t="shared" si="750"/>
        <v>#REF!</v>
      </c>
      <c r="AG202" s="663" t="e">
        <f>#REF!+AG206</f>
        <v>#REF!</v>
      </c>
      <c r="AH202" s="641"/>
      <c r="AI202" s="663" t="e">
        <f>#REF!+AI206</f>
        <v>#REF!</v>
      </c>
      <c r="AJ202" s="641">
        <v>0</v>
      </c>
      <c r="AK202" s="663" t="e">
        <f>#REF!+AK206</f>
        <v>#REF!</v>
      </c>
      <c r="AL202" s="663"/>
      <c r="AM202" s="663"/>
      <c r="AN202" s="663"/>
      <c r="AO202" s="663"/>
      <c r="AP202" s="663"/>
      <c r="AQ202" s="663"/>
      <c r="AR202" s="663"/>
      <c r="AS202" s="663"/>
      <c r="AT202" s="663"/>
      <c r="AU202" s="663" t="e">
        <f t="shared" si="763"/>
        <v>#REF!</v>
      </c>
      <c r="AV202" s="663" t="e">
        <f t="shared" si="737"/>
        <v>#REF!</v>
      </c>
      <c r="AW202" s="663" t="e">
        <f>#REF!+AW206</f>
        <v>#REF!</v>
      </c>
      <c r="AX202" s="663" t="e">
        <f>#REF!+AX206</f>
        <v>#REF!</v>
      </c>
      <c r="AY202" s="663" t="e">
        <f>#REF!+AY206</f>
        <v>#REF!</v>
      </c>
      <c r="AZ202" s="663" t="e">
        <f>#REF!+AZ206</f>
        <v>#REF!</v>
      </c>
      <c r="BA202" s="663" t="e">
        <f>#REF!+BA206</f>
        <v>#REF!</v>
      </c>
      <c r="BB202" s="663" t="e">
        <f>#REF!+BB206</f>
        <v>#REF!</v>
      </c>
      <c r="BC202" s="663" t="e">
        <f>#REF!+BC206</f>
        <v>#REF!</v>
      </c>
      <c r="BD202" s="663" t="e">
        <f>#REF!+BD206</f>
        <v>#REF!</v>
      </c>
      <c r="BE202" s="663" t="e">
        <f>#REF!+BE206</f>
        <v>#REF!</v>
      </c>
      <c r="BF202" s="663" t="e">
        <f>#REF!+BF206</f>
        <v>#REF!</v>
      </c>
      <c r="BG202" s="663" t="e">
        <f>#REF!+BG206</f>
        <v>#REF!</v>
      </c>
      <c r="BH202" s="663" t="e">
        <f>#REF!+BH206</f>
        <v>#REF!</v>
      </c>
      <c r="BI202" s="663" t="e">
        <f>BJ202+BK202+BL202+BM202</f>
        <v>#REF!</v>
      </c>
      <c r="BJ202" s="663" t="e">
        <f>#REF!+BJ206</f>
        <v>#REF!</v>
      </c>
      <c r="BK202" s="663" t="e">
        <f>#REF!+BK206</f>
        <v>#REF!</v>
      </c>
      <c r="BL202" s="663" t="e">
        <f>#REF!+BL206</f>
        <v>#REF!</v>
      </c>
      <c r="BM202" s="663" t="e">
        <f>#REF!+BM206</f>
        <v>#REF!</v>
      </c>
      <c r="BN202" s="663"/>
      <c r="BO202" s="663" t="e">
        <f>BP202+BQ202+BR202+BS202</f>
        <v>#REF!</v>
      </c>
      <c r="BP202" s="663" t="e">
        <f>#REF!+BP206</f>
        <v>#REF!</v>
      </c>
      <c r="BQ202" s="663" t="e">
        <f>#REF!+BQ206</f>
        <v>#REF!</v>
      </c>
      <c r="BR202" s="663" t="e">
        <f>#REF!+BR206</f>
        <v>#REF!</v>
      </c>
      <c r="BS202" s="663" t="e">
        <f>#REF!+BS206</f>
        <v>#REF!</v>
      </c>
      <c r="BT202" s="21"/>
      <c r="BU202" s="21"/>
      <c r="BV202" s="663" t="e">
        <f>BW202+BX202+BY202+BZ202</f>
        <v>#REF!</v>
      </c>
      <c r="BW202" s="663" t="e">
        <f>#REF!+BW206</f>
        <v>#REF!</v>
      </c>
      <c r="BX202" s="663" t="e">
        <f>#REF!+BX206</f>
        <v>#REF!</v>
      </c>
      <c r="BY202" s="663" t="e">
        <f>#REF!+BY206</f>
        <v>#REF!</v>
      </c>
      <c r="BZ202" s="663" t="e">
        <f>#REF!+BZ206</f>
        <v>#REF!</v>
      </c>
      <c r="CA202" s="663" t="e">
        <f>CB202+CC202+CD202</f>
        <v>#REF!</v>
      </c>
      <c r="CB202" s="663" t="e">
        <f>#REF!+CB214+CB218+CB221+CB232+CB235+CB287+CB290+CB293+CB296</f>
        <v>#REF!</v>
      </c>
      <c r="CC202" s="663" t="e">
        <f>#REF!+CC214+CC218+CC221+CC232+CC235+CC287+CC290+CC293+CC296</f>
        <v>#REF!</v>
      </c>
      <c r="CD202" s="663" t="e">
        <f>#REF!+CD214+CD218+CD221+CD232+CD235+CD287+CD290+CD293+CD296</f>
        <v>#REF!</v>
      </c>
      <c r="CE202" s="663" t="e">
        <f>CF202+CH202+CI202</f>
        <v>#REF!</v>
      </c>
      <c r="CF202" s="663" t="e">
        <f>#REF!+CF214+CF218+CF221+CF232+CF235+CF287+CF290+CF293+CF296</f>
        <v>#REF!</v>
      </c>
      <c r="CG202" s="663"/>
      <c r="CH202" s="663" t="e">
        <f>#REF!+CH214+CH218+CH221+CH232+CH235+CH287+CH290+CH293+CH296</f>
        <v>#REF!</v>
      </c>
      <c r="CI202" s="663" t="e">
        <f>#REF!+CI214+CI218+CI221+CI232+CI235+CI287+CI290+CI293+CI296</f>
        <v>#REF!</v>
      </c>
      <c r="CJ202" s="663"/>
      <c r="CK202" s="663" t="e">
        <f>CL202+CM202+CN202+CO202</f>
        <v>#REF!</v>
      </c>
      <c r="CL202" s="663" t="e">
        <f>#REF!+CL206</f>
        <v>#REF!</v>
      </c>
      <c r="CM202" s="663" t="e">
        <f>#REF!+CM206</f>
        <v>#REF!</v>
      </c>
      <c r="CN202" s="663" t="e">
        <f>#REF!+CN206</f>
        <v>#REF!</v>
      </c>
      <c r="CO202" s="663" t="e">
        <f>#REF!+CO206</f>
        <v>#REF!</v>
      </c>
    </row>
    <row r="203" spans="1:12248" s="52" customFormat="1" ht="144.75" hidden="1" customHeight="1" x14ac:dyDescent="0.25">
      <c r="B203" s="206"/>
      <c r="C203" s="114" t="s">
        <v>481</v>
      </c>
      <c r="D203" s="182">
        <f t="shared" si="749"/>
        <v>174786.89406707394</v>
      </c>
      <c r="E203" s="182">
        <f>E204</f>
        <v>174786.89406707394</v>
      </c>
      <c r="F203" s="182">
        <f>F204</f>
        <v>0</v>
      </c>
      <c r="G203" s="247"/>
      <c r="H203" s="247"/>
      <c r="I203" s="247"/>
      <c r="J203" s="603">
        <f t="shared" si="741"/>
        <v>0</v>
      </c>
      <c r="K203" s="182"/>
      <c r="L203" s="33"/>
      <c r="M203" s="663">
        <f>M204</f>
        <v>0</v>
      </c>
      <c r="N203" s="33"/>
      <c r="O203" s="33"/>
      <c r="P203" s="33"/>
      <c r="Q203" s="33"/>
      <c r="R203" s="33"/>
      <c r="S203" s="128">
        <f t="shared" si="756"/>
        <v>0</v>
      </c>
      <c r="T203" s="621">
        <f t="shared" si="757"/>
        <v>0</v>
      </c>
      <c r="U203" s="663"/>
      <c r="V203" s="621">
        <f t="shared" si="752"/>
        <v>0</v>
      </c>
      <c r="W203" s="663">
        <f>W204</f>
        <v>0</v>
      </c>
      <c r="X203" s="621"/>
      <c r="Y203" s="33"/>
      <c r="Z203" s="621"/>
      <c r="AA203" s="33"/>
      <c r="AB203" s="621"/>
      <c r="AC203" s="182">
        <f t="shared" si="753"/>
        <v>0</v>
      </c>
      <c r="AD203" s="641">
        <f t="shared" si="754"/>
        <v>0</v>
      </c>
      <c r="AE203" s="182"/>
      <c r="AF203" s="641">
        <f t="shared" si="750"/>
        <v>0</v>
      </c>
      <c r="AG203" s="663">
        <f>AG204</f>
        <v>0</v>
      </c>
      <c r="AH203" s="641"/>
      <c r="AI203" s="33"/>
      <c r="AJ203" s="641">
        <v>0</v>
      </c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663">
        <f t="shared" si="763"/>
        <v>0</v>
      </c>
      <c r="AV203" s="663">
        <f t="shared" si="737"/>
        <v>174786.89406707394</v>
      </c>
      <c r="AW203" s="663">
        <f>AW204</f>
        <v>174786.89406707394</v>
      </c>
      <c r="AX203" s="663">
        <f>AX204</f>
        <v>0</v>
      </c>
      <c r="AY203" s="33"/>
      <c r="AZ203" s="33"/>
      <c r="BA203" s="663"/>
      <c r="BB203" s="663"/>
      <c r="BC203" s="33"/>
      <c r="BD203" s="33"/>
      <c r="BE203" s="663"/>
      <c r="BF203" s="663"/>
      <c r="BG203" s="33"/>
      <c r="BH203" s="33"/>
      <c r="BI203" s="663">
        <f>BK203</f>
        <v>0</v>
      </c>
      <c r="BJ203" s="663"/>
      <c r="BK203" s="663">
        <f>BK204</f>
        <v>0</v>
      </c>
      <c r="BL203" s="33"/>
      <c r="BM203" s="33"/>
      <c r="BN203" s="663"/>
      <c r="BO203" s="663">
        <f>BQ203</f>
        <v>0</v>
      </c>
      <c r="BP203" s="663"/>
      <c r="BQ203" s="663">
        <f>BQ204</f>
        <v>0</v>
      </c>
      <c r="BR203" s="33"/>
      <c r="BS203" s="33"/>
      <c r="BT203" s="33"/>
      <c r="BU203" s="33"/>
      <c r="BV203" s="663">
        <f>BX203</f>
        <v>0</v>
      </c>
      <c r="BW203" s="663"/>
      <c r="BX203" s="663">
        <f>BX204</f>
        <v>0</v>
      </c>
      <c r="BY203" s="33"/>
      <c r="BZ203" s="33"/>
      <c r="CA203" s="663"/>
      <c r="CB203" s="182"/>
      <c r="CC203" s="247"/>
      <c r="CD203" s="247"/>
      <c r="CE203" s="663"/>
      <c r="CF203" s="182"/>
      <c r="CG203" s="182"/>
      <c r="CH203" s="247"/>
      <c r="CI203" s="247"/>
      <c r="CJ203" s="663"/>
      <c r="CK203" s="663">
        <f>CM203</f>
        <v>0</v>
      </c>
      <c r="CL203" s="663"/>
      <c r="CM203" s="663">
        <f>CM204</f>
        <v>0</v>
      </c>
      <c r="CN203" s="33"/>
      <c r="CO203" s="33"/>
    </row>
    <row r="204" spans="1:12248" s="47" customFormat="1" ht="41.25" hidden="1" customHeight="1" x14ac:dyDescent="0.25">
      <c r="B204" s="206"/>
      <c r="C204" s="111" t="s">
        <v>31</v>
      </c>
      <c r="D204" s="182">
        <f t="shared" si="749"/>
        <v>174786.89406707394</v>
      </c>
      <c r="E204" s="193">
        <f>[5]Лист1!$X$12+[5]Лист1!$X$15+[5]Лист1!$X$16</f>
        <v>174786.89406707394</v>
      </c>
      <c r="F204" s="193">
        <v>0</v>
      </c>
      <c r="G204" s="193"/>
      <c r="H204" s="193">
        <f>H207+H219+H225+H236+H280+H291+H294+H297+H300</f>
        <v>200305.9638</v>
      </c>
      <c r="I204" s="193"/>
      <c r="J204" s="603">
        <f t="shared" si="741"/>
        <v>0</v>
      </c>
      <c r="K204" s="193"/>
      <c r="L204" s="112"/>
      <c r="M204" s="112">
        <v>0</v>
      </c>
      <c r="N204" s="112"/>
      <c r="O204" s="112"/>
      <c r="P204" s="112"/>
      <c r="Q204" s="112">
        <f>Q207+Q219+Q225+Q236+Q280+Q291+Q294+Q297+Q300</f>
        <v>0</v>
      </c>
      <c r="R204" s="112"/>
      <c r="S204" s="128">
        <f t="shared" si="756"/>
        <v>0</v>
      </c>
      <c r="T204" s="621">
        <f t="shared" si="757"/>
        <v>0</v>
      </c>
      <c r="U204" s="112"/>
      <c r="V204" s="621">
        <f t="shared" si="752"/>
        <v>0</v>
      </c>
      <c r="W204" s="112">
        <v>0</v>
      </c>
      <c r="X204" s="621"/>
      <c r="Y204" s="112"/>
      <c r="Z204" s="621"/>
      <c r="AA204" s="112"/>
      <c r="AB204" s="621"/>
      <c r="AC204" s="182">
        <f t="shared" si="753"/>
        <v>199541.43257999999</v>
      </c>
      <c r="AD204" s="641">
        <f t="shared" si="754"/>
        <v>1.1416269717764227</v>
      </c>
      <c r="AE204" s="182"/>
      <c r="AF204" s="641">
        <f t="shared" si="750"/>
        <v>0</v>
      </c>
      <c r="AG204" s="112">
        <v>0</v>
      </c>
      <c r="AH204" s="641"/>
      <c r="AI204" s="112"/>
      <c r="AJ204" s="641">
        <v>0</v>
      </c>
      <c r="AK204" s="112">
        <f>AK207+AK219+AK225+AK236+AK280+AK291+AK294+AK297+AK300</f>
        <v>199541.43257999999</v>
      </c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663">
        <f t="shared" si="763"/>
        <v>0</v>
      </c>
      <c r="AV204" s="663">
        <f t="shared" si="737"/>
        <v>174786.89406707394</v>
      </c>
      <c r="AW204" s="112">
        <f>[5]Лист1!$X$12+[5]Лист1!$X$15+[5]Лист1!$X$16</f>
        <v>174786.89406707394</v>
      </c>
      <c r="AX204" s="112">
        <v>0</v>
      </c>
      <c r="AY204" s="112"/>
      <c r="AZ204" s="112">
        <f>AZ207+AZ219+AZ225+AZ236+AZ280+AZ291+AZ294+AZ297+AZ300</f>
        <v>0</v>
      </c>
      <c r="BA204" s="112">
        <f>BB204+BC204+BD204</f>
        <v>0</v>
      </c>
      <c r="BB204" s="112">
        <f>BB207+BB219+BB225</f>
        <v>0</v>
      </c>
      <c r="BC204" s="112"/>
      <c r="BD204" s="112"/>
      <c r="BE204" s="112">
        <f>BF204+BG204+BH204</f>
        <v>91927.594379999995</v>
      </c>
      <c r="BF204" s="112">
        <f>BF207+BF219+BF225</f>
        <v>91927.594379999995</v>
      </c>
      <c r="BG204" s="112"/>
      <c r="BH204" s="112"/>
      <c r="BI204" s="112">
        <f t="shared" ref="BI204" si="771">BJ204+BK204+BL204+BM204</f>
        <v>0</v>
      </c>
      <c r="BJ204" s="112">
        <v>0</v>
      </c>
      <c r="BK204" s="112"/>
      <c r="BL204" s="112"/>
      <c r="BM204" s="112">
        <f>BM207+BM219+BM225+BM236+BM280+BM291+BM294+BM297+BM300</f>
        <v>0</v>
      </c>
      <c r="BN204" s="112"/>
      <c r="BO204" s="112">
        <f t="shared" ref="BO204:BO211" si="772">BP204+BQ204+BR204+BS204</f>
        <v>0</v>
      </c>
      <c r="BP204" s="112">
        <v>0</v>
      </c>
      <c r="BQ204" s="112"/>
      <c r="BR204" s="112"/>
      <c r="BS204" s="112">
        <f>BS207+BS219+BS225+BS236+BS280+BS291+BS294+BS297+BS300</f>
        <v>0</v>
      </c>
      <c r="BT204" s="112"/>
      <c r="BU204" s="112"/>
      <c r="BV204" s="112">
        <f t="shared" ref="BV204" si="773">BW204+BX204+BY204+BZ204</f>
        <v>0</v>
      </c>
      <c r="BW204" s="112">
        <v>0</v>
      </c>
      <c r="BX204" s="112"/>
      <c r="BY204" s="112"/>
      <c r="BZ204" s="112">
        <f>BZ207+BZ219+BZ225+BZ236+BZ280+BZ291+BZ294+BZ297+BZ300</f>
        <v>0</v>
      </c>
      <c r="CA204" s="112">
        <f>CB204+CC204+CD204</f>
        <v>2279212.2423999999</v>
      </c>
      <c r="CB204" s="112">
        <f>CB207+CB219+CB225+CB236+CB280+CB291+CB294+CB297+CB300</f>
        <v>2279212.2423999999</v>
      </c>
      <c r="CC204" s="112">
        <f>CC207+CC219+CC225+CC236+CC280+CC291+CC294+CC297+CC300</f>
        <v>0</v>
      </c>
      <c r="CD204" s="112">
        <f>CD207+CD219+CD225+CD236+CD280+CD291+CD294+CD297+CD300</f>
        <v>0</v>
      </c>
      <c r="CE204" s="112">
        <f>CF204+CH204+CI204</f>
        <v>2279212.2423999999</v>
      </c>
      <c r="CF204" s="112">
        <f>CF207+CF219+CF225+CF236+CF280+CF291+CF294+CF297+CF300</f>
        <v>2279212.2423999999</v>
      </c>
      <c r="CG204" s="112"/>
      <c r="CH204" s="112">
        <f>CH207+CH219+CH225+CH236+CH280+CH291+CH294+CH297+CH300</f>
        <v>0</v>
      </c>
      <c r="CI204" s="112">
        <f>CI207+CI219+CI225+CI236+CI280+CI291+CI294+CI297+CI300</f>
        <v>0</v>
      </c>
      <c r="CJ204" s="112"/>
      <c r="CK204" s="112">
        <f t="shared" ref="CK204:CK211" si="774">CL204+CM204+CN204+CO204</f>
        <v>0</v>
      </c>
      <c r="CL204" s="112">
        <v>0</v>
      </c>
      <c r="CM204" s="112"/>
      <c r="CN204" s="112"/>
      <c r="CO204" s="112">
        <f>CO207+CO219+CO225+CO236+CO280+CO291+CO294+CO297+CO300</f>
        <v>0</v>
      </c>
    </row>
    <row r="205" spans="1:12248" s="729" customFormat="1" ht="179.25" hidden="1" customHeight="1" x14ac:dyDescent="0.25">
      <c r="B205" s="730" t="s">
        <v>7</v>
      </c>
      <c r="C205" s="731" t="s">
        <v>329</v>
      </c>
      <c r="D205" s="182">
        <f t="shared" si="749"/>
        <v>278568.43956999999</v>
      </c>
      <c r="E205" s="732">
        <f>E206+E207</f>
        <v>278568.43956999999</v>
      </c>
      <c r="F205" s="732">
        <f t="shared" ref="F205:H205" si="775">F206+F207</f>
        <v>2262940.4224799997</v>
      </c>
      <c r="G205" s="732">
        <f t="shared" si="775"/>
        <v>0</v>
      </c>
      <c r="H205" s="732">
        <f t="shared" si="775"/>
        <v>0</v>
      </c>
      <c r="I205" s="732"/>
      <c r="J205" s="603">
        <f t="shared" si="741"/>
        <v>0</v>
      </c>
      <c r="K205" s="732"/>
      <c r="L205" s="733"/>
      <c r="M205" s="733">
        <f t="shared" ref="M205" si="776">M206+M207</f>
        <v>254213.85324999999</v>
      </c>
      <c r="N205" s="733"/>
      <c r="O205" s="733">
        <f t="shared" ref="O205" si="777">O206+O207</f>
        <v>0</v>
      </c>
      <c r="P205" s="733"/>
      <c r="Q205" s="733">
        <f t="shared" ref="Q205" si="778">Q206+Q207</f>
        <v>0</v>
      </c>
      <c r="R205" s="733"/>
      <c r="S205" s="128">
        <f t="shared" si="756"/>
        <v>165292.86177999998</v>
      </c>
      <c r="T205" s="621">
        <f t="shared" si="757"/>
        <v>0.59336535766631382</v>
      </c>
      <c r="U205" s="733"/>
      <c r="V205" s="621">
        <f t="shared" si="752"/>
        <v>0</v>
      </c>
      <c r="W205" s="733">
        <f t="shared" ref="W205" si="779">W206+W207</f>
        <v>165292.86177999998</v>
      </c>
      <c r="X205" s="621"/>
      <c r="Y205" s="733"/>
      <c r="Z205" s="621"/>
      <c r="AA205" s="733"/>
      <c r="AB205" s="621"/>
      <c r="AC205" s="182">
        <f t="shared" si="753"/>
        <v>2262940.4224799997</v>
      </c>
      <c r="AD205" s="641">
        <f t="shared" si="754"/>
        <v>8.1234630382863511</v>
      </c>
      <c r="AE205" s="182"/>
      <c r="AF205" s="641">
        <f t="shared" si="750"/>
        <v>0</v>
      </c>
      <c r="AG205" s="733">
        <f t="shared" ref="AG205" si="780">AG206+AG207</f>
        <v>2262940.4224799997</v>
      </c>
      <c r="AH205" s="641"/>
      <c r="AI205" s="733">
        <f t="shared" ref="AI205" si="781">AI206+AI207</f>
        <v>0</v>
      </c>
      <c r="AJ205" s="641">
        <v>0</v>
      </c>
      <c r="AK205" s="733">
        <f t="shared" ref="AK205" si="782">AK206+AK207</f>
        <v>0</v>
      </c>
      <c r="AL205" s="663"/>
      <c r="AM205" s="733"/>
      <c r="AN205" s="733"/>
      <c r="AO205" s="733"/>
      <c r="AP205" s="733"/>
      <c r="AQ205" s="733"/>
      <c r="AR205" s="733"/>
      <c r="AS205" s="733"/>
      <c r="AT205" s="733"/>
      <c r="AU205" s="663">
        <f t="shared" si="763"/>
        <v>0</v>
      </c>
      <c r="AV205" s="663">
        <f t="shared" si="737"/>
        <v>278568.43956999999</v>
      </c>
      <c r="AW205" s="733">
        <f>AW206+AW207</f>
        <v>278568.43956999999</v>
      </c>
      <c r="AX205" s="733">
        <f t="shared" ref="AX205:AZ205" si="783">AX206+AX207</f>
        <v>2262940.4224800002</v>
      </c>
      <c r="AY205" s="733">
        <f t="shared" si="783"/>
        <v>0</v>
      </c>
      <c r="AZ205" s="733">
        <f t="shared" si="783"/>
        <v>0</v>
      </c>
      <c r="BA205" s="733"/>
      <c r="BB205" s="733"/>
      <c r="BC205" s="734"/>
      <c r="BD205" s="734"/>
      <c r="BE205" s="733"/>
      <c r="BF205" s="733"/>
      <c r="BG205" s="734"/>
      <c r="BH205" s="734"/>
      <c r="BI205" s="663">
        <f t="shared" ref="BI205:BI211" si="784">BJ205+BK205+BL205+BM205</f>
        <v>7361044.2000099998</v>
      </c>
      <c r="BJ205" s="733">
        <f>BJ206+BJ207</f>
        <v>3122450.0272499998</v>
      </c>
      <c r="BK205" s="733">
        <f t="shared" ref="BK205" si="785">BK206+BK207</f>
        <v>4238594.1727600005</v>
      </c>
      <c r="BL205" s="733">
        <f t="shared" ref="BL205" si="786">BL206+BL207</f>
        <v>0</v>
      </c>
      <c r="BM205" s="734"/>
      <c r="BN205" s="733"/>
      <c r="BO205" s="663">
        <f t="shared" si="772"/>
        <v>7361044.2000099998</v>
      </c>
      <c r="BP205" s="663">
        <f>BP206+BP207</f>
        <v>3122450.0272499998</v>
      </c>
      <c r="BQ205" s="733">
        <f t="shared" ref="BQ205:BR205" si="787">BQ206+BQ207</f>
        <v>4238594.1727600005</v>
      </c>
      <c r="BR205" s="733">
        <f t="shared" si="787"/>
        <v>0</v>
      </c>
      <c r="BS205" s="734"/>
      <c r="BT205" s="734"/>
      <c r="BU205" s="734"/>
      <c r="BV205" s="663">
        <f t="shared" ref="BV205:BV211" si="788">BW205+BX205+BY205+BZ205</f>
        <v>0</v>
      </c>
      <c r="BW205" s="733">
        <f>BW206+BW207</f>
        <v>0</v>
      </c>
      <c r="BX205" s="733">
        <f t="shared" ref="BX205" si="789">BX206+BX207</f>
        <v>0</v>
      </c>
      <c r="BY205" s="733">
        <f t="shared" ref="BY205" si="790">BY206+BY207</f>
        <v>0</v>
      </c>
      <c r="BZ205" s="734"/>
      <c r="CA205" s="733">
        <f>CB205</f>
        <v>2279212.2423999999</v>
      </c>
      <c r="CB205" s="733">
        <f>CB206+CB207</f>
        <v>2279212.2423999999</v>
      </c>
      <c r="CC205" s="735"/>
      <c r="CD205" s="735"/>
      <c r="CE205" s="733">
        <f>CF205</f>
        <v>3998617.9523999998</v>
      </c>
      <c r="CF205" s="733">
        <f>CF206+CF207</f>
        <v>3998617.9523999998</v>
      </c>
      <c r="CG205" s="733"/>
      <c r="CH205" s="735"/>
      <c r="CI205" s="735"/>
      <c r="CJ205" s="733"/>
      <c r="CK205" s="663">
        <f t="shared" si="774"/>
        <v>16363077.300001379</v>
      </c>
      <c r="CL205" s="733">
        <f>CL206+CL207</f>
        <v>3998617.9523999998</v>
      </c>
      <c r="CM205" s="733">
        <f t="shared" ref="CM205:CN205" si="791">CM206+CM207</f>
        <v>12364459.34760138</v>
      </c>
      <c r="CN205" s="733">
        <f t="shared" si="791"/>
        <v>0</v>
      </c>
      <c r="CO205" s="734"/>
    </row>
    <row r="206" spans="1:12248" s="736" customFormat="1" ht="49.5" hidden="1" customHeight="1" x14ac:dyDescent="0.25">
      <c r="B206" s="662"/>
      <c r="C206" s="111" t="s">
        <v>32</v>
      </c>
      <c r="D206" s="182">
        <f t="shared" si="749"/>
        <v>186640.84518999999</v>
      </c>
      <c r="E206" s="182">
        <f>E210</f>
        <v>186640.84518999999</v>
      </c>
      <c r="F206" s="182">
        <f t="shared" ref="F206:H206" si="792">F210</f>
        <v>1516170.0548099999</v>
      </c>
      <c r="G206" s="182">
        <f t="shared" si="792"/>
        <v>0</v>
      </c>
      <c r="H206" s="182">
        <f t="shared" si="792"/>
        <v>0</v>
      </c>
      <c r="I206" s="182"/>
      <c r="J206" s="603">
        <f t="shared" si="741"/>
        <v>0</v>
      </c>
      <c r="K206" s="182"/>
      <c r="L206" s="663"/>
      <c r="M206" s="663">
        <f t="shared" ref="M206" si="793">M210</f>
        <v>170323.27682999999</v>
      </c>
      <c r="N206" s="663"/>
      <c r="O206" s="663">
        <f t="shared" ref="O206" si="794">O210</f>
        <v>0</v>
      </c>
      <c r="P206" s="663"/>
      <c r="Q206" s="663">
        <f t="shared" ref="Q206" si="795">Q210</f>
        <v>0</v>
      </c>
      <c r="R206" s="663"/>
      <c r="S206" s="128">
        <f t="shared" si="756"/>
        <v>110746.21557</v>
      </c>
      <c r="T206" s="621">
        <f t="shared" si="757"/>
        <v>0.59336537753705831</v>
      </c>
      <c r="U206" s="663"/>
      <c r="V206" s="621">
        <f t="shared" si="752"/>
        <v>0</v>
      </c>
      <c r="W206" s="663">
        <f t="shared" ref="W206:W207" si="796">W210</f>
        <v>110746.21557</v>
      </c>
      <c r="X206" s="621"/>
      <c r="Y206" s="663"/>
      <c r="Z206" s="621"/>
      <c r="AA206" s="663"/>
      <c r="AB206" s="621"/>
      <c r="AC206" s="182">
        <f t="shared" si="753"/>
        <v>1516170.0548099999</v>
      </c>
      <c r="AD206" s="641">
        <f t="shared" si="754"/>
        <v>8.1234632926492694</v>
      </c>
      <c r="AE206" s="182"/>
      <c r="AF206" s="641">
        <f t="shared" si="750"/>
        <v>0</v>
      </c>
      <c r="AG206" s="663">
        <f t="shared" ref="AG206:AG207" si="797">AG210</f>
        <v>1516170.0548099999</v>
      </c>
      <c r="AH206" s="641"/>
      <c r="AI206" s="663">
        <f t="shared" ref="AI206:AI207" si="798">AI210</f>
        <v>0</v>
      </c>
      <c r="AJ206" s="641">
        <v>0</v>
      </c>
      <c r="AK206" s="663">
        <f t="shared" ref="AK206:AK207" si="799">AK210</f>
        <v>0</v>
      </c>
      <c r="AL206" s="663"/>
      <c r="AM206" s="663"/>
      <c r="AN206" s="663"/>
      <c r="AO206" s="663"/>
      <c r="AP206" s="663"/>
      <c r="AQ206" s="663"/>
      <c r="AR206" s="663"/>
      <c r="AS206" s="663"/>
      <c r="AT206" s="663"/>
      <c r="AU206" s="663">
        <f t="shared" si="763"/>
        <v>0</v>
      </c>
      <c r="AV206" s="663">
        <f t="shared" si="737"/>
        <v>186640.84518999999</v>
      </c>
      <c r="AW206" s="663">
        <f>AW210</f>
        <v>186640.84518999999</v>
      </c>
      <c r="AX206" s="663">
        <f t="shared" ref="AX206:AZ206" si="800">AX210</f>
        <v>1516170.0548099999</v>
      </c>
      <c r="AY206" s="663">
        <f t="shared" si="800"/>
        <v>0</v>
      </c>
      <c r="AZ206" s="663">
        <f t="shared" si="800"/>
        <v>0</v>
      </c>
      <c r="BA206" s="663">
        <f t="shared" ref="BA206:BA207" si="801">BB206+BC206+BD206</f>
        <v>0</v>
      </c>
      <c r="BB206" s="663">
        <f>BF206-E206</f>
        <v>0</v>
      </c>
      <c r="BC206" s="128"/>
      <c r="BD206" s="128"/>
      <c r="BE206" s="663">
        <f t="shared" ref="BE206:BE207" si="802">BF206+BG206+BH206</f>
        <v>186640.84518999999</v>
      </c>
      <c r="BF206" s="663">
        <f>E206</f>
        <v>186640.84518999999</v>
      </c>
      <c r="BG206" s="43"/>
      <c r="BH206" s="21"/>
      <c r="BI206" s="663">
        <f t="shared" si="784"/>
        <v>4931899.5999999996</v>
      </c>
      <c r="BJ206" s="663">
        <f>BJ210</f>
        <v>2092041.51232</v>
      </c>
      <c r="BK206" s="663">
        <f t="shared" ref="BK206:BL206" si="803">BK210</f>
        <v>2839858.0876799999</v>
      </c>
      <c r="BL206" s="663">
        <f t="shared" si="803"/>
        <v>0</v>
      </c>
      <c r="BM206" s="21"/>
      <c r="BN206" s="663"/>
      <c r="BO206" s="663">
        <f t="shared" si="772"/>
        <v>4931899.5999999996</v>
      </c>
      <c r="BP206" s="663">
        <f>BP210</f>
        <v>2092041.51232</v>
      </c>
      <c r="BQ206" s="663">
        <f t="shared" ref="BQ206:BR206" si="804">BQ210</f>
        <v>2839858.0876799999</v>
      </c>
      <c r="BR206" s="663">
        <f t="shared" si="804"/>
        <v>0</v>
      </c>
      <c r="BS206" s="21"/>
      <c r="BT206" s="43"/>
      <c r="BU206" s="21"/>
      <c r="BV206" s="663">
        <f t="shared" si="788"/>
        <v>0</v>
      </c>
      <c r="BW206" s="663">
        <f>BW210</f>
        <v>0</v>
      </c>
      <c r="BX206" s="663">
        <f t="shared" ref="BX206:BY206" si="805">BX210</f>
        <v>0</v>
      </c>
      <c r="BY206" s="663">
        <f t="shared" si="805"/>
        <v>0</v>
      </c>
      <c r="BZ206" s="21"/>
      <c r="CA206" s="663">
        <f t="shared" ref="CA206:CA207" si="806">CB206</f>
        <v>0</v>
      </c>
      <c r="CB206" s="663">
        <f>CB210</f>
        <v>0</v>
      </c>
      <c r="CC206" s="276"/>
      <c r="CD206" s="248"/>
      <c r="CE206" s="663">
        <f t="shared" ref="CE206:CE207" si="807">CF206</f>
        <v>1719405.71</v>
      </c>
      <c r="CF206" s="663">
        <f>CF210</f>
        <v>1719405.71</v>
      </c>
      <c r="CG206" s="663"/>
      <c r="CH206" s="276"/>
      <c r="CI206" s="248"/>
      <c r="CJ206" s="663"/>
      <c r="CK206" s="663">
        <f t="shared" si="774"/>
        <v>7036123.2000000002</v>
      </c>
      <c r="CL206" s="663">
        <f>CL210</f>
        <v>1719405.71</v>
      </c>
      <c r="CM206" s="663">
        <f t="shared" ref="CM206:CN206" si="808">CM210</f>
        <v>5316717.49</v>
      </c>
      <c r="CN206" s="663">
        <f t="shared" si="808"/>
        <v>0</v>
      </c>
      <c r="CO206" s="21"/>
    </row>
    <row r="207" spans="1:12248" s="52" customFormat="1" ht="54" hidden="1" customHeight="1" x14ac:dyDescent="0.25">
      <c r="B207" s="206"/>
      <c r="C207" s="111" t="s">
        <v>31</v>
      </c>
      <c r="D207" s="182">
        <f t="shared" si="749"/>
        <v>91927.594379999995</v>
      </c>
      <c r="E207" s="182">
        <f>E211+E222</f>
        <v>91927.594379999995</v>
      </c>
      <c r="F207" s="182">
        <f t="shared" ref="F207:H207" si="809">F211</f>
        <v>746770.36766999995</v>
      </c>
      <c r="G207" s="182">
        <f t="shared" si="809"/>
        <v>0</v>
      </c>
      <c r="H207" s="182">
        <f t="shared" si="809"/>
        <v>0</v>
      </c>
      <c r="I207" s="182"/>
      <c r="J207" s="603">
        <f t="shared" si="741"/>
        <v>0</v>
      </c>
      <c r="K207" s="182"/>
      <c r="L207" s="663"/>
      <c r="M207" s="663">
        <f t="shared" ref="M207" si="810">M211</f>
        <v>83890.576419999998</v>
      </c>
      <c r="N207" s="663"/>
      <c r="O207" s="663">
        <f t="shared" ref="O207" si="811">O211</f>
        <v>0</v>
      </c>
      <c r="P207" s="663"/>
      <c r="Q207" s="663">
        <f t="shared" ref="Q207" si="812">Q211</f>
        <v>0</v>
      </c>
      <c r="R207" s="663"/>
      <c r="S207" s="128">
        <f t="shared" si="756"/>
        <v>54546.646209999992</v>
      </c>
      <c r="T207" s="621">
        <f t="shared" si="757"/>
        <v>0.59336531732268738</v>
      </c>
      <c r="U207" s="663"/>
      <c r="V207" s="621">
        <f t="shared" si="752"/>
        <v>0</v>
      </c>
      <c r="W207" s="663">
        <f t="shared" si="796"/>
        <v>54546.646209999992</v>
      </c>
      <c r="X207" s="621"/>
      <c r="Y207" s="663"/>
      <c r="Z207" s="621"/>
      <c r="AA207" s="663"/>
      <c r="AB207" s="621"/>
      <c r="AC207" s="182">
        <f t="shared" si="753"/>
        <v>746770.36766999995</v>
      </c>
      <c r="AD207" s="641">
        <f t="shared" si="754"/>
        <v>8.1234625218526251</v>
      </c>
      <c r="AE207" s="182"/>
      <c r="AF207" s="641">
        <f t="shared" si="750"/>
        <v>0</v>
      </c>
      <c r="AG207" s="663">
        <f t="shared" si="797"/>
        <v>746770.36766999995</v>
      </c>
      <c r="AH207" s="641"/>
      <c r="AI207" s="663">
        <f t="shared" si="798"/>
        <v>0</v>
      </c>
      <c r="AJ207" s="641">
        <v>0</v>
      </c>
      <c r="AK207" s="663">
        <f t="shared" si="799"/>
        <v>0</v>
      </c>
      <c r="AL207" s="663"/>
      <c r="AM207" s="663"/>
      <c r="AN207" s="663"/>
      <c r="AO207" s="663"/>
      <c r="AP207" s="663"/>
      <c r="AQ207" s="663"/>
      <c r="AR207" s="663"/>
      <c r="AS207" s="663"/>
      <c r="AT207" s="663"/>
      <c r="AU207" s="663">
        <f t="shared" si="763"/>
        <v>0</v>
      </c>
      <c r="AV207" s="663">
        <f t="shared" si="737"/>
        <v>91927.594379999995</v>
      </c>
      <c r="AW207" s="663">
        <f>AW211+AW222</f>
        <v>91927.594379999995</v>
      </c>
      <c r="AX207" s="663">
        <f t="shared" ref="AX207:AZ207" si="813">AX211</f>
        <v>746770.36767000007</v>
      </c>
      <c r="AY207" s="663">
        <f t="shared" si="813"/>
        <v>0</v>
      </c>
      <c r="AZ207" s="663">
        <f t="shared" si="813"/>
        <v>0</v>
      </c>
      <c r="BA207" s="663">
        <f t="shared" si="801"/>
        <v>0</v>
      </c>
      <c r="BB207" s="663">
        <v>0</v>
      </c>
      <c r="BC207" s="33"/>
      <c r="BD207" s="33"/>
      <c r="BE207" s="663">
        <f t="shared" si="802"/>
        <v>91927.594379999995</v>
      </c>
      <c r="BF207" s="663">
        <f>E207</f>
        <v>91927.594379999995</v>
      </c>
      <c r="BG207" s="33"/>
      <c r="BH207" s="33"/>
      <c r="BI207" s="663">
        <f t="shared" si="784"/>
        <v>2429144.6000100002</v>
      </c>
      <c r="BJ207" s="663">
        <f>BJ211</f>
        <v>1030408.5149299999</v>
      </c>
      <c r="BK207" s="663">
        <f t="shared" ref="BK207:BL207" si="814">BK211</f>
        <v>1398736.0850800001</v>
      </c>
      <c r="BL207" s="663">
        <f t="shared" si="814"/>
        <v>0</v>
      </c>
      <c r="BM207" s="33"/>
      <c r="BN207" s="663"/>
      <c r="BO207" s="663">
        <f t="shared" si="772"/>
        <v>2429144.6000100002</v>
      </c>
      <c r="BP207" s="663">
        <f>BP211</f>
        <v>1030408.5149299999</v>
      </c>
      <c r="BQ207" s="663">
        <f t="shared" ref="BQ207:BR207" si="815">BQ211</f>
        <v>1398736.0850800001</v>
      </c>
      <c r="BR207" s="663">
        <f t="shared" si="815"/>
        <v>0</v>
      </c>
      <c r="BS207" s="33"/>
      <c r="BT207" s="33"/>
      <c r="BU207" s="33"/>
      <c r="BV207" s="663">
        <f t="shared" si="788"/>
        <v>0</v>
      </c>
      <c r="BW207" s="663">
        <f>BW211</f>
        <v>0</v>
      </c>
      <c r="BX207" s="663">
        <f t="shared" ref="BX207:BY207" si="816">BX211</f>
        <v>0</v>
      </c>
      <c r="BY207" s="663">
        <f t="shared" si="816"/>
        <v>0</v>
      </c>
      <c r="BZ207" s="33"/>
      <c r="CA207" s="663">
        <f t="shared" si="806"/>
        <v>2279212.2423999999</v>
      </c>
      <c r="CB207" s="663">
        <f>CB211</f>
        <v>2279212.2423999999</v>
      </c>
      <c r="CC207" s="247"/>
      <c r="CD207" s="247"/>
      <c r="CE207" s="663">
        <f t="shared" si="807"/>
        <v>2279212.2423999999</v>
      </c>
      <c r="CF207" s="663">
        <f>CF211</f>
        <v>2279212.2423999999</v>
      </c>
      <c r="CG207" s="663"/>
      <c r="CH207" s="247"/>
      <c r="CI207" s="247"/>
      <c r="CJ207" s="663"/>
      <c r="CK207" s="663">
        <f t="shared" si="774"/>
        <v>9326954.1000013798</v>
      </c>
      <c r="CL207" s="663">
        <f>CL211</f>
        <v>2279212.2423999999</v>
      </c>
      <c r="CM207" s="663">
        <f t="shared" ref="CM207:CN207" si="817">CM211</f>
        <v>7047741.8576013809</v>
      </c>
      <c r="CN207" s="663">
        <f t="shared" si="817"/>
        <v>0</v>
      </c>
      <c r="CO207" s="33"/>
    </row>
    <row r="208" spans="1:12248" s="52" customFormat="1" ht="54" hidden="1" customHeight="1" x14ac:dyDescent="0.25">
      <c r="B208" s="206"/>
      <c r="C208" s="111" t="s">
        <v>31</v>
      </c>
      <c r="D208" s="182">
        <f t="shared" si="749"/>
        <v>0</v>
      </c>
      <c r="E208" s="182">
        <v>0</v>
      </c>
      <c r="F208" s="182"/>
      <c r="G208" s="182"/>
      <c r="H208" s="182"/>
      <c r="I208" s="182">
        <f t="shared" ref="I208:I214" si="818">K208+M208+O208+Q208</f>
        <v>0</v>
      </c>
      <c r="J208" s="603" t="e">
        <f t="shared" si="741"/>
        <v>#DIV/0!</v>
      </c>
      <c r="K208" s="182"/>
      <c r="L208" s="663"/>
      <c r="M208" s="663"/>
      <c r="N208" s="663"/>
      <c r="O208" s="663"/>
      <c r="P208" s="663"/>
      <c r="Q208" s="663"/>
      <c r="R208" s="663"/>
      <c r="S208" s="128">
        <f t="shared" si="756"/>
        <v>0</v>
      </c>
      <c r="T208" s="621" t="e">
        <f t="shared" si="757"/>
        <v>#DIV/0!</v>
      </c>
      <c r="U208" s="663"/>
      <c r="V208" s="621" t="e">
        <f t="shared" si="752"/>
        <v>#DIV/0!</v>
      </c>
      <c r="W208" s="663"/>
      <c r="X208" s="621"/>
      <c r="Y208" s="663"/>
      <c r="Z208" s="621"/>
      <c r="AA208" s="663"/>
      <c r="AB208" s="621"/>
      <c r="AC208" s="182">
        <f t="shared" si="753"/>
        <v>0</v>
      </c>
      <c r="AD208" s="641" t="e">
        <f t="shared" si="754"/>
        <v>#DIV/0!</v>
      </c>
      <c r="AE208" s="182"/>
      <c r="AF208" s="641" t="e">
        <f t="shared" si="750"/>
        <v>#DIV/0!</v>
      </c>
      <c r="AG208" s="663"/>
      <c r="AH208" s="641"/>
      <c r="AI208" s="663"/>
      <c r="AJ208" s="641">
        <v>0</v>
      </c>
      <c r="AK208" s="663"/>
      <c r="AL208" s="663"/>
      <c r="AM208" s="663"/>
      <c r="AN208" s="663"/>
      <c r="AO208" s="663"/>
      <c r="AP208" s="663"/>
      <c r="AQ208" s="663"/>
      <c r="AR208" s="663"/>
      <c r="AS208" s="663"/>
      <c r="AT208" s="663"/>
      <c r="AU208" s="663">
        <f t="shared" si="763"/>
        <v>0</v>
      </c>
      <c r="AV208" s="663">
        <f t="shared" si="737"/>
        <v>0</v>
      </c>
      <c r="AW208" s="663">
        <v>0</v>
      </c>
      <c r="AX208" s="663"/>
      <c r="AY208" s="663"/>
      <c r="AZ208" s="663"/>
      <c r="BA208" s="663"/>
      <c r="BB208" s="663"/>
      <c r="BC208" s="33"/>
      <c r="BD208" s="33"/>
      <c r="BE208" s="663"/>
      <c r="BF208" s="663"/>
      <c r="BG208" s="33"/>
      <c r="BH208" s="33"/>
      <c r="BI208" s="663"/>
      <c r="BJ208" s="663"/>
      <c r="BK208" s="663"/>
      <c r="BL208" s="663"/>
      <c r="BM208" s="33"/>
      <c r="BN208" s="663"/>
      <c r="BO208" s="663"/>
      <c r="BP208" s="663"/>
      <c r="BQ208" s="663"/>
      <c r="BR208" s="663"/>
      <c r="BS208" s="33"/>
      <c r="BT208" s="33"/>
      <c r="BU208" s="33"/>
      <c r="BV208" s="663"/>
      <c r="BW208" s="663"/>
      <c r="BX208" s="663"/>
      <c r="BY208" s="663"/>
      <c r="BZ208" s="33"/>
      <c r="CA208" s="663"/>
      <c r="CB208" s="663"/>
      <c r="CC208" s="247"/>
      <c r="CD208" s="247"/>
      <c r="CE208" s="663"/>
      <c r="CF208" s="663"/>
      <c r="CG208" s="663"/>
      <c r="CH208" s="247"/>
      <c r="CI208" s="247"/>
      <c r="CJ208" s="663"/>
      <c r="CK208" s="663"/>
      <c r="CL208" s="663"/>
      <c r="CM208" s="663"/>
      <c r="CN208" s="663"/>
      <c r="CO208" s="33"/>
    </row>
    <row r="209" spans="1:12248" s="762" customFormat="1" ht="108" customHeight="1" x14ac:dyDescent="0.3">
      <c r="A209" s="407"/>
      <c r="B209" s="499">
        <v>2</v>
      </c>
      <c r="C209" s="440" t="s">
        <v>396</v>
      </c>
      <c r="D209" s="412">
        <f t="shared" ref="D209:D212" si="819">E209+F209+G209+H209</f>
        <v>2541508.8620499996</v>
      </c>
      <c r="E209" s="412">
        <f>E213+E217</f>
        <v>278568.43956999999</v>
      </c>
      <c r="F209" s="412">
        <f>F210+F211+F212</f>
        <v>2262940.4224799997</v>
      </c>
      <c r="G209" s="412">
        <f t="shared" ref="G209:H209" si="820">G213+G217</f>
        <v>0</v>
      </c>
      <c r="H209" s="412">
        <f t="shared" si="820"/>
        <v>0</v>
      </c>
      <c r="I209" s="412">
        <f t="shared" si="818"/>
        <v>315816.71204999997</v>
      </c>
      <c r="J209" s="613">
        <f t="shared" si="741"/>
        <v>0.124263470714503</v>
      </c>
      <c r="K209" s="412">
        <f>K213+K217</f>
        <v>61602.858800000002</v>
      </c>
      <c r="L209" s="613">
        <f>K209/E209</f>
        <v>0.22114084027282691</v>
      </c>
      <c r="M209" s="412">
        <f>M210+M211+M212</f>
        <v>254213.85324999999</v>
      </c>
      <c r="N209" s="613">
        <f>M209/F209</f>
        <v>0.11233784624846736</v>
      </c>
      <c r="O209" s="413"/>
      <c r="P209" s="413"/>
      <c r="Q209" s="413"/>
      <c r="R209" s="413"/>
      <c r="S209" s="405">
        <f t="shared" si="756"/>
        <v>229871.27917999998</v>
      </c>
      <c r="T209" s="584">
        <f t="shared" si="757"/>
        <v>9.0446774596168095E-2</v>
      </c>
      <c r="U209" s="412">
        <f>U213+U217</f>
        <v>64578.417399999998</v>
      </c>
      <c r="V209" s="584">
        <f t="shared" si="752"/>
        <v>0.23182244729404256</v>
      </c>
      <c r="W209" s="405">
        <f>W210+W211+W212</f>
        <v>165292.86177999998</v>
      </c>
      <c r="X209" s="584">
        <f t="shared" si="743"/>
        <v>7.3043399701549536E-2</v>
      </c>
      <c r="Y209" s="413">
        <f t="shared" ref="Y209:Y211" si="821">Y213+Y217</f>
        <v>0</v>
      </c>
      <c r="Z209" s="584"/>
      <c r="AA209" s="413">
        <f t="shared" ref="AA209:AA211" si="822">AA213+AA217</f>
        <v>0</v>
      </c>
      <c r="AB209" s="584"/>
      <c r="AC209" s="412">
        <f t="shared" si="753"/>
        <v>2541508.7844099998</v>
      </c>
      <c r="AD209" s="628">
        <f t="shared" si="754"/>
        <v>0.99999996945121816</v>
      </c>
      <c r="AE209" s="412">
        <f>AE213+AE217</f>
        <v>278568.36193000001</v>
      </c>
      <c r="AF209" s="628">
        <f t="shared" si="750"/>
        <v>0.99999972128931724</v>
      </c>
      <c r="AG209" s="412">
        <f>AG210+AG211+AG212</f>
        <v>2262940.4224799997</v>
      </c>
      <c r="AH209" s="628">
        <f t="shared" si="747"/>
        <v>1</v>
      </c>
      <c r="AI209" s="413">
        <f t="shared" ref="AI209:AI211" si="823">AI213+AI217</f>
        <v>0</v>
      </c>
      <c r="AJ209" s="628">
        <v>0</v>
      </c>
      <c r="AK209" s="413">
        <f t="shared" ref="AK209:AK211" si="824">AK213+AK217</f>
        <v>0</v>
      </c>
      <c r="AL209" s="628"/>
      <c r="AM209" s="413"/>
      <c r="AN209" s="413"/>
      <c r="AO209" s="413"/>
      <c r="AP209" s="413"/>
      <c r="AQ209" s="413"/>
      <c r="AR209" s="413"/>
      <c r="AS209" s="413"/>
      <c r="AT209" s="413"/>
      <c r="AU209" s="413">
        <f>AU210+AU211+AU212</f>
        <v>0</v>
      </c>
      <c r="AV209" s="413">
        <f t="shared" ref="AV209" si="825">AW209+AX209+AY209+AZ209</f>
        <v>2541508.8620500001</v>
      </c>
      <c r="AW209" s="413">
        <f>AW213+AW217</f>
        <v>278568.43956999999</v>
      </c>
      <c r="AX209" s="413">
        <f>AX210+AX211</f>
        <v>2262940.4224800002</v>
      </c>
      <c r="AY209" s="413">
        <f t="shared" ref="AY209" si="826">AY213+AY217</f>
        <v>0</v>
      </c>
      <c r="AZ209" s="413">
        <f t="shared" ref="AZ209" si="827">AZ213+AZ217</f>
        <v>0</v>
      </c>
      <c r="BA209" s="413">
        <f>BB209</f>
        <v>746770.36766999995</v>
      </c>
      <c r="BB209" s="413">
        <f>BB210+BB211</f>
        <v>746770.36766999995</v>
      </c>
      <c r="BC209" s="413"/>
      <c r="BD209" s="413"/>
      <c r="BE209" s="413">
        <f t="shared" si="608"/>
        <v>1025338.80724</v>
      </c>
      <c r="BF209" s="413">
        <f>BF210+BF211</f>
        <v>1025338.80724</v>
      </c>
      <c r="BG209" s="413"/>
      <c r="BH209" s="413"/>
      <c r="BI209" s="413">
        <f t="shared" si="784"/>
        <v>7361044.2000099998</v>
      </c>
      <c r="BJ209" s="413">
        <f>BJ213+BJ217</f>
        <v>3122450.0272499998</v>
      </c>
      <c r="BK209" s="413">
        <f>BK210+BK211</f>
        <v>4238594.1727600005</v>
      </c>
      <c r="BL209" s="413">
        <f t="shared" ref="BL209:BM209" si="828">BL213+BL217</f>
        <v>0</v>
      </c>
      <c r="BM209" s="413">
        <f t="shared" si="828"/>
        <v>0</v>
      </c>
      <c r="BN209" s="413">
        <f>BN210+BN211</f>
        <v>0</v>
      </c>
      <c r="BO209" s="413">
        <f t="shared" si="772"/>
        <v>7361044.2000099998</v>
      </c>
      <c r="BP209" s="413">
        <f>BP213+BP217</f>
        <v>3122450.0272499998</v>
      </c>
      <c r="BQ209" s="413">
        <f>BQ210+BQ211</f>
        <v>4238594.1727600005</v>
      </c>
      <c r="BR209" s="413">
        <f t="shared" ref="BR209:BS209" si="829">BR213+BR217</f>
        <v>0</v>
      </c>
      <c r="BS209" s="413">
        <f t="shared" si="829"/>
        <v>0</v>
      </c>
      <c r="BT209" s="413"/>
      <c r="BU209" s="413"/>
      <c r="BV209" s="413">
        <f t="shared" si="788"/>
        <v>0</v>
      </c>
      <c r="BW209" s="413">
        <f>BW213+BW217</f>
        <v>0</v>
      </c>
      <c r="BX209" s="413">
        <f t="shared" ref="BX209:BZ209" si="830">BX213+BX217</f>
        <v>0</v>
      </c>
      <c r="BY209" s="413">
        <f t="shared" si="830"/>
        <v>0</v>
      </c>
      <c r="BZ209" s="413">
        <f t="shared" si="830"/>
        <v>0</v>
      </c>
      <c r="CA209" s="413">
        <f t="shared" ref="CA209:CA210" si="831">CB209+CC209+CD209</f>
        <v>2279212.2423999999</v>
      </c>
      <c r="CB209" s="413">
        <f>CB210+CB211</f>
        <v>2279212.2423999999</v>
      </c>
      <c r="CC209" s="413"/>
      <c r="CD209" s="413"/>
      <c r="CE209" s="413">
        <f t="shared" ref="CE209:CE211" si="832">CF209+CG209+CH209+CI209</f>
        <v>16363077.300001379</v>
      </c>
      <c r="CF209" s="413">
        <f>CF210+CF211</f>
        <v>3998617.9523999998</v>
      </c>
      <c r="CG209" s="413">
        <f>CG210+CG211</f>
        <v>12364459.34760138</v>
      </c>
      <c r="CH209" s="413"/>
      <c r="CI209" s="413"/>
      <c r="CJ209" s="413">
        <v>0</v>
      </c>
      <c r="CK209" s="413">
        <f t="shared" si="774"/>
        <v>16363077.300001379</v>
      </c>
      <c r="CL209" s="413">
        <f>CL213+CL217</f>
        <v>3998617.9523999998</v>
      </c>
      <c r="CM209" s="413">
        <f>CM210+CM211</f>
        <v>12364459.34760138</v>
      </c>
      <c r="CN209" s="413">
        <f t="shared" ref="CN209:CO209" si="833">CN213+CN217</f>
        <v>0</v>
      </c>
      <c r="CO209" s="407">
        <f t="shared" si="833"/>
        <v>0</v>
      </c>
      <c r="CP209" s="413"/>
      <c r="CQ209" s="413"/>
      <c r="CR209" s="413"/>
      <c r="CS209" s="413"/>
      <c r="CT209" s="413"/>
      <c r="CU209" s="413"/>
      <c r="CV209" s="413"/>
      <c r="CW209" s="413"/>
      <c r="CX209" s="413"/>
      <c r="CY209" s="413"/>
      <c r="CZ209" s="413"/>
      <c r="DA209" s="413"/>
      <c r="DB209" s="413"/>
      <c r="DC209" s="414"/>
      <c r="DD209" s="414"/>
      <c r="DE209" s="414"/>
      <c r="DF209" s="414"/>
      <c r="DG209" s="412"/>
      <c r="DH209" s="412"/>
      <c r="DI209" s="412"/>
      <c r="DJ209" s="412"/>
      <c r="DK209" s="412"/>
      <c r="DL209" s="412"/>
      <c r="DM209" s="412"/>
      <c r="DN209" s="412"/>
      <c r="DO209" s="412"/>
      <c r="DP209" s="412"/>
      <c r="DQ209" s="412"/>
      <c r="DR209" s="412"/>
      <c r="DS209" s="412"/>
      <c r="DT209" s="412"/>
      <c r="DU209" s="412"/>
      <c r="DV209" s="412"/>
      <c r="DW209" s="412"/>
      <c r="DX209" s="412"/>
      <c r="DY209" s="412"/>
      <c r="DZ209" s="413"/>
      <c r="EA209" s="413"/>
      <c r="EB209" s="413"/>
      <c r="EC209" s="413"/>
      <c r="ED209" s="413"/>
      <c r="EE209" s="413"/>
      <c r="EF209" s="413"/>
      <c r="EG209" s="413"/>
      <c r="EH209" s="413"/>
      <c r="EI209" s="413"/>
      <c r="EJ209" s="413"/>
      <c r="EK209" s="413"/>
      <c r="EL209" s="413"/>
      <c r="EM209" s="413"/>
      <c r="EN209" s="413"/>
      <c r="EO209" s="413"/>
      <c r="EP209" s="413"/>
      <c r="EQ209" s="413"/>
      <c r="ER209" s="413"/>
      <c r="ES209" s="413"/>
      <c r="ET209" s="413"/>
      <c r="EU209" s="413"/>
      <c r="EV209" s="413"/>
      <c r="EW209" s="413"/>
      <c r="EX209" s="414"/>
      <c r="EY209" s="414"/>
      <c r="EZ209" s="414"/>
      <c r="FA209" s="414"/>
      <c r="FB209" s="414"/>
      <c r="FC209" s="413"/>
      <c r="FD209" s="413"/>
      <c r="FE209" s="414"/>
      <c r="FF209" s="414"/>
      <c r="FG209" s="413"/>
      <c r="FH209" s="413"/>
      <c r="FI209" s="414"/>
      <c r="FJ209" s="414"/>
      <c r="FK209" s="413"/>
      <c r="FL209" s="413"/>
      <c r="FM209" s="413"/>
      <c r="FN209" s="413"/>
      <c r="FO209" s="413"/>
      <c r="FP209" s="413"/>
      <c r="FQ209" s="413"/>
      <c r="FR209" s="414"/>
      <c r="FS209" s="414"/>
      <c r="FT209" s="413"/>
      <c r="FU209" s="413"/>
      <c r="FV209" s="414"/>
      <c r="FW209" s="414"/>
      <c r="FX209" s="413"/>
      <c r="FY209" s="413"/>
      <c r="FZ209" s="413"/>
      <c r="GA209" s="413"/>
      <c r="GB209" s="413"/>
      <c r="GC209" s="407"/>
      <c r="GD209" s="439"/>
      <c r="GE209" s="413"/>
      <c r="GF209" s="413"/>
      <c r="GG209" s="413"/>
      <c r="GH209" s="413"/>
      <c r="GI209" s="413"/>
      <c r="GJ209" s="413"/>
      <c r="GK209" s="413"/>
      <c r="GL209" s="412"/>
      <c r="GM209" s="412"/>
      <c r="GN209" s="412"/>
      <c r="GO209" s="412"/>
      <c r="GP209" s="412"/>
      <c r="GQ209" s="412"/>
      <c r="GR209" s="412"/>
      <c r="GS209" s="412"/>
      <c r="GT209" s="412"/>
      <c r="GU209" s="412"/>
      <c r="GV209" s="412"/>
      <c r="GW209" s="412"/>
      <c r="GX209" s="412"/>
      <c r="GY209" s="412"/>
      <c r="GZ209" s="412"/>
      <c r="HA209" s="412"/>
      <c r="HB209" s="412"/>
      <c r="HC209" s="412"/>
      <c r="HD209" s="412"/>
      <c r="HE209" s="412"/>
      <c r="HF209" s="412"/>
      <c r="HG209" s="412"/>
      <c r="HH209" s="412"/>
      <c r="HI209" s="412"/>
      <c r="HJ209" s="412"/>
      <c r="HK209" s="412"/>
      <c r="HL209" s="412"/>
      <c r="HM209" s="412"/>
      <c r="HN209" s="412"/>
      <c r="HO209" s="412"/>
      <c r="HP209" s="412"/>
      <c r="HQ209" s="412"/>
      <c r="HR209" s="412"/>
      <c r="HS209" s="412"/>
      <c r="HT209" s="412"/>
      <c r="HU209" s="412"/>
      <c r="HV209" s="412"/>
      <c r="HW209" s="412"/>
      <c r="HX209" s="412"/>
      <c r="HY209" s="412"/>
      <c r="HZ209" s="412"/>
      <c r="IA209" s="412"/>
      <c r="IB209" s="412"/>
      <c r="IC209" s="412"/>
      <c r="ID209" s="413"/>
      <c r="IE209" s="413"/>
      <c r="IF209" s="413"/>
      <c r="IG209" s="413"/>
      <c r="IH209" s="413"/>
      <c r="II209" s="413"/>
      <c r="IJ209" s="413"/>
      <c r="IK209" s="413"/>
      <c r="IL209" s="413"/>
      <c r="IM209" s="413"/>
      <c r="IN209" s="413"/>
      <c r="IO209" s="413"/>
      <c r="IP209" s="413"/>
      <c r="IQ209" s="413"/>
      <c r="IR209" s="413"/>
      <c r="IS209" s="413"/>
      <c r="IT209" s="413"/>
      <c r="IU209" s="413"/>
      <c r="IV209" s="413"/>
      <c r="IW209" s="413"/>
      <c r="IX209" s="413"/>
      <c r="IY209" s="413"/>
      <c r="IZ209" s="413"/>
      <c r="JA209" s="413"/>
      <c r="JB209" s="414"/>
      <c r="JC209" s="414"/>
      <c r="JD209" s="414"/>
      <c r="JE209" s="414"/>
      <c r="JF209" s="414"/>
      <c r="JG209" s="413"/>
      <c r="JH209" s="413"/>
      <c r="JI209" s="414"/>
      <c r="JJ209" s="414"/>
      <c r="JK209" s="413"/>
      <c r="JL209" s="413"/>
      <c r="JM209" s="414"/>
      <c r="JN209" s="414"/>
      <c r="JO209" s="413"/>
      <c r="JP209" s="413"/>
      <c r="JQ209" s="413"/>
      <c r="JR209" s="413"/>
      <c r="JS209" s="413"/>
      <c r="JT209" s="413"/>
      <c r="JU209" s="413"/>
      <c r="JV209" s="414"/>
      <c r="JW209" s="414"/>
      <c r="JX209" s="413"/>
      <c r="JY209" s="413"/>
      <c r="JZ209" s="414"/>
      <c r="KA209" s="414"/>
      <c r="KB209" s="413"/>
      <c r="KC209" s="413"/>
      <c r="KD209" s="413"/>
      <c r="KE209" s="413"/>
      <c r="KF209" s="413"/>
      <c r="KG209" s="407"/>
      <c r="KH209" s="439"/>
      <c r="KI209" s="413"/>
      <c r="KJ209" s="413"/>
      <c r="KK209" s="413"/>
      <c r="KL209" s="413"/>
      <c r="KM209" s="413"/>
      <c r="KN209" s="413"/>
      <c r="KO209" s="413"/>
      <c r="KP209" s="412"/>
      <c r="KQ209" s="412"/>
      <c r="KR209" s="412"/>
      <c r="KS209" s="412"/>
      <c r="KT209" s="412"/>
      <c r="KU209" s="412"/>
      <c r="KV209" s="412"/>
      <c r="KW209" s="412"/>
      <c r="KX209" s="412"/>
      <c r="KY209" s="412"/>
      <c r="KZ209" s="412"/>
      <c r="LA209" s="412"/>
      <c r="LB209" s="412"/>
      <c r="LC209" s="412"/>
      <c r="LD209" s="412"/>
      <c r="LE209" s="412"/>
      <c r="LF209" s="412"/>
      <c r="LG209" s="412"/>
      <c r="LH209" s="412"/>
      <c r="LI209" s="412"/>
      <c r="LJ209" s="412"/>
      <c r="LK209" s="412"/>
      <c r="LL209" s="412"/>
      <c r="LM209" s="412"/>
      <c r="LN209" s="412"/>
      <c r="LO209" s="412"/>
      <c r="LP209" s="412"/>
      <c r="LQ209" s="412"/>
      <c r="LR209" s="412"/>
      <c r="LS209" s="412"/>
      <c r="LT209" s="412"/>
      <c r="LU209" s="412"/>
      <c r="LV209" s="412"/>
      <c r="LW209" s="412"/>
      <c r="LX209" s="412"/>
      <c r="LY209" s="412"/>
      <c r="LZ209" s="412"/>
      <c r="MA209" s="412"/>
      <c r="MB209" s="412"/>
      <c r="MC209" s="412"/>
      <c r="MD209" s="412"/>
      <c r="ME209" s="412"/>
      <c r="MF209" s="412"/>
      <c r="MG209" s="412"/>
      <c r="MH209" s="413"/>
      <c r="MI209" s="413"/>
      <c r="MJ209" s="413"/>
      <c r="MK209" s="413"/>
      <c r="ML209" s="413"/>
      <c r="MM209" s="413"/>
      <c r="MN209" s="413"/>
      <c r="MO209" s="413"/>
      <c r="MP209" s="413"/>
      <c r="MQ209" s="413"/>
      <c r="MR209" s="413"/>
      <c r="MS209" s="413"/>
      <c r="MT209" s="413"/>
      <c r="MU209" s="413"/>
      <c r="MV209" s="413"/>
      <c r="MW209" s="413"/>
      <c r="MX209" s="413"/>
      <c r="MY209" s="413"/>
      <c r="MZ209" s="413"/>
      <c r="NA209" s="413"/>
      <c r="NB209" s="413"/>
      <c r="NC209" s="413"/>
      <c r="ND209" s="413"/>
      <c r="NE209" s="413"/>
      <c r="NF209" s="414"/>
      <c r="NG209" s="414"/>
      <c r="NH209" s="414"/>
      <c r="NI209" s="414"/>
      <c r="NJ209" s="414"/>
      <c r="NK209" s="413"/>
      <c r="NL209" s="413"/>
      <c r="NM209" s="414"/>
      <c r="NN209" s="414"/>
      <c r="NO209" s="413"/>
      <c r="NP209" s="413"/>
      <c r="NQ209" s="414"/>
      <c r="NR209" s="414"/>
      <c r="NS209" s="413"/>
      <c r="NT209" s="413"/>
      <c r="NU209" s="413"/>
      <c r="NV209" s="413"/>
      <c r="NW209" s="413"/>
      <c r="NX209" s="413"/>
      <c r="NY209" s="413"/>
      <c r="NZ209" s="414"/>
      <c r="OA209" s="414"/>
      <c r="OB209" s="413"/>
      <c r="OC209" s="413"/>
      <c r="OD209" s="414"/>
      <c r="OE209" s="414"/>
      <c r="OF209" s="413"/>
      <c r="OG209" s="413"/>
      <c r="OH209" s="413"/>
      <c r="OI209" s="413"/>
      <c r="OJ209" s="413"/>
      <c r="OK209" s="407"/>
      <c r="OL209" s="439"/>
      <c r="OM209" s="413"/>
      <c r="ON209" s="413"/>
      <c r="OO209" s="413"/>
      <c r="OP209" s="413"/>
      <c r="OQ209" s="413"/>
      <c r="OR209" s="413"/>
      <c r="OS209" s="413"/>
      <c r="OT209" s="412"/>
      <c r="OU209" s="412"/>
      <c r="OV209" s="412"/>
      <c r="OW209" s="412"/>
      <c r="OX209" s="412"/>
      <c r="OY209" s="412"/>
      <c r="OZ209" s="412"/>
      <c r="PA209" s="412"/>
      <c r="PB209" s="412"/>
      <c r="PC209" s="412"/>
      <c r="PD209" s="412"/>
      <c r="PE209" s="412"/>
      <c r="PF209" s="412"/>
      <c r="PG209" s="412"/>
      <c r="PH209" s="412"/>
      <c r="PI209" s="412"/>
      <c r="PJ209" s="412"/>
      <c r="PK209" s="412"/>
      <c r="PL209" s="412"/>
      <c r="PM209" s="412"/>
      <c r="PN209" s="412"/>
      <c r="PO209" s="412"/>
      <c r="PP209" s="412"/>
      <c r="PQ209" s="412"/>
      <c r="PR209" s="412"/>
      <c r="PS209" s="412"/>
      <c r="PT209" s="412"/>
      <c r="PU209" s="412"/>
      <c r="PV209" s="412"/>
      <c r="PW209" s="412"/>
      <c r="PX209" s="412"/>
      <c r="PY209" s="412"/>
      <c r="PZ209" s="412"/>
      <c r="QA209" s="412"/>
      <c r="QB209" s="412"/>
      <c r="QC209" s="412"/>
      <c r="QD209" s="412"/>
      <c r="QE209" s="412"/>
      <c r="QF209" s="412"/>
      <c r="QG209" s="412"/>
      <c r="QH209" s="412"/>
      <c r="QI209" s="412"/>
      <c r="QJ209" s="412"/>
      <c r="QK209" s="412"/>
      <c r="QL209" s="413"/>
      <c r="QM209" s="413"/>
      <c r="QN209" s="413"/>
      <c r="QO209" s="413"/>
      <c r="QP209" s="413"/>
      <c r="QQ209" s="413"/>
      <c r="QR209" s="413"/>
      <c r="QS209" s="413"/>
      <c r="QT209" s="413"/>
      <c r="QU209" s="413"/>
      <c r="QV209" s="413"/>
      <c r="QW209" s="413"/>
      <c r="QX209" s="413"/>
      <c r="QY209" s="413"/>
      <c r="QZ209" s="413"/>
      <c r="RA209" s="413"/>
      <c r="RB209" s="413"/>
      <c r="RC209" s="413"/>
      <c r="RD209" s="413"/>
      <c r="RE209" s="413"/>
      <c r="RF209" s="413"/>
      <c r="RG209" s="413"/>
      <c r="RH209" s="413"/>
      <c r="RI209" s="413"/>
      <c r="RJ209" s="414"/>
      <c r="RK209" s="414"/>
      <c r="RL209" s="414"/>
      <c r="RM209" s="414"/>
      <c r="RN209" s="414"/>
      <c r="RO209" s="413"/>
      <c r="RP209" s="413"/>
      <c r="RQ209" s="414"/>
      <c r="RR209" s="414"/>
      <c r="RS209" s="413"/>
      <c r="RT209" s="413"/>
      <c r="RU209" s="414"/>
      <c r="RV209" s="414"/>
      <c r="RW209" s="413"/>
      <c r="RX209" s="413"/>
      <c r="RY209" s="413"/>
      <c r="RZ209" s="413"/>
      <c r="SA209" s="413"/>
      <c r="SB209" s="413"/>
      <c r="SC209" s="413"/>
      <c r="SD209" s="414"/>
      <c r="SE209" s="414"/>
      <c r="SF209" s="413"/>
      <c r="SG209" s="413"/>
      <c r="SH209" s="414"/>
      <c r="SI209" s="414"/>
      <c r="SJ209" s="413"/>
      <c r="SK209" s="413"/>
      <c r="SL209" s="413"/>
      <c r="SM209" s="413"/>
      <c r="SN209" s="413"/>
      <c r="SO209" s="407"/>
      <c r="SP209" s="439"/>
      <c r="SQ209" s="413"/>
      <c r="SR209" s="413"/>
      <c r="SS209" s="413"/>
      <c r="ST209" s="413"/>
      <c r="SU209" s="413"/>
      <c r="SV209" s="413"/>
      <c r="SW209" s="413"/>
      <c r="SX209" s="412"/>
      <c r="SY209" s="412"/>
      <c r="SZ209" s="412"/>
      <c r="TA209" s="412"/>
      <c r="TB209" s="412"/>
      <c r="TC209" s="412"/>
      <c r="TD209" s="412"/>
      <c r="TE209" s="412"/>
      <c r="TF209" s="412"/>
      <c r="TG209" s="412"/>
      <c r="TH209" s="412"/>
      <c r="TI209" s="412"/>
      <c r="TJ209" s="412"/>
      <c r="TK209" s="412"/>
      <c r="TL209" s="412"/>
      <c r="TM209" s="412"/>
      <c r="TN209" s="412"/>
      <c r="TO209" s="412"/>
      <c r="TP209" s="412"/>
      <c r="TQ209" s="412"/>
      <c r="TR209" s="412"/>
      <c r="TS209" s="412"/>
      <c r="TT209" s="412"/>
      <c r="TU209" s="412"/>
      <c r="TV209" s="412"/>
      <c r="TW209" s="412"/>
      <c r="TX209" s="412"/>
      <c r="TY209" s="412"/>
      <c r="TZ209" s="412"/>
      <c r="UA209" s="412"/>
      <c r="UB209" s="412"/>
      <c r="UC209" s="412"/>
      <c r="UD209" s="412"/>
      <c r="UE209" s="412"/>
      <c r="UF209" s="412"/>
      <c r="UG209" s="412"/>
      <c r="UH209" s="412"/>
      <c r="UI209" s="412"/>
      <c r="UJ209" s="412"/>
      <c r="UK209" s="412"/>
      <c r="UL209" s="412"/>
      <c r="UM209" s="412"/>
      <c r="UN209" s="412"/>
      <c r="UO209" s="412"/>
      <c r="UP209" s="413"/>
      <c r="UQ209" s="413"/>
      <c r="UR209" s="413"/>
      <c r="US209" s="413"/>
      <c r="UT209" s="413"/>
      <c r="UU209" s="413"/>
      <c r="UV209" s="413"/>
      <c r="UW209" s="413"/>
      <c r="UX209" s="413"/>
      <c r="UY209" s="413"/>
      <c r="UZ209" s="413"/>
      <c r="VA209" s="413"/>
      <c r="VB209" s="413"/>
      <c r="VC209" s="413"/>
      <c r="VD209" s="413"/>
      <c r="VE209" s="413"/>
      <c r="VF209" s="413"/>
      <c r="VG209" s="413"/>
      <c r="VH209" s="413"/>
      <c r="VI209" s="413"/>
      <c r="VJ209" s="413"/>
      <c r="VK209" s="413"/>
      <c r="VL209" s="413"/>
      <c r="VM209" s="413"/>
      <c r="VN209" s="414"/>
      <c r="VO209" s="414"/>
      <c r="VP209" s="414"/>
      <c r="VQ209" s="414"/>
      <c r="VR209" s="414"/>
      <c r="VS209" s="413"/>
      <c r="VT209" s="413"/>
      <c r="VU209" s="414"/>
      <c r="VV209" s="414"/>
      <c r="VW209" s="413"/>
      <c r="VX209" s="413"/>
      <c r="VY209" s="414"/>
      <c r="VZ209" s="414"/>
      <c r="WA209" s="413"/>
      <c r="WB209" s="413"/>
      <c r="WC209" s="413"/>
      <c r="WD209" s="413"/>
      <c r="WE209" s="413"/>
      <c r="WF209" s="413"/>
      <c r="WG209" s="413"/>
      <c r="WH209" s="414"/>
      <c r="WI209" s="414"/>
      <c r="WJ209" s="413"/>
      <c r="WK209" s="413"/>
      <c r="WL209" s="414"/>
      <c r="WM209" s="414"/>
      <c r="WN209" s="413"/>
      <c r="WO209" s="413"/>
      <c r="WP209" s="413"/>
      <c r="WQ209" s="413"/>
      <c r="WR209" s="413"/>
      <c r="WS209" s="407"/>
      <c r="WT209" s="439"/>
      <c r="WU209" s="413"/>
      <c r="WV209" s="413"/>
      <c r="WW209" s="413"/>
      <c r="WX209" s="413"/>
      <c r="WY209" s="413"/>
      <c r="WZ209" s="413"/>
      <c r="XA209" s="413"/>
      <c r="XB209" s="412"/>
      <c r="XC209" s="412"/>
      <c r="XD209" s="412"/>
      <c r="XE209" s="412"/>
      <c r="XF209" s="412"/>
      <c r="XG209" s="412"/>
      <c r="XH209" s="412"/>
      <c r="XI209" s="412"/>
      <c r="XJ209" s="412"/>
      <c r="XK209" s="412"/>
      <c r="XL209" s="412"/>
      <c r="XM209" s="412"/>
      <c r="XN209" s="412"/>
      <c r="XO209" s="412"/>
      <c r="XP209" s="412"/>
      <c r="XQ209" s="412"/>
      <c r="XR209" s="412"/>
      <c r="XS209" s="412"/>
      <c r="XT209" s="412"/>
      <c r="XU209" s="412"/>
      <c r="XV209" s="412"/>
      <c r="XW209" s="412"/>
      <c r="XX209" s="412"/>
      <c r="XY209" s="412"/>
      <c r="XZ209" s="412"/>
      <c r="YA209" s="412"/>
      <c r="YB209" s="412"/>
      <c r="YC209" s="412"/>
      <c r="YD209" s="412"/>
      <c r="YE209" s="412"/>
      <c r="YF209" s="412"/>
      <c r="YG209" s="412"/>
      <c r="YH209" s="412"/>
      <c r="YI209" s="412"/>
      <c r="YJ209" s="412"/>
      <c r="YK209" s="412"/>
      <c r="YL209" s="412"/>
      <c r="YM209" s="412"/>
      <c r="YN209" s="412"/>
      <c r="YO209" s="412"/>
      <c r="YP209" s="412"/>
      <c r="YQ209" s="412"/>
      <c r="YR209" s="412"/>
      <c r="YS209" s="412"/>
      <c r="YT209" s="413"/>
      <c r="YU209" s="413"/>
      <c r="YV209" s="413"/>
      <c r="YW209" s="413"/>
      <c r="YX209" s="413"/>
      <c r="YY209" s="413"/>
      <c r="YZ209" s="413"/>
      <c r="ZA209" s="413"/>
      <c r="ZB209" s="413"/>
      <c r="ZC209" s="413"/>
      <c r="ZD209" s="413"/>
      <c r="ZE209" s="413"/>
      <c r="ZF209" s="413"/>
      <c r="ZG209" s="413"/>
      <c r="ZH209" s="413"/>
      <c r="ZI209" s="413"/>
      <c r="ZJ209" s="413"/>
      <c r="ZK209" s="413"/>
      <c r="ZL209" s="413"/>
      <c r="ZM209" s="413"/>
      <c r="ZN209" s="413"/>
      <c r="ZO209" s="413"/>
      <c r="ZP209" s="413"/>
      <c r="ZQ209" s="413"/>
      <c r="ZR209" s="414"/>
      <c r="ZS209" s="414"/>
      <c r="ZT209" s="414"/>
      <c r="ZU209" s="414"/>
      <c r="ZV209" s="414"/>
      <c r="ZW209" s="413"/>
      <c r="ZX209" s="413"/>
      <c r="ZY209" s="414"/>
      <c r="ZZ209" s="414"/>
      <c r="AAA209" s="413"/>
      <c r="AAB209" s="413"/>
      <c r="AAC209" s="414"/>
      <c r="AAD209" s="414"/>
      <c r="AAE209" s="413"/>
      <c r="AAF209" s="413"/>
      <c r="AAG209" s="413"/>
      <c r="AAH209" s="413"/>
      <c r="AAI209" s="413"/>
      <c r="AAJ209" s="413"/>
      <c r="AAK209" s="413"/>
      <c r="AAL209" s="414"/>
      <c r="AAM209" s="414"/>
      <c r="AAN209" s="413"/>
      <c r="AAO209" s="413"/>
      <c r="AAP209" s="414"/>
      <c r="AAQ209" s="414"/>
      <c r="AAR209" s="413"/>
      <c r="AAS209" s="413"/>
      <c r="AAT209" s="413"/>
      <c r="AAU209" s="413"/>
      <c r="AAV209" s="413"/>
      <c r="AAW209" s="407"/>
      <c r="AAX209" s="439"/>
      <c r="AAY209" s="413"/>
      <c r="AAZ209" s="413"/>
      <c r="ABA209" s="413"/>
      <c r="ABB209" s="413"/>
      <c r="ABC209" s="413"/>
      <c r="ABD209" s="413"/>
      <c r="ABE209" s="413"/>
      <c r="ABF209" s="412"/>
      <c r="ABG209" s="412"/>
      <c r="ABH209" s="412"/>
      <c r="ABI209" s="412"/>
      <c r="ABJ209" s="412"/>
      <c r="ABK209" s="412"/>
      <c r="ABL209" s="412"/>
      <c r="ABM209" s="412"/>
      <c r="ABN209" s="412"/>
      <c r="ABO209" s="412"/>
      <c r="ABP209" s="412"/>
      <c r="ABQ209" s="412"/>
      <c r="ABR209" s="412"/>
      <c r="ABS209" s="412"/>
      <c r="ABT209" s="412"/>
      <c r="ABU209" s="412"/>
      <c r="ABV209" s="412"/>
      <c r="ABW209" s="412"/>
      <c r="ABX209" s="412"/>
      <c r="ABY209" s="412"/>
      <c r="ABZ209" s="412"/>
      <c r="ACA209" s="412"/>
      <c r="ACB209" s="412"/>
      <c r="ACC209" s="412"/>
      <c r="ACD209" s="412"/>
      <c r="ACE209" s="412"/>
      <c r="ACF209" s="412"/>
      <c r="ACG209" s="412"/>
      <c r="ACH209" s="412"/>
      <c r="ACI209" s="412"/>
      <c r="ACJ209" s="412"/>
      <c r="ACK209" s="412"/>
      <c r="ACL209" s="412"/>
      <c r="ACM209" s="412"/>
      <c r="ACN209" s="412"/>
      <c r="ACO209" s="412"/>
      <c r="ACP209" s="412"/>
      <c r="ACQ209" s="412"/>
      <c r="ACR209" s="412"/>
      <c r="ACS209" s="412"/>
      <c r="ACT209" s="412"/>
      <c r="ACU209" s="412"/>
      <c r="ACV209" s="412"/>
      <c r="ACW209" s="412"/>
      <c r="ACX209" s="413"/>
      <c r="ACY209" s="413"/>
      <c r="ACZ209" s="413"/>
      <c r="ADA209" s="413"/>
      <c r="ADB209" s="413"/>
      <c r="ADC209" s="413"/>
      <c r="ADD209" s="413"/>
      <c r="ADE209" s="413"/>
      <c r="ADF209" s="413"/>
      <c r="ADG209" s="413"/>
      <c r="ADH209" s="413"/>
      <c r="ADI209" s="413"/>
      <c r="ADJ209" s="413"/>
      <c r="ADK209" s="413"/>
      <c r="ADL209" s="413"/>
      <c r="ADM209" s="413"/>
      <c r="ADN209" s="413"/>
      <c r="ADO209" s="413"/>
      <c r="ADP209" s="413"/>
      <c r="ADQ209" s="413"/>
      <c r="ADR209" s="413"/>
      <c r="ADS209" s="413"/>
      <c r="ADT209" s="413"/>
      <c r="ADU209" s="413"/>
      <c r="ADV209" s="414"/>
      <c r="ADW209" s="414"/>
      <c r="ADX209" s="414"/>
      <c r="ADY209" s="414"/>
      <c r="ADZ209" s="414"/>
      <c r="AEA209" s="413"/>
      <c r="AEB209" s="413"/>
      <c r="AEC209" s="414"/>
      <c r="AED209" s="414"/>
      <c r="AEE209" s="413"/>
      <c r="AEF209" s="413"/>
      <c r="AEG209" s="414"/>
      <c r="AEH209" s="414"/>
      <c r="AEI209" s="413"/>
      <c r="AEJ209" s="413"/>
      <c r="AEK209" s="413"/>
      <c r="AEL209" s="413"/>
      <c r="AEM209" s="413"/>
      <c r="AEN209" s="413"/>
      <c r="AEO209" s="413"/>
      <c r="AEP209" s="414"/>
      <c r="AEQ209" s="414"/>
      <c r="AER209" s="413"/>
      <c r="AES209" s="413"/>
      <c r="AET209" s="414"/>
      <c r="AEU209" s="414"/>
      <c r="AEV209" s="413"/>
      <c r="AEW209" s="413"/>
      <c r="AEX209" s="413"/>
      <c r="AEY209" s="413"/>
      <c r="AEZ209" s="413"/>
      <c r="AFA209" s="407"/>
      <c r="AFB209" s="439"/>
      <c r="AFC209" s="413"/>
      <c r="AFD209" s="413"/>
      <c r="AFE209" s="413"/>
      <c r="AFF209" s="413"/>
      <c r="AFG209" s="413"/>
      <c r="AFH209" s="413"/>
      <c r="AFI209" s="413"/>
      <c r="AFJ209" s="412"/>
      <c r="AFK209" s="412"/>
      <c r="AFL209" s="412"/>
      <c r="AFM209" s="412"/>
      <c r="AFN209" s="412"/>
      <c r="AFO209" s="412"/>
      <c r="AFP209" s="412"/>
      <c r="AFQ209" s="412"/>
      <c r="AFR209" s="412"/>
      <c r="AFS209" s="412"/>
      <c r="AFT209" s="412"/>
      <c r="AFU209" s="412"/>
      <c r="AFV209" s="412"/>
      <c r="AFW209" s="412"/>
      <c r="AFX209" s="412"/>
      <c r="AFY209" s="412"/>
      <c r="AFZ209" s="412"/>
      <c r="AGA209" s="412"/>
      <c r="AGB209" s="412"/>
      <c r="AGC209" s="412"/>
      <c r="AGD209" s="412"/>
      <c r="AGE209" s="412"/>
      <c r="AGF209" s="412"/>
      <c r="AGG209" s="412"/>
      <c r="AGH209" s="412"/>
      <c r="AGI209" s="412"/>
      <c r="AGJ209" s="412"/>
      <c r="AGK209" s="412"/>
      <c r="AGL209" s="412"/>
      <c r="AGM209" s="412"/>
      <c r="AGN209" s="412"/>
      <c r="AGO209" s="412"/>
      <c r="AGP209" s="412"/>
      <c r="AGQ209" s="412"/>
      <c r="AGR209" s="412"/>
      <c r="AGS209" s="412"/>
      <c r="AGT209" s="412"/>
      <c r="AGU209" s="412"/>
      <c r="AGV209" s="412"/>
      <c r="AGW209" s="412"/>
      <c r="AGX209" s="412"/>
      <c r="AGY209" s="412"/>
      <c r="AGZ209" s="412"/>
      <c r="AHA209" s="412"/>
      <c r="AHB209" s="413"/>
      <c r="AHC209" s="413"/>
      <c r="AHD209" s="413"/>
      <c r="AHE209" s="413"/>
      <c r="AHF209" s="413"/>
      <c r="AHG209" s="413"/>
      <c r="AHH209" s="413"/>
      <c r="AHI209" s="413"/>
      <c r="AHJ209" s="413"/>
      <c r="AHK209" s="413"/>
      <c r="AHL209" s="413"/>
      <c r="AHM209" s="413"/>
      <c r="AHN209" s="413"/>
      <c r="AHO209" s="413"/>
      <c r="AHP209" s="413"/>
      <c r="AHQ209" s="413"/>
      <c r="AHR209" s="413"/>
      <c r="AHS209" s="413"/>
      <c r="AHT209" s="413"/>
      <c r="AHU209" s="413"/>
      <c r="AHV209" s="413"/>
      <c r="AHW209" s="413"/>
      <c r="AHX209" s="413"/>
      <c r="AHY209" s="413"/>
      <c r="AHZ209" s="414"/>
      <c r="AIA209" s="414"/>
      <c r="AIB209" s="414"/>
      <c r="AIC209" s="414"/>
      <c r="AID209" s="414"/>
      <c r="AIE209" s="413"/>
      <c r="AIF209" s="413"/>
      <c r="AIG209" s="414"/>
      <c r="AIH209" s="414"/>
      <c r="AII209" s="413"/>
      <c r="AIJ209" s="413"/>
      <c r="AIK209" s="414"/>
      <c r="AIL209" s="414"/>
      <c r="AIM209" s="413"/>
      <c r="AIN209" s="413"/>
      <c r="AIO209" s="413"/>
      <c r="AIP209" s="413"/>
      <c r="AIQ209" s="413"/>
      <c r="AIR209" s="413"/>
      <c r="AIS209" s="413"/>
      <c r="AIT209" s="414"/>
      <c r="AIU209" s="414"/>
      <c r="AIV209" s="413"/>
      <c r="AIW209" s="413"/>
      <c r="AIX209" s="414"/>
      <c r="AIY209" s="414"/>
      <c r="AIZ209" s="413"/>
      <c r="AJA209" s="413"/>
      <c r="AJB209" s="413"/>
      <c r="AJC209" s="413"/>
      <c r="AJD209" s="413"/>
      <c r="AJE209" s="407"/>
      <c r="AJF209" s="439"/>
      <c r="AJG209" s="413"/>
      <c r="AJH209" s="413"/>
      <c r="AJI209" s="413"/>
      <c r="AJJ209" s="413"/>
      <c r="AJK209" s="413"/>
      <c r="AJL209" s="413"/>
      <c r="AJM209" s="413"/>
      <c r="AJN209" s="412"/>
      <c r="AJO209" s="412"/>
      <c r="AJP209" s="412"/>
      <c r="AJQ209" s="412"/>
      <c r="AJR209" s="412"/>
      <c r="AJS209" s="412"/>
      <c r="AJT209" s="412"/>
      <c r="AJU209" s="412"/>
      <c r="AJV209" s="412"/>
      <c r="AJW209" s="412"/>
      <c r="AJX209" s="412"/>
      <c r="AJY209" s="412"/>
      <c r="AJZ209" s="412"/>
      <c r="AKA209" s="412"/>
      <c r="AKB209" s="412"/>
      <c r="AKC209" s="412"/>
      <c r="AKD209" s="412"/>
      <c r="AKE209" s="412"/>
      <c r="AKF209" s="412"/>
      <c r="AKG209" s="412"/>
      <c r="AKH209" s="412"/>
      <c r="AKI209" s="412"/>
      <c r="AKJ209" s="412"/>
      <c r="AKK209" s="412"/>
      <c r="AKL209" s="412"/>
      <c r="AKM209" s="412"/>
      <c r="AKN209" s="412"/>
      <c r="AKO209" s="412"/>
      <c r="AKP209" s="412"/>
      <c r="AKQ209" s="412"/>
      <c r="AKR209" s="412"/>
      <c r="AKS209" s="412"/>
      <c r="AKT209" s="412"/>
      <c r="AKU209" s="412"/>
      <c r="AKV209" s="412"/>
      <c r="AKW209" s="412"/>
      <c r="AKX209" s="412"/>
      <c r="AKY209" s="412"/>
      <c r="AKZ209" s="412"/>
      <c r="ALA209" s="412"/>
      <c r="ALB209" s="412"/>
      <c r="ALC209" s="412"/>
      <c r="ALD209" s="412"/>
      <c r="ALE209" s="412"/>
      <c r="ALF209" s="413"/>
      <c r="ALG209" s="413"/>
      <c r="ALH209" s="413"/>
      <c r="ALI209" s="413"/>
      <c r="ALJ209" s="413"/>
      <c r="ALK209" s="413"/>
      <c r="ALL209" s="413"/>
      <c r="ALM209" s="413"/>
      <c r="ALN209" s="413"/>
      <c r="ALO209" s="413"/>
      <c r="ALP209" s="413"/>
      <c r="ALQ209" s="413"/>
      <c r="ALR209" s="413"/>
      <c r="ALS209" s="413"/>
      <c r="ALT209" s="413"/>
      <c r="ALU209" s="413"/>
      <c r="ALV209" s="413"/>
      <c r="ALW209" s="413"/>
      <c r="ALX209" s="413"/>
      <c r="ALY209" s="413"/>
      <c r="ALZ209" s="413"/>
      <c r="AMA209" s="413"/>
      <c r="AMB209" s="413"/>
      <c r="AMC209" s="413"/>
      <c r="AMD209" s="414"/>
      <c r="AME209" s="414"/>
      <c r="AMF209" s="414"/>
      <c r="AMG209" s="414"/>
      <c r="AMH209" s="414"/>
      <c r="AMI209" s="413"/>
      <c r="AMJ209" s="413"/>
      <c r="AMK209" s="414"/>
      <c r="AML209" s="414"/>
      <c r="AMM209" s="413"/>
      <c r="AMN209" s="413"/>
      <c r="AMO209" s="414"/>
      <c r="AMP209" s="414"/>
      <c r="AMQ209" s="413"/>
      <c r="AMR209" s="413"/>
      <c r="AMS209" s="413"/>
      <c r="AMT209" s="413"/>
      <c r="AMU209" s="413"/>
      <c r="AMV209" s="413"/>
      <c r="AMW209" s="413"/>
      <c r="AMX209" s="414"/>
      <c r="AMY209" s="414"/>
      <c r="AMZ209" s="413"/>
      <c r="ANA209" s="413"/>
      <c r="ANB209" s="414"/>
      <c r="ANC209" s="414"/>
      <c r="AND209" s="413"/>
      <c r="ANE209" s="413"/>
      <c r="ANF209" s="413"/>
      <c r="ANG209" s="413"/>
      <c r="ANH209" s="413"/>
      <c r="ANI209" s="407"/>
      <c r="ANJ209" s="439"/>
      <c r="ANK209" s="413"/>
      <c r="ANL209" s="413"/>
      <c r="ANM209" s="413"/>
      <c r="ANN209" s="413"/>
      <c r="ANO209" s="413"/>
      <c r="ANP209" s="413"/>
      <c r="ANQ209" s="413"/>
      <c r="ANR209" s="412"/>
      <c r="ANS209" s="412"/>
      <c r="ANT209" s="412"/>
      <c r="ANU209" s="412"/>
      <c r="ANV209" s="412"/>
      <c r="ANW209" s="412"/>
      <c r="ANX209" s="412"/>
      <c r="ANY209" s="412"/>
      <c r="ANZ209" s="412"/>
      <c r="AOA209" s="412"/>
      <c r="AOB209" s="412"/>
      <c r="AOC209" s="412"/>
      <c r="AOD209" s="412"/>
      <c r="AOE209" s="412"/>
      <c r="AOF209" s="412"/>
      <c r="AOG209" s="412"/>
      <c r="AOH209" s="412"/>
      <c r="AOI209" s="412"/>
      <c r="AOJ209" s="412"/>
      <c r="AOK209" s="412"/>
      <c r="AOL209" s="412"/>
      <c r="AOM209" s="412"/>
      <c r="AON209" s="412"/>
      <c r="AOO209" s="412"/>
      <c r="AOP209" s="412"/>
      <c r="AOQ209" s="412"/>
      <c r="AOR209" s="412"/>
      <c r="AOS209" s="412"/>
      <c r="AOT209" s="412"/>
      <c r="AOU209" s="412"/>
      <c r="AOV209" s="412"/>
      <c r="AOW209" s="412"/>
      <c r="AOX209" s="412"/>
      <c r="AOY209" s="412"/>
      <c r="AOZ209" s="412"/>
      <c r="APA209" s="412"/>
      <c r="APB209" s="412"/>
      <c r="APC209" s="412"/>
      <c r="APD209" s="412"/>
      <c r="APE209" s="412"/>
      <c r="APF209" s="412"/>
      <c r="APG209" s="412"/>
      <c r="APH209" s="412"/>
      <c r="API209" s="412"/>
      <c r="APJ209" s="413"/>
      <c r="APK209" s="413"/>
      <c r="APL209" s="413"/>
      <c r="APM209" s="413"/>
      <c r="APN209" s="413"/>
      <c r="APO209" s="413"/>
      <c r="APP209" s="413"/>
      <c r="APQ209" s="413"/>
      <c r="APR209" s="413"/>
      <c r="APS209" s="413"/>
      <c r="APT209" s="413"/>
      <c r="APU209" s="413"/>
      <c r="APV209" s="413"/>
      <c r="APW209" s="413"/>
      <c r="APX209" s="413"/>
      <c r="APY209" s="413"/>
      <c r="APZ209" s="413"/>
      <c r="AQA209" s="413"/>
      <c r="AQB209" s="413"/>
      <c r="AQC209" s="413"/>
      <c r="AQD209" s="413"/>
      <c r="AQE209" s="413"/>
      <c r="AQF209" s="413"/>
      <c r="AQG209" s="413"/>
      <c r="AQH209" s="414"/>
      <c r="AQI209" s="414"/>
      <c r="AQJ209" s="414"/>
      <c r="AQK209" s="414"/>
      <c r="AQL209" s="414"/>
      <c r="AQM209" s="413"/>
      <c r="AQN209" s="413"/>
      <c r="AQO209" s="414"/>
      <c r="AQP209" s="414"/>
      <c r="AQQ209" s="413"/>
      <c r="AQR209" s="413"/>
      <c r="AQS209" s="414"/>
      <c r="AQT209" s="414"/>
      <c r="AQU209" s="413"/>
      <c r="AQV209" s="413"/>
      <c r="AQW209" s="413"/>
      <c r="AQX209" s="413"/>
      <c r="AQY209" s="413"/>
      <c r="AQZ209" s="413"/>
      <c r="ARA209" s="413"/>
      <c r="ARB209" s="414"/>
      <c r="ARC209" s="414"/>
      <c r="ARD209" s="413"/>
      <c r="ARE209" s="413"/>
      <c r="ARF209" s="414"/>
      <c r="ARG209" s="414"/>
      <c r="ARH209" s="413"/>
      <c r="ARI209" s="413"/>
      <c r="ARJ209" s="413"/>
      <c r="ARK209" s="413"/>
      <c r="ARL209" s="413"/>
      <c r="ARM209" s="407"/>
      <c r="ARN209" s="439"/>
      <c r="ARO209" s="413"/>
      <c r="ARP209" s="413"/>
      <c r="ARQ209" s="413"/>
      <c r="ARR209" s="413"/>
      <c r="ARS209" s="413"/>
      <c r="ART209" s="413"/>
      <c r="ARU209" s="413"/>
      <c r="ARV209" s="412"/>
      <c r="ARW209" s="412"/>
      <c r="ARX209" s="412"/>
      <c r="ARY209" s="412"/>
      <c r="ARZ209" s="412"/>
      <c r="ASA209" s="412"/>
      <c r="ASB209" s="412"/>
      <c r="ASC209" s="412"/>
      <c r="ASD209" s="412"/>
      <c r="ASE209" s="412"/>
      <c r="ASF209" s="412"/>
      <c r="ASG209" s="412"/>
      <c r="ASH209" s="412"/>
      <c r="ASI209" s="412"/>
      <c r="ASJ209" s="412"/>
      <c r="ASK209" s="412"/>
      <c r="ASL209" s="412"/>
      <c r="ASM209" s="412"/>
      <c r="ASN209" s="412"/>
      <c r="ASO209" s="412"/>
      <c r="ASP209" s="412"/>
      <c r="ASQ209" s="412"/>
      <c r="ASR209" s="412"/>
      <c r="ASS209" s="412"/>
      <c r="AST209" s="412"/>
      <c r="ASU209" s="412"/>
      <c r="ASV209" s="412"/>
      <c r="ASW209" s="412"/>
      <c r="ASX209" s="412"/>
      <c r="ASY209" s="412"/>
      <c r="ASZ209" s="412"/>
      <c r="ATA209" s="412"/>
      <c r="ATB209" s="412"/>
      <c r="ATC209" s="412"/>
      <c r="ATD209" s="412"/>
      <c r="ATE209" s="412"/>
      <c r="ATF209" s="412"/>
      <c r="ATG209" s="412"/>
      <c r="ATH209" s="412"/>
      <c r="ATI209" s="412"/>
      <c r="ATJ209" s="412"/>
      <c r="ATK209" s="412"/>
      <c r="ATL209" s="412"/>
      <c r="ATM209" s="412"/>
      <c r="ATN209" s="413"/>
      <c r="ATO209" s="413"/>
      <c r="ATP209" s="413"/>
      <c r="ATQ209" s="413"/>
      <c r="ATR209" s="413"/>
      <c r="ATS209" s="413"/>
      <c r="ATT209" s="413"/>
      <c r="ATU209" s="413"/>
      <c r="ATV209" s="413"/>
      <c r="ATW209" s="413"/>
      <c r="ATX209" s="413"/>
      <c r="ATY209" s="413"/>
      <c r="ATZ209" s="413"/>
      <c r="AUA209" s="413"/>
      <c r="AUB209" s="413"/>
      <c r="AUC209" s="413"/>
      <c r="AUD209" s="413"/>
      <c r="AUE209" s="413"/>
      <c r="AUF209" s="413"/>
      <c r="AUG209" s="413"/>
      <c r="AUH209" s="413"/>
      <c r="AUI209" s="413"/>
      <c r="AUJ209" s="413"/>
      <c r="AUK209" s="413"/>
      <c r="AUL209" s="414"/>
      <c r="AUM209" s="414"/>
      <c r="AUN209" s="414"/>
      <c r="AUO209" s="414"/>
      <c r="AUP209" s="414"/>
      <c r="AUQ209" s="413"/>
      <c r="AUR209" s="413"/>
      <c r="AUS209" s="414"/>
      <c r="AUT209" s="414"/>
      <c r="AUU209" s="413"/>
      <c r="AUV209" s="413"/>
      <c r="AUW209" s="414"/>
      <c r="AUX209" s="414"/>
      <c r="AUY209" s="413"/>
      <c r="AUZ209" s="413"/>
      <c r="AVA209" s="413"/>
      <c r="AVB209" s="413"/>
      <c r="AVC209" s="413"/>
      <c r="AVD209" s="413"/>
      <c r="AVE209" s="413"/>
      <c r="AVF209" s="414"/>
      <c r="AVG209" s="414"/>
      <c r="AVH209" s="413"/>
      <c r="AVI209" s="413"/>
      <c r="AVJ209" s="414"/>
      <c r="AVK209" s="414"/>
      <c r="AVL209" s="413"/>
      <c r="AVM209" s="413"/>
      <c r="AVN209" s="413"/>
      <c r="AVO209" s="413"/>
      <c r="AVP209" s="413"/>
      <c r="AVQ209" s="407"/>
      <c r="AVR209" s="439"/>
      <c r="AVS209" s="413"/>
      <c r="AVT209" s="413"/>
      <c r="AVU209" s="413"/>
      <c r="AVV209" s="413"/>
      <c r="AVW209" s="413"/>
      <c r="AVX209" s="413"/>
      <c r="AVY209" s="413"/>
      <c r="AVZ209" s="412"/>
      <c r="AWA209" s="412"/>
      <c r="AWB209" s="412"/>
      <c r="AWC209" s="412"/>
      <c r="AWD209" s="412"/>
      <c r="AWE209" s="412"/>
      <c r="AWF209" s="412"/>
      <c r="AWG209" s="412"/>
      <c r="AWH209" s="412"/>
      <c r="AWI209" s="412"/>
      <c r="AWJ209" s="412"/>
      <c r="AWK209" s="412"/>
      <c r="AWL209" s="412"/>
      <c r="AWM209" s="412"/>
      <c r="AWN209" s="412"/>
      <c r="AWO209" s="412"/>
      <c r="AWP209" s="412"/>
      <c r="AWQ209" s="412"/>
      <c r="AWR209" s="412"/>
      <c r="AWS209" s="412"/>
      <c r="AWT209" s="412"/>
      <c r="AWU209" s="412"/>
      <c r="AWV209" s="412"/>
      <c r="AWW209" s="412"/>
      <c r="AWX209" s="412"/>
      <c r="AWY209" s="412"/>
      <c r="AWZ209" s="412"/>
      <c r="AXA209" s="412"/>
      <c r="AXB209" s="412"/>
      <c r="AXC209" s="412"/>
      <c r="AXD209" s="412"/>
      <c r="AXE209" s="412"/>
      <c r="AXF209" s="412"/>
      <c r="AXG209" s="412"/>
      <c r="AXH209" s="412"/>
      <c r="AXI209" s="412"/>
      <c r="AXJ209" s="412"/>
      <c r="AXK209" s="412"/>
      <c r="AXL209" s="412"/>
      <c r="AXM209" s="412"/>
      <c r="AXN209" s="412"/>
      <c r="AXO209" s="412"/>
      <c r="AXP209" s="412"/>
      <c r="AXQ209" s="412"/>
      <c r="AXR209" s="413"/>
      <c r="AXS209" s="413"/>
      <c r="AXT209" s="413"/>
      <c r="AXU209" s="413"/>
      <c r="AXV209" s="413"/>
      <c r="AXW209" s="413"/>
      <c r="AXX209" s="413"/>
      <c r="AXY209" s="413"/>
      <c r="AXZ209" s="413"/>
      <c r="AYA209" s="413"/>
      <c r="AYB209" s="413"/>
      <c r="AYC209" s="413"/>
      <c r="AYD209" s="413"/>
      <c r="AYE209" s="413"/>
      <c r="AYF209" s="413"/>
      <c r="AYG209" s="413"/>
      <c r="AYH209" s="413"/>
      <c r="AYI209" s="413"/>
      <c r="AYJ209" s="413"/>
      <c r="AYK209" s="413"/>
      <c r="AYL209" s="413"/>
      <c r="AYM209" s="413"/>
      <c r="AYN209" s="413"/>
      <c r="AYO209" s="413"/>
      <c r="AYP209" s="414"/>
      <c r="AYQ209" s="414"/>
      <c r="AYR209" s="414"/>
      <c r="AYS209" s="414"/>
      <c r="AYT209" s="414"/>
      <c r="AYU209" s="413"/>
      <c r="AYV209" s="413"/>
      <c r="AYW209" s="414"/>
      <c r="AYX209" s="414"/>
      <c r="AYY209" s="413"/>
      <c r="AYZ209" s="413"/>
      <c r="AZA209" s="414"/>
      <c r="AZB209" s="414"/>
      <c r="AZC209" s="413"/>
      <c r="AZD209" s="413"/>
      <c r="AZE209" s="413"/>
      <c r="AZF209" s="413"/>
      <c r="AZG209" s="413"/>
      <c r="AZH209" s="413"/>
      <c r="AZI209" s="413"/>
      <c r="AZJ209" s="414"/>
      <c r="AZK209" s="414"/>
      <c r="AZL209" s="413"/>
      <c r="AZM209" s="413"/>
      <c r="AZN209" s="414"/>
      <c r="AZO209" s="414"/>
      <c r="AZP209" s="413"/>
      <c r="AZQ209" s="413"/>
      <c r="AZR209" s="413"/>
      <c r="AZS209" s="413"/>
      <c r="AZT209" s="413"/>
      <c r="AZU209" s="407"/>
      <c r="AZV209" s="439"/>
      <c r="AZW209" s="413"/>
      <c r="AZX209" s="413"/>
      <c r="AZY209" s="413"/>
      <c r="AZZ209" s="413"/>
      <c r="BAA209" s="413"/>
      <c r="BAB209" s="413"/>
      <c r="BAC209" s="413"/>
      <c r="BAD209" s="412"/>
      <c r="BAE209" s="412"/>
      <c r="BAF209" s="412"/>
      <c r="BAG209" s="412"/>
      <c r="BAH209" s="412"/>
      <c r="BAI209" s="412"/>
      <c r="BAJ209" s="412"/>
      <c r="BAK209" s="412"/>
      <c r="BAL209" s="412"/>
      <c r="BAM209" s="412"/>
      <c r="BAN209" s="412"/>
      <c r="BAO209" s="412"/>
      <c r="BAP209" s="412"/>
      <c r="BAQ209" s="412"/>
      <c r="BAR209" s="412"/>
      <c r="BAS209" s="412"/>
      <c r="BAT209" s="412"/>
      <c r="BAU209" s="412"/>
      <c r="BAV209" s="412"/>
      <c r="BAW209" s="412"/>
      <c r="BAX209" s="412"/>
      <c r="BAY209" s="412"/>
      <c r="BAZ209" s="412"/>
      <c r="BBA209" s="412"/>
      <c r="BBB209" s="412"/>
      <c r="BBC209" s="412"/>
      <c r="BBD209" s="412"/>
      <c r="BBE209" s="412"/>
      <c r="BBF209" s="412"/>
      <c r="BBG209" s="412"/>
      <c r="BBH209" s="412"/>
      <c r="BBI209" s="412"/>
      <c r="BBJ209" s="412"/>
      <c r="BBK209" s="412"/>
      <c r="BBL209" s="412"/>
      <c r="BBM209" s="412"/>
      <c r="BBN209" s="412"/>
      <c r="BBO209" s="412"/>
      <c r="BBP209" s="412"/>
      <c r="BBQ209" s="412"/>
      <c r="BBR209" s="412"/>
      <c r="BBS209" s="412"/>
      <c r="BBT209" s="412"/>
      <c r="BBU209" s="412"/>
      <c r="BBV209" s="413"/>
      <c r="BBW209" s="413"/>
      <c r="BBX209" s="413"/>
      <c r="BBY209" s="413"/>
      <c r="BBZ209" s="413"/>
      <c r="BCA209" s="413"/>
      <c r="BCB209" s="413"/>
      <c r="BCC209" s="413"/>
      <c r="BCD209" s="413"/>
      <c r="BCE209" s="413"/>
      <c r="BCF209" s="413"/>
      <c r="BCG209" s="413"/>
      <c r="BCH209" s="413"/>
      <c r="BCI209" s="413"/>
      <c r="BCJ209" s="413"/>
      <c r="BCK209" s="413"/>
      <c r="BCL209" s="413"/>
      <c r="BCM209" s="413"/>
      <c r="BCN209" s="413"/>
      <c r="BCO209" s="413"/>
      <c r="BCP209" s="413"/>
      <c r="BCQ209" s="413"/>
      <c r="BCR209" s="413"/>
      <c r="BCS209" s="413"/>
      <c r="BCT209" s="414"/>
      <c r="BCU209" s="414"/>
      <c r="BCV209" s="414"/>
      <c r="BCW209" s="414"/>
      <c r="BCX209" s="414"/>
      <c r="BCY209" s="413"/>
      <c r="BCZ209" s="413"/>
      <c r="BDA209" s="414"/>
      <c r="BDB209" s="414"/>
      <c r="BDC209" s="413"/>
      <c r="BDD209" s="413"/>
      <c r="BDE209" s="414"/>
      <c r="BDF209" s="414"/>
      <c r="BDG209" s="413"/>
      <c r="BDH209" s="413"/>
      <c r="BDI209" s="413"/>
      <c r="BDJ209" s="413"/>
      <c r="BDK209" s="413"/>
      <c r="BDL209" s="413"/>
      <c r="BDM209" s="413"/>
      <c r="BDN209" s="414"/>
      <c r="BDO209" s="414"/>
      <c r="BDP209" s="413"/>
      <c r="BDQ209" s="413"/>
      <c r="BDR209" s="414"/>
      <c r="BDS209" s="414"/>
      <c r="BDT209" s="413"/>
      <c r="BDU209" s="413"/>
      <c r="BDV209" s="413"/>
      <c r="BDW209" s="413"/>
      <c r="BDX209" s="413"/>
      <c r="BDY209" s="407"/>
      <c r="BDZ209" s="439"/>
      <c r="BEA209" s="413"/>
      <c r="BEB209" s="413"/>
      <c r="BEC209" s="413"/>
      <c r="BED209" s="413"/>
      <c r="BEE209" s="413"/>
      <c r="BEF209" s="413"/>
      <c r="BEG209" s="413"/>
      <c r="BEH209" s="412"/>
      <c r="BEI209" s="412"/>
      <c r="BEJ209" s="412"/>
      <c r="BEK209" s="412"/>
      <c r="BEL209" s="412"/>
      <c r="BEM209" s="412"/>
      <c r="BEN209" s="412"/>
      <c r="BEO209" s="412"/>
      <c r="BEP209" s="412"/>
      <c r="BEQ209" s="412"/>
      <c r="BER209" s="412"/>
      <c r="BES209" s="412"/>
      <c r="BET209" s="412"/>
      <c r="BEU209" s="412"/>
      <c r="BEV209" s="412"/>
      <c r="BEW209" s="412"/>
      <c r="BEX209" s="412"/>
      <c r="BEY209" s="412"/>
      <c r="BEZ209" s="412"/>
      <c r="BFA209" s="412"/>
      <c r="BFB209" s="412"/>
      <c r="BFC209" s="412"/>
      <c r="BFD209" s="412"/>
      <c r="BFE209" s="412"/>
      <c r="BFF209" s="412"/>
      <c r="BFG209" s="412"/>
      <c r="BFH209" s="412"/>
      <c r="BFI209" s="412"/>
      <c r="BFJ209" s="412"/>
      <c r="BFK209" s="412"/>
      <c r="BFL209" s="412"/>
      <c r="BFM209" s="412"/>
      <c r="BFN209" s="412"/>
      <c r="BFO209" s="412"/>
      <c r="BFP209" s="412"/>
      <c r="BFQ209" s="412"/>
      <c r="BFR209" s="412"/>
      <c r="BFS209" s="412"/>
      <c r="BFT209" s="412"/>
      <c r="BFU209" s="412"/>
      <c r="BFV209" s="412"/>
      <c r="BFW209" s="412"/>
      <c r="BFX209" s="412"/>
      <c r="BFY209" s="412"/>
      <c r="BFZ209" s="413"/>
      <c r="BGA209" s="413"/>
      <c r="BGB209" s="413"/>
      <c r="BGC209" s="413"/>
      <c r="BGD209" s="413"/>
      <c r="BGE209" s="413"/>
      <c r="BGF209" s="413"/>
      <c r="BGG209" s="413"/>
      <c r="BGH209" s="413"/>
      <c r="BGI209" s="413"/>
      <c r="BGJ209" s="413"/>
      <c r="BGK209" s="413"/>
      <c r="BGL209" s="413"/>
      <c r="BGM209" s="413"/>
      <c r="BGN209" s="413"/>
      <c r="BGO209" s="413"/>
      <c r="BGP209" s="413"/>
      <c r="BGQ209" s="413"/>
      <c r="BGR209" s="413"/>
      <c r="BGS209" s="413"/>
      <c r="BGT209" s="413"/>
      <c r="BGU209" s="413"/>
      <c r="BGV209" s="413"/>
      <c r="BGW209" s="413"/>
      <c r="BGX209" s="414"/>
      <c r="BGY209" s="414"/>
      <c r="BGZ209" s="414"/>
      <c r="BHA209" s="414"/>
      <c r="BHB209" s="414"/>
      <c r="BHC209" s="413"/>
      <c r="BHD209" s="413"/>
      <c r="BHE209" s="414"/>
      <c r="BHF209" s="414"/>
      <c r="BHG209" s="413"/>
      <c r="BHH209" s="413"/>
      <c r="BHI209" s="414"/>
      <c r="BHJ209" s="414"/>
      <c r="BHK209" s="413"/>
      <c r="BHL209" s="413"/>
      <c r="BHM209" s="413"/>
      <c r="BHN209" s="413"/>
      <c r="BHO209" s="413"/>
      <c r="BHP209" s="413"/>
      <c r="BHQ209" s="413"/>
      <c r="BHR209" s="414"/>
      <c r="BHS209" s="414"/>
      <c r="BHT209" s="413"/>
      <c r="BHU209" s="413"/>
      <c r="BHV209" s="414"/>
      <c r="BHW209" s="414"/>
      <c r="BHX209" s="413"/>
      <c r="BHY209" s="413"/>
      <c r="BHZ209" s="413"/>
      <c r="BIA209" s="413"/>
      <c r="BIB209" s="413"/>
      <c r="BIC209" s="407"/>
      <c r="BID209" s="439"/>
      <c r="BIE209" s="413"/>
      <c r="BIF209" s="413"/>
      <c r="BIG209" s="413"/>
      <c r="BIH209" s="413"/>
      <c r="BII209" s="413"/>
      <c r="BIJ209" s="413"/>
      <c r="BIK209" s="413"/>
      <c r="BIL209" s="412"/>
      <c r="BIM209" s="412"/>
      <c r="BIN209" s="412"/>
      <c r="BIO209" s="412"/>
      <c r="BIP209" s="412"/>
      <c r="BIQ209" s="412"/>
      <c r="BIR209" s="412"/>
      <c r="BIS209" s="412"/>
      <c r="BIT209" s="412"/>
      <c r="BIU209" s="412"/>
      <c r="BIV209" s="412"/>
      <c r="BIW209" s="412"/>
      <c r="BIX209" s="412"/>
      <c r="BIY209" s="412"/>
      <c r="BIZ209" s="412"/>
      <c r="BJA209" s="412"/>
      <c r="BJB209" s="412"/>
      <c r="BJC209" s="412"/>
      <c r="BJD209" s="412"/>
      <c r="BJE209" s="412"/>
      <c r="BJF209" s="412"/>
      <c r="BJG209" s="412"/>
      <c r="BJH209" s="412"/>
      <c r="BJI209" s="412"/>
      <c r="BJJ209" s="412"/>
      <c r="BJK209" s="412"/>
      <c r="BJL209" s="412"/>
      <c r="BJM209" s="412"/>
      <c r="BJN209" s="412"/>
      <c r="BJO209" s="412"/>
      <c r="BJP209" s="412"/>
      <c r="BJQ209" s="412"/>
      <c r="BJR209" s="412"/>
      <c r="BJS209" s="412"/>
      <c r="BJT209" s="412"/>
      <c r="BJU209" s="412"/>
      <c r="BJV209" s="412"/>
      <c r="BJW209" s="412"/>
      <c r="BJX209" s="412"/>
      <c r="BJY209" s="412"/>
      <c r="BJZ209" s="412"/>
      <c r="BKA209" s="412"/>
      <c r="BKB209" s="412"/>
      <c r="BKC209" s="412"/>
      <c r="BKD209" s="413"/>
      <c r="BKE209" s="413"/>
      <c r="BKF209" s="413"/>
      <c r="BKG209" s="413"/>
      <c r="BKH209" s="413"/>
      <c r="BKI209" s="413"/>
      <c r="BKJ209" s="413"/>
      <c r="BKK209" s="413"/>
      <c r="BKL209" s="413"/>
      <c r="BKM209" s="413"/>
      <c r="BKN209" s="413"/>
      <c r="BKO209" s="413"/>
      <c r="BKP209" s="413"/>
      <c r="BKQ209" s="413"/>
      <c r="BKR209" s="413"/>
      <c r="BKS209" s="413"/>
      <c r="BKT209" s="413"/>
      <c r="BKU209" s="413"/>
      <c r="BKV209" s="413"/>
      <c r="BKW209" s="413"/>
      <c r="BKX209" s="413"/>
      <c r="BKY209" s="413"/>
      <c r="BKZ209" s="413"/>
      <c r="BLA209" s="413"/>
      <c r="BLB209" s="414"/>
      <c r="BLC209" s="414"/>
      <c r="BLD209" s="414"/>
      <c r="BLE209" s="414"/>
      <c r="BLF209" s="414"/>
      <c r="BLG209" s="413"/>
      <c r="BLH209" s="413"/>
      <c r="BLI209" s="414"/>
      <c r="BLJ209" s="414"/>
      <c r="BLK209" s="413"/>
      <c r="BLL209" s="413"/>
      <c r="BLM209" s="414"/>
      <c r="BLN209" s="414"/>
      <c r="BLO209" s="413"/>
      <c r="BLP209" s="413"/>
      <c r="BLQ209" s="413"/>
      <c r="BLR209" s="413"/>
      <c r="BLS209" s="413"/>
      <c r="BLT209" s="413"/>
      <c r="BLU209" s="413"/>
      <c r="BLV209" s="414"/>
      <c r="BLW209" s="414"/>
      <c r="BLX209" s="413"/>
      <c r="BLY209" s="413"/>
      <c r="BLZ209" s="414"/>
      <c r="BMA209" s="414"/>
      <c r="BMB209" s="413"/>
      <c r="BMC209" s="413"/>
      <c r="BMD209" s="413"/>
      <c r="BME209" s="413"/>
      <c r="BMF209" s="413"/>
      <c r="BMG209" s="407"/>
      <c r="BMH209" s="439"/>
      <c r="BMI209" s="413"/>
      <c r="BMJ209" s="413"/>
      <c r="BMK209" s="413"/>
      <c r="BML209" s="413"/>
      <c r="BMM209" s="413"/>
      <c r="BMN209" s="413"/>
      <c r="BMO209" s="413"/>
      <c r="BMP209" s="412"/>
      <c r="BMQ209" s="412"/>
      <c r="BMR209" s="412"/>
      <c r="BMS209" s="412"/>
      <c r="BMT209" s="412"/>
      <c r="BMU209" s="412"/>
      <c r="BMV209" s="412"/>
      <c r="BMW209" s="412"/>
      <c r="BMX209" s="412"/>
      <c r="BMY209" s="412"/>
      <c r="BMZ209" s="412"/>
      <c r="BNA209" s="412"/>
      <c r="BNB209" s="412"/>
      <c r="BNC209" s="412"/>
      <c r="BND209" s="412"/>
      <c r="BNE209" s="412"/>
      <c r="BNF209" s="412"/>
      <c r="BNG209" s="412"/>
      <c r="BNH209" s="412"/>
      <c r="BNI209" s="412"/>
      <c r="BNJ209" s="412"/>
      <c r="BNK209" s="412"/>
      <c r="BNL209" s="412"/>
      <c r="BNM209" s="412"/>
      <c r="BNN209" s="412"/>
      <c r="BNO209" s="412"/>
      <c r="BNP209" s="412"/>
      <c r="BNQ209" s="412"/>
      <c r="BNR209" s="412"/>
      <c r="BNS209" s="412"/>
      <c r="BNT209" s="412"/>
      <c r="BNU209" s="412"/>
      <c r="BNV209" s="412"/>
      <c r="BNW209" s="412"/>
      <c r="BNX209" s="412"/>
      <c r="BNY209" s="412"/>
      <c r="BNZ209" s="412"/>
      <c r="BOA209" s="412"/>
      <c r="BOB209" s="412"/>
      <c r="BOC209" s="412"/>
      <c r="BOD209" s="412"/>
      <c r="BOE209" s="412"/>
      <c r="BOF209" s="412"/>
      <c r="BOG209" s="412"/>
      <c r="BOH209" s="413"/>
      <c r="BOI209" s="413"/>
      <c r="BOJ209" s="413"/>
      <c r="BOK209" s="413"/>
      <c r="BOL209" s="413"/>
      <c r="BOM209" s="413"/>
      <c r="BON209" s="413"/>
      <c r="BOO209" s="413"/>
      <c r="BOP209" s="413"/>
      <c r="BOQ209" s="413"/>
      <c r="BOR209" s="413"/>
      <c r="BOS209" s="413"/>
      <c r="BOT209" s="413"/>
      <c r="BOU209" s="413"/>
      <c r="BOV209" s="413"/>
      <c r="BOW209" s="413"/>
      <c r="BOX209" s="413"/>
      <c r="BOY209" s="413"/>
      <c r="BOZ209" s="413"/>
      <c r="BPA209" s="413"/>
      <c r="BPB209" s="413"/>
      <c r="BPC209" s="413"/>
      <c r="BPD209" s="413"/>
      <c r="BPE209" s="413"/>
      <c r="BPF209" s="414"/>
      <c r="BPG209" s="414"/>
      <c r="BPH209" s="414"/>
      <c r="BPI209" s="414"/>
      <c r="BPJ209" s="414"/>
      <c r="BPK209" s="413"/>
      <c r="BPL209" s="413"/>
      <c r="BPM209" s="414"/>
      <c r="BPN209" s="414"/>
      <c r="BPO209" s="413"/>
      <c r="BPP209" s="413"/>
      <c r="BPQ209" s="414"/>
      <c r="BPR209" s="414"/>
      <c r="BPS209" s="413"/>
      <c r="BPT209" s="413"/>
      <c r="BPU209" s="413"/>
      <c r="BPV209" s="413"/>
      <c r="BPW209" s="413"/>
      <c r="BPX209" s="413"/>
      <c r="BPY209" s="413"/>
      <c r="BPZ209" s="414"/>
      <c r="BQA209" s="414"/>
      <c r="BQB209" s="413"/>
      <c r="BQC209" s="413"/>
      <c r="BQD209" s="414"/>
      <c r="BQE209" s="414"/>
      <c r="BQF209" s="413"/>
      <c r="BQG209" s="413"/>
      <c r="BQH209" s="413"/>
      <c r="BQI209" s="413"/>
      <c r="BQJ209" s="413"/>
      <c r="BQK209" s="407"/>
      <c r="BQL209" s="439"/>
      <c r="BQM209" s="413"/>
      <c r="BQN209" s="413"/>
      <c r="BQO209" s="413"/>
      <c r="BQP209" s="413"/>
      <c r="BQQ209" s="413"/>
      <c r="BQR209" s="413"/>
      <c r="BQS209" s="413"/>
      <c r="BQT209" s="412"/>
      <c r="BQU209" s="412"/>
      <c r="BQV209" s="412"/>
      <c r="BQW209" s="412"/>
      <c r="BQX209" s="412"/>
      <c r="BQY209" s="412"/>
      <c r="BQZ209" s="412"/>
      <c r="BRA209" s="412"/>
      <c r="BRB209" s="412"/>
      <c r="BRC209" s="412"/>
      <c r="BRD209" s="412"/>
      <c r="BRE209" s="412"/>
      <c r="BRF209" s="412"/>
      <c r="BRG209" s="412"/>
      <c r="BRH209" s="412"/>
      <c r="BRI209" s="412"/>
      <c r="BRJ209" s="412"/>
      <c r="BRK209" s="412"/>
      <c r="BRL209" s="412"/>
      <c r="BRM209" s="412"/>
      <c r="BRN209" s="412"/>
      <c r="BRO209" s="412"/>
      <c r="BRP209" s="412"/>
      <c r="BRQ209" s="412"/>
      <c r="BRR209" s="412"/>
      <c r="BRS209" s="412"/>
      <c r="BRT209" s="412"/>
      <c r="BRU209" s="412"/>
      <c r="BRV209" s="412"/>
      <c r="BRW209" s="412"/>
      <c r="BRX209" s="412"/>
      <c r="BRY209" s="412"/>
      <c r="BRZ209" s="412"/>
      <c r="BSA209" s="412"/>
      <c r="BSB209" s="412"/>
      <c r="BSC209" s="412"/>
      <c r="BSD209" s="412"/>
      <c r="BSE209" s="412"/>
      <c r="BSF209" s="412"/>
      <c r="BSG209" s="412"/>
      <c r="BSH209" s="412"/>
      <c r="BSI209" s="412"/>
      <c r="BSJ209" s="412"/>
      <c r="BSK209" s="412"/>
      <c r="BSL209" s="413"/>
      <c r="BSM209" s="413"/>
      <c r="BSN209" s="413"/>
      <c r="BSO209" s="413"/>
      <c r="BSP209" s="413"/>
      <c r="BSQ209" s="413"/>
      <c r="BSR209" s="413"/>
      <c r="BSS209" s="413"/>
      <c r="BST209" s="413"/>
      <c r="BSU209" s="413"/>
      <c r="BSV209" s="413"/>
      <c r="BSW209" s="413"/>
      <c r="BSX209" s="413"/>
      <c r="BSY209" s="413"/>
      <c r="BSZ209" s="413"/>
      <c r="BTA209" s="413"/>
      <c r="BTB209" s="413"/>
      <c r="BTC209" s="413"/>
      <c r="BTD209" s="413"/>
      <c r="BTE209" s="413"/>
      <c r="BTF209" s="413"/>
      <c r="BTG209" s="413"/>
      <c r="BTH209" s="413"/>
      <c r="BTI209" s="413"/>
      <c r="BTJ209" s="414"/>
      <c r="BTK209" s="414"/>
      <c r="BTL209" s="414"/>
      <c r="BTM209" s="414"/>
      <c r="BTN209" s="414"/>
      <c r="BTO209" s="413"/>
      <c r="BTP209" s="413"/>
      <c r="BTQ209" s="414"/>
      <c r="BTR209" s="414"/>
      <c r="BTS209" s="413"/>
      <c r="BTT209" s="413"/>
      <c r="BTU209" s="414"/>
      <c r="BTV209" s="414"/>
      <c r="BTW209" s="413"/>
      <c r="BTX209" s="413"/>
      <c r="BTY209" s="413"/>
      <c r="BTZ209" s="413"/>
      <c r="BUA209" s="413"/>
      <c r="BUB209" s="413"/>
      <c r="BUC209" s="413"/>
      <c r="BUD209" s="414"/>
      <c r="BUE209" s="414"/>
      <c r="BUF209" s="413"/>
      <c r="BUG209" s="413"/>
      <c r="BUH209" s="414"/>
      <c r="BUI209" s="414"/>
      <c r="BUJ209" s="413"/>
      <c r="BUK209" s="413"/>
      <c r="BUL209" s="413"/>
      <c r="BUM209" s="413"/>
      <c r="BUN209" s="413"/>
      <c r="BUO209" s="407"/>
      <c r="BUP209" s="439"/>
      <c r="BUQ209" s="413"/>
      <c r="BUR209" s="413"/>
      <c r="BUS209" s="413"/>
      <c r="BUT209" s="413"/>
      <c r="BUU209" s="413"/>
      <c r="BUV209" s="413"/>
      <c r="BUW209" s="413"/>
      <c r="BUX209" s="412"/>
      <c r="BUY209" s="412"/>
      <c r="BUZ209" s="412"/>
      <c r="BVA209" s="412"/>
      <c r="BVB209" s="412"/>
      <c r="BVC209" s="412"/>
      <c r="BVD209" s="412"/>
      <c r="BVE209" s="412"/>
      <c r="BVF209" s="412"/>
      <c r="BVG209" s="412"/>
      <c r="BVH209" s="412"/>
      <c r="BVI209" s="412"/>
      <c r="BVJ209" s="412"/>
      <c r="BVK209" s="412"/>
      <c r="BVL209" s="412"/>
      <c r="BVM209" s="412"/>
      <c r="BVN209" s="412"/>
      <c r="BVO209" s="412"/>
      <c r="BVP209" s="412"/>
      <c r="BVQ209" s="412"/>
      <c r="BVR209" s="412"/>
      <c r="BVS209" s="412"/>
      <c r="BVT209" s="412"/>
      <c r="BVU209" s="412"/>
      <c r="BVV209" s="412"/>
      <c r="BVW209" s="412"/>
      <c r="BVX209" s="412"/>
      <c r="BVY209" s="412"/>
      <c r="BVZ209" s="412"/>
      <c r="BWA209" s="412"/>
      <c r="BWB209" s="412"/>
      <c r="BWC209" s="412"/>
      <c r="BWD209" s="412"/>
      <c r="BWE209" s="412"/>
      <c r="BWF209" s="412"/>
      <c r="BWG209" s="412"/>
      <c r="BWH209" s="412"/>
      <c r="BWI209" s="412"/>
      <c r="BWJ209" s="412"/>
      <c r="BWK209" s="412"/>
      <c r="BWL209" s="412"/>
      <c r="BWM209" s="412"/>
      <c r="BWN209" s="412"/>
      <c r="BWO209" s="412"/>
      <c r="BWP209" s="413"/>
      <c r="BWQ209" s="413"/>
      <c r="BWR209" s="413"/>
      <c r="BWS209" s="413"/>
      <c r="BWT209" s="413"/>
      <c r="BWU209" s="413"/>
      <c r="BWV209" s="413"/>
      <c r="BWW209" s="413"/>
      <c r="BWX209" s="413"/>
      <c r="BWY209" s="413"/>
      <c r="BWZ209" s="413"/>
      <c r="BXA209" s="413"/>
      <c r="BXB209" s="413"/>
      <c r="BXC209" s="413"/>
      <c r="BXD209" s="413"/>
      <c r="BXE209" s="413"/>
      <c r="BXF209" s="413"/>
      <c r="BXG209" s="413"/>
      <c r="BXH209" s="413"/>
      <c r="BXI209" s="413"/>
      <c r="BXJ209" s="413"/>
      <c r="BXK209" s="413"/>
      <c r="BXL209" s="413"/>
      <c r="BXM209" s="413"/>
      <c r="BXN209" s="414"/>
      <c r="BXO209" s="414"/>
      <c r="BXP209" s="414"/>
      <c r="BXQ209" s="414"/>
      <c r="BXR209" s="414"/>
      <c r="BXS209" s="413"/>
      <c r="BXT209" s="413"/>
      <c r="BXU209" s="414"/>
      <c r="BXV209" s="414"/>
      <c r="BXW209" s="413"/>
      <c r="BXX209" s="413"/>
      <c r="BXY209" s="414"/>
      <c r="BXZ209" s="414"/>
      <c r="BYA209" s="413"/>
      <c r="BYB209" s="413"/>
      <c r="BYC209" s="413"/>
      <c r="BYD209" s="413"/>
      <c r="BYE209" s="413"/>
      <c r="BYF209" s="413"/>
      <c r="BYG209" s="413"/>
      <c r="BYH209" s="414"/>
      <c r="BYI209" s="414"/>
      <c r="BYJ209" s="413"/>
      <c r="BYK209" s="413"/>
      <c r="BYL209" s="414"/>
      <c r="BYM209" s="414"/>
      <c r="BYN209" s="413"/>
      <c r="BYO209" s="413"/>
      <c r="BYP209" s="413"/>
      <c r="BYQ209" s="413"/>
      <c r="BYR209" s="413"/>
      <c r="BYS209" s="407"/>
      <c r="BYT209" s="439"/>
      <c r="BYU209" s="413"/>
      <c r="BYV209" s="413"/>
      <c r="BYW209" s="413"/>
      <c r="BYX209" s="413"/>
      <c r="BYY209" s="413"/>
      <c r="BYZ209" s="413"/>
      <c r="BZA209" s="413"/>
      <c r="BZB209" s="412"/>
      <c r="BZC209" s="412"/>
      <c r="BZD209" s="412"/>
      <c r="BZE209" s="412"/>
      <c r="BZF209" s="412"/>
      <c r="BZG209" s="412"/>
      <c r="BZH209" s="412"/>
      <c r="BZI209" s="412"/>
      <c r="BZJ209" s="412"/>
      <c r="BZK209" s="412"/>
      <c r="BZL209" s="412"/>
      <c r="BZM209" s="412"/>
      <c r="BZN209" s="412"/>
      <c r="BZO209" s="412"/>
      <c r="BZP209" s="412"/>
      <c r="BZQ209" s="412"/>
      <c r="BZR209" s="412"/>
      <c r="BZS209" s="412"/>
      <c r="BZT209" s="412"/>
      <c r="BZU209" s="412"/>
      <c r="BZV209" s="412"/>
      <c r="BZW209" s="412"/>
      <c r="BZX209" s="412"/>
      <c r="BZY209" s="412"/>
      <c r="BZZ209" s="412"/>
      <c r="CAA209" s="412"/>
      <c r="CAB209" s="412"/>
      <c r="CAC209" s="412"/>
      <c r="CAD209" s="412"/>
      <c r="CAE209" s="412"/>
      <c r="CAF209" s="412"/>
      <c r="CAG209" s="412"/>
      <c r="CAH209" s="412"/>
      <c r="CAI209" s="412"/>
      <c r="CAJ209" s="412"/>
      <c r="CAK209" s="412"/>
      <c r="CAL209" s="412"/>
      <c r="CAM209" s="412"/>
      <c r="CAN209" s="412"/>
      <c r="CAO209" s="412"/>
      <c r="CAP209" s="412"/>
      <c r="CAQ209" s="412"/>
      <c r="CAR209" s="412"/>
      <c r="CAS209" s="412"/>
      <c r="CAT209" s="413"/>
      <c r="CAU209" s="413"/>
      <c r="CAV209" s="413"/>
      <c r="CAW209" s="413"/>
      <c r="CAX209" s="413"/>
      <c r="CAY209" s="413"/>
      <c r="CAZ209" s="413"/>
      <c r="CBA209" s="413"/>
      <c r="CBB209" s="413"/>
      <c r="CBC209" s="413"/>
      <c r="CBD209" s="413"/>
      <c r="CBE209" s="413"/>
      <c r="CBF209" s="413"/>
      <c r="CBG209" s="413"/>
      <c r="CBH209" s="413"/>
      <c r="CBI209" s="413"/>
      <c r="CBJ209" s="413"/>
      <c r="CBK209" s="413"/>
      <c r="CBL209" s="413"/>
      <c r="CBM209" s="413"/>
      <c r="CBN209" s="413"/>
      <c r="CBO209" s="413"/>
      <c r="CBP209" s="413"/>
      <c r="CBQ209" s="413"/>
      <c r="CBR209" s="414"/>
      <c r="CBS209" s="414"/>
      <c r="CBT209" s="414"/>
      <c r="CBU209" s="414"/>
      <c r="CBV209" s="414"/>
      <c r="CBW209" s="413"/>
      <c r="CBX209" s="413"/>
      <c r="CBY209" s="414"/>
      <c r="CBZ209" s="414"/>
      <c r="CCA209" s="413"/>
      <c r="CCB209" s="413"/>
      <c r="CCC209" s="414"/>
      <c r="CCD209" s="414"/>
      <c r="CCE209" s="413"/>
      <c r="CCF209" s="413"/>
      <c r="CCG209" s="413"/>
      <c r="CCH209" s="413"/>
      <c r="CCI209" s="413"/>
      <c r="CCJ209" s="413"/>
      <c r="CCK209" s="413"/>
      <c r="CCL209" s="414"/>
      <c r="CCM209" s="414"/>
      <c r="CCN209" s="413"/>
      <c r="CCO209" s="413"/>
      <c r="CCP209" s="414"/>
      <c r="CCQ209" s="414"/>
      <c r="CCR209" s="413"/>
      <c r="CCS209" s="413"/>
      <c r="CCT209" s="413"/>
      <c r="CCU209" s="413"/>
      <c r="CCV209" s="413"/>
      <c r="CCW209" s="407"/>
      <c r="CCX209" s="439"/>
      <c r="CCY209" s="413"/>
      <c r="CCZ209" s="413"/>
      <c r="CDA209" s="413"/>
      <c r="CDB209" s="413"/>
      <c r="CDC209" s="413"/>
      <c r="CDD209" s="413"/>
      <c r="CDE209" s="413"/>
      <c r="CDF209" s="412"/>
      <c r="CDG209" s="412"/>
      <c r="CDH209" s="412"/>
      <c r="CDI209" s="412"/>
      <c r="CDJ209" s="412"/>
      <c r="CDK209" s="412"/>
      <c r="CDL209" s="412"/>
      <c r="CDM209" s="412"/>
      <c r="CDN209" s="412"/>
      <c r="CDO209" s="412"/>
      <c r="CDP209" s="412"/>
      <c r="CDQ209" s="412"/>
      <c r="CDR209" s="412"/>
      <c r="CDS209" s="412"/>
      <c r="CDT209" s="412"/>
      <c r="CDU209" s="412"/>
      <c r="CDV209" s="412"/>
      <c r="CDW209" s="412"/>
      <c r="CDX209" s="412"/>
      <c r="CDY209" s="412"/>
      <c r="CDZ209" s="412"/>
      <c r="CEA209" s="412"/>
      <c r="CEB209" s="412"/>
      <c r="CEC209" s="412"/>
      <c r="CED209" s="412"/>
      <c r="CEE209" s="412"/>
      <c r="CEF209" s="412"/>
      <c r="CEG209" s="412"/>
      <c r="CEH209" s="412"/>
      <c r="CEI209" s="412"/>
      <c r="CEJ209" s="412"/>
      <c r="CEK209" s="412"/>
      <c r="CEL209" s="412"/>
      <c r="CEM209" s="412"/>
      <c r="CEN209" s="412"/>
      <c r="CEO209" s="412"/>
      <c r="CEP209" s="412"/>
      <c r="CEQ209" s="412"/>
      <c r="CER209" s="412"/>
      <c r="CES209" s="412"/>
      <c r="CET209" s="412"/>
      <c r="CEU209" s="412"/>
      <c r="CEV209" s="412"/>
      <c r="CEW209" s="412"/>
      <c r="CEX209" s="413"/>
      <c r="CEY209" s="413"/>
      <c r="CEZ209" s="413"/>
      <c r="CFA209" s="413"/>
      <c r="CFB209" s="413"/>
      <c r="CFC209" s="413"/>
      <c r="CFD209" s="413"/>
      <c r="CFE209" s="413"/>
      <c r="CFF209" s="413"/>
      <c r="CFG209" s="413"/>
      <c r="CFH209" s="413"/>
      <c r="CFI209" s="413"/>
      <c r="CFJ209" s="413"/>
      <c r="CFK209" s="413"/>
      <c r="CFL209" s="413"/>
      <c r="CFM209" s="413"/>
      <c r="CFN209" s="413"/>
      <c r="CFO209" s="413"/>
      <c r="CFP209" s="413"/>
      <c r="CFQ209" s="413"/>
      <c r="CFR209" s="413"/>
      <c r="CFS209" s="413"/>
      <c r="CFT209" s="413"/>
      <c r="CFU209" s="413"/>
      <c r="CFV209" s="414"/>
      <c r="CFW209" s="414"/>
      <c r="CFX209" s="414"/>
      <c r="CFY209" s="414"/>
      <c r="CFZ209" s="414"/>
      <c r="CGA209" s="413"/>
      <c r="CGB209" s="413"/>
      <c r="CGC209" s="414"/>
      <c r="CGD209" s="414"/>
      <c r="CGE209" s="413"/>
      <c r="CGF209" s="413"/>
      <c r="CGG209" s="414"/>
      <c r="CGH209" s="414"/>
      <c r="CGI209" s="413"/>
      <c r="CGJ209" s="413"/>
      <c r="CGK209" s="413"/>
      <c r="CGL209" s="413"/>
      <c r="CGM209" s="413"/>
      <c r="CGN209" s="413"/>
      <c r="CGO209" s="413"/>
      <c r="CGP209" s="414"/>
      <c r="CGQ209" s="414"/>
      <c r="CGR209" s="413"/>
      <c r="CGS209" s="413"/>
      <c r="CGT209" s="414"/>
      <c r="CGU209" s="414"/>
      <c r="CGV209" s="413"/>
      <c r="CGW209" s="413"/>
      <c r="CGX209" s="413"/>
      <c r="CGY209" s="413"/>
      <c r="CGZ209" s="413"/>
      <c r="CHA209" s="407"/>
      <c r="CHB209" s="439"/>
      <c r="CHC209" s="413"/>
      <c r="CHD209" s="413"/>
      <c r="CHE209" s="413"/>
      <c r="CHF209" s="413"/>
      <c r="CHG209" s="413"/>
      <c r="CHH209" s="413"/>
      <c r="CHI209" s="413"/>
      <c r="CHJ209" s="412"/>
      <c r="CHK209" s="412"/>
      <c r="CHL209" s="412"/>
      <c r="CHM209" s="412"/>
      <c r="CHN209" s="412"/>
      <c r="CHO209" s="412"/>
      <c r="CHP209" s="412"/>
      <c r="CHQ209" s="412"/>
      <c r="CHR209" s="412"/>
      <c r="CHS209" s="412"/>
      <c r="CHT209" s="412"/>
      <c r="CHU209" s="412"/>
      <c r="CHV209" s="412"/>
      <c r="CHW209" s="412"/>
      <c r="CHX209" s="412"/>
      <c r="CHY209" s="412"/>
      <c r="CHZ209" s="412"/>
      <c r="CIA209" s="412"/>
      <c r="CIB209" s="412"/>
      <c r="CIC209" s="412"/>
      <c r="CID209" s="412"/>
      <c r="CIE209" s="412"/>
      <c r="CIF209" s="412"/>
      <c r="CIG209" s="412"/>
      <c r="CIH209" s="412"/>
      <c r="CII209" s="412"/>
      <c r="CIJ209" s="412"/>
      <c r="CIK209" s="412"/>
      <c r="CIL209" s="412"/>
      <c r="CIM209" s="412"/>
      <c r="CIN209" s="412"/>
      <c r="CIO209" s="412"/>
      <c r="CIP209" s="412"/>
      <c r="CIQ209" s="412"/>
      <c r="CIR209" s="412"/>
      <c r="CIS209" s="412"/>
      <c r="CIT209" s="412"/>
      <c r="CIU209" s="412"/>
      <c r="CIV209" s="412"/>
      <c r="CIW209" s="412"/>
      <c r="CIX209" s="412"/>
      <c r="CIY209" s="412"/>
      <c r="CIZ209" s="412"/>
      <c r="CJA209" s="412"/>
      <c r="CJB209" s="413"/>
      <c r="CJC209" s="413"/>
      <c r="CJD209" s="413"/>
      <c r="CJE209" s="413"/>
      <c r="CJF209" s="413"/>
      <c r="CJG209" s="413"/>
      <c r="CJH209" s="413"/>
      <c r="CJI209" s="413"/>
      <c r="CJJ209" s="413"/>
      <c r="CJK209" s="413"/>
      <c r="CJL209" s="413"/>
      <c r="CJM209" s="413"/>
      <c r="CJN209" s="413"/>
      <c r="CJO209" s="413"/>
      <c r="CJP209" s="413"/>
      <c r="CJQ209" s="413"/>
      <c r="CJR209" s="413"/>
      <c r="CJS209" s="413"/>
      <c r="CJT209" s="413"/>
      <c r="CJU209" s="413"/>
      <c r="CJV209" s="413"/>
      <c r="CJW209" s="413"/>
      <c r="CJX209" s="413"/>
      <c r="CJY209" s="413"/>
      <c r="CJZ209" s="414"/>
      <c r="CKA209" s="414"/>
      <c r="CKB209" s="414"/>
      <c r="CKC209" s="414"/>
      <c r="CKD209" s="414"/>
      <c r="CKE209" s="413"/>
      <c r="CKF209" s="413"/>
      <c r="CKG209" s="414"/>
      <c r="CKH209" s="414"/>
      <c r="CKI209" s="413"/>
      <c r="CKJ209" s="413"/>
      <c r="CKK209" s="414"/>
      <c r="CKL209" s="414"/>
      <c r="CKM209" s="413"/>
      <c r="CKN209" s="413"/>
      <c r="CKO209" s="413"/>
      <c r="CKP209" s="413"/>
      <c r="CKQ209" s="413"/>
      <c r="CKR209" s="413"/>
      <c r="CKS209" s="413"/>
      <c r="CKT209" s="414"/>
      <c r="CKU209" s="414"/>
      <c r="CKV209" s="413"/>
      <c r="CKW209" s="413"/>
      <c r="CKX209" s="414"/>
      <c r="CKY209" s="414"/>
      <c r="CKZ209" s="413"/>
      <c r="CLA209" s="413"/>
      <c r="CLB209" s="413"/>
      <c r="CLC209" s="413"/>
      <c r="CLD209" s="413"/>
      <c r="CLE209" s="407"/>
      <c r="CLF209" s="439"/>
      <c r="CLG209" s="413"/>
      <c r="CLH209" s="413"/>
      <c r="CLI209" s="413"/>
      <c r="CLJ209" s="413"/>
      <c r="CLK209" s="413"/>
      <c r="CLL209" s="413"/>
      <c r="CLM209" s="413"/>
      <c r="CLN209" s="412"/>
      <c r="CLO209" s="412"/>
      <c r="CLP209" s="412"/>
      <c r="CLQ209" s="412"/>
      <c r="CLR209" s="412"/>
      <c r="CLS209" s="412"/>
      <c r="CLT209" s="412"/>
      <c r="CLU209" s="412"/>
      <c r="CLV209" s="412"/>
      <c r="CLW209" s="412"/>
      <c r="CLX209" s="412"/>
      <c r="CLY209" s="412"/>
      <c r="CLZ209" s="412"/>
      <c r="CMA209" s="412"/>
      <c r="CMB209" s="412"/>
      <c r="CMC209" s="412"/>
      <c r="CMD209" s="412"/>
      <c r="CME209" s="412"/>
      <c r="CMF209" s="412"/>
      <c r="CMG209" s="412"/>
      <c r="CMH209" s="412"/>
      <c r="CMI209" s="412"/>
      <c r="CMJ209" s="412"/>
      <c r="CMK209" s="412"/>
      <c r="CML209" s="412"/>
      <c r="CMM209" s="412"/>
      <c r="CMN209" s="412"/>
      <c r="CMO209" s="412"/>
      <c r="CMP209" s="412"/>
      <c r="CMQ209" s="412"/>
      <c r="CMR209" s="412"/>
      <c r="CMS209" s="412"/>
      <c r="CMT209" s="412"/>
      <c r="CMU209" s="412"/>
      <c r="CMV209" s="412"/>
      <c r="CMW209" s="412"/>
      <c r="CMX209" s="412"/>
      <c r="CMY209" s="412"/>
      <c r="CMZ209" s="412"/>
      <c r="CNA209" s="412"/>
      <c r="CNB209" s="412"/>
      <c r="CNC209" s="412"/>
      <c r="CND209" s="412"/>
      <c r="CNE209" s="412"/>
      <c r="CNF209" s="413"/>
      <c r="CNG209" s="413"/>
      <c r="CNH209" s="413"/>
      <c r="CNI209" s="413"/>
      <c r="CNJ209" s="413"/>
      <c r="CNK209" s="413"/>
      <c r="CNL209" s="413"/>
      <c r="CNM209" s="413"/>
      <c r="CNN209" s="413"/>
      <c r="CNO209" s="413"/>
      <c r="CNP209" s="413"/>
      <c r="CNQ209" s="413"/>
      <c r="CNR209" s="413"/>
      <c r="CNS209" s="413"/>
      <c r="CNT209" s="413"/>
      <c r="CNU209" s="413"/>
      <c r="CNV209" s="413"/>
      <c r="CNW209" s="413"/>
      <c r="CNX209" s="413"/>
      <c r="CNY209" s="413"/>
      <c r="CNZ209" s="413"/>
      <c r="COA209" s="413"/>
      <c r="COB209" s="413"/>
      <c r="COC209" s="413"/>
      <c r="COD209" s="414"/>
      <c r="COE209" s="414"/>
      <c r="COF209" s="414"/>
      <c r="COG209" s="414"/>
      <c r="COH209" s="414"/>
      <c r="COI209" s="413"/>
      <c r="COJ209" s="413"/>
      <c r="COK209" s="414"/>
      <c r="COL209" s="414"/>
      <c r="COM209" s="413"/>
      <c r="CON209" s="413"/>
      <c r="COO209" s="414"/>
      <c r="COP209" s="414"/>
      <c r="COQ209" s="413"/>
      <c r="COR209" s="413"/>
      <c r="COS209" s="413"/>
      <c r="COT209" s="413"/>
      <c r="COU209" s="413"/>
      <c r="COV209" s="413"/>
      <c r="COW209" s="413"/>
      <c r="COX209" s="414"/>
      <c r="COY209" s="414"/>
      <c r="COZ209" s="413"/>
      <c r="CPA209" s="413"/>
      <c r="CPB209" s="414"/>
      <c r="CPC209" s="414"/>
      <c r="CPD209" s="413"/>
      <c r="CPE209" s="413"/>
      <c r="CPF209" s="413"/>
      <c r="CPG209" s="413"/>
      <c r="CPH209" s="413"/>
      <c r="CPI209" s="407"/>
      <c r="CPJ209" s="439"/>
      <c r="CPK209" s="413"/>
      <c r="CPL209" s="413"/>
      <c r="CPM209" s="413"/>
      <c r="CPN209" s="413"/>
      <c r="CPO209" s="413"/>
      <c r="CPP209" s="413"/>
      <c r="CPQ209" s="413"/>
      <c r="CPR209" s="412"/>
      <c r="CPS209" s="412"/>
      <c r="CPT209" s="412"/>
      <c r="CPU209" s="412"/>
      <c r="CPV209" s="412"/>
      <c r="CPW209" s="412"/>
      <c r="CPX209" s="412"/>
      <c r="CPY209" s="412"/>
      <c r="CPZ209" s="412"/>
      <c r="CQA209" s="412"/>
      <c r="CQB209" s="412"/>
      <c r="CQC209" s="412"/>
      <c r="CQD209" s="412"/>
      <c r="CQE209" s="412"/>
      <c r="CQF209" s="412"/>
      <c r="CQG209" s="412"/>
      <c r="CQH209" s="412"/>
      <c r="CQI209" s="412"/>
      <c r="CQJ209" s="412"/>
      <c r="CQK209" s="412"/>
      <c r="CQL209" s="412"/>
      <c r="CQM209" s="412"/>
      <c r="CQN209" s="412"/>
      <c r="CQO209" s="412"/>
      <c r="CQP209" s="412"/>
      <c r="CQQ209" s="412"/>
      <c r="CQR209" s="412"/>
      <c r="CQS209" s="412"/>
      <c r="CQT209" s="412"/>
      <c r="CQU209" s="412"/>
      <c r="CQV209" s="412"/>
      <c r="CQW209" s="412"/>
      <c r="CQX209" s="412"/>
      <c r="CQY209" s="412"/>
      <c r="CQZ209" s="412"/>
      <c r="CRA209" s="412"/>
      <c r="CRB209" s="412"/>
      <c r="CRC209" s="412"/>
      <c r="CRD209" s="412"/>
      <c r="CRE209" s="412"/>
      <c r="CRF209" s="412"/>
      <c r="CRG209" s="412"/>
      <c r="CRH209" s="412"/>
      <c r="CRI209" s="412"/>
      <c r="CRJ209" s="413"/>
      <c r="CRK209" s="413"/>
      <c r="CRL209" s="413"/>
      <c r="CRM209" s="413"/>
      <c r="CRN209" s="413"/>
      <c r="CRO209" s="413"/>
      <c r="CRP209" s="413"/>
      <c r="CRQ209" s="413"/>
      <c r="CRR209" s="413"/>
      <c r="CRS209" s="413"/>
      <c r="CRT209" s="413"/>
      <c r="CRU209" s="413"/>
      <c r="CRV209" s="413"/>
      <c r="CRW209" s="413"/>
      <c r="CRX209" s="413"/>
      <c r="CRY209" s="413"/>
      <c r="CRZ209" s="413"/>
      <c r="CSA209" s="413"/>
      <c r="CSB209" s="413"/>
      <c r="CSC209" s="413"/>
      <c r="CSD209" s="413"/>
      <c r="CSE209" s="413"/>
      <c r="CSF209" s="413"/>
      <c r="CSG209" s="413"/>
      <c r="CSH209" s="414"/>
      <c r="CSI209" s="414"/>
      <c r="CSJ209" s="414"/>
      <c r="CSK209" s="414"/>
      <c r="CSL209" s="414"/>
      <c r="CSM209" s="413"/>
      <c r="CSN209" s="413"/>
      <c r="CSO209" s="414"/>
      <c r="CSP209" s="414"/>
      <c r="CSQ209" s="413"/>
      <c r="CSR209" s="413"/>
      <c r="CSS209" s="414"/>
      <c r="CST209" s="414"/>
      <c r="CSU209" s="413"/>
      <c r="CSV209" s="413"/>
      <c r="CSW209" s="413"/>
      <c r="CSX209" s="413"/>
      <c r="CSY209" s="413"/>
      <c r="CSZ209" s="413"/>
      <c r="CTA209" s="413"/>
      <c r="CTB209" s="414"/>
      <c r="CTC209" s="414"/>
      <c r="CTD209" s="413"/>
      <c r="CTE209" s="413"/>
      <c r="CTF209" s="414"/>
      <c r="CTG209" s="414"/>
      <c r="CTH209" s="413"/>
      <c r="CTI209" s="413"/>
      <c r="CTJ209" s="413"/>
      <c r="CTK209" s="413"/>
      <c r="CTL209" s="413"/>
      <c r="CTM209" s="407"/>
      <c r="CTN209" s="439"/>
      <c r="CTO209" s="413"/>
      <c r="CTP209" s="413"/>
      <c r="CTQ209" s="413"/>
      <c r="CTR209" s="413"/>
      <c r="CTS209" s="413"/>
      <c r="CTT209" s="413"/>
      <c r="CTU209" s="413"/>
      <c r="CTV209" s="412"/>
      <c r="CTW209" s="412"/>
      <c r="CTX209" s="412"/>
      <c r="CTY209" s="412"/>
      <c r="CTZ209" s="412"/>
      <c r="CUA209" s="412"/>
      <c r="CUB209" s="412"/>
      <c r="CUC209" s="412"/>
      <c r="CUD209" s="412"/>
      <c r="CUE209" s="412"/>
      <c r="CUF209" s="412"/>
      <c r="CUG209" s="412"/>
      <c r="CUH209" s="412"/>
      <c r="CUI209" s="412"/>
      <c r="CUJ209" s="412"/>
      <c r="CUK209" s="412"/>
      <c r="CUL209" s="412"/>
      <c r="CUM209" s="412"/>
      <c r="CUN209" s="412"/>
      <c r="CUO209" s="412"/>
      <c r="CUP209" s="412"/>
      <c r="CUQ209" s="412"/>
      <c r="CUR209" s="412"/>
      <c r="CUS209" s="412"/>
      <c r="CUT209" s="412"/>
      <c r="CUU209" s="412"/>
      <c r="CUV209" s="412"/>
      <c r="CUW209" s="412"/>
      <c r="CUX209" s="412"/>
      <c r="CUY209" s="412"/>
      <c r="CUZ209" s="412"/>
      <c r="CVA209" s="412"/>
      <c r="CVB209" s="412"/>
      <c r="CVC209" s="412"/>
      <c r="CVD209" s="412"/>
      <c r="CVE209" s="412"/>
      <c r="CVF209" s="412"/>
      <c r="CVG209" s="412"/>
      <c r="CVH209" s="412"/>
      <c r="CVI209" s="412"/>
      <c r="CVJ209" s="412"/>
      <c r="CVK209" s="412"/>
      <c r="CVL209" s="412"/>
      <c r="CVM209" s="412"/>
      <c r="CVN209" s="413"/>
      <c r="CVO209" s="413"/>
      <c r="CVP209" s="413"/>
      <c r="CVQ209" s="413"/>
      <c r="CVR209" s="413"/>
      <c r="CVS209" s="413"/>
      <c r="CVT209" s="413"/>
      <c r="CVU209" s="413"/>
      <c r="CVV209" s="413"/>
      <c r="CVW209" s="413"/>
      <c r="CVX209" s="413"/>
      <c r="CVY209" s="413"/>
      <c r="CVZ209" s="413"/>
      <c r="CWA209" s="413"/>
      <c r="CWB209" s="413"/>
      <c r="CWC209" s="413"/>
      <c r="CWD209" s="413"/>
      <c r="CWE209" s="413"/>
      <c r="CWF209" s="413"/>
      <c r="CWG209" s="413"/>
      <c r="CWH209" s="413"/>
      <c r="CWI209" s="413"/>
      <c r="CWJ209" s="413"/>
      <c r="CWK209" s="413"/>
      <c r="CWL209" s="414"/>
      <c r="CWM209" s="414"/>
      <c r="CWN209" s="414"/>
      <c r="CWO209" s="414"/>
      <c r="CWP209" s="414"/>
      <c r="CWQ209" s="413"/>
      <c r="CWR209" s="413"/>
      <c r="CWS209" s="414"/>
      <c r="CWT209" s="414"/>
      <c r="CWU209" s="413"/>
      <c r="CWV209" s="413"/>
      <c r="CWW209" s="414"/>
      <c r="CWX209" s="414"/>
      <c r="CWY209" s="413"/>
      <c r="CWZ209" s="413"/>
      <c r="CXA209" s="413"/>
      <c r="CXB209" s="413"/>
      <c r="CXC209" s="413"/>
      <c r="CXD209" s="413"/>
      <c r="CXE209" s="413"/>
      <c r="CXF209" s="414"/>
      <c r="CXG209" s="414"/>
      <c r="CXH209" s="413"/>
      <c r="CXI209" s="413"/>
      <c r="CXJ209" s="414"/>
      <c r="CXK209" s="414"/>
      <c r="CXL209" s="413"/>
      <c r="CXM209" s="413"/>
      <c r="CXN209" s="413"/>
      <c r="CXO209" s="413"/>
      <c r="CXP209" s="413"/>
      <c r="CXQ209" s="407"/>
      <c r="CXR209" s="439"/>
      <c r="CXS209" s="413"/>
      <c r="CXT209" s="413"/>
      <c r="CXU209" s="413"/>
      <c r="CXV209" s="413"/>
      <c r="CXW209" s="413"/>
      <c r="CXX209" s="413"/>
      <c r="CXY209" s="413"/>
      <c r="CXZ209" s="412"/>
      <c r="CYA209" s="412"/>
      <c r="CYB209" s="412"/>
      <c r="CYC209" s="412"/>
      <c r="CYD209" s="412"/>
      <c r="CYE209" s="412"/>
      <c r="CYF209" s="412"/>
      <c r="CYG209" s="412"/>
      <c r="CYH209" s="412"/>
      <c r="CYI209" s="412"/>
      <c r="CYJ209" s="412"/>
      <c r="CYK209" s="412"/>
      <c r="CYL209" s="412"/>
      <c r="CYM209" s="412"/>
      <c r="CYN209" s="412"/>
      <c r="CYO209" s="412"/>
      <c r="CYP209" s="412"/>
      <c r="CYQ209" s="412"/>
      <c r="CYR209" s="412"/>
      <c r="CYS209" s="412"/>
      <c r="CYT209" s="412"/>
      <c r="CYU209" s="412"/>
      <c r="CYV209" s="412"/>
      <c r="CYW209" s="412"/>
      <c r="CYX209" s="412"/>
      <c r="CYY209" s="412"/>
      <c r="CYZ209" s="412"/>
      <c r="CZA209" s="412"/>
      <c r="CZB209" s="412"/>
      <c r="CZC209" s="412"/>
      <c r="CZD209" s="412"/>
      <c r="CZE209" s="412"/>
      <c r="CZF209" s="412"/>
      <c r="CZG209" s="412"/>
      <c r="CZH209" s="412"/>
      <c r="CZI209" s="412"/>
      <c r="CZJ209" s="412"/>
      <c r="CZK209" s="412"/>
      <c r="CZL209" s="412"/>
      <c r="CZM209" s="412"/>
      <c r="CZN209" s="412"/>
      <c r="CZO209" s="412"/>
      <c r="CZP209" s="412"/>
      <c r="CZQ209" s="412"/>
      <c r="CZR209" s="413"/>
      <c r="CZS209" s="413"/>
      <c r="CZT209" s="413"/>
      <c r="CZU209" s="413"/>
      <c r="CZV209" s="413"/>
      <c r="CZW209" s="413"/>
      <c r="CZX209" s="413"/>
      <c r="CZY209" s="413"/>
      <c r="CZZ209" s="413"/>
      <c r="DAA209" s="413"/>
      <c r="DAB209" s="413"/>
      <c r="DAC209" s="413"/>
      <c r="DAD209" s="413"/>
      <c r="DAE209" s="413"/>
      <c r="DAF209" s="413"/>
      <c r="DAG209" s="413"/>
      <c r="DAH209" s="413"/>
      <c r="DAI209" s="413"/>
      <c r="DAJ209" s="413"/>
      <c r="DAK209" s="413"/>
      <c r="DAL209" s="413"/>
      <c r="DAM209" s="413"/>
      <c r="DAN209" s="413"/>
      <c r="DAO209" s="413"/>
      <c r="DAP209" s="414"/>
      <c r="DAQ209" s="414"/>
      <c r="DAR209" s="414"/>
      <c r="DAS209" s="414"/>
      <c r="DAT209" s="414"/>
      <c r="DAU209" s="413"/>
      <c r="DAV209" s="413"/>
      <c r="DAW209" s="414"/>
      <c r="DAX209" s="414"/>
      <c r="DAY209" s="413"/>
      <c r="DAZ209" s="413"/>
      <c r="DBA209" s="414"/>
      <c r="DBB209" s="414"/>
      <c r="DBC209" s="413"/>
      <c r="DBD209" s="413"/>
      <c r="DBE209" s="413"/>
      <c r="DBF209" s="413"/>
      <c r="DBG209" s="413"/>
      <c r="DBH209" s="413"/>
      <c r="DBI209" s="413"/>
      <c r="DBJ209" s="414"/>
      <c r="DBK209" s="414"/>
      <c r="DBL209" s="413"/>
      <c r="DBM209" s="413"/>
      <c r="DBN209" s="414"/>
      <c r="DBO209" s="414"/>
      <c r="DBP209" s="413"/>
      <c r="DBQ209" s="413"/>
      <c r="DBR209" s="413"/>
      <c r="DBS209" s="413"/>
      <c r="DBT209" s="413"/>
      <c r="DBU209" s="407"/>
      <c r="DBV209" s="439"/>
      <c r="DBW209" s="413"/>
      <c r="DBX209" s="413"/>
      <c r="DBY209" s="413"/>
      <c r="DBZ209" s="413"/>
      <c r="DCA209" s="413"/>
      <c r="DCB209" s="413"/>
      <c r="DCC209" s="413"/>
      <c r="DCD209" s="412"/>
      <c r="DCE209" s="412"/>
      <c r="DCF209" s="412"/>
      <c r="DCG209" s="412"/>
      <c r="DCH209" s="412"/>
      <c r="DCI209" s="412"/>
      <c r="DCJ209" s="412"/>
      <c r="DCK209" s="412"/>
      <c r="DCL209" s="412"/>
      <c r="DCM209" s="412"/>
      <c r="DCN209" s="412"/>
      <c r="DCO209" s="412"/>
      <c r="DCP209" s="412"/>
      <c r="DCQ209" s="412"/>
      <c r="DCR209" s="412"/>
      <c r="DCS209" s="412"/>
      <c r="DCT209" s="412"/>
      <c r="DCU209" s="412"/>
      <c r="DCV209" s="412"/>
      <c r="DCW209" s="412"/>
      <c r="DCX209" s="412"/>
      <c r="DCY209" s="412"/>
      <c r="DCZ209" s="412"/>
      <c r="DDA209" s="412"/>
      <c r="DDB209" s="412"/>
      <c r="DDC209" s="412"/>
      <c r="DDD209" s="412"/>
      <c r="DDE209" s="412"/>
      <c r="DDF209" s="412"/>
      <c r="DDG209" s="412"/>
      <c r="DDH209" s="412"/>
      <c r="DDI209" s="412"/>
      <c r="DDJ209" s="412"/>
      <c r="DDK209" s="412"/>
      <c r="DDL209" s="412"/>
      <c r="DDM209" s="412"/>
      <c r="DDN209" s="412"/>
      <c r="DDO209" s="412"/>
      <c r="DDP209" s="412"/>
      <c r="DDQ209" s="412"/>
      <c r="DDR209" s="412"/>
      <c r="DDS209" s="412"/>
      <c r="DDT209" s="412"/>
      <c r="DDU209" s="412"/>
      <c r="DDV209" s="413"/>
      <c r="DDW209" s="413"/>
      <c r="DDX209" s="413"/>
      <c r="DDY209" s="413"/>
      <c r="DDZ209" s="413"/>
      <c r="DEA209" s="413"/>
      <c r="DEB209" s="413"/>
      <c r="DEC209" s="413"/>
      <c r="DED209" s="413"/>
      <c r="DEE209" s="413"/>
      <c r="DEF209" s="413"/>
      <c r="DEG209" s="413"/>
      <c r="DEH209" s="413"/>
      <c r="DEI209" s="413"/>
      <c r="DEJ209" s="413"/>
      <c r="DEK209" s="413"/>
      <c r="DEL209" s="413"/>
      <c r="DEM209" s="413"/>
      <c r="DEN209" s="413"/>
      <c r="DEO209" s="413"/>
      <c r="DEP209" s="413"/>
      <c r="DEQ209" s="413"/>
      <c r="DER209" s="413"/>
      <c r="DES209" s="413"/>
      <c r="DET209" s="414"/>
      <c r="DEU209" s="414"/>
      <c r="DEV209" s="414"/>
      <c r="DEW209" s="414"/>
      <c r="DEX209" s="414"/>
      <c r="DEY209" s="413"/>
      <c r="DEZ209" s="413"/>
      <c r="DFA209" s="414"/>
      <c r="DFB209" s="414"/>
      <c r="DFC209" s="413"/>
      <c r="DFD209" s="413"/>
      <c r="DFE209" s="414"/>
      <c r="DFF209" s="414"/>
      <c r="DFG209" s="413"/>
      <c r="DFH209" s="413"/>
      <c r="DFI209" s="413"/>
      <c r="DFJ209" s="413"/>
      <c r="DFK209" s="413"/>
      <c r="DFL209" s="413"/>
      <c r="DFM209" s="413"/>
      <c r="DFN209" s="414"/>
      <c r="DFO209" s="414"/>
      <c r="DFP209" s="413"/>
      <c r="DFQ209" s="413"/>
      <c r="DFR209" s="414"/>
      <c r="DFS209" s="414"/>
      <c r="DFT209" s="413"/>
      <c r="DFU209" s="413"/>
      <c r="DFV209" s="413"/>
      <c r="DFW209" s="413"/>
      <c r="DFX209" s="413"/>
      <c r="DFY209" s="407"/>
      <c r="DFZ209" s="439"/>
      <c r="DGA209" s="413"/>
      <c r="DGB209" s="413"/>
      <c r="DGC209" s="413"/>
      <c r="DGD209" s="413"/>
      <c r="DGE209" s="413"/>
      <c r="DGF209" s="413"/>
      <c r="DGG209" s="413"/>
      <c r="DGH209" s="412"/>
      <c r="DGI209" s="412"/>
      <c r="DGJ209" s="412"/>
      <c r="DGK209" s="412"/>
      <c r="DGL209" s="412"/>
      <c r="DGM209" s="412"/>
      <c r="DGN209" s="412"/>
      <c r="DGO209" s="412"/>
      <c r="DGP209" s="412"/>
      <c r="DGQ209" s="412"/>
      <c r="DGR209" s="412"/>
      <c r="DGS209" s="412"/>
      <c r="DGT209" s="412"/>
      <c r="DGU209" s="412"/>
      <c r="DGV209" s="412"/>
      <c r="DGW209" s="412"/>
      <c r="DGX209" s="412"/>
      <c r="DGY209" s="412"/>
      <c r="DGZ209" s="412"/>
      <c r="DHA209" s="412"/>
      <c r="DHB209" s="412"/>
      <c r="DHC209" s="412"/>
      <c r="DHD209" s="412"/>
      <c r="DHE209" s="412"/>
      <c r="DHF209" s="412"/>
      <c r="DHG209" s="412"/>
      <c r="DHH209" s="412"/>
      <c r="DHI209" s="412"/>
      <c r="DHJ209" s="412"/>
      <c r="DHK209" s="412"/>
      <c r="DHL209" s="412"/>
      <c r="DHM209" s="412"/>
      <c r="DHN209" s="412"/>
      <c r="DHO209" s="412"/>
      <c r="DHP209" s="412"/>
      <c r="DHQ209" s="412"/>
      <c r="DHR209" s="412"/>
      <c r="DHS209" s="412"/>
      <c r="DHT209" s="412"/>
      <c r="DHU209" s="412"/>
      <c r="DHV209" s="412"/>
      <c r="DHW209" s="412"/>
      <c r="DHX209" s="412"/>
      <c r="DHY209" s="412"/>
      <c r="DHZ209" s="413"/>
      <c r="DIA209" s="413"/>
      <c r="DIB209" s="413"/>
      <c r="DIC209" s="413"/>
      <c r="DID209" s="413"/>
      <c r="DIE209" s="413"/>
      <c r="DIF209" s="413"/>
      <c r="DIG209" s="413"/>
      <c r="DIH209" s="413"/>
      <c r="DII209" s="413"/>
      <c r="DIJ209" s="413"/>
      <c r="DIK209" s="413"/>
      <c r="DIL209" s="413"/>
      <c r="DIM209" s="413"/>
      <c r="DIN209" s="413"/>
      <c r="DIO209" s="413"/>
      <c r="DIP209" s="413"/>
      <c r="DIQ209" s="413"/>
      <c r="DIR209" s="413"/>
      <c r="DIS209" s="413"/>
      <c r="DIT209" s="413"/>
      <c r="DIU209" s="413"/>
      <c r="DIV209" s="413"/>
      <c r="DIW209" s="413"/>
      <c r="DIX209" s="414"/>
      <c r="DIY209" s="414"/>
      <c r="DIZ209" s="414"/>
      <c r="DJA209" s="414"/>
      <c r="DJB209" s="414"/>
      <c r="DJC209" s="413"/>
      <c r="DJD209" s="413"/>
      <c r="DJE209" s="414"/>
      <c r="DJF209" s="414"/>
      <c r="DJG209" s="413"/>
      <c r="DJH209" s="413"/>
      <c r="DJI209" s="414"/>
      <c r="DJJ209" s="414"/>
      <c r="DJK209" s="413"/>
      <c r="DJL209" s="413"/>
      <c r="DJM209" s="413"/>
      <c r="DJN209" s="413"/>
      <c r="DJO209" s="413"/>
      <c r="DJP209" s="413"/>
      <c r="DJQ209" s="413"/>
      <c r="DJR209" s="414"/>
      <c r="DJS209" s="414"/>
      <c r="DJT209" s="413"/>
      <c r="DJU209" s="413"/>
      <c r="DJV209" s="414"/>
      <c r="DJW209" s="414"/>
      <c r="DJX209" s="413"/>
      <c r="DJY209" s="413"/>
      <c r="DJZ209" s="413"/>
      <c r="DKA209" s="413"/>
      <c r="DKB209" s="413"/>
      <c r="DKC209" s="407"/>
      <c r="DKD209" s="439"/>
      <c r="DKE209" s="413"/>
      <c r="DKF209" s="413"/>
      <c r="DKG209" s="413"/>
      <c r="DKH209" s="413"/>
      <c r="DKI209" s="413"/>
      <c r="DKJ209" s="413"/>
      <c r="DKK209" s="413"/>
      <c r="DKL209" s="412"/>
      <c r="DKM209" s="412"/>
      <c r="DKN209" s="412"/>
      <c r="DKO209" s="412"/>
      <c r="DKP209" s="412"/>
      <c r="DKQ209" s="412"/>
      <c r="DKR209" s="412"/>
      <c r="DKS209" s="412"/>
      <c r="DKT209" s="412"/>
      <c r="DKU209" s="412"/>
      <c r="DKV209" s="412"/>
      <c r="DKW209" s="412"/>
      <c r="DKX209" s="412"/>
      <c r="DKY209" s="412"/>
      <c r="DKZ209" s="412"/>
      <c r="DLA209" s="412"/>
      <c r="DLB209" s="412"/>
      <c r="DLC209" s="412"/>
      <c r="DLD209" s="412"/>
      <c r="DLE209" s="412"/>
      <c r="DLF209" s="412"/>
      <c r="DLG209" s="412"/>
      <c r="DLH209" s="412"/>
      <c r="DLI209" s="412"/>
      <c r="DLJ209" s="412"/>
      <c r="DLK209" s="412"/>
      <c r="DLL209" s="412"/>
      <c r="DLM209" s="412"/>
      <c r="DLN209" s="412"/>
      <c r="DLO209" s="412"/>
      <c r="DLP209" s="412"/>
      <c r="DLQ209" s="412"/>
      <c r="DLR209" s="412"/>
      <c r="DLS209" s="412"/>
      <c r="DLT209" s="412"/>
      <c r="DLU209" s="412"/>
      <c r="DLV209" s="412"/>
      <c r="DLW209" s="412"/>
      <c r="DLX209" s="412"/>
      <c r="DLY209" s="412"/>
      <c r="DLZ209" s="412"/>
      <c r="DMA209" s="412"/>
      <c r="DMB209" s="412"/>
      <c r="DMC209" s="412"/>
      <c r="DMD209" s="413"/>
      <c r="DME209" s="413"/>
      <c r="DMF209" s="413"/>
      <c r="DMG209" s="413"/>
      <c r="DMH209" s="413"/>
      <c r="DMI209" s="413"/>
      <c r="DMJ209" s="413"/>
      <c r="DMK209" s="413"/>
      <c r="DML209" s="413"/>
      <c r="DMM209" s="413"/>
      <c r="DMN209" s="413"/>
      <c r="DMO209" s="413"/>
      <c r="DMP209" s="413"/>
      <c r="DMQ209" s="413"/>
      <c r="DMR209" s="413"/>
      <c r="DMS209" s="413"/>
      <c r="DMT209" s="413"/>
      <c r="DMU209" s="413"/>
      <c r="DMV209" s="413"/>
      <c r="DMW209" s="413"/>
      <c r="DMX209" s="413"/>
      <c r="DMY209" s="413"/>
      <c r="DMZ209" s="413"/>
      <c r="DNA209" s="413"/>
      <c r="DNB209" s="414"/>
      <c r="DNC209" s="414"/>
      <c r="DND209" s="414"/>
      <c r="DNE209" s="414"/>
      <c r="DNF209" s="414"/>
      <c r="DNG209" s="413"/>
      <c r="DNH209" s="413"/>
      <c r="DNI209" s="414"/>
      <c r="DNJ209" s="414"/>
      <c r="DNK209" s="413"/>
      <c r="DNL209" s="413"/>
      <c r="DNM209" s="414"/>
      <c r="DNN209" s="414"/>
      <c r="DNO209" s="413"/>
      <c r="DNP209" s="413"/>
      <c r="DNQ209" s="413"/>
      <c r="DNR209" s="413"/>
      <c r="DNS209" s="413"/>
      <c r="DNT209" s="413"/>
      <c r="DNU209" s="413"/>
      <c r="DNV209" s="414"/>
      <c r="DNW209" s="414"/>
      <c r="DNX209" s="413"/>
      <c r="DNY209" s="413"/>
      <c r="DNZ209" s="414"/>
      <c r="DOA209" s="414"/>
      <c r="DOB209" s="413"/>
      <c r="DOC209" s="413"/>
      <c r="DOD209" s="413"/>
      <c r="DOE209" s="413"/>
      <c r="DOF209" s="413"/>
      <c r="DOG209" s="407"/>
      <c r="DOH209" s="439"/>
      <c r="DOI209" s="413"/>
      <c r="DOJ209" s="413"/>
      <c r="DOK209" s="413"/>
      <c r="DOL209" s="413"/>
      <c r="DOM209" s="413"/>
      <c r="DON209" s="413"/>
      <c r="DOO209" s="413"/>
      <c r="DOP209" s="412"/>
      <c r="DOQ209" s="412"/>
      <c r="DOR209" s="412"/>
      <c r="DOS209" s="412"/>
      <c r="DOT209" s="412"/>
      <c r="DOU209" s="412"/>
      <c r="DOV209" s="412"/>
      <c r="DOW209" s="412"/>
      <c r="DOX209" s="412"/>
      <c r="DOY209" s="412"/>
      <c r="DOZ209" s="412"/>
      <c r="DPA209" s="412"/>
      <c r="DPB209" s="412"/>
      <c r="DPC209" s="412"/>
      <c r="DPD209" s="412"/>
      <c r="DPE209" s="412"/>
      <c r="DPF209" s="412"/>
      <c r="DPG209" s="412"/>
      <c r="DPH209" s="412"/>
      <c r="DPI209" s="412"/>
      <c r="DPJ209" s="412"/>
      <c r="DPK209" s="412"/>
      <c r="DPL209" s="412"/>
      <c r="DPM209" s="412"/>
      <c r="DPN209" s="412"/>
      <c r="DPO209" s="412"/>
      <c r="DPP209" s="412"/>
      <c r="DPQ209" s="412"/>
      <c r="DPR209" s="412"/>
      <c r="DPS209" s="412"/>
      <c r="DPT209" s="412"/>
      <c r="DPU209" s="412"/>
      <c r="DPV209" s="412"/>
      <c r="DPW209" s="412"/>
      <c r="DPX209" s="412"/>
      <c r="DPY209" s="412"/>
      <c r="DPZ209" s="412"/>
      <c r="DQA209" s="412"/>
      <c r="DQB209" s="412"/>
      <c r="DQC209" s="412"/>
      <c r="DQD209" s="412"/>
      <c r="DQE209" s="412"/>
      <c r="DQF209" s="412"/>
      <c r="DQG209" s="412"/>
      <c r="DQH209" s="413"/>
      <c r="DQI209" s="413"/>
      <c r="DQJ209" s="413"/>
      <c r="DQK209" s="413"/>
      <c r="DQL209" s="413"/>
      <c r="DQM209" s="413"/>
      <c r="DQN209" s="413"/>
      <c r="DQO209" s="413"/>
      <c r="DQP209" s="413"/>
      <c r="DQQ209" s="413"/>
      <c r="DQR209" s="413"/>
      <c r="DQS209" s="413"/>
      <c r="DQT209" s="413"/>
      <c r="DQU209" s="413"/>
      <c r="DQV209" s="413"/>
      <c r="DQW209" s="413"/>
      <c r="DQX209" s="413"/>
      <c r="DQY209" s="413"/>
      <c r="DQZ209" s="413"/>
      <c r="DRA209" s="413"/>
      <c r="DRB209" s="413"/>
      <c r="DRC209" s="413"/>
      <c r="DRD209" s="413"/>
      <c r="DRE209" s="413"/>
      <c r="DRF209" s="414"/>
      <c r="DRG209" s="414"/>
      <c r="DRH209" s="414"/>
      <c r="DRI209" s="414"/>
      <c r="DRJ209" s="414"/>
      <c r="DRK209" s="413"/>
      <c r="DRL209" s="413"/>
      <c r="DRM209" s="414"/>
      <c r="DRN209" s="414"/>
      <c r="DRO209" s="413"/>
      <c r="DRP209" s="413"/>
      <c r="DRQ209" s="414"/>
      <c r="DRR209" s="414"/>
      <c r="DRS209" s="413"/>
      <c r="DRT209" s="413"/>
      <c r="DRU209" s="413"/>
      <c r="DRV209" s="413"/>
      <c r="DRW209" s="413"/>
      <c r="DRX209" s="413"/>
      <c r="DRY209" s="413"/>
      <c r="DRZ209" s="414"/>
      <c r="DSA209" s="414"/>
      <c r="DSB209" s="413"/>
      <c r="DSC209" s="413"/>
      <c r="DSD209" s="414"/>
      <c r="DSE209" s="414"/>
      <c r="DSF209" s="413"/>
      <c r="DSG209" s="413"/>
      <c r="DSH209" s="413"/>
      <c r="DSI209" s="413"/>
      <c r="DSJ209" s="413"/>
      <c r="DSK209" s="407"/>
      <c r="DSL209" s="439"/>
      <c r="DSM209" s="413"/>
      <c r="DSN209" s="413"/>
      <c r="DSO209" s="413"/>
      <c r="DSP209" s="413"/>
      <c r="DSQ209" s="413"/>
      <c r="DSR209" s="413"/>
      <c r="DSS209" s="413"/>
      <c r="DST209" s="412"/>
      <c r="DSU209" s="412"/>
      <c r="DSV209" s="412"/>
      <c r="DSW209" s="412"/>
      <c r="DSX209" s="412"/>
      <c r="DSY209" s="412"/>
      <c r="DSZ209" s="412"/>
      <c r="DTA209" s="412"/>
      <c r="DTB209" s="412"/>
      <c r="DTC209" s="412"/>
      <c r="DTD209" s="412"/>
      <c r="DTE209" s="412"/>
      <c r="DTF209" s="412"/>
      <c r="DTG209" s="412"/>
      <c r="DTH209" s="412"/>
      <c r="DTI209" s="412"/>
      <c r="DTJ209" s="412"/>
      <c r="DTK209" s="412"/>
      <c r="DTL209" s="412"/>
      <c r="DTM209" s="412"/>
      <c r="DTN209" s="412"/>
      <c r="DTO209" s="412"/>
      <c r="DTP209" s="412"/>
      <c r="DTQ209" s="412"/>
      <c r="DTR209" s="412"/>
      <c r="DTS209" s="412"/>
      <c r="DTT209" s="412"/>
      <c r="DTU209" s="412"/>
      <c r="DTV209" s="412"/>
      <c r="DTW209" s="412"/>
      <c r="DTX209" s="412"/>
      <c r="DTY209" s="412"/>
      <c r="DTZ209" s="412"/>
      <c r="DUA209" s="412"/>
      <c r="DUB209" s="412"/>
      <c r="DUC209" s="412"/>
      <c r="DUD209" s="412"/>
      <c r="DUE209" s="412"/>
      <c r="DUF209" s="412"/>
      <c r="DUG209" s="412"/>
      <c r="DUH209" s="412"/>
      <c r="DUI209" s="412"/>
      <c r="DUJ209" s="412"/>
      <c r="DUK209" s="412"/>
      <c r="DUL209" s="413"/>
      <c r="DUM209" s="413"/>
      <c r="DUN209" s="413"/>
      <c r="DUO209" s="413"/>
      <c r="DUP209" s="413"/>
      <c r="DUQ209" s="413"/>
      <c r="DUR209" s="413"/>
      <c r="DUS209" s="413"/>
      <c r="DUT209" s="413"/>
      <c r="DUU209" s="413"/>
      <c r="DUV209" s="413"/>
      <c r="DUW209" s="413"/>
      <c r="DUX209" s="413"/>
      <c r="DUY209" s="413"/>
      <c r="DUZ209" s="413"/>
      <c r="DVA209" s="413"/>
      <c r="DVB209" s="413"/>
      <c r="DVC209" s="413"/>
      <c r="DVD209" s="413"/>
      <c r="DVE209" s="413"/>
      <c r="DVF209" s="413"/>
      <c r="DVG209" s="413"/>
      <c r="DVH209" s="413"/>
      <c r="DVI209" s="413"/>
      <c r="DVJ209" s="414"/>
      <c r="DVK209" s="414"/>
      <c r="DVL209" s="414"/>
      <c r="DVM209" s="414"/>
      <c r="DVN209" s="414"/>
      <c r="DVO209" s="413"/>
      <c r="DVP209" s="413"/>
      <c r="DVQ209" s="414"/>
      <c r="DVR209" s="414"/>
      <c r="DVS209" s="413"/>
      <c r="DVT209" s="413"/>
      <c r="DVU209" s="414"/>
      <c r="DVV209" s="414"/>
      <c r="DVW209" s="413"/>
      <c r="DVX209" s="413"/>
      <c r="DVY209" s="413"/>
      <c r="DVZ209" s="413"/>
      <c r="DWA209" s="413"/>
      <c r="DWB209" s="413"/>
      <c r="DWC209" s="413"/>
      <c r="DWD209" s="414"/>
      <c r="DWE209" s="414"/>
      <c r="DWF209" s="413"/>
      <c r="DWG209" s="413"/>
      <c r="DWH209" s="414"/>
      <c r="DWI209" s="414"/>
      <c r="DWJ209" s="413"/>
      <c r="DWK209" s="413"/>
      <c r="DWL209" s="413"/>
      <c r="DWM209" s="413"/>
      <c r="DWN209" s="413"/>
      <c r="DWO209" s="407"/>
      <c r="DWP209" s="439"/>
      <c r="DWQ209" s="413"/>
      <c r="DWR209" s="413"/>
      <c r="DWS209" s="413"/>
      <c r="DWT209" s="413"/>
      <c r="DWU209" s="413"/>
      <c r="DWV209" s="413"/>
      <c r="DWW209" s="413"/>
      <c r="DWX209" s="412"/>
      <c r="DWY209" s="412"/>
      <c r="DWZ209" s="412"/>
      <c r="DXA209" s="412"/>
      <c r="DXB209" s="412"/>
      <c r="DXC209" s="412"/>
      <c r="DXD209" s="412"/>
      <c r="DXE209" s="412"/>
      <c r="DXF209" s="412"/>
      <c r="DXG209" s="412"/>
      <c r="DXH209" s="412"/>
      <c r="DXI209" s="412"/>
      <c r="DXJ209" s="412"/>
      <c r="DXK209" s="412"/>
      <c r="DXL209" s="412"/>
      <c r="DXM209" s="412"/>
      <c r="DXN209" s="412"/>
      <c r="DXO209" s="412"/>
      <c r="DXP209" s="412"/>
      <c r="DXQ209" s="412"/>
      <c r="DXR209" s="412"/>
      <c r="DXS209" s="412"/>
      <c r="DXT209" s="412"/>
      <c r="DXU209" s="412"/>
      <c r="DXV209" s="412"/>
      <c r="DXW209" s="412"/>
      <c r="DXX209" s="412"/>
      <c r="DXY209" s="412"/>
      <c r="DXZ209" s="412"/>
      <c r="DYA209" s="412"/>
      <c r="DYB209" s="412"/>
      <c r="DYC209" s="412"/>
      <c r="DYD209" s="412"/>
      <c r="DYE209" s="412"/>
      <c r="DYF209" s="412"/>
      <c r="DYG209" s="412"/>
      <c r="DYH209" s="412"/>
      <c r="DYI209" s="412"/>
      <c r="DYJ209" s="412"/>
      <c r="DYK209" s="412"/>
      <c r="DYL209" s="412"/>
      <c r="DYM209" s="412"/>
      <c r="DYN209" s="412"/>
      <c r="DYO209" s="412"/>
      <c r="DYP209" s="413"/>
      <c r="DYQ209" s="413"/>
      <c r="DYR209" s="413"/>
      <c r="DYS209" s="413"/>
      <c r="DYT209" s="413"/>
      <c r="DYU209" s="413"/>
      <c r="DYV209" s="413"/>
      <c r="DYW209" s="413"/>
      <c r="DYX209" s="413"/>
      <c r="DYY209" s="413"/>
      <c r="DYZ209" s="413"/>
      <c r="DZA209" s="413"/>
      <c r="DZB209" s="413"/>
      <c r="DZC209" s="413"/>
      <c r="DZD209" s="413"/>
      <c r="DZE209" s="413"/>
      <c r="DZF209" s="413"/>
      <c r="DZG209" s="413"/>
      <c r="DZH209" s="413"/>
      <c r="DZI209" s="413"/>
      <c r="DZJ209" s="413"/>
      <c r="DZK209" s="413"/>
      <c r="DZL209" s="413"/>
      <c r="DZM209" s="413"/>
      <c r="DZN209" s="414"/>
      <c r="DZO209" s="414"/>
      <c r="DZP209" s="414"/>
      <c r="DZQ209" s="414"/>
      <c r="DZR209" s="414"/>
      <c r="DZS209" s="413"/>
      <c r="DZT209" s="413"/>
      <c r="DZU209" s="414"/>
      <c r="DZV209" s="414"/>
      <c r="DZW209" s="413"/>
      <c r="DZX209" s="413"/>
      <c r="DZY209" s="414"/>
      <c r="DZZ209" s="414"/>
      <c r="EAA209" s="413"/>
      <c r="EAB209" s="413"/>
      <c r="EAC209" s="413"/>
      <c r="EAD209" s="413"/>
      <c r="EAE209" s="413"/>
      <c r="EAF209" s="413"/>
      <c r="EAG209" s="413"/>
      <c r="EAH209" s="414"/>
      <c r="EAI209" s="414"/>
      <c r="EAJ209" s="413"/>
      <c r="EAK209" s="413"/>
      <c r="EAL209" s="414"/>
      <c r="EAM209" s="414"/>
      <c r="EAN209" s="413"/>
      <c r="EAO209" s="413"/>
      <c r="EAP209" s="413"/>
      <c r="EAQ209" s="413"/>
      <c r="EAR209" s="413"/>
      <c r="EAS209" s="407"/>
      <c r="EAT209" s="439"/>
      <c r="EAU209" s="413"/>
      <c r="EAV209" s="413"/>
      <c r="EAW209" s="413"/>
      <c r="EAX209" s="413"/>
      <c r="EAY209" s="413"/>
      <c r="EAZ209" s="413"/>
      <c r="EBA209" s="413"/>
      <c r="EBB209" s="412"/>
      <c r="EBC209" s="412"/>
      <c r="EBD209" s="412"/>
      <c r="EBE209" s="412"/>
      <c r="EBF209" s="412"/>
      <c r="EBG209" s="412"/>
      <c r="EBH209" s="412"/>
      <c r="EBI209" s="412"/>
      <c r="EBJ209" s="412"/>
      <c r="EBK209" s="412"/>
      <c r="EBL209" s="412"/>
      <c r="EBM209" s="412"/>
      <c r="EBN209" s="412"/>
      <c r="EBO209" s="412"/>
      <c r="EBP209" s="412"/>
      <c r="EBQ209" s="412"/>
      <c r="EBR209" s="412"/>
      <c r="EBS209" s="412"/>
      <c r="EBT209" s="412"/>
      <c r="EBU209" s="412"/>
      <c r="EBV209" s="412"/>
      <c r="EBW209" s="412"/>
      <c r="EBX209" s="412"/>
      <c r="EBY209" s="412"/>
      <c r="EBZ209" s="412"/>
      <c r="ECA209" s="412"/>
      <c r="ECB209" s="412"/>
      <c r="ECC209" s="412"/>
      <c r="ECD209" s="412"/>
      <c r="ECE209" s="412"/>
      <c r="ECF209" s="412"/>
      <c r="ECG209" s="412"/>
      <c r="ECH209" s="412"/>
      <c r="ECI209" s="412"/>
      <c r="ECJ209" s="412"/>
      <c r="ECK209" s="412"/>
      <c r="ECL209" s="412"/>
      <c r="ECM209" s="412"/>
      <c r="ECN209" s="412"/>
      <c r="ECO209" s="412"/>
      <c r="ECP209" s="412"/>
      <c r="ECQ209" s="412"/>
      <c r="ECR209" s="412"/>
      <c r="ECS209" s="412"/>
      <c r="ECT209" s="413"/>
      <c r="ECU209" s="413"/>
      <c r="ECV209" s="413"/>
      <c r="ECW209" s="413"/>
      <c r="ECX209" s="413"/>
      <c r="ECY209" s="413"/>
      <c r="ECZ209" s="413"/>
      <c r="EDA209" s="413"/>
      <c r="EDB209" s="413"/>
      <c r="EDC209" s="413"/>
      <c r="EDD209" s="413"/>
      <c r="EDE209" s="413"/>
      <c r="EDF209" s="413"/>
      <c r="EDG209" s="413"/>
      <c r="EDH209" s="413"/>
      <c r="EDI209" s="413"/>
      <c r="EDJ209" s="413"/>
      <c r="EDK209" s="413"/>
      <c r="EDL209" s="413"/>
      <c r="EDM209" s="413"/>
      <c r="EDN209" s="413"/>
      <c r="EDO209" s="413"/>
      <c r="EDP209" s="413"/>
      <c r="EDQ209" s="413"/>
      <c r="EDR209" s="414"/>
      <c r="EDS209" s="414"/>
      <c r="EDT209" s="414"/>
      <c r="EDU209" s="414"/>
      <c r="EDV209" s="414"/>
      <c r="EDW209" s="413"/>
      <c r="EDX209" s="413"/>
      <c r="EDY209" s="414"/>
      <c r="EDZ209" s="414"/>
      <c r="EEA209" s="413"/>
      <c r="EEB209" s="413"/>
      <c r="EEC209" s="414"/>
      <c r="EED209" s="414"/>
      <c r="EEE209" s="413"/>
      <c r="EEF209" s="413"/>
      <c r="EEG209" s="413"/>
      <c r="EEH209" s="413"/>
      <c r="EEI209" s="413"/>
      <c r="EEJ209" s="413"/>
      <c r="EEK209" s="413"/>
      <c r="EEL209" s="414"/>
      <c r="EEM209" s="414"/>
      <c r="EEN209" s="413"/>
      <c r="EEO209" s="413"/>
      <c r="EEP209" s="414"/>
      <c r="EEQ209" s="414"/>
      <c r="EER209" s="413"/>
      <c r="EES209" s="413"/>
      <c r="EET209" s="413"/>
      <c r="EEU209" s="413"/>
      <c r="EEV209" s="413"/>
      <c r="EEW209" s="407"/>
      <c r="EEX209" s="439"/>
      <c r="EEY209" s="413"/>
      <c r="EEZ209" s="413"/>
      <c r="EFA209" s="413"/>
      <c r="EFB209" s="413"/>
      <c r="EFC209" s="413"/>
      <c r="EFD209" s="413"/>
      <c r="EFE209" s="413"/>
      <c r="EFF209" s="412"/>
      <c r="EFG209" s="412"/>
      <c r="EFH209" s="412"/>
      <c r="EFI209" s="412"/>
      <c r="EFJ209" s="412"/>
      <c r="EFK209" s="412"/>
      <c r="EFL209" s="412"/>
      <c r="EFM209" s="412"/>
      <c r="EFN209" s="412"/>
      <c r="EFO209" s="412"/>
      <c r="EFP209" s="412"/>
      <c r="EFQ209" s="412"/>
      <c r="EFR209" s="412"/>
      <c r="EFS209" s="412"/>
      <c r="EFT209" s="412"/>
      <c r="EFU209" s="412"/>
      <c r="EFV209" s="412"/>
      <c r="EFW209" s="412"/>
      <c r="EFX209" s="412"/>
      <c r="EFY209" s="412"/>
      <c r="EFZ209" s="412"/>
      <c r="EGA209" s="412"/>
      <c r="EGB209" s="412"/>
      <c r="EGC209" s="412"/>
      <c r="EGD209" s="412"/>
      <c r="EGE209" s="412"/>
      <c r="EGF209" s="412"/>
      <c r="EGG209" s="412"/>
      <c r="EGH209" s="412"/>
      <c r="EGI209" s="412"/>
      <c r="EGJ209" s="412"/>
      <c r="EGK209" s="412"/>
      <c r="EGL209" s="412"/>
      <c r="EGM209" s="412"/>
      <c r="EGN209" s="412"/>
      <c r="EGO209" s="412"/>
      <c r="EGP209" s="412"/>
      <c r="EGQ209" s="412"/>
      <c r="EGR209" s="412"/>
      <c r="EGS209" s="412"/>
      <c r="EGT209" s="412"/>
      <c r="EGU209" s="412"/>
      <c r="EGV209" s="412"/>
      <c r="EGW209" s="412"/>
      <c r="EGX209" s="413"/>
      <c r="EGY209" s="413"/>
      <c r="EGZ209" s="413"/>
      <c r="EHA209" s="413"/>
      <c r="EHB209" s="413"/>
      <c r="EHC209" s="413"/>
      <c r="EHD209" s="413"/>
      <c r="EHE209" s="413"/>
      <c r="EHF209" s="413"/>
      <c r="EHG209" s="413"/>
      <c r="EHH209" s="413"/>
      <c r="EHI209" s="413"/>
      <c r="EHJ209" s="413"/>
      <c r="EHK209" s="413"/>
      <c r="EHL209" s="413"/>
      <c r="EHM209" s="413"/>
      <c r="EHN209" s="413"/>
      <c r="EHO209" s="413"/>
      <c r="EHP209" s="413"/>
      <c r="EHQ209" s="413"/>
      <c r="EHR209" s="413"/>
      <c r="EHS209" s="413"/>
      <c r="EHT209" s="413"/>
      <c r="EHU209" s="413"/>
      <c r="EHV209" s="414"/>
      <c r="EHW209" s="414"/>
      <c r="EHX209" s="414"/>
      <c r="EHY209" s="414"/>
      <c r="EHZ209" s="414"/>
      <c r="EIA209" s="413"/>
      <c r="EIB209" s="413"/>
      <c r="EIC209" s="414"/>
      <c r="EID209" s="414"/>
      <c r="EIE209" s="413"/>
      <c r="EIF209" s="413"/>
      <c r="EIG209" s="414"/>
      <c r="EIH209" s="414"/>
      <c r="EII209" s="413"/>
      <c r="EIJ209" s="413"/>
      <c r="EIK209" s="413"/>
      <c r="EIL209" s="413"/>
      <c r="EIM209" s="413"/>
      <c r="EIN209" s="413"/>
      <c r="EIO209" s="413"/>
      <c r="EIP209" s="414"/>
      <c r="EIQ209" s="414"/>
      <c r="EIR209" s="413"/>
      <c r="EIS209" s="413"/>
      <c r="EIT209" s="414"/>
      <c r="EIU209" s="414"/>
      <c r="EIV209" s="413"/>
      <c r="EIW209" s="413"/>
      <c r="EIX209" s="413"/>
      <c r="EIY209" s="413"/>
      <c r="EIZ209" s="413"/>
      <c r="EJA209" s="407"/>
      <c r="EJB209" s="439"/>
      <c r="EJC209" s="413"/>
      <c r="EJD209" s="413"/>
      <c r="EJE209" s="413"/>
      <c r="EJF209" s="413"/>
      <c r="EJG209" s="413"/>
      <c r="EJH209" s="413"/>
      <c r="EJI209" s="413"/>
      <c r="EJJ209" s="412"/>
      <c r="EJK209" s="412"/>
      <c r="EJL209" s="412"/>
      <c r="EJM209" s="412"/>
      <c r="EJN209" s="412"/>
      <c r="EJO209" s="412"/>
      <c r="EJP209" s="412"/>
      <c r="EJQ209" s="412"/>
      <c r="EJR209" s="412"/>
      <c r="EJS209" s="412"/>
      <c r="EJT209" s="412"/>
      <c r="EJU209" s="412"/>
      <c r="EJV209" s="412"/>
      <c r="EJW209" s="412"/>
      <c r="EJX209" s="412"/>
      <c r="EJY209" s="412"/>
      <c r="EJZ209" s="412"/>
      <c r="EKA209" s="412"/>
      <c r="EKB209" s="412"/>
      <c r="EKC209" s="412"/>
      <c r="EKD209" s="412"/>
      <c r="EKE209" s="412"/>
      <c r="EKF209" s="412"/>
      <c r="EKG209" s="412"/>
      <c r="EKH209" s="412"/>
      <c r="EKI209" s="412"/>
      <c r="EKJ209" s="412"/>
      <c r="EKK209" s="412"/>
      <c r="EKL209" s="412"/>
      <c r="EKM209" s="412"/>
      <c r="EKN209" s="412"/>
      <c r="EKO209" s="412"/>
      <c r="EKP209" s="412"/>
      <c r="EKQ209" s="412"/>
      <c r="EKR209" s="412"/>
      <c r="EKS209" s="412"/>
      <c r="EKT209" s="412"/>
      <c r="EKU209" s="412"/>
      <c r="EKV209" s="412"/>
      <c r="EKW209" s="412"/>
      <c r="EKX209" s="412"/>
      <c r="EKY209" s="412"/>
      <c r="EKZ209" s="412"/>
      <c r="ELA209" s="412"/>
      <c r="ELB209" s="413"/>
      <c r="ELC209" s="413"/>
      <c r="ELD209" s="413"/>
      <c r="ELE209" s="413"/>
      <c r="ELF209" s="413"/>
      <c r="ELG209" s="413"/>
      <c r="ELH209" s="413"/>
      <c r="ELI209" s="413"/>
      <c r="ELJ209" s="413"/>
      <c r="ELK209" s="413"/>
      <c r="ELL209" s="413"/>
      <c r="ELM209" s="413"/>
      <c r="ELN209" s="413"/>
      <c r="ELO209" s="413"/>
      <c r="ELP209" s="413"/>
      <c r="ELQ209" s="413"/>
      <c r="ELR209" s="413"/>
      <c r="ELS209" s="413"/>
      <c r="ELT209" s="413"/>
      <c r="ELU209" s="413"/>
      <c r="ELV209" s="413"/>
      <c r="ELW209" s="413"/>
      <c r="ELX209" s="413"/>
      <c r="ELY209" s="413"/>
      <c r="ELZ209" s="414"/>
      <c r="EMA209" s="414"/>
      <c r="EMB209" s="414"/>
      <c r="EMC209" s="414"/>
      <c r="EMD209" s="414"/>
      <c r="EME209" s="413"/>
      <c r="EMF209" s="413"/>
      <c r="EMG209" s="414"/>
      <c r="EMH209" s="414"/>
      <c r="EMI209" s="413"/>
      <c r="EMJ209" s="413"/>
      <c r="EMK209" s="414"/>
      <c r="EML209" s="414"/>
      <c r="EMM209" s="413"/>
      <c r="EMN209" s="413"/>
      <c r="EMO209" s="413"/>
      <c r="EMP209" s="413"/>
      <c r="EMQ209" s="413"/>
      <c r="EMR209" s="413"/>
      <c r="EMS209" s="413"/>
      <c r="EMT209" s="414"/>
      <c r="EMU209" s="414"/>
      <c r="EMV209" s="413"/>
      <c r="EMW209" s="413"/>
      <c r="EMX209" s="414"/>
      <c r="EMY209" s="414"/>
      <c r="EMZ209" s="413"/>
      <c r="ENA209" s="413"/>
      <c r="ENB209" s="413"/>
      <c r="ENC209" s="413"/>
      <c r="END209" s="413"/>
      <c r="ENE209" s="407"/>
      <c r="ENF209" s="439"/>
      <c r="ENG209" s="413"/>
      <c r="ENH209" s="413"/>
      <c r="ENI209" s="413"/>
      <c r="ENJ209" s="413"/>
      <c r="ENK209" s="413"/>
      <c r="ENL209" s="413"/>
      <c r="ENM209" s="413"/>
      <c r="ENN209" s="412"/>
      <c r="ENO209" s="412"/>
      <c r="ENP209" s="412"/>
      <c r="ENQ209" s="412"/>
      <c r="ENR209" s="412"/>
      <c r="ENS209" s="412"/>
      <c r="ENT209" s="412"/>
      <c r="ENU209" s="412"/>
      <c r="ENV209" s="412"/>
      <c r="ENW209" s="412"/>
      <c r="ENX209" s="412"/>
      <c r="ENY209" s="412"/>
      <c r="ENZ209" s="412"/>
      <c r="EOA209" s="412"/>
      <c r="EOB209" s="412"/>
      <c r="EOC209" s="412"/>
      <c r="EOD209" s="412"/>
      <c r="EOE209" s="412"/>
      <c r="EOF209" s="412"/>
      <c r="EOG209" s="412"/>
      <c r="EOH209" s="412"/>
      <c r="EOI209" s="412"/>
      <c r="EOJ209" s="412"/>
      <c r="EOK209" s="412"/>
      <c r="EOL209" s="412"/>
      <c r="EOM209" s="412"/>
      <c r="EON209" s="412"/>
      <c r="EOO209" s="412"/>
      <c r="EOP209" s="412"/>
      <c r="EOQ209" s="412"/>
      <c r="EOR209" s="412"/>
      <c r="EOS209" s="412"/>
      <c r="EOT209" s="412"/>
      <c r="EOU209" s="412"/>
      <c r="EOV209" s="412"/>
      <c r="EOW209" s="412"/>
      <c r="EOX209" s="412"/>
      <c r="EOY209" s="412"/>
      <c r="EOZ209" s="412"/>
      <c r="EPA209" s="412"/>
      <c r="EPB209" s="412"/>
      <c r="EPC209" s="412"/>
      <c r="EPD209" s="412"/>
      <c r="EPE209" s="412"/>
      <c r="EPF209" s="413"/>
      <c r="EPG209" s="413"/>
      <c r="EPH209" s="413"/>
      <c r="EPI209" s="413"/>
      <c r="EPJ209" s="413"/>
      <c r="EPK209" s="413"/>
      <c r="EPL209" s="413"/>
      <c r="EPM209" s="413"/>
      <c r="EPN209" s="413"/>
      <c r="EPO209" s="413"/>
      <c r="EPP209" s="413"/>
      <c r="EPQ209" s="413"/>
      <c r="EPR209" s="413"/>
      <c r="EPS209" s="413"/>
      <c r="EPT209" s="413"/>
      <c r="EPU209" s="413"/>
      <c r="EPV209" s="413"/>
      <c r="EPW209" s="413"/>
      <c r="EPX209" s="413"/>
      <c r="EPY209" s="413"/>
      <c r="EPZ209" s="413"/>
      <c r="EQA209" s="413"/>
      <c r="EQB209" s="413"/>
      <c r="EQC209" s="413"/>
      <c r="EQD209" s="414"/>
      <c r="EQE209" s="414"/>
      <c r="EQF209" s="414"/>
      <c r="EQG209" s="414"/>
      <c r="EQH209" s="414"/>
      <c r="EQI209" s="413"/>
      <c r="EQJ209" s="413"/>
      <c r="EQK209" s="414"/>
      <c r="EQL209" s="414"/>
      <c r="EQM209" s="413"/>
      <c r="EQN209" s="413"/>
      <c r="EQO209" s="414"/>
      <c r="EQP209" s="414"/>
      <c r="EQQ209" s="413"/>
      <c r="EQR209" s="413"/>
      <c r="EQS209" s="413"/>
      <c r="EQT209" s="413"/>
      <c r="EQU209" s="413"/>
      <c r="EQV209" s="413"/>
      <c r="EQW209" s="413"/>
      <c r="EQX209" s="414"/>
      <c r="EQY209" s="414"/>
      <c r="EQZ209" s="413"/>
      <c r="ERA209" s="413"/>
      <c r="ERB209" s="414"/>
      <c r="ERC209" s="414"/>
      <c r="ERD209" s="413"/>
      <c r="ERE209" s="413"/>
      <c r="ERF209" s="413"/>
      <c r="ERG209" s="413"/>
      <c r="ERH209" s="413"/>
      <c r="ERI209" s="407"/>
      <c r="ERJ209" s="439"/>
      <c r="ERK209" s="413"/>
      <c r="ERL209" s="413"/>
      <c r="ERM209" s="413"/>
      <c r="ERN209" s="413"/>
      <c r="ERO209" s="413"/>
      <c r="ERP209" s="413"/>
      <c r="ERQ209" s="413"/>
      <c r="ERR209" s="412"/>
      <c r="ERS209" s="412"/>
      <c r="ERT209" s="412"/>
      <c r="ERU209" s="412"/>
      <c r="ERV209" s="412"/>
      <c r="ERW209" s="412"/>
      <c r="ERX209" s="412"/>
      <c r="ERY209" s="412"/>
      <c r="ERZ209" s="412"/>
      <c r="ESA209" s="412"/>
      <c r="ESB209" s="412"/>
      <c r="ESC209" s="412"/>
      <c r="ESD209" s="412"/>
      <c r="ESE209" s="412"/>
      <c r="ESF209" s="412"/>
      <c r="ESG209" s="412"/>
      <c r="ESH209" s="412"/>
      <c r="ESI209" s="412"/>
      <c r="ESJ209" s="412"/>
      <c r="ESK209" s="412"/>
      <c r="ESL209" s="412"/>
      <c r="ESM209" s="412"/>
      <c r="ESN209" s="412"/>
      <c r="ESO209" s="412"/>
      <c r="ESP209" s="412"/>
      <c r="ESQ209" s="412"/>
      <c r="ESR209" s="412"/>
      <c r="ESS209" s="412"/>
      <c r="EST209" s="412"/>
      <c r="ESU209" s="412"/>
      <c r="ESV209" s="412"/>
      <c r="ESW209" s="412"/>
      <c r="ESX209" s="412"/>
      <c r="ESY209" s="412"/>
      <c r="ESZ209" s="412"/>
      <c r="ETA209" s="412"/>
      <c r="ETB209" s="412"/>
      <c r="ETC209" s="412"/>
      <c r="ETD209" s="412"/>
      <c r="ETE209" s="412"/>
      <c r="ETF209" s="412"/>
      <c r="ETG209" s="412"/>
      <c r="ETH209" s="412"/>
      <c r="ETI209" s="412"/>
      <c r="ETJ209" s="413"/>
      <c r="ETK209" s="413"/>
      <c r="ETL209" s="413"/>
      <c r="ETM209" s="413"/>
      <c r="ETN209" s="413"/>
      <c r="ETO209" s="413"/>
      <c r="ETP209" s="413"/>
      <c r="ETQ209" s="413"/>
      <c r="ETR209" s="413"/>
      <c r="ETS209" s="413"/>
      <c r="ETT209" s="413"/>
      <c r="ETU209" s="413"/>
      <c r="ETV209" s="413"/>
      <c r="ETW209" s="413"/>
      <c r="ETX209" s="413"/>
      <c r="ETY209" s="413"/>
      <c r="ETZ209" s="413"/>
      <c r="EUA209" s="413"/>
      <c r="EUB209" s="413"/>
      <c r="EUC209" s="413"/>
      <c r="EUD209" s="413"/>
      <c r="EUE209" s="413"/>
      <c r="EUF209" s="413"/>
      <c r="EUG209" s="413"/>
      <c r="EUH209" s="414"/>
      <c r="EUI209" s="414"/>
      <c r="EUJ209" s="414"/>
      <c r="EUK209" s="414"/>
      <c r="EUL209" s="414"/>
      <c r="EUM209" s="413"/>
      <c r="EUN209" s="413"/>
      <c r="EUO209" s="414"/>
      <c r="EUP209" s="414"/>
      <c r="EUQ209" s="413"/>
      <c r="EUR209" s="413"/>
      <c r="EUS209" s="414"/>
      <c r="EUT209" s="414"/>
      <c r="EUU209" s="413"/>
      <c r="EUV209" s="413"/>
      <c r="EUW209" s="413"/>
      <c r="EUX209" s="413"/>
      <c r="EUY209" s="413"/>
      <c r="EUZ209" s="413"/>
      <c r="EVA209" s="413"/>
      <c r="EVB209" s="414"/>
      <c r="EVC209" s="414"/>
      <c r="EVD209" s="413"/>
      <c r="EVE209" s="413"/>
      <c r="EVF209" s="414"/>
      <c r="EVG209" s="414"/>
      <c r="EVH209" s="413"/>
      <c r="EVI209" s="413"/>
      <c r="EVJ209" s="413"/>
      <c r="EVK209" s="413"/>
      <c r="EVL209" s="413"/>
      <c r="EVM209" s="407"/>
      <c r="EVN209" s="439"/>
      <c r="EVO209" s="413"/>
      <c r="EVP209" s="413"/>
      <c r="EVQ209" s="413"/>
      <c r="EVR209" s="413"/>
      <c r="EVS209" s="413"/>
      <c r="EVT209" s="413"/>
      <c r="EVU209" s="413"/>
      <c r="EVV209" s="412"/>
      <c r="EVW209" s="412"/>
      <c r="EVX209" s="412"/>
      <c r="EVY209" s="412"/>
      <c r="EVZ209" s="412"/>
      <c r="EWA209" s="412"/>
      <c r="EWB209" s="412"/>
      <c r="EWC209" s="412"/>
      <c r="EWD209" s="412"/>
      <c r="EWE209" s="412"/>
      <c r="EWF209" s="412"/>
      <c r="EWG209" s="412"/>
      <c r="EWH209" s="412"/>
      <c r="EWI209" s="412"/>
      <c r="EWJ209" s="412"/>
      <c r="EWK209" s="412"/>
      <c r="EWL209" s="412"/>
      <c r="EWM209" s="412"/>
      <c r="EWN209" s="412"/>
      <c r="EWO209" s="412"/>
      <c r="EWP209" s="412"/>
      <c r="EWQ209" s="412"/>
      <c r="EWR209" s="412"/>
      <c r="EWS209" s="412"/>
      <c r="EWT209" s="412"/>
      <c r="EWU209" s="412"/>
      <c r="EWV209" s="412"/>
      <c r="EWW209" s="412"/>
      <c r="EWX209" s="412"/>
      <c r="EWY209" s="412"/>
      <c r="EWZ209" s="412"/>
      <c r="EXA209" s="412"/>
      <c r="EXB209" s="412"/>
      <c r="EXC209" s="412"/>
      <c r="EXD209" s="412"/>
      <c r="EXE209" s="412"/>
      <c r="EXF209" s="412"/>
      <c r="EXG209" s="412"/>
      <c r="EXH209" s="412"/>
      <c r="EXI209" s="412"/>
      <c r="EXJ209" s="412"/>
      <c r="EXK209" s="412"/>
      <c r="EXL209" s="412"/>
      <c r="EXM209" s="412"/>
      <c r="EXN209" s="413"/>
      <c r="EXO209" s="413"/>
      <c r="EXP209" s="413"/>
      <c r="EXQ209" s="413"/>
      <c r="EXR209" s="413"/>
      <c r="EXS209" s="413"/>
      <c r="EXT209" s="413"/>
      <c r="EXU209" s="413"/>
      <c r="EXV209" s="413"/>
      <c r="EXW209" s="413"/>
      <c r="EXX209" s="413"/>
      <c r="EXY209" s="413"/>
      <c r="EXZ209" s="413"/>
      <c r="EYA209" s="413"/>
      <c r="EYB209" s="413"/>
      <c r="EYC209" s="413"/>
      <c r="EYD209" s="413"/>
      <c r="EYE209" s="413"/>
      <c r="EYF209" s="413"/>
      <c r="EYG209" s="413"/>
      <c r="EYH209" s="413"/>
      <c r="EYI209" s="413"/>
      <c r="EYJ209" s="413"/>
      <c r="EYK209" s="413"/>
      <c r="EYL209" s="414"/>
      <c r="EYM209" s="414"/>
      <c r="EYN209" s="414"/>
      <c r="EYO209" s="414"/>
      <c r="EYP209" s="414"/>
      <c r="EYQ209" s="413"/>
      <c r="EYR209" s="413"/>
      <c r="EYS209" s="414"/>
      <c r="EYT209" s="414"/>
      <c r="EYU209" s="413"/>
      <c r="EYV209" s="413"/>
      <c r="EYW209" s="414"/>
      <c r="EYX209" s="414"/>
      <c r="EYY209" s="413"/>
      <c r="EYZ209" s="413"/>
      <c r="EZA209" s="413"/>
      <c r="EZB209" s="413"/>
      <c r="EZC209" s="413"/>
      <c r="EZD209" s="413"/>
      <c r="EZE209" s="413"/>
      <c r="EZF209" s="414"/>
      <c r="EZG209" s="414"/>
      <c r="EZH209" s="413"/>
      <c r="EZI209" s="413"/>
      <c r="EZJ209" s="414"/>
      <c r="EZK209" s="414"/>
      <c r="EZL209" s="413"/>
      <c r="EZM209" s="413"/>
      <c r="EZN209" s="413"/>
      <c r="EZO209" s="413"/>
      <c r="EZP209" s="413"/>
      <c r="EZQ209" s="407"/>
      <c r="EZR209" s="439"/>
      <c r="EZS209" s="413"/>
      <c r="EZT209" s="413"/>
      <c r="EZU209" s="413"/>
      <c r="EZV209" s="413"/>
      <c r="EZW209" s="413"/>
      <c r="EZX209" s="413"/>
      <c r="EZY209" s="413"/>
      <c r="EZZ209" s="412"/>
      <c r="FAA209" s="412"/>
      <c r="FAB209" s="412"/>
      <c r="FAC209" s="412"/>
      <c r="FAD209" s="412"/>
      <c r="FAE209" s="412"/>
      <c r="FAF209" s="412"/>
      <c r="FAG209" s="412"/>
      <c r="FAH209" s="412"/>
      <c r="FAI209" s="412"/>
      <c r="FAJ209" s="412"/>
      <c r="FAK209" s="412"/>
      <c r="FAL209" s="412"/>
      <c r="FAM209" s="412"/>
      <c r="FAN209" s="412"/>
      <c r="FAO209" s="412"/>
      <c r="FAP209" s="412"/>
      <c r="FAQ209" s="412"/>
      <c r="FAR209" s="412"/>
      <c r="FAS209" s="412"/>
      <c r="FAT209" s="412"/>
      <c r="FAU209" s="412"/>
      <c r="FAV209" s="412"/>
      <c r="FAW209" s="412"/>
      <c r="FAX209" s="412"/>
      <c r="FAY209" s="412"/>
      <c r="FAZ209" s="412"/>
      <c r="FBA209" s="412"/>
      <c r="FBB209" s="412"/>
      <c r="FBC209" s="412"/>
      <c r="FBD209" s="412"/>
      <c r="FBE209" s="412"/>
      <c r="FBF209" s="412"/>
      <c r="FBG209" s="412"/>
      <c r="FBH209" s="412"/>
      <c r="FBI209" s="412"/>
      <c r="FBJ209" s="412"/>
      <c r="FBK209" s="412"/>
      <c r="FBL209" s="412"/>
      <c r="FBM209" s="412"/>
      <c r="FBN209" s="412"/>
      <c r="FBO209" s="412"/>
      <c r="FBP209" s="412"/>
      <c r="FBQ209" s="412"/>
      <c r="FBR209" s="413"/>
      <c r="FBS209" s="413"/>
      <c r="FBT209" s="413"/>
      <c r="FBU209" s="413"/>
      <c r="FBV209" s="413"/>
      <c r="FBW209" s="413"/>
      <c r="FBX209" s="413"/>
      <c r="FBY209" s="413"/>
      <c r="FBZ209" s="413"/>
      <c r="FCA209" s="413"/>
      <c r="FCB209" s="413"/>
      <c r="FCC209" s="413"/>
      <c r="FCD209" s="413"/>
      <c r="FCE209" s="413"/>
      <c r="FCF209" s="413"/>
      <c r="FCG209" s="413"/>
      <c r="FCH209" s="413"/>
      <c r="FCI209" s="413"/>
      <c r="FCJ209" s="413"/>
      <c r="FCK209" s="413"/>
      <c r="FCL209" s="413"/>
      <c r="FCM209" s="413"/>
      <c r="FCN209" s="413"/>
      <c r="FCO209" s="413"/>
      <c r="FCP209" s="414"/>
      <c r="FCQ209" s="414"/>
      <c r="FCR209" s="414"/>
      <c r="FCS209" s="414"/>
      <c r="FCT209" s="414"/>
      <c r="FCU209" s="413"/>
      <c r="FCV209" s="413"/>
      <c r="FCW209" s="414"/>
      <c r="FCX209" s="414"/>
      <c r="FCY209" s="413"/>
      <c r="FCZ209" s="413"/>
      <c r="FDA209" s="414"/>
      <c r="FDB209" s="414"/>
      <c r="FDC209" s="413"/>
      <c r="FDD209" s="413"/>
      <c r="FDE209" s="413"/>
      <c r="FDF209" s="413"/>
      <c r="FDG209" s="413"/>
      <c r="FDH209" s="413"/>
      <c r="FDI209" s="413"/>
      <c r="FDJ209" s="414"/>
      <c r="FDK209" s="414"/>
      <c r="FDL209" s="413"/>
      <c r="FDM209" s="413"/>
      <c r="FDN209" s="414"/>
      <c r="FDO209" s="414"/>
      <c r="FDP209" s="413"/>
      <c r="FDQ209" s="413"/>
      <c r="FDR209" s="413"/>
      <c r="FDS209" s="413"/>
      <c r="FDT209" s="413"/>
      <c r="FDU209" s="407"/>
      <c r="FDV209" s="439"/>
      <c r="FDW209" s="413"/>
      <c r="FDX209" s="413"/>
      <c r="FDY209" s="413"/>
      <c r="FDZ209" s="413"/>
      <c r="FEA209" s="413"/>
      <c r="FEB209" s="413"/>
      <c r="FEC209" s="413"/>
      <c r="FED209" s="412"/>
      <c r="FEE209" s="412"/>
      <c r="FEF209" s="412"/>
      <c r="FEG209" s="412"/>
      <c r="FEH209" s="412"/>
      <c r="FEI209" s="412"/>
      <c r="FEJ209" s="412"/>
      <c r="FEK209" s="412"/>
      <c r="FEL209" s="412"/>
      <c r="FEM209" s="412"/>
      <c r="FEN209" s="412"/>
      <c r="FEO209" s="412"/>
      <c r="FEP209" s="412"/>
      <c r="FEQ209" s="412"/>
      <c r="FER209" s="412"/>
      <c r="FES209" s="412"/>
      <c r="FET209" s="412"/>
      <c r="FEU209" s="412"/>
      <c r="FEV209" s="412"/>
      <c r="FEW209" s="412"/>
      <c r="FEX209" s="412"/>
      <c r="FEY209" s="412"/>
      <c r="FEZ209" s="412"/>
      <c r="FFA209" s="412"/>
      <c r="FFB209" s="412"/>
      <c r="FFC209" s="412"/>
      <c r="FFD209" s="412"/>
      <c r="FFE209" s="412"/>
      <c r="FFF209" s="412"/>
      <c r="FFG209" s="412"/>
      <c r="FFH209" s="412"/>
      <c r="FFI209" s="412"/>
      <c r="FFJ209" s="412"/>
      <c r="FFK209" s="412"/>
      <c r="FFL209" s="412"/>
      <c r="FFM209" s="412"/>
      <c r="FFN209" s="412"/>
      <c r="FFO209" s="412"/>
      <c r="FFP209" s="412"/>
      <c r="FFQ209" s="412"/>
      <c r="FFR209" s="412"/>
      <c r="FFS209" s="412"/>
      <c r="FFT209" s="412"/>
      <c r="FFU209" s="412"/>
      <c r="FFV209" s="413"/>
      <c r="FFW209" s="413"/>
      <c r="FFX209" s="413"/>
      <c r="FFY209" s="413"/>
      <c r="FFZ209" s="413"/>
      <c r="FGA209" s="413"/>
      <c r="FGB209" s="413"/>
      <c r="FGC209" s="413"/>
      <c r="FGD209" s="413"/>
      <c r="FGE209" s="413"/>
      <c r="FGF209" s="413"/>
      <c r="FGG209" s="413"/>
      <c r="FGH209" s="413"/>
      <c r="FGI209" s="413"/>
      <c r="FGJ209" s="413"/>
      <c r="FGK209" s="413"/>
      <c r="FGL209" s="413"/>
      <c r="FGM209" s="413"/>
      <c r="FGN209" s="413"/>
      <c r="FGO209" s="413"/>
      <c r="FGP209" s="413"/>
      <c r="FGQ209" s="413"/>
      <c r="FGR209" s="413"/>
      <c r="FGS209" s="413"/>
      <c r="FGT209" s="414"/>
      <c r="FGU209" s="414"/>
      <c r="FGV209" s="414"/>
      <c r="FGW209" s="414"/>
      <c r="FGX209" s="414"/>
      <c r="FGY209" s="413"/>
      <c r="FGZ209" s="413"/>
      <c r="FHA209" s="414"/>
      <c r="FHB209" s="414"/>
      <c r="FHC209" s="413"/>
      <c r="FHD209" s="413"/>
      <c r="FHE209" s="414"/>
      <c r="FHF209" s="414"/>
      <c r="FHG209" s="413"/>
      <c r="FHH209" s="413"/>
      <c r="FHI209" s="413"/>
      <c r="FHJ209" s="413"/>
      <c r="FHK209" s="413"/>
      <c r="FHL209" s="413"/>
      <c r="FHM209" s="413"/>
      <c r="FHN209" s="414"/>
      <c r="FHO209" s="414"/>
      <c r="FHP209" s="413"/>
      <c r="FHQ209" s="413"/>
      <c r="FHR209" s="414"/>
      <c r="FHS209" s="414"/>
      <c r="FHT209" s="413"/>
      <c r="FHU209" s="413"/>
      <c r="FHV209" s="413"/>
      <c r="FHW209" s="413"/>
      <c r="FHX209" s="413"/>
      <c r="FHY209" s="407"/>
      <c r="FHZ209" s="439"/>
      <c r="FIA209" s="413"/>
      <c r="FIB209" s="413"/>
      <c r="FIC209" s="413"/>
      <c r="FID209" s="413"/>
      <c r="FIE209" s="413"/>
      <c r="FIF209" s="413"/>
      <c r="FIG209" s="413"/>
      <c r="FIH209" s="412"/>
      <c r="FII209" s="412"/>
      <c r="FIJ209" s="412"/>
      <c r="FIK209" s="412"/>
      <c r="FIL209" s="412"/>
      <c r="FIM209" s="412"/>
      <c r="FIN209" s="412"/>
      <c r="FIO209" s="412"/>
      <c r="FIP209" s="412"/>
      <c r="FIQ209" s="412"/>
      <c r="FIR209" s="412"/>
      <c r="FIS209" s="412"/>
      <c r="FIT209" s="412"/>
      <c r="FIU209" s="412"/>
      <c r="FIV209" s="412"/>
      <c r="FIW209" s="412"/>
      <c r="FIX209" s="412"/>
      <c r="FIY209" s="412"/>
      <c r="FIZ209" s="412"/>
      <c r="FJA209" s="412"/>
      <c r="FJB209" s="412"/>
      <c r="FJC209" s="412"/>
      <c r="FJD209" s="412"/>
      <c r="FJE209" s="412"/>
      <c r="FJF209" s="412"/>
      <c r="FJG209" s="412"/>
      <c r="FJH209" s="412"/>
      <c r="FJI209" s="412"/>
      <c r="FJJ209" s="412"/>
      <c r="FJK209" s="412"/>
      <c r="FJL209" s="412"/>
      <c r="FJM209" s="412"/>
      <c r="FJN209" s="412"/>
      <c r="FJO209" s="412"/>
      <c r="FJP209" s="412"/>
      <c r="FJQ209" s="412"/>
      <c r="FJR209" s="412"/>
      <c r="FJS209" s="412"/>
      <c r="FJT209" s="412"/>
      <c r="FJU209" s="412"/>
      <c r="FJV209" s="412"/>
      <c r="FJW209" s="412"/>
      <c r="FJX209" s="412"/>
      <c r="FJY209" s="412"/>
      <c r="FJZ209" s="413"/>
      <c r="FKA209" s="413"/>
      <c r="FKB209" s="413"/>
      <c r="FKC209" s="413"/>
      <c r="FKD209" s="413"/>
      <c r="FKE209" s="413"/>
      <c r="FKF209" s="413"/>
      <c r="FKG209" s="413"/>
      <c r="FKH209" s="413"/>
      <c r="FKI209" s="413"/>
      <c r="FKJ209" s="413"/>
      <c r="FKK209" s="413"/>
      <c r="FKL209" s="413"/>
      <c r="FKM209" s="413"/>
      <c r="FKN209" s="413"/>
      <c r="FKO209" s="413"/>
      <c r="FKP209" s="413"/>
      <c r="FKQ209" s="413"/>
      <c r="FKR209" s="413"/>
      <c r="FKS209" s="413"/>
      <c r="FKT209" s="413"/>
      <c r="FKU209" s="413"/>
      <c r="FKV209" s="413"/>
      <c r="FKW209" s="413"/>
      <c r="FKX209" s="414"/>
      <c r="FKY209" s="414"/>
      <c r="FKZ209" s="414"/>
      <c r="FLA209" s="414"/>
      <c r="FLB209" s="414"/>
      <c r="FLC209" s="413"/>
      <c r="FLD209" s="413"/>
      <c r="FLE209" s="414"/>
      <c r="FLF209" s="414"/>
      <c r="FLG209" s="413"/>
      <c r="FLH209" s="413"/>
      <c r="FLI209" s="414"/>
      <c r="FLJ209" s="414"/>
      <c r="FLK209" s="413"/>
      <c r="FLL209" s="413"/>
      <c r="FLM209" s="413"/>
      <c r="FLN209" s="413"/>
      <c r="FLO209" s="413"/>
      <c r="FLP209" s="413"/>
      <c r="FLQ209" s="413"/>
      <c r="FLR209" s="414"/>
      <c r="FLS209" s="414"/>
      <c r="FLT209" s="413"/>
      <c r="FLU209" s="413"/>
      <c r="FLV209" s="414"/>
      <c r="FLW209" s="414"/>
      <c r="FLX209" s="413"/>
      <c r="FLY209" s="413"/>
      <c r="FLZ209" s="413"/>
      <c r="FMA209" s="413"/>
      <c r="FMB209" s="413"/>
      <c r="FMC209" s="407"/>
      <c r="FMD209" s="439"/>
      <c r="FME209" s="413"/>
      <c r="FMF209" s="413"/>
      <c r="FMG209" s="413"/>
      <c r="FMH209" s="413"/>
      <c r="FMI209" s="413"/>
      <c r="FMJ209" s="413"/>
      <c r="FMK209" s="413"/>
      <c r="FML209" s="412"/>
      <c r="FMM209" s="412"/>
      <c r="FMN209" s="412"/>
      <c r="FMO209" s="412"/>
      <c r="FMP209" s="412"/>
      <c r="FMQ209" s="412"/>
      <c r="FMR209" s="412"/>
      <c r="FMS209" s="412"/>
      <c r="FMT209" s="412"/>
      <c r="FMU209" s="412"/>
      <c r="FMV209" s="412"/>
      <c r="FMW209" s="412"/>
      <c r="FMX209" s="412"/>
      <c r="FMY209" s="412"/>
      <c r="FMZ209" s="412"/>
      <c r="FNA209" s="412"/>
      <c r="FNB209" s="412"/>
      <c r="FNC209" s="412"/>
      <c r="FND209" s="412"/>
      <c r="FNE209" s="412"/>
      <c r="FNF209" s="412"/>
      <c r="FNG209" s="412"/>
      <c r="FNH209" s="412"/>
      <c r="FNI209" s="412"/>
      <c r="FNJ209" s="412"/>
      <c r="FNK209" s="412"/>
      <c r="FNL209" s="412"/>
      <c r="FNM209" s="412"/>
      <c r="FNN209" s="412"/>
      <c r="FNO209" s="412"/>
      <c r="FNP209" s="412"/>
      <c r="FNQ209" s="412"/>
      <c r="FNR209" s="412"/>
      <c r="FNS209" s="412"/>
      <c r="FNT209" s="412"/>
      <c r="FNU209" s="412"/>
      <c r="FNV209" s="412"/>
      <c r="FNW209" s="412"/>
      <c r="FNX209" s="412"/>
      <c r="FNY209" s="412"/>
      <c r="FNZ209" s="412"/>
      <c r="FOA209" s="412"/>
      <c r="FOB209" s="412"/>
      <c r="FOC209" s="412"/>
      <c r="FOD209" s="413"/>
      <c r="FOE209" s="413"/>
      <c r="FOF209" s="413"/>
      <c r="FOG209" s="413"/>
      <c r="FOH209" s="413"/>
      <c r="FOI209" s="413"/>
      <c r="FOJ209" s="413"/>
      <c r="FOK209" s="413"/>
      <c r="FOL209" s="413"/>
      <c r="FOM209" s="413"/>
      <c r="FON209" s="413"/>
      <c r="FOO209" s="413"/>
      <c r="FOP209" s="413"/>
      <c r="FOQ209" s="413"/>
      <c r="FOR209" s="413"/>
      <c r="FOS209" s="413"/>
      <c r="FOT209" s="413"/>
      <c r="FOU209" s="413"/>
      <c r="FOV209" s="413"/>
      <c r="FOW209" s="413"/>
      <c r="FOX209" s="413"/>
      <c r="FOY209" s="413"/>
      <c r="FOZ209" s="413"/>
      <c r="FPA209" s="413"/>
      <c r="FPB209" s="414"/>
      <c r="FPC209" s="414"/>
      <c r="FPD209" s="414"/>
      <c r="FPE209" s="414"/>
      <c r="FPF209" s="414"/>
      <c r="FPG209" s="413"/>
      <c r="FPH209" s="413"/>
      <c r="FPI209" s="414"/>
      <c r="FPJ209" s="414"/>
      <c r="FPK209" s="413"/>
      <c r="FPL209" s="413"/>
      <c r="FPM209" s="414"/>
      <c r="FPN209" s="414"/>
      <c r="FPO209" s="413"/>
      <c r="FPP209" s="413"/>
      <c r="FPQ209" s="413"/>
      <c r="FPR209" s="413"/>
      <c r="FPS209" s="413"/>
      <c r="FPT209" s="413"/>
      <c r="FPU209" s="413"/>
      <c r="FPV209" s="414"/>
      <c r="FPW209" s="414"/>
      <c r="FPX209" s="413"/>
      <c r="FPY209" s="413"/>
      <c r="FPZ209" s="414"/>
      <c r="FQA209" s="414"/>
      <c r="FQB209" s="413"/>
      <c r="FQC209" s="413"/>
      <c r="FQD209" s="413"/>
      <c r="FQE209" s="413"/>
      <c r="FQF209" s="413"/>
      <c r="FQG209" s="407"/>
      <c r="FQH209" s="439"/>
      <c r="FQI209" s="413"/>
      <c r="FQJ209" s="413"/>
      <c r="FQK209" s="413"/>
      <c r="FQL209" s="413"/>
      <c r="FQM209" s="413"/>
      <c r="FQN209" s="413"/>
      <c r="FQO209" s="413"/>
      <c r="FQP209" s="412"/>
      <c r="FQQ209" s="412"/>
      <c r="FQR209" s="412"/>
      <c r="FQS209" s="412"/>
      <c r="FQT209" s="412"/>
      <c r="FQU209" s="412"/>
      <c r="FQV209" s="412"/>
      <c r="FQW209" s="412"/>
      <c r="FQX209" s="412"/>
      <c r="FQY209" s="412"/>
      <c r="FQZ209" s="412"/>
      <c r="FRA209" s="412"/>
      <c r="FRB209" s="412"/>
      <c r="FRC209" s="412"/>
      <c r="FRD209" s="412"/>
      <c r="FRE209" s="412"/>
      <c r="FRF209" s="412"/>
      <c r="FRG209" s="412"/>
      <c r="FRH209" s="412"/>
      <c r="FRI209" s="412"/>
      <c r="FRJ209" s="412"/>
      <c r="FRK209" s="412"/>
      <c r="FRL209" s="412"/>
      <c r="FRM209" s="412"/>
      <c r="FRN209" s="412"/>
      <c r="FRO209" s="412"/>
      <c r="FRP209" s="412"/>
      <c r="FRQ209" s="412"/>
      <c r="FRR209" s="412"/>
      <c r="FRS209" s="412"/>
      <c r="FRT209" s="412"/>
      <c r="FRU209" s="412"/>
      <c r="FRV209" s="412"/>
      <c r="FRW209" s="412"/>
      <c r="FRX209" s="412"/>
      <c r="FRY209" s="412"/>
      <c r="FRZ209" s="412"/>
      <c r="FSA209" s="412"/>
      <c r="FSB209" s="412"/>
      <c r="FSC209" s="412"/>
      <c r="FSD209" s="412"/>
      <c r="FSE209" s="412"/>
      <c r="FSF209" s="412"/>
      <c r="FSG209" s="412"/>
      <c r="FSH209" s="413"/>
      <c r="FSI209" s="413"/>
      <c r="FSJ209" s="413"/>
      <c r="FSK209" s="413"/>
      <c r="FSL209" s="413"/>
      <c r="FSM209" s="413"/>
      <c r="FSN209" s="413"/>
      <c r="FSO209" s="413"/>
      <c r="FSP209" s="413"/>
      <c r="FSQ209" s="413"/>
      <c r="FSR209" s="413"/>
      <c r="FSS209" s="413"/>
      <c r="FST209" s="413"/>
      <c r="FSU209" s="413"/>
      <c r="FSV209" s="413"/>
      <c r="FSW209" s="413"/>
      <c r="FSX209" s="413"/>
      <c r="FSY209" s="413"/>
      <c r="FSZ209" s="413"/>
      <c r="FTA209" s="413"/>
      <c r="FTB209" s="413"/>
      <c r="FTC209" s="413"/>
      <c r="FTD209" s="413"/>
      <c r="FTE209" s="413"/>
      <c r="FTF209" s="414"/>
      <c r="FTG209" s="414"/>
      <c r="FTH209" s="414"/>
      <c r="FTI209" s="414"/>
      <c r="FTJ209" s="414"/>
      <c r="FTK209" s="413"/>
      <c r="FTL209" s="413"/>
      <c r="FTM209" s="414"/>
      <c r="FTN209" s="414"/>
      <c r="FTO209" s="413"/>
      <c r="FTP209" s="413"/>
      <c r="FTQ209" s="414"/>
      <c r="FTR209" s="414"/>
      <c r="FTS209" s="413"/>
      <c r="FTT209" s="413"/>
      <c r="FTU209" s="413"/>
      <c r="FTV209" s="413"/>
      <c r="FTW209" s="413"/>
      <c r="FTX209" s="413"/>
      <c r="FTY209" s="413"/>
      <c r="FTZ209" s="414"/>
      <c r="FUA209" s="414"/>
      <c r="FUB209" s="413"/>
      <c r="FUC209" s="413"/>
      <c r="FUD209" s="414"/>
      <c r="FUE209" s="414"/>
      <c r="FUF209" s="413"/>
      <c r="FUG209" s="413"/>
      <c r="FUH209" s="413"/>
      <c r="FUI209" s="413"/>
      <c r="FUJ209" s="413"/>
      <c r="FUK209" s="407"/>
      <c r="FUL209" s="439"/>
      <c r="FUM209" s="413"/>
      <c r="FUN209" s="413"/>
      <c r="FUO209" s="413"/>
      <c r="FUP209" s="413"/>
      <c r="FUQ209" s="413"/>
      <c r="FUR209" s="413"/>
      <c r="FUS209" s="413"/>
      <c r="FUT209" s="412"/>
      <c r="FUU209" s="412"/>
      <c r="FUV209" s="412"/>
      <c r="FUW209" s="412"/>
      <c r="FUX209" s="412"/>
      <c r="FUY209" s="412"/>
      <c r="FUZ209" s="412"/>
      <c r="FVA209" s="412"/>
      <c r="FVB209" s="412"/>
      <c r="FVC209" s="412"/>
      <c r="FVD209" s="412"/>
      <c r="FVE209" s="412"/>
      <c r="FVF209" s="412"/>
      <c r="FVG209" s="412"/>
      <c r="FVH209" s="412"/>
      <c r="FVI209" s="412"/>
      <c r="FVJ209" s="412"/>
      <c r="FVK209" s="412"/>
      <c r="FVL209" s="412"/>
      <c r="FVM209" s="412"/>
      <c r="FVN209" s="412"/>
      <c r="FVO209" s="412"/>
      <c r="FVP209" s="412"/>
      <c r="FVQ209" s="412"/>
      <c r="FVR209" s="412"/>
      <c r="FVS209" s="412"/>
      <c r="FVT209" s="412"/>
      <c r="FVU209" s="412"/>
      <c r="FVV209" s="412"/>
      <c r="FVW209" s="412"/>
      <c r="FVX209" s="412"/>
      <c r="FVY209" s="412"/>
      <c r="FVZ209" s="412"/>
      <c r="FWA209" s="412"/>
      <c r="FWB209" s="412"/>
      <c r="FWC209" s="412"/>
      <c r="FWD209" s="412"/>
      <c r="FWE209" s="412"/>
      <c r="FWF209" s="412"/>
      <c r="FWG209" s="412"/>
      <c r="FWH209" s="412"/>
      <c r="FWI209" s="412"/>
      <c r="FWJ209" s="412"/>
      <c r="FWK209" s="412"/>
      <c r="FWL209" s="413"/>
      <c r="FWM209" s="413"/>
      <c r="FWN209" s="413"/>
      <c r="FWO209" s="413"/>
      <c r="FWP209" s="413"/>
      <c r="FWQ209" s="413"/>
      <c r="FWR209" s="413"/>
      <c r="FWS209" s="413"/>
      <c r="FWT209" s="413"/>
      <c r="FWU209" s="413"/>
      <c r="FWV209" s="413"/>
      <c r="FWW209" s="413"/>
      <c r="FWX209" s="413"/>
      <c r="FWY209" s="413"/>
      <c r="FWZ209" s="413"/>
      <c r="FXA209" s="413"/>
      <c r="FXB209" s="413"/>
      <c r="FXC209" s="413"/>
      <c r="FXD209" s="413"/>
      <c r="FXE209" s="413"/>
      <c r="FXF209" s="413"/>
      <c r="FXG209" s="413"/>
      <c r="FXH209" s="413"/>
      <c r="FXI209" s="413"/>
      <c r="FXJ209" s="414"/>
      <c r="FXK209" s="414"/>
      <c r="FXL209" s="414"/>
      <c r="FXM209" s="414"/>
      <c r="FXN209" s="414"/>
      <c r="FXO209" s="413"/>
      <c r="FXP209" s="413"/>
      <c r="FXQ209" s="414"/>
      <c r="FXR209" s="414"/>
      <c r="FXS209" s="413"/>
      <c r="FXT209" s="413"/>
      <c r="FXU209" s="414"/>
      <c r="FXV209" s="414"/>
      <c r="FXW209" s="413"/>
      <c r="FXX209" s="413"/>
      <c r="FXY209" s="413"/>
      <c r="FXZ209" s="413"/>
      <c r="FYA209" s="413"/>
      <c r="FYB209" s="413"/>
      <c r="FYC209" s="413"/>
      <c r="FYD209" s="414"/>
      <c r="FYE209" s="414"/>
      <c r="FYF209" s="413"/>
      <c r="FYG209" s="413"/>
      <c r="FYH209" s="414"/>
      <c r="FYI209" s="414"/>
      <c r="FYJ209" s="413"/>
      <c r="FYK209" s="413"/>
      <c r="FYL209" s="413"/>
      <c r="FYM209" s="413"/>
      <c r="FYN209" s="413"/>
      <c r="FYO209" s="407"/>
      <c r="FYP209" s="439"/>
      <c r="FYQ209" s="413"/>
      <c r="FYR209" s="413"/>
      <c r="FYS209" s="413"/>
      <c r="FYT209" s="413"/>
      <c r="FYU209" s="413"/>
      <c r="FYV209" s="413"/>
      <c r="FYW209" s="413"/>
      <c r="FYX209" s="412"/>
      <c r="FYY209" s="412"/>
      <c r="FYZ209" s="412"/>
      <c r="FZA209" s="412"/>
      <c r="FZB209" s="412"/>
      <c r="FZC209" s="412"/>
      <c r="FZD209" s="412"/>
      <c r="FZE209" s="412"/>
      <c r="FZF209" s="412"/>
      <c r="FZG209" s="412"/>
      <c r="FZH209" s="412"/>
      <c r="FZI209" s="412"/>
      <c r="FZJ209" s="412"/>
      <c r="FZK209" s="412"/>
      <c r="FZL209" s="412"/>
      <c r="FZM209" s="412"/>
      <c r="FZN209" s="412"/>
      <c r="FZO209" s="412"/>
      <c r="FZP209" s="412"/>
      <c r="FZQ209" s="412"/>
      <c r="FZR209" s="412"/>
      <c r="FZS209" s="412"/>
      <c r="FZT209" s="412"/>
      <c r="FZU209" s="412"/>
      <c r="FZV209" s="412"/>
      <c r="FZW209" s="412"/>
      <c r="FZX209" s="412"/>
      <c r="FZY209" s="412"/>
      <c r="FZZ209" s="412"/>
      <c r="GAA209" s="412"/>
      <c r="GAB209" s="412"/>
      <c r="GAC209" s="412"/>
      <c r="GAD209" s="412"/>
      <c r="GAE209" s="412"/>
      <c r="GAF209" s="412"/>
      <c r="GAG209" s="412"/>
      <c r="GAH209" s="412"/>
      <c r="GAI209" s="412"/>
      <c r="GAJ209" s="412"/>
      <c r="GAK209" s="412"/>
      <c r="GAL209" s="412"/>
      <c r="GAM209" s="412"/>
      <c r="GAN209" s="412"/>
      <c r="GAO209" s="412"/>
      <c r="GAP209" s="413"/>
      <c r="GAQ209" s="413"/>
      <c r="GAR209" s="413"/>
      <c r="GAS209" s="413"/>
      <c r="GAT209" s="413"/>
      <c r="GAU209" s="413"/>
      <c r="GAV209" s="413"/>
      <c r="GAW209" s="413"/>
      <c r="GAX209" s="413"/>
      <c r="GAY209" s="413"/>
      <c r="GAZ209" s="413"/>
      <c r="GBA209" s="413"/>
      <c r="GBB209" s="413"/>
      <c r="GBC209" s="413"/>
      <c r="GBD209" s="413"/>
      <c r="GBE209" s="413"/>
      <c r="GBF209" s="413"/>
      <c r="GBG209" s="413"/>
      <c r="GBH209" s="413"/>
      <c r="GBI209" s="413"/>
      <c r="GBJ209" s="413"/>
      <c r="GBK209" s="413"/>
      <c r="GBL209" s="413"/>
      <c r="GBM209" s="413"/>
      <c r="GBN209" s="414"/>
      <c r="GBO209" s="414"/>
      <c r="GBP209" s="414"/>
      <c r="GBQ209" s="414"/>
      <c r="GBR209" s="414"/>
      <c r="GBS209" s="413"/>
      <c r="GBT209" s="413"/>
      <c r="GBU209" s="414"/>
      <c r="GBV209" s="414"/>
      <c r="GBW209" s="413"/>
      <c r="GBX209" s="413"/>
      <c r="GBY209" s="414"/>
      <c r="GBZ209" s="414"/>
      <c r="GCA209" s="413"/>
      <c r="GCB209" s="413"/>
      <c r="GCC209" s="413"/>
      <c r="GCD209" s="413"/>
      <c r="GCE209" s="413"/>
      <c r="GCF209" s="413"/>
      <c r="GCG209" s="413"/>
      <c r="GCH209" s="414"/>
      <c r="GCI209" s="414"/>
      <c r="GCJ209" s="413"/>
      <c r="GCK209" s="413"/>
      <c r="GCL209" s="414"/>
      <c r="GCM209" s="414"/>
      <c r="GCN209" s="413"/>
      <c r="GCO209" s="413"/>
      <c r="GCP209" s="413"/>
      <c r="GCQ209" s="413"/>
      <c r="GCR209" s="413"/>
      <c r="GCS209" s="407"/>
      <c r="GCT209" s="439"/>
      <c r="GCU209" s="413"/>
      <c r="GCV209" s="413"/>
      <c r="GCW209" s="413"/>
      <c r="GCX209" s="413"/>
      <c r="GCY209" s="413"/>
      <c r="GCZ209" s="413"/>
      <c r="GDA209" s="413"/>
      <c r="GDB209" s="412"/>
      <c r="GDC209" s="412"/>
      <c r="GDD209" s="412"/>
      <c r="GDE209" s="412"/>
      <c r="GDF209" s="412"/>
      <c r="GDG209" s="412"/>
      <c r="GDH209" s="412"/>
      <c r="GDI209" s="412"/>
      <c r="GDJ209" s="412"/>
      <c r="GDK209" s="412"/>
      <c r="GDL209" s="412"/>
      <c r="GDM209" s="412"/>
      <c r="GDN209" s="412"/>
      <c r="GDO209" s="412"/>
      <c r="GDP209" s="412"/>
      <c r="GDQ209" s="412"/>
      <c r="GDR209" s="412"/>
      <c r="GDS209" s="412"/>
      <c r="GDT209" s="412"/>
      <c r="GDU209" s="412"/>
      <c r="GDV209" s="412"/>
      <c r="GDW209" s="412"/>
      <c r="GDX209" s="412"/>
      <c r="GDY209" s="412"/>
      <c r="GDZ209" s="412"/>
      <c r="GEA209" s="412"/>
      <c r="GEB209" s="412"/>
      <c r="GEC209" s="412"/>
      <c r="GED209" s="412"/>
      <c r="GEE209" s="412"/>
      <c r="GEF209" s="412"/>
      <c r="GEG209" s="412"/>
      <c r="GEH209" s="412"/>
      <c r="GEI209" s="412"/>
      <c r="GEJ209" s="412"/>
      <c r="GEK209" s="412"/>
      <c r="GEL209" s="412"/>
      <c r="GEM209" s="412"/>
      <c r="GEN209" s="412"/>
      <c r="GEO209" s="412"/>
      <c r="GEP209" s="412"/>
      <c r="GEQ209" s="412"/>
      <c r="GER209" s="412"/>
      <c r="GES209" s="412"/>
      <c r="GET209" s="413"/>
      <c r="GEU209" s="413"/>
      <c r="GEV209" s="413"/>
      <c r="GEW209" s="413"/>
      <c r="GEX209" s="413"/>
      <c r="GEY209" s="413"/>
      <c r="GEZ209" s="413"/>
      <c r="GFA209" s="413"/>
      <c r="GFB209" s="413"/>
      <c r="GFC209" s="413"/>
      <c r="GFD209" s="413"/>
      <c r="GFE209" s="413"/>
      <c r="GFF209" s="413"/>
      <c r="GFG209" s="413"/>
      <c r="GFH209" s="413"/>
      <c r="GFI209" s="413"/>
      <c r="GFJ209" s="413"/>
      <c r="GFK209" s="413"/>
      <c r="GFL209" s="413"/>
      <c r="GFM209" s="413"/>
      <c r="GFN209" s="413"/>
      <c r="GFO209" s="413"/>
      <c r="GFP209" s="413"/>
      <c r="GFQ209" s="413"/>
      <c r="GFR209" s="414"/>
      <c r="GFS209" s="414"/>
      <c r="GFT209" s="414"/>
      <c r="GFU209" s="414"/>
      <c r="GFV209" s="414"/>
      <c r="GFW209" s="413"/>
      <c r="GFX209" s="413"/>
      <c r="GFY209" s="414"/>
      <c r="GFZ209" s="414"/>
      <c r="GGA209" s="413"/>
      <c r="GGB209" s="413"/>
      <c r="GGC209" s="414"/>
      <c r="GGD209" s="414"/>
      <c r="GGE209" s="413"/>
      <c r="GGF209" s="413"/>
      <c r="GGG209" s="413"/>
      <c r="GGH209" s="413"/>
      <c r="GGI209" s="413"/>
      <c r="GGJ209" s="413"/>
      <c r="GGK209" s="413"/>
      <c r="GGL209" s="414"/>
      <c r="GGM209" s="414"/>
      <c r="GGN209" s="413"/>
      <c r="GGO209" s="413"/>
      <c r="GGP209" s="414"/>
      <c r="GGQ209" s="414"/>
      <c r="GGR209" s="413"/>
      <c r="GGS209" s="413"/>
      <c r="GGT209" s="413"/>
      <c r="GGU209" s="413"/>
      <c r="GGV209" s="413"/>
      <c r="GGW209" s="407"/>
      <c r="GGX209" s="439"/>
      <c r="GGY209" s="413"/>
      <c r="GGZ209" s="413"/>
      <c r="GHA209" s="413"/>
      <c r="GHB209" s="413"/>
      <c r="GHC209" s="413"/>
      <c r="GHD209" s="413"/>
      <c r="GHE209" s="413"/>
      <c r="GHF209" s="412"/>
      <c r="GHG209" s="412"/>
      <c r="GHH209" s="412"/>
      <c r="GHI209" s="412"/>
      <c r="GHJ209" s="412"/>
      <c r="GHK209" s="412"/>
      <c r="GHL209" s="412"/>
      <c r="GHM209" s="412"/>
      <c r="GHN209" s="412"/>
      <c r="GHO209" s="412"/>
      <c r="GHP209" s="412"/>
      <c r="GHQ209" s="412"/>
      <c r="GHR209" s="412"/>
      <c r="GHS209" s="412"/>
      <c r="GHT209" s="412"/>
      <c r="GHU209" s="412"/>
      <c r="GHV209" s="412"/>
      <c r="GHW209" s="412"/>
      <c r="GHX209" s="412"/>
      <c r="GHY209" s="412"/>
      <c r="GHZ209" s="412"/>
      <c r="GIA209" s="412"/>
      <c r="GIB209" s="412"/>
      <c r="GIC209" s="412"/>
      <c r="GID209" s="412"/>
      <c r="GIE209" s="412"/>
      <c r="GIF209" s="412"/>
      <c r="GIG209" s="412"/>
      <c r="GIH209" s="412"/>
      <c r="GII209" s="412"/>
      <c r="GIJ209" s="412"/>
      <c r="GIK209" s="412"/>
      <c r="GIL209" s="412"/>
      <c r="GIM209" s="412"/>
      <c r="GIN209" s="412"/>
      <c r="GIO209" s="412"/>
      <c r="GIP209" s="412"/>
      <c r="GIQ209" s="412"/>
      <c r="GIR209" s="412"/>
      <c r="GIS209" s="412"/>
      <c r="GIT209" s="412"/>
      <c r="GIU209" s="412"/>
      <c r="GIV209" s="412"/>
      <c r="GIW209" s="412"/>
      <c r="GIX209" s="413"/>
      <c r="GIY209" s="413"/>
      <c r="GIZ209" s="413"/>
      <c r="GJA209" s="413"/>
      <c r="GJB209" s="413"/>
      <c r="GJC209" s="413"/>
      <c r="GJD209" s="413"/>
      <c r="GJE209" s="413"/>
      <c r="GJF209" s="413"/>
      <c r="GJG209" s="413"/>
      <c r="GJH209" s="413"/>
      <c r="GJI209" s="413"/>
      <c r="GJJ209" s="413"/>
      <c r="GJK209" s="413"/>
      <c r="GJL209" s="413"/>
      <c r="GJM209" s="413"/>
      <c r="GJN209" s="413"/>
      <c r="GJO209" s="413"/>
      <c r="GJP209" s="413"/>
      <c r="GJQ209" s="413"/>
      <c r="GJR209" s="413"/>
      <c r="GJS209" s="413"/>
      <c r="GJT209" s="413"/>
      <c r="GJU209" s="413"/>
      <c r="GJV209" s="414"/>
      <c r="GJW209" s="414"/>
      <c r="GJX209" s="414"/>
      <c r="GJY209" s="414"/>
      <c r="GJZ209" s="414"/>
      <c r="GKA209" s="413"/>
      <c r="GKB209" s="413"/>
      <c r="GKC209" s="414"/>
      <c r="GKD209" s="414"/>
      <c r="GKE209" s="413"/>
      <c r="GKF209" s="413"/>
      <c r="GKG209" s="414"/>
      <c r="GKH209" s="414"/>
      <c r="GKI209" s="413"/>
      <c r="GKJ209" s="413"/>
      <c r="GKK209" s="413"/>
      <c r="GKL209" s="413"/>
      <c r="GKM209" s="413"/>
      <c r="GKN209" s="413"/>
      <c r="GKO209" s="413"/>
      <c r="GKP209" s="414"/>
      <c r="GKQ209" s="414"/>
      <c r="GKR209" s="413"/>
      <c r="GKS209" s="413"/>
      <c r="GKT209" s="414"/>
      <c r="GKU209" s="414"/>
      <c r="GKV209" s="413"/>
      <c r="GKW209" s="413"/>
      <c r="GKX209" s="413"/>
      <c r="GKY209" s="413"/>
      <c r="GKZ209" s="413"/>
      <c r="GLA209" s="407"/>
      <c r="GLB209" s="439"/>
      <c r="GLC209" s="413"/>
      <c r="GLD209" s="413"/>
      <c r="GLE209" s="413"/>
      <c r="GLF209" s="413"/>
      <c r="GLG209" s="413"/>
      <c r="GLH209" s="413"/>
      <c r="GLI209" s="413"/>
      <c r="GLJ209" s="412"/>
      <c r="GLK209" s="412"/>
      <c r="GLL209" s="412"/>
      <c r="GLM209" s="412"/>
      <c r="GLN209" s="412"/>
      <c r="GLO209" s="412"/>
      <c r="GLP209" s="412"/>
      <c r="GLQ209" s="412"/>
      <c r="GLR209" s="412"/>
      <c r="GLS209" s="412"/>
      <c r="GLT209" s="412"/>
      <c r="GLU209" s="412"/>
      <c r="GLV209" s="412"/>
      <c r="GLW209" s="412"/>
      <c r="GLX209" s="412"/>
      <c r="GLY209" s="412"/>
      <c r="GLZ209" s="412"/>
      <c r="GMA209" s="412"/>
      <c r="GMB209" s="412"/>
      <c r="GMC209" s="412"/>
      <c r="GMD209" s="412"/>
      <c r="GME209" s="412"/>
      <c r="GMF209" s="412"/>
      <c r="GMG209" s="412"/>
      <c r="GMH209" s="412"/>
      <c r="GMI209" s="412"/>
      <c r="GMJ209" s="412"/>
      <c r="GMK209" s="412"/>
      <c r="GML209" s="412"/>
      <c r="GMM209" s="412"/>
      <c r="GMN209" s="412"/>
      <c r="GMO209" s="412"/>
      <c r="GMP209" s="412"/>
      <c r="GMQ209" s="412"/>
      <c r="GMR209" s="412"/>
      <c r="GMS209" s="412"/>
      <c r="GMT209" s="412"/>
      <c r="GMU209" s="412"/>
      <c r="GMV209" s="412"/>
      <c r="GMW209" s="412"/>
      <c r="GMX209" s="412"/>
      <c r="GMY209" s="412"/>
      <c r="GMZ209" s="412"/>
      <c r="GNA209" s="412"/>
      <c r="GNB209" s="413"/>
      <c r="GNC209" s="413"/>
      <c r="GND209" s="413"/>
      <c r="GNE209" s="413"/>
      <c r="GNF209" s="413"/>
      <c r="GNG209" s="413"/>
      <c r="GNH209" s="413"/>
      <c r="GNI209" s="413"/>
      <c r="GNJ209" s="413"/>
      <c r="GNK209" s="413"/>
      <c r="GNL209" s="413"/>
      <c r="GNM209" s="413"/>
      <c r="GNN209" s="413"/>
      <c r="GNO209" s="413"/>
      <c r="GNP209" s="413"/>
      <c r="GNQ209" s="413"/>
      <c r="GNR209" s="413"/>
      <c r="GNS209" s="413"/>
      <c r="GNT209" s="413"/>
      <c r="GNU209" s="413"/>
      <c r="GNV209" s="413"/>
      <c r="GNW209" s="413"/>
      <c r="GNX209" s="413"/>
      <c r="GNY209" s="413"/>
      <c r="GNZ209" s="414"/>
      <c r="GOA209" s="414"/>
      <c r="GOB209" s="414"/>
      <c r="GOC209" s="414"/>
      <c r="GOD209" s="414"/>
      <c r="GOE209" s="413"/>
      <c r="GOF209" s="413"/>
      <c r="GOG209" s="414"/>
      <c r="GOH209" s="414"/>
      <c r="GOI209" s="413"/>
      <c r="GOJ209" s="413"/>
      <c r="GOK209" s="414"/>
      <c r="GOL209" s="414"/>
      <c r="GOM209" s="413"/>
      <c r="GON209" s="413"/>
      <c r="GOO209" s="413"/>
      <c r="GOP209" s="413"/>
      <c r="GOQ209" s="413"/>
      <c r="GOR209" s="413"/>
      <c r="GOS209" s="413"/>
      <c r="GOT209" s="414"/>
      <c r="GOU209" s="414"/>
      <c r="GOV209" s="413"/>
      <c r="GOW209" s="413"/>
      <c r="GOX209" s="414"/>
      <c r="GOY209" s="414"/>
      <c r="GOZ209" s="413"/>
      <c r="GPA209" s="413"/>
      <c r="GPB209" s="413"/>
      <c r="GPC209" s="413"/>
      <c r="GPD209" s="413"/>
      <c r="GPE209" s="407"/>
      <c r="GPF209" s="439"/>
      <c r="GPG209" s="413"/>
      <c r="GPH209" s="413"/>
      <c r="GPI209" s="413"/>
      <c r="GPJ209" s="413"/>
      <c r="GPK209" s="413"/>
      <c r="GPL209" s="413"/>
      <c r="GPM209" s="413"/>
      <c r="GPN209" s="412"/>
      <c r="GPO209" s="412"/>
      <c r="GPP209" s="412"/>
      <c r="GPQ209" s="412"/>
      <c r="GPR209" s="412"/>
      <c r="GPS209" s="412"/>
      <c r="GPT209" s="412"/>
      <c r="GPU209" s="412"/>
      <c r="GPV209" s="412"/>
      <c r="GPW209" s="412"/>
      <c r="GPX209" s="412"/>
      <c r="GPY209" s="412"/>
      <c r="GPZ209" s="412"/>
      <c r="GQA209" s="412"/>
      <c r="GQB209" s="412"/>
      <c r="GQC209" s="412"/>
      <c r="GQD209" s="412"/>
      <c r="GQE209" s="412"/>
      <c r="GQF209" s="412"/>
      <c r="GQG209" s="412"/>
      <c r="GQH209" s="412"/>
      <c r="GQI209" s="412"/>
      <c r="GQJ209" s="412"/>
      <c r="GQK209" s="412"/>
      <c r="GQL209" s="412"/>
      <c r="GQM209" s="412"/>
      <c r="GQN209" s="412"/>
      <c r="GQO209" s="412"/>
      <c r="GQP209" s="412"/>
      <c r="GQQ209" s="412"/>
      <c r="GQR209" s="412"/>
      <c r="GQS209" s="412"/>
      <c r="GQT209" s="412"/>
      <c r="GQU209" s="412"/>
      <c r="GQV209" s="412"/>
      <c r="GQW209" s="412"/>
      <c r="GQX209" s="412"/>
      <c r="GQY209" s="412"/>
      <c r="GQZ209" s="412"/>
      <c r="GRA209" s="412"/>
      <c r="GRB209" s="412"/>
      <c r="GRC209" s="412"/>
      <c r="GRD209" s="412"/>
      <c r="GRE209" s="412"/>
      <c r="GRF209" s="413"/>
      <c r="GRG209" s="413"/>
      <c r="GRH209" s="413"/>
      <c r="GRI209" s="413"/>
      <c r="GRJ209" s="413"/>
      <c r="GRK209" s="413"/>
      <c r="GRL209" s="413"/>
      <c r="GRM209" s="413"/>
      <c r="GRN209" s="413"/>
      <c r="GRO209" s="413"/>
      <c r="GRP209" s="413"/>
      <c r="GRQ209" s="413"/>
      <c r="GRR209" s="413"/>
      <c r="GRS209" s="413"/>
      <c r="GRT209" s="413"/>
      <c r="GRU209" s="413"/>
      <c r="GRV209" s="413"/>
      <c r="GRW209" s="413"/>
      <c r="GRX209" s="413"/>
      <c r="GRY209" s="413"/>
      <c r="GRZ209" s="413"/>
      <c r="GSA209" s="413"/>
      <c r="GSB209" s="413"/>
      <c r="GSC209" s="413"/>
      <c r="GSD209" s="414"/>
      <c r="GSE209" s="414"/>
      <c r="GSF209" s="414"/>
      <c r="GSG209" s="414"/>
      <c r="GSH209" s="414"/>
      <c r="GSI209" s="413"/>
      <c r="GSJ209" s="413"/>
      <c r="GSK209" s="414"/>
      <c r="GSL209" s="414"/>
      <c r="GSM209" s="413"/>
      <c r="GSN209" s="413"/>
      <c r="GSO209" s="414"/>
      <c r="GSP209" s="414"/>
      <c r="GSQ209" s="413"/>
      <c r="GSR209" s="413"/>
      <c r="GSS209" s="413"/>
      <c r="GST209" s="413"/>
      <c r="GSU209" s="413"/>
      <c r="GSV209" s="413"/>
      <c r="GSW209" s="413"/>
      <c r="GSX209" s="414"/>
      <c r="GSY209" s="414"/>
      <c r="GSZ209" s="413"/>
      <c r="GTA209" s="413"/>
      <c r="GTB209" s="414"/>
      <c r="GTC209" s="414"/>
      <c r="GTD209" s="413"/>
      <c r="GTE209" s="413"/>
      <c r="GTF209" s="413"/>
      <c r="GTG209" s="413"/>
      <c r="GTH209" s="413"/>
      <c r="GTI209" s="407"/>
      <c r="GTJ209" s="439"/>
      <c r="GTK209" s="413"/>
      <c r="GTL209" s="413"/>
      <c r="GTM209" s="413"/>
      <c r="GTN209" s="413"/>
      <c r="GTO209" s="413"/>
      <c r="GTP209" s="413"/>
      <c r="GTQ209" s="413"/>
      <c r="GTR209" s="412"/>
      <c r="GTS209" s="412"/>
      <c r="GTT209" s="412"/>
      <c r="GTU209" s="412"/>
      <c r="GTV209" s="412"/>
      <c r="GTW209" s="412"/>
      <c r="GTX209" s="412"/>
      <c r="GTY209" s="412"/>
      <c r="GTZ209" s="412"/>
      <c r="GUA209" s="412"/>
      <c r="GUB209" s="412"/>
      <c r="GUC209" s="412"/>
      <c r="GUD209" s="412"/>
      <c r="GUE209" s="412"/>
      <c r="GUF209" s="412"/>
      <c r="GUG209" s="412"/>
      <c r="GUH209" s="412"/>
      <c r="GUI209" s="412"/>
      <c r="GUJ209" s="412"/>
      <c r="GUK209" s="412"/>
      <c r="GUL209" s="412"/>
      <c r="GUM209" s="412"/>
      <c r="GUN209" s="412"/>
      <c r="GUO209" s="412"/>
      <c r="GUP209" s="412"/>
      <c r="GUQ209" s="412"/>
      <c r="GUR209" s="412"/>
      <c r="GUS209" s="412"/>
      <c r="GUT209" s="412"/>
      <c r="GUU209" s="412"/>
      <c r="GUV209" s="412"/>
      <c r="GUW209" s="412"/>
      <c r="GUX209" s="412"/>
      <c r="GUY209" s="412"/>
      <c r="GUZ209" s="412"/>
      <c r="GVA209" s="412"/>
      <c r="GVB209" s="412"/>
      <c r="GVC209" s="412"/>
      <c r="GVD209" s="412"/>
      <c r="GVE209" s="412"/>
      <c r="GVF209" s="412"/>
      <c r="GVG209" s="412"/>
      <c r="GVH209" s="412"/>
      <c r="GVI209" s="412"/>
      <c r="GVJ209" s="413"/>
      <c r="GVK209" s="413"/>
      <c r="GVL209" s="413"/>
      <c r="GVM209" s="413"/>
      <c r="GVN209" s="413"/>
      <c r="GVO209" s="413"/>
      <c r="GVP209" s="413"/>
      <c r="GVQ209" s="413"/>
      <c r="GVR209" s="413"/>
      <c r="GVS209" s="413"/>
      <c r="GVT209" s="413"/>
      <c r="GVU209" s="413"/>
      <c r="GVV209" s="413"/>
      <c r="GVW209" s="413"/>
      <c r="GVX209" s="413"/>
      <c r="GVY209" s="413"/>
      <c r="GVZ209" s="413"/>
      <c r="GWA209" s="413"/>
      <c r="GWB209" s="413"/>
      <c r="GWC209" s="413"/>
      <c r="GWD209" s="413"/>
      <c r="GWE209" s="413"/>
      <c r="GWF209" s="413"/>
      <c r="GWG209" s="413"/>
      <c r="GWH209" s="414"/>
      <c r="GWI209" s="414"/>
      <c r="GWJ209" s="414"/>
      <c r="GWK209" s="414"/>
      <c r="GWL209" s="414"/>
      <c r="GWM209" s="413"/>
      <c r="GWN209" s="413"/>
      <c r="GWO209" s="414"/>
      <c r="GWP209" s="414"/>
      <c r="GWQ209" s="413"/>
      <c r="GWR209" s="413"/>
      <c r="GWS209" s="414"/>
      <c r="GWT209" s="414"/>
      <c r="GWU209" s="413"/>
      <c r="GWV209" s="413"/>
      <c r="GWW209" s="413"/>
      <c r="GWX209" s="413"/>
      <c r="GWY209" s="413"/>
      <c r="GWZ209" s="413"/>
      <c r="GXA209" s="413"/>
      <c r="GXB209" s="414"/>
      <c r="GXC209" s="414"/>
      <c r="GXD209" s="413"/>
      <c r="GXE209" s="413"/>
      <c r="GXF209" s="414"/>
      <c r="GXG209" s="414"/>
      <c r="GXH209" s="413"/>
      <c r="GXI209" s="413"/>
      <c r="GXJ209" s="413"/>
      <c r="GXK209" s="413"/>
      <c r="GXL209" s="413"/>
      <c r="GXM209" s="407"/>
      <c r="GXN209" s="439"/>
      <c r="GXO209" s="413"/>
      <c r="GXP209" s="413"/>
      <c r="GXQ209" s="413"/>
      <c r="GXR209" s="413"/>
      <c r="GXS209" s="413"/>
      <c r="GXT209" s="413"/>
      <c r="GXU209" s="413"/>
      <c r="GXV209" s="412"/>
      <c r="GXW209" s="412"/>
      <c r="GXX209" s="412"/>
      <c r="GXY209" s="412"/>
      <c r="GXZ209" s="412"/>
      <c r="GYA209" s="412"/>
      <c r="GYB209" s="412"/>
      <c r="GYC209" s="412"/>
      <c r="GYD209" s="412"/>
      <c r="GYE209" s="412"/>
      <c r="GYF209" s="412"/>
      <c r="GYG209" s="412"/>
      <c r="GYH209" s="412"/>
      <c r="GYI209" s="412"/>
      <c r="GYJ209" s="412"/>
      <c r="GYK209" s="412"/>
      <c r="GYL209" s="412"/>
      <c r="GYM209" s="412"/>
      <c r="GYN209" s="412"/>
      <c r="GYO209" s="412"/>
      <c r="GYP209" s="412"/>
      <c r="GYQ209" s="412"/>
      <c r="GYR209" s="412"/>
      <c r="GYS209" s="412"/>
      <c r="GYT209" s="412"/>
      <c r="GYU209" s="412"/>
      <c r="GYV209" s="412"/>
      <c r="GYW209" s="412"/>
      <c r="GYX209" s="412"/>
      <c r="GYY209" s="412"/>
      <c r="GYZ209" s="412"/>
      <c r="GZA209" s="412"/>
      <c r="GZB209" s="412"/>
      <c r="GZC209" s="412"/>
      <c r="GZD209" s="412"/>
      <c r="GZE209" s="412"/>
      <c r="GZF209" s="412"/>
      <c r="GZG209" s="412"/>
      <c r="GZH209" s="412"/>
      <c r="GZI209" s="412"/>
      <c r="GZJ209" s="412"/>
      <c r="GZK209" s="412"/>
      <c r="GZL209" s="412"/>
      <c r="GZM209" s="412"/>
      <c r="GZN209" s="413"/>
      <c r="GZO209" s="413"/>
      <c r="GZP209" s="413"/>
      <c r="GZQ209" s="413"/>
      <c r="GZR209" s="413"/>
      <c r="GZS209" s="413"/>
      <c r="GZT209" s="413"/>
      <c r="GZU209" s="413"/>
      <c r="GZV209" s="413"/>
      <c r="GZW209" s="413"/>
      <c r="GZX209" s="413"/>
      <c r="GZY209" s="413"/>
      <c r="GZZ209" s="413"/>
      <c r="HAA209" s="413"/>
      <c r="HAB209" s="413"/>
      <c r="HAC209" s="413"/>
      <c r="HAD209" s="413"/>
      <c r="HAE209" s="413"/>
      <c r="HAF209" s="413"/>
      <c r="HAG209" s="413"/>
      <c r="HAH209" s="413"/>
      <c r="HAI209" s="413"/>
      <c r="HAJ209" s="413"/>
      <c r="HAK209" s="413"/>
      <c r="HAL209" s="414"/>
      <c r="HAM209" s="414"/>
      <c r="HAN209" s="414"/>
      <c r="HAO209" s="414"/>
      <c r="HAP209" s="414"/>
      <c r="HAQ209" s="413"/>
      <c r="HAR209" s="413"/>
      <c r="HAS209" s="414"/>
      <c r="HAT209" s="414"/>
      <c r="HAU209" s="413"/>
      <c r="HAV209" s="413"/>
      <c r="HAW209" s="414"/>
      <c r="HAX209" s="414"/>
      <c r="HAY209" s="413"/>
      <c r="HAZ209" s="413"/>
      <c r="HBA209" s="413"/>
      <c r="HBB209" s="413"/>
      <c r="HBC209" s="413"/>
      <c r="HBD209" s="413"/>
      <c r="HBE209" s="413"/>
      <c r="HBF209" s="414"/>
      <c r="HBG209" s="414"/>
      <c r="HBH209" s="413"/>
      <c r="HBI209" s="413"/>
      <c r="HBJ209" s="414"/>
      <c r="HBK209" s="414"/>
      <c r="HBL209" s="413"/>
      <c r="HBM209" s="413"/>
      <c r="HBN209" s="413"/>
      <c r="HBO209" s="413"/>
      <c r="HBP209" s="413"/>
      <c r="HBQ209" s="407"/>
      <c r="HBR209" s="439"/>
      <c r="HBS209" s="413"/>
      <c r="HBT209" s="413"/>
      <c r="HBU209" s="413"/>
      <c r="HBV209" s="413"/>
      <c r="HBW209" s="413"/>
      <c r="HBX209" s="413"/>
      <c r="HBY209" s="413"/>
      <c r="HBZ209" s="412"/>
      <c r="HCA209" s="412"/>
      <c r="HCB209" s="412"/>
      <c r="HCC209" s="412"/>
      <c r="HCD209" s="412"/>
      <c r="HCE209" s="412"/>
      <c r="HCF209" s="412"/>
      <c r="HCG209" s="412"/>
      <c r="HCH209" s="412"/>
      <c r="HCI209" s="412"/>
      <c r="HCJ209" s="412"/>
      <c r="HCK209" s="412"/>
      <c r="HCL209" s="412"/>
      <c r="HCM209" s="412"/>
      <c r="HCN209" s="412"/>
      <c r="HCO209" s="412"/>
      <c r="HCP209" s="412"/>
      <c r="HCQ209" s="412"/>
      <c r="HCR209" s="412"/>
      <c r="HCS209" s="412"/>
      <c r="HCT209" s="412"/>
      <c r="HCU209" s="412"/>
      <c r="HCV209" s="412"/>
      <c r="HCW209" s="412"/>
      <c r="HCX209" s="412"/>
      <c r="HCY209" s="412"/>
      <c r="HCZ209" s="412"/>
      <c r="HDA209" s="412"/>
      <c r="HDB209" s="412"/>
      <c r="HDC209" s="412"/>
      <c r="HDD209" s="412"/>
      <c r="HDE209" s="412"/>
      <c r="HDF209" s="412"/>
      <c r="HDG209" s="412"/>
      <c r="HDH209" s="412"/>
      <c r="HDI209" s="412"/>
      <c r="HDJ209" s="412"/>
      <c r="HDK209" s="412"/>
      <c r="HDL209" s="412"/>
      <c r="HDM209" s="412"/>
      <c r="HDN209" s="412"/>
      <c r="HDO209" s="412"/>
      <c r="HDP209" s="412"/>
      <c r="HDQ209" s="412"/>
      <c r="HDR209" s="413"/>
      <c r="HDS209" s="413"/>
      <c r="HDT209" s="413"/>
      <c r="HDU209" s="413"/>
      <c r="HDV209" s="413"/>
      <c r="HDW209" s="413"/>
      <c r="HDX209" s="413"/>
      <c r="HDY209" s="413"/>
      <c r="HDZ209" s="413"/>
      <c r="HEA209" s="413"/>
      <c r="HEB209" s="413"/>
      <c r="HEC209" s="413"/>
      <c r="HED209" s="413"/>
      <c r="HEE209" s="413"/>
      <c r="HEF209" s="413"/>
      <c r="HEG209" s="413"/>
      <c r="HEH209" s="413"/>
      <c r="HEI209" s="413"/>
      <c r="HEJ209" s="413"/>
      <c r="HEK209" s="413"/>
      <c r="HEL209" s="413"/>
      <c r="HEM209" s="413"/>
      <c r="HEN209" s="413"/>
      <c r="HEO209" s="413"/>
      <c r="HEP209" s="414"/>
      <c r="HEQ209" s="414"/>
      <c r="HER209" s="414"/>
      <c r="HES209" s="414"/>
      <c r="HET209" s="414"/>
      <c r="HEU209" s="413"/>
      <c r="HEV209" s="413"/>
      <c r="HEW209" s="414"/>
      <c r="HEX209" s="414"/>
      <c r="HEY209" s="413"/>
      <c r="HEZ209" s="413"/>
      <c r="HFA209" s="414"/>
      <c r="HFB209" s="414"/>
      <c r="HFC209" s="413"/>
      <c r="HFD209" s="413"/>
      <c r="HFE209" s="413"/>
      <c r="HFF209" s="413"/>
      <c r="HFG209" s="413"/>
      <c r="HFH209" s="413"/>
      <c r="HFI209" s="413"/>
      <c r="HFJ209" s="414"/>
      <c r="HFK209" s="414"/>
      <c r="HFL209" s="413"/>
      <c r="HFM209" s="413"/>
      <c r="HFN209" s="414"/>
      <c r="HFO209" s="414"/>
      <c r="HFP209" s="413"/>
      <c r="HFQ209" s="413"/>
      <c r="HFR209" s="413"/>
      <c r="HFS209" s="413"/>
      <c r="HFT209" s="413"/>
      <c r="HFU209" s="407"/>
      <c r="HFV209" s="439"/>
      <c r="HFW209" s="413"/>
      <c r="HFX209" s="413"/>
      <c r="HFY209" s="413"/>
      <c r="HFZ209" s="413"/>
      <c r="HGA209" s="413"/>
      <c r="HGB209" s="413"/>
      <c r="HGC209" s="413"/>
      <c r="HGD209" s="412"/>
      <c r="HGE209" s="412"/>
      <c r="HGF209" s="412"/>
      <c r="HGG209" s="412"/>
      <c r="HGH209" s="412"/>
      <c r="HGI209" s="412"/>
      <c r="HGJ209" s="412"/>
      <c r="HGK209" s="412"/>
      <c r="HGL209" s="412"/>
      <c r="HGM209" s="412"/>
      <c r="HGN209" s="412"/>
      <c r="HGO209" s="412"/>
      <c r="HGP209" s="412"/>
      <c r="HGQ209" s="412"/>
      <c r="HGR209" s="412"/>
      <c r="HGS209" s="412"/>
      <c r="HGT209" s="412"/>
      <c r="HGU209" s="412"/>
      <c r="HGV209" s="412"/>
      <c r="HGW209" s="412"/>
      <c r="HGX209" s="412"/>
      <c r="HGY209" s="412"/>
      <c r="HGZ209" s="412"/>
      <c r="HHA209" s="412"/>
      <c r="HHB209" s="412"/>
      <c r="HHC209" s="412"/>
      <c r="HHD209" s="412"/>
      <c r="HHE209" s="412"/>
      <c r="HHF209" s="412"/>
      <c r="HHG209" s="412"/>
      <c r="HHH209" s="412"/>
      <c r="HHI209" s="412"/>
      <c r="HHJ209" s="412"/>
      <c r="HHK209" s="412"/>
      <c r="HHL209" s="412"/>
      <c r="HHM209" s="412"/>
      <c r="HHN209" s="412"/>
      <c r="HHO209" s="412"/>
      <c r="HHP209" s="412"/>
      <c r="HHQ209" s="412"/>
      <c r="HHR209" s="412"/>
      <c r="HHS209" s="412"/>
      <c r="HHT209" s="412"/>
      <c r="HHU209" s="412"/>
      <c r="HHV209" s="413"/>
      <c r="HHW209" s="413"/>
      <c r="HHX209" s="413"/>
      <c r="HHY209" s="413"/>
      <c r="HHZ209" s="413"/>
      <c r="HIA209" s="413"/>
      <c r="HIB209" s="413"/>
      <c r="HIC209" s="413"/>
      <c r="HID209" s="413"/>
      <c r="HIE209" s="413"/>
      <c r="HIF209" s="413"/>
      <c r="HIG209" s="413"/>
      <c r="HIH209" s="413"/>
      <c r="HII209" s="413"/>
      <c r="HIJ209" s="413"/>
      <c r="HIK209" s="413"/>
      <c r="HIL209" s="413"/>
      <c r="HIM209" s="413"/>
      <c r="HIN209" s="413"/>
      <c r="HIO209" s="413"/>
      <c r="HIP209" s="413"/>
      <c r="HIQ209" s="413"/>
      <c r="HIR209" s="413"/>
      <c r="HIS209" s="413"/>
      <c r="HIT209" s="414"/>
      <c r="HIU209" s="414"/>
      <c r="HIV209" s="414"/>
      <c r="HIW209" s="414"/>
      <c r="HIX209" s="414"/>
      <c r="HIY209" s="413"/>
      <c r="HIZ209" s="413"/>
      <c r="HJA209" s="414"/>
      <c r="HJB209" s="414"/>
      <c r="HJC209" s="413"/>
      <c r="HJD209" s="413"/>
      <c r="HJE209" s="414"/>
      <c r="HJF209" s="414"/>
      <c r="HJG209" s="413"/>
      <c r="HJH209" s="413"/>
      <c r="HJI209" s="413"/>
      <c r="HJJ209" s="413"/>
      <c r="HJK209" s="413"/>
      <c r="HJL209" s="413"/>
      <c r="HJM209" s="413"/>
      <c r="HJN209" s="414"/>
      <c r="HJO209" s="414"/>
      <c r="HJP209" s="413"/>
      <c r="HJQ209" s="413"/>
      <c r="HJR209" s="414"/>
      <c r="HJS209" s="414"/>
      <c r="HJT209" s="413"/>
      <c r="HJU209" s="413"/>
      <c r="HJV209" s="413"/>
      <c r="HJW209" s="413"/>
      <c r="HJX209" s="413"/>
      <c r="HJY209" s="407"/>
      <c r="HJZ209" s="439"/>
      <c r="HKA209" s="413"/>
      <c r="HKB209" s="413"/>
      <c r="HKC209" s="413"/>
      <c r="HKD209" s="413"/>
      <c r="HKE209" s="413"/>
      <c r="HKF209" s="413"/>
      <c r="HKG209" s="413"/>
      <c r="HKH209" s="412"/>
      <c r="HKI209" s="412"/>
      <c r="HKJ209" s="412"/>
      <c r="HKK209" s="412"/>
      <c r="HKL209" s="412"/>
      <c r="HKM209" s="412"/>
      <c r="HKN209" s="412"/>
      <c r="HKO209" s="412"/>
      <c r="HKP209" s="412"/>
      <c r="HKQ209" s="412"/>
      <c r="HKR209" s="412"/>
      <c r="HKS209" s="412"/>
      <c r="HKT209" s="412"/>
      <c r="HKU209" s="412"/>
      <c r="HKV209" s="412"/>
      <c r="HKW209" s="412"/>
      <c r="HKX209" s="412"/>
      <c r="HKY209" s="412"/>
      <c r="HKZ209" s="412"/>
      <c r="HLA209" s="412"/>
      <c r="HLB209" s="412"/>
      <c r="HLC209" s="412"/>
      <c r="HLD209" s="412"/>
      <c r="HLE209" s="412"/>
      <c r="HLF209" s="412"/>
      <c r="HLG209" s="412"/>
      <c r="HLH209" s="412"/>
      <c r="HLI209" s="412"/>
      <c r="HLJ209" s="412"/>
      <c r="HLK209" s="412"/>
      <c r="HLL209" s="412"/>
      <c r="HLM209" s="412"/>
      <c r="HLN209" s="412"/>
      <c r="HLO209" s="412"/>
      <c r="HLP209" s="412"/>
      <c r="HLQ209" s="412"/>
      <c r="HLR209" s="412"/>
      <c r="HLS209" s="412"/>
      <c r="HLT209" s="412"/>
      <c r="HLU209" s="412"/>
      <c r="HLV209" s="412"/>
      <c r="HLW209" s="412"/>
      <c r="HLX209" s="412"/>
      <c r="HLY209" s="412"/>
      <c r="HLZ209" s="413"/>
      <c r="HMA209" s="413"/>
      <c r="HMB209" s="413"/>
      <c r="HMC209" s="413"/>
      <c r="HMD209" s="413"/>
      <c r="HME209" s="413"/>
      <c r="HMF209" s="413"/>
      <c r="HMG209" s="413"/>
      <c r="HMH209" s="413"/>
      <c r="HMI209" s="413"/>
      <c r="HMJ209" s="413"/>
      <c r="HMK209" s="413"/>
      <c r="HML209" s="413"/>
      <c r="HMM209" s="413"/>
      <c r="HMN209" s="413"/>
      <c r="HMO209" s="413"/>
      <c r="HMP209" s="413"/>
      <c r="HMQ209" s="413"/>
      <c r="HMR209" s="413"/>
      <c r="HMS209" s="413"/>
      <c r="HMT209" s="413"/>
      <c r="HMU209" s="413"/>
      <c r="HMV209" s="413"/>
      <c r="HMW209" s="413"/>
      <c r="HMX209" s="414"/>
      <c r="HMY209" s="414"/>
      <c r="HMZ209" s="414"/>
      <c r="HNA209" s="414"/>
      <c r="HNB209" s="414"/>
      <c r="HNC209" s="413"/>
      <c r="HND209" s="413"/>
      <c r="HNE209" s="414"/>
      <c r="HNF209" s="414"/>
      <c r="HNG209" s="413"/>
      <c r="HNH209" s="413"/>
      <c r="HNI209" s="414"/>
      <c r="HNJ209" s="414"/>
      <c r="HNK209" s="413"/>
      <c r="HNL209" s="413"/>
      <c r="HNM209" s="413"/>
      <c r="HNN209" s="413"/>
      <c r="HNO209" s="413"/>
      <c r="HNP209" s="413"/>
      <c r="HNQ209" s="413"/>
      <c r="HNR209" s="414"/>
      <c r="HNS209" s="414"/>
      <c r="HNT209" s="413"/>
      <c r="HNU209" s="413"/>
      <c r="HNV209" s="414"/>
      <c r="HNW209" s="414"/>
      <c r="HNX209" s="413"/>
      <c r="HNY209" s="413"/>
      <c r="HNZ209" s="413"/>
      <c r="HOA209" s="413"/>
      <c r="HOB209" s="413"/>
      <c r="HOC209" s="407"/>
      <c r="HOD209" s="439"/>
      <c r="HOE209" s="413"/>
      <c r="HOF209" s="413"/>
      <c r="HOG209" s="413"/>
      <c r="HOH209" s="413"/>
      <c r="HOI209" s="413"/>
      <c r="HOJ209" s="413"/>
      <c r="HOK209" s="413"/>
      <c r="HOL209" s="412"/>
      <c r="HOM209" s="412"/>
      <c r="HON209" s="412"/>
      <c r="HOO209" s="412"/>
      <c r="HOP209" s="412"/>
      <c r="HOQ209" s="412"/>
      <c r="HOR209" s="412"/>
      <c r="HOS209" s="412"/>
      <c r="HOT209" s="412"/>
      <c r="HOU209" s="412"/>
      <c r="HOV209" s="412"/>
      <c r="HOW209" s="412"/>
      <c r="HOX209" s="412"/>
      <c r="HOY209" s="412"/>
      <c r="HOZ209" s="412"/>
      <c r="HPA209" s="412"/>
      <c r="HPB209" s="412"/>
      <c r="HPC209" s="412"/>
      <c r="HPD209" s="412"/>
      <c r="HPE209" s="412"/>
      <c r="HPF209" s="412"/>
      <c r="HPG209" s="412"/>
      <c r="HPH209" s="412"/>
      <c r="HPI209" s="412"/>
      <c r="HPJ209" s="412"/>
      <c r="HPK209" s="412"/>
      <c r="HPL209" s="412"/>
      <c r="HPM209" s="412"/>
      <c r="HPN209" s="412"/>
      <c r="HPO209" s="412"/>
      <c r="HPP209" s="412"/>
      <c r="HPQ209" s="412"/>
      <c r="HPR209" s="412"/>
      <c r="HPS209" s="412"/>
      <c r="HPT209" s="412"/>
      <c r="HPU209" s="412"/>
      <c r="HPV209" s="412"/>
      <c r="HPW209" s="412"/>
      <c r="HPX209" s="412"/>
      <c r="HPY209" s="412"/>
      <c r="HPZ209" s="412"/>
      <c r="HQA209" s="412"/>
      <c r="HQB209" s="412"/>
      <c r="HQC209" s="412"/>
      <c r="HQD209" s="413"/>
      <c r="HQE209" s="413"/>
      <c r="HQF209" s="413"/>
      <c r="HQG209" s="413"/>
      <c r="HQH209" s="413"/>
      <c r="HQI209" s="413"/>
      <c r="HQJ209" s="413"/>
      <c r="HQK209" s="413"/>
      <c r="HQL209" s="413"/>
      <c r="HQM209" s="413"/>
      <c r="HQN209" s="413"/>
      <c r="HQO209" s="413"/>
      <c r="HQP209" s="413"/>
      <c r="HQQ209" s="413"/>
      <c r="HQR209" s="413"/>
      <c r="HQS209" s="413"/>
      <c r="HQT209" s="413"/>
      <c r="HQU209" s="413"/>
      <c r="HQV209" s="413"/>
      <c r="HQW209" s="413"/>
      <c r="HQX209" s="413"/>
      <c r="HQY209" s="413"/>
      <c r="HQZ209" s="413"/>
      <c r="HRA209" s="413"/>
      <c r="HRB209" s="414"/>
      <c r="HRC209" s="414"/>
      <c r="HRD209" s="414"/>
      <c r="HRE209" s="414"/>
      <c r="HRF209" s="414"/>
      <c r="HRG209" s="413"/>
      <c r="HRH209" s="413"/>
      <c r="HRI209" s="414"/>
      <c r="HRJ209" s="414"/>
      <c r="HRK209" s="413"/>
      <c r="HRL209" s="413"/>
      <c r="HRM209" s="414"/>
      <c r="HRN209" s="414"/>
      <c r="HRO209" s="413"/>
      <c r="HRP209" s="413"/>
      <c r="HRQ209" s="413"/>
      <c r="HRR209" s="413"/>
      <c r="HRS209" s="413"/>
      <c r="HRT209" s="413"/>
      <c r="HRU209" s="413"/>
      <c r="HRV209" s="414"/>
      <c r="HRW209" s="414"/>
      <c r="HRX209" s="413"/>
      <c r="HRY209" s="413"/>
      <c r="HRZ209" s="414"/>
      <c r="HSA209" s="414"/>
      <c r="HSB209" s="413"/>
      <c r="HSC209" s="413"/>
      <c r="HSD209" s="413"/>
      <c r="HSE209" s="413"/>
      <c r="HSF209" s="413"/>
      <c r="HSG209" s="407"/>
      <c r="HSH209" s="439"/>
      <c r="HSI209" s="413"/>
      <c r="HSJ209" s="413"/>
      <c r="HSK209" s="413"/>
      <c r="HSL209" s="413"/>
      <c r="HSM209" s="413"/>
      <c r="HSN209" s="413"/>
      <c r="HSO209" s="413"/>
      <c r="HSP209" s="412"/>
      <c r="HSQ209" s="412"/>
      <c r="HSR209" s="412"/>
      <c r="HSS209" s="412"/>
      <c r="HST209" s="412"/>
      <c r="HSU209" s="412"/>
      <c r="HSV209" s="412"/>
      <c r="HSW209" s="412"/>
      <c r="HSX209" s="412"/>
      <c r="HSY209" s="412"/>
      <c r="HSZ209" s="412"/>
      <c r="HTA209" s="412"/>
      <c r="HTB209" s="412"/>
      <c r="HTC209" s="412"/>
      <c r="HTD209" s="412"/>
      <c r="HTE209" s="412"/>
      <c r="HTF209" s="412"/>
      <c r="HTG209" s="412"/>
      <c r="HTH209" s="412"/>
      <c r="HTI209" s="412"/>
      <c r="HTJ209" s="412"/>
      <c r="HTK209" s="412"/>
      <c r="HTL209" s="412"/>
      <c r="HTM209" s="412"/>
      <c r="HTN209" s="412"/>
      <c r="HTO209" s="412"/>
      <c r="HTP209" s="412"/>
      <c r="HTQ209" s="412"/>
      <c r="HTR209" s="412"/>
      <c r="HTS209" s="412"/>
      <c r="HTT209" s="412"/>
      <c r="HTU209" s="412"/>
      <c r="HTV209" s="412"/>
      <c r="HTW209" s="412"/>
      <c r="HTX209" s="412"/>
      <c r="HTY209" s="412"/>
      <c r="HTZ209" s="412"/>
      <c r="HUA209" s="412"/>
      <c r="HUB209" s="412"/>
      <c r="HUC209" s="412"/>
      <c r="HUD209" s="412"/>
      <c r="HUE209" s="412"/>
      <c r="HUF209" s="412"/>
      <c r="HUG209" s="412"/>
      <c r="HUH209" s="413"/>
      <c r="HUI209" s="413"/>
      <c r="HUJ209" s="413"/>
      <c r="HUK209" s="413"/>
      <c r="HUL209" s="413"/>
      <c r="HUM209" s="413"/>
      <c r="HUN209" s="413"/>
      <c r="HUO209" s="413"/>
      <c r="HUP209" s="413"/>
      <c r="HUQ209" s="413"/>
      <c r="HUR209" s="413"/>
      <c r="HUS209" s="413"/>
      <c r="HUT209" s="413"/>
      <c r="HUU209" s="413"/>
      <c r="HUV209" s="413"/>
      <c r="HUW209" s="413"/>
      <c r="HUX209" s="413"/>
      <c r="HUY209" s="413"/>
      <c r="HUZ209" s="413"/>
      <c r="HVA209" s="413"/>
      <c r="HVB209" s="413"/>
      <c r="HVC209" s="413"/>
      <c r="HVD209" s="413"/>
      <c r="HVE209" s="413"/>
      <c r="HVF209" s="414"/>
      <c r="HVG209" s="414"/>
      <c r="HVH209" s="414"/>
      <c r="HVI209" s="414"/>
      <c r="HVJ209" s="414"/>
      <c r="HVK209" s="413"/>
      <c r="HVL209" s="413"/>
      <c r="HVM209" s="414"/>
      <c r="HVN209" s="414"/>
      <c r="HVO209" s="413"/>
      <c r="HVP209" s="413"/>
      <c r="HVQ209" s="414"/>
      <c r="HVR209" s="414"/>
      <c r="HVS209" s="413"/>
      <c r="HVT209" s="413"/>
      <c r="HVU209" s="413"/>
      <c r="HVV209" s="413"/>
      <c r="HVW209" s="413"/>
      <c r="HVX209" s="413"/>
      <c r="HVY209" s="413"/>
      <c r="HVZ209" s="414"/>
      <c r="HWA209" s="414"/>
      <c r="HWB209" s="413"/>
      <c r="HWC209" s="413"/>
      <c r="HWD209" s="414"/>
      <c r="HWE209" s="414"/>
      <c r="HWF209" s="413"/>
      <c r="HWG209" s="413"/>
      <c r="HWH209" s="413"/>
      <c r="HWI209" s="413"/>
      <c r="HWJ209" s="413"/>
      <c r="HWK209" s="407"/>
      <c r="HWL209" s="439"/>
      <c r="HWM209" s="413"/>
      <c r="HWN209" s="413"/>
      <c r="HWO209" s="413"/>
      <c r="HWP209" s="413"/>
      <c r="HWQ209" s="413"/>
      <c r="HWR209" s="413"/>
      <c r="HWS209" s="413"/>
      <c r="HWT209" s="412"/>
      <c r="HWU209" s="412"/>
      <c r="HWV209" s="412"/>
      <c r="HWW209" s="412"/>
      <c r="HWX209" s="412"/>
      <c r="HWY209" s="412"/>
      <c r="HWZ209" s="412"/>
      <c r="HXA209" s="412"/>
      <c r="HXB209" s="412"/>
      <c r="HXC209" s="412"/>
      <c r="HXD209" s="412"/>
      <c r="HXE209" s="412"/>
      <c r="HXF209" s="412"/>
      <c r="HXG209" s="412"/>
      <c r="HXH209" s="412"/>
      <c r="HXI209" s="412"/>
      <c r="HXJ209" s="412"/>
      <c r="HXK209" s="412"/>
      <c r="HXL209" s="412"/>
      <c r="HXM209" s="412"/>
      <c r="HXN209" s="412"/>
      <c r="HXO209" s="412"/>
      <c r="HXP209" s="412"/>
      <c r="HXQ209" s="412"/>
      <c r="HXR209" s="412"/>
      <c r="HXS209" s="412"/>
      <c r="HXT209" s="412"/>
      <c r="HXU209" s="412"/>
      <c r="HXV209" s="412"/>
      <c r="HXW209" s="412"/>
      <c r="HXX209" s="412"/>
      <c r="HXY209" s="412"/>
      <c r="HXZ209" s="412"/>
      <c r="HYA209" s="412"/>
      <c r="HYB209" s="412"/>
      <c r="HYC209" s="412"/>
      <c r="HYD209" s="412"/>
      <c r="HYE209" s="412"/>
      <c r="HYF209" s="412"/>
      <c r="HYG209" s="412"/>
      <c r="HYH209" s="412"/>
      <c r="HYI209" s="412"/>
      <c r="HYJ209" s="412"/>
      <c r="HYK209" s="412"/>
      <c r="HYL209" s="413"/>
      <c r="HYM209" s="413"/>
      <c r="HYN209" s="413"/>
      <c r="HYO209" s="413"/>
      <c r="HYP209" s="413"/>
      <c r="HYQ209" s="413"/>
      <c r="HYR209" s="413"/>
      <c r="HYS209" s="413"/>
      <c r="HYT209" s="413"/>
      <c r="HYU209" s="413"/>
      <c r="HYV209" s="413"/>
      <c r="HYW209" s="413"/>
      <c r="HYX209" s="413"/>
      <c r="HYY209" s="413"/>
      <c r="HYZ209" s="413"/>
      <c r="HZA209" s="413"/>
      <c r="HZB209" s="413"/>
      <c r="HZC209" s="413"/>
      <c r="HZD209" s="413"/>
      <c r="HZE209" s="413"/>
      <c r="HZF209" s="413"/>
      <c r="HZG209" s="413"/>
      <c r="HZH209" s="413"/>
      <c r="HZI209" s="413"/>
      <c r="HZJ209" s="414"/>
      <c r="HZK209" s="414"/>
      <c r="HZL209" s="414"/>
      <c r="HZM209" s="414"/>
      <c r="HZN209" s="414"/>
      <c r="HZO209" s="413"/>
      <c r="HZP209" s="413"/>
      <c r="HZQ209" s="414"/>
      <c r="HZR209" s="414"/>
      <c r="HZS209" s="413"/>
      <c r="HZT209" s="413"/>
      <c r="HZU209" s="414"/>
      <c r="HZV209" s="414"/>
      <c r="HZW209" s="413"/>
      <c r="HZX209" s="413"/>
      <c r="HZY209" s="413"/>
      <c r="HZZ209" s="413"/>
      <c r="IAA209" s="413"/>
      <c r="IAB209" s="413"/>
      <c r="IAC209" s="413"/>
      <c r="IAD209" s="414"/>
      <c r="IAE209" s="414"/>
      <c r="IAF209" s="413"/>
      <c r="IAG209" s="413"/>
      <c r="IAH209" s="414"/>
      <c r="IAI209" s="414"/>
      <c r="IAJ209" s="413"/>
      <c r="IAK209" s="413"/>
      <c r="IAL209" s="413"/>
      <c r="IAM209" s="413"/>
      <c r="IAN209" s="413"/>
      <c r="IAO209" s="407"/>
      <c r="IAP209" s="439"/>
      <c r="IAQ209" s="413"/>
      <c r="IAR209" s="413"/>
      <c r="IAS209" s="413"/>
      <c r="IAT209" s="413"/>
      <c r="IAU209" s="413"/>
      <c r="IAV209" s="413"/>
      <c r="IAW209" s="413"/>
      <c r="IAX209" s="412"/>
      <c r="IAY209" s="412"/>
      <c r="IAZ209" s="412"/>
      <c r="IBA209" s="412"/>
      <c r="IBB209" s="412"/>
      <c r="IBC209" s="412"/>
      <c r="IBD209" s="412"/>
      <c r="IBE209" s="412"/>
      <c r="IBF209" s="412"/>
      <c r="IBG209" s="412"/>
      <c r="IBH209" s="412"/>
      <c r="IBI209" s="412"/>
      <c r="IBJ209" s="412"/>
      <c r="IBK209" s="412"/>
      <c r="IBL209" s="412"/>
      <c r="IBM209" s="412"/>
      <c r="IBN209" s="412"/>
      <c r="IBO209" s="412"/>
      <c r="IBP209" s="412"/>
      <c r="IBQ209" s="412"/>
      <c r="IBR209" s="412"/>
      <c r="IBS209" s="412"/>
      <c r="IBT209" s="412"/>
      <c r="IBU209" s="412"/>
      <c r="IBV209" s="412"/>
      <c r="IBW209" s="412"/>
      <c r="IBX209" s="412"/>
      <c r="IBY209" s="412"/>
      <c r="IBZ209" s="412"/>
      <c r="ICA209" s="412"/>
      <c r="ICB209" s="412"/>
      <c r="ICC209" s="412"/>
      <c r="ICD209" s="412"/>
      <c r="ICE209" s="412"/>
      <c r="ICF209" s="412"/>
      <c r="ICG209" s="412"/>
      <c r="ICH209" s="412"/>
      <c r="ICI209" s="412"/>
      <c r="ICJ209" s="412"/>
      <c r="ICK209" s="412"/>
      <c r="ICL209" s="412"/>
      <c r="ICM209" s="412"/>
      <c r="ICN209" s="412"/>
      <c r="ICO209" s="412"/>
      <c r="ICP209" s="413"/>
      <c r="ICQ209" s="413"/>
      <c r="ICR209" s="413"/>
      <c r="ICS209" s="413"/>
      <c r="ICT209" s="413"/>
      <c r="ICU209" s="413"/>
      <c r="ICV209" s="413"/>
      <c r="ICW209" s="413"/>
      <c r="ICX209" s="413"/>
      <c r="ICY209" s="413"/>
      <c r="ICZ209" s="413"/>
      <c r="IDA209" s="413"/>
      <c r="IDB209" s="413"/>
      <c r="IDC209" s="413"/>
      <c r="IDD209" s="413"/>
      <c r="IDE209" s="413"/>
      <c r="IDF209" s="413"/>
      <c r="IDG209" s="413"/>
      <c r="IDH209" s="413"/>
      <c r="IDI209" s="413"/>
      <c r="IDJ209" s="413"/>
      <c r="IDK209" s="413"/>
      <c r="IDL209" s="413"/>
      <c r="IDM209" s="413"/>
      <c r="IDN209" s="414"/>
      <c r="IDO209" s="414"/>
      <c r="IDP209" s="414"/>
      <c r="IDQ209" s="414"/>
      <c r="IDR209" s="414"/>
      <c r="IDS209" s="413"/>
      <c r="IDT209" s="413"/>
      <c r="IDU209" s="414"/>
      <c r="IDV209" s="414"/>
      <c r="IDW209" s="413"/>
      <c r="IDX209" s="413"/>
      <c r="IDY209" s="414"/>
      <c r="IDZ209" s="414"/>
      <c r="IEA209" s="413"/>
      <c r="IEB209" s="413"/>
      <c r="IEC209" s="413"/>
      <c r="IED209" s="413"/>
      <c r="IEE209" s="413"/>
      <c r="IEF209" s="413"/>
      <c r="IEG209" s="413"/>
      <c r="IEH209" s="414"/>
      <c r="IEI209" s="414"/>
      <c r="IEJ209" s="413"/>
      <c r="IEK209" s="413"/>
      <c r="IEL209" s="414"/>
      <c r="IEM209" s="414"/>
      <c r="IEN209" s="413"/>
      <c r="IEO209" s="413"/>
      <c r="IEP209" s="413"/>
      <c r="IEQ209" s="413"/>
      <c r="IER209" s="413"/>
      <c r="IES209" s="407"/>
      <c r="IET209" s="439"/>
      <c r="IEU209" s="413"/>
      <c r="IEV209" s="413"/>
      <c r="IEW209" s="413"/>
      <c r="IEX209" s="413"/>
      <c r="IEY209" s="413"/>
      <c r="IEZ209" s="413"/>
      <c r="IFA209" s="413"/>
      <c r="IFB209" s="412"/>
      <c r="IFC209" s="412"/>
      <c r="IFD209" s="412"/>
      <c r="IFE209" s="412"/>
      <c r="IFF209" s="412"/>
      <c r="IFG209" s="412"/>
      <c r="IFH209" s="412"/>
      <c r="IFI209" s="412"/>
      <c r="IFJ209" s="412"/>
      <c r="IFK209" s="412"/>
      <c r="IFL209" s="412"/>
      <c r="IFM209" s="412"/>
      <c r="IFN209" s="412"/>
      <c r="IFO209" s="412"/>
      <c r="IFP209" s="412"/>
      <c r="IFQ209" s="412"/>
      <c r="IFR209" s="412"/>
      <c r="IFS209" s="412"/>
      <c r="IFT209" s="412"/>
      <c r="IFU209" s="412"/>
      <c r="IFV209" s="412"/>
      <c r="IFW209" s="412"/>
      <c r="IFX209" s="412"/>
      <c r="IFY209" s="412"/>
      <c r="IFZ209" s="412"/>
      <c r="IGA209" s="412"/>
      <c r="IGB209" s="412"/>
      <c r="IGC209" s="412"/>
      <c r="IGD209" s="412"/>
      <c r="IGE209" s="412"/>
      <c r="IGF209" s="412"/>
      <c r="IGG209" s="412"/>
      <c r="IGH209" s="412"/>
      <c r="IGI209" s="412"/>
      <c r="IGJ209" s="412"/>
      <c r="IGK209" s="412"/>
      <c r="IGL209" s="412"/>
      <c r="IGM209" s="412"/>
      <c r="IGN209" s="412"/>
      <c r="IGO209" s="412"/>
      <c r="IGP209" s="412"/>
      <c r="IGQ209" s="412"/>
      <c r="IGR209" s="412"/>
      <c r="IGS209" s="412"/>
      <c r="IGT209" s="413"/>
      <c r="IGU209" s="413"/>
      <c r="IGV209" s="413"/>
      <c r="IGW209" s="413"/>
      <c r="IGX209" s="413"/>
      <c r="IGY209" s="413"/>
      <c r="IGZ209" s="413"/>
      <c r="IHA209" s="413"/>
      <c r="IHB209" s="413"/>
      <c r="IHC209" s="413"/>
      <c r="IHD209" s="413"/>
      <c r="IHE209" s="413"/>
      <c r="IHF209" s="413"/>
      <c r="IHG209" s="413"/>
      <c r="IHH209" s="413"/>
      <c r="IHI209" s="413"/>
      <c r="IHJ209" s="413"/>
      <c r="IHK209" s="413"/>
      <c r="IHL209" s="413"/>
      <c r="IHM209" s="413"/>
      <c r="IHN209" s="413"/>
      <c r="IHO209" s="413"/>
      <c r="IHP209" s="413"/>
      <c r="IHQ209" s="413"/>
      <c r="IHR209" s="414"/>
      <c r="IHS209" s="414"/>
      <c r="IHT209" s="414"/>
      <c r="IHU209" s="414"/>
      <c r="IHV209" s="414"/>
      <c r="IHW209" s="413"/>
      <c r="IHX209" s="413"/>
      <c r="IHY209" s="414"/>
      <c r="IHZ209" s="414"/>
      <c r="IIA209" s="413"/>
      <c r="IIB209" s="413"/>
      <c r="IIC209" s="414"/>
      <c r="IID209" s="414"/>
      <c r="IIE209" s="413"/>
      <c r="IIF209" s="413"/>
      <c r="IIG209" s="413"/>
      <c r="IIH209" s="413"/>
      <c r="III209" s="413"/>
      <c r="IIJ209" s="413"/>
      <c r="IIK209" s="413"/>
      <c r="IIL209" s="414"/>
      <c r="IIM209" s="414"/>
      <c r="IIN209" s="413"/>
      <c r="IIO209" s="413"/>
      <c r="IIP209" s="414"/>
      <c r="IIQ209" s="414"/>
      <c r="IIR209" s="413"/>
      <c r="IIS209" s="413"/>
      <c r="IIT209" s="413"/>
      <c r="IIU209" s="413"/>
      <c r="IIV209" s="413"/>
      <c r="IIW209" s="407"/>
      <c r="IIX209" s="439"/>
      <c r="IIY209" s="413"/>
      <c r="IIZ209" s="413"/>
      <c r="IJA209" s="413"/>
      <c r="IJB209" s="413"/>
      <c r="IJC209" s="413"/>
      <c r="IJD209" s="413"/>
      <c r="IJE209" s="413"/>
      <c r="IJF209" s="412"/>
      <c r="IJG209" s="412"/>
      <c r="IJH209" s="412"/>
      <c r="IJI209" s="412"/>
      <c r="IJJ209" s="412"/>
      <c r="IJK209" s="412"/>
      <c r="IJL209" s="412"/>
      <c r="IJM209" s="412"/>
      <c r="IJN209" s="412"/>
      <c r="IJO209" s="412"/>
      <c r="IJP209" s="412"/>
      <c r="IJQ209" s="412"/>
      <c r="IJR209" s="412"/>
      <c r="IJS209" s="412"/>
      <c r="IJT209" s="412"/>
      <c r="IJU209" s="412"/>
      <c r="IJV209" s="412"/>
      <c r="IJW209" s="412"/>
      <c r="IJX209" s="412"/>
      <c r="IJY209" s="412"/>
      <c r="IJZ209" s="412"/>
      <c r="IKA209" s="412"/>
      <c r="IKB209" s="412"/>
      <c r="IKC209" s="412"/>
      <c r="IKD209" s="412"/>
      <c r="IKE209" s="412"/>
      <c r="IKF209" s="412"/>
      <c r="IKG209" s="412"/>
      <c r="IKH209" s="412"/>
      <c r="IKI209" s="412"/>
      <c r="IKJ209" s="412"/>
      <c r="IKK209" s="412"/>
      <c r="IKL209" s="412"/>
      <c r="IKM209" s="412"/>
      <c r="IKN209" s="412"/>
      <c r="IKO209" s="412"/>
      <c r="IKP209" s="412"/>
      <c r="IKQ209" s="412"/>
      <c r="IKR209" s="412"/>
      <c r="IKS209" s="412"/>
      <c r="IKT209" s="412"/>
      <c r="IKU209" s="412"/>
      <c r="IKV209" s="412"/>
      <c r="IKW209" s="412"/>
      <c r="IKX209" s="413"/>
      <c r="IKY209" s="413"/>
      <c r="IKZ209" s="413"/>
      <c r="ILA209" s="413"/>
      <c r="ILB209" s="413"/>
      <c r="ILC209" s="413"/>
      <c r="ILD209" s="413"/>
      <c r="ILE209" s="413"/>
      <c r="ILF209" s="413"/>
      <c r="ILG209" s="413"/>
      <c r="ILH209" s="413"/>
      <c r="ILI209" s="413"/>
      <c r="ILJ209" s="413"/>
      <c r="ILK209" s="413"/>
      <c r="ILL209" s="413"/>
      <c r="ILM209" s="413"/>
      <c r="ILN209" s="413"/>
      <c r="ILO209" s="413"/>
      <c r="ILP209" s="413"/>
      <c r="ILQ209" s="413"/>
      <c r="ILR209" s="413"/>
      <c r="ILS209" s="413"/>
      <c r="ILT209" s="413"/>
      <c r="ILU209" s="413"/>
      <c r="ILV209" s="414"/>
      <c r="ILW209" s="414"/>
      <c r="ILX209" s="414"/>
      <c r="ILY209" s="414"/>
      <c r="ILZ209" s="414"/>
      <c r="IMA209" s="413"/>
      <c r="IMB209" s="413"/>
      <c r="IMC209" s="414"/>
      <c r="IMD209" s="414"/>
      <c r="IME209" s="413"/>
      <c r="IMF209" s="413"/>
      <c r="IMG209" s="414"/>
      <c r="IMH209" s="414"/>
      <c r="IMI209" s="413"/>
      <c r="IMJ209" s="413"/>
      <c r="IMK209" s="413"/>
      <c r="IML209" s="413"/>
      <c r="IMM209" s="413"/>
      <c r="IMN209" s="413"/>
      <c r="IMO209" s="413"/>
      <c r="IMP209" s="414"/>
      <c r="IMQ209" s="414"/>
      <c r="IMR209" s="413"/>
      <c r="IMS209" s="413"/>
      <c r="IMT209" s="414"/>
      <c r="IMU209" s="414"/>
      <c r="IMV209" s="413"/>
      <c r="IMW209" s="413"/>
      <c r="IMX209" s="413"/>
      <c r="IMY209" s="413"/>
      <c r="IMZ209" s="413"/>
      <c r="INA209" s="407"/>
      <c r="INB209" s="439"/>
      <c r="INC209" s="413"/>
      <c r="IND209" s="413"/>
      <c r="INE209" s="413"/>
      <c r="INF209" s="413"/>
      <c r="ING209" s="413"/>
      <c r="INH209" s="413"/>
      <c r="INI209" s="413"/>
      <c r="INJ209" s="412"/>
      <c r="INK209" s="412"/>
      <c r="INL209" s="412"/>
      <c r="INM209" s="412"/>
      <c r="INN209" s="412"/>
      <c r="INO209" s="412"/>
      <c r="INP209" s="412"/>
      <c r="INQ209" s="412"/>
      <c r="INR209" s="412"/>
      <c r="INS209" s="412"/>
      <c r="INT209" s="412"/>
      <c r="INU209" s="412"/>
      <c r="INV209" s="412"/>
      <c r="INW209" s="412"/>
      <c r="INX209" s="412"/>
      <c r="INY209" s="412"/>
      <c r="INZ209" s="412"/>
      <c r="IOA209" s="412"/>
      <c r="IOB209" s="412"/>
      <c r="IOC209" s="412"/>
      <c r="IOD209" s="412"/>
      <c r="IOE209" s="412"/>
      <c r="IOF209" s="412"/>
      <c r="IOG209" s="412"/>
      <c r="IOH209" s="412"/>
      <c r="IOI209" s="412"/>
      <c r="IOJ209" s="412"/>
      <c r="IOK209" s="412"/>
      <c r="IOL209" s="412"/>
      <c r="IOM209" s="412"/>
      <c r="ION209" s="412"/>
      <c r="IOO209" s="412"/>
      <c r="IOP209" s="412"/>
      <c r="IOQ209" s="412"/>
      <c r="IOR209" s="412"/>
      <c r="IOS209" s="412"/>
      <c r="IOT209" s="412"/>
      <c r="IOU209" s="412"/>
      <c r="IOV209" s="412"/>
      <c r="IOW209" s="412"/>
      <c r="IOX209" s="412"/>
      <c r="IOY209" s="412"/>
      <c r="IOZ209" s="412"/>
      <c r="IPA209" s="412"/>
      <c r="IPB209" s="413"/>
      <c r="IPC209" s="413"/>
      <c r="IPD209" s="413"/>
      <c r="IPE209" s="413"/>
      <c r="IPF209" s="413"/>
      <c r="IPG209" s="413"/>
      <c r="IPH209" s="413"/>
      <c r="IPI209" s="413"/>
      <c r="IPJ209" s="413"/>
      <c r="IPK209" s="413"/>
      <c r="IPL209" s="413"/>
      <c r="IPM209" s="413"/>
      <c r="IPN209" s="413"/>
      <c r="IPO209" s="413"/>
      <c r="IPP209" s="413"/>
      <c r="IPQ209" s="413"/>
      <c r="IPR209" s="413"/>
      <c r="IPS209" s="413"/>
      <c r="IPT209" s="413"/>
      <c r="IPU209" s="413"/>
      <c r="IPV209" s="413"/>
      <c r="IPW209" s="413"/>
      <c r="IPX209" s="413"/>
      <c r="IPY209" s="413"/>
      <c r="IPZ209" s="414"/>
      <c r="IQA209" s="414"/>
      <c r="IQB209" s="414"/>
      <c r="IQC209" s="414"/>
      <c r="IQD209" s="414"/>
      <c r="IQE209" s="413"/>
      <c r="IQF209" s="413"/>
      <c r="IQG209" s="414"/>
      <c r="IQH209" s="414"/>
      <c r="IQI209" s="413"/>
      <c r="IQJ209" s="413"/>
      <c r="IQK209" s="414"/>
      <c r="IQL209" s="414"/>
      <c r="IQM209" s="413"/>
      <c r="IQN209" s="413"/>
      <c r="IQO209" s="413"/>
      <c r="IQP209" s="413"/>
      <c r="IQQ209" s="413"/>
      <c r="IQR209" s="413"/>
      <c r="IQS209" s="413"/>
      <c r="IQT209" s="414"/>
      <c r="IQU209" s="414"/>
      <c r="IQV209" s="413"/>
      <c r="IQW209" s="413"/>
      <c r="IQX209" s="414"/>
      <c r="IQY209" s="414"/>
      <c r="IQZ209" s="413"/>
      <c r="IRA209" s="413"/>
      <c r="IRB209" s="413"/>
      <c r="IRC209" s="413"/>
      <c r="IRD209" s="413"/>
      <c r="IRE209" s="407"/>
      <c r="IRF209" s="439"/>
      <c r="IRG209" s="413"/>
      <c r="IRH209" s="413"/>
      <c r="IRI209" s="413"/>
      <c r="IRJ209" s="413"/>
      <c r="IRK209" s="413"/>
      <c r="IRL209" s="413"/>
      <c r="IRM209" s="413"/>
      <c r="IRN209" s="412"/>
      <c r="IRO209" s="412"/>
      <c r="IRP209" s="412"/>
      <c r="IRQ209" s="412"/>
      <c r="IRR209" s="412"/>
      <c r="IRS209" s="412"/>
      <c r="IRT209" s="412"/>
      <c r="IRU209" s="412"/>
      <c r="IRV209" s="412"/>
      <c r="IRW209" s="412"/>
      <c r="IRX209" s="412"/>
      <c r="IRY209" s="412"/>
      <c r="IRZ209" s="412"/>
      <c r="ISA209" s="412"/>
      <c r="ISB209" s="412"/>
      <c r="ISC209" s="412"/>
      <c r="ISD209" s="412"/>
      <c r="ISE209" s="412"/>
      <c r="ISF209" s="412"/>
      <c r="ISG209" s="412"/>
      <c r="ISH209" s="412"/>
      <c r="ISI209" s="412"/>
      <c r="ISJ209" s="412"/>
      <c r="ISK209" s="412"/>
      <c r="ISL209" s="412"/>
      <c r="ISM209" s="412"/>
      <c r="ISN209" s="412"/>
      <c r="ISO209" s="412"/>
      <c r="ISP209" s="412"/>
      <c r="ISQ209" s="412"/>
      <c r="ISR209" s="412"/>
      <c r="ISS209" s="412"/>
      <c r="IST209" s="412"/>
      <c r="ISU209" s="412"/>
      <c r="ISV209" s="412"/>
      <c r="ISW209" s="412"/>
      <c r="ISX209" s="412"/>
      <c r="ISY209" s="412"/>
      <c r="ISZ209" s="412"/>
      <c r="ITA209" s="412"/>
      <c r="ITB209" s="412"/>
      <c r="ITC209" s="412"/>
      <c r="ITD209" s="412"/>
      <c r="ITE209" s="412"/>
      <c r="ITF209" s="413"/>
      <c r="ITG209" s="413"/>
      <c r="ITH209" s="413"/>
      <c r="ITI209" s="413"/>
      <c r="ITJ209" s="413"/>
      <c r="ITK209" s="413"/>
      <c r="ITL209" s="413"/>
      <c r="ITM209" s="413"/>
      <c r="ITN209" s="413"/>
      <c r="ITO209" s="413"/>
      <c r="ITP209" s="413"/>
      <c r="ITQ209" s="413"/>
      <c r="ITR209" s="413"/>
      <c r="ITS209" s="413"/>
      <c r="ITT209" s="413"/>
      <c r="ITU209" s="413"/>
      <c r="ITV209" s="413"/>
      <c r="ITW209" s="413"/>
      <c r="ITX209" s="413"/>
      <c r="ITY209" s="413"/>
      <c r="ITZ209" s="413"/>
      <c r="IUA209" s="413"/>
      <c r="IUB209" s="413"/>
      <c r="IUC209" s="413"/>
      <c r="IUD209" s="414"/>
      <c r="IUE209" s="414"/>
      <c r="IUF209" s="414"/>
      <c r="IUG209" s="414"/>
      <c r="IUH209" s="414"/>
      <c r="IUI209" s="413"/>
      <c r="IUJ209" s="413"/>
      <c r="IUK209" s="414"/>
      <c r="IUL209" s="414"/>
      <c r="IUM209" s="413"/>
      <c r="IUN209" s="413"/>
      <c r="IUO209" s="414"/>
      <c r="IUP209" s="414"/>
      <c r="IUQ209" s="413"/>
      <c r="IUR209" s="413"/>
      <c r="IUS209" s="413"/>
      <c r="IUT209" s="413"/>
      <c r="IUU209" s="413"/>
      <c r="IUV209" s="413"/>
      <c r="IUW209" s="413"/>
      <c r="IUX209" s="414"/>
      <c r="IUY209" s="414"/>
      <c r="IUZ209" s="413"/>
      <c r="IVA209" s="413"/>
      <c r="IVB209" s="414"/>
      <c r="IVC209" s="414"/>
      <c r="IVD209" s="413"/>
      <c r="IVE209" s="413"/>
      <c r="IVF209" s="413"/>
      <c r="IVG209" s="413"/>
      <c r="IVH209" s="413"/>
      <c r="IVI209" s="407"/>
      <c r="IVJ209" s="439"/>
      <c r="IVK209" s="413"/>
      <c r="IVL209" s="413"/>
      <c r="IVM209" s="413"/>
      <c r="IVN209" s="413"/>
      <c r="IVO209" s="413"/>
      <c r="IVP209" s="413"/>
      <c r="IVQ209" s="413"/>
      <c r="IVR209" s="412"/>
      <c r="IVS209" s="412"/>
      <c r="IVT209" s="412"/>
      <c r="IVU209" s="412"/>
      <c r="IVV209" s="412"/>
      <c r="IVW209" s="412"/>
      <c r="IVX209" s="412"/>
      <c r="IVY209" s="412"/>
      <c r="IVZ209" s="412"/>
      <c r="IWA209" s="412"/>
      <c r="IWB209" s="412"/>
      <c r="IWC209" s="412"/>
      <c r="IWD209" s="412"/>
      <c r="IWE209" s="412"/>
      <c r="IWF209" s="412"/>
      <c r="IWG209" s="412"/>
      <c r="IWH209" s="412"/>
      <c r="IWI209" s="412"/>
      <c r="IWJ209" s="412"/>
      <c r="IWK209" s="412"/>
      <c r="IWL209" s="412"/>
      <c r="IWM209" s="412"/>
      <c r="IWN209" s="412"/>
      <c r="IWO209" s="412"/>
      <c r="IWP209" s="412"/>
      <c r="IWQ209" s="412"/>
      <c r="IWR209" s="412"/>
      <c r="IWS209" s="412"/>
      <c r="IWT209" s="412"/>
      <c r="IWU209" s="412"/>
      <c r="IWV209" s="412"/>
      <c r="IWW209" s="412"/>
      <c r="IWX209" s="412"/>
      <c r="IWY209" s="412"/>
      <c r="IWZ209" s="412"/>
      <c r="IXA209" s="412"/>
      <c r="IXB209" s="412"/>
      <c r="IXC209" s="412"/>
      <c r="IXD209" s="412"/>
      <c r="IXE209" s="412"/>
      <c r="IXF209" s="412"/>
      <c r="IXG209" s="412"/>
      <c r="IXH209" s="412"/>
      <c r="IXI209" s="412"/>
      <c r="IXJ209" s="413"/>
      <c r="IXK209" s="413"/>
      <c r="IXL209" s="413"/>
      <c r="IXM209" s="413"/>
      <c r="IXN209" s="413"/>
      <c r="IXO209" s="413"/>
      <c r="IXP209" s="413"/>
      <c r="IXQ209" s="413"/>
      <c r="IXR209" s="413"/>
      <c r="IXS209" s="413"/>
      <c r="IXT209" s="413"/>
      <c r="IXU209" s="413"/>
      <c r="IXV209" s="413"/>
      <c r="IXW209" s="413"/>
      <c r="IXX209" s="413"/>
      <c r="IXY209" s="413"/>
      <c r="IXZ209" s="413"/>
      <c r="IYA209" s="413"/>
      <c r="IYB209" s="413"/>
      <c r="IYC209" s="413"/>
      <c r="IYD209" s="413"/>
      <c r="IYE209" s="413"/>
      <c r="IYF209" s="413"/>
      <c r="IYG209" s="413"/>
      <c r="IYH209" s="414"/>
      <c r="IYI209" s="414"/>
      <c r="IYJ209" s="414"/>
      <c r="IYK209" s="414"/>
      <c r="IYL209" s="414"/>
      <c r="IYM209" s="413"/>
      <c r="IYN209" s="413"/>
      <c r="IYO209" s="414"/>
      <c r="IYP209" s="414"/>
      <c r="IYQ209" s="413"/>
      <c r="IYR209" s="413"/>
      <c r="IYS209" s="414"/>
      <c r="IYT209" s="414"/>
      <c r="IYU209" s="413"/>
      <c r="IYV209" s="413"/>
      <c r="IYW209" s="413"/>
      <c r="IYX209" s="413"/>
      <c r="IYY209" s="413"/>
      <c r="IYZ209" s="413"/>
      <c r="IZA209" s="413"/>
      <c r="IZB209" s="414"/>
      <c r="IZC209" s="414"/>
      <c r="IZD209" s="413"/>
      <c r="IZE209" s="413"/>
      <c r="IZF209" s="414"/>
      <c r="IZG209" s="414"/>
      <c r="IZH209" s="413"/>
      <c r="IZI209" s="413"/>
      <c r="IZJ209" s="413"/>
      <c r="IZK209" s="413"/>
      <c r="IZL209" s="413"/>
      <c r="IZM209" s="407"/>
      <c r="IZN209" s="439"/>
      <c r="IZO209" s="413"/>
      <c r="IZP209" s="413"/>
      <c r="IZQ209" s="413"/>
      <c r="IZR209" s="413"/>
      <c r="IZS209" s="413"/>
      <c r="IZT209" s="413"/>
      <c r="IZU209" s="413"/>
      <c r="IZV209" s="412"/>
      <c r="IZW209" s="412"/>
      <c r="IZX209" s="412"/>
      <c r="IZY209" s="412"/>
      <c r="IZZ209" s="412"/>
      <c r="JAA209" s="412"/>
      <c r="JAB209" s="412"/>
      <c r="JAC209" s="412"/>
      <c r="JAD209" s="412"/>
      <c r="JAE209" s="412"/>
      <c r="JAF209" s="412"/>
      <c r="JAG209" s="412"/>
      <c r="JAH209" s="412"/>
      <c r="JAI209" s="412"/>
      <c r="JAJ209" s="412"/>
      <c r="JAK209" s="412"/>
      <c r="JAL209" s="412"/>
      <c r="JAM209" s="412"/>
      <c r="JAN209" s="412"/>
      <c r="JAO209" s="412"/>
      <c r="JAP209" s="412"/>
      <c r="JAQ209" s="412"/>
      <c r="JAR209" s="412"/>
      <c r="JAS209" s="412"/>
      <c r="JAT209" s="412"/>
      <c r="JAU209" s="412"/>
      <c r="JAV209" s="412"/>
      <c r="JAW209" s="412"/>
      <c r="JAX209" s="412"/>
      <c r="JAY209" s="412"/>
      <c r="JAZ209" s="412"/>
      <c r="JBA209" s="412"/>
      <c r="JBB209" s="412"/>
      <c r="JBC209" s="412"/>
      <c r="JBD209" s="412"/>
      <c r="JBE209" s="412"/>
      <c r="JBF209" s="412"/>
      <c r="JBG209" s="412"/>
      <c r="JBH209" s="412"/>
      <c r="JBI209" s="412"/>
      <c r="JBJ209" s="412"/>
      <c r="JBK209" s="412"/>
      <c r="JBL209" s="412"/>
      <c r="JBM209" s="412"/>
      <c r="JBN209" s="413"/>
      <c r="JBO209" s="413"/>
      <c r="JBP209" s="413"/>
      <c r="JBQ209" s="413"/>
      <c r="JBR209" s="413"/>
      <c r="JBS209" s="413"/>
      <c r="JBT209" s="413"/>
      <c r="JBU209" s="413"/>
      <c r="JBV209" s="413"/>
      <c r="JBW209" s="413"/>
      <c r="JBX209" s="413"/>
      <c r="JBY209" s="413"/>
      <c r="JBZ209" s="413"/>
      <c r="JCA209" s="413"/>
      <c r="JCB209" s="413"/>
      <c r="JCC209" s="413"/>
      <c r="JCD209" s="413"/>
      <c r="JCE209" s="413"/>
      <c r="JCF209" s="413"/>
      <c r="JCG209" s="413"/>
      <c r="JCH209" s="413"/>
      <c r="JCI209" s="413"/>
      <c r="JCJ209" s="413"/>
      <c r="JCK209" s="413"/>
      <c r="JCL209" s="414"/>
      <c r="JCM209" s="414"/>
      <c r="JCN209" s="414"/>
      <c r="JCO209" s="414"/>
      <c r="JCP209" s="414"/>
      <c r="JCQ209" s="413"/>
      <c r="JCR209" s="413"/>
      <c r="JCS209" s="414"/>
      <c r="JCT209" s="414"/>
      <c r="JCU209" s="413"/>
      <c r="JCV209" s="413"/>
      <c r="JCW209" s="414"/>
      <c r="JCX209" s="414"/>
      <c r="JCY209" s="413"/>
      <c r="JCZ209" s="413"/>
      <c r="JDA209" s="413"/>
      <c r="JDB209" s="413"/>
      <c r="JDC209" s="413"/>
      <c r="JDD209" s="413"/>
      <c r="JDE209" s="413"/>
      <c r="JDF209" s="414"/>
      <c r="JDG209" s="414"/>
      <c r="JDH209" s="413"/>
      <c r="JDI209" s="413"/>
      <c r="JDJ209" s="414"/>
      <c r="JDK209" s="414"/>
      <c r="JDL209" s="413"/>
      <c r="JDM209" s="413"/>
      <c r="JDN209" s="413"/>
      <c r="JDO209" s="413"/>
      <c r="JDP209" s="413"/>
      <c r="JDQ209" s="407"/>
      <c r="JDR209" s="439"/>
      <c r="JDS209" s="413"/>
      <c r="JDT209" s="413"/>
      <c r="JDU209" s="413"/>
      <c r="JDV209" s="413"/>
      <c r="JDW209" s="413"/>
      <c r="JDX209" s="413"/>
      <c r="JDY209" s="413"/>
      <c r="JDZ209" s="412"/>
      <c r="JEA209" s="412"/>
      <c r="JEB209" s="412"/>
      <c r="JEC209" s="412"/>
      <c r="JED209" s="412"/>
      <c r="JEE209" s="412"/>
      <c r="JEF209" s="412"/>
      <c r="JEG209" s="412"/>
      <c r="JEH209" s="412"/>
      <c r="JEI209" s="412"/>
      <c r="JEJ209" s="412"/>
      <c r="JEK209" s="412"/>
      <c r="JEL209" s="412"/>
      <c r="JEM209" s="412"/>
      <c r="JEN209" s="412"/>
      <c r="JEO209" s="412"/>
      <c r="JEP209" s="412"/>
      <c r="JEQ209" s="412"/>
      <c r="JER209" s="412"/>
      <c r="JES209" s="412"/>
      <c r="JET209" s="412"/>
      <c r="JEU209" s="412"/>
      <c r="JEV209" s="412"/>
      <c r="JEW209" s="412"/>
      <c r="JEX209" s="412"/>
      <c r="JEY209" s="412"/>
      <c r="JEZ209" s="412"/>
      <c r="JFA209" s="412"/>
      <c r="JFB209" s="412"/>
      <c r="JFC209" s="412"/>
      <c r="JFD209" s="412"/>
      <c r="JFE209" s="412"/>
      <c r="JFF209" s="412"/>
      <c r="JFG209" s="412"/>
      <c r="JFH209" s="412"/>
      <c r="JFI209" s="412"/>
      <c r="JFJ209" s="412"/>
      <c r="JFK209" s="412"/>
      <c r="JFL209" s="412"/>
      <c r="JFM209" s="412"/>
      <c r="JFN209" s="412"/>
      <c r="JFO209" s="412"/>
      <c r="JFP209" s="412"/>
      <c r="JFQ209" s="412"/>
      <c r="JFR209" s="413"/>
      <c r="JFS209" s="413"/>
      <c r="JFT209" s="413"/>
      <c r="JFU209" s="413"/>
      <c r="JFV209" s="413"/>
      <c r="JFW209" s="413"/>
      <c r="JFX209" s="413"/>
      <c r="JFY209" s="413"/>
      <c r="JFZ209" s="413"/>
      <c r="JGA209" s="413"/>
      <c r="JGB209" s="413"/>
      <c r="JGC209" s="413"/>
      <c r="JGD209" s="413"/>
      <c r="JGE209" s="413"/>
      <c r="JGF209" s="413"/>
      <c r="JGG209" s="413"/>
      <c r="JGH209" s="413"/>
      <c r="JGI209" s="413"/>
      <c r="JGJ209" s="413"/>
      <c r="JGK209" s="413"/>
      <c r="JGL209" s="413"/>
      <c r="JGM209" s="413"/>
      <c r="JGN209" s="413"/>
      <c r="JGO209" s="413"/>
      <c r="JGP209" s="414"/>
      <c r="JGQ209" s="414"/>
      <c r="JGR209" s="414"/>
      <c r="JGS209" s="414"/>
      <c r="JGT209" s="414"/>
      <c r="JGU209" s="413"/>
      <c r="JGV209" s="413"/>
      <c r="JGW209" s="414"/>
      <c r="JGX209" s="414"/>
      <c r="JGY209" s="413"/>
      <c r="JGZ209" s="413"/>
      <c r="JHA209" s="414"/>
      <c r="JHB209" s="414"/>
      <c r="JHC209" s="413"/>
      <c r="JHD209" s="413"/>
      <c r="JHE209" s="413"/>
      <c r="JHF209" s="413"/>
      <c r="JHG209" s="413"/>
      <c r="JHH209" s="413"/>
      <c r="JHI209" s="413"/>
      <c r="JHJ209" s="414"/>
      <c r="JHK209" s="414"/>
      <c r="JHL209" s="413"/>
      <c r="JHM209" s="413"/>
      <c r="JHN209" s="414"/>
      <c r="JHO209" s="414"/>
      <c r="JHP209" s="413"/>
      <c r="JHQ209" s="413"/>
      <c r="JHR209" s="413"/>
      <c r="JHS209" s="413"/>
      <c r="JHT209" s="413"/>
      <c r="JHU209" s="407"/>
      <c r="JHV209" s="439"/>
      <c r="JHW209" s="413"/>
      <c r="JHX209" s="413"/>
      <c r="JHY209" s="413"/>
      <c r="JHZ209" s="413"/>
      <c r="JIA209" s="413"/>
      <c r="JIB209" s="413"/>
      <c r="JIC209" s="413"/>
      <c r="JID209" s="412"/>
      <c r="JIE209" s="412"/>
      <c r="JIF209" s="412"/>
      <c r="JIG209" s="412"/>
      <c r="JIH209" s="412"/>
      <c r="JII209" s="412"/>
      <c r="JIJ209" s="412"/>
      <c r="JIK209" s="412"/>
      <c r="JIL209" s="412"/>
      <c r="JIM209" s="412"/>
      <c r="JIN209" s="412"/>
      <c r="JIO209" s="412"/>
      <c r="JIP209" s="412"/>
      <c r="JIQ209" s="412"/>
      <c r="JIR209" s="412"/>
      <c r="JIS209" s="412"/>
      <c r="JIT209" s="412"/>
      <c r="JIU209" s="412"/>
      <c r="JIV209" s="412"/>
      <c r="JIW209" s="412"/>
      <c r="JIX209" s="412"/>
      <c r="JIY209" s="412"/>
      <c r="JIZ209" s="412"/>
      <c r="JJA209" s="412"/>
      <c r="JJB209" s="412"/>
      <c r="JJC209" s="412"/>
      <c r="JJD209" s="412"/>
      <c r="JJE209" s="412"/>
      <c r="JJF209" s="412"/>
      <c r="JJG209" s="412"/>
      <c r="JJH209" s="412"/>
      <c r="JJI209" s="412"/>
      <c r="JJJ209" s="412"/>
      <c r="JJK209" s="412"/>
      <c r="JJL209" s="412"/>
      <c r="JJM209" s="412"/>
      <c r="JJN209" s="412"/>
      <c r="JJO209" s="412"/>
      <c r="JJP209" s="412"/>
      <c r="JJQ209" s="412"/>
      <c r="JJR209" s="412"/>
      <c r="JJS209" s="412"/>
      <c r="JJT209" s="412"/>
      <c r="JJU209" s="412"/>
      <c r="JJV209" s="413"/>
      <c r="JJW209" s="413"/>
      <c r="JJX209" s="413"/>
      <c r="JJY209" s="413"/>
      <c r="JJZ209" s="413"/>
      <c r="JKA209" s="413"/>
      <c r="JKB209" s="413"/>
      <c r="JKC209" s="413"/>
      <c r="JKD209" s="413"/>
      <c r="JKE209" s="413"/>
      <c r="JKF209" s="413"/>
      <c r="JKG209" s="413"/>
      <c r="JKH209" s="413"/>
      <c r="JKI209" s="413"/>
      <c r="JKJ209" s="413"/>
      <c r="JKK209" s="413"/>
      <c r="JKL209" s="413"/>
      <c r="JKM209" s="413"/>
      <c r="JKN209" s="413"/>
      <c r="JKO209" s="413"/>
      <c r="JKP209" s="413"/>
      <c r="JKQ209" s="413"/>
      <c r="JKR209" s="413"/>
      <c r="JKS209" s="413"/>
      <c r="JKT209" s="414"/>
      <c r="JKU209" s="414"/>
      <c r="JKV209" s="414"/>
      <c r="JKW209" s="414"/>
      <c r="JKX209" s="414"/>
      <c r="JKY209" s="413"/>
      <c r="JKZ209" s="413"/>
      <c r="JLA209" s="414"/>
      <c r="JLB209" s="414"/>
      <c r="JLC209" s="413"/>
      <c r="JLD209" s="413"/>
      <c r="JLE209" s="414"/>
      <c r="JLF209" s="414"/>
      <c r="JLG209" s="413"/>
      <c r="JLH209" s="413"/>
      <c r="JLI209" s="413"/>
      <c r="JLJ209" s="413"/>
      <c r="JLK209" s="413"/>
      <c r="JLL209" s="413"/>
      <c r="JLM209" s="413"/>
      <c r="JLN209" s="414"/>
      <c r="JLO209" s="414"/>
      <c r="JLP209" s="413"/>
      <c r="JLQ209" s="413"/>
      <c r="JLR209" s="414"/>
      <c r="JLS209" s="414"/>
      <c r="JLT209" s="413"/>
      <c r="JLU209" s="413"/>
      <c r="JLV209" s="413"/>
      <c r="JLW209" s="413"/>
      <c r="JLX209" s="413"/>
      <c r="JLY209" s="407"/>
      <c r="JLZ209" s="439"/>
      <c r="JMA209" s="413"/>
      <c r="JMB209" s="413"/>
      <c r="JMC209" s="413"/>
      <c r="JMD209" s="413"/>
      <c r="JME209" s="413"/>
      <c r="JMF209" s="413"/>
      <c r="JMG209" s="413"/>
      <c r="JMH209" s="412"/>
      <c r="JMI209" s="412"/>
      <c r="JMJ209" s="412"/>
      <c r="JMK209" s="412"/>
      <c r="JML209" s="412"/>
      <c r="JMM209" s="412"/>
      <c r="JMN209" s="412"/>
      <c r="JMO209" s="412"/>
      <c r="JMP209" s="412"/>
      <c r="JMQ209" s="412"/>
      <c r="JMR209" s="412"/>
      <c r="JMS209" s="412"/>
      <c r="JMT209" s="412"/>
      <c r="JMU209" s="412"/>
      <c r="JMV209" s="412"/>
      <c r="JMW209" s="412"/>
      <c r="JMX209" s="412"/>
      <c r="JMY209" s="412"/>
      <c r="JMZ209" s="412"/>
      <c r="JNA209" s="412"/>
      <c r="JNB209" s="412"/>
      <c r="JNC209" s="412"/>
      <c r="JND209" s="412"/>
      <c r="JNE209" s="412"/>
      <c r="JNF209" s="412"/>
      <c r="JNG209" s="412"/>
      <c r="JNH209" s="412"/>
      <c r="JNI209" s="412"/>
      <c r="JNJ209" s="412"/>
      <c r="JNK209" s="412"/>
      <c r="JNL209" s="412"/>
      <c r="JNM209" s="412"/>
      <c r="JNN209" s="412"/>
      <c r="JNO209" s="412"/>
      <c r="JNP209" s="412"/>
      <c r="JNQ209" s="412"/>
      <c r="JNR209" s="412"/>
      <c r="JNS209" s="412"/>
      <c r="JNT209" s="412"/>
      <c r="JNU209" s="412"/>
      <c r="JNV209" s="412"/>
      <c r="JNW209" s="412"/>
      <c r="JNX209" s="412"/>
      <c r="JNY209" s="412"/>
      <c r="JNZ209" s="413"/>
      <c r="JOA209" s="413"/>
      <c r="JOB209" s="413"/>
      <c r="JOC209" s="413"/>
      <c r="JOD209" s="413"/>
      <c r="JOE209" s="413"/>
      <c r="JOF209" s="413"/>
      <c r="JOG209" s="413"/>
      <c r="JOH209" s="413"/>
      <c r="JOI209" s="413"/>
      <c r="JOJ209" s="413"/>
      <c r="JOK209" s="413"/>
      <c r="JOL209" s="413"/>
      <c r="JOM209" s="413"/>
      <c r="JON209" s="413"/>
      <c r="JOO209" s="413"/>
      <c r="JOP209" s="413"/>
      <c r="JOQ209" s="413"/>
      <c r="JOR209" s="413"/>
      <c r="JOS209" s="413"/>
      <c r="JOT209" s="413"/>
      <c r="JOU209" s="413"/>
      <c r="JOV209" s="413"/>
      <c r="JOW209" s="413"/>
      <c r="JOX209" s="414"/>
      <c r="JOY209" s="414"/>
      <c r="JOZ209" s="414"/>
      <c r="JPA209" s="414"/>
      <c r="JPB209" s="414"/>
      <c r="JPC209" s="413"/>
      <c r="JPD209" s="413"/>
      <c r="JPE209" s="414"/>
      <c r="JPF209" s="414"/>
      <c r="JPG209" s="413"/>
      <c r="JPH209" s="413"/>
      <c r="JPI209" s="414"/>
      <c r="JPJ209" s="414"/>
      <c r="JPK209" s="413"/>
      <c r="JPL209" s="413"/>
      <c r="JPM209" s="413"/>
      <c r="JPN209" s="413"/>
      <c r="JPO209" s="413"/>
      <c r="JPP209" s="413"/>
      <c r="JPQ209" s="413"/>
      <c r="JPR209" s="414"/>
      <c r="JPS209" s="414"/>
      <c r="JPT209" s="413"/>
      <c r="JPU209" s="413"/>
      <c r="JPV209" s="414"/>
      <c r="JPW209" s="414"/>
      <c r="JPX209" s="413"/>
      <c r="JPY209" s="413"/>
      <c r="JPZ209" s="413"/>
      <c r="JQA209" s="413"/>
      <c r="JQB209" s="413"/>
      <c r="JQC209" s="407"/>
      <c r="JQD209" s="439"/>
      <c r="JQE209" s="413"/>
      <c r="JQF209" s="413"/>
      <c r="JQG209" s="413"/>
      <c r="JQH209" s="413"/>
      <c r="JQI209" s="413"/>
      <c r="JQJ209" s="413"/>
      <c r="JQK209" s="413"/>
      <c r="JQL209" s="412"/>
      <c r="JQM209" s="412"/>
      <c r="JQN209" s="412"/>
      <c r="JQO209" s="412"/>
      <c r="JQP209" s="412"/>
      <c r="JQQ209" s="412"/>
      <c r="JQR209" s="412"/>
      <c r="JQS209" s="412"/>
      <c r="JQT209" s="412"/>
      <c r="JQU209" s="412"/>
      <c r="JQV209" s="412"/>
      <c r="JQW209" s="412"/>
      <c r="JQX209" s="412"/>
      <c r="JQY209" s="412"/>
      <c r="JQZ209" s="412"/>
      <c r="JRA209" s="412"/>
      <c r="JRB209" s="412"/>
      <c r="JRC209" s="412"/>
      <c r="JRD209" s="412"/>
      <c r="JRE209" s="412"/>
      <c r="JRF209" s="412"/>
      <c r="JRG209" s="412"/>
      <c r="JRH209" s="412"/>
      <c r="JRI209" s="412"/>
      <c r="JRJ209" s="412"/>
      <c r="JRK209" s="412"/>
      <c r="JRL209" s="412"/>
      <c r="JRM209" s="412"/>
      <c r="JRN209" s="412"/>
      <c r="JRO209" s="412"/>
      <c r="JRP209" s="412"/>
      <c r="JRQ209" s="412"/>
      <c r="JRR209" s="412"/>
      <c r="JRS209" s="412"/>
      <c r="JRT209" s="412"/>
      <c r="JRU209" s="412"/>
      <c r="JRV209" s="412"/>
      <c r="JRW209" s="412"/>
      <c r="JRX209" s="412"/>
      <c r="JRY209" s="412"/>
      <c r="JRZ209" s="412"/>
      <c r="JSA209" s="412"/>
      <c r="JSB209" s="412"/>
      <c r="JSC209" s="412"/>
      <c r="JSD209" s="413"/>
      <c r="JSE209" s="413"/>
      <c r="JSF209" s="413"/>
      <c r="JSG209" s="413"/>
      <c r="JSH209" s="413"/>
      <c r="JSI209" s="413"/>
      <c r="JSJ209" s="413"/>
      <c r="JSK209" s="413"/>
      <c r="JSL209" s="413"/>
      <c r="JSM209" s="413"/>
      <c r="JSN209" s="413"/>
      <c r="JSO209" s="413"/>
      <c r="JSP209" s="413"/>
      <c r="JSQ209" s="413"/>
      <c r="JSR209" s="413"/>
      <c r="JSS209" s="413"/>
      <c r="JST209" s="413"/>
      <c r="JSU209" s="413"/>
      <c r="JSV209" s="413"/>
      <c r="JSW209" s="413"/>
      <c r="JSX209" s="413"/>
      <c r="JSY209" s="413"/>
      <c r="JSZ209" s="413"/>
      <c r="JTA209" s="413"/>
      <c r="JTB209" s="414"/>
      <c r="JTC209" s="414"/>
      <c r="JTD209" s="414"/>
      <c r="JTE209" s="414"/>
      <c r="JTF209" s="414"/>
      <c r="JTG209" s="413"/>
      <c r="JTH209" s="413"/>
      <c r="JTI209" s="414"/>
      <c r="JTJ209" s="414"/>
      <c r="JTK209" s="413"/>
      <c r="JTL209" s="413"/>
      <c r="JTM209" s="414"/>
      <c r="JTN209" s="414"/>
      <c r="JTO209" s="413"/>
      <c r="JTP209" s="413"/>
      <c r="JTQ209" s="413"/>
      <c r="JTR209" s="413"/>
      <c r="JTS209" s="413"/>
      <c r="JTT209" s="413"/>
      <c r="JTU209" s="413"/>
      <c r="JTV209" s="414"/>
      <c r="JTW209" s="414"/>
      <c r="JTX209" s="413"/>
      <c r="JTY209" s="413"/>
      <c r="JTZ209" s="414"/>
      <c r="JUA209" s="414"/>
      <c r="JUB209" s="413"/>
      <c r="JUC209" s="413"/>
      <c r="JUD209" s="413"/>
      <c r="JUE209" s="413"/>
      <c r="JUF209" s="413"/>
      <c r="JUG209" s="407"/>
      <c r="JUH209" s="439"/>
      <c r="JUI209" s="413"/>
      <c r="JUJ209" s="413"/>
      <c r="JUK209" s="413"/>
      <c r="JUL209" s="413"/>
      <c r="JUM209" s="413"/>
      <c r="JUN209" s="413"/>
      <c r="JUO209" s="413"/>
      <c r="JUP209" s="412"/>
      <c r="JUQ209" s="412"/>
      <c r="JUR209" s="412"/>
      <c r="JUS209" s="412"/>
      <c r="JUT209" s="412"/>
      <c r="JUU209" s="412"/>
      <c r="JUV209" s="412"/>
      <c r="JUW209" s="412"/>
      <c r="JUX209" s="412"/>
      <c r="JUY209" s="412"/>
      <c r="JUZ209" s="412"/>
      <c r="JVA209" s="412"/>
      <c r="JVB209" s="412"/>
      <c r="JVC209" s="412"/>
      <c r="JVD209" s="412"/>
      <c r="JVE209" s="412"/>
      <c r="JVF209" s="412"/>
      <c r="JVG209" s="412"/>
      <c r="JVH209" s="412"/>
      <c r="JVI209" s="412"/>
      <c r="JVJ209" s="412"/>
      <c r="JVK209" s="412"/>
      <c r="JVL209" s="412"/>
      <c r="JVM209" s="412"/>
      <c r="JVN209" s="412"/>
      <c r="JVO209" s="412"/>
      <c r="JVP209" s="412"/>
      <c r="JVQ209" s="412"/>
      <c r="JVR209" s="412"/>
      <c r="JVS209" s="412"/>
      <c r="JVT209" s="412"/>
      <c r="JVU209" s="412"/>
      <c r="JVV209" s="412"/>
      <c r="JVW209" s="412"/>
      <c r="JVX209" s="412"/>
      <c r="JVY209" s="412"/>
      <c r="JVZ209" s="412"/>
      <c r="JWA209" s="412"/>
      <c r="JWB209" s="412"/>
      <c r="JWC209" s="412"/>
      <c r="JWD209" s="412"/>
      <c r="JWE209" s="412"/>
      <c r="JWF209" s="412"/>
      <c r="JWG209" s="412"/>
      <c r="JWH209" s="413"/>
      <c r="JWI209" s="413"/>
      <c r="JWJ209" s="413"/>
      <c r="JWK209" s="413"/>
      <c r="JWL209" s="413"/>
      <c r="JWM209" s="413"/>
      <c r="JWN209" s="413"/>
      <c r="JWO209" s="413"/>
      <c r="JWP209" s="413"/>
      <c r="JWQ209" s="413"/>
      <c r="JWR209" s="413"/>
      <c r="JWS209" s="413"/>
      <c r="JWT209" s="413"/>
      <c r="JWU209" s="413"/>
      <c r="JWV209" s="413"/>
      <c r="JWW209" s="413"/>
      <c r="JWX209" s="413"/>
      <c r="JWY209" s="413"/>
      <c r="JWZ209" s="413"/>
      <c r="JXA209" s="413"/>
      <c r="JXB209" s="413"/>
      <c r="JXC209" s="413"/>
      <c r="JXD209" s="413"/>
      <c r="JXE209" s="413"/>
      <c r="JXF209" s="414"/>
      <c r="JXG209" s="414"/>
      <c r="JXH209" s="414"/>
      <c r="JXI209" s="414"/>
      <c r="JXJ209" s="414"/>
      <c r="JXK209" s="413"/>
      <c r="JXL209" s="413"/>
      <c r="JXM209" s="414"/>
      <c r="JXN209" s="414"/>
      <c r="JXO209" s="413"/>
      <c r="JXP209" s="413"/>
      <c r="JXQ209" s="414"/>
      <c r="JXR209" s="414"/>
      <c r="JXS209" s="413"/>
      <c r="JXT209" s="413"/>
      <c r="JXU209" s="413"/>
      <c r="JXV209" s="413"/>
      <c r="JXW209" s="413"/>
      <c r="JXX209" s="413"/>
      <c r="JXY209" s="413"/>
      <c r="JXZ209" s="414"/>
      <c r="JYA209" s="414"/>
      <c r="JYB209" s="413"/>
      <c r="JYC209" s="413"/>
      <c r="JYD209" s="414"/>
      <c r="JYE209" s="414"/>
      <c r="JYF209" s="413"/>
      <c r="JYG209" s="413"/>
      <c r="JYH209" s="413"/>
      <c r="JYI209" s="413"/>
      <c r="JYJ209" s="413"/>
      <c r="JYK209" s="407"/>
      <c r="JYL209" s="439"/>
      <c r="JYM209" s="413"/>
      <c r="JYN209" s="413"/>
      <c r="JYO209" s="413"/>
      <c r="JYP209" s="413"/>
      <c r="JYQ209" s="413"/>
      <c r="JYR209" s="413"/>
      <c r="JYS209" s="413"/>
      <c r="JYT209" s="412"/>
      <c r="JYU209" s="412"/>
      <c r="JYV209" s="412"/>
      <c r="JYW209" s="412"/>
      <c r="JYX209" s="412"/>
      <c r="JYY209" s="412"/>
      <c r="JYZ209" s="412"/>
      <c r="JZA209" s="412"/>
      <c r="JZB209" s="412"/>
      <c r="JZC209" s="412"/>
      <c r="JZD209" s="412"/>
      <c r="JZE209" s="412"/>
      <c r="JZF209" s="412"/>
      <c r="JZG209" s="412"/>
      <c r="JZH209" s="412"/>
      <c r="JZI209" s="412"/>
      <c r="JZJ209" s="412"/>
      <c r="JZK209" s="412"/>
      <c r="JZL209" s="412"/>
      <c r="JZM209" s="412"/>
      <c r="JZN209" s="412"/>
      <c r="JZO209" s="412"/>
      <c r="JZP209" s="412"/>
      <c r="JZQ209" s="412"/>
      <c r="JZR209" s="412"/>
      <c r="JZS209" s="412"/>
      <c r="JZT209" s="412"/>
      <c r="JZU209" s="412"/>
      <c r="JZV209" s="412"/>
      <c r="JZW209" s="412"/>
      <c r="JZX209" s="412"/>
      <c r="JZY209" s="412"/>
      <c r="JZZ209" s="412"/>
      <c r="KAA209" s="412"/>
      <c r="KAB209" s="412"/>
      <c r="KAC209" s="412"/>
      <c r="KAD209" s="412"/>
      <c r="KAE209" s="412"/>
      <c r="KAF209" s="412"/>
      <c r="KAG209" s="412"/>
      <c r="KAH209" s="412"/>
      <c r="KAI209" s="412"/>
      <c r="KAJ209" s="412"/>
      <c r="KAK209" s="412"/>
      <c r="KAL209" s="413"/>
      <c r="KAM209" s="413"/>
      <c r="KAN209" s="413"/>
      <c r="KAO209" s="413"/>
      <c r="KAP209" s="413"/>
      <c r="KAQ209" s="413"/>
      <c r="KAR209" s="413"/>
      <c r="KAS209" s="413"/>
      <c r="KAT209" s="413"/>
      <c r="KAU209" s="413"/>
      <c r="KAV209" s="413"/>
      <c r="KAW209" s="413"/>
      <c r="KAX209" s="413"/>
      <c r="KAY209" s="413"/>
      <c r="KAZ209" s="413"/>
      <c r="KBA209" s="413"/>
      <c r="KBB209" s="413"/>
      <c r="KBC209" s="413"/>
      <c r="KBD209" s="413"/>
      <c r="KBE209" s="413"/>
      <c r="KBF209" s="413"/>
      <c r="KBG209" s="413"/>
      <c r="KBH209" s="413"/>
      <c r="KBI209" s="413"/>
      <c r="KBJ209" s="414"/>
      <c r="KBK209" s="414"/>
      <c r="KBL209" s="414"/>
      <c r="KBM209" s="414"/>
      <c r="KBN209" s="414"/>
      <c r="KBO209" s="413"/>
      <c r="KBP209" s="413"/>
      <c r="KBQ209" s="414"/>
      <c r="KBR209" s="414"/>
      <c r="KBS209" s="413"/>
      <c r="KBT209" s="413"/>
      <c r="KBU209" s="414"/>
      <c r="KBV209" s="414"/>
      <c r="KBW209" s="413"/>
      <c r="KBX209" s="413"/>
      <c r="KBY209" s="413"/>
      <c r="KBZ209" s="413"/>
      <c r="KCA209" s="413"/>
      <c r="KCB209" s="413"/>
      <c r="KCC209" s="413"/>
      <c r="KCD209" s="414"/>
      <c r="KCE209" s="414"/>
      <c r="KCF209" s="413"/>
      <c r="KCG209" s="413"/>
      <c r="KCH209" s="414"/>
      <c r="KCI209" s="414"/>
      <c r="KCJ209" s="413"/>
      <c r="KCK209" s="413"/>
      <c r="KCL209" s="413"/>
      <c r="KCM209" s="413"/>
      <c r="KCN209" s="413"/>
      <c r="KCO209" s="407"/>
      <c r="KCP209" s="439"/>
      <c r="KCQ209" s="413"/>
      <c r="KCR209" s="413"/>
      <c r="KCS209" s="413"/>
      <c r="KCT209" s="413"/>
      <c r="KCU209" s="413"/>
      <c r="KCV209" s="413"/>
      <c r="KCW209" s="413"/>
      <c r="KCX209" s="412"/>
      <c r="KCY209" s="412"/>
      <c r="KCZ209" s="412"/>
      <c r="KDA209" s="412"/>
      <c r="KDB209" s="412"/>
      <c r="KDC209" s="412"/>
      <c r="KDD209" s="412"/>
      <c r="KDE209" s="412"/>
      <c r="KDF209" s="412"/>
      <c r="KDG209" s="412"/>
      <c r="KDH209" s="412"/>
      <c r="KDI209" s="412"/>
      <c r="KDJ209" s="412"/>
      <c r="KDK209" s="412"/>
      <c r="KDL209" s="412"/>
      <c r="KDM209" s="412"/>
      <c r="KDN209" s="412"/>
      <c r="KDO209" s="412"/>
      <c r="KDP209" s="412"/>
      <c r="KDQ209" s="412"/>
      <c r="KDR209" s="412"/>
      <c r="KDS209" s="412"/>
      <c r="KDT209" s="412"/>
      <c r="KDU209" s="412"/>
      <c r="KDV209" s="412"/>
      <c r="KDW209" s="412"/>
      <c r="KDX209" s="412"/>
      <c r="KDY209" s="412"/>
      <c r="KDZ209" s="412"/>
      <c r="KEA209" s="412"/>
      <c r="KEB209" s="412"/>
      <c r="KEC209" s="412"/>
      <c r="KED209" s="412"/>
      <c r="KEE209" s="412"/>
      <c r="KEF209" s="412"/>
      <c r="KEG209" s="412"/>
      <c r="KEH209" s="412"/>
      <c r="KEI209" s="412"/>
      <c r="KEJ209" s="412"/>
      <c r="KEK209" s="412"/>
      <c r="KEL209" s="412"/>
      <c r="KEM209" s="412"/>
      <c r="KEN209" s="412"/>
      <c r="KEO209" s="412"/>
      <c r="KEP209" s="413"/>
      <c r="KEQ209" s="413"/>
      <c r="KER209" s="413"/>
      <c r="KES209" s="413"/>
      <c r="KET209" s="413"/>
      <c r="KEU209" s="413"/>
      <c r="KEV209" s="413"/>
      <c r="KEW209" s="413"/>
      <c r="KEX209" s="413"/>
      <c r="KEY209" s="413"/>
      <c r="KEZ209" s="413"/>
      <c r="KFA209" s="413"/>
      <c r="KFB209" s="413"/>
      <c r="KFC209" s="413"/>
      <c r="KFD209" s="413"/>
      <c r="KFE209" s="413"/>
      <c r="KFF209" s="413"/>
      <c r="KFG209" s="413"/>
      <c r="KFH209" s="413"/>
      <c r="KFI209" s="413"/>
      <c r="KFJ209" s="413"/>
      <c r="KFK209" s="413"/>
      <c r="KFL209" s="413"/>
      <c r="KFM209" s="413"/>
      <c r="KFN209" s="414"/>
      <c r="KFO209" s="414"/>
      <c r="KFP209" s="414"/>
      <c r="KFQ209" s="414"/>
      <c r="KFR209" s="414"/>
      <c r="KFS209" s="413"/>
      <c r="KFT209" s="413"/>
      <c r="KFU209" s="414"/>
      <c r="KFV209" s="414"/>
      <c r="KFW209" s="413"/>
      <c r="KFX209" s="413"/>
      <c r="KFY209" s="414"/>
      <c r="KFZ209" s="414"/>
      <c r="KGA209" s="413"/>
      <c r="KGB209" s="413"/>
      <c r="KGC209" s="413"/>
      <c r="KGD209" s="413"/>
      <c r="KGE209" s="413"/>
      <c r="KGF209" s="413"/>
      <c r="KGG209" s="413"/>
      <c r="KGH209" s="414"/>
      <c r="KGI209" s="414"/>
      <c r="KGJ209" s="413"/>
      <c r="KGK209" s="413"/>
      <c r="KGL209" s="414"/>
      <c r="KGM209" s="414"/>
      <c r="KGN209" s="413"/>
      <c r="KGO209" s="413"/>
      <c r="KGP209" s="413"/>
      <c r="KGQ209" s="413"/>
      <c r="KGR209" s="413"/>
      <c r="KGS209" s="407"/>
      <c r="KGT209" s="439"/>
      <c r="KGU209" s="413"/>
      <c r="KGV209" s="413"/>
      <c r="KGW209" s="413"/>
      <c r="KGX209" s="413"/>
      <c r="KGY209" s="413"/>
      <c r="KGZ209" s="413"/>
      <c r="KHA209" s="413"/>
      <c r="KHB209" s="412"/>
      <c r="KHC209" s="412"/>
      <c r="KHD209" s="412"/>
      <c r="KHE209" s="412"/>
      <c r="KHF209" s="412"/>
      <c r="KHG209" s="412"/>
      <c r="KHH209" s="412"/>
      <c r="KHI209" s="412"/>
      <c r="KHJ209" s="412"/>
      <c r="KHK209" s="412"/>
      <c r="KHL209" s="412"/>
      <c r="KHM209" s="412"/>
      <c r="KHN209" s="412"/>
      <c r="KHO209" s="412"/>
      <c r="KHP209" s="412"/>
      <c r="KHQ209" s="412"/>
      <c r="KHR209" s="412"/>
      <c r="KHS209" s="412"/>
      <c r="KHT209" s="412"/>
      <c r="KHU209" s="412"/>
      <c r="KHV209" s="412"/>
      <c r="KHW209" s="412"/>
      <c r="KHX209" s="412"/>
      <c r="KHY209" s="412"/>
      <c r="KHZ209" s="412"/>
      <c r="KIA209" s="412"/>
      <c r="KIB209" s="412"/>
      <c r="KIC209" s="412"/>
      <c r="KID209" s="412"/>
      <c r="KIE209" s="412"/>
      <c r="KIF209" s="412"/>
      <c r="KIG209" s="412"/>
      <c r="KIH209" s="412"/>
      <c r="KII209" s="412"/>
      <c r="KIJ209" s="412"/>
      <c r="KIK209" s="412"/>
      <c r="KIL209" s="412"/>
      <c r="KIM209" s="412"/>
      <c r="KIN209" s="412"/>
      <c r="KIO209" s="412"/>
      <c r="KIP209" s="412"/>
      <c r="KIQ209" s="412"/>
      <c r="KIR209" s="412"/>
      <c r="KIS209" s="412"/>
      <c r="KIT209" s="413"/>
      <c r="KIU209" s="413"/>
      <c r="KIV209" s="413"/>
      <c r="KIW209" s="413"/>
      <c r="KIX209" s="413"/>
      <c r="KIY209" s="413"/>
      <c r="KIZ209" s="413"/>
      <c r="KJA209" s="413"/>
      <c r="KJB209" s="413"/>
      <c r="KJC209" s="413"/>
      <c r="KJD209" s="413"/>
      <c r="KJE209" s="413"/>
      <c r="KJF209" s="413"/>
      <c r="KJG209" s="413"/>
      <c r="KJH209" s="413"/>
      <c r="KJI209" s="413"/>
      <c r="KJJ209" s="413"/>
      <c r="KJK209" s="413"/>
      <c r="KJL209" s="413"/>
      <c r="KJM209" s="413"/>
      <c r="KJN209" s="413"/>
      <c r="KJO209" s="413"/>
      <c r="KJP209" s="413"/>
      <c r="KJQ209" s="413"/>
      <c r="KJR209" s="414"/>
      <c r="KJS209" s="414"/>
      <c r="KJT209" s="414"/>
      <c r="KJU209" s="414"/>
      <c r="KJV209" s="414"/>
      <c r="KJW209" s="413"/>
      <c r="KJX209" s="413"/>
      <c r="KJY209" s="414"/>
      <c r="KJZ209" s="414"/>
      <c r="KKA209" s="413"/>
      <c r="KKB209" s="413"/>
      <c r="KKC209" s="414"/>
      <c r="KKD209" s="414"/>
      <c r="KKE209" s="413"/>
      <c r="KKF209" s="413"/>
      <c r="KKG209" s="413"/>
      <c r="KKH209" s="413"/>
      <c r="KKI209" s="413"/>
      <c r="KKJ209" s="413"/>
      <c r="KKK209" s="413"/>
      <c r="KKL209" s="414"/>
      <c r="KKM209" s="414"/>
      <c r="KKN209" s="413"/>
      <c r="KKO209" s="413"/>
      <c r="KKP209" s="414"/>
      <c r="KKQ209" s="414"/>
      <c r="KKR209" s="413"/>
      <c r="KKS209" s="413"/>
      <c r="KKT209" s="413"/>
      <c r="KKU209" s="413"/>
      <c r="KKV209" s="413"/>
      <c r="KKW209" s="407"/>
      <c r="KKX209" s="439"/>
      <c r="KKY209" s="413"/>
      <c r="KKZ209" s="413"/>
      <c r="KLA209" s="413"/>
      <c r="KLB209" s="413"/>
      <c r="KLC209" s="413"/>
      <c r="KLD209" s="413"/>
      <c r="KLE209" s="413"/>
      <c r="KLF209" s="412"/>
      <c r="KLG209" s="412"/>
      <c r="KLH209" s="412"/>
      <c r="KLI209" s="412"/>
      <c r="KLJ209" s="412"/>
      <c r="KLK209" s="412"/>
      <c r="KLL209" s="412"/>
      <c r="KLM209" s="412"/>
      <c r="KLN209" s="412"/>
      <c r="KLO209" s="412"/>
      <c r="KLP209" s="412"/>
      <c r="KLQ209" s="412"/>
      <c r="KLR209" s="412"/>
      <c r="KLS209" s="412"/>
      <c r="KLT209" s="412"/>
      <c r="KLU209" s="412"/>
      <c r="KLV209" s="412"/>
      <c r="KLW209" s="412"/>
      <c r="KLX209" s="412"/>
      <c r="KLY209" s="412"/>
      <c r="KLZ209" s="412"/>
      <c r="KMA209" s="412"/>
      <c r="KMB209" s="412"/>
      <c r="KMC209" s="412"/>
      <c r="KMD209" s="412"/>
      <c r="KME209" s="412"/>
      <c r="KMF209" s="412"/>
      <c r="KMG209" s="412"/>
      <c r="KMH209" s="412"/>
      <c r="KMI209" s="412"/>
      <c r="KMJ209" s="412"/>
      <c r="KMK209" s="412"/>
      <c r="KML209" s="412"/>
      <c r="KMM209" s="412"/>
      <c r="KMN209" s="412"/>
      <c r="KMO209" s="412"/>
      <c r="KMP209" s="412"/>
      <c r="KMQ209" s="412"/>
      <c r="KMR209" s="412"/>
      <c r="KMS209" s="412"/>
      <c r="KMT209" s="412"/>
      <c r="KMU209" s="412"/>
      <c r="KMV209" s="412"/>
      <c r="KMW209" s="412"/>
      <c r="KMX209" s="413"/>
      <c r="KMY209" s="413"/>
      <c r="KMZ209" s="413"/>
      <c r="KNA209" s="413"/>
      <c r="KNB209" s="413"/>
      <c r="KNC209" s="413"/>
      <c r="KND209" s="413"/>
      <c r="KNE209" s="413"/>
      <c r="KNF209" s="413"/>
      <c r="KNG209" s="413"/>
      <c r="KNH209" s="413"/>
      <c r="KNI209" s="413"/>
      <c r="KNJ209" s="413"/>
      <c r="KNK209" s="413"/>
      <c r="KNL209" s="413"/>
      <c r="KNM209" s="413"/>
      <c r="KNN209" s="413"/>
      <c r="KNO209" s="413"/>
      <c r="KNP209" s="413"/>
      <c r="KNQ209" s="413"/>
      <c r="KNR209" s="413"/>
      <c r="KNS209" s="413"/>
      <c r="KNT209" s="413"/>
      <c r="KNU209" s="413"/>
      <c r="KNV209" s="414"/>
      <c r="KNW209" s="414"/>
      <c r="KNX209" s="414"/>
      <c r="KNY209" s="414"/>
      <c r="KNZ209" s="414"/>
      <c r="KOA209" s="413"/>
      <c r="KOB209" s="413"/>
      <c r="KOC209" s="414"/>
      <c r="KOD209" s="414"/>
      <c r="KOE209" s="413"/>
      <c r="KOF209" s="413"/>
      <c r="KOG209" s="414"/>
      <c r="KOH209" s="414"/>
      <c r="KOI209" s="413"/>
      <c r="KOJ209" s="413"/>
      <c r="KOK209" s="413"/>
      <c r="KOL209" s="413"/>
      <c r="KOM209" s="413"/>
      <c r="KON209" s="413"/>
      <c r="KOO209" s="413"/>
      <c r="KOP209" s="414"/>
      <c r="KOQ209" s="414"/>
      <c r="KOR209" s="413"/>
      <c r="KOS209" s="413"/>
      <c r="KOT209" s="414"/>
      <c r="KOU209" s="414"/>
      <c r="KOV209" s="413"/>
      <c r="KOW209" s="413"/>
      <c r="KOX209" s="413"/>
      <c r="KOY209" s="413"/>
      <c r="KOZ209" s="413"/>
      <c r="KPA209" s="407"/>
      <c r="KPB209" s="439"/>
      <c r="KPC209" s="413"/>
      <c r="KPD209" s="413"/>
      <c r="KPE209" s="413"/>
      <c r="KPF209" s="413"/>
      <c r="KPG209" s="413"/>
      <c r="KPH209" s="413"/>
      <c r="KPI209" s="413"/>
      <c r="KPJ209" s="412"/>
      <c r="KPK209" s="412"/>
      <c r="KPL209" s="412"/>
      <c r="KPM209" s="412"/>
      <c r="KPN209" s="412"/>
      <c r="KPO209" s="412"/>
      <c r="KPP209" s="412"/>
      <c r="KPQ209" s="412"/>
      <c r="KPR209" s="412"/>
      <c r="KPS209" s="412"/>
      <c r="KPT209" s="412"/>
      <c r="KPU209" s="412"/>
      <c r="KPV209" s="412"/>
      <c r="KPW209" s="412"/>
      <c r="KPX209" s="412"/>
      <c r="KPY209" s="412"/>
      <c r="KPZ209" s="412"/>
      <c r="KQA209" s="412"/>
      <c r="KQB209" s="412"/>
      <c r="KQC209" s="412"/>
      <c r="KQD209" s="412"/>
      <c r="KQE209" s="412"/>
      <c r="KQF209" s="412"/>
      <c r="KQG209" s="412"/>
      <c r="KQH209" s="412"/>
      <c r="KQI209" s="412"/>
      <c r="KQJ209" s="412"/>
      <c r="KQK209" s="412"/>
      <c r="KQL209" s="412"/>
      <c r="KQM209" s="412"/>
      <c r="KQN209" s="412"/>
      <c r="KQO209" s="412"/>
      <c r="KQP209" s="412"/>
      <c r="KQQ209" s="412"/>
      <c r="KQR209" s="412"/>
      <c r="KQS209" s="412"/>
      <c r="KQT209" s="412"/>
      <c r="KQU209" s="412"/>
      <c r="KQV209" s="412"/>
      <c r="KQW209" s="412"/>
      <c r="KQX209" s="412"/>
      <c r="KQY209" s="412"/>
      <c r="KQZ209" s="412"/>
      <c r="KRA209" s="412"/>
      <c r="KRB209" s="413"/>
      <c r="KRC209" s="413"/>
      <c r="KRD209" s="413"/>
      <c r="KRE209" s="413"/>
      <c r="KRF209" s="413"/>
      <c r="KRG209" s="413"/>
      <c r="KRH209" s="413"/>
      <c r="KRI209" s="413"/>
      <c r="KRJ209" s="413"/>
      <c r="KRK209" s="413"/>
      <c r="KRL209" s="413"/>
      <c r="KRM209" s="413"/>
      <c r="KRN209" s="413"/>
      <c r="KRO209" s="413"/>
      <c r="KRP209" s="413"/>
      <c r="KRQ209" s="413"/>
      <c r="KRR209" s="413"/>
      <c r="KRS209" s="413"/>
      <c r="KRT209" s="413"/>
      <c r="KRU209" s="413"/>
      <c r="KRV209" s="413"/>
      <c r="KRW209" s="413"/>
      <c r="KRX209" s="413"/>
      <c r="KRY209" s="413"/>
      <c r="KRZ209" s="414"/>
      <c r="KSA209" s="414"/>
      <c r="KSB209" s="414"/>
      <c r="KSC209" s="414"/>
      <c r="KSD209" s="414"/>
      <c r="KSE209" s="413"/>
      <c r="KSF209" s="413"/>
      <c r="KSG209" s="414"/>
      <c r="KSH209" s="414"/>
      <c r="KSI209" s="413"/>
      <c r="KSJ209" s="413"/>
      <c r="KSK209" s="414"/>
      <c r="KSL209" s="414"/>
      <c r="KSM209" s="413"/>
      <c r="KSN209" s="413"/>
      <c r="KSO209" s="413"/>
      <c r="KSP209" s="413"/>
      <c r="KSQ209" s="413"/>
      <c r="KSR209" s="413"/>
      <c r="KSS209" s="413"/>
      <c r="KST209" s="414"/>
      <c r="KSU209" s="414"/>
      <c r="KSV209" s="413"/>
      <c r="KSW209" s="413"/>
      <c r="KSX209" s="414"/>
      <c r="KSY209" s="414"/>
      <c r="KSZ209" s="413"/>
      <c r="KTA209" s="413"/>
      <c r="KTB209" s="413"/>
      <c r="KTC209" s="413"/>
      <c r="KTD209" s="413"/>
      <c r="KTE209" s="407"/>
      <c r="KTF209" s="439"/>
      <c r="KTG209" s="413"/>
      <c r="KTH209" s="413"/>
      <c r="KTI209" s="413"/>
      <c r="KTJ209" s="413"/>
      <c r="KTK209" s="413"/>
      <c r="KTL209" s="413"/>
      <c r="KTM209" s="413"/>
      <c r="KTN209" s="412"/>
      <c r="KTO209" s="412"/>
      <c r="KTP209" s="412"/>
      <c r="KTQ209" s="412"/>
      <c r="KTR209" s="412"/>
      <c r="KTS209" s="412"/>
      <c r="KTT209" s="412"/>
      <c r="KTU209" s="412"/>
      <c r="KTV209" s="412"/>
      <c r="KTW209" s="412"/>
      <c r="KTX209" s="412"/>
      <c r="KTY209" s="412"/>
      <c r="KTZ209" s="412"/>
      <c r="KUA209" s="412"/>
      <c r="KUB209" s="412"/>
      <c r="KUC209" s="412"/>
      <c r="KUD209" s="412"/>
      <c r="KUE209" s="412"/>
      <c r="KUF209" s="412"/>
      <c r="KUG209" s="412"/>
      <c r="KUH209" s="412"/>
      <c r="KUI209" s="412"/>
      <c r="KUJ209" s="412"/>
      <c r="KUK209" s="412"/>
      <c r="KUL209" s="412"/>
      <c r="KUM209" s="412"/>
      <c r="KUN209" s="412"/>
      <c r="KUO209" s="412"/>
      <c r="KUP209" s="412"/>
      <c r="KUQ209" s="412"/>
      <c r="KUR209" s="412"/>
      <c r="KUS209" s="412"/>
      <c r="KUT209" s="412"/>
      <c r="KUU209" s="412"/>
      <c r="KUV209" s="412"/>
      <c r="KUW209" s="412"/>
      <c r="KUX209" s="412"/>
      <c r="KUY209" s="412"/>
      <c r="KUZ209" s="412"/>
      <c r="KVA209" s="412"/>
      <c r="KVB209" s="412"/>
      <c r="KVC209" s="412"/>
      <c r="KVD209" s="412"/>
      <c r="KVE209" s="412"/>
      <c r="KVF209" s="413"/>
      <c r="KVG209" s="413"/>
      <c r="KVH209" s="413"/>
      <c r="KVI209" s="413"/>
      <c r="KVJ209" s="413"/>
      <c r="KVK209" s="413"/>
      <c r="KVL209" s="413"/>
      <c r="KVM209" s="413"/>
      <c r="KVN209" s="413"/>
      <c r="KVO209" s="413"/>
      <c r="KVP209" s="413"/>
      <c r="KVQ209" s="413"/>
      <c r="KVR209" s="413"/>
      <c r="KVS209" s="413"/>
      <c r="KVT209" s="413"/>
      <c r="KVU209" s="413"/>
      <c r="KVV209" s="413"/>
      <c r="KVW209" s="413"/>
      <c r="KVX209" s="413"/>
      <c r="KVY209" s="413"/>
      <c r="KVZ209" s="413"/>
      <c r="KWA209" s="413"/>
      <c r="KWB209" s="413"/>
      <c r="KWC209" s="413"/>
      <c r="KWD209" s="414"/>
      <c r="KWE209" s="414"/>
      <c r="KWF209" s="414"/>
      <c r="KWG209" s="414"/>
      <c r="KWH209" s="414"/>
      <c r="KWI209" s="413"/>
      <c r="KWJ209" s="413"/>
      <c r="KWK209" s="414"/>
      <c r="KWL209" s="414"/>
      <c r="KWM209" s="413"/>
      <c r="KWN209" s="413"/>
      <c r="KWO209" s="414"/>
      <c r="KWP209" s="414"/>
      <c r="KWQ209" s="413"/>
      <c r="KWR209" s="413"/>
      <c r="KWS209" s="413"/>
      <c r="KWT209" s="413"/>
      <c r="KWU209" s="413"/>
      <c r="KWV209" s="413"/>
      <c r="KWW209" s="413"/>
      <c r="KWX209" s="414"/>
      <c r="KWY209" s="414"/>
      <c r="KWZ209" s="413"/>
      <c r="KXA209" s="413"/>
      <c r="KXB209" s="414"/>
      <c r="KXC209" s="414"/>
      <c r="KXD209" s="413"/>
      <c r="KXE209" s="413"/>
      <c r="KXF209" s="413"/>
      <c r="KXG209" s="413"/>
      <c r="KXH209" s="413"/>
      <c r="KXI209" s="407"/>
      <c r="KXJ209" s="439"/>
      <c r="KXK209" s="413"/>
      <c r="KXL209" s="413"/>
      <c r="KXM209" s="413"/>
      <c r="KXN209" s="413"/>
      <c r="KXO209" s="413"/>
      <c r="KXP209" s="413"/>
      <c r="KXQ209" s="413"/>
      <c r="KXR209" s="412"/>
      <c r="KXS209" s="412"/>
      <c r="KXT209" s="412"/>
      <c r="KXU209" s="412"/>
      <c r="KXV209" s="412"/>
      <c r="KXW209" s="412"/>
      <c r="KXX209" s="412"/>
      <c r="KXY209" s="412"/>
      <c r="KXZ209" s="412"/>
      <c r="KYA209" s="412"/>
      <c r="KYB209" s="412"/>
      <c r="KYC209" s="412"/>
      <c r="KYD209" s="412"/>
      <c r="KYE209" s="412"/>
      <c r="KYF209" s="412"/>
      <c r="KYG209" s="412"/>
      <c r="KYH209" s="412"/>
      <c r="KYI209" s="412"/>
      <c r="KYJ209" s="412"/>
      <c r="KYK209" s="412"/>
      <c r="KYL209" s="412"/>
      <c r="KYM209" s="412"/>
      <c r="KYN209" s="412"/>
      <c r="KYO209" s="412"/>
      <c r="KYP209" s="412"/>
      <c r="KYQ209" s="412"/>
      <c r="KYR209" s="412"/>
      <c r="KYS209" s="412"/>
      <c r="KYT209" s="412"/>
      <c r="KYU209" s="412"/>
      <c r="KYV209" s="412"/>
      <c r="KYW209" s="412"/>
      <c r="KYX209" s="412"/>
      <c r="KYY209" s="412"/>
      <c r="KYZ209" s="412"/>
      <c r="KZA209" s="412"/>
      <c r="KZB209" s="412"/>
      <c r="KZC209" s="412"/>
      <c r="KZD209" s="412"/>
      <c r="KZE209" s="412"/>
      <c r="KZF209" s="412"/>
      <c r="KZG209" s="412"/>
      <c r="KZH209" s="412"/>
      <c r="KZI209" s="412"/>
      <c r="KZJ209" s="413"/>
      <c r="KZK209" s="413"/>
      <c r="KZL209" s="413"/>
      <c r="KZM209" s="413"/>
      <c r="KZN209" s="413"/>
      <c r="KZO209" s="413"/>
      <c r="KZP209" s="413"/>
      <c r="KZQ209" s="413"/>
      <c r="KZR209" s="413"/>
      <c r="KZS209" s="413"/>
      <c r="KZT209" s="413"/>
      <c r="KZU209" s="413"/>
      <c r="KZV209" s="413"/>
      <c r="KZW209" s="413"/>
      <c r="KZX209" s="413"/>
      <c r="KZY209" s="413"/>
      <c r="KZZ209" s="413"/>
      <c r="LAA209" s="413"/>
      <c r="LAB209" s="413"/>
      <c r="LAC209" s="413"/>
      <c r="LAD209" s="413"/>
      <c r="LAE209" s="413"/>
      <c r="LAF209" s="413"/>
      <c r="LAG209" s="413"/>
      <c r="LAH209" s="414"/>
      <c r="LAI209" s="414"/>
      <c r="LAJ209" s="414"/>
      <c r="LAK209" s="414"/>
      <c r="LAL209" s="414"/>
      <c r="LAM209" s="413"/>
      <c r="LAN209" s="413"/>
      <c r="LAO209" s="414"/>
      <c r="LAP209" s="414"/>
      <c r="LAQ209" s="413"/>
      <c r="LAR209" s="413"/>
      <c r="LAS209" s="414"/>
      <c r="LAT209" s="414"/>
      <c r="LAU209" s="413"/>
      <c r="LAV209" s="413"/>
      <c r="LAW209" s="413"/>
      <c r="LAX209" s="413"/>
      <c r="LAY209" s="413"/>
      <c r="LAZ209" s="413"/>
      <c r="LBA209" s="413"/>
      <c r="LBB209" s="414"/>
      <c r="LBC209" s="414"/>
      <c r="LBD209" s="413"/>
      <c r="LBE209" s="413"/>
      <c r="LBF209" s="414"/>
      <c r="LBG209" s="414"/>
      <c r="LBH209" s="413"/>
      <c r="LBI209" s="413"/>
      <c r="LBJ209" s="413"/>
      <c r="LBK209" s="413"/>
      <c r="LBL209" s="413"/>
      <c r="LBM209" s="407"/>
      <c r="LBN209" s="439"/>
      <c r="LBO209" s="413"/>
      <c r="LBP209" s="413"/>
      <c r="LBQ209" s="413"/>
      <c r="LBR209" s="413"/>
      <c r="LBS209" s="413"/>
      <c r="LBT209" s="413"/>
      <c r="LBU209" s="413"/>
      <c r="LBV209" s="412"/>
      <c r="LBW209" s="412"/>
      <c r="LBX209" s="412"/>
      <c r="LBY209" s="412"/>
      <c r="LBZ209" s="412"/>
      <c r="LCA209" s="412"/>
      <c r="LCB209" s="412"/>
      <c r="LCC209" s="412"/>
      <c r="LCD209" s="412"/>
      <c r="LCE209" s="412"/>
      <c r="LCF209" s="412"/>
      <c r="LCG209" s="412"/>
      <c r="LCH209" s="412"/>
      <c r="LCI209" s="412"/>
      <c r="LCJ209" s="412"/>
      <c r="LCK209" s="412"/>
      <c r="LCL209" s="412"/>
      <c r="LCM209" s="412"/>
      <c r="LCN209" s="412"/>
      <c r="LCO209" s="412"/>
      <c r="LCP209" s="412"/>
      <c r="LCQ209" s="412"/>
      <c r="LCR209" s="412"/>
      <c r="LCS209" s="412"/>
      <c r="LCT209" s="412"/>
      <c r="LCU209" s="412"/>
      <c r="LCV209" s="412"/>
      <c r="LCW209" s="412"/>
      <c r="LCX209" s="412"/>
      <c r="LCY209" s="412"/>
      <c r="LCZ209" s="412"/>
      <c r="LDA209" s="412"/>
      <c r="LDB209" s="412"/>
      <c r="LDC209" s="412"/>
      <c r="LDD209" s="412"/>
      <c r="LDE209" s="412"/>
      <c r="LDF209" s="412"/>
      <c r="LDG209" s="412"/>
      <c r="LDH209" s="412"/>
      <c r="LDI209" s="412"/>
      <c r="LDJ209" s="412"/>
      <c r="LDK209" s="412"/>
      <c r="LDL209" s="412"/>
      <c r="LDM209" s="412"/>
      <c r="LDN209" s="413"/>
      <c r="LDO209" s="413"/>
      <c r="LDP209" s="413"/>
      <c r="LDQ209" s="413"/>
      <c r="LDR209" s="413"/>
      <c r="LDS209" s="413"/>
      <c r="LDT209" s="413"/>
      <c r="LDU209" s="413"/>
      <c r="LDV209" s="413"/>
      <c r="LDW209" s="413"/>
      <c r="LDX209" s="413"/>
      <c r="LDY209" s="413"/>
      <c r="LDZ209" s="413"/>
      <c r="LEA209" s="413"/>
      <c r="LEB209" s="413"/>
      <c r="LEC209" s="413"/>
      <c r="LED209" s="413"/>
      <c r="LEE209" s="413"/>
      <c r="LEF209" s="413"/>
      <c r="LEG209" s="413"/>
      <c r="LEH209" s="413"/>
      <c r="LEI209" s="413"/>
      <c r="LEJ209" s="413"/>
      <c r="LEK209" s="413"/>
      <c r="LEL209" s="414"/>
      <c r="LEM209" s="414"/>
      <c r="LEN209" s="414"/>
      <c r="LEO209" s="414"/>
      <c r="LEP209" s="414"/>
      <c r="LEQ209" s="413"/>
      <c r="LER209" s="413"/>
      <c r="LES209" s="414"/>
      <c r="LET209" s="414"/>
      <c r="LEU209" s="413"/>
      <c r="LEV209" s="413"/>
      <c r="LEW209" s="414"/>
      <c r="LEX209" s="414"/>
      <c r="LEY209" s="413"/>
      <c r="LEZ209" s="413"/>
      <c r="LFA209" s="413"/>
      <c r="LFB209" s="413"/>
      <c r="LFC209" s="413"/>
      <c r="LFD209" s="413"/>
      <c r="LFE209" s="413"/>
      <c r="LFF209" s="414"/>
      <c r="LFG209" s="414"/>
      <c r="LFH209" s="413"/>
      <c r="LFI209" s="413"/>
      <c r="LFJ209" s="414"/>
      <c r="LFK209" s="414"/>
      <c r="LFL209" s="413"/>
      <c r="LFM209" s="413"/>
      <c r="LFN209" s="413"/>
      <c r="LFO209" s="413"/>
      <c r="LFP209" s="413"/>
      <c r="LFQ209" s="407"/>
      <c r="LFR209" s="439"/>
      <c r="LFS209" s="413"/>
      <c r="LFT209" s="413"/>
      <c r="LFU209" s="413"/>
      <c r="LFV209" s="413"/>
      <c r="LFW209" s="413"/>
      <c r="LFX209" s="413"/>
      <c r="LFY209" s="413"/>
      <c r="LFZ209" s="412"/>
      <c r="LGA209" s="412"/>
      <c r="LGB209" s="412"/>
      <c r="LGC209" s="412"/>
      <c r="LGD209" s="412"/>
      <c r="LGE209" s="412"/>
      <c r="LGF209" s="412"/>
      <c r="LGG209" s="412"/>
      <c r="LGH209" s="412"/>
      <c r="LGI209" s="412"/>
      <c r="LGJ209" s="412"/>
      <c r="LGK209" s="412"/>
      <c r="LGL209" s="412"/>
      <c r="LGM209" s="412"/>
      <c r="LGN209" s="412"/>
      <c r="LGO209" s="412"/>
      <c r="LGP209" s="412"/>
      <c r="LGQ209" s="412"/>
      <c r="LGR209" s="412"/>
      <c r="LGS209" s="412"/>
      <c r="LGT209" s="412"/>
      <c r="LGU209" s="412"/>
      <c r="LGV209" s="412"/>
      <c r="LGW209" s="412"/>
      <c r="LGX209" s="412"/>
      <c r="LGY209" s="412"/>
      <c r="LGZ209" s="412"/>
      <c r="LHA209" s="412"/>
      <c r="LHB209" s="412"/>
      <c r="LHC209" s="412"/>
      <c r="LHD209" s="412"/>
      <c r="LHE209" s="412"/>
      <c r="LHF209" s="412"/>
      <c r="LHG209" s="412"/>
      <c r="LHH209" s="412"/>
      <c r="LHI209" s="412"/>
      <c r="LHJ209" s="412"/>
      <c r="LHK209" s="412"/>
      <c r="LHL209" s="412"/>
      <c r="LHM209" s="412"/>
      <c r="LHN209" s="412"/>
      <c r="LHO209" s="412"/>
      <c r="LHP209" s="412"/>
      <c r="LHQ209" s="412"/>
      <c r="LHR209" s="413"/>
      <c r="LHS209" s="413"/>
      <c r="LHT209" s="413"/>
      <c r="LHU209" s="413"/>
      <c r="LHV209" s="413"/>
      <c r="LHW209" s="413"/>
      <c r="LHX209" s="413"/>
      <c r="LHY209" s="413"/>
      <c r="LHZ209" s="413"/>
      <c r="LIA209" s="413"/>
      <c r="LIB209" s="413"/>
      <c r="LIC209" s="413"/>
      <c r="LID209" s="413"/>
      <c r="LIE209" s="413"/>
      <c r="LIF209" s="413"/>
      <c r="LIG209" s="413"/>
      <c r="LIH209" s="413"/>
      <c r="LII209" s="413"/>
      <c r="LIJ209" s="413"/>
      <c r="LIK209" s="413"/>
      <c r="LIL209" s="413"/>
      <c r="LIM209" s="413"/>
      <c r="LIN209" s="413"/>
      <c r="LIO209" s="413"/>
      <c r="LIP209" s="414"/>
      <c r="LIQ209" s="414"/>
      <c r="LIR209" s="414"/>
      <c r="LIS209" s="414"/>
      <c r="LIT209" s="414"/>
      <c r="LIU209" s="413"/>
      <c r="LIV209" s="413"/>
      <c r="LIW209" s="414"/>
      <c r="LIX209" s="414"/>
      <c r="LIY209" s="413"/>
      <c r="LIZ209" s="413"/>
      <c r="LJA209" s="414"/>
      <c r="LJB209" s="414"/>
      <c r="LJC209" s="413"/>
      <c r="LJD209" s="413"/>
      <c r="LJE209" s="413"/>
      <c r="LJF209" s="413"/>
      <c r="LJG209" s="413"/>
      <c r="LJH209" s="413"/>
      <c r="LJI209" s="413"/>
      <c r="LJJ209" s="414"/>
      <c r="LJK209" s="414"/>
      <c r="LJL209" s="413"/>
      <c r="LJM209" s="413"/>
      <c r="LJN209" s="414"/>
      <c r="LJO209" s="414"/>
      <c r="LJP209" s="413"/>
      <c r="LJQ209" s="413"/>
      <c r="LJR209" s="413"/>
      <c r="LJS209" s="413"/>
      <c r="LJT209" s="413"/>
      <c r="LJU209" s="407"/>
      <c r="LJV209" s="439"/>
      <c r="LJW209" s="413"/>
      <c r="LJX209" s="413"/>
      <c r="LJY209" s="413"/>
      <c r="LJZ209" s="413"/>
      <c r="LKA209" s="413"/>
      <c r="LKB209" s="413"/>
      <c r="LKC209" s="413"/>
      <c r="LKD209" s="412"/>
      <c r="LKE209" s="412"/>
      <c r="LKF209" s="412"/>
      <c r="LKG209" s="412"/>
      <c r="LKH209" s="412"/>
      <c r="LKI209" s="412"/>
      <c r="LKJ209" s="412"/>
      <c r="LKK209" s="412"/>
      <c r="LKL209" s="412"/>
      <c r="LKM209" s="412"/>
      <c r="LKN209" s="412"/>
      <c r="LKO209" s="412"/>
      <c r="LKP209" s="412"/>
      <c r="LKQ209" s="412"/>
      <c r="LKR209" s="412"/>
      <c r="LKS209" s="412"/>
      <c r="LKT209" s="412"/>
      <c r="LKU209" s="412"/>
      <c r="LKV209" s="412"/>
      <c r="LKW209" s="412"/>
      <c r="LKX209" s="412"/>
      <c r="LKY209" s="412"/>
      <c r="LKZ209" s="412"/>
      <c r="LLA209" s="412"/>
      <c r="LLB209" s="412"/>
      <c r="LLC209" s="412"/>
      <c r="LLD209" s="412"/>
      <c r="LLE209" s="412"/>
      <c r="LLF209" s="412"/>
      <c r="LLG209" s="412"/>
      <c r="LLH209" s="412"/>
      <c r="LLI209" s="412"/>
      <c r="LLJ209" s="412"/>
      <c r="LLK209" s="412"/>
      <c r="LLL209" s="412"/>
      <c r="LLM209" s="412"/>
      <c r="LLN209" s="412"/>
      <c r="LLO209" s="412"/>
      <c r="LLP209" s="412"/>
      <c r="LLQ209" s="412"/>
      <c r="LLR209" s="412"/>
      <c r="LLS209" s="412"/>
      <c r="LLT209" s="412"/>
      <c r="LLU209" s="412"/>
      <c r="LLV209" s="413"/>
      <c r="LLW209" s="413"/>
      <c r="LLX209" s="413"/>
      <c r="LLY209" s="413"/>
      <c r="LLZ209" s="413"/>
      <c r="LMA209" s="413"/>
      <c r="LMB209" s="413"/>
      <c r="LMC209" s="413"/>
      <c r="LMD209" s="413"/>
      <c r="LME209" s="413"/>
      <c r="LMF209" s="413"/>
      <c r="LMG209" s="413"/>
      <c r="LMH209" s="413"/>
      <c r="LMI209" s="413"/>
      <c r="LMJ209" s="413"/>
      <c r="LMK209" s="413"/>
      <c r="LML209" s="413"/>
      <c r="LMM209" s="413"/>
      <c r="LMN209" s="413"/>
      <c r="LMO209" s="413"/>
      <c r="LMP209" s="413"/>
      <c r="LMQ209" s="413"/>
      <c r="LMR209" s="413"/>
      <c r="LMS209" s="413"/>
      <c r="LMT209" s="414"/>
      <c r="LMU209" s="414"/>
      <c r="LMV209" s="414"/>
      <c r="LMW209" s="414"/>
      <c r="LMX209" s="414"/>
      <c r="LMY209" s="413"/>
      <c r="LMZ209" s="413"/>
      <c r="LNA209" s="414"/>
      <c r="LNB209" s="414"/>
      <c r="LNC209" s="413"/>
      <c r="LND209" s="413"/>
      <c r="LNE209" s="414"/>
      <c r="LNF209" s="414"/>
      <c r="LNG209" s="413"/>
      <c r="LNH209" s="413"/>
      <c r="LNI209" s="413"/>
      <c r="LNJ209" s="413"/>
      <c r="LNK209" s="413"/>
      <c r="LNL209" s="413"/>
      <c r="LNM209" s="413"/>
      <c r="LNN209" s="414"/>
      <c r="LNO209" s="414"/>
      <c r="LNP209" s="413"/>
      <c r="LNQ209" s="413"/>
      <c r="LNR209" s="414"/>
      <c r="LNS209" s="414"/>
      <c r="LNT209" s="413"/>
      <c r="LNU209" s="413"/>
      <c r="LNV209" s="413"/>
      <c r="LNW209" s="413"/>
      <c r="LNX209" s="413"/>
      <c r="LNY209" s="407"/>
      <c r="LNZ209" s="439"/>
      <c r="LOA209" s="413"/>
      <c r="LOB209" s="413"/>
      <c r="LOC209" s="413"/>
      <c r="LOD209" s="413"/>
      <c r="LOE209" s="413"/>
      <c r="LOF209" s="413"/>
      <c r="LOG209" s="413"/>
      <c r="LOH209" s="412"/>
      <c r="LOI209" s="412"/>
      <c r="LOJ209" s="412"/>
      <c r="LOK209" s="412"/>
      <c r="LOL209" s="412"/>
      <c r="LOM209" s="412"/>
      <c r="LON209" s="412"/>
      <c r="LOO209" s="412"/>
      <c r="LOP209" s="412"/>
      <c r="LOQ209" s="412"/>
      <c r="LOR209" s="412"/>
      <c r="LOS209" s="412"/>
      <c r="LOT209" s="412"/>
      <c r="LOU209" s="412"/>
      <c r="LOV209" s="412"/>
      <c r="LOW209" s="412"/>
      <c r="LOX209" s="412"/>
      <c r="LOY209" s="412"/>
      <c r="LOZ209" s="412"/>
      <c r="LPA209" s="412"/>
      <c r="LPB209" s="412"/>
      <c r="LPC209" s="412"/>
      <c r="LPD209" s="412"/>
      <c r="LPE209" s="412"/>
      <c r="LPF209" s="412"/>
      <c r="LPG209" s="412"/>
      <c r="LPH209" s="412"/>
      <c r="LPI209" s="412"/>
      <c r="LPJ209" s="412"/>
      <c r="LPK209" s="412"/>
      <c r="LPL209" s="412"/>
      <c r="LPM209" s="412"/>
      <c r="LPN209" s="412"/>
      <c r="LPO209" s="412"/>
      <c r="LPP209" s="412"/>
      <c r="LPQ209" s="412"/>
      <c r="LPR209" s="412"/>
      <c r="LPS209" s="412"/>
      <c r="LPT209" s="412"/>
      <c r="LPU209" s="412"/>
      <c r="LPV209" s="412"/>
      <c r="LPW209" s="412"/>
      <c r="LPX209" s="412"/>
      <c r="LPY209" s="412"/>
      <c r="LPZ209" s="413"/>
      <c r="LQA209" s="413"/>
      <c r="LQB209" s="413"/>
      <c r="LQC209" s="413"/>
      <c r="LQD209" s="413"/>
      <c r="LQE209" s="413"/>
      <c r="LQF209" s="413"/>
      <c r="LQG209" s="413"/>
      <c r="LQH209" s="413"/>
      <c r="LQI209" s="413"/>
      <c r="LQJ209" s="413"/>
      <c r="LQK209" s="413"/>
      <c r="LQL209" s="413"/>
      <c r="LQM209" s="413"/>
      <c r="LQN209" s="413"/>
      <c r="LQO209" s="413"/>
      <c r="LQP209" s="413"/>
      <c r="LQQ209" s="413"/>
      <c r="LQR209" s="413"/>
      <c r="LQS209" s="413"/>
      <c r="LQT209" s="413"/>
      <c r="LQU209" s="413"/>
      <c r="LQV209" s="413"/>
      <c r="LQW209" s="413"/>
      <c r="LQX209" s="414"/>
      <c r="LQY209" s="414"/>
      <c r="LQZ209" s="414"/>
      <c r="LRA209" s="414"/>
      <c r="LRB209" s="414"/>
      <c r="LRC209" s="413"/>
      <c r="LRD209" s="413"/>
      <c r="LRE209" s="414"/>
      <c r="LRF209" s="414"/>
      <c r="LRG209" s="413"/>
      <c r="LRH209" s="413"/>
      <c r="LRI209" s="414"/>
      <c r="LRJ209" s="414"/>
      <c r="LRK209" s="413"/>
      <c r="LRL209" s="413"/>
      <c r="LRM209" s="413"/>
      <c r="LRN209" s="413"/>
      <c r="LRO209" s="413"/>
      <c r="LRP209" s="413"/>
      <c r="LRQ209" s="413"/>
      <c r="LRR209" s="414"/>
      <c r="LRS209" s="414"/>
      <c r="LRT209" s="413"/>
      <c r="LRU209" s="413"/>
      <c r="LRV209" s="414"/>
      <c r="LRW209" s="414"/>
      <c r="LRX209" s="413"/>
      <c r="LRY209" s="413"/>
      <c r="LRZ209" s="413"/>
      <c r="LSA209" s="413"/>
      <c r="LSB209" s="413"/>
      <c r="LSC209" s="407"/>
      <c r="LSD209" s="439"/>
      <c r="LSE209" s="413"/>
      <c r="LSF209" s="413"/>
      <c r="LSG209" s="413"/>
      <c r="LSH209" s="413"/>
      <c r="LSI209" s="413"/>
      <c r="LSJ209" s="413"/>
      <c r="LSK209" s="413"/>
      <c r="LSL209" s="412"/>
      <c r="LSM209" s="412"/>
      <c r="LSN209" s="412"/>
      <c r="LSO209" s="412"/>
      <c r="LSP209" s="412"/>
      <c r="LSQ209" s="412"/>
      <c r="LSR209" s="412"/>
      <c r="LSS209" s="412"/>
      <c r="LST209" s="412"/>
      <c r="LSU209" s="412"/>
      <c r="LSV209" s="412"/>
      <c r="LSW209" s="412"/>
      <c r="LSX209" s="412"/>
      <c r="LSY209" s="412"/>
      <c r="LSZ209" s="412"/>
      <c r="LTA209" s="412"/>
      <c r="LTB209" s="412"/>
      <c r="LTC209" s="412"/>
      <c r="LTD209" s="412"/>
      <c r="LTE209" s="412"/>
      <c r="LTF209" s="412"/>
      <c r="LTG209" s="412"/>
      <c r="LTH209" s="412"/>
      <c r="LTI209" s="412"/>
      <c r="LTJ209" s="412"/>
      <c r="LTK209" s="412"/>
      <c r="LTL209" s="412"/>
      <c r="LTM209" s="412"/>
      <c r="LTN209" s="412"/>
      <c r="LTO209" s="412"/>
      <c r="LTP209" s="412"/>
      <c r="LTQ209" s="412"/>
      <c r="LTR209" s="412"/>
      <c r="LTS209" s="412"/>
      <c r="LTT209" s="412"/>
      <c r="LTU209" s="412"/>
      <c r="LTV209" s="412"/>
      <c r="LTW209" s="412"/>
      <c r="LTX209" s="412"/>
      <c r="LTY209" s="412"/>
      <c r="LTZ209" s="412"/>
      <c r="LUA209" s="412"/>
      <c r="LUB209" s="412"/>
      <c r="LUC209" s="412"/>
      <c r="LUD209" s="413"/>
      <c r="LUE209" s="413"/>
      <c r="LUF209" s="413"/>
      <c r="LUG209" s="413"/>
      <c r="LUH209" s="413"/>
      <c r="LUI209" s="413"/>
      <c r="LUJ209" s="413"/>
      <c r="LUK209" s="413"/>
      <c r="LUL209" s="413"/>
      <c r="LUM209" s="413"/>
      <c r="LUN209" s="413"/>
      <c r="LUO209" s="413"/>
      <c r="LUP209" s="413"/>
      <c r="LUQ209" s="413"/>
      <c r="LUR209" s="413"/>
      <c r="LUS209" s="413"/>
      <c r="LUT209" s="413"/>
      <c r="LUU209" s="413"/>
      <c r="LUV209" s="413"/>
      <c r="LUW209" s="413"/>
      <c r="LUX209" s="413"/>
      <c r="LUY209" s="413"/>
      <c r="LUZ209" s="413"/>
      <c r="LVA209" s="413"/>
      <c r="LVB209" s="414"/>
      <c r="LVC209" s="414"/>
      <c r="LVD209" s="414"/>
      <c r="LVE209" s="414"/>
      <c r="LVF209" s="414"/>
      <c r="LVG209" s="413"/>
      <c r="LVH209" s="413"/>
      <c r="LVI209" s="414"/>
      <c r="LVJ209" s="414"/>
      <c r="LVK209" s="413"/>
      <c r="LVL209" s="413"/>
      <c r="LVM209" s="414"/>
      <c r="LVN209" s="414"/>
      <c r="LVO209" s="413"/>
      <c r="LVP209" s="413"/>
      <c r="LVQ209" s="413"/>
      <c r="LVR209" s="413"/>
      <c r="LVS209" s="413"/>
      <c r="LVT209" s="413"/>
      <c r="LVU209" s="413"/>
      <c r="LVV209" s="414"/>
      <c r="LVW209" s="414"/>
      <c r="LVX209" s="413"/>
      <c r="LVY209" s="413"/>
      <c r="LVZ209" s="414"/>
      <c r="LWA209" s="414"/>
      <c r="LWB209" s="413"/>
      <c r="LWC209" s="413"/>
      <c r="LWD209" s="413"/>
      <c r="LWE209" s="413"/>
      <c r="LWF209" s="413"/>
      <c r="LWG209" s="407"/>
      <c r="LWH209" s="439"/>
      <c r="LWI209" s="413"/>
      <c r="LWJ209" s="413"/>
      <c r="LWK209" s="413"/>
      <c r="LWL209" s="413"/>
      <c r="LWM209" s="413"/>
      <c r="LWN209" s="413"/>
      <c r="LWO209" s="413"/>
      <c r="LWP209" s="412"/>
      <c r="LWQ209" s="412"/>
      <c r="LWR209" s="412"/>
      <c r="LWS209" s="412"/>
      <c r="LWT209" s="412"/>
      <c r="LWU209" s="412"/>
      <c r="LWV209" s="412"/>
      <c r="LWW209" s="412"/>
      <c r="LWX209" s="412"/>
      <c r="LWY209" s="412"/>
      <c r="LWZ209" s="412"/>
      <c r="LXA209" s="412"/>
      <c r="LXB209" s="412"/>
      <c r="LXC209" s="412"/>
      <c r="LXD209" s="412"/>
      <c r="LXE209" s="412"/>
      <c r="LXF209" s="412"/>
      <c r="LXG209" s="412"/>
      <c r="LXH209" s="412"/>
      <c r="LXI209" s="412"/>
      <c r="LXJ209" s="412"/>
      <c r="LXK209" s="412"/>
      <c r="LXL209" s="412"/>
      <c r="LXM209" s="412"/>
      <c r="LXN209" s="412"/>
      <c r="LXO209" s="412"/>
      <c r="LXP209" s="412"/>
      <c r="LXQ209" s="412"/>
      <c r="LXR209" s="412"/>
      <c r="LXS209" s="412"/>
      <c r="LXT209" s="412"/>
      <c r="LXU209" s="412"/>
      <c r="LXV209" s="412"/>
      <c r="LXW209" s="412"/>
      <c r="LXX209" s="412"/>
      <c r="LXY209" s="412"/>
      <c r="LXZ209" s="412"/>
      <c r="LYA209" s="412"/>
      <c r="LYB209" s="412"/>
      <c r="LYC209" s="412"/>
      <c r="LYD209" s="412"/>
      <c r="LYE209" s="412"/>
      <c r="LYF209" s="412"/>
      <c r="LYG209" s="412"/>
      <c r="LYH209" s="413"/>
      <c r="LYI209" s="413"/>
      <c r="LYJ209" s="413"/>
      <c r="LYK209" s="413"/>
      <c r="LYL209" s="413"/>
      <c r="LYM209" s="413"/>
      <c r="LYN209" s="413"/>
      <c r="LYO209" s="413"/>
      <c r="LYP209" s="413"/>
      <c r="LYQ209" s="413"/>
      <c r="LYR209" s="413"/>
      <c r="LYS209" s="413"/>
      <c r="LYT209" s="413"/>
      <c r="LYU209" s="413"/>
      <c r="LYV209" s="413"/>
      <c r="LYW209" s="413"/>
      <c r="LYX209" s="413"/>
      <c r="LYY209" s="413"/>
      <c r="LYZ209" s="413"/>
      <c r="LZA209" s="413"/>
      <c r="LZB209" s="413"/>
      <c r="LZC209" s="413"/>
      <c r="LZD209" s="413"/>
      <c r="LZE209" s="413"/>
      <c r="LZF209" s="414"/>
      <c r="LZG209" s="414"/>
      <c r="LZH209" s="414"/>
      <c r="LZI209" s="414"/>
      <c r="LZJ209" s="414"/>
      <c r="LZK209" s="413"/>
      <c r="LZL209" s="413"/>
      <c r="LZM209" s="414"/>
      <c r="LZN209" s="414"/>
      <c r="LZO209" s="413"/>
      <c r="LZP209" s="413"/>
      <c r="LZQ209" s="414"/>
      <c r="LZR209" s="414"/>
      <c r="LZS209" s="413"/>
      <c r="LZT209" s="413"/>
      <c r="LZU209" s="413"/>
      <c r="LZV209" s="413"/>
      <c r="LZW209" s="413"/>
      <c r="LZX209" s="413"/>
      <c r="LZY209" s="413"/>
      <c r="LZZ209" s="414"/>
      <c r="MAA209" s="414"/>
      <c r="MAB209" s="413"/>
      <c r="MAC209" s="413"/>
      <c r="MAD209" s="414"/>
      <c r="MAE209" s="414"/>
      <c r="MAF209" s="413"/>
      <c r="MAG209" s="413"/>
      <c r="MAH209" s="413"/>
      <c r="MAI209" s="413"/>
      <c r="MAJ209" s="413"/>
      <c r="MAK209" s="407"/>
      <c r="MAL209" s="439"/>
      <c r="MAM209" s="413"/>
      <c r="MAN209" s="413"/>
      <c r="MAO209" s="413"/>
      <c r="MAP209" s="413"/>
      <c r="MAQ209" s="413"/>
      <c r="MAR209" s="413"/>
      <c r="MAS209" s="413"/>
      <c r="MAT209" s="412"/>
      <c r="MAU209" s="412"/>
      <c r="MAV209" s="412"/>
      <c r="MAW209" s="412"/>
      <c r="MAX209" s="412"/>
      <c r="MAY209" s="412"/>
      <c r="MAZ209" s="412"/>
      <c r="MBA209" s="412"/>
      <c r="MBB209" s="412"/>
      <c r="MBC209" s="412"/>
      <c r="MBD209" s="412"/>
      <c r="MBE209" s="412"/>
      <c r="MBF209" s="412"/>
      <c r="MBG209" s="412"/>
      <c r="MBH209" s="412"/>
      <c r="MBI209" s="412"/>
      <c r="MBJ209" s="412"/>
      <c r="MBK209" s="412"/>
      <c r="MBL209" s="412"/>
      <c r="MBM209" s="412"/>
      <c r="MBN209" s="412"/>
      <c r="MBO209" s="412"/>
      <c r="MBP209" s="412"/>
      <c r="MBQ209" s="412"/>
      <c r="MBR209" s="412"/>
      <c r="MBS209" s="412"/>
      <c r="MBT209" s="412"/>
      <c r="MBU209" s="412"/>
      <c r="MBV209" s="412"/>
      <c r="MBW209" s="412"/>
      <c r="MBX209" s="412"/>
      <c r="MBY209" s="412"/>
      <c r="MBZ209" s="412"/>
      <c r="MCA209" s="412"/>
      <c r="MCB209" s="412"/>
      <c r="MCC209" s="412"/>
      <c r="MCD209" s="412"/>
      <c r="MCE209" s="412"/>
      <c r="MCF209" s="412"/>
      <c r="MCG209" s="412"/>
      <c r="MCH209" s="412"/>
      <c r="MCI209" s="412"/>
      <c r="MCJ209" s="412"/>
      <c r="MCK209" s="412"/>
      <c r="MCL209" s="413"/>
      <c r="MCM209" s="413"/>
      <c r="MCN209" s="413"/>
      <c r="MCO209" s="413"/>
      <c r="MCP209" s="413"/>
      <c r="MCQ209" s="413"/>
      <c r="MCR209" s="413"/>
      <c r="MCS209" s="413"/>
      <c r="MCT209" s="413"/>
      <c r="MCU209" s="413"/>
      <c r="MCV209" s="413"/>
      <c r="MCW209" s="413"/>
      <c r="MCX209" s="413"/>
      <c r="MCY209" s="413"/>
      <c r="MCZ209" s="413"/>
      <c r="MDA209" s="413"/>
      <c r="MDB209" s="413"/>
      <c r="MDC209" s="413"/>
      <c r="MDD209" s="413"/>
      <c r="MDE209" s="413"/>
      <c r="MDF209" s="413"/>
      <c r="MDG209" s="413"/>
      <c r="MDH209" s="413"/>
      <c r="MDI209" s="413"/>
      <c r="MDJ209" s="414"/>
      <c r="MDK209" s="414"/>
      <c r="MDL209" s="414"/>
      <c r="MDM209" s="414"/>
      <c r="MDN209" s="414"/>
      <c r="MDO209" s="413"/>
      <c r="MDP209" s="413"/>
      <c r="MDQ209" s="414"/>
      <c r="MDR209" s="414"/>
      <c r="MDS209" s="413"/>
      <c r="MDT209" s="413"/>
      <c r="MDU209" s="414"/>
      <c r="MDV209" s="414"/>
      <c r="MDW209" s="413"/>
      <c r="MDX209" s="413"/>
      <c r="MDY209" s="413"/>
      <c r="MDZ209" s="413"/>
      <c r="MEA209" s="413"/>
      <c r="MEB209" s="413"/>
      <c r="MEC209" s="413"/>
      <c r="MED209" s="414"/>
      <c r="MEE209" s="414"/>
      <c r="MEF209" s="413"/>
      <c r="MEG209" s="413"/>
      <c r="MEH209" s="414"/>
      <c r="MEI209" s="414"/>
      <c r="MEJ209" s="413"/>
      <c r="MEK209" s="413"/>
      <c r="MEL209" s="413"/>
      <c r="MEM209" s="413"/>
      <c r="MEN209" s="413"/>
      <c r="MEO209" s="407"/>
      <c r="MEP209" s="439"/>
      <c r="MEQ209" s="413"/>
      <c r="MER209" s="413"/>
      <c r="MES209" s="413"/>
      <c r="MET209" s="413"/>
      <c r="MEU209" s="413"/>
      <c r="MEV209" s="413"/>
      <c r="MEW209" s="413"/>
      <c r="MEX209" s="412"/>
      <c r="MEY209" s="412"/>
      <c r="MEZ209" s="412"/>
      <c r="MFA209" s="412"/>
      <c r="MFB209" s="412"/>
      <c r="MFC209" s="412"/>
      <c r="MFD209" s="412"/>
      <c r="MFE209" s="412"/>
      <c r="MFF209" s="412"/>
      <c r="MFG209" s="412"/>
      <c r="MFH209" s="412"/>
      <c r="MFI209" s="412"/>
      <c r="MFJ209" s="412"/>
      <c r="MFK209" s="412"/>
      <c r="MFL209" s="412"/>
      <c r="MFM209" s="412"/>
      <c r="MFN209" s="412"/>
      <c r="MFO209" s="412"/>
      <c r="MFP209" s="412"/>
      <c r="MFQ209" s="412"/>
      <c r="MFR209" s="412"/>
      <c r="MFS209" s="412"/>
      <c r="MFT209" s="412"/>
      <c r="MFU209" s="412"/>
      <c r="MFV209" s="412"/>
      <c r="MFW209" s="412"/>
      <c r="MFX209" s="412"/>
      <c r="MFY209" s="412"/>
      <c r="MFZ209" s="412"/>
      <c r="MGA209" s="412"/>
      <c r="MGB209" s="412"/>
      <c r="MGC209" s="412"/>
      <c r="MGD209" s="412"/>
      <c r="MGE209" s="412"/>
      <c r="MGF209" s="412"/>
      <c r="MGG209" s="412"/>
      <c r="MGH209" s="412"/>
      <c r="MGI209" s="412"/>
      <c r="MGJ209" s="412"/>
      <c r="MGK209" s="412"/>
      <c r="MGL209" s="412"/>
      <c r="MGM209" s="412"/>
      <c r="MGN209" s="412"/>
      <c r="MGO209" s="412"/>
      <c r="MGP209" s="413"/>
      <c r="MGQ209" s="413"/>
      <c r="MGR209" s="413"/>
      <c r="MGS209" s="413"/>
      <c r="MGT209" s="413"/>
      <c r="MGU209" s="413"/>
      <c r="MGV209" s="413"/>
      <c r="MGW209" s="413"/>
      <c r="MGX209" s="413"/>
      <c r="MGY209" s="413"/>
      <c r="MGZ209" s="413"/>
      <c r="MHA209" s="413"/>
      <c r="MHB209" s="413"/>
      <c r="MHC209" s="413"/>
      <c r="MHD209" s="413"/>
      <c r="MHE209" s="413"/>
      <c r="MHF209" s="413"/>
      <c r="MHG209" s="413"/>
      <c r="MHH209" s="413"/>
      <c r="MHI209" s="413"/>
      <c r="MHJ209" s="413"/>
      <c r="MHK209" s="413"/>
      <c r="MHL209" s="413"/>
      <c r="MHM209" s="413"/>
      <c r="MHN209" s="414"/>
      <c r="MHO209" s="414"/>
      <c r="MHP209" s="414"/>
      <c r="MHQ209" s="414"/>
      <c r="MHR209" s="414"/>
      <c r="MHS209" s="413"/>
      <c r="MHT209" s="413"/>
      <c r="MHU209" s="414"/>
      <c r="MHV209" s="414"/>
      <c r="MHW209" s="413"/>
      <c r="MHX209" s="413"/>
      <c r="MHY209" s="414"/>
      <c r="MHZ209" s="414"/>
      <c r="MIA209" s="413"/>
      <c r="MIB209" s="413"/>
      <c r="MIC209" s="413"/>
      <c r="MID209" s="413"/>
      <c r="MIE209" s="413"/>
      <c r="MIF209" s="413"/>
      <c r="MIG209" s="413"/>
      <c r="MIH209" s="414"/>
      <c r="MII209" s="414"/>
      <c r="MIJ209" s="413"/>
      <c r="MIK209" s="413"/>
      <c r="MIL209" s="414"/>
      <c r="MIM209" s="414"/>
      <c r="MIN209" s="413"/>
      <c r="MIO209" s="413"/>
      <c r="MIP209" s="413"/>
      <c r="MIQ209" s="413"/>
      <c r="MIR209" s="413"/>
      <c r="MIS209" s="407"/>
      <c r="MIT209" s="439"/>
      <c r="MIU209" s="413"/>
      <c r="MIV209" s="413"/>
      <c r="MIW209" s="413"/>
      <c r="MIX209" s="413"/>
      <c r="MIY209" s="413"/>
      <c r="MIZ209" s="413"/>
      <c r="MJA209" s="413"/>
      <c r="MJB209" s="412"/>
      <c r="MJC209" s="412"/>
      <c r="MJD209" s="412"/>
      <c r="MJE209" s="412"/>
      <c r="MJF209" s="412"/>
      <c r="MJG209" s="412"/>
      <c r="MJH209" s="412"/>
      <c r="MJI209" s="412"/>
      <c r="MJJ209" s="412"/>
      <c r="MJK209" s="412"/>
      <c r="MJL209" s="412"/>
      <c r="MJM209" s="412"/>
      <c r="MJN209" s="412"/>
      <c r="MJO209" s="412"/>
      <c r="MJP209" s="412"/>
      <c r="MJQ209" s="412"/>
      <c r="MJR209" s="412"/>
      <c r="MJS209" s="412"/>
      <c r="MJT209" s="412"/>
      <c r="MJU209" s="412"/>
      <c r="MJV209" s="412"/>
      <c r="MJW209" s="412"/>
      <c r="MJX209" s="412"/>
      <c r="MJY209" s="412"/>
      <c r="MJZ209" s="412"/>
      <c r="MKA209" s="412"/>
      <c r="MKB209" s="412"/>
      <c r="MKC209" s="412"/>
      <c r="MKD209" s="412"/>
      <c r="MKE209" s="412"/>
      <c r="MKF209" s="412"/>
      <c r="MKG209" s="412"/>
      <c r="MKH209" s="412"/>
      <c r="MKI209" s="412"/>
      <c r="MKJ209" s="412"/>
      <c r="MKK209" s="412"/>
      <c r="MKL209" s="412"/>
      <c r="MKM209" s="412"/>
      <c r="MKN209" s="412"/>
      <c r="MKO209" s="412"/>
      <c r="MKP209" s="412"/>
      <c r="MKQ209" s="412"/>
      <c r="MKR209" s="412"/>
      <c r="MKS209" s="412"/>
      <c r="MKT209" s="413"/>
      <c r="MKU209" s="413"/>
      <c r="MKV209" s="413"/>
      <c r="MKW209" s="413"/>
      <c r="MKX209" s="413"/>
      <c r="MKY209" s="413"/>
      <c r="MKZ209" s="413"/>
      <c r="MLA209" s="413"/>
      <c r="MLB209" s="413"/>
      <c r="MLC209" s="413"/>
      <c r="MLD209" s="413"/>
      <c r="MLE209" s="413"/>
      <c r="MLF209" s="413"/>
      <c r="MLG209" s="413"/>
      <c r="MLH209" s="413"/>
      <c r="MLI209" s="413"/>
      <c r="MLJ209" s="413"/>
      <c r="MLK209" s="413"/>
      <c r="MLL209" s="413"/>
      <c r="MLM209" s="413"/>
      <c r="MLN209" s="413"/>
      <c r="MLO209" s="413"/>
      <c r="MLP209" s="413"/>
      <c r="MLQ209" s="413"/>
      <c r="MLR209" s="414"/>
      <c r="MLS209" s="414"/>
      <c r="MLT209" s="414"/>
      <c r="MLU209" s="414"/>
      <c r="MLV209" s="414"/>
      <c r="MLW209" s="413"/>
      <c r="MLX209" s="413"/>
      <c r="MLY209" s="414"/>
      <c r="MLZ209" s="414"/>
      <c r="MMA209" s="413"/>
      <c r="MMB209" s="413"/>
      <c r="MMC209" s="414"/>
      <c r="MMD209" s="414"/>
      <c r="MME209" s="413"/>
      <c r="MMF209" s="413"/>
      <c r="MMG209" s="413"/>
      <c r="MMH209" s="413"/>
      <c r="MMI209" s="413"/>
      <c r="MMJ209" s="413"/>
      <c r="MMK209" s="413"/>
      <c r="MML209" s="414"/>
      <c r="MMM209" s="414"/>
      <c r="MMN209" s="413"/>
      <c r="MMO209" s="413"/>
      <c r="MMP209" s="414"/>
      <c r="MMQ209" s="414"/>
      <c r="MMR209" s="413"/>
      <c r="MMS209" s="413"/>
      <c r="MMT209" s="413"/>
      <c r="MMU209" s="413"/>
      <c r="MMV209" s="413"/>
      <c r="MMW209" s="407"/>
      <c r="MMX209" s="439"/>
      <c r="MMY209" s="413"/>
      <c r="MMZ209" s="413"/>
      <c r="MNA209" s="413"/>
      <c r="MNB209" s="413"/>
      <c r="MNC209" s="413"/>
      <c r="MND209" s="413"/>
      <c r="MNE209" s="413"/>
      <c r="MNF209" s="412"/>
      <c r="MNG209" s="412"/>
      <c r="MNH209" s="412"/>
      <c r="MNI209" s="412"/>
      <c r="MNJ209" s="412"/>
      <c r="MNK209" s="412"/>
      <c r="MNL209" s="412"/>
      <c r="MNM209" s="412"/>
      <c r="MNN209" s="412"/>
      <c r="MNO209" s="412"/>
      <c r="MNP209" s="412"/>
      <c r="MNQ209" s="412"/>
      <c r="MNR209" s="412"/>
      <c r="MNS209" s="412"/>
      <c r="MNT209" s="412"/>
      <c r="MNU209" s="412"/>
      <c r="MNV209" s="412"/>
      <c r="MNW209" s="412"/>
      <c r="MNX209" s="412"/>
      <c r="MNY209" s="412"/>
      <c r="MNZ209" s="412"/>
      <c r="MOA209" s="412"/>
      <c r="MOB209" s="412"/>
      <c r="MOC209" s="412"/>
      <c r="MOD209" s="412"/>
      <c r="MOE209" s="412"/>
      <c r="MOF209" s="412"/>
      <c r="MOG209" s="412"/>
      <c r="MOH209" s="412"/>
      <c r="MOI209" s="412"/>
      <c r="MOJ209" s="412"/>
      <c r="MOK209" s="412"/>
      <c r="MOL209" s="412"/>
      <c r="MOM209" s="412"/>
      <c r="MON209" s="412"/>
      <c r="MOO209" s="412"/>
      <c r="MOP209" s="412"/>
      <c r="MOQ209" s="412"/>
      <c r="MOR209" s="412"/>
      <c r="MOS209" s="412"/>
      <c r="MOT209" s="412"/>
      <c r="MOU209" s="412"/>
      <c r="MOV209" s="412"/>
      <c r="MOW209" s="412"/>
      <c r="MOX209" s="413"/>
      <c r="MOY209" s="413"/>
      <c r="MOZ209" s="413"/>
      <c r="MPA209" s="413"/>
      <c r="MPB209" s="413"/>
      <c r="MPC209" s="413"/>
      <c r="MPD209" s="413"/>
      <c r="MPE209" s="413"/>
      <c r="MPF209" s="413"/>
      <c r="MPG209" s="413"/>
      <c r="MPH209" s="413"/>
      <c r="MPI209" s="413"/>
      <c r="MPJ209" s="413"/>
      <c r="MPK209" s="413"/>
      <c r="MPL209" s="413"/>
      <c r="MPM209" s="413"/>
      <c r="MPN209" s="413"/>
      <c r="MPO209" s="413"/>
      <c r="MPP209" s="413"/>
      <c r="MPQ209" s="413"/>
      <c r="MPR209" s="413"/>
      <c r="MPS209" s="413"/>
      <c r="MPT209" s="413"/>
      <c r="MPU209" s="413"/>
      <c r="MPV209" s="414"/>
      <c r="MPW209" s="414"/>
      <c r="MPX209" s="414"/>
      <c r="MPY209" s="414"/>
      <c r="MPZ209" s="414"/>
      <c r="MQA209" s="413"/>
      <c r="MQB209" s="413"/>
      <c r="MQC209" s="414"/>
      <c r="MQD209" s="414"/>
      <c r="MQE209" s="413"/>
      <c r="MQF209" s="413"/>
      <c r="MQG209" s="414"/>
      <c r="MQH209" s="414"/>
      <c r="MQI209" s="413"/>
      <c r="MQJ209" s="413"/>
      <c r="MQK209" s="413"/>
      <c r="MQL209" s="413"/>
      <c r="MQM209" s="413"/>
      <c r="MQN209" s="413"/>
      <c r="MQO209" s="413"/>
      <c r="MQP209" s="414"/>
      <c r="MQQ209" s="414"/>
      <c r="MQR209" s="413"/>
      <c r="MQS209" s="413"/>
      <c r="MQT209" s="414"/>
      <c r="MQU209" s="414"/>
      <c r="MQV209" s="413"/>
      <c r="MQW209" s="413"/>
      <c r="MQX209" s="413"/>
      <c r="MQY209" s="413"/>
      <c r="MQZ209" s="413"/>
      <c r="MRA209" s="407"/>
      <c r="MRB209" s="439"/>
      <c r="MRC209" s="413"/>
      <c r="MRD209" s="413"/>
      <c r="MRE209" s="413"/>
      <c r="MRF209" s="413"/>
      <c r="MRG209" s="413"/>
      <c r="MRH209" s="413"/>
      <c r="MRI209" s="413"/>
      <c r="MRJ209" s="412"/>
      <c r="MRK209" s="412"/>
      <c r="MRL209" s="412"/>
      <c r="MRM209" s="412"/>
      <c r="MRN209" s="412"/>
      <c r="MRO209" s="412"/>
      <c r="MRP209" s="412"/>
      <c r="MRQ209" s="412"/>
      <c r="MRR209" s="412"/>
      <c r="MRS209" s="412"/>
      <c r="MRT209" s="412"/>
      <c r="MRU209" s="412"/>
      <c r="MRV209" s="412"/>
      <c r="MRW209" s="412"/>
      <c r="MRX209" s="412"/>
      <c r="MRY209" s="412"/>
      <c r="MRZ209" s="412"/>
      <c r="MSA209" s="412"/>
      <c r="MSB209" s="412"/>
      <c r="MSC209" s="412"/>
      <c r="MSD209" s="412"/>
      <c r="MSE209" s="412"/>
      <c r="MSF209" s="412"/>
      <c r="MSG209" s="412"/>
      <c r="MSH209" s="412"/>
      <c r="MSI209" s="412"/>
      <c r="MSJ209" s="412"/>
      <c r="MSK209" s="412"/>
      <c r="MSL209" s="412"/>
      <c r="MSM209" s="412"/>
      <c r="MSN209" s="412"/>
      <c r="MSO209" s="412"/>
      <c r="MSP209" s="412"/>
      <c r="MSQ209" s="412"/>
      <c r="MSR209" s="412"/>
      <c r="MSS209" s="412"/>
      <c r="MST209" s="412"/>
      <c r="MSU209" s="412"/>
      <c r="MSV209" s="412"/>
      <c r="MSW209" s="412"/>
      <c r="MSX209" s="412"/>
      <c r="MSY209" s="412"/>
      <c r="MSZ209" s="412"/>
      <c r="MTA209" s="412"/>
      <c r="MTB209" s="413"/>
      <c r="MTC209" s="413"/>
      <c r="MTD209" s="413"/>
      <c r="MTE209" s="413"/>
      <c r="MTF209" s="413"/>
      <c r="MTG209" s="413"/>
      <c r="MTH209" s="413"/>
      <c r="MTI209" s="413"/>
      <c r="MTJ209" s="413"/>
      <c r="MTK209" s="413"/>
      <c r="MTL209" s="413"/>
      <c r="MTM209" s="413"/>
      <c r="MTN209" s="413"/>
      <c r="MTO209" s="413"/>
      <c r="MTP209" s="413"/>
      <c r="MTQ209" s="413"/>
      <c r="MTR209" s="413"/>
      <c r="MTS209" s="413"/>
      <c r="MTT209" s="413"/>
      <c r="MTU209" s="413"/>
      <c r="MTV209" s="413"/>
      <c r="MTW209" s="413"/>
      <c r="MTX209" s="413"/>
      <c r="MTY209" s="413"/>
      <c r="MTZ209" s="414"/>
      <c r="MUA209" s="414"/>
      <c r="MUB209" s="414"/>
      <c r="MUC209" s="414"/>
      <c r="MUD209" s="414"/>
      <c r="MUE209" s="413"/>
      <c r="MUF209" s="413"/>
      <c r="MUG209" s="414"/>
      <c r="MUH209" s="414"/>
      <c r="MUI209" s="413"/>
      <c r="MUJ209" s="413"/>
      <c r="MUK209" s="414"/>
      <c r="MUL209" s="414"/>
      <c r="MUM209" s="413"/>
      <c r="MUN209" s="413"/>
      <c r="MUO209" s="413"/>
      <c r="MUP209" s="413"/>
      <c r="MUQ209" s="413"/>
      <c r="MUR209" s="413"/>
      <c r="MUS209" s="413"/>
      <c r="MUT209" s="414"/>
      <c r="MUU209" s="414"/>
      <c r="MUV209" s="413"/>
      <c r="MUW209" s="413"/>
      <c r="MUX209" s="414"/>
      <c r="MUY209" s="414"/>
      <c r="MUZ209" s="413"/>
      <c r="MVA209" s="413"/>
      <c r="MVB209" s="413"/>
      <c r="MVC209" s="413"/>
      <c r="MVD209" s="413"/>
      <c r="MVE209" s="407"/>
      <c r="MVF209" s="439"/>
      <c r="MVG209" s="413"/>
      <c r="MVH209" s="413"/>
      <c r="MVI209" s="413"/>
      <c r="MVJ209" s="413"/>
      <c r="MVK209" s="413"/>
      <c r="MVL209" s="413"/>
      <c r="MVM209" s="413"/>
      <c r="MVN209" s="412"/>
      <c r="MVO209" s="412"/>
      <c r="MVP209" s="412"/>
      <c r="MVQ209" s="412"/>
      <c r="MVR209" s="412"/>
      <c r="MVS209" s="412"/>
      <c r="MVT209" s="412"/>
      <c r="MVU209" s="412"/>
      <c r="MVV209" s="412"/>
      <c r="MVW209" s="412"/>
      <c r="MVX209" s="412"/>
      <c r="MVY209" s="412"/>
      <c r="MVZ209" s="412"/>
      <c r="MWA209" s="412"/>
      <c r="MWB209" s="412"/>
      <c r="MWC209" s="412"/>
      <c r="MWD209" s="412"/>
      <c r="MWE209" s="412"/>
      <c r="MWF209" s="412"/>
      <c r="MWG209" s="412"/>
      <c r="MWH209" s="412"/>
      <c r="MWI209" s="412"/>
      <c r="MWJ209" s="412"/>
      <c r="MWK209" s="412"/>
      <c r="MWL209" s="412"/>
      <c r="MWM209" s="412"/>
      <c r="MWN209" s="412"/>
      <c r="MWO209" s="412"/>
      <c r="MWP209" s="412"/>
      <c r="MWQ209" s="412"/>
      <c r="MWR209" s="412"/>
      <c r="MWS209" s="412"/>
      <c r="MWT209" s="412"/>
      <c r="MWU209" s="412"/>
      <c r="MWV209" s="412"/>
      <c r="MWW209" s="412"/>
      <c r="MWX209" s="412"/>
      <c r="MWY209" s="412"/>
      <c r="MWZ209" s="412"/>
      <c r="MXA209" s="412"/>
      <c r="MXB209" s="412"/>
      <c r="MXC209" s="412"/>
      <c r="MXD209" s="412"/>
      <c r="MXE209" s="412"/>
      <c r="MXF209" s="413"/>
      <c r="MXG209" s="413"/>
      <c r="MXH209" s="413"/>
      <c r="MXI209" s="413"/>
      <c r="MXJ209" s="413"/>
      <c r="MXK209" s="413"/>
      <c r="MXL209" s="413"/>
      <c r="MXM209" s="413"/>
      <c r="MXN209" s="413"/>
      <c r="MXO209" s="413"/>
      <c r="MXP209" s="413"/>
      <c r="MXQ209" s="413"/>
      <c r="MXR209" s="413"/>
      <c r="MXS209" s="413"/>
      <c r="MXT209" s="413"/>
      <c r="MXU209" s="413"/>
      <c r="MXV209" s="413"/>
      <c r="MXW209" s="413"/>
      <c r="MXX209" s="413"/>
      <c r="MXY209" s="413"/>
      <c r="MXZ209" s="413"/>
      <c r="MYA209" s="413"/>
      <c r="MYB209" s="413"/>
      <c r="MYC209" s="413"/>
      <c r="MYD209" s="414"/>
      <c r="MYE209" s="414"/>
      <c r="MYF209" s="414"/>
      <c r="MYG209" s="414"/>
      <c r="MYH209" s="414"/>
      <c r="MYI209" s="413"/>
      <c r="MYJ209" s="413"/>
      <c r="MYK209" s="414"/>
      <c r="MYL209" s="414"/>
      <c r="MYM209" s="413"/>
      <c r="MYN209" s="413"/>
      <c r="MYO209" s="414"/>
      <c r="MYP209" s="414"/>
      <c r="MYQ209" s="413"/>
      <c r="MYR209" s="413"/>
      <c r="MYS209" s="413"/>
      <c r="MYT209" s="413"/>
      <c r="MYU209" s="413"/>
      <c r="MYV209" s="413"/>
      <c r="MYW209" s="413"/>
      <c r="MYX209" s="414"/>
      <c r="MYY209" s="414"/>
      <c r="MYZ209" s="413"/>
      <c r="MZA209" s="413"/>
      <c r="MZB209" s="414"/>
      <c r="MZC209" s="414"/>
      <c r="MZD209" s="413"/>
      <c r="MZE209" s="413"/>
      <c r="MZF209" s="413"/>
      <c r="MZG209" s="413"/>
      <c r="MZH209" s="413"/>
      <c r="MZI209" s="407"/>
      <c r="MZJ209" s="439"/>
      <c r="MZK209" s="413"/>
      <c r="MZL209" s="413"/>
      <c r="MZM209" s="413"/>
      <c r="MZN209" s="413"/>
      <c r="MZO209" s="413"/>
      <c r="MZP209" s="413"/>
      <c r="MZQ209" s="413"/>
      <c r="MZR209" s="412"/>
      <c r="MZS209" s="412"/>
      <c r="MZT209" s="412"/>
      <c r="MZU209" s="412"/>
      <c r="MZV209" s="412"/>
      <c r="MZW209" s="412"/>
      <c r="MZX209" s="412"/>
      <c r="MZY209" s="412"/>
      <c r="MZZ209" s="412"/>
      <c r="NAA209" s="412"/>
      <c r="NAB209" s="412"/>
      <c r="NAC209" s="412"/>
      <c r="NAD209" s="412"/>
      <c r="NAE209" s="412"/>
      <c r="NAF209" s="412"/>
      <c r="NAG209" s="412"/>
      <c r="NAH209" s="412"/>
      <c r="NAI209" s="412"/>
      <c r="NAJ209" s="412"/>
      <c r="NAK209" s="412"/>
      <c r="NAL209" s="412"/>
      <c r="NAM209" s="412"/>
      <c r="NAN209" s="412"/>
      <c r="NAO209" s="412"/>
      <c r="NAP209" s="412"/>
      <c r="NAQ209" s="412"/>
      <c r="NAR209" s="412"/>
      <c r="NAS209" s="412"/>
      <c r="NAT209" s="412"/>
      <c r="NAU209" s="412"/>
      <c r="NAV209" s="412"/>
      <c r="NAW209" s="412"/>
      <c r="NAX209" s="412"/>
      <c r="NAY209" s="412"/>
      <c r="NAZ209" s="412"/>
      <c r="NBA209" s="412"/>
      <c r="NBB209" s="412"/>
      <c r="NBC209" s="412"/>
      <c r="NBD209" s="412"/>
      <c r="NBE209" s="412"/>
      <c r="NBF209" s="412"/>
      <c r="NBG209" s="412"/>
      <c r="NBH209" s="412"/>
      <c r="NBI209" s="412"/>
      <c r="NBJ209" s="413"/>
      <c r="NBK209" s="413"/>
      <c r="NBL209" s="413"/>
      <c r="NBM209" s="413"/>
      <c r="NBN209" s="413"/>
      <c r="NBO209" s="413"/>
      <c r="NBP209" s="413"/>
      <c r="NBQ209" s="413"/>
      <c r="NBR209" s="413"/>
      <c r="NBS209" s="413"/>
      <c r="NBT209" s="413"/>
      <c r="NBU209" s="413"/>
      <c r="NBV209" s="413"/>
      <c r="NBW209" s="413"/>
      <c r="NBX209" s="413"/>
      <c r="NBY209" s="413"/>
      <c r="NBZ209" s="413"/>
      <c r="NCA209" s="413"/>
      <c r="NCB209" s="413"/>
      <c r="NCC209" s="413"/>
      <c r="NCD209" s="413"/>
      <c r="NCE209" s="413"/>
      <c r="NCF209" s="413"/>
      <c r="NCG209" s="413"/>
      <c r="NCH209" s="414"/>
      <c r="NCI209" s="414"/>
      <c r="NCJ209" s="414"/>
      <c r="NCK209" s="414"/>
      <c r="NCL209" s="414"/>
      <c r="NCM209" s="413"/>
      <c r="NCN209" s="413"/>
      <c r="NCO209" s="414"/>
      <c r="NCP209" s="414"/>
      <c r="NCQ209" s="413"/>
      <c r="NCR209" s="413"/>
      <c r="NCS209" s="414"/>
      <c r="NCT209" s="414"/>
      <c r="NCU209" s="413"/>
      <c r="NCV209" s="413"/>
      <c r="NCW209" s="413"/>
      <c r="NCX209" s="413"/>
      <c r="NCY209" s="413"/>
      <c r="NCZ209" s="413"/>
      <c r="NDA209" s="413"/>
      <c r="NDB209" s="414"/>
      <c r="NDC209" s="414"/>
      <c r="NDD209" s="413"/>
      <c r="NDE209" s="413"/>
      <c r="NDF209" s="414"/>
      <c r="NDG209" s="414"/>
      <c r="NDH209" s="413"/>
      <c r="NDI209" s="413"/>
      <c r="NDJ209" s="413"/>
      <c r="NDK209" s="413"/>
      <c r="NDL209" s="413"/>
      <c r="NDM209" s="407"/>
      <c r="NDN209" s="439"/>
      <c r="NDO209" s="413"/>
      <c r="NDP209" s="413"/>
      <c r="NDQ209" s="413"/>
      <c r="NDR209" s="413"/>
      <c r="NDS209" s="413"/>
      <c r="NDT209" s="413"/>
      <c r="NDU209" s="413"/>
      <c r="NDV209" s="412"/>
      <c r="NDW209" s="412"/>
      <c r="NDX209" s="412"/>
      <c r="NDY209" s="412"/>
      <c r="NDZ209" s="412"/>
      <c r="NEA209" s="412"/>
      <c r="NEB209" s="412"/>
      <c r="NEC209" s="412"/>
      <c r="NED209" s="412"/>
      <c r="NEE209" s="412"/>
      <c r="NEF209" s="412"/>
      <c r="NEG209" s="412"/>
      <c r="NEH209" s="412"/>
      <c r="NEI209" s="412"/>
      <c r="NEJ209" s="412"/>
      <c r="NEK209" s="412"/>
      <c r="NEL209" s="412"/>
      <c r="NEM209" s="412"/>
      <c r="NEN209" s="412"/>
      <c r="NEO209" s="412"/>
      <c r="NEP209" s="412"/>
      <c r="NEQ209" s="412"/>
      <c r="NER209" s="412"/>
      <c r="NES209" s="412"/>
      <c r="NET209" s="412"/>
      <c r="NEU209" s="412"/>
      <c r="NEV209" s="412"/>
      <c r="NEW209" s="412"/>
      <c r="NEX209" s="412"/>
      <c r="NEY209" s="412"/>
      <c r="NEZ209" s="412"/>
      <c r="NFA209" s="412"/>
      <c r="NFB209" s="412"/>
      <c r="NFC209" s="412"/>
      <c r="NFD209" s="412"/>
      <c r="NFE209" s="412"/>
      <c r="NFF209" s="412"/>
      <c r="NFG209" s="412"/>
      <c r="NFH209" s="412"/>
      <c r="NFI209" s="412"/>
      <c r="NFJ209" s="412"/>
      <c r="NFK209" s="412"/>
      <c r="NFL209" s="412"/>
      <c r="NFM209" s="412"/>
      <c r="NFN209" s="413"/>
      <c r="NFO209" s="413"/>
      <c r="NFP209" s="413"/>
      <c r="NFQ209" s="413"/>
      <c r="NFR209" s="413"/>
      <c r="NFS209" s="413"/>
      <c r="NFT209" s="413"/>
      <c r="NFU209" s="413"/>
      <c r="NFV209" s="413"/>
      <c r="NFW209" s="413"/>
      <c r="NFX209" s="413"/>
      <c r="NFY209" s="413"/>
      <c r="NFZ209" s="413"/>
      <c r="NGA209" s="413"/>
      <c r="NGB209" s="413"/>
      <c r="NGC209" s="413"/>
      <c r="NGD209" s="413"/>
      <c r="NGE209" s="413"/>
      <c r="NGF209" s="413"/>
      <c r="NGG209" s="413"/>
      <c r="NGH209" s="413"/>
      <c r="NGI209" s="413"/>
      <c r="NGJ209" s="413"/>
      <c r="NGK209" s="413"/>
      <c r="NGL209" s="414"/>
      <c r="NGM209" s="414"/>
      <c r="NGN209" s="414"/>
      <c r="NGO209" s="414"/>
      <c r="NGP209" s="414"/>
      <c r="NGQ209" s="413"/>
      <c r="NGR209" s="413"/>
      <c r="NGS209" s="414"/>
      <c r="NGT209" s="414"/>
      <c r="NGU209" s="413"/>
      <c r="NGV209" s="413"/>
      <c r="NGW209" s="414"/>
      <c r="NGX209" s="414"/>
      <c r="NGY209" s="413"/>
      <c r="NGZ209" s="413"/>
      <c r="NHA209" s="413"/>
      <c r="NHB209" s="413"/>
      <c r="NHC209" s="413"/>
      <c r="NHD209" s="413"/>
      <c r="NHE209" s="413"/>
      <c r="NHF209" s="414"/>
      <c r="NHG209" s="414"/>
      <c r="NHH209" s="413"/>
      <c r="NHI209" s="413"/>
      <c r="NHJ209" s="414"/>
      <c r="NHK209" s="414"/>
      <c r="NHL209" s="413"/>
      <c r="NHM209" s="413"/>
      <c r="NHN209" s="413"/>
      <c r="NHO209" s="413"/>
      <c r="NHP209" s="413"/>
      <c r="NHQ209" s="407"/>
      <c r="NHR209" s="439"/>
      <c r="NHS209" s="413"/>
      <c r="NHT209" s="413"/>
      <c r="NHU209" s="413"/>
      <c r="NHV209" s="413"/>
      <c r="NHW209" s="413"/>
      <c r="NHX209" s="413"/>
      <c r="NHY209" s="413"/>
      <c r="NHZ209" s="412"/>
      <c r="NIA209" s="412"/>
      <c r="NIB209" s="412"/>
      <c r="NIC209" s="412"/>
      <c r="NID209" s="412"/>
      <c r="NIE209" s="412"/>
      <c r="NIF209" s="412"/>
      <c r="NIG209" s="412"/>
      <c r="NIH209" s="412"/>
      <c r="NII209" s="412"/>
      <c r="NIJ209" s="412"/>
      <c r="NIK209" s="412"/>
      <c r="NIL209" s="412"/>
      <c r="NIM209" s="412"/>
      <c r="NIN209" s="412"/>
      <c r="NIO209" s="412"/>
      <c r="NIP209" s="412"/>
      <c r="NIQ209" s="412"/>
      <c r="NIR209" s="412"/>
      <c r="NIS209" s="412"/>
      <c r="NIT209" s="412"/>
      <c r="NIU209" s="412"/>
      <c r="NIV209" s="412"/>
      <c r="NIW209" s="412"/>
      <c r="NIX209" s="412"/>
      <c r="NIY209" s="412"/>
      <c r="NIZ209" s="412"/>
      <c r="NJA209" s="412"/>
      <c r="NJB209" s="412"/>
      <c r="NJC209" s="412"/>
      <c r="NJD209" s="412"/>
      <c r="NJE209" s="412"/>
      <c r="NJF209" s="412"/>
      <c r="NJG209" s="412"/>
      <c r="NJH209" s="412"/>
      <c r="NJI209" s="412"/>
      <c r="NJJ209" s="412"/>
      <c r="NJK209" s="412"/>
      <c r="NJL209" s="412"/>
      <c r="NJM209" s="412"/>
      <c r="NJN209" s="412"/>
      <c r="NJO209" s="412"/>
      <c r="NJP209" s="412"/>
      <c r="NJQ209" s="412"/>
      <c r="NJR209" s="413"/>
      <c r="NJS209" s="413"/>
      <c r="NJT209" s="413"/>
      <c r="NJU209" s="413"/>
      <c r="NJV209" s="413"/>
      <c r="NJW209" s="413"/>
      <c r="NJX209" s="413"/>
      <c r="NJY209" s="413"/>
      <c r="NJZ209" s="413"/>
      <c r="NKA209" s="413"/>
      <c r="NKB209" s="413"/>
      <c r="NKC209" s="413"/>
      <c r="NKD209" s="413"/>
      <c r="NKE209" s="413"/>
      <c r="NKF209" s="413"/>
      <c r="NKG209" s="413"/>
      <c r="NKH209" s="413"/>
      <c r="NKI209" s="413"/>
      <c r="NKJ209" s="413"/>
      <c r="NKK209" s="413"/>
      <c r="NKL209" s="413"/>
      <c r="NKM209" s="413"/>
      <c r="NKN209" s="413"/>
      <c r="NKO209" s="413"/>
      <c r="NKP209" s="414"/>
      <c r="NKQ209" s="414"/>
      <c r="NKR209" s="414"/>
      <c r="NKS209" s="414"/>
      <c r="NKT209" s="414"/>
      <c r="NKU209" s="413"/>
      <c r="NKV209" s="413"/>
      <c r="NKW209" s="414"/>
      <c r="NKX209" s="414"/>
      <c r="NKY209" s="413"/>
      <c r="NKZ209" s="413"/>
      <c r="NLA209" s="414"/>
      <c r="NLB209" s="414"/>
      <c r="NLC209" s="413"/>
      <c r="NLD209" s="413"/>
      <c r="NLE209" s="413"/>
      <c r="NLF209" s="413"/>
      <c r="NLG209" s="413"/>
      <c r="NLH209" s="413"/>
      <c r="NLI209" s="413"/>
      <c r="NLJ209" s="414"/>
      <c r="NLK209" s="414"/>
      <c r="NLL209" s="413"/>
      <c r="NLM209" s="413"/>
      <c r="NLN209" s="414"/>
      <c r="NLO209" s="414"/>
      <c r="NLP209" s="413"/>
      <c r="NLQ209" s="413"/>
      <c r="NLR209" s="413"/>
      <c r="NLS209" s="413"/>
      <c r="NLT209" s="413"/>
      <c r="NLU209" s="407"/>
      <c r="NLV209" s="439"/>
      <c r="NLW209" s="413"/>
      <c r="NLX209" s="413"/>
      <c r="NLY209" s="413"/>
      <c r="NLZ209" s="413"/>
      <c r="NMA209" s="413"/>
      <c r="NMB209" s="413"/>
      <c r="NMC209" s="413"/>
      <c r="NMD209" s="412"/>
      <c r="NME209" s="412"/>
      <c r="NMF209" s="412"/>
      <c r="NMG209" s="412"/>
      <c r="NMH209" s="412"/>
      <c r="NMI209" s="412"/>
      <c r="NMJ209" s="412"/>
      <c r="NMK209" s="412"/>
      <c r="NML209" s="412"/>
      <c r="NMM209" s="412"/>
      <c r="NMN209" s="412"/>
      <c r="NMO209" s="412"/>
      <c r="NMP209" s="412"/>
      <c r="NMQ209" s="412"/>
      <c r="NMR209" s="412"/>
      <c r="NMS209" s="412"/>
      <c r="NMT209" s="412"/>
      <c r="NMU209" s="412"/>
      <c r="NMV209" s="412"/>
      <c r="NMW209" s="412"/>
      <c r="NMX209" s="412"/>
      <c r="NMY209" s="412"/>
      <c r="NMZ209" s="412"/>
      <c r="NNA209" s="412"/>
      <c r="NNB209" s="412"/>
      <c r="NNC209" s="412"/>
      <c r="NND209" s="412"/>
      <c r="NNE209" s="412"/>
      <c r="NNF209" s="412"/>
      <c r="NNG209" s="412"/>
      <c r="NNH209" s="412"/>
      <c r="NNI209" s="412"/>
      <c r="NNJ209" s="412"/>
      <c r="NNK209" s="412"/>
      <c r="NNL209" s="412"/>
      <c r="NNM209" s="412"/>
      <c r="NNN209" s="412"/>
      <c r="NNO209" s="412"/>
      <c r="NNP209" s="412"/>
      <c r="NNQ209" s="412"/>
      <c r="NNR209" s="412"/>
      <c r="NNS209" s="412"/>
      <c r="NNT209" s="412"/>
      <c r="NNU209" s="412"/>
      <c r="NNV209" s="413"/>
      <c r="NNW209" s="413"/>
      <c r="NNX209" s="413"/>
      <c r="NNY209" s="413"/>
      <c r="NNZ209" s="413"/>
      <c r="NOA209" s="413"/>
      <c r="NOB209" s="413"/>
      <c r="NOC209" s="413"/>
      <c r="NOD209" s="413"/>
      <c r="NOE209" s="413"/>
      <c r="NOF209" s="413"/>
      <c r="NOG209" s="413"/>
      <c r="NOH209" s="413"/>
      <c r="NOI209" s="413"/>
      <c r="NOJ209" s="413"/>
      <c r="NOK209" s="413"/>
      <c r="NOL209" s="413"/>
      <c r="NOM209" s="413"/>
      <c r="NON209" s="413"/>
      <c r="NOO209" s="413"/>
      <c r="NOP209" s="413"/>
      <c r="NOQ209" s="413"/>
      <c r="NOR209" s="413"/>
      <c r="NOS209" s="413"/>
      <c r="NOT209" s="414"/>
      <c r="NOU209" s="414"/>
      <c r="NOV209" s="414"/>
      <c r="NOW209" s="414"/>
      <c r="NOX209" s="414"/>
      <c r="NOY209" s="413"/>
      <c r="NOZ209" s="413"/>
      <c r="NPA209" s="414"/>
      <c r="NPB209" s="414"/>
      <c r="NPC209" s="413"/>
      <c r="NPD209" s="413"/>
      <c r="NPE209" s="414"/>
      <c r="NPF209" s="414"/>
      <c r="NPG209" s="413"/>
      <c r="NPH209" s="413"/>
      <c r="NPI209" s="413"/>
      <c r="NPJ209" s="413"/>
      <c r="NPK209" s="413"/>
      <c r="NPL209" s="413"/>
      <c r="NPM209" s="413"/>
      <c r="NPN209" s="414"/>
      <c r="NPO209" s="414"/>
      <c r="NPP209" s="413"/>
      <c r="NPQ209" s="413"/>
      <c r="NPR209" s="414"/>
      <c r="NPS209" s="414"/>
      <c r="NPT209" s="413"/>
      <c r="NPU209" s="413"/>
      <c r="NPV209" s="413"/>
      <c r="NPW209" s="413"/>
      <c r="NPX209" s="413"/>
      <c r="NPY209" s="407"/>
      <c r="NPZ209" s="439"/>
      <c r="NQA209" s="413"/>
      <c r="NQB209" s="413"/>
      <c r="NQC209" s="413"/>
      <c r="NQD209" s="413"/>
      <c r="NQE209" s="413"/>
      <c r="NQF209" s="413"/>
      <c r="NQG209" s="413"/>
      <c r="NQH209" s="412"/>
      <c r="NQI209" s="412"/>
      <c r="NQJ209" s="412"/>
      <c r="NQK209" s="412"/>
      <c r="NQL209" s="412"/>
      <c r="NQM209" s="412"/>
      <c r="NQN209" s="412"/>
      <c r="NQO209" s="412"/>
      <c r="NQP209" s="412"/>
      <c r="NQQ209" s="412"/>
      <c r="NQR209" s="412"/>
      <c r="NQS209" s="412"/>
      <c r="NQT209" s="412"/>
      <c r="NQU209" s="412"/>
      <c r="NQV209" s="412"/>
      <c r="NQW209" s="412"/>
      <c r="NQX209" s="412"/>
      <c r="NQY209" s="412"/>
      <c r="NQZ209" s="412"/>
      <c r="NRA209" s="412"/>
      <c r="NRB209" s="412"/>
      <c r="NRC209" s="412"/>
      <c r="NRD209" s="412"/>
      <c r="NRE209" s="412"/>
      <c r="NRF209" s="412"/>
      <c r="NRG209" s="412"/>
      <c r="NRH209" s="412"/>
      <c r="NRI209" s="412"/>
      <c r="NRJ209" s="412"/>
      <c r="NRK209" s="412"/>
      <c r="NRL209" s="412"/>
      <c r="NRM209" s="412"/>
      <c r="NRN209" s="412"/>
      <c r="NRO209" s="412"/>
      <c r="NRP209" s="412"/>
      <c r="NRQ209" s="412"/>
      <c r="NRR209" s="412"/>
      <c r="NRS209" s="412"/>
      <c r="NRT209" s="412"/>
      <c r="NRU209" s="412"/>
      <c r="NRV209" s="412"/>
      <c r="NRW209" s="412"/>
      <c r="NRX209" s="412"/>
      <c r="NRY209" s="412"/>
      <c r="NRZ209" s="413"/>
      <c r="NSA209" s="413"/>
      <c r="NSB209" s="413"/>
      <c r="NSC209" s="413"/>
      <c r="NSD209" s="413"/>
      <c r="NSE209" s="413"/>
      <c r="NSF209" s="413"/>
      <c r="NSG209" s="413"/>
      <c r="NSH209" s="413"/>
      <c r="NSI209" s="413"/>
      <c r="NSJ209" s="413"/>
      <c r="NSK209" s="413"/>
      <c r="NSL209" s="413"/>
      <c r="NSM209" s="413"/>
      <c r="NSN209" s="413"/>
      <c r="NSO209" s="413"/>
      <c r="NSP209" s="413"/>
      <c r="NSQ209" s="413"/>
      <c r="NSR209" s="413"/>
      <c r="NSS209" s="413"/>
      <c r="NST209" s="413"/>
      <c r="NSU209" s="413"/>
      <c r="NSV209" s="413"/>
      <c r="NSW209" s="413"/>
      <c r="NSX209" s="414"/>
      <c r="NSY209" s="414"/>
      <c r="NSZ209" s="414"/>
      <c r="NTA209" s="414"/>
      <c r="NTB209" s="414"/>
      <c r="NTC209" s="413"/>
      <c r="NTD209" s="413"/>
      <c r="NTE209" s="414"/>
      <c r="NTF209" s="414"/>
      <c r="NTG209" s="413"/>
      <c r="NTH209" s="413"/>
      <c r="NTI209" s="414"/>
      <c r="NTJ209" s="414"/>
      <c r="NTK209" s="413"/>
      <c r="NTL209" s="413"/>
      <c r="NTM209" s="413"/>
      <c r="NTN209" s="413"/>
      <c r="NTO209" s="413"/>
      <c r="NTP209" s="413"/>
      <c r="NTQ209" s="413"/>
      <c r="NTR209" s="414"/>
      <c r="NTS209" s="414"/>
      <c r="NTT209" s="413"/>
      <c r="NTU209" s="413"/>
      <c r="NTV209" s="414"/>
      <c r="NTW209" s="414"/>
      <c r="NTX209" s="413"/>
      <c r="NTY209" s="413"/>
      <c r="NTZ209" s="413"/>
      <c r="NUA209" s="413"/>
      <c r="NUB209" s="413"/>
      <c r="NUC209" s="407"/>
      <c r="NUD209" s="439"/>
      <c r="NUE209" s="413"/>
      <c r="NUF209" s="413"/>
      <c r="NUG209" s="413"/>
      <c r="NUH209" s="413"/>
      <c r="NUI209" s="413"/>
      <c r="NUJ209" s="413"/>
      <c r="NUK209" s="413"/>
      <c r="NUL209" s="412"/>
      <c r="NUM209" s="412"/>
      <c r="NUN209" s="412"/>
      <c r="NUO209" s="412"/>
      <c r="NUP209" s="412"/>
      <c r="NUQ209" s="412"/>
      <c r="NUR209" s="412"/>
      <c r="NUS209" s="412"/>
      <c r="NUT209" s="412"/>
      <c r="NUU209" s="412"/>
      <c r="NUV209" s="412"/>
      <c r="NUW209" s="412"/>
      <c r="NUX209" s="412"/>
      <c r="NUY209" s="412"/>
      <c r="NUZ209" s="412"/>
      <c r="NVA209" s="412"/>
      <c r="NVB209" s="412"/>
      <c r="NVC209" s="412"/>
      <c r="NVD209" s="412"/>
      <c r="NVE209" s="412"/>
      <c r="NVF209" s="412"/>
      <c r="NVG209" s="412"/>
      <c r="NVH209" s="412"/>
      <c r="NVI209" s="412"/>
      <c r="NVJ209" s="412"/>
      <c r="NVK209" s="412"/>
      <c r="NVL209" s="412"/>
      <c r="NVM209" s="412"/>
      <c r="NVN209" s="412"/>
      <c r="NVO209" s="412"/>
      <c r="NVP209" s="412"/>
      <c r="NVQ209" s="412"/>
      <c r="NVR209" s="412"/>
      <c r="NVS209" s="412"/>
      <c r="NVT209" s="412"/>
      <c r="NVU209" s="412"/>
      <c r="NVV209" s="412"/>
      <c r="NVW209" s="412"/>
      <c r="NVX209" s="412"/>
      <c r="NVY209" s="412"/>
      <c r="NVZ209" s="412"/>
      <c r="NWA209" s="412"/>
      <c r="NWB209" s="412"/>
      <c r="NWC209" s="412"/>
      <c r="NWD209" s="413"/>
      <c r="NWE209" s="413"/>
      <c r="NWF209" s="413"/>
      <c r="NWG209" s="413"/>
      <c r="NWH209" s="413"/>
      <c r="NWI209" s="413"/>
      <c r="NWJ209" s="413"/>
      <c r="NWK209" s="413"/>
      <c r="NWL209" s="413"/>
      <c r="NWM209" s="413"/>
      <c r="NWN209" s="413"/>
      <c r="NWO209" s="413"/>
      <c r="NWP209" s="413"/>
      <c r="NWQ209" s="413"/>
      <c r="NWR209" s="413"/>
      <c r="NWS209" s="413"/>
      <c r="NWT209" s="413"/>
      <c r="NWU209" s="413"/>
      <c r="NWV209" s="413"/>
      <c r="NWW209" s="413"/>
      <c r="NWX209" s="413"/>
      <c r="NWY209" s="413"/>
      <c r="NWZ209" s="413"/>
      <c r="NXA209" s="413"/>
      <c r="NXB209" s="414"/>
      <c r="NXC209" s="414"/>
      <c r="NXD209" s="414"/>
      <c r="NXE209" s="414"/>
      <c r="NXF209" s="414"/>
      <c r="NXG209" s="413"/>
      <c r="NXH209" s="413"/>
      <c r="NXI209" s="414"/>
      <c r="NXJ209" s="414"/>
      <c r="NXK209" s="413"/>
      <c r="NXL209" s="413"/>
      <c r="NXM209" s="414"/>
      <c r="NXN209" s="414"/>
      <c r="NXO209" s="413"/>
      <c r="NXP209" s="413"/>
      <c r="NXQ209" s="413"/>
      <c r="NXR209" s="413"/>
      <c r="NXS209" s="413"/>
      <c r="NXT209" s="413"/>
      <c r="NXU209" s="413"/>
      <c r="NXV209" s="414"/>
      <c r="NXW209" s="414"/>
      <c r="NXX209" s="413"/>
      <c r="NXY209" s="413"/>
      <c r="NXZ209" s="414"/>
      <c r="NYA209" s="414"/>
      <c r="NYB209" s="413"/>
      <c r="NYC209" s="413"/>
      <c r="NYD209" s="413"/>
      <c r="NYE209" s="413"/>
      <c r="NYF209" s="413"/>
      <c r="NYG209" s="407"/>
      <c r="NYH209" s="439"/>
      <c r="NYI209" s="413"/>
      <c r="NYJ209" s="413"/>
      <c r="NYK209" s="413"/>
      <c r="NYL209" s="413"/>
      <c r="NYM209" s="413"/>
      <c r="NYN209" s="413"/>
      <c r="NYO209" s="413"/>
      <c r="NYP209" s="412"/>
      <c r="NYQ209" s="412"/>
      <c r="NYR209" s="412"/>
      <c r="NYS209" s="412"/>
      <c r="NYT209" s="412"/>
      <c r="NYU209" s="412"/>
      <c r="NYV209" s="412"/>
      <c r="NYW209" s="412"/>
      <c r="NYX209" s="412"/>
      <c r="NYY209" s="412"/>
      <c r="NYZ209" s="412"/>
      <c r="NZA209" s="412"/>
      <c r="NZB209" s="412"/>
      <c r="NZC209" s="412"/>
      <c r="NZD209" s="412"/>
      <c r="NZE209" s="412"/>
      <c r="NZF209" s="412"/>
      <c r="NZG209" s="412"/>
      <c r="NZH209" s="412"/>
      <c r="NZI209" s="412"/>
      <c r="NZJ209" s="412"/>
      <c r="NZK209" s="412"/>
      <c r="NZL209" s="412"/>
      <c r="NZM209" s="412"/>
      <c r="NZN209" s="412"/>
      <c r="NZO209" s="412"/>
      <c r="NZP209" s="412"/>
      <c r="NZQ209" s="412"/>
      <c r="NZR209" s="412"/>
      <c r="NZS209" s="412"/>
      <c r="NZT209" s="412"/>
      <c r="NZU209" s="412"/>
      <c r="NZV209" s="412"/>
      <c r="NZW209" s="412"/>
      <c r="NZX209" s="412"/>
      <c r="NZY209" s="412"/>
      <c r="NZZ209" s="412"/>
      <c r="OAA209" s="412"/>
      <c r="OAB209" s="412"/>
      <c r="OAC209" s="412"/>
      <c r="OAD209" s="412"/>
      <c r="OAE209" s="412"/>
      <c r="OAF209" s="412"/>
      <c r="OAG209" s="412"/>
      <c r="OAH209" s="413"/>
      <c r="OAI209" s="413"/>
      <c r="OAJ209" s="413"/>
      <c r="OAK209" s="413"/>
      <c r="OAL209" s="413"/>
      <c r="OAM209" s="413"/>
      <c r="OAN209" s="413"/>
      <c r="OAO209" s="413"/>
      <c r="OAP209" s="413"/>
      <c r="OAQ209" s="413"/>
      <c r="OAR209" s="413"/>
      <c r="OAS209" s="413"/>
      <c r="OAT209" s="413"/>
      <c r="OAU209" s="413"/>
      <c r="OAV209" s="413"/>
      <c r="OAW209" s="413"/>
      <c r="OAX209" s="413"/>
      <c r="OAY209" s="413"/>
      <c r="OAZ209" s="413"/>
      <c r="OBA209" s="413"/>
      <c r="OBB209" s="413"/>
      <c r="OBC209" s="413"/>
      <c r="OBD209" s="413"/>
      <c r="OBE209" s="413"/>
      <c r="OBF209" s="414"/>
      <c r="OBG209" s="414"/>
      <c r="OBH209" s="414"/>
      <c r="OBI209" s="414"/>
      <c r="OBJ209" s="414"/>
      <c r="OBK209" s="413"/>
      <c r="OBL209" s="413"/>
      <c r="OBM209" s="414"/>
      <c r="OBN209" s="414"/>
      <c r="OBO209" s="413"/>
      <c r="OBP209" s="413"/>
      <c r="OBQ209" s="414"/>
      <c r="OBR209" s="414"/>
      <c r="OBS209" s="413"/>
      <c r="OBT209" s="413"/>
      <c r="OBU209" s="413"/>
      <c r="OBV209" s="413"/>
      <c r="OBW209" s="413"/>
      <c r="OBX209" s="413"/>
      <c r="OBY209" s="413"/>
      <c r="OBZ209" s="414"/>
      <c r="OCA209" s="414"/>
      <c r="OCB209" s="413"/>
      <c r="OCC209" s="413"/>
      <c r="OCD209" s="414"/>
      <c r="OCE209" s="414"/>
      <c r="OCF209" s="413"/>
      <c r="OCG209" s="413"/>
      <c r="OCH209" s="413"/>
      <c r="OCI209" s="413"/>
      <c r="OCJ209" s="413"/>
      <c r="OCK209" s="407"/>
      <c r="OCL209" s="439"/>
      <c r="OCM209" s="413"/>
      <c r="OCN209" s="413"/>
      <c r="OCO209" s="413"/>
      <c r="OCP209" s="413"/>
      <c r="OCQ209" s="413"/>
      <c r="OCR209" s="413"/>
      <c r="OCS209" s="413"/>
      <c r="OCT209" s="412"/>
      <c r="OCU209" s="412"/>
      <c r="OCV209" s="412"/>
      <c r="OCW209" s="412"/>
      <c r="OCX209" s="412"/>
      <c r="OCY209" s="412"/>
      <c r="OCZ209" s="412"/>
      <c r="ODA209" s="412"/>
      <c r="ODB209" s="412"/>
      <c r="ODC209" s="412"/>
      <c r="ODD209" s="412"/>
      <c r="ODE209" s="412"/>
      <c r="ODF209" s="412"/>
      <c r="ODG209" s="412"/>
      <c r="ODH209" s="412"/>
      <c r="ODI209" s="412"/>
      <c r="ODJ209" s="412"/>
      <c r="ODK209" s="412"/>
      <c r="ODL209" s="412"/>
      <c r="ODM209" s="412"/>
      <c r="ODN209" s="412"/>
      <c r="ODO209" s="412"/>
      <c r="ODP209" s="412"/>
      <c r="ODQ209" s="412"/>
      <c r="ODR209" s="412"/>
      <c r="ODS209" s="412"/>
      <c r="ODT209" s="412"/>
      <c r="ODU209" s="412"/>
      <c r="ODV209" s="412"/>
      <c r="ODW209" s="412"/>
      <c r="ODX209" s="412"/>
      <c r="ODY209" s="412"/>
      <c r="ODZ209" s="412"/>
      <c r="OEA209" s="412"/>
      <c r="OEB209" s="412"/>
      <c r="OEC209" s="412"/>
      <c r="OED209" s="412"/>
      <c r="OEE209" s="412"/>
      <c r="OEF209" s="412"/>
      <c r="OEG209" s="412"/>
      <c r="OEH209" s="412"/>
      <c r="OEI209" s="412"/>
      <c r="OEJ209" s="412"/>
      <c r="OEK209" s="412"/>
      <c r="OEL209" s="413"/>
      <c r="OEM209" s="413"/>
      <c r="OEN209" s="413"/>
      <c r="OEO209" s="413"/>
      <c r="OEP209" s="413"/>
      <c r="OEQ209" s="413"/>
      <c r="OER209" s="413"/>
      <c r="OES209" s="413"/>
      <c r="OET209" s="413"/>
      <c r="OEU209" s="413"/>
      <c r="OEV209" s="413"/>
      <c r="OEW209" s="413"/>
      <c r="OEX209" s="413"/>
      <c r="OEY209" s="413"/>
      <c r="OEZ209" s="413"/>
      <c r="OFA209" s="413"/>
      <c r="OFB209" s="413"/>
      <c r="OFC209" s="413"/>
      <c r="OFD209" s="413"/>
      <c r="OFE209" s="413"/>
      <c r="OFF209" s="413"/>
      <c r="OFG209" s="413"/>
      <c r="OFH209" s="413"/>
      <c r="OFI209" s="413"/>
      <c r="OFJ209" s="414"/>
      <c r="OFK209" s="414"/>
      <c r="OFL209" s="414"/>
      <c r="OFM209" s="414"/>
      <c r="OFN209" s="414"/>
      <c r="OFO209" s="413"/>
      <c r="OFP209" s="413"/>
      <c r="OFQ209" s="414"/>
      <c r="OFR209" s="414"/>
      <c r="OFS209" s="413"/>
      <c r="OFT209" s="413"/>
      <c r="OFU209" s="414"/>
      <c r="OFV209" s="414"/>
      <c r="OFW209" s="413"/>
      <c r="OFX209" s="413"/>
      <c r="OFY209" s="413"/>
      <c r="OFZ209" s="413"/>
      <c r="OGA209" s="413"/>
      <c r="OGB209" s="413"/>
      <c r="OGC209" s="413"/>
      <c r="OGD209" s="414"/>
      <c r="OGE209" s="414"/>
      <c r="OGF209" s="413"/>
      <c r="OGG209" s="413"/>
      <c r="OGH209" s="414"/>
      <c r="OGI209" s="414"/>
      <c r="OGJ209" s="413"/>
      <c r="OGK209" s="413"/>
      <c r="OGL209" s="413"/>
      <c r="OGM209" s="413"/>
      <c r="OGN209" s="413"/>
      <c r="OGO209" s="407"/>
      <c r="OGP209" s="439"/>
      <c r="OGQ209" s="413"/>
      <c r="OGR209" s="413"/>
      <c r="OGS209" s="413"/>
      <c r="OGT209" s="413"/>
      <c r="OGU209" s="413"/>
      <c r="OGV209" s="413"/>
      <c r="OGW209" s="413"/>
      <c r="OGX209" s="412"/>
      <c r="OGY209" s="412"/>
      <c r="OGZ209" s="412"/>
      <c r="OHA209" s="412"/>
      <c r="OHB209" s="412"/>
      <c r="OHC209" s="412"/>
      <c r="OHD209" s="412"/>
      <c r="OHE209" s="412"/>
      <c r="OHF209" s="412"/>
      <c r="OHG209" s="412"/>
      <c r="OHH209" s="412"/>
      <c r="OHI209" s="412"/>
      <c r="OHJ209" s="412"/>
      <c r="OHK209" s="412"/>
      <c r="OHL209" s="412"/>
      <c r="OHM209" s="412"/>
      <c r="OHN209" s="412"/>
      <c r="OHO209" s="412"/>
      <c r="OHP209" s="412"/>
      <c r="OHQ209" s="412"/>
      <c r="OHR209" s="412"/>
      <c r="OHS209" s="412"/>
      <c r="OHT209" s="412"/>
      <c r="OHU209" s="412"/>
      <c r="OHV209" s="412"/>
      <c r="OHW209" s="412"/>
      <c r="OHX209" s="412"/>
      <c r="OHY209" s="412"/>
      <c r="OHZ209" s="412"/>
      <c r="OIA209" s="412"/>
      <c r="OIB209" s="412"/>
      <c r="OIC209" s="412"/>
      <c r="OID209" s="412"/>
      <c r="OIE209" s="412"/>
      <c r="OIF209" s="412"/>
      <c r="OIG209" s="412"/>
      <c r="OIH209" s="412"/>
      <c r="OII209" s="412"/>
      <c r="OIJ209" s="412"/>
      <c r="OIK209" s="412"/>
      <c r="OIL209" s="412"/>
      <c r="OIM209" s="412"/>
      <c r="OIN209" s="412"/>
      <c r="OIO209" s="412"/>
      <c r="OIP209" s="413"/>
      <c r="OIQ209" s="413"/>
      <c r="OIR209" s="413"/>
      <c r="OIS209" s="413"/>
      <c r="OIT209" s="413"/>
      <c r="OIU209" s="413"/>
      <c r="OIV209" s="413"/>
      <c r="OIW209" s="413"/>
      <c r="OIX209" s="413"/>
      <c r="OIY209" s="413"/>
      <c r="OIZ209" s="413"/>
      <c r="OJA209" s="413"/>
      <c r="OJB209" s="413"/>
      <c r="OJC209" s="413"/>
      <c r="OJD209" s="413"/>
      <c r="OJE209" s="413"/>
      <c r="OJF209" s="413"/>
      <c r="OJG209" s="413"/>
      <c r="OJH209" s="413"/>
      <c r="OJI209" s="413"/>
      <c r="OJJ209" s="413"/>
      <c r="OJK209" s="413"/>
      <c r="OJL209" s="413"/>
      <c r="OJM209" s="413"/>
      <c r="OJN209" s="414"/>
      <c r="OJO209" s="414"/>
      <c r="OJP209" s="414"/>
      <c r="OJQ209" s="414"/>
      <c r="OJR209" s="414"/>
      <c r="OJS209" s="413"/>
      <c r="OJT209" s="413"/>
      <c r="OJU209" s="414"/>
      <c r="OJV209" s="414"/>
      <c r="OJW209" s="413"/>
      <c r="OJX209" s="413"/>
      <c r="OJY209" s="414"/>
      <c r="OJZ209" s="414"/>
      <c r="OKA209" s="413"/>
      <c r="OKB209" s="413"/>
      <c r="OKC209" s="413"/>
      <c r="OKD209" s="413"/>
      <c r="OKE209" s="413"/>
      <c r="OKF209" s="413"/>
      <c r="OKG209" s="413"/>
      <c r="OKH209" s="414"/>
      <c r="OKI209" s="414"/>
      <c r="OKJ209" s="413"/>
      <c r="OKK209" s="413"/>
      <c r="OKL209" s="414"/>
      <c r="OKM209" s="414"/>
      <c r="OKN209" s="413"/>
      <c r="OKO209" s="413"/>
      <c r="OKP209" s="413"/>
      <c r="OKQ209" s="413"/>
      <c r="OKR209" s="413"/>
      <c r="OKS209" s="407"/>
      <c r="OKT209" s="439"/>
      <c r="OKU209" s="413"/>
      <c r="OKV209" s="413"/>
      <c r="OKW209" s="413"/>
      <c r="OKX209" s="413"/>
      <c r="OKY209" s="413"/>
      <c r="OKZ209" s="413"/>
      <c r="OLA209" s="413"/>
      <c r="OLB209" s="412"/>
      <c r="OLC209" s="412"/>
      <c r="OLD209" s="412"/>
      <c r="OLE209" s="412"/>
      <c r="OLF209" s="412"/>
      <c r="OLG209" s="412"/>
      <c r="OLH209" s="412"/>
      <c r="OLI209" s="412"/>
      <c r="OLJ209" s="412"/>
      <c r="OLK209" s="412"/>
      <c r="OLL209" s="412"/>
      <c r="OLM209" s="412"/>
      <c r="OLN209" s="412"/>
      <c r="OLO209" s="412"/>
      <c r="OLP209" s="412"/>
      <c r="OLQ209" s="412"/>
      <c r="OLR209" s="412"/>
      <c r="OLS209" s="412"/>
      <c r="OLT209" s="412"/>
      <c r="OLU209" s="412"/>
      <c r="OLV209" s="412"/>
      <c r="OLW209" s="412"/>
      <c r="OLX209" s="412"/>
      <c r="OLY209" s="412"/>
      <c r="OLZ209" s="412"/>
      <c r="OMA209" s="412"/>
      <c r="OMB209" s="412"/>
      <c r="OMC209" s="412"/>
      <c r="OMD209" s="412"/>
      <c r="OME209" s="412"/>
      <c r="OMF209" s="412"/>
      <c r="OMG209" s="412"/>
      <c r="OMH209" s="412"/>
      <c r="OMI209" s="412"/>
      <c r="OMJ209" s="412"/>
      <c r="OMK209" s="412"/>
      <c r="OML209" s="412"/>
      <c r="OMM209" s="412"/>
      <c r="OMN209" s="412"/>
      <c r="OMO209" s="412"/>
      <c r="OMP209" s="412"/>
      <c r="OMQ209" s="412"/>
      <c r="OMR209" s="412"/>
      <c r="OMS209" s="412"/>
      <c r="OMT209" s="413"/>
      <c r="OMU209" s="413"/>
      <c r="OMV209" s="413"/>
      <c r="OMW209" s="413"/>
      <c r="OMX209" s="413"/>
      <c r="OMY209" s="413"/>
      <c r="OMZ209" s="413"/>
      <c r="ONA209" s="413"/>
      <c r="ONB209" s="413"/>
      <c r="ONC209" s="413"/>
      <c r="OND209" s="413"/>
      <c r="ONE209" s="413"/>
      <c r="ONF209" s="413"/>
      <c r="ONG209" s="413"/>
      <c r="ONH209" s="413"/>
      <c r="ONI209" s="413"/>
      <c r="ONJ209" s="413"/>
      <c r="ONK209" s="413"/>
      <c r="ONL209" s="413"/>
      <c r="ONM209" s="413"/>
      <c r="ONN209" s="413"/>
      <c r="ONO209" s="413"/>
      <c r="ONP209" s="413"/>
      <c r="ONQ209" s="413"/>
      <c r="ONR209" s="414"/>
      <c r="ONS209" s="414"/>
      <c r="ONT209" s="414"/>
      <c r="ONU209" s="414"/>
      <c r="ONV209" s="414"/>
      <c r="ONW209" s="413"/>
      <c r="ONX209" s="413"/>
      <c r="ONY209" s="414"/>
      <c r="ONZ209" s="414"/>
      <c r="OOA209" s="413"/>
      <c r="OOB209" s="413"/>
      <c r="OOC209" s="414"/>
      <c r="OOD209" s="414"/>
      <c r="OOE209" s="413"/>
      <c r="OOF209" s="413"/>
      <c r="OOG209" s="413"/>
      <c r="OOH209" s="413"/>
      <c r="OOI209" s="413"/>
      <c r="OOJ209" s="413"/>
      <c r="OOK209" s="413"/>
      <c r="OOL209" s="414"/>
      <c r="OOM209" s="414"/>
      <c r="OON209" s="413"/>
      <c r="OOO209" s="413"/>
      <c r="OOP209" s="414"/>
      <c r="OOQ209" s="414"/>
      <c r="OOR209" s="413"/>
      <c r="OOS209" s="413"/>
      <c r="OOT209" s="413"/>
      <c r="OOU209" s="413"/>
      <c r="OOV209" s="413"/>
      <c r="OOW209" s="407"/>
      <c r="OOX209" s="439"/>
      <c r="OOY209" s="413"/>
      <c r="OOZ209" s="413"/>
      <c r="OPA209" s="413"/>
      <c r="OPB209" s="413"/>
      <c r="OPC209" s="413"/>
      <c r="OPD209" s="413"/>
      <c r="OPE209" s="413"/>
      <c r="OPF209" s="412"/>
      <c r="OPG209" s="412"/>
      <c r="OPH209" s="412"/>
      <c r="OPI209" s="412"/>
      <c r="OPJ209" s="412"/>
      <c r="OPK209" s="412"/>
      <c r="OPL209" s="412"/>
      <c r="OPM209" s="412"/>
      <c r="OPN209" s="412"/>
      <c r="OPO209" s="412"/>
      <c r="OPP209" s="412"/>
      <c r="OPQ209" s="412"/>
      <c r="OPR209" s="412"/>
      <c r="OPS209" s="412"/>
      <c r="OPT209" s="412"/>
      <c r="OPU209" s="412"/>
      <c r="OPV209" s="412"/>
      <c r="OPW209" s="412"/>
      <c r="OPX209" s="412"/>
      <c r="OPY209" s="412"/>
      <c r="OPZ209" s="412"/>
      <c r="OQA209" s="412"/>
      <c r="OQB209" s="412"/>
      <c r="OQC209" s="412"/>
      <c r="OQD209" s="412"/>
      <c r="OQE209" s="412"/>
      <c r="OQF209" s="412"/>
      <c r="OQG209" s="412"/>
      <c r="OQH209" s="412"/>
      <c r="OQI209" s="412"/>
      <c r="OQJ209" s="412"/>
      <c r="OQK209" s="412"/>
      <c r="OQL209" s="412"/>
      <c r="OQM209" s="412"/>
      <c r="OQN209" s="412"/>
      <c r="OQO209" s="412"/>
      <c r="OQP209" s="412"/>
      <c r="OQQ209" s="412"/>
      <c r="OQR209" s="412"/>
      <c r="OQS209" s="412"/>
      <c r="OQT209" s="412"/>
      <c r="OQU209" s="412"/>
      <c r="OQV209" s="412"/>
      <c r="OQW209" s="412"/>
      <c r="OQX209" s="413"/>
      <c r="OQY209" s="413"/>
      <c r="OQZ209" s="413"/>
      <c r="ORA209" s="413"/>
      <c r="ORB209" s="413"/>
      <c r="ORC209" s="413"/>
      <c r="ORD209" s="413"/>
      <c r="ORE209" s="413"/>
      <c r="ORF209" s="413"/>
      <c r="ORG209" s="413"/>
      <c r="ORH209" s="413"/>
      <c r="ORI209" s="413"/>
      <c r="ORJ209" s="413"/>
      <c r="ORK209" s="413"/>
      <c r="ORL209" s="413"/>
      <c r="ORM209" s="413"/>
      <c r="ORN209" s="413"/>
      <c r="ORO209" s="413"/>
      <c r="ORP209" s="413"/>
      <c r="ORQ209" s="413"/>
      <c r="ORR209" s="413"/>
      <c r="ORS209" s="413"/>
      <c r="ORT209" s="413"/>
      <c r="ORU209" s="413"/>
      <c r="ORV209" s="414"/>
      <c r="ORW209" s="414"/>
      <c r="ORX209" s="414"/>
      <c r="ORY209" s="414"/>
      <c r="ORZ209" s="414"/>
      <c r="OSA209" s="413"/>
      <c r="OSB209" s="413"/>
      <c r="OSC209" s="414"/>
      <c r="OSD209" s="414"/>
      <c r="OSE209" s="413"/>
      <c r="OSF209" s="413"/>
      <c r="OSG209" s="414"/>
      <c r="OSH209" s="414"/>
      <c r="OSI209" s="413"/>
      <c r="OSJ209" s="413"/>
      <c r="OSK209" s="413"/>
      <c r="OSL209" s="413"/>
      <c r="OSM209" s="413"/>
      <c r="OSN209" s="413"/>
      <c r="OSO209" s="413"/>
      <c r="OSP209" s="414"/>
      <c r="OSQ209" s="414"/>
      <c r="OSR209" s="413"/>
      <c r="OSS209" s="413"/>
      <c r="OST209" s="414"/>
      <c r="OSU209" s="414"/>
      <c r="OSV209" s="413"/>
      <c r="OSW209" s="413"/>
      <c r="OSX209" s="413"/>
      <c r="OSY209" s="413"/>
      <c r="OSZ209" s="413"/>
      <c r="OTA209" s="407"/>
      <c r="OTB209" s="439"/>
      <c r="OTC209" s="413"/>
      <c r="OTD209" s="413"/>
      <c r="OTE209" s="413"/>
      <c r="OTF209" s="413"/>
      <c r="OTG209" s="413"/>
      <c r="OTH209" s="413"/>
      <c r="OTI209" s="413"/>
      <c r="OTJ209" s="412"/>
      <c r="OTK209" s="412"/>
      <c r="OTL209" s="412"/>
      <c r="OTM209" s="412"/>
      <c r="OTN209" s="412"/>
      <c r="OTO209" s="412"/>
      <c r="OTP209" s="412"/>
      <c r="OTQ209" s="412"/>
      <c r="OTR209" s="412"/>
      <c r="OTS209" s="412"/>
      <c r="OTT209" s="412"/>
      <c r="OTU209" s="412"/>
      <c r="OTV209" s="412"/>
      <c r="OTW209" s="412"/>
      <c r="OTX209" s="412"/>
      <c r="OTY209" s="412"/>
      <c r="OTZ209" s="412"/>
      <c r="OUA209" s="412"/>
      <c r="OUB209" s="412"/>
      <c r="OUC209" s="412"/>
      <c r="OUD209" s="412"/>
      <c r="OUE209" s="412"/>
      <c r="OUF209" s="412"/>
      <c r="OUG209" s="412"/>
      <c r="OUH209" s="412"/>
      <c r="OUI209" s="412"/>
      <c r="OUJ209" s="412"/>
      <c r="OUK209" s="412"/>
      <c r="OUL209" s="412"/>
      <c r="OUM209" s="412"/>
      <c r="OUN209" s="412"/>
      <c r="OUO209" s="412"/>
      <c r="OUP209" s="412"/>
      <c r="OUQ209" s="412"/>
      <c r="OUR209" s="412"/>
      <c r="OUS209" s="412"/>
      <c r="OUT209" s="412"/>
      <c r="OUU209" s="412"/>
      <c r="OUV209" s="412"/>
      <c r="OUW209" s="412"/>
      <c r="OUX209" s="412"/>
      <c r="OUY209" s="412"/>
      <c r="OUZ209" s="412"/>
      <c r="OVA209" s="412"/>
      <c r="OVB209" s="413"/>
      <c r="OVC209" s="413"/>
      <c r="OVD209" s="413"/>
      <c r="OVE209" s="413"/>
      <c r="OVF209" s="413"/>
      <c r="OVG209" s="413"/>
      <c r="OVH209" s="413"/>
      <c r="OVI209" s="413"/>
      <c r="OVJ209" s="413"/>
      <c r="OVK209" s="413"/>
      <c r="OVL209" s="413"/>
      <c r="OVM209" s="413"/>
      <c r="OVN209" s="413"/>
      <c r="OVO209" s="413"/>
      <c r="OVP209" s="413"/>
      <c r="OVQ209" s="413"/>
      <c r="OVR209" s="413"/>
      <c r="OVS209" s="413"/>
      <c r="OVT209" s="413"/>
      <c r="OVU209" s="413"/>
      <c r="OVV209" s="413"/>
      <c r="OVW209" s="413"/>
      <c r="OVX209" s="413"/>
      <c r="OVY209" s="413"/>
      <c r="OVZ209" s="414"/>
      <c r="OWA209" s="414"/>
      <c r="OWB209" s="414"/>
      <c r="OWC209" s="414"/>
      <c r="OWD209" s="414"/>
      <c r="OWE209" s="413"/>
      <c r="OWF209" s="413"/>
      <c r="OWG209" s="414"/>
      <c r="OWH209" s="414"/>
      <c r="OWI209" s="413"/>
      <c r="OWJ209" s="413"/>
      <c r="OWK209" s="414"/>
      <c r="OWL209" s="414"/>
      <c r="OWM209" s="413"/>
      <c r="OWN209" s="413"/>
      <c r="OWO209" s="413"/>
      <c r="OWP209" s="413"/>
      <c r="OWQ209" s="413"/>
      <c r="OWR209" s="413"/>
      <c r="OWS209" s="413"/>
      <c r="OWT209" s="414"/>
      <c r="OWU209" s="414"/>
      <c r="OWV209" s="413"/>
      <c r="OWW209" s="413"/>
      <c r="OWX209" s="414"/>
      <c r="OWY209" s="414"/>
      <c r="OWZ209" s="413"/>
      <c r="OXA209" s="413"/>
      <c r="OXB209" s="413"/>
      <c r="OXC209" s="413"/>
      <c r="OXD209" s="413"/>
      <c r="OXE209" s="407"/>
      <c r="OXF209" s="439"/>
      <c r="OXG209" s="413"/>
      <c r="OXH209" s="413"/>
      <c r="OXI209" s="413"/>
      <c r="OXJ209" s="413"/>
      <c r="OXK209" s="413"/>
      <c r="OXL209" s="413"/>
      <c r="OXM209" s="413"/>
      <c r="OXN209" s="412"/>
      <c r="OXO209" s="412"/>
      <c r="OXP209" s="412"/>
      <c r="OXQ209" s="412"/>
      <c r="OXR209" s="412"/>
      <c r="OXS209" s="412"/>
      <c r="OXT209" s="412"/>
      <c r="OXU209" s="412"/>
      <c r="OXV209" s="412"/>
      <c r="OXW209" s="412"/>
      <c r="OXX209" s="412"/>
      <c r="OXY209" s="412"/>
      <c r="OXZ209" s="412"/>
      <c r="OYA209" s="412"/>
      <c r="OYB209" s="412"/>
      <c r="OYC209" s="412"/>
      <c r="OYD209" s="412"/>
      <c r="OYE209" s="412"/>
      <c r="OYF209" s="412"/>
      <c r="OYG209" s="412"/>
      <c r="OYH209" s="412"/>
      <c r="OYI209" s="412"/>
      <c r="OYJ209" s="412"/>
      <c r="OYK209" s="412"/>
      <c r="OYL209" s="412"/>
      <c r="OYM209" s="412"/>
      <c r="OYN209" s="412"/>
      <c r="OYO209" s="412"/>
      <c r="OYP209" s="412"/>
      <c r="OYQ209" s="412"/>
      <c r="OYR209" s="412"/>
      <c r="OYS209" s="412"/>
      <c r="OYT209" s="412"/>
      <c r="OYU209" s="412"/>
      <c r="OYV209" s="412"/>
      <c r="OYW209" s="412"/>
      <c r="OYX209" s="412"/>
      <c r="OYY209" s="412"/>
      <c r="OYZ209" s="412"/>
      <c r="OZA209" s="412"/>
      <c r="OZB209" s="412"/>
      <c r="OZC209" s="412"/>
      <c r="OZD209" s="412"/>
      <c r="OZE209" s="412"/>
      <c r="OZF209" s="413"/>
      <c r="OZG209" s="413"/>
      <c r="OZH209" s="413"/>
      <c r="OZI209" s="413"/>
      <c r="OZJ209" s="413"/>
      <c r="OZK209" s="413"/>
      <c r="OZL209" s="413"/>
      <c r="OZM209" s="413"/>
      <c r="OZN209" s="413"/>
      <c r="OZO209" s="413"/>
      <c r="OZP209" s="413"/>
      <c r="OZQ209" s="413"/>
      <c r="OZR209" s="413"/>
      <c r="OZS209" s="413"/>
      <c r="OZT209" s="413"/>
      <c r="OZU209" s="413"/>
      <c r="OZV209" s="413"/>
      <c r="OZW209" s="413"/>
      <c r="OZX209" s="413"/>
      <c r="OZY209" s="413"/>
      <c r="OZZ209" s="413"/>
      <c r="PAA209" s="413"/>
      <c r="PAB209" s="413"/>
      <c r="PAC209" s="413"/>
      <c r="PAD209" s="414"/>
      <c r="PAE209" s="414"/>
      <c r="PAF209" s="414"/>
      <c r="PAG209" s="414"/>
      <c r="PAH209" s="414"/>
      <c r="PAI209" s="413"/>
      <c r="PAJ209" s="413"/>
      <c r="PAK209" s="414"/>
      <c r="PAL209" s="414"/>
      <c r="PAM209" s="413"/>
      <c r="PAN209" s="413"/>
      <c r="PAO209" s="414"/>
      <c r="PAP209" s="414"/>
      <c r="PAQ209" s="413"/>
      <c r="PAR209" s="413"/>
      <c r="PAS209" s="413"/>
      <c r="PAT209" s="413"/>
      <c r="PAU209" s="413"/>
      <c r="PAV209" s="413"/>
      <c r="PAW209" s="413"/>
      <c r="PAX209" s="414"/>
      <c r="PAY209" s="414"/>
      <c r="PAZ209" s="413"/>
      <c r="PBA209" s="413"/>
      <c r="PBB209" s="414"/>
      <c r="PBC209" s="414"/>
      <c r="PBD209" s="413"/>
      <c r="PBE209" s="413"/>
      <c r="PBF209" s="413"/>
      <c r="PBG209" s="413"/>
      <c r="PBH209" s="413"/>
      <c r="PBI209" s="407"/>
      <c r="PBJ209" s="439"/>
      <c r="PBK209" s="413"/>
      <c r="PBL209" s="413"/>
      <c r="PBM209" s="413"/>
      <c r="PBN209" s="413"/>
      <c r="PBO209" s="413"/>
      <c r="PBP209" s="413"/>
      <c r="PBQ209" s="413"/>
      <c r="PBR209" s="412"/>
      <c r="PBS209" s="412"/>
      <c r="PBT209" s="412"/>
      <c r="PBU209" s="412"/>
      <c r="PBV209" s="412"/>
      <c r="PBW209" s="412"/>
      <c r="PBX209" s="412"/>
      <c r="PBY209" s="412"/>
      <c r="PBZ209" s="412"/>
      <c r="PCA209" s="412"/>
      <c r="PCB209" s="412"/>
      <c r="PCC209" s="412"/>
      <c r="PCD209" s="412"/>
      <c r="PCE209" s="412"/>
      <c r="PCF209" s="412"/>
      <c r="PCG209" s="412"/>
      <c r="PCH209" s="412"/>
      <c r="PCI209" s="412"/>
      <c r="PCJ209" s="412"/>
      <c r="PCK209" s="412"/>
      <c r="PCL209" s="412"/>
      <c r="PCM209" s="412"/>
      <c r="PCN209" s="412"/>
      <c r="PCO209" s="412"/>
      <c r="PCP209" s="412"/>
      <c r="PCQ209" s="412"/>
      <c r="PCR209" s="412"/>
      <c r="PCS209" s="412"/>
      <c r="PCT209" s="412"/>
      <c r="PCU209" s="412"/>
      <c r="PCV209" s="412"/>
      <c r="PCW209" s="412"/>
      <c r="PCX209" s="412"/>
      <c r="PCY209" s="412"/>
      <c r="PCZ209" s="412"/>
      <c r="PDA209" s="412"/>
      <c r="PDB209" s="412"/>
      <c r="PDC209" s="412"/>
      <c r="PDD209" s="412"/>
      <c r="PDE209" s="412"/>
      <c r="PDF209" s="412"/>
      <c r="PDG209" s="412"/>
      <c r="PDH209" s="412"/>
      <c r="PDI209" s="412"/>
      <c r="PDJ209" s="413"/>
      <c r="PDK209" s="413"/>
      <c r="PDL209" s="413"/>
      <c r="PDM209" s="413"/>
      <c r="PDN209" s="413"/>
      <c r="PDO209" s="413"/>
      <c r="PDP209" s="413"/>
      <c r="PDQ209" s="413"/>
      <c r="PDR209" s="413"/>
      <c r="PDS209" s="413"/>
      <c r="PDT209" s="413"/>
      <c r="PDU209" s="413"/>
      <c r="PDV209" s="413"/>
      <c r="PDW209" s="413"/>
      <c r="PDX209" s="413"/>
      <c r="PDY209" s="413"/>
      <c r="PDZ209" s="413"/>
      <c r="PEA209" s="413"/>
      <c r="PEB209" s="413"/>
      <c r="PEC209" s="413"/>
      <c r="PED209" s="413"/>
      <c r="PEE209" s="413"/>
      <c r="PEF209" s="413"/>
      <c r="PEG209" s="413"/>
      <c r="PEH209" s="414"/>
      <c r="PEI209" s="414"/>
      <c r="PEJ209" s="414"/>
      <c r="PEK209" s="414"/>
      <c r="PEL209" s="414"/>
      <c r="PEM209" s="413"/>
      <c r="PEN209" s="413"/>
      <c r="PEO209" s="414"/>
      <c r="PEP209" s="414"/>
      <c r="PEQ209" s="413"/>
      <c r="PER209" s="413"/>
      <c r="PES209" s="414"/>
      <c r="PET209" s="414"/>
      <c r="PEU209" s="413"/>
      <c r="PEV209" s="413"/>
      <c r="PEW209" s="413"/>
      <c r="PEX209" s="413"/>
      <c r="PEY209" s="413"/>
      <c r="PEZ209" s="413"/>
      <c r="PFA209" s="413"/>
      <c r="PFB209" s="414"/>
      <c r="PFC209" s="414"/>
      <c r="PFD209" s="413"/>
      <c r="PFE209" s="413"/>
      <c r="PFF209" s="414"/>
      <c r="PFG209" s="414"/>
      <c r="PFH209" s="413"/>
      <c r="PFI209" s="413"/>
      <c r="PFJ209" s="413"/>
      <c r="PFK209" s="413"/>
      <c r="PFL209" s="413"/>
      <c r="PFM209" s="407"/>
      <c r="PFN209" s="439"/>
      <c r="PFO209" s="413"/>
      <c r="PFP209" s="413"/>
      <c r="PFQ209" s="413"/>
      <c r="PFR209" s="413"/>
      <c r="PFS209" s="413"/>
      <c r="PFT209" s="413"/>
      <c r="PFU209" s="413"/>
      <c r="PFV209" s="412"/>
      <c r="PFW209" s="412"/>
      <c r="PFX209" s="412"/>
      <c r="PFY209" s="412"/>
      <c r="PFZ209" s="412"/>
      <c r="PGA209" s="412"/>
      <c r="PGB209" s="412"/>
      <c r="PGC209" s="412"/>
      <c r="PGD209" s="412"/>
      <c r="PGE209" s="412"/>
      <c r="PGF209" s="412"/>
      <c r="PGG209" s="412"/>
      <c r="PGH209" s="412"/>
      <c r="PGI209" s="412"/>
      <c r="PGJ209" s="412"/>
      <c r="PGK209" s="412"/>
      <c r="PGL209" s="412"/>
      <c r="PGM209" s="412"/>
      <c r="PGN209" s="412"/>
      <c r="PGO209" s="412"/>
      <c r="PGP209" s="412"/>
      <c r="PGQ209" s="412"/>
      <c r="PGR209" s="412"/>
      <c r="PGS209" s="412"/>
      <c r="PGT209" s="412"/>
      <c r="PGU209" s="412"/>
      <c r="PGV209" s="412"/>
      <c r="PGW209" s="412"/>
      <c r="PGX209" s="412"/>
      <c r="PGY209" s="412"/>
      <c r="PGZ209" s="412"/>
      <c r="PHA209" s="412"/>
      <c r="PHB209" s="412"/>
      <c r="PHC209" s="412"/>
      <c r="PHD209" s="412"/>
      <c r="PHE209" s="412"/>
      <c r="PHF209" s="412"/>
      <c r="PHG209" s="412"/>
      <c r="PHH209" s="412"/>
      <c r="PHI209" s="412"/>
      <c r="PHJ209" s="412"/>
      <c r="PHK209" s="412"/>
      <c r="PHL209" s="412"/>
      <c r="PHM209" s="412"/>
      <c r="PHN209" s="413"/>
      <c r="PHO209" s="413"/>
      <c r="PHP209" s="413"/>
      <c r="PHQ209" s="413"/>
      <c r="PHR209" s="413"/>
      <c r="PHS209" s="413"/>
      <c r="PHT209" s="413"/>
      <c r="PHU209" s="413"/>
      <c r="PHV209" s="413"/>
      <c r="PHW209" s="413"/>
      <c r="PHX209" s="413"/>
      <c r="PHY209" s="413"/>
      <c r="PHZ209" s="413"/>
      <c r="PIA209" s="413"/>
      <c r="PIB209" s="413"/>
      <c r="PIC209" s="413"/>
      <c r="PID209" s="413"/>
      <c r="PIE209" s="413"/>
      <c r="PIF209" s="413"/>
      <c r="PIG209" s="413"/>
      <c r="PIH209" s="413"/>
      <c r="PII209" s="413"/>
      <c r="PIJ209" s="413"/>
      <c r="PIK209" s="413"/>
      <c r="PIL209" s="414"/>
      <c r="PIM209" s="414"/>
      <c r="PIN209" s="414"/>
      <c r="PIO209" s="414"/>
      <c r="PIP209" s="414"/>
      <c r="PIQ209" s="413"/>
      <c r="PIR209" s="413"/>
      <c r="PIS209" s="414"/>
      <c r="PIT209" s="414"/>
      <c r="PIU209" s="413"/>
      <c r="PIV209" s="413"/>
      <c r="PIW209" s="414"/>
      <c r="PIX209" s="414"/>
      <c r="PIY209" s="413"/>
      <c r="PIZ209" s="413"/>
      <c r="PJA209" s="413"/>
      <c r="PJB209" s="413"/>
      <c r="PJC209" s="413"/>
      <c r="PJD209" s="413"/>
      <c r="PJE209" s="413"/>
      <c r="PJF209" s="414"/>
      <c r="PJG209" s="414"/>
      <c r="PJH209" s="413"/>
      <c r="PJI209" s="413"/>
      <c r="PJJ209" s="414"/>
      <c r="PJK209" s="414"/>
      <c r="PJL209" s="413"/>
      <c r="PJM209" s="413"/>
      <c r="PJN209" s="413"/>
      <c r="PJO209" s="413"/>
      <c r="PJP209" s="413"/>
      <c r="PJQ209" s="407"/>
      <c r="PJR209" s="439"/>
      <c r="PJS209" s="413"/>
      <c r="PJT209" s="413"/>
      <c r="PJU209" s="413"/>
      <c r="PJV209" s="413"/>
      <c r="PJW209" s="413"/>
      <c r="PJX209" s="413"/>
      <c r="PJY209" s="413"/>
      <c r="PJZ209" s="412"/>
      <c r="PKA209" s="412"/>
      <c r="PKB209" s="412"/>
      <c r="PKC209" s="412"/>
      <c r="PKD209" s="412"/>
      <c r="PKE209" s="412"/>
      <c r="PKF209" s="412"/>
      <c r="PKG209" s="412"/>
      <c r="PKH209" s="412"/>
      <c r="PKI209" s="412"/>
      <c r="PKJ209" s="412"/>
      <c r="PKK209" s="412"/>
      <c r="PKL209" s="412"/>
      <c r="PKM209" s="412"/>
      <c r="PKN209" s="412"/>
      <c r="PKO209" s="412"/>
      <c r="PKP209" s="412"/>
      <c r="PKQ209" s="412"/>
      <c r="PKR209" s="412"/>
      <c r="PKS209" s="412"/>
      <c r="PKT209" s="412"/>
      <c r="PKU209" s="412"/>
      <c r="PKV209" s="412"/>
      <c r="PKW209" s="412"/>
      <c r="PKX209" s="412"/>
      <c r="PKY209" s="412"/>
      <c r="PKZ209" s="412"/>
      <c r="PLA209" s="412"/>
      <c r="PLB209" s="412"/>
      <c r="PLC209" s="412"/>
      <c r="PLD209" s="412"/>
      <c r="PLE209" s="412"/>
      <c r="PLF209" s="412"/>
      <c r="PLG209" s="412"/>
      <c r="PLH209" s="412"/>
      <c r="PLI209" s="412"/>
      <c r="PLJ209" s="412"/>
      <c r="PLK209" s="412"/>
      <c r="PLL209" s="412"/>
      <c r="PLM209" s="412"/>
      <c r="PLN209" s="412"/>
      <c r="PLO209" s="412"/>
      <c r="PLP209" s="412"/>
      <c r="PLQ209" s="412"/>
      <c r="PLR209" s="413"/>
      <c r="PLS209" s="413"/>
      <c r="PLT209" s="413"/>
      <c r="PLU209" s="413"/>
      <c r="PLV209" s="413"/>
      <c r="PLW209" s="413"/>
      <c r="PLX209" s="413"/>
      <c r="PLY209" s="413"/>
      <c r="PLZ209" s="413"/>
      <c r="PMA209" s="413"/>
      <c r="PMB209" s="413"/>
      <c r="PMC209" s="413"/>
      <c r="PMD209" s="413"/>
      <c r="PME209" s="413"/>
      <c r="PMF209" s="413"/>
      <c r="PMG209" s="413"/>
      <c r="PMH209" s="413"/>
      <c r="PMI209" s="413"/>
      <c r="PMJ209" s="413"/>
      <c r="PMK209" s="413"/>
      <c r="PML209" s="413"/>
      <c r="PMM209" s="413"/>
      <c r="PMN209" s="413"/>
      <c r="PMO209" s="413"/>
      <c r="PMP209" s="414"/>
      <c r="PMQ209" s="414"/>
      <c r="PMR209" s="414"/>
      <c r="PMS209" s="414"/>
      <c r="PMT209" s="414"/>
      <c r="PMU209" s="413"/>
      <c r="PMV209" s="413"/>
      <c r="PMW209" s="414"/>
      <c r="PMX209" s="414"/>
      <c r="PMY209" s="413"/>
      <c r="PMZ209" s="413"/>
      <c r="PNA209" s="414"/>
      <c r="PNB209" s="414"/>
      <c r="PNC209" s="413"/>
      <c r="PND209" s="413"/>
      <c r="PNE209" s="413"/>
      <c r="PNF209" s="413"/>
      <c r="PNG209" s="413"/>
      <c r="PNH209" s="413"/>
      <c r="PNI209" s="413"/>
      <c r="PNJ209" s="414"/>
      <c r="PNK209" s="414"/>
      <c r="PNL209" s="413"/>
      <c r="PNM209" s="413"/>
      <c r="PNN209" s="414"/>
      <c r="PNO209" s="414"/>
      <c r="PNP209" s="413"/>
      <c r="PNQ209" s="413"/>
      <c r="PNR209" s="413"/>
      <c r="PNS209" s="413"/>
      <c r="PNT209" s="413"/>
      <c r="PNU209" s="407"/>
      <c r="PNV209" s="439"/>
      <c r="PNW209" s="413"/>
      <c r="PNX209" s="413"/>
      <c r="PNY209" s="413"/>
      <c r="PNZ209" s="413"/>
      <c r="POA209" s="413"/>
      <c r="POB209" s="413"/>
      <c r="POC209" s="413"/>
      <c r="POD209" s="412"/>
      <c r="POE209" s="412"/>
      <c r="POF209" s="412"/>
      <c r="POG209" s="412"/>
      <c r="POH209" s="412"/>
      <c r="POI209" s="412"/>
      <c r="POJ209" s="412"/>
      <c r="POK209" s="412"/>
      <c r="POL209" s="412"/>
      <c r="POM209" s="412"/>
      <c r="PON209" s="412"/>
      <c r="POO209" s="412"/>
      <c r="POP209" s="412"/>
      <c r="POQ209" s="412"/>
      <c r="POR209" s="412"/>
      <c r="POS209" s="412"/>
      <c r="POT209" s="412"/>
      <c r="POU209" s="412"/>
      <c r="POV209" s="412"/>
      <c r="POW209" s="412"/>
      <c r="POX209" s="412"/>
      <c r="POY209" s="412"/>
      <c r="POZ209" s="412"/>
      <c r="PPA209" s="412"/>
      <c r="PPB209" s="412"/>
      <c r="PPC209" s="412"/>
      <c r="PPD209" s="412"/>
      <c r="PPE209" s="412"/>
      <c r="PPF209" s="412"/>
      <c r="PPG209" s="412"/>
      <c r="PPH209" s="412"/>
      <c r="PPI209" s="412"/>
      <c r="PPJ209" s="412"/>
      <c r="PPK209" s="412"/>
      <c r="PPL209" s="412"/>
      <c r="PPM209" s="412"/>
      <c r="PPN209" s="412"/>
      <c r="PPO209" s="412"/>
      <c r="PPP209" s="412"/>
      <c r="PPQ209" s="412"/>
      <c r="PPR209" s="412"/>
      <c r="PPS209" s="412"/>
      <c r="PPT209" s="412"/>
      <c r="PPU209" s="412"/>
      <c r="PPV209" s="413"/>
      <c r="PPW209" s="413"/>
      <c r="PPX209" s="413"/>
      <c r="PPY209" s="413"/>
      <c r="PPZ209" s="413"/>
      <c r="PQA209" s="413"/>
      <c r="PQB209" s="413"/>
      <c r="PQC209" s="413"/>
      <c r="PQD209" s="413"/>
      <c r="PQE209" s="413"/>
      <c r="PQF209" s="413"/>
      <c r="PQG209" s="413"/>
      <c r="PQH209" s="413"/>
      <c r="PQI209" s="413"/>
      <c r="PQJ209" s="413"/>
      <c r="PQK209" s="413"/>
      <c r="PQL209" s="413"/>
      <c r="PQM209" s="413"/>
      <c r="PQN209" s="413"/>
      <c r="PQO209" s="413"/>
      <c r="PQP209" s="413"/>
      <c r="PQQ209" s="413"/>
      <c r="PQR209" s="413"/>
      <c r="PQS209" s="413"/>
      <c r="PQT209" s="414"/>
      <c r="PQU209" s="414"/>
      <c r="PQV209" s="414"/>
      <c r="PQW209" s="414"/>
      <c r="PQX209" s="414"/>
      <c r="PQY209" s="413"/>
      <c r="PQZ209" s="413"/>
      <c r="PRA209" s="414"/>
      <c r="PRB209" s="414"/>
      <c r="PRC209" s="413"/>
      <c r="PRD209" s="413"/>
      <c r="PRE209" s="414"/>
      <c r="PRF209" s="414"/>
      <c r="PRG209" s="413"/>
      <c r="PRH209" s="413"/>
      <c r="PRI209" s="413"/>
      <c r="PRJ209" s="413"/>
      <c r="PRK209" s="413"/>
      <c r="PRL209" s="413"/>
      <c r="PRM209" s="413"/>
      <c r="PRN209" s="414"/>
      <c r="PRO209" s="414"/>
      <c r="PRP209" s="413"/>
      <c r="PRQ209" s="413"/>
      <c r="PRR209" s="414"/>
      <c r="PRS209" s="414"/>
      <c r="PRT209" s="413"/>
      <c r="PRU209" s="413"/>
      <c r="PRV209" s="413"/>
      <c r="PRW209" s="413"/>
      <c r="PRX209" s="413"/>
      <c r="PRY209" s="407"/>
      <c r="PRZ209" s="439"/>
      <c r="PSA209" s="413"/>
      <c r="PSB209" s="413"/>
      <c r="PSC209" s="413"/>
      <c r="PSD209" s="413"/>
      <c r="PSE209" s="413"/>
      <c r="PSF209" s="413"/>
      <c r="PSG209" s="413"/>
      <c r="PSH209" s="412"/>
      <c r="PSI209" s="412"/>
      <c r="PSJ209" s="412"/>
      <c r="PSK209" s="412"/>
      <c r="PSL209" s="412"/>
      <c r="PSM209" s="412"/>
      <c r="PSN209" s="412"/>
      <c r="PSO209" s="412"/>
      <c r="PSP209" s="412"/>
      <c r="PSQ209" s="412"/>
      <c r="PSR209" s="412"/>
      <c r="PSS209" s="412"/>
      <c r="PST209" s="412"/>
      <c r="PSU209" s="412"/>
      <c r="PSV209" s="412"/>
      <c r="PSW209" s="412"/>
      <c r="PSX209" s="412"/>
      <c r="PSY209" s="412"/>
      <c r="PSZ209" s="412"/>
      <c r="PTA209" s="412"/>
      <c r="PTB209" s="412"/>
      <c r="PTC209" s="412"/>
      <c r="PTD209" s="412"/>
      <c r="PTE209" s="412"/>
      <c r="PTF209" s="412"/>
      <c r="PTG209" s="412"/>
      <c r="PTH209" s="412"/>
      <c r="PTI209" s="412"/>
      <c r="PTJ209" s="412"/>
      <c r="PTK209" s="412"/>
      <c r="PTL209" s="412"/>
      <c r="PTM209" s="412"/>
      <c r="PTN209" s="412"/>
      <c r="PTO209" s="412"/>
      <c r="PTP209" s="412"/>
      <c r="PTQ209" s="412"/>
      <c r="PTR209" s="412"/>
      <c r="PTS209" s="412"/>
      <c r="PTT209" s="412"/>
      <c r="PTU209" s="412"/>
      <c r="PTV209" s="412"/>
      <c r="PTW209" s="412"/>
      <c r="PTX209" s="412"/>
      <c r="PTY209" s="412"/>
      <c r="PTZ209" s="413"/>
      <c r="PUA209" s="413"/>
      <c r="PUB209" s="413"/>
      <c r="PUC209" s="413"/>
      <c r="PUD209" s="413"/>
      <c r="PUE209" s="413"/>
      <c r="PUF209" s="413"/>
      <c r="PUG209" s="413"/>
      <c r="PUH209" s="413"/>
      <c r="PUI209" s="413"/>
      <c r="PUJ209" s="413"/>
      <c r="PUK209" s="413"/>
      <c r="PUL209" s="413"/>
      <c r="PUM209" s="413"/>
      <c r="PUN209" s="413"/>
      <c r="PUO209" s="413"/>
      <c r="PUP209" s="413"/>
      <c r="PUQ209" s="413"/>
      <c r="PUR209" s="413"/>
      <c r="PUS209" s="413"/>
      <c r="PUT209" s="413"/>
      <c r="PUU209" s="413"/>
      <c r="PUV209" s="413"/>
      <c r="PUW209" s="413"/>
      <c r="PUX209" s="414"/>
      <c r="PUY209" s="414"/>
      <c r="PUZ209" s="414"/>
      <c r="PVA209" s="414"/>
      <c r="PVB209" s="414"/>
      <c r="PVC209" s="413"/>
      <c r="PVD209" s="413"/>
      <c r="PVE209" s="414"/>
      <c r="PVF209" s="414"/>
      <c r="PVG209" s="413"/>
      <c r="PVH209" s="413"/>
      <c r="PVI209" s="414"/>
      <c r="PVJ209" s="414"/>
      <c r="PVK209" s="413"/>
      <c r="PVL209" s="413"/>
      <c r="PVM209" s="413"/>
      <c r="PVN209" s="413"/>
      <c r="PVO209" s="413"/>
      <c r="PVP209" s="413"/>
      <c r="PVQ209" s="413"/>
      <c r="PVR209" s="414"/>
      <c r="PVS209" s="414"/>
      <c r="PVT209" s="413"/>
      <c r="PVU209" s="413"/>
      <c r="PVV209" s="414"/>
      <c r="PVW209" s="414"/>
      <c r="PVX209" s="413"/>
      <c r="PVY209" s="413"/>
      <c r="PVZ209" s="413"/>
      <c r="PWA209" s="413"/>
      <c r="PWB209" s="413"/>
      <c r="PWC209" s="407"/>
      <c r="PWD209" s="439"/>
      <c r="PWE209" s="413"/>
      <c r="PWF209" s="413"/>
      <c r="PWG209" s="413"/>
      <c r="PWH209" s="413"/>
      <c r="PWI209" s="413"/>
      <c r="PWJ209" s="413"/>
      <c r="PWK209" s="413"/>
      <c r="PWL209" s="412"/>
      <c r="PWM209" s="412"/>
      <c r="PWN209" s="412"/>
      <c r="PWO209" s="412"/>
      <c r="PWP209" s="412"/>
      <c r="PWQ209" s="412"/>
      <c r="PWR209" s="412"/>
      <c r="PWS209" s="412"/>
      <c r="PWT209" s="412"/>
      <c r="PWU209" s="412"/>
      <c r="PWV209" s="412"/>
      <c r="PWW209" s="412"/>
      <c r="PWX209" s="412"/>
      <c r="PWY209" s="412"/>
      <c r="PWZ209" s="412"/>
      <c r="PXA209" s="412"/>
      <c r="PXB209" s="412"/>
      <c r="PXC209" s="412"/>
      <c r="PXD209" s="412"/>
      <c r="PXE209" s="412"/>
      <c r="PXF209" s="412"/>
      <c r="PXG209" s="412"/>
      <c r="PXH209" s="412"/>
      <c r="PXI209" s="412"/>
      <c r="PXJ209" s="412"/>
      <c r="PXK209" s="412"/>
      <c r="PXL209" s="412"/>
      <c r="PXM209" s="412"/>
      <c r="PXN209" s="412"/>
      <c r="PXO209" s="412"/>
      <c r="PXP209" s="412"/>
      <c r="PXQ209" s="412"/>
      <c r="PXR209" s="412"/>
      <c r="PXS209" s="412"/>
      <c r="PXT209" s="412"/>
      <c r="PXU209" s="412"/>
      <c r="PXV209" s="412"/>
      <c r="PXW209" s="412"/>
      <c r="PXX209" s="412"/>
      <c r="PXY209" s="412"/>
      <c r="PXZ209" s="412"/>
      <c r="PYA209" s="412"/>
      <c r="PYB209" s="412"/>
      <c r="PYC209" s="412"/>
      <c r="PYD209" s="413"/>
      <c r="PYE209" s="413"/>
      <c r="PYF209" s="413"/>
      <c r="PYG209" s="413"/>
      <c r="PYH209" s="413"/>
      <c r="PYI209" s="413"/>
      <c r="PYJ209" s="413"/>
      <c r="PYK209" s="413"/>
      <c r="PYL209" s="413"/>
      <c r="PYM209" s="413"/>
      <c r="PYN209" s="413"/>
      <c r="PYO209" s="413"/>
      <c r="PYP209" s="413"/>
      <c r="PYQ209" s="413"/>
      <c r="PYR209" s="413"/>
      <c r="PYS209" s="413"/>
      <c r="PYT209" s="413"/>
      <c r="PYU209" s="413"/>
      <c r="PYV209" s="413"/>
      <c r="PYW209" s="413"/>
      <c r="PYX209" s="413"/>
      <c r="PYY209" s="413"/>
      <c r="PYZ209" s="413"/>
      <c r="PZA209" s="413"/>
      <c r="PZB209" s="414"/>
      <c r="PZC209" s="414"/>
      <c r="PZD209" s="414"/>
      <c r="PZE209" s="414"/>
      <c r="PZF209" s="414"/>
      <c r="PZG209" s="413"/>
      <c r="PZH209" s="413"/>
      <c r="PZI209" s="414"/>
      <c r="PZJ209" s="414"/>
      <c r="PZK209" s="413"/>
      <c r="PZL209" s="413"/>
      <c r="PZM209" s="414"/>
      <c r="PZN209" s="414"/>
      <c r="PZO209" s="413"/>
      <c r="PZP209" s="413"/>
      <c r="PZQ209" s="413"/>
      <c r="PZR209" s="413"/>
      <c r="PZS209" s="413"/>
      <c r="PZT209" s="413"/>
      <c r="PZU209" s="413"/>
      <c r="PZV209" s="414"/>
      <c r="PZW209" s="414"/>
      <c r="PZX209" s="413"/>
      <c r="PZY209" s="413"/>
      <c r="PZZ209" s="414"/>
      <c r="QAA209" s="414"/>
      <c r="QAB209" s="413"/>
      <c r="QAC209" s="413"/>
      <c r="QAD209" s="413"/>
      <c r="QAE209" s="413"/>
      <c r="QAF209" s="413"/>
      <c r="QAG209" s="407"/>
      <c r="QAH209" s="439"/>
      <c r="QAI209" s="413"/>
      <c r="QAJ209" s="413"/>
      <c r="QAK209" s="413"/>
      <c r="QAL209" s="413"/>
      <c r="QAM209" s="413"/>
      <c r="QAN209" s="413"/>
      <c r="QAO209" s="413"/>
      <c r="QAP209" s="412"/>
      <c r="QAQ209" s="412"/>
      <c r="QAR209" s="412"/>
      <c r="QAS209" s="412"/>
      <c r="QAT209" s="412"/>
      <c r="QAU209" s="412"/>
      <c r="QAV209" s="412"/>
      <c r="QAW209" s="412"/>
      <c r="QAX209" s="412"/>
      <c r="QAY209" s="412"/>
      <c r="QAZ209" s="412"/>
      <c r="QBA209" s="412"/>
      <c r="QBB209" s="412"/>
      <c r="QBC209" s="412"/>
      <c r="QBD209" s="412"/>
      <c r="QBE209" s="412"/>
      <c r="QBF209" s="412"/>
      <c r="QBG209" s="412"/>
      <c r="QBH209" s="412"/>
      <c r="QBI209" s="412"/>
      <c r="QBJ209" s="412"/>
      <c r="QBK209" s="412"/>
      <c r="QBL209" s="412"/>
      <c r="QBM209" s="412"/>
      <c r="QBN209" s="412"/>
      <c r="QBO209" s="412"/>
      <c r="QBP209" s="412"/>
      <c r="QBQ209" s="412"/>
      <c r="QBR209" s="412"/>
      <c r="QBS209" s="412"/>
      <c r="QBT209" s="412"/>
      <c r="QBU209" s="412"/>
      <c r="QBV209" s="412"/>
      <c r="QBW209" s="412"/>
      <c r="QBX209" s="412"/>
      <c r="QBY209" s="412"/>
      <c r="QBZ209" s="412"/>
      <c r="QCA209" s="412"/>
      <c r="QCB209" s="412"/>
      <c r="QCC209" s="412"/>
      <c r="QCD209" s="412"/>
      <c r="QCE209" s="412"/>
      <c r="QCF209" s="412"/>
      <c r="QCG209" s="412"/>
      <c r="QCH209" s="413"/>
      <c r="QCI209" s="413"/>
      <c r="QCJ209" s="413"/>
      <c r="QCK209" s="413"/>
      <c r="QCL209" s="413"/>
      <c r="QCM209" s="413"/>
      <c r="QCN209" s="413"/>
      <c r="QCO209" s="413"/>
      <c r="QCP209" s="413"/>
      <c r="QCQ209" s="413"/>
      <c r="QCR209" s="413"/>
      <c r="QCS209" s="413"/>
      <c r="QCT209" s="413"/>
      <c r="QCU209" s="413"/>
      <c r="QCV209" s="413"/>
      <c r="QCW209" s="413"/>
      <c r="QCX209" s="413"/>
      <c r="QCY209" s="413"/>
      <c r="QCZ209" s="413"/>
      <c r="QDA209" s="413"/>
      <c r="QDB209" s="413"/>
      <c r="QDC209" s="413"/>
      <c r="QDD209" s="413"/>
      <c r="QDE209" s="413"/>
      <c r="QDF209" s="414"/>
      <c r="QDG209" s="414"/>
      <c r="QDH209" s="414"/>
      <c r="QDI209" s="414"/>
      <c r="QDJ209" s="414"/>
      <c r="QDK209" s="413"/>
      <c r="QDL209" s="413"/>
      <c r="QDM209" s="414"/>
      <c r="QDN209" s="414"/>
      <c r="QDO209" s="413"/>
      <c r="QDP209" s="413"/>
      <c r="QDQ209" s="414"/>
      <c r="QDR209" s="414"/>
      <c r="QDS209" s="413"/>
      <c r="QDT209" s="413"/>
      <c r="QDU209" s="413"/>
      <c r="QDV209" s="413"/>
      <c r="QDW209" s="413"/>
      <c r="QDX209" s="413"/>
      <c r="QDY209" s="413"/>
      <c r="QDZ209" s="414"/>
      <c r="QEA209" s="414"/>
      <c r="QEB209" s="413"/>
      <c r="QEC209" s="413"/>
      <c r="QED209" s="414"/>
      <c r="QEE209" s="414"/>
      <c r="QEF209" s="413"/>
      <c r="QEG209" s="413"/>
      <c r="QEH209" s="413"/>
      <c r="QEI209" s="413"/>
      <c r="QEJ209" s="413"/>
      <c r="QEK209" s="407"/>
      <c r="QEL209" s="439"/>
      <c r="QEM209" s="413"/>
      <c r="QEN209" s="413"/>
      <c r="QEO209" s="413"/>
      <c r="QEP209" s="413"/>
      <c r="QEQ209" s="413"/>
      <c r="QER209" s="413"/>
      <c r="QES209" s="413"/>
      <c r="QET209" s="412"/>
      <c r="QEU209" s="412"/>
      <c r="QEV209" s="412"/>
      <c r="QEW209" s="412"/>
      <c r="QEX209" s="412"/>
      <c r="QEY209" s="412"/>
      <c r="QEZ209" s="412"/>
      <c r="QFA209" s="412"/>
      <c r="QFB209" s="412"/>
      <c r="QFC209" s="412"/>
      <c r="QFD209" s="412"/>
      <c r="QFE209" s="412"/>
      <c r="QFF209" s="412"/>
      <c r="QFG209" s="412"/>
      <c r="QFH209" s="412"/>
      <c r="QFI209" s="412"/>
      <c r="QFJ209" s="412"/>
      <c r="QFK209" s="412"/>
      <c r="QFL209" s="412"/>
      <c r="QFM209" s="412"/>
      <c r="QFN209" s="412"/>
      <c r="QFO209" s="412"/>
      <c r="QFP209" s="412"/>
      <c r="QFQ209" s="412"/>
      <c r="QFR209" s="412"/>
      <c r="QFS209" s="412"/>
      <c r="QFT209" s="412"/>
      <c r="QFU209" s="412"/>
      <c r="QFV209" s="412"/>
      <c r="QFW209" s="412"/>
      <c r="QFX209" s="412"/>
      <c r="QFY209" s="412"/>
      <c r="QFZ209" s="412"/>
      <c r="QGA209" s="412"/>
      <c r="QGB209" s="412"/>
      <c r="QGC209" s="412"/>
      <c r="QGD209" s="412"/>
      <c r="QGE209" s="412"/>
      <c r="QGF209" s="412"/>
      <c r="QGG209" s="412"/>
      <c r="QGH209" s="412"/>
      <c r="QGI209" s="412"/>
      <c r="QGJ209" s="412"/>
      <c r="QGK209" s="412"/>
      <c r="QGL209" s="413"/>
      <c r="QGM209" s="413"/>
      <c r="QGN209" s="413"/>
      <c r="QGO209" s="413"/>
      <c r="QGP209" s="413"/>
      <c r="QGQ209" s="413"/>
      <c r="QGR209" s="413"/>
      <c r="QGS209" s="413"/>
      <c r="QGT209" s="413"/>
      <c r="QGU209" s="413"/>
      <c r="QGV209" s="413"/>
      <c r="QGW209" s="413"/>
      <c r="QGX209" s="413"/>
      <c r="QGY209" s="413"/>
      <c r="QGZ209" s="413"/>
      <c r="QHA209" s="413"/>
      <c r="QHB209" s="413"/>
      <c r="QHC209" s="413"/>
      <c r="QHD209" s="413"/>
      <c r="QHE209" s="413"/>
      <c r="QHF209" s="413"/>
      <c r="QHG209" s="413"/>
      <c r="QHH209" s="413"/>
      <c r="QHI209" s="413"/>
      <c r="QHJ209" s="414"/>
      <c r="QHK209" s="414"/>
      <c r="QHL209" s="414"/>
      <c r="QHM209" s="414"/>
      <c r="QHN209" s="414"/>
      <c r="QHO209" s="413"/>
      <c r="QHP209" s="413"/>
      <c r="QHQ209" s="414"/>
      <c r="QHR209" s="414"/>
      <c r="QHS209" s="413"/>
      <c r="QHT209" s="413"/>
      <c r="QHU209" s="414"/>
      <c r="QHV209" s="414"/>
      <c r="QHW209" s="413"/>
      <c r="QHX209" s="413"/>
      <c r="QHY209" s="413"/>
      <c r="QHZ209" s="413"/>
      <c r="QIA209" s="413"/>
      <c r="QIB209" s="413"/>
      <c r="QIC209" s="413"/>
      <c r="QID209" s="414"/>
      <c r="QIE209" s="414"/>
      <c r="QIF209" s="413"/>
      <c r="QIG209" s="413"/>
      <c r="QIH209" s="414"/>
      <c r="QII209" s="414"/>
      <c r="QIJ209" s="413"/>
      <c r="QIK209" s="413"/>
      <c r="QIL209" s="413"/>
      <c r="QIM209" s="413"/>
      <c r="QIN209" s="413"/>
      <c r="QIO209" s="407"/>
      <c r="QIP209" s="439"/>
      <c r="QIQ209" s="413"/>
      <c r="QIR209" s="413"/>
      <c r="QIS209" s="413"/>
      <c r="QIT209" s="413"/>
      <c r="QIU209" s="413"/>
      <c r="QIV209" s="413"/>
      <c r="QIW209" s="413"/>
      <c r="QIX209" s="412"/>
      <c r="QIY209" s="412"/>
      <c r="QIZ209" s="412"/>
      <c r="QJA209" s="412"/>
      <c r="QJB209" s="412"/>
      <c r="QJC209" s="412"/>
      <c r="QJD209" s="412"/>
      <c r="QJE209" s="412"/>
      <c r="QJF209" s="412"/>
      <c r="QJG209" s="412"/>
      <c r="QJH209" s="412"/>
      <c r="QJI209" s="412"/>
      <c r="QJJ209" s="412"/>
      <c r="QJK209" s="412"/>
      <c r="QJL209" s="412"/>
      <c r="QJM209" s="412"/>
      <c r="QJN209" s="412"/>
      <c r="QJO209" s="412"/>
      <c r="QJP209" s="412"/>
      <c r="QJQ209" s="412"/>
      <c r="QJR209" s="412"/>
      <c r="QJS209" s="412"/>
      <c r="QJT209" s="412"/>
      <c r="QJU209" s="412"/>
      <c r="QJV209" s="412"/>
      <c r="QJW209" s="412"/>
      <c r="QJX209" s="412"/>
      <c r="QJY209" s="412"/>
      <c r="QJZ209" s="412"/>
      <c r="QKA209" s="412"/>
      <c r="QKB209" s="412"/>
      <c r="QKC209" s="412"/>
      <c r="QKD209" s="412"/>
      <c r="QKE209" s="412"/>
      <c r="QKF209" s="412"/>
      <c r="QKG209" s="412"/>
      <c r="QKH209" s="412"/>
      <c r="QKI209" s="412"/>
      <c r="QKJ209" s="412"/>
      <c r="QKK209" s="412"/>
      <c r="QKL209" s="412"/>
      <c r="QKM209" s="412"/>
      <c r="QKN209" s="412"/>
      <c r="QKO209" s="412"/>
      <c r="QKP209" s="413"/>
      <c r="QKQ209" s="413"/>
      <c r="QKR209" s="413"/>
      <c r="QKS209" s="413"/>
      <c r="QKT209" s="413"/>
      <c r="QKU209" s="413"/>
      <c r="QKV209" s="413"/>
      <c r="QKW209" s="413"/>
      <c r="QKX209" s="413"/>
      <c r="QKY209" s="413"/>
      <c r="QKZ209" s="413"/>
      <c r="QLA209" s="413"/>
      <c r="QLB209" s="413"/>
      <c r="QLC209" s="413"/>
      <c r="QLD209" s="413"/>
      <c r="QLE209" s="413"/>
      <c r="QLF209" s="413"/>
      <c r="QLG209" s="413"/>
      <c r="QLH209" s="413"/>
      <c r="QLI209" s="413"/>
      <c r="QLJ209" s="413"/>
      <c r="QLK209" s="413"/>
      <c r="QLL209" s="413"/>
      <c r="QLM209" s="413"/>
      <c r="QLN209" s="414"/>
      <c r="QLO209" s="414"/>
      <c r="QLP209" s="414"/>
      <c r="QLQ209" s="414"/>
      <c r="QLR209" s="414"/>
      <c r="QLS209" s="413"/>
      <c r="QLT209" s="413"/>
      <c r="QLU209" s="414"/>
      <c r="QLV209" s="414"/>
      <c r="QLW209" s="413"/>
      <c r="QLX209" s="413"/>
      <c r="QLY209" s="414"/>
      <c r="QLZ209" s="414"/>
      <c r="QMA209" s="413"/>
      <c r="QMB209" s="413"/>
      <c r="QMC209" s="413"/>
      <c r="QMD209" s="413"/>
      <c r="QME209" s="413"/>
      <c r="QMF209" s="413"/>
      <c r="QMG209" s="413"/>
      <c r="QMH209" s="414"/>
      <c r="QMI209" s="414"/>
      <c r="QMJ209" s="413"/>
      <c r="QMK209" s="413"/>
      <c r="QML209" s="414"/>
      <c r="QMM209" s="414"/>
      <c r="QMN209" s="413"/>
      <c r="QMO209" s="413"/>
      <c r="QMP209" s="413"/>
      <c r="QMQ209" s="413"/>
      <c r="QMR209" s="413"/>
      <c r="QMS209" s="407"/>
      <c r="QMT209" s="439"/>
      <c r="QMU209" s="413"/>
      <c r="QMV209" s="413"/>
      <c r="QMW209" s="413"/>
      <c r="QMX209" s="413"/>
      <c r="QMY209" s="413"/>
      <c r="QMZ209" s="413"/>
      <c r="QNA209" s="413"/>
      <c r="QNB209" s="412"/>
      <c r="QNC209" s="412"/>
      <c r="QND209" s="412"/>
      <c r="QNE209" s="412"/>
      <c r="QNF209" s="412"/>
      <c r="QNG209" s="412"/>
      <c r="QNH209" s="412"/>
      <c r="QNI209" s="412"/>
      <c r="QNJ209" s="412"/>
      <c r="QNK209" s="412"/>
      <c r="QNL209" s="412"/>
      <c r="QNM209" s="412"/>
      <c r="QNN209" s="412"/>
      <c r="QNO209" s="412"/>
      <c r="QNP209" s="412"/>
      <c r="QNQ209" s="412"/>
      <c r="QNR209" s="412"/>
      <c r="QNS209" s="412"/>
      <c r="QNT209" s="412"/>
      <c r="QNU209" s="412"/>
      <c r="QNV209" s="412"/>
      <c r="QNW209" s="412"/>
      <c r="QNX209" s="412"/>
      <c r="QNY209" s="412"/>
      <c r="QNZ209" s="412"/>
      <c r="QOA209" s="412"/>
      <c r="QOB209" s="412"/>
      <c r="QOC209" s="412"/>
      <c r="QOD209" s="412"/>
      <c r="QOE209" s="412"/>
      <c r="QOF209" s="412"/>
      <c r="QOG209" s="412"/>
      <c r="QOH209" s="412"/>
      <c r="QOI209" s="412"/>
      <c r="QOJ209" s="412"/>
      <c r="QOK209" s="412"/>
      <c r="QOL209" s="412"/>
      <c r="QOM209" s="412"/>
      <c r="QON209" s="412"/>
      <c r="QOO209" s="412"/>
      <c r="QOP209" s="412"/>
      <c r="QOQ209" s="412"/>
      <c r="QOR209" s="412"/>
      <c r="QOS209" s="412"/>
      <c r="QOT209" s="413"/>
      <c r="QOU209" s="413"/>
      <c r="QOV209" s="413"/>
      <c r="QOW209" s="413"/>
      <c r="QOX209" s="413"/>
      <c r="QOY209" s="413"/>
      <c r="QOZ209" s="413"/>
      <c r="QPA209" s="413"/>
      <c r="QPB209" s="413"/>
      <c r="QPC209" s="413"/>
      <c r="QPD209" s="413"/>
      <c r="QPE209" s="413"/>
      <c r="QPF209" s="413"/>
      <c r="QPG209" s="413"/>
      <c r="QPH209" s="413"/>
      <c r="QPI209" s="413"/>
      <c r="QPJ209" s="413"/>
      <c r="QPK209" s="413"/>
      <c r="QPL209" s="413"/>
      <c r="QPM209" s="413"/>
      <c r="QPN209" s="413"/>
      <c r="QPO209" s="413"/>
      <c r="QPP209" s="413"/>
      <c r="QPQ209" s="413"/>
      <c r="QPR209" s="414"/>
      <c r="QPS209" s="414"/>
      <c r="QPT209" s="414"/>
      <c r="QPU209" s="414"/>
      <c r="QPV209" s="414"/>
      <c r="QPW209" s="413"/>
      <c r="QPX209" s="413"/>
      <c r="QPY209" s="414"/>
      <c r="QPZ209" s="414"/>
      <c r="QQA209" s="413"/>
      <c r="QQB209" s="413"/>
      <c r="QQC209" s="414"/>
      <c r="QQD209" s="414"/>
      <c r="QQE209" s="413"/>
      <c r="QQF209" s="413"/>
      <c r="QQG209" s="413"/>
      <c r="QQH209" s="413"/>
      <c r="QQI209" s="413"/>
      <c r="QQJ209" s="413"/>
      <c r="QQK209" s="413"/>
      <c r="QQL209" s="414"/>
      <c r="QQM209" s="414"/>
      <c r="QQN209" s="413"/>
      <c r="QQO209" s="413"/>
      <c r="QQP209" s="414"/>
      <c r="QQQ209" s="414"/>
      <c r="QQR209" s="413"/>
      <c r="QQS209" s="413"/>
      <c r="QQT209" s="413"/>
      <c r="QQU209" s="413"/>
      <c r="QQV209" s="413"/>
      <c r="QQW209" s="407"/>
      <c r="QQX209" s="439"/>
      <c r="QQY209" s="413"/>
      <c r="QQZ209" s="413"/>
      <c r="QRA209" s="413"/>
      <c r="QRB209" s="413"/>
      <c r="QRC209" s="413"/>
      <c r="QRD209" s="413"/>
      <c r="QRE209" s="413"/>
      <c r="QRF209" s="412"/>
      <c r="QRG209" s="412"/>
      <c r="QRH209" s="412"/>
      <c r="QRI209" s="412"/>
      <c r="QRJ209" s="412"/>
      <c r="QRK209" s="412"/>
      <c r="QRL209" s="412"/>
      <c r="QRM209" s="412"/>
      <c r="QRN209" s="412"/>
      <c r="QRO209" s="412"/>
      <c r="QRP209" s="412"/>
      <c r="QRQ209" s="412"/>
      <c r="QRR209" s="412"/>
      <c r="QRS209" s="412"/>
      <c r="QRT209" s="412"/>
      <c r="QRU209" s="412"/>
      <c r="QRV209" s="412"/>
      <c r="QRW209" s="412"/>
      <c r="QRX209" s="412"/>
      <c r="QRY209" s="412"/>
      <c r="QRZ209" s="412"/>
      <c r="QSA209" s="412"/>
      <c r="QSB209" s="412"/>
      <c r="QSC209" s="412"/>
      <c r="QSD209" s="412"/>
      <c r="QSE209" s="412"/>
      <c r="QSF209" s="412"/>
      <c r="QSG209" s="412"/>
      <c r="QSH209" s="412"/>
      <c r="QSI209" s="412"/>
      <c r="QSJ209" s="412"/>
      <c r="QSK209" s="412"/>
      <c r="QSL209" s="412"/>
      <c r="QSM209" s="412"/>
      <c r="QSN209" s="412"/>
      <c r="QSO209" s="412"/>
      <c r="QSP209" s="412"/>
      <c r="QSQ209" s="412"/>
      <c r="QSR209" s="412"/>
      <c r="QSS209" s="412"/>
      <c r="QST209" s="412"/>
      <c r="QSU209" s="412"/>
      <c r="QSV209" s="412"/>
      <c r="QSW209" s="412"/>
      <c r="QSX209" s="413"/>
      <c r="QSY209" s="413"/>
      <c r="QSZ209" s="413"/>
      <c r="QTA209" s="413"/>
      <c r="QTB209" s="413"/>
      <c r="QTC209" s="413"/>
      <c r="QTD209" s="413"/>
      <c r="QTE209" s="413"/>
      <c r="QTF209" s="413"/>
      <c r="QTG209" s="413"/>
      <c r="QTH209" s="413"/>
      <c r="QTI209" s="413"/>
      <c r="QTJ209" s="413"/>
      <c r="QTK209" s="413"/>
      <c r="QTL209" s="413"/>
      <c r="QTM209" s="413"/>
      <c r="QTN209" s="413"/>
      <c r="QTO209" s="413"/>
      <c r="QTP209" s="413"/>
      <c r="QTQ209" s="413"/>
      <c r="QTR209" s="413"/>
      <c r="QTS209" s="413"/>
      <c r="QTT209" s="413"/>
      <c r="QTU209" s="413"/>
      <c r="QTV209" s="414"/>
      <c r="QTW209" s="414"/>
      <c r="QTX209" s="414"/>
      <c r="QTY209" s="414"/>
      <c r="QTZ209" s="414"/>
      <c r="QUA209" s="413"/>
      <c r="QUB209" s="413"/>
      <c r="QUC209" s="414"/>
      <c r="QUD209" s="414"/>
      <c r="QUE209" s="413"/>
      <c r="QUF209" s="413"/>
      <c r="QUG209" s="414"/>
      <c r="QUH209" s="414"/>
      <c r="QUI209" s="413"/>
      <c r="QUJ209" s="413"/>
      <c r="QUK209" s="413"/>
      <c r="QUL209" s="413"/>
      <c r="QUM209" s="413"/>
      <c r="QUN209" s="413"/>
      <c r="QUO209" s="413"/>
      <c r="QUP209" s="414"/>
      <c r="QUQ209" s="414"/>
      <c r="QUR209" s="413"/>
      <c r="QUS209" s="413"/>
      <c r="QUT209" s="414"/>
      <c r="QUU209" s="414"/>
      <c r="QUV209" s="413"/>
      <c r="QUW209" s="413"/>
      <c r="QUX209" s="413"/>
      <c r="QUY209" s="413"/>
      <c r="QUZ209" s="413"/>
      <c r="QVA209" s="407"/>
      <c r="QVB209" s="439"/>
      <c r="QVC209" s="413"/>
      <c r="QVD209" s="413"/>
      <c r="QVE209" s="413"/>
      <c r="QVF209" s="413"/>
      <c r="QVG209" s="413"/>
      <c r="QVH209" s="413"/>
      <c r="QVI209" s="413"/>
      <c r="QVJ209" s="412"/>
      <c r="QVK209" s="412"/>
      <c r="QVL209" s="412"/>
      <c r="QVM209" s="412"/>
      <c r="QVN209" s="412"/>
      <c r="QVO209" s="412"/>
      <c r="QVP209" s="412"/>
      <c r="QVQ209" s="412"/>
      <c r="QVR209" s="412"/>
      <c r="QVS209" s="412"/>
      <c r="QVT209" s="412"/>
      <c r="QVU209" s="412"/>
      <c r="QVV209" s="412"/>
      <c r="QVW209" s="412"/>
      <c r="QVX209" s="412"/>
      <c r="QVY209" s="412"/>
      <c r="QVZ209" s="412"/>
      <c r="QWA209" s="412"/>
      <c r="QWB209" s="412"/>
      <c r="QWC209" s="412"/>
      <c r="QWD209" s="412"/>
      <c r="QWE209" s="412"/>
      <c r="QWF209" s="412"/>
      <c r="QWG209" s="412"/>
      <c r="QWH209" s="412"/>
      <c r="QWI209" s="412"/>
      <c r="QWJ209" s="412"/>
      <c r="QWK209" s="412"/>
      <c r="QWL209" s="412"/>
      <c r="QWM209" s="412"/>
      <c r="QWN209" s="412"/>
      <c r="QWO209" s="412"/>
      <c r="QWP209" s="412"/>
      <c r="QWQ209" s="412"/>
      <c r="QWR209" s="412"/>
      <c r="QWS209" s="412"/>
      <c r="QWT209" s="412"/>
      <c r="QWU209" s="412"/>
      <c r="QWV209" s="412"/>
      <c r="QWW209" s="412"/>
      <c r="QWX209" s="412"/>
      <c r="QWY209" s="412"/>
      <c r="QWZ209" s="412"/>
      <c r="QXA209" s="412"/>
      <c r="QXB209" s="413"/>
      <c r="QXC209" s="413"/>
      <c r="QXD209" s="413"/>
      <c r="QXE209" s="413"/>
      <c r="QXF209" s="413"/>
      <c r="QXG209" s="413"/>
      <c r="QXH209" s="413"/>
      <c r="QXI209" s="413"/>
      <c r="QXJ209" s="413"/>
      <c r="QXK209" s="413"/>
      <c r="QXL209" s="413"/>
      <c r="QXM209" s="413"/>
      <c r="QXN209" s="413"/>
      <c r="QXO209" s="413"/>
      <c r="QXP209" s="413"/>
      <c r="QXQ209" s="413"/>
      <c r="QXR209" s="413"/>
      <c r="QXS209" s="413"/>
      <c r="QXT209" s="413"/>
      <c r="QXU209" s="413"/>
      <c r="QXV209" s="413"/>
      <c r="QXW209" s="413"/>
      <c r="QXX209" s="413"/>
      <c r="QXY209" s="413"/>
      <c r="QXZ209" s="414"/>
      <c r="QYA209" s="414"/>
      <c r="QYB209" s="414"/>
      <c r="QYC209" s="414"/>
      <c r="QYD209" s="414"/>
      <c r="QYE209" s="413"/>
      <c r="QYF209" s="413"/>
      <c r="QYG209" s="414"/>
      <c r="QYH209" s="414"/>
      <c r="QYI209" s="413"/>
      <c r="QYJ209" s="413"/>
      <c r="QYK209" s="414"/>
      <c r="QYL209" s="414"/>
      <c r="QYM209" s="413"/>
      <c r="QYN209" s="413"/>
      <c r="QYO209" s="413"/>
      <c r="QYP209" s="413"/>
      <c r="QYQ209" s="413"/>
      <c r="QYR209" s="413"/>
      <c r="QYS209" s="413"/>
      <c r="QYT209" s="414"/>
      <c r="QYU209" s="414"/>
      <c r="QYV209" s="413"/>
      <c r="QYW209" s="413"/>
      <c r="QYX209" s="414"/>
      <c r="QYY209" s="414"/>
      <c r="QYZ209" s="413"/>
      <c r="QZA209" s="413"/>
      <c r="QZB209" s="413"/>
      <c r="QZC209" s="413"/>
      <c r="QZD209" s="413"/>
      <c r="QZE209" s="407"/>
      <c r="QZF209" s="439"/>
      <c r="QZG209" s="413"/>
      <c r="QZH209" s="413"/>
      <c r="QZI209" s="413"/>
      <c r="QZJ209" s="413"/>
      <c r="QZK209" s="413"/>
      <c r="QZL209" s="413"/>
      <c r="QZM209" s="413"/>
      <c r="QZN209" s="412"/>
      <c r="QZO209" s="412"/>
      <c r="QZP209" s="412"/>
      <c r="QZQ209" s="412"/>
      <c r="QZR209" s="412"/>
      <c r="QZS209" s="412"/>
      <c r="QZT209" s="412"/>
      <c r="QZU209" s="412"/>
      <c r="QZV209" s="412"/>
      <c r="QZW209" s="412"/>
      <c r="QZX209" s="412"/>
      <c r="QZY209" s="412"/>
      <c r="QZZ209" s="412"/>
      <c r="RAA209" s="412"/>
      <c r="RAB209" s="412"/>
      <c r="RAC209" s="412"/>
      <c r="RAD209" s="412"/>
      <c r="RAE209" s="412"/>
      <c r="RAF209" s="412"/>
      <c r="RAG209" s="412"/>
      <c r="RAH209" s="412"/>
      <c r="RAI209" s="412"/>
      <c r="RAJ209" s="412"/>
      <c r="RAK209" s="412"/>
      <c r="RAL209" s="412"/>
      <c r="RAM209" s="412"/>
      <c r="RAN209" s="412"/>
      <c r="RAO209" s="412"/>
      <c r="RAP209" s="412"/>
      <c r="RAQ209" s="412"/>
      <c r="RAR209" s="412"/>
      <c r="RAS209" s="412"/>
      <c r="RAT209" s="412"/>
      <c r="RAU209" s="412"/>
      <c r="RAV209" s="412"/>
      <c r="RAW209" s="412"/>
      <c r="RAX209" s="412"/>
      <c r="RAY209" s="412"/>
      <c r="RAZ209" s="412"/>
      <c r="RBA209" s="412"/>
      <c r="RBB209" s="412"/>
      <c r="RBC209" s="412"/>
      <c r="RBD209" s="412"/>
      <c r="RBE209" s="412"/>
      <c r="RBF209" s="413"/>
      <c r="RBG209" s="413"/>
      <c r="RBH209" s="413"/>
      <c r="RBI209" s="413"/>
      <c r="RBJ209" s="413"/>
      <c r="RBK209" s="413"/>
      <c r="RBL209" s="413"/>
      <c r="RBM209" s="413"/>
      <c r="RBN209" s="413"/>
      <c r="RBO209" s="413"/>
      <c r="RBP209" s="413"/>
      <c r="RBQ209" s="413"/>
      <c r="RBR209" s="413"/>
      <c r="RBS209" s="413"/>
      <c r="RBT209" s="413"/>
      <c r="RBU209" s="413"/>
      <c r="RBV209" s="413"/>
      <c r="RBW209" s="413"/>
      <c r="RBX209" s="413"/>
      <c r="RBY209" s="413"/>
      <c r="RBZ209" s="413"/>
      <c r="RCA209" s="413"/>
      <c r="RCB209" s="413"/>
    </row>
    <row r="210" spans="1:12248" s="295" customFormat="1" ht="57.75" customHeight="1" x14ac:dyDescent="0.3">
      <c r="B210" s="207"/>
      <c r="C210" s="115" t="s">
        <v>32</v>
      </c>
      <c r="D210" s="192">
        <f t="shared" si="819"/>
        <v>1702810.9</v>
      </c>
      <c r="E210" s="192">
        <f>E214+E218</f>
        <v>186640.84518999999</v>
      </c>
      <c r="F210" s="192">
        <f t="shared" ref="F210" si="834">F214+F218+F241</f>
        <v>1516170.0548099999</v>
      </c>
      <c r="G210" s="192">
        <f t="shared" ref="G210:H210" si="835">G214+G218</f>
        <v>0</v>
      </c>
      <c r="H210" s="192">
        <f t="shared" si="835"/>
        <v>0</v>
      </c>
      <c r="I210" s="192">
        <f t="shared" si="818"/>
        <v>211597.19013999999</v>
      </c>
      <c r="J210" s="591">
        <f t="shared" si="741"/>
        <v>0.12426346938465099</v>
      </c>
      <c r="K210" s="192">
        <f>K214+K218</f>
        <v>41273.913310000004</v>
      </c>
      <c r="L210" s="591">
        <f>K210/E210</f>
        <v>0.22114084014130586</v>
      </c>
      <c r="M210" s="192">
        <f t="shared" ref="M210" si="836">M214+M218+M241</f>
        <v>170323.27682999999</v>
      </c>
      <c r="N210" s="591">
        <f>M210/F210</f>
        <v>0.11233784514451724</v>
      </c>
      <c r="O210" s="664"/>
      <c r="P210" s="664"/>
      <c r="Q210" s="664"/>
      <c r="R210" s="664"/>
      <c r="S210" s="183">
        <f t="shared" si="756"/>
        <v>154013.75302999999</v>
      </c>
      <c r="T210" s="597">
        <f t="shared" si="757"/>
        <v>9.0446774230773366E-2</v>
      </c>
      <c r="U210" s="192">
        <f>U214+U218</f>
        <v>43267.53746</v>
      </c>
      <c r="V210" s="597">
        <f t="shared" si="752"/>
        <v>0.23182244709593838</v>
      </c>
      <c r="W210" s="183">
        <f t="shared" ref="W210" si="837">W214+W218+W241</f>
        <v>110746.21557</v>
      </c>
      <c r="X210" s="597">
        <f t="shared" si="743"/>
        <v>7.3043399860498001E-2</v>
      </c>
      <c r="Y210" s="664">
        <f t="shared" si="821"/>
        <v>0</v>
      </c>
      <c r="Z210" s="597"/>
      <c r="AA210" s="664">
        <f t="shared" si="822"/>
        <v>0</v>
      </c>
      <c r="AB210" s="597"/>
      <c r="AC210" s="183">
        <f t="shared" si="753"/>
        <v>1702810.8478399999</v>
      </c>
      <c r="AD210" s="633">
        <f t="shared" si="754"/>
        <v>0.99999996936829572</v>
      </c>
      <c r="AE210" s="192">
        <f>AE214+AE218</f>
        <v>186640.79303</v>
      </c>
      <c r="AF210" s="633">
        <f t="shared" si="750"/>
        <v>0.99999972053277009</v>
      </c>
      <c r="AG210" s="183">
        <f t="shared" ref="AG210" si="838">AG214+AG218+AG241</f>
        <v>1516170.0548099999</v>
      </c>
      <c r="AH210" s="633">
        <f t="shared" si="747"/>
        <v>1</v>
      </c>
      <c r="AI210" s="664">
        <f t="shared" si="823"/>
        <v>0</v>
      </c>
      <c r="AJ210" s="633">
        <v>0</v>
      </c>
      <c r="AK210" s="664">
        <f t="shared" si="824"/>
        <v>0</v>
      </c>
      <c r="AL210" s="664"/>
      <c r="AM210" s="664"/>
      <c r="AN210" s="664"/>
      <c r="AO210" s="664"/>
      <c r="AP210" s="664"/>
      <c r="AQ210" s="664"/>
      <c r="AR210" s="664"/>
      <c r="AS210" s="664"/>
      <c r="AT210" s="664"/>
      <c r="AU210" s="664">
        <f>AU214+AU218+AU241</f>
        <v>0</v>
      </c>
      <c r="AV210" s="664">
        <f t="shared" ref="AV210:AV212" si="839">AW210+AX210+AY210+AZ210</f>
        <v>1702810.9</v>
      </c>
      <c r="AW210" s="664">
        <f>AW214+AW218</f>
        <v>186640.84518999999</v>
      </c>
      <c r="AX210" s="664">
        <f t="shared" ref="AX210" si="840">AX214+AX218+AX241</f>
        <v>1516170.0548099999</v>
      </c>
      <c r="AY210" s="664">
        <f t="shared" ref="AY210:AZ210" si="841">AY214+AY218+AY241</f>
        <v>0</v>
      </c>
      <c r="AZ210" s="664">
        <f t="shared" si="841"/>
        <v>0</v>
      </c>
      <c r="BA210" s="664">
        <f t="shared" ref="BA210" si="842">BB210+BC210+BD210</f>
        <v>0</v>
      </c>
      <c r="BB210" s="664">
        <f>BB214+BB218</f>
        <v>0</v>
      </c>
      <c r="BC210" s="82"/>
      <c r="BD210" s="82"/>
      <c r="BE210" s="664">
        <f t="shared" si="608"/>
        <v>186640.84518999999</v>
      </c>
      <c r="BF210" s="664">
        <f>BF214+BF218</f>
        <v>186640.84518999999</v>
      </c>
      <c r="BG210" s="82"/>
      <c r="BH210" s="82"/>
      <c r="BI210" s="664">
        <f t="shared" si="784"/>
        <v>4931899.5999999996</v>
      </c>
      <c r="BJ210" s="664">
        <f>BJ214+BJ218</f>
        <v>2092041.51232</v>
      </c>
      <c r="BK210" s="664">
        <f t="shared" ref="BK210" si="843">BK214+BK218+BK241</f>
        <v>2839858.0876799999</v>
      </c>
      <c r="BL210" s="664">
        <f t="shared" ref="BL210:BM210" si="844">BL214+BL218</f>
        <v>0</v>
      </c>
      <c r="BM210" s="664">
        <f t="shared" si="844"/>
        <v>0</v>
      </c>
      <c r="BN210" s="664">
        <f>BO210-BI210</f>
        <v>0</v>
      </c>
      <c r="BO210" s="664">
        <f t="shared" si="772"/>
        <v>4931899.5999999996</v>
      </c>
      <c r="BP210" s="664">
        <f>BP214+BP218+BP241</f>
        <v>2092041.51232</v>
      </c>
      <c r="BQ210" s="664">
        <f t="shared" ref="BQ210" si="845">BQ214+BQ218+BQ241</f>
        <v>2839858.0876799999</v>
      </c>
      <c r="BR210" s="664">
        <f t="shared" ref="BR210:BS210" si="846">BR214+BR218</f>
        <v>0</v>
      </c>
      <c r="BS210" s="664">
        <f t="shared" si="846"/>
        <v>0</v>
      </c>
      <c r="BT210" s="82"/>
      <c r="BU210" s="82"/>
      <c r="BV210" s="664">
        <f t="shared" si="788"/>
        <v>0</v>
      </c>
      <c r="BW210" s="664">
        <f>BW214+BW218</f>
        <v>0</v>
      </c>
      <c r="BX210" s="664">
        <f t="shared" ref="BX210:BZ210" si="847">BX214+BX218</f>
        <v>0</v>
      </c>
      <c r="BY210" s="664">
        <f t="shared" si="847"/>
        <v>0</v>
      </c>
      <c r="BZ210" s="664">
        <f t="shared" si="847"/>
        <v>0</v>
      </c>
      <c r="CA210" s="664">
        <f t="shared" si="831"/>
        <v>0</v>
      </c>
      <c r="CB210" s="192"/>
      <c r="CC210" s="253"/>
      <c r="CD210" s="253"/>
      <c r="CE210" s="664">
        <f t="shared" si="832"/>
        <v>7036123.2000000002</v>
      </c>
      <c r="CF210" s="664">
        <f>CF214+CF218</f>
        <v>1719405.71</v>
      </c>
      <c r="CG210" s="664">
        <f>CG214+CG218+CG241</f>
        <v>5316717.49</v>
      </c>
      <c r="CH210" s="664">
        <f t="shared" ref="CH210:CI210" si="848">CH214+CH218</f>
        <v>0</v>
      </c>
      <c r="CI210" s="664">
        <f t="shared" si="848"/>
        <v>0</v>
      </c>
      <c r="CJ210" s="664">
        <v>0</v>
      </c>
      <c r="CK210" s="664">
        <f t="shared" si="774"/>
        <v>7036123.2000000002</v>
      </c>
      <c r="CL210" s="664">
        <f>CL214+CL218</f>
        <v>1719405.71</v>
      </c>
      <c r="CM210" s="664">
        <f>CM214+CM218+CM241</f>
        <v>5316717.49</v>
      </c>
      <c r="CN210" s="664">
        <f t="shared" ref="CN210:CO210" si="849">CN214+CN218</f>
        <v>0</v>
      </c>
      <c r="CO210" s="664">
        <f t="shared" si="849"/>
        <v>0</v>
      </c>
    </row>
    <row r="211" spans="1:12248" s="80" customFormat="1" ht="59.25" customHeight="1" x14ac:dyDescent="0.3">
      <c r="B211" s="662"/>
      <c r="C211" s="111" t="s">
        <v>418</v>
      </c>
      <c r="D211" s="182">
        <f t="shared" si="819"/>
        <v>838697.96204999997</v>
      </c>
      <c r="E211" s="182">
        <f>E215+E219</f>
        <v>91927.594379999995</v>
      </c>
      <c r="F211" s="182">
        <f>F215+F219+F242</f>
        <v>746770.36766999995</v>
      </c>
      <c r="G211" s="182">
        <f t="shared" ref="G211:H211" si="850">G215+G219</f>
        <v>0</v>
      </c>
      <c r="H211" s="182">
        <f t="shared" si="850"/>
        <v>0</v>
      </c>
      <c r="I211" s="182">
        <f t="shared" si="818"/>
        <v>104219.52191</v>
      </c>
      <c r="J211" s="603">
        <f t="shared" si="741"/>
        <v>0.12426347341450536</v>
      </c>
      <c r="K211" s="182">
        <f>K215+K219</f>
        <v>20328.945489999998</v>
      </c>
      <c r="L211" s="603">
        <f>K211/E211</f>
        <v>0.22114084053985444</v>
      </c>
      <c r="M211" s="182">
        <f>M215+M219+M242</f>
        <v>83890.576419999998</v>
      </c>
      <c r="N211" s="603">
        <f>M211/F211</f>
        <v>0.11233784848982049</v>
      </c>
      <c r="O211" s="663"/>
      <c r="P211" s="663"/>
      <c r="Q211" s="663"/>
      <c r="R211" s="663"/>
      <c r="S211" s="681">
        <f t="shared" si="756"/>
        <v>75857.526149999991</v>
      </c>
      <c r="T211" s="621">
        <f t="shared" si="757"/>
        <v>9.0446775338030042E-2</v>
      </c>
      <c r="U211" s="182">
        <f>U215+U219</f>
        <v>21310.879939999999</v>
      </c>
      <c r="V211" s="621">
        <f t="shared" si="752"/>
        <v>0.23182244769625396</v>
      </c>
      <c r="W211" s="807">
        <f>W215+W219+W242</f>
        <v>54546.646209999992</v>
      </c>
      <c r="X211" s="621">
        <f t="shared" si="743"/>
        <v>7.3043399378835985E-2</v>
      </c>
      <c r="Y211" s="663">
        <f t="shared" si="821"/>
        <v>0</v>
      </c>
      <c r="Z211" s="621"/>
      <c r="AA211" s="663">
        <f t="shared" si="822"/>
        <v>0</v>
      </c>
      <c r="AB211" s="621"/>
      <c r="AC211" s="661">
        <f t="shared" si="753"/>
        <v>838697.9365699999</v>
      </c>
      <c r="AD211" s="641">
        <f t="shared" si="754"/>
        <v>0.9999999696195756</v>
      </c>
      <c r="AE211" s="182">
        <f>AE215+AE219</f>
        <v>91927.568899999998</v>
      </c>
      <c r="AF211" s="641">
        <f t="shared" si="750"/>
        <v>0.999999722825337</v>
      </c>
      <c r="AG211" s="661">
        <f>AG215+AG219+AG242</f>
        <v>746770.36766999995</v>
      </c>
      <c r="AH211" s="641">
        <f t="shared" si="747"/>
        <v>1</v>
      </c>
      <c r="AI211" s="663">
        <f t="shared" si="823"/>
        <v>0</v>
      </c>
      <c r="AJ211" s="641">
        <v>0</v>
      </c>
      <c r="AK211" s="663">
        <f t="shared" si="824"/>
        <v>0</v>
      </c>
      <c r="AL211" s="663"/>
      <c r="AM211" s="663"/>
      <c r="AN211" s="663"/>
      <c r="AO211" s="663"/>
      <c r="AP211" s="663"/>
      <c r="AQ211" s="663"/>
      <c r="AR211" s="663"/>
      <c r="AS211" s="663"/>
      <c r="AT211" s="663"/>
      <c r="AU211" s="663">
        <f>AU215+AU219+AU242</f>
        <v>0</v>
      </c>
      <c r="AV211" s="663">
        <f t="shared" si="839"/>
        <v>838697.96205000009</v>
      </c>
      <c r="AW211" s="663">
        <f>AW215+AW219</f>
        <v>91927.594379999995</v>
      </c>
      <c r="AX211" s="663">
        <f>AX215+AX219+AX242</f>
        <v>746770.36767000007</v>
      </c>
      <c r="AY211" s="663">
        <f t="shared" ref="AY211:AZ211" si="851">AY215+AY219</f>
        <v>0</v>
      </c>
      <c r="AZ211" s="663">
        <f t="shared" si="851"/>
        <v>0</v>
      </c>
      <c r="BA211" s="663">
        <f>BB211</f>
        <v>746770.36766999995</v>
      </c>
      <c r="BB211" s="663">
        <f>BF211-E211</f>
        <v>746770.36766999995</v>
      </c>
      <c r="BC211" s="33"/>
      <c r="BD211" s="33"/>
      <c r="BE211" s="663">
        <f t="shared" si="608"/>
        <v>838697.96204999997</v>
      </c>
      <c r="BF211" s="663">
        <f>D211</f>
        <v>838697.96204999997</v>
      </c>
      <c r="BG211" s="33"/>
      <c r="BH211" s="33"/>
      <c r="BI211" s="663">
        <f t="shared" si="784"/>
        <v>2429144.6000100002</v>
      </c>
      <c r="BJ211" s="663">
        <f>BJ215+BJ219</f>
        <v>1030408.5149299999</v>
      </c>
      <c r="BK211" s="663">
        <f>BK215+BK219+BK242</f>
        <v>1398736.0850800001</v>
      </c>
      <c r="BL211" s="663">
        <f t="shared" ref="BL211:BM211" si="852">BL215+BL219</f>
        <v>0</v>
      </c>
      <c r="BM211" s="663">
        <f t="shared" si="852"/>
        <v>0</v>
      </c>
      <c r="BN211" s="663">
        <f>BO211-BI211</f>
        <v>0</v>
      </c>
      <c r="BO211" s="663">
        <f t="shared" si="772"/>
        <v>2429144.6000100002</v>
      </c>
      <c r="BP211" s="663">
        <f>BP215+BP219+BP242</f>
        <v>1030408.5149299999</v>
      </c>
      <c r="BQ211" s="663">
        <f>BQ215+BQ219+BQ242</f>
        <v>1398736.0850800001</v>
      </c>
      <c r="BR211" s="663">
        <f t="shared" ref="BR211:BS211" si="853">BR215+BR219</f>
        <v>0</v>
      </c>
      <c r="BS211" s="663">
        <f t="shared" si="853"/>
        <v>0</v>
      </c>
      <c r="BT211" s="33"/>
      <c r="BU211" s="33"/>
      <c r="BV211" s="663">
        <f t="shared" si="788"/>
        <v>0</v>
      </c>
      <c r="BW211" s="663">
        <f>BW215+BW219</f>
        <v>0</v>
      </c>
      <c r="BX211" s="663">
        <f t="shared" ref="BX211:BZ211" si="854">BX215+BX219</f>
        <v>0</v>
      </c>
      <c r="BY211" s="663">
        <f t="shared" si="854"/>
        <v>0</v>
      </c>
      <c r="BZ211" s="663">
        <f t="shared" si="854"/>
        <v>0</v>
      </c>
      <c r="CA211" s="663">
        <f>CB211</f>
        <v>2279212.2423999999</v>
      </c>
      <c r="CB211" s="182">
        <f>CF211-BW211</f>
        <v>2279212.2423999999</v>
      </c>
      <c r="CC211" s="247"/>
      <c r="CD211" s="247"/>
      <c r="CE211" s="663">
        <f t="shared" si="832"/>
        <v>9326954.1000013798</v>
      </c>
      <c r="CF211" s="663">
        <f>CF215+CF219</f>
        <v>2279212.2423999999</v>
      </c>
      <c r="CG211" s="663">
        <f>CG215+CG219+CG242</f>
        <v>7047741.8576013809</v>
      </c>
      <c r="CH211" s="663">
        <f t="shared" ref="CH211:CI211" si="855">CH215+CH219</f>
        <v>0</v>
      </c>
      <c r="CI211" s="663">
        <f t="shared" si="855"/>
        <v>0</v>
      </c>
      <c r="CJ211" s="663">
        <v>0</v>
      </c>
      <c r="CK211" s="663">
        <f t="shared" si="774"/>
        <v>9326954.1000013798</v>
      </c>
      <c r="CL211" s="663">
        <f>CL215+CL219</f>
        <v>2279212.2423999999</v>
      </c>
      <c r="CM211" s="663">
        <f>CM215+CM219+CM242</f>
        <v>7047741.8576013809</v>
      </c>
      <c r="CN211" s="663">
        <f t="shared" ref="CN211:CO211" si="856">CN215+CN219</f>
        <v>0</v>
      </c>
      <c r="CO211" s="663">
        <f t="shared" si="856"/>
        <v>0</v>
      </c>
    </row>
    <row r="212" spans="1:12248" s="80" customFormat="1" ht="59.25" hidden="1" customHeight="1" x14ac:dyDescent="0.3">
      <c r="B212" s="662"/>
      <c r="C212" s="111" t="s">
        <v>31</v>
      </c>
      <c r="D212" s="182">
        <f t="shared" si="819"/>
        <v>0</v>
      </c>
      <c r="E212" s="182">
        <f>E216+E238+E243</f>
        <v>0</v>
      </c>
      <c r="F212" s="182">
        <f t="shared" ref="F212:H212" si="857">F216+F238+F243</f>
        <v>0</v>
      </c>
      <c r="G212" s="182">
        <f t="shared" si="857"/>
        <v>0</v>
      </c>
      <c r="H212" s="182">
        <f t="shared" si="857"/>
        <v>0</v>
      </c>
      <c r="I212" s="182">
        <f t="shared" si="818"/>
        <v>0</v>
      </c>
      <c r="J212" s="603" t="e">
        <f t="shared" si="741"/>
        <v>#DIV/0!</v>
      </c>
      <c r="K212" s="182">
        <f>K216+K238+K243</f>
        <v>0</v>
      </c>
      <c r="L212" s="663"/>
      <c r="M212" s="182">
        <f t="shared" ref="M212" si="858">M216+M238+M243</f>
        <v>0</v>
      </c>
      <c r="N212" s="663"/>
      <c r="O212" s="663"/>
      <c r="P212" s="663"/>
      <c r="Q212" s="663"/>
      <c r="R212" s="663"/>
      <c r="S212" s="681">
        <f t="shared" si="756"/>
        <v>0</v>
      </c>
      <c r="T212" s="621" t="e">
        <f t="shared" si="757"/>
        <v>#DIV/0!</v>
      </c>
      <c r="U212" s="182">
        <f>U216+U238+U243</f>
        <v>0</v>
      </c>
      <c r="V212" s="621" t="e">
        <f t="shared" si="752"/>
        <v>#DIV/0!</v>
      </c>
      <c r="W212" s="807">
        <f t="shared" ref="W212" si="859">W216+W238+W243</f>
        <v>0</v>
      </c>
      <c r="X212" s="621" t="e">
        <f t="shared" si="743"/>
        <v>#DIV/0!</v>
      </c>
      <c r="Y212" s="663">
        <f t="shared" ref="Y212" si="860">Y216+Y238+Y243</f>
        <v>0</v>
      </c>
      <c r="Z212" s="621"/>
      <c r="AA212" s="663">
        <f t="shared" ref="AA212" si="861">AA216+AA238+AA243</f>
        <v>0</v>
      </c>
      <c r="AB212" s="621"/>
      <c r="AC212" s="661">
        <f t="shared" si="753"/>
        <v>0</v>
      </c>
      <c r="AD212" s="641" t="e">
        <f t="shared" si="754"/>
        <v>#DIV/0!</v>
      </c>
      <c r="AE212" s="182">
        <f>AE216+AE238+AE243</f>
        <v>0</v>
      </c>
      <c r="AF212" s="641" t="e">
        <f t="shared" si="750"/>
        <v>#DIV/0!</v>
      </c>
      <c r="AG212" s="661">
        <f t="shared" ref="AG212" si="862">AG216+AG238+AG243</f>
        <v>0</v>
      </c>
      <c r="AH212" s="641" t="e">
        <f t="shared" si="747"/>
        <v>#DIV/0!</v>
      </c>
      <c r="AI212" s="663">
        <f t="shared" ref="AI212" si="863">AI216+AI238+AI243</f>
        <v>0</v>
      </c>
      <c r="AJ212" s="641">
        <v>0</v>
      </c>
      <c r="AK212" s="663">
        <f t="shared" ref="AK212" si="864">AK216+AK238+AK243</f>
        <v>0</v>
      </c>
      <c r="AL212" s="663"/>
      <c r="AM212" s="663"/>
      <c r="AN212" s="663"/>
      <c r="AO212" s="663"/>
      <c r="AP212" s="663"/>
      <c r="AQ212" s="663"/>
      <c r="AR212" s="663"/>
      <c r="AS212" s="663"/>
      <c r="AT212" s="663"/>
      <c r="AU212" s="663">
        <f>AV212-D212</f>
        <v>0</v>
      </c>
      <c r="AV212" s="663">
        <f t="shared" si="839"/>
        <v>0</v>
      </c>
      <c r="AW212" s="663">
        <f>AW216</f>
        <v>0</v>
      </c>
      <c r="AX212" s="663">
        <f t="shared" ref="AX212:AZ212" si="865">AX216+AX238+AX243</f>
        <v>0</v>
      </c>
      <c r="AY212" s="663">
        <f t="shared" si="865"/>
        <v>0</v>
      </c>
      <c r="AZ212" s="663">
        <f t="shared" si="865"/>
        <v>0</v>
      </c>
      <c r="BA212" s="663"/>
      <c r="BB212" s="663"/>
      <c r="BC212" s="33"/>
      <c r="BD212" s="33"/>
      <c r="BE212" s="663"/>
      <c r="BF212" s="663"/>
      <c r="BG212" s="33"/>
      <c r="BH212" s="33"/>
      <c r="BI212" s="663">
        <f>BJ212</f>
        <v>0</v>
      </c>
      <c r="BJ212" s="663">
        <f>BJ216+BJ238+BJ243</f>
        <v>0</v>
      </c>
      <c r="BK212" s="663"/>
      <c r="BL212" s="663"/>
      <c r="BM212" s="663"/>
      <c r="BN212" s="663"/>
      <c r="BO212" s="663"/>
      <c r="BP212" s="663">
        <f>BP216+BP238+BP243</f>
        <v>0</v>
      </c>
      <c r="BQ212" s="663">
        <f t="shared" ref="BQ212" si="866">BQ216+BQ238+BQ243</f>
        <v>0</v>
      </c>
      <c r="BR212" s="663"/>
      <c r="BS212" s="663"/>
      <c r="BT212" s="33"/>
      <c r="BU212" s="33"/>
      <c r="BV212" s="663"/>
      <c r="BW212" s="663"/>
      <c r="BX212" s="663"/>
      <c r="BY212" s="663"/>
      <c r="BZ212" s="663"/>
      <c r="CA212" s="663"/>
      <c r="CB212" s="182"/>
      <c r="CC212" s="247"/>
      <c r="CD212" s="247"/>
      <c r="CE212" s="663"/>
      <c r="CF212" s="182"/>
      <c r="CG212" s="182"/>
      <c r="CH212" s="247"/>
      <c r="CI212" s="247"/>
      <c r="CJ212" s="663"/>
      <c r="CK212" s="663"/>
      <c r="CL212" s="663"/>
      <c r="CM212" s="663"/>
      <c r="CN212" s="663"/>
      <c r="CO212" s="663"/>
    </row>
    <row r="213" spans="1:12248" s="191" customFormat="1" ht="44.25" customHeight="1" x14ac:dyDescent="0.3">
      <c r="B213" s="213" t="s">
        <v>34</v>
      </c>
      <c r="C213" s="113" t="s">
        <v>219</v>
      </c>
      <c r="D213" s="185">
        <f t="shared" ref="D213" si="867">E213</f>
        <v>278568.43956999999</v>
      </c>
      <c r="E213" s="185">
        <f>SUM(E214:E216)</f>
        <v>278568.43956999999</v>
      </c>
      <c r="F213" s="185"/>
      <c r="G213" s="256"/>
      <c r="H213" s="256"/>
      <c r="I213" s="185">
        <f t="shared" si="818"/>
        <v>61602.858800000002</v>
      </c>
      <c r="J213" s="567">
        <f t="shared" si="741"/>
        <v>0.22114084027282691</v>
      </c>
      <c r="K213" s="185">
        <f>SUM(K214:K216)</f>
        <v>61602.858800000002</v>
      </c>
      <c r="L213" s="567">
        <f>K213/E213</f>
        <v>0.22114084027282691</v>
      </c>
      <c r="M213" s="185"/>
      <c r="N213" s="311"/>
      <c r="O213" s="311"/>
      <c r="P213" s="311"/>
      <c r="Q213" s="311"/>
      <c r="R213" s="311"/>
      <c r="S213" s="185">
        <f t="shared" si="756"/>
        <v>64578.417399999998</v>
      </c>
      <c r="T213" s="587">
        <f t="shared" si="757"/>
        <v>0.23182244729404256</v>
      </c>
      <c r="U213" s="185">
        <f>SUM(U214:U216)</f>
        <v>64578.417399999998</v>
      </c>
      <c r="V213" s="567">
        <f>U213/E213</f>
        <v>0.23182244729404256</v>
      </c>
      <c r="W213" s="185"/>
      <c r="X213" s="587"/>
      <c r="Y213" s="311"/>
      <c r="Z213" s="587"/>
      <c r="AA213" s="311"/>
      <c r="AB213" s="587"/>
      <c r="AC213" s="254">
        <f t="shared" si="753"/>
        <v>278568.36193000001</v>
      </c>
      <c r="AD213" s="622">
        <f t="shared" si="754"/>
        <v>0.99999972128931724</v>
      </c>
      <c r="AE213" s="185">
        <f>SUM(AE214:AE216)</f>
        <v>278568.36193000001</v>
      </c>
      <c r="AF213" s="622">
        <f t="shared" si="750"/>
        <v>0.99999972128931724</v>
      </c>
      <c r="AG213" s="254"/>
      <c r="AH213" s="622"/>
      <c r="AI213" s="311"/>
      <c r="AJ213" s="622">
        <v>0</v>
      </c>
      <c r="AK213" s="311"/>
      <c r="AL213" s="311"/>
      <c r="AM213" s="311"/>
      <c r="AN213" s="311"/>
      <c r="AO213" s="311"/>
      <c r="AP213" s="311"/>
      <c r="AQ213" s="311"/>
      <c r="AR213" s="311"/>
      <c r="AS213" s="311"/>
      <c r="AT213" s="311"/>
      <c r="AU213" s="666">
        <f>AU214+AU215+AU216</f>
        <v>0</v>
      </c>
      <c r="AV213" s="666">
        <f t="shared" ref="AV213" si="868">AW213</f>
        <v>278568.43956999999</v>
      </c>
      <c r="AW213" s="185">
        <f>AW214+AW215+AW216</f>
        <v>278568.43956999999</v>
      </c>
      <c r="AX213" s="666"/>
      <c r="AY213" s="311"/>
      <c r="AZ213" s="311"/>
      <c r="BA213" s="666">
        <f t="shared" si="610"/>
        <v>0</v>
      </c>
      <c r="BB213" s="666">
        <f>BB214+BB215</f>
        <v>0</v>
      </c>
      <c r="BC213" s="311"/>
      <c r="BD213" s="311"/>
      <c r="BE213" s="666">
        <f t="shared" si="608"/>
        <v>278568.43956999999</v>
      </c>
      <c r="BF213" s="666">
        <f>BF214+BF215</f>
        <v>278568.43956999999</v>
      </c>
      <c r="BG213" s="311"/>
      <c r="BH213" s="311"/>
      <c r="BI213" s="666">
        <f t="shared" ref="BI213" si="869">BJ213</f>
        <v>3122450.0272499998</v>
      </c>
      <c r="BJ213" s="666">
        <f>BJ214+BJ215</f>
        <v>3122450.0272499998</v>
      </c>
      <c r="BK213" s="666">
        <f t="shared" ref="BK213:BM213" si="870">BK214+BK215</f>
        <v>0</v>
      </c>
      <c r="BL213" s="666">
        <f t="shared" si="870"/>
        <v>0</v>
      </c>
      <c r="BM213" s="666">
        <f t="shared" si="870"/>
        <v>0</v>
      </c>
      <c r="BN213" s="666">
        <f>BN214+BN215</f>
        <v>0</v>
      </c>
      <c r="BO213" s="666">
        <f t="shared" ref="BO213" si="871">BP213</f>
        <v>3122450.0272499998</v>
      </c>
      <c r="BP213" s="666">
        <f>BP214+BP215</f>
        <v>3122450.0272499998</v>
      </c>
      <c r="BQ213" s="666">
        <f t="shared" ref="BQ213:BS213" si="872">BQ214+BQ215</f>
        <v>0</v>
      </c>
      <c r="BR213" s="666">
        <f t="shared" si="872"/>
        <v>0</v>
      </c>
      <c r="BS213" s="666">
        <f t="shared" si="872"/>
        <v>0</v>
      </c>
      <c r="BT213" s="311"/>
      <c r="BU213" s="311"/>
      <c r="BV213" s="666">
        <f t="shared" si="663"/>
        <v>0</v>
      </c>
      <c r="BW213" s="666">
        <f>BW214+BW215</f>
        <v>0</v>
      </c>
      <c r="BX213" s="666"/>
      <c r="BY213" s="311"/>
      <c r="BZ213" s="311"/>
      <c r="CA213" s="666">
        <f t="shared" ref="CA213:CA214" si="873">CB213+CC213+CD213</f>
        <v>0</v>
      </c>
      <c r="CB213" s="185"/>
      <c r="CC213" s="256"/>
      <c r="CD213" s="256"/>
      <c r="CE213" s="666">
        <f t="shared" si="625"/>
        <v>3998617.9523999998</v>
      </c>
      <c r="CF213" s="185">
        <f>CF214+CF215</f>
        <v>3998617.9523999998</v>
      </c>
      <c r="CG213" s="185"/>
      <c r="CH213" s="256"/>
      <c r="CI213" s="256"/>
      <c r="CJ213" s="666">
        <f>CJ214+CJ215</f>
        <v>0</v>
      </c>
      <c r="CK213" s="666">
        <f t="shared" si="664"/>
        <v>3998617.9523999998</v>
      </c>
      <c r="CL213" s="666">
        <f>CL214+CL215</f>
        <v>3998617.9523999998</v>
      </c>
      <c r="CM213" s="666"/>
      <c r="CN213" s="311"/>
      <c r="CO213" s="311"/>
    </row>
    <row r="214" spans="1:12248" s="518" customFormat="1" ht="61.5" customHeight="1" x14ac:dyDescent="0.25">
      <c r="B214" s="207"/>
      <c r="C214" s="115" t="s">
        <v>32</v>
      </c>
      <c r="D214" s="192">
        <f>E214</f>
        <v>186640.84518999999</v>
      </c>
      <c r="E214" s="192">
        <v>186640.84518999999</v>
      </c>
      <c r="F214" s="192"/>
      <c r="G214" s="195"/>
      <c r="H214" s="249"/>
      <c r="I214" s="192">
        <f t="shared" si="818"/>
        <v>41273.913310000004</v>
      </c>
      <c r="J214" s="591">
        <f t="shared" si="741"/>
        <v>0.22114084014130586</v>
      </c>
      <c r="K214" s="192">
        <v>41273.913310000004</v>
      </c>
      <c r="L214" s="591">
        <f>K214/E214</f>
        <v>0.22114084014130586</v>
      </c>
      <c r="M214" s="192"/>
      <c r="N214" s="300"/>
      <c r="O214" s="24"/>
      <c r="P214" s="300"/>
      <c r="Q214" s="300"/>
      <c r="R214" s="300"/>
      <c r="S214" s="192">
        <f t="shared" si="756"/>
        <v>43267.53746</v>
      </c>
      <c r="T214" s="597">
        <f t="shared" si="757"/>
        <v>0.23182244709593838</v>
      </c>
      <c r="U214" s="192">
        <v>43267.53746</v>
      </c>
      <c r="V214" s="591">
        <f t="shared" ref="V214:V216" si="874">U214/E214</f>
        <v>0.23182244709593838</v>
      </c>
      <c r="W214" s="664"/>
      <c r="X214" s="597"/>
      <c r="Y214" s="24"/>
      <c r="Z214" s="597"/>
      <c r="AA214" s="300"/>
      <c r="AB214" s="597"/>
      <c r="AC214" s="183">
        <f t="shared" si="753"/>
        <v>186640.79303</v>
      </c>
      <c r="AD214" s="633">
        <f t="shared" si="754"/>
        <v>0.99999972053277009</v>
      </c>
      <c r="AE214" s="192">
        <v>186640.79303</v>
      </c>
      <c r="AF214" s="633">
        <f t="shared" si="750"/>
        <v>0.99999972053277009</v>
      </c>
      <c r="AG214" s="664"/>
      <c r="AH214" s="633"/>
      <c r="AI214" s="24"/>
      <c r="AJ214" s="633">
        <v>0</v>
      </c>
      <c r="AK214" s="300"/>
      <c r="AL214" s="300"/>
      <c r="AM214" s="300"/>
      <c r="AN214" s="300"/>
      <c r="AO214" s="300"/>
      <c r="AP214" s="300"/>
      <c r="AQ214" s="300"/>
      <c r="AR214" s="300"/>
      <c r="AS214" s="300"/>
      <c r="AT214" s="300"/>
      <c r="AU214" s="664">
        <f>AW214-E214</f>
        <v>0</v>
      </c>
      <c r="AV214" s="664">
        <f>AW214</f>
        <v>186640.84518999999</v>
      </c>
      <c r="AW214" s="192">
        <v>186640.84518999999</v>
      </c>
      <c r="AX214" s="664"/>
      <c r="AY214" s="24"/>
      <c r="AZ214" s="300"/>
      <c r="BA214" s="664">
        <f t="shared" si="610"/>
        <v>0</v>
      </c>
      <c r="BB214" s="664">
        <f>BF214-E214</f>
        <v>0</v>
      </c>
      <c r="BC214" s="116"/>
      <c r="BD214" s="116"/>
      <c r="BE214" s="664">
        <f t="shared" si="608"/>
        <v>186640.84518999999</v>
      </c>
      <c r="BF214" s="664">
        <f>E214</f>
        <v>186640.84518999999</v>
      </c>
      <c r="BG214" s="24"/>
      <c r="BH214" s="300"/>
      <c r="BI214" s="664">
        <f>BJ214</f>
        <v>2092041.51232</v>
      </c>
      <c r="BJ214" s="664">
        <v>2092041.51232</v>
      </c>
      <c r="BK214" s="664"/>
      <c r="BL214" s="24"/>
      <c r="BM214" s="300"/>
      <c r="BN214" s="664">
        <f>BP214-BJ214</f>
        <v>0</v>
      </c>
      <c r="BO214" s="664">
        <f>BP214</f>
        <v>2092041.51232</v>
      </c>
      <c r="BP214" s="664">
        <v>2092041.51232</v>
      </c>
      <c r="BQ214" s="664"/>
      <c r="BR214" s="24"/>
      <c r="BS214" s="300"/>
      <c r="BT214" s="24"/>
      <c r="BU214" s="300"/>
      <c r="BV214" s="664">
        <f>BW214</f>
        <v>0</v>
      </c>
      <c r="BW214" s="664"/>
      <c r="BX214" s="664"/>
      <c r="BY214" s="24"/>
      <c r="BZ214" s="300"/>
      <c r="CA214" s="664">
        <f t="shared" si="873"/>
        <v>0</v>
      </c>
      <c r="CB214" s="192"/>
      <c r="CC214" s="195"/>
      <c r="CD214" s="249"/>
      <c r="CE214" s="664">
        <f t="shared" si="625"/>
        <v>1719405.71</v>
      </c>
      <c r="CF214" s="664">
        <v>1719405.71</v>
      </c>
      <c r="CG214" s="664"/>
      <c r="CH214" s="195"/>
      <c r="CI214" s="249"/>
      <c r="CJ214" s="664">
        <f>CL214-CF214</f>
        <v>0</v>
      </c>
      <c r="CK214" s="664">
        <f>CL214</f>
        <v>1719405.71</v>
      </c>
      <c r="CL214" s="664">
        <v>1719405.71</v>
      </c>
      <c r="CM214" s="664"/>
      <c r="CN214" s="24"/>
      <c r="CO214" s="300"/>
    </row>
    <row r="215" spans="1:12248" s="52" customFormat="1" ht="54" customHeight="1" x14ac:dyDescent="0.25">
      <c r="B215" s="206"/>
      <c r="C215" s="111" t="s">
        <v>418</v>
      </c>
      <c r="D215" s="182">
        <f>E215</f>
        <v>91927.594379999995</v>
      </c>
      <c r="E215" s="182">
        <v>91927.594379999995</v>
      </c>
      <c r="F215" s="182"/>
      <c r="G215" s="247"/>
      <c r="H215" s="247"/>
      <c r="I215" s="182">
        <f>K215</f>
        <v>20328.945489999998</v>
      </c>
      <c r="J215" s="603">
        <f t="shared" si="741"/>
        <v>0.22114084053985444</v>
      </c>
      <c r="K215" s="182">
        <v>20328.945489999998</v>
      </c>
      <c r="L215" s="603">
        <f>K215/E215</f>
        <v>0.22114084053985444</v>
      </c>
      <c r="M215" s="182"/>
      <c r="N215" s="33"/>
      <c r="O215" s="33"/>
      <c r="P215" s="33"/>
      <c r="Q215" s="33"/>
      <c r="R215" s="33"/>
      <c r="S215" s="182">
        <f t="shared" si="756"/>
        <v>21310.879939999999</v>
      </c>
      <c r="T215" s="621">
        <f t="shared" si="757"/>
        <v>0.23182244769625396</v>
      </c>
      <c r="U215" s="182">
        <v>21310.879939999999</v>
      </c>
      <c r="V215" s="603">
        <f t="shared" si="874"/>
        <v>0.23182244769625396</v>
      </c>
      <c r="W215" s="663"/>
      <c r="X215" s="621"/>
      <c r="Y215" s="33"/>
      <c r="Z215" s="621"/>
      <c r="AA215" s="33"/>
      <c r="AB215" s="621"/>
      <c r="AC215" s="661">
        <f t="shared" si="753"/>
        <v>91927.568899999998</v>
      </c>
      <c r="AD215" s="641">
        <f t="shared" si="754"/>
        <v>0.999999722825337</v>
      </c>
      <c r="AE215" s="182">
        <v>91927.568899999998</v>
      </c>
      <c r="AF215" s="641">
        <f t="shared" si="750"/>
        <v>0.999999722825337</v>
      </c>
      <c r="AG215" s="663"/>
      <c r="AH215" s="641"/>
      <c r="AI215" s="33"/>
      <c r="AJ215" s="641">
        <v>0</v>
      </c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182">
        <f>AW215-E215</f>
        <v>0</v>
      </c>
      <c r="AV215" s="663">
        <f>AW215</f>
        <v>91927.594379999995</v>
      </c>
      <c r="AW215" s="182">
        <v>91927.594379999995</v>
      </c>
      <c r="AX215" s="663"/>
      <c r="AY215" s="33"/>
      <c r="AZ215" s="33"/>
      <c r="BA215" s="663">
        <f t="shared" si="610"/>
        <v>0</v>
      </c>
      <c r="BB215" s="663"/>
      <c r="BC215" s="33"/>
      <c r="BD215" s="33"/>
      <c r="BE215" s="663">
        <f t="shared" si="608"/>
        <v>91927.594379999995</v>
      </c>
      <c r="BF215" s="663">
        <f>E215</f>
        <v>91927.594379999995</v>
      </c>
      <c r="BG215" s="33"/>
      <c r="BH215" s="33"/>
      <c r="BI215" s="663">
        <f>BJ215</f>
        <v>1030408.5149299999</v>
      </c>
      <c r="BJ215" s="663">
        <v>1030408.5149299999</v>
      </c>
      <c r="BK215" s="663"/>
      <c r="BL215" s="33"/>
      <c r="BM215" s="33"/>
      <c r="BN215" s="663">
        <f>BP215-BJ215</f>
        <v>0</v>
      </c>
      <c r="BO215" s="663">
        <f>BP215</f>
        <v>1030408.5149299999</v>
      </c>
      <c r="BP215" s="663">
        <v>1030408.5149299999</v>
      </c>
      <c r="BQ215" s="663"/>
      <c r="BR215" s="33"/>
      <c r="BS215" s="33"/>
      <c r="BT215" s="33"/>
      <c r="BU215" s="33"/>
      <c r="BV215" s="663">
        <f>BW215</f>
        <v>0</v>
      </c>
      <c r="BW215" s="663"/>
      <c r="BX215" s="663"/>
      <c r="BY215" s="33"/>
      <c r="BZ215" s="33"/>
      <c r="CA215" s="663">
        <f>CB215</f>
        <v>2279212.2423999999</v>
      </c>
      <c r="CB215" s="182">
        <f>CF215-BW215</f>
        <v>2279212.2423999999</v>
      </c>
      <c r="CC215" s="247"/>
      <c r="CD215" s="247"/>
      <c r="CE215" s="663">
        <f t="shared" si="625"/>
        <v>2279212.2423999999</v>
      </c>
      <c r="CF215" s="663">
        <v>2279212.2423999999</v>
      </c>
      <c r="CG215" s="663"/>
      <c r="CH215" s="247"/>
      <c r="CI215" s="247"/>
      <c r="CJ215" s="663">
        <f>CL215-CF215</f>
        <v>0</v>
      </c>
      <c r="CK215" s="663">
        <f>CL215</f>
        <v>2279212.2423999999</v>
      </c>
      <c r="CL215" s="663">
        <v>2279212.2423999999</v>
      </c>
      <c r="CM215" s="663"/>
      <c r="CN215" s="33"/>
      <c r="CO215" s="33"/>
    </row>
    <row r="216" spans="1:12248" s="52" customFormat="1" ht="54" hidden="1" customHeight="1" x14ac:dyDescent="0.25">
      <c r="B216" s="206"/>
      <c r="C216" s="111" t="s">
        <v>31</v>
      </c>
      <c r="D216" s="182">
        <f>E216</f>
        <v>0</v>
      </c>
      <c r="E216" s="182">
        <v>0</v>
      </c>
      <c r="F216" s="182"/>
      <c r="G216" s="247"/>
      <c r="H216" s="247"/>
      <c r="I216" s="182">
        <f>K216</f>
        <v>0</v>
      </c>
      <c r="J216" s="603" t="e">
        <f t="shared" si="741"/>
        <v>#DIV/0!</v>
      </c>
      <c r="K216" s="182">
        <v>0</v>
      </c>
      <c r="L216" s="603" t="e">
        <f>K216/E216</f>
        <v>#DIV/0!</v>
      </c>
      <c r="M216" s="182"/>
      <c r="N216" s="33"/>
      <c r="O216" s="33"/>
      <c r="P216" s="33"/>
      <c r="Q216" s="33"/>
      <c r="R216" s="33"/>
      <c r="S216" s="182">
        <f t="shared" si="756"/>
        <v>0</v>
      </c>
      <c r="T216" s="621" t="e">
        <f t="shared" si="757"/>
        <v>#DIV/0!</v>
      </c>
      <c r="U216" s="182">
        <v>0</v>
      </c>
      <c r="V216" s="603" t="e">
        <f t="shared" si="874"/>
        <v>#DIV/0!</v>
      </c>
      <c r="W216" s="663"/>
      <c r="X216" s="621"/>
      <c r="Y216" s="33"/>
      <c r="Z216" s="621"/>
      <c r="AA216" s="33"/>
      <c r="AB216" s="621"/>
      <c r="AC216" s="661">
        <f t="shared" si="753"/>
        <v>0</v>
      </c>
      <c r="AD216" s="641" t="e">
        <f t="shared" si="754"/>
        <v>#DIV/0!</v>
      </c>
      <c r="AE216" s="182">
        <v>0</v>
      </c>
      <c r="AF216" s="641" t="e">
        <f t="shared" si="750"/>
        <v>#DIV/0!</v>
      </c>
      <c r="AG216" s="663"/>
      <c r="AH216" s="641"/>
      <c r="AI216" s="33"/>
      <c r="AJ216" s="641">
        <v>0</v>
      </c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663">
        <f>AW216-E216</f>
        <v>0</v>
      </c>
      <c r="AV216" s="663">
        <f>AW216</f>
        <v>0</v>
      </c>
      <c r="AW216" s="663">
        <v>0</v>
      </c>
      <c r="AX216" s="663"/>
      <c r="AY216" s="33"/>
      <c r="AZ216" s="33"/>
      <c r="BA216" s="663"/>
      <c r="BB216" s="663"/>
      <c r="BC216" s="33"/>
      <c r="BD216" s="33"/>
      <c r="BE216" s="663"/>
      <c r="BF216" s="663"/>
      <c r="BG216" s="33"/>
      <c r="BH216" s="33"/>
      <c r="BI216" s="663"/>
      <c r="BJ216" s="663"/>
      <c r="BK216" s="663"/>
      <c r="BL216" s="33"/>
      <c r="BM216" s="33"/>
      <c r="BN216" s="663"/>
      <c r="BO216" s="663"/>
      <c r="BP216" s="663"/>
      <c r="BQ216" s="663"/>
      <c r="BR216" s="33"/>
      <c r="BS216" s="33"/>
      <c r="BT216" s="33"/>
      <c r="BU216" s="33"/>
      <c r="BV216" s="663"/>
      <c r="BW216" s="663"/>
      <c r="BX216" s="663"/>
      <c r="BY216" s="33"/>
      <c r="BZ216" s="33"/>
      <c r="CA216" s="663"/>
      <c r="CB216" s="182"/>
      <c r="CC216" s="247"/>
      <c r="CD216" s="247"/>
      <c r="CE216" s="663"/>
      <c r="CF216" s="182"/>
      <c r="CG216" s="182"/>
      <c r="CH216" s="247"/>
      <c r="CI216" s="247"/>
      <c r="CJ216" s="663"/>
      <c r="CK216" s="663"/>
      <c r="CL216" s="663"/>
      <c r="CM216" s="663"/>
      <c r="CN216" s="33"/>
      <c r="CO216" s="33"/>
    </row>
    <row r="217" spans="1:12248" s="191" customFormat="1" ht="44.25" customHeight="1" x14ac:dyDescent="0.3">
      <c r="B217" s="213" t="s">
        <v>62</v>
      </c>
      <c r="C217" s="113" t="s">
        <v>422</v>
      </c>
      <c r="D217" s="185">
        <f>E217+F217+G217+H217</f>
        <v>386066.81780000002</v>
      </c>
      <c r="E217" s="185">
        <f>E218+E219</f>
        <v>0</v>
      </c>
      <c r="F217" s="185">
        <f>F218+F219+F238</f>
        <v>386066.81780000002</v>
      </c>
      <c r="G217" s="256"/>
      <c r="H217" s="256"/>
      <c r="I217" s="185">
        <f>K217+M217</f>
        <v>108328.29936</v>
      </c>
      <c r="J217" s="567">
        <f t="shared" si="741"/>
        <v>0.28059469077738491</v>
      </c>
      <c r="K217" s="185">
        <f>K218+K219</f>
        <v>0</v>
      </c>
      <c r="L217" s="311"/>
      <c r="M217" s="185">
        <f>M218+M219+M238</f>
        <v>108328.29936</v>
      </c>
      <c r="N217" s="567">
        <f>M217/F217</f>
        <v>0.28059469077738491</v>
      </c>
      <c r="O217" s="311"/>
      <c r="P217" s="311"/>
      <c r="Q217" s="311"/>
      <c r="R217" s="311"/>
      <c r="S217" s="185">
        <f t="shared" si="756"/>
        <v>19407.30789</v>
      </c>
      <c r="T217" s="587">
        <f t="shared" si="757"/>
        <v>5.026929794327431E-2</v>
      </c>
      <c r="U217" s="666"/>
      <c r="V217" s="587"/>
      <c r="W217" s="185">
        <f>W218+W219+W238</f>
        <v>19407.30789</v>
      </c>
      <c r="X217" s="587">
        <f t="shared" si="743"/>
        <v>5.026929794327431E-2</v>
      </c>
      <c r="Y217" s="311"/>
      <c r="Z217" s="587"/>
      <c r="AA217" s="311"/>
      <c r="AB217" s="587"/>
      <c r="AC217" s="254">
        <f t="shared" si="753"/>
        <v>386066.81780000002</v>
      </c>
      <c r="AD217" s="622">
        <f t="shared" si="754"/>
        <v>1</v>
      </c>
      <c r="AE217" s="666"/>
      <c r="AF217" s="622"/>
      <c r="AG217" s="254">
        <f>AG218+AG219+AG238</f>
        <v>386066.81780000002</v>
      </c>
      <c r="AH217" s="622">
        <f t="shared" si="747"/>
        <v>1</v>
      </c>
      <c r="AI217" s="311"/>
      <c r="AJ217" s="622">
        <v>0</v>
      </c>
      <c r="AK217" s="311"/>
      <c r="AL217" s="311"/>
      <c r="AM217" s="311"/>
      <c r="AN217" s="311"/>
      <c r="AO217" s="311"/>
      <c r="AP217" s="311"/>
      <c r="AQ217" s="311"/>
      <c r="AR217" s="311"/>
      <c r="AS217" s="311"/>
      <c r="AT217" s="311"/>
      <c r="AU217" s="666">
        <f>AU218+AU219+AU238</f>
        <v>0</v>
      </c>
      <c r="AV217" s="666">
        <f>AW217+AX217+AY217+AZ217</f>
        <v>386066.81780000002</v>
      </c>
      <c r="AW217" s="666">
        <f>AW218+AW219</f>
        <v>0</v>
      </c>
      <c r="AX217" s="185">
        <f>AX218+AX219+AX238</f>
        <v>386066.81780000002</v>
      </c>
      <c r="AY217" s="311"/>
      <c r="AZ217" s="311"/>
      <c r="BA217" s="666">
        <f t="shared" si="610"/>
        <v>0</v>
      </c>
      <c r="BB217" s="666"/>
      <c r="BC217" s="311"/>
      <c r="BD217" s="311"/>
      <c r="BE217" s="666">
        <f t="shared" si="608"/>
        <v>0</v>
      </c>
      <c r="BF217" s="666">
        <f>SUM(BF218:BF219)</f>
        <v>0</v>
      </c>
      <c r="BG217" s="311"/>
      <c r="BH217" s="311"/>
      <c r="BI217" s="666">
        <f>BK217</f>
        <v>2958195.3631499996</v>
      </c>
      <c r="BJ217" s="666">
        <f>BJ218+BJ219</f>
        <v>0</v>
      </c>
      <c r="BK217" s="666">
        <f>BK218+BK219</f>
        <v>2958195.3631499996</v>
      </c>
      <c r="BL217" s="311"/>
      <c r="BM217" s="311"/>
      <c r="BN217" s="666">
        <f>BN218+BN219</f>
        <v>0</v>
      </c>
      <c r="BO217" s="666">
        <f>BQ217</f>
        <v>2958195.3631499996</v>
      </c>
      <c r="BP217" s="666">
        <f>BP218+BP219</f>
        <v>0</v>
      </c>
      <c r="BQ217" s="185">
        <f>BQ218+BQ219+BQ238</f>
        <v>2958195.3631499996</v>
      </c>
      <c r="BR217" s="311"/>
      <c r="BS217" s="311"/>
      <c r="BT217" s="311"/>
      <c r="BU217" s="311"/>
      <c r="BV217" s="666">
        <f t="shared" ref="BV217" si="875">BW217</f>
        <v>0</v>
      </c>
      <c r="BW217" s="666">
        <f>BW218+BW219</f>
        <v>0</v>
      </c>
      <c r="BX217" s="666"/>
      <c r="BY217" s="311"/>
      <c r="BZ217" s="311"/>
      <c r="CA217" s="666">
        <f t="shared" ref="CA217:CA219" si="876">CB217+CC217+CD217</f>
        <v>0</v>
      </c>
      <c r="CB217" s="185"/>
      <c r="CC217" s="256"/>
      <c r="CD217" s="256"/>
      <c r="CE217" s="666">
        <f>CG217</f>
        <v>3499999.9961399999</v>
      </c>
      <c r="CF217" s="185"/>
      <c r="CG217" s="666">
        <f>CG218+CG219</f>
        <v>3499999.9961399999</v>
      </c>
      <c r="CH217" s="256"/>
      <c r="CI217" s="256"/>
      <c r="CJ217" s="666"/>
      <c r="CK217" s="666">
        <f>CM217</f>
        <v>3499999.9961399999</v>
      </c>
      <c r="CL217" s="666">
        <f>CL218+CL219</f>
        <v>0</v>
      </c>
      <c r="CM217" s="666">
        <f>CM218+CM219</f>
        <v>3499999.9961399999</v>
      </c>
      <c r="CN217" s="311"/>
      <c r="CO217" s="311"/>
    </row>
    <row r="218" spans="1:12248" s="166" customFormat="1" ht="54" customHeight="1" x14ac:dyDescent="0.25">
      <c r="B218" s="212"/>
      <c r="C218" s="115" t="s">
        <v>32</v>
      </c>
      <c r="D218" s="192">
        <f t="shared" ref="D218:D238" si="877">E218+F218+G218+H218</f>
        <v>258664.75481000001</v>
      </c>
      <c r="E218" s="192">
        <v>0</v>
      </c>
      <c r="F218" s="192">
        <v>258664.75481000001</v>
      </c>
      <c r="G218" s="195"/>
      <c r="H218" s="249"/>
      <c r="I218" s="192">
        <f>K218+M218</f>
        <v>72579.956890000001</v>
      </c>
      <c r="J218" s="591">
        <f t="shared" si="741"/>
        <v>0.28059469077382804</v>
      </c>
      <c r="K218" s="192">
        <v>0</v>
      </c>
      <c r="L218" s="300"/>
      <c r="M218" s="192">
        <v>72579.956890000001</v>
      </c>
      <c r="N218" s="591">
        <f t="shared" ref="N218:N238" si="878">M218/F218</f>
        <v>0.28059469077382804</v>
      </c>
      <c r="O218" s="24"/>
      <c r="P218" s="300"/>
      <c r="Q218" s="300"/>
      <c r="R218" s="300"/>
      <c r="S218" s="192">
        <f t="shared" si="756"/>
        <v>13002.895630000001</v>
      </c>
      <c r="T218" s="597">
        <f t="shared" si="757"/>
        <v>5.0269297954996482E-2</v>
      </c>
      <c r="U218" s="664"/>
      <c r="V218" s="597"/>
      <c r="W218" s="192">
        <v>13002.895630000001</v>
      </c>
      <c r="X218" s="597">
        <f t="shared" si="743"/>
        <v>5.0269297954996482E-2</v>
      </c>
      <c r="Y218" s="24"/>
      <c r="Z218" s="597"/>
      <c r="AA218" s="300"/>
      <c r="AB218" s="597"/>
      <c r="AC218" s="183">
        <f t="shared" si="753"/>
        <v>258664.75481000001</v>
      </c>
      <c r="AD218" s="633">
        <f t="shared" si="754"/>
        <v>1</v>
      </c>
      <c r="AE218" s="664"/>
      <c r="AF218" s="633"/>
      <c r="AG218" s="183">
        <v>258664.75481000001</v>
      </c>
      <c r="AH218" s="633">
        <f t="shared" si="747"/>
        <v>1</v>
      </c>
      <c r="AI218" s="24"/>
      <c r="AJ218" s="633">
        <v>0</v>
      </c>
      <c r="AK218" s="300"/>
      <c r="AL218" s="300"/>
      <c r="AM218" s="300"/>
      <c r="AN218" s="300"/>
      <c r="AO218" s="300"/>
      <c r="AP218" s="300"/>
      <c r="AQ218" s="300"/>
      <c r="AR218" s="300"/>
      <c r="AS218" s="300"/>
      <c r="AT218" s="300"/>
      <c r="AU218" s="192">
        <f>AX218-F218</f>
        <v>0</v>
      </c>
      <c r="AV218" s="664">
        <f t="shared" ref="AV218:AV238" si="879">AW218+AX218+AY218+AZ218</f>
        <v>258664.75481000001</v>
      </c>
      <c r="AW218" s="664">
        <v>0</v>
      </c>
      <c r="AX218" s="664">
        <v>258664.75481000001</v>
      </c>
      <c r="AY218" s="24"/>
      <c r="AZ218" s="300"/>
      <c r="BA218" s="664">
        <f t="shared" ref="BA218:BA219" si="880">BB218+BC218+BD218</f>
        <v>0</v>
      </c>
      <c r="BB218" s="664"/>
      <c r="BC218" s="116"/>
      <c r="BD218" s="116"/>
      <c r="BE218" s="664">
        <f t="shared" si="608"/>
        <v>0</v>
      </c>
      <c r="BF218" s="664">
        <f>E218</f>
        <v>0</v>
      </c>
      <c r="BG218" s="24"/>
      <c r="BH218" s="300"/>
      <c r="BI218" s="664">
        <f>BK218</f>
        <v>1981990.8876799999</v>
      </c>
      <c r="BJ218" s="664"/>
      <c r="BK218" s="192">
        <v>1981990.8876799999</v>
      </c>
      <c r="BL218" s="24"/>
      <c r="BM218" s="300"/>
      <c r="BN218" s="664">
        <f>BQ218-BK218</f>
        <v>0</v>
      </c>
      <c r="BO218" s="664">
        <f>BQ218</f>
        <v>1981990.8876799999</v>
      </c>
      <c r="BP218" s="664"/>
      <c r="BQ218" s="192">
        <v>1981990.8876799999</v>
      </c>
      <c r="BR218" s="24"/>
      <c r="BS218" s="300"/>
      <c r="BT218" s="24"/>
      <c r="BU218" s="300"/>
      <c r="BV218" s="664">
        <f>BW218</f>
        <v>0</v>
      </c>
      <c r="BW218" s="664"/>
      <c r="BX218" s="664"/>
      <c r="BY218" s="24"/>
      <c r="BZ218" s="300"/>
      <c r="CA218" s="664">
        <f t="shared" si="876"/>
        <v>0</v>
      </c>
      <c r="CB218" s="192"/>
      <c r="CC218" s="195"/>
      <c r="CD218" s="249"/>
      <c r="CE218" s="664">
        <f>CG218</f>
        <v>1504999.99</v>
      </c>
      <c r="CF218" s="192"/>
      <c r="CG218" s="664">
        <v>1504999.99</v>
      </c>
      <c r="CH218" s="195"/>
      <c r="CI218" s="249"/>
      <c r="CJ218" s="664"/>
      <c r="CK218" s="664">
        <f>CM218</f>
        <v>1504999.99</v>
      </c>
      <c r="CL218" s="664"/>
      <c r="CM218" s="664">
        <v>1504999.99</v>
      </c>
      <c r="CN218" s="24"/>
      <c r="CO218" s="300"/>
    </row>
    <row r="219" spans="1:12248" s="52" customFormat="1" ht="54" customHeight="1" x14ac:dyDescent="0.25">
      <c r="B219" s="206"/>
      <c r="C219" s="111" t="s">
        <v>418</v>
      </c>
      <c r="D219" s="182">
        <f t="shared" si="877"/>
        <v>127402.06299000001</v>
      </c>
      <c r="E219" s="182">
        <v>0</v>
      </c>
      <c r="F219" s="182">
        <v>127402.06299000001</v>
      </c>
      <c r="G219" s="247"/>
      <c r="H219" s="247"/>
      <c r="I219" s="182">
        <f>K219+M219</f>
        <v>35748.342470000003</v>
      </c>
      <c r="J219" s="603">
        <f t="shared" si="741"/>
        <v>0.28059469078460642</v>
      </c>
      <c r="K219" s="182">
        <v>0</v>
      </c>
      <c r="L219" s="33"/>
      <c r="M219" s="182">
        <v>35748.342470000003</v>
      </c>
      <c r="N219" s="603">
        <f t="shared" si="878"/>
        <v>0.28059469078460642</v>
      </c>
      <c r="O219" s="33"/>
      <c r="P219" s="33"/>
      <c r="Q219" s="33"/>
      <c r="R219" s="33"/>
      <c r="S219" s="182">
        <f t="shared" si="756"/>
        <v>6404.4122600000001</v>
      </c>
      <c r="T219" s="621">
        <f t="shared" si="757"/>
        <v>5.0269297919474765E-2</v>
      </c>
      <c r="U219" s="663"/>
      <c r="V219" s="621"/>
      <c r="W219" s="182">
        <v>6404.4122600000001</v>
      </c>
      <c r="X219" s="621">
        <f t="shared" si="743"/>
        <v>5.0269297919474765E-2</v>
      </c>
      <c r="Y219" s="33"/>
      <c r="Z219" s="621"/>
      <c r="AA219" s="33"/>
      <c r="AB219" s="621"/>
      <c r="AC219" s="661">
        <f t="shared" si="753"/>
        <v>127402.06299000001</v>
      </c>
      <c r="AD219" s="641">
        <f t="shared" si="754"/>
        <v>1</v>
      </c>
      <c r="AE219" s="663"/>
      <c r="AF219" s="641"/>
      <c r="AG219" s="661">
        <v>127402.06299000001</v>
      </c>
      <c r="AH219" s="641">
        <f t="shared" si="747"/>
        <v>1</v>
      </c>
      <c r="AI219" s="33"/>
      <c r="AJ219" s="641">
        <v>0</v>
      </c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182">
        <f>AX219-F219</f>
        <v>0</v>
      </c>
      <c r="AV219" s="663">
        <f t="shared" si="879"/>
        <v>127402.06299000001</v>
      </c>
      <c r="AW219" s="663">
        <v>0</v>
      </c>
      <c r="AX219" s="663">
        <f>386066.8178-AX218</f>
        <v>127402.06299000001</v>
      </c>
      <c r="AY219" s="33"/>
      <c r="AZ219" s="33"/>
      <c r="BA219" s="663">
        <f t="shared" si="880"/>
        <v>0</v>
      </c>
      <c r="BB219" s="663"/>
      <c r="BC219" s="33"/>
      <c r="BD219" s="33"/>
      <c r="BE219" s="663">
        <f t="shared" si="608"/>
        <v>0</v>
      </c>
      <c r="BF219" s="663">
        <f>E219</f>
        <v>0</v>
      </c>
      <c r="BG219" s="33"/>
      <c r="BH219" s="33"/>
      <c r="BI219" s="663">
        <f>BK219</f>
        <v>976204.47546999995</v>
      </c>
      <c r="BJ219" s="663"/>
      <c r="BK219" s="182">
        <v>976204.47546999995</v>
      </c>
      <c r="BL219" s="33"/>
      <c r="BM219" s="33"/>
      <c r="BN219" s="663">
        <f>BQ219-BK219</f>
        <v>0</v>
      </c>
      <c r="BO219" s="663">
        <f>BQ219</f>
        <v>976204.47546999995</v>
      </c>
      <c r="BP219" s="663"/>
      <c r="BQ219" s="182">
        <v>976204.47546999995</v>
      </c>
      <c r="BR219" s="33"/>
      <c r="BS219" s="33"/>
      <c r="BT219" s="33"/>
      <c r="BU219" s="33"/>
      <c r="BV219" s="663">
        <f>BW219</f>
        <v>0</v>
      </c>
      <c r="BW219" s="663"/>
      <c r="BX219" s="663"/>
      <c r="BY219" s="33"/>
      <c r="BZ219" s="33"/>
      <c r="CA219" s="663">
        <f t="shared" si="876"/>
        <v>0</v>
      </c>
      <c r="CB219" s="182"/>
      <c r="CC219" s="247"/>
      <c r="CD219" s="247"/>
      <c r="CE219" s="663">
        <f>CG219</f>
        <v>1995000.00614</v>
      </c>
      <c r="CF219" s="182"/>
      <c r="CG219" s="663">
        <v>1995000.00614</v>
      </c>
      <c r="CH219" s="247"/>
      <c r="CI219" s="247"/>
      <c r="CJ219" s="663"/>
      <c r="CK219" s="663">
        <f>CM219</f>
        <v>1995000.00614</v>
      </c>
      <c r="CL219" s="663"/>
      <c r="CM219" s="663">
        <v>1995000.00614</v>
      </c>
      <c r="CN219" s="33"/>
      <c r="CO219" s="33"/>
    </row>
    <row r="220" spans="1:12248" s="52" customFormat="1" ht="67.5" hidden="1" customHeight="1" x14ac:dyDescent="0.25">
      <c r="B220" s="206"/>
      <c r="C220" s="111" t="s">
        <v>32</v>
      </c>
      <c r="D220" s="182">
        <f t="shared" si="877"/>
        <v>0</v>
      </c>
      <c r="E220" s="182">
        <v>0</v>
      </c>
      <c r="F220" s="182">
        <v>0</v>
      </c>
      <c r="G220" s="182">
        <v>0</v>
      </c>
      <c r="H220" s="182">
        <v>0</v>
      </c>
      <c r="I220" s="182"/>
      <c r="J220" s="603" t="e">
        <f t="shared" si="741"/>
        <v>#DIV/0!</v>
      </c>
      <c r="K220" s="182">
        <v>0</v>
      </c>
      <c r="L220" s="663"/>
      <c r="M220" s="185">
        <v>0</v>
      </c>
      <c r="N220" s="603" t="e">
        <f t="shared" si="878"/>
        <v>#DIV/0!</v>
      </c>
      <c r="O220" s="663">
        <v>0</v>
      </c>
      <c r="P220" s="663"/>
      <c r="Q220" s="663">
        <v>0</v>
      </c>
      <c r="R220" s="663"/>
      <c r="S220" s="128">
        <f t="shared" si="756"/>
        <v>0</v>
      </c>
      <c r="T220" s="621" t="e">
        <f t="shared" si="757"/>
        <v>#DIV/0!</v>
      </c>
      <c r="U220" s="663"/>
      <c r="V220" s="621"/>
      <c r="W220" s="663">
        <v>0</v>
      </c>
      <c r="X220" s="621" t="e">
        <f t="shared" si="743"/>
        <v>#DIV/0!</v>
      </c>
      <c r="Y220" s="663">
        <v>0</v>
      </c>
      <c r="Z220" s="621"/>
      <c r="AA220" s="663">
        <v>0</v>
      </c>
      <c r="AB220" s="621"/>
      <c r="AC220" s="661">
        <f t="shared" si="753"/>
        <v>0</v>
      </c>
      <c r="AD220" s="641" t="e">
        <f t="shared" si="754"/>
        <v>#DIV/0!</v>
      </c>
      <c r="AE220" s="663"/>
      <c r="AF220" s="641"/>
      <c r="AG220" s="661">
        <v>0</v>
      </c>
      <c r="AH220" s="641" t="e">
        <f t="shared" si="747"/>
        <v>#DIV/0!</v>
      </c>
      <c r="AI220" s="663">
        <v>0</v>
      </c>
      <c r="AJ220" s="641">
        <v>0</v>
      </c>
      <c r="AK220" s="663">
        <v>0</v>
      </c>
      <c r="AL220" s="663"/>
      <c r="AM220" s="663"/>
      <c r="AN220" s="663"/>
      <c r="AO220" s="663"/>
      <c r="AP220" s="663"/>
      <c r="AQ220" s="663"/>
      <c r="AR220" s="663"/>
      <c r="AS220" s="663"/>
      <c r="AT220" s="663"/>
      <c r="AU220" s="182">
        <f t="shared" ref="AU220:AU238" si="881">AX220-F220</f>
        <v>0</v>
      </c>
      <c r="AV220" s="663">
        <f t="shared" si="879"/>
        <v>0</v>
      </c>
      <c r="AW220" s="663">
        <v>0</v>
      </c>
      <c r="AX220" s="663">
        <v>0</v>
      </c>
      <c r="AY220" s="663">
        <v>0</v>
      </c>
      <c r="AZ220" s="663">
        <v>0</v>
      </c>
      <c r="BA220" s="663" t="e">
        <f>BB220+BC220+BD220</f>
        <v>#REF!</v>
      </c>
      <c r="BB220" s="663" t="e">
        <f>#REF!+BB235+BB279+BB285+BB287</f>
        <v>#REF!</v>
      </c>
      <c r="BC220" s="21"/>
      <c r="BD220" s="21"/>
      <c r="BE220" s="663" t="e">
        <f>BF220+BG220+BH220</f>
        <v>#REF!</v>
      </c>
      <c r="BF220" s="663" t="e">
        <f>#REF!+BF235+BF279+BF285+BF287</f>
        <v>#REF!</v>
      </c>
      <c r="BG220" s="21"/>
      <c r="BH220" s="21"/>
      <c r="BI220" s="663">
        <f>BJ220+BK220+BL220+BM220</f>
        <v>0</v>
      </c>
      <c r="BJ220" s="663">
        <v>0</v>
      </c>
      <c r="BK220" s="663">
        <v>0</v>
      </c>
      <c r="BL220" s="663">
        <v>0</v>
      </c>
      <c r="BM220" s="663">
        <v>0</v>
      </c>
      <c r="BN220" s="663"/>
      <c r="BO220" s="663">
        <f>BP220+BQ220+BR220+BS220</f>
        <v>0</v>
      </c>
      <c r="BP220" s="663">
        <v>0</v>
      </c>
      <c r="BQ220" s="663">
        <v>0</v>
      </c>
      <c r="BR220" s="663">
        <v>0</v>
      </c>
      <c r="BS220" s="663">
        <v>0</v>
      </c>
      <c r="BT220" s="21"/>
      <c r="BU220" s="21"/>
      <c r="BV220" s="663">
        <f>BW220+BX220+BY220+BZ220</f>
        <v>0</v>
      </c>
      <c r="BW220" s="663">
        <v>0</v>
      </c>
      <c r="BX220" s="663">
        <v>0</v>
      </c>
      <c r="BY220" s="663">
        <v>0</v>
      </c>
      <c r="BZ220" s="663">
        <v>0</v>
      </c>
      <c r="CA220" s="663" t="e">
        <f>CB220+CC220+CD220</f>
        <v>#REF!</v>
      </c>
      <c r="CB220" s="663" t="e">
        <f>#REF!+CB235+CB279+CB287+CB298+CB301+CB313+CB316+CB319+CB323</f>
        <v>#REF!</v>
      </c>
      <c r="CC220" s="663" t="e">
        <f>#REF!+CC235+CC279+CC287+CC298+CC301+CC313+CC316+CC319+CC323</f>
        <v>#REF!</v>
      </c>
      <c r="CD220" s="663" t="e">
        <f>#REF!+CD235+CD279+CD287+CD298+CD301+CD313+CD316+CD319+CD323</f>
        <v>#REF!</v>
      </c>
      <c r="CE220" s="663" t="e">
        <f>CF220+CH220+CI220</f>
        <v>#REF!</v>
      </c>
      <c r="CF220" s="663" t="e">
        <f>#REF!+CF235+CF279+CF287+CF298+CF301+CF313+CF316+CF319+CF323</f>
        <v>#REF!</v>
      </c>
      <c r="CG220" s="663"/>
      <c r="CH220" s="663" t="e">
        <f>#REF!+CH235+CH279+CH287+CH298+CH301+CH313+CH316+CH319+CH323</f>
        <v>#REF!</v>
      </c>
      <c r="CI220" s="663" t="e">
        <f>#REF!+CI235+CI279+CI287+CI298+CI301+CI313+CI316+CI319+CI323</f>
        <v>#REF!</v>
      </c>
      <c r="CJ220" s="663"/>
      <c r="CK220" s="663">
        <f>CL220+CM220+CN220+CO220</f>
        <v>0</v>
      </c>
      <c r="CL220" s="663">
        <v>0</v>
      </c>
      <c r="CM220" s="663">
        <v>0</v>
      </c>
      <c r="CN220" s="663">
        <v>0</v>
      </c>
      <c r="CO220" s="663">
        <v>0</v>
      </c>
    </row>
    <row r="221" spans="1:12248" s="52" customFormat="1" ht="157.5" hidden="1" customHeight="1" x14ac:dyDescent="0.25">
      <c r="B221" s="206" t="s">
        <v>6</v>
      </c>
      <c r="C221" s="114" t="s">
        <v>482</v>
      </c>
      <c r="D221" s="182">
        <f t="shared" si="877"/>
        <v>200305.9638</v>
      </c>
      <c r="E221" s="182">
        <f>E222+E223</f>
        <v>0</v>
      </c>
      <c r="F221" s="182">
        <f>F222</f>
        <v>0</v>
      </c>
      <c r="G221" s="182">
        <f t="shared" ref="G221:H221" si="882">G222+G223</f>
        <v>0</v>
      </c>
      <c r="H221" s="182">
        <f t="shared" si="882"/>
        <v>200305.9638</v>
      </c>
      <c r="I221" s="182"/>
      <c r="J221" s="603">
        <f t="shared" si="741"/>
        <v>0</v>
      </c>
      <c r="K221" s="182">
        <f>K222+K223</f>
        <v>0</v>
      </c>
      <c r="L221" s="663"/>
      <c r="M221" s="185">
        <f>M222</f>
        <v>0</v>
      </c>
      <c r="N221" s="603" t="e">
        <f t="shared" si="878"/>
        <v>#DIV/0!</v>
      </c>
      <c r="O221" s="663">
        <f t="shared" ref="O221" si="883">O222+O223</f>
        <v>0</v>
      </c>
      <c r="P221" s="663"/>
      <c r="Q221" s="663">
        <f t="shared" ref="Q221" si="884">Q222+Q223</f>
        <v>0</v>
      </c>
      <c r="R221" s="663"/>
      <c r="S221" s="128">
        <f t="shared" si="756"/>
        <v>0</v>
      </c>
      <c r="T221" s="621">
        <f t="shared" si="757"/>
        <v>0</v>
      </c>
      <c r="U221" s="663"/>
      <c r="V221" s="621"/>
      <c r="W221" s="663">
        <f>W222</f>
        <v>0</v>
      </c>
      <c r="X221" s="621" t="e">
        <f t="shared" si="743"/>
        <v>#DIV/0!</v>
      </c>
      <c r="Y221" s="663">
        <f t="shared" ref="Y221" si="885">Y222+Y223</f>
        <v>0</v>
      </c>
      <c r="Z221" s="621"/>
      <c r="AA221" s="663">
        <f t="shared" ref="AA221" si="886">AA222+AA223</f>
        <v>0</v>
      </c>
      <c r="AB221" s="621"/>
      <c r="AC221" s="661">
        <f t="shared" si="753"/>
        <v>199541.43257999999</v>
      </c>
      <c r="AD221" s="641">
        <f t="shared" si="754"/>
        <v>0.996183182939259</v>
      </c>
      <c r="AE221" s="663"/>
      <c r="AF221" s="641"/>
      <c r="AG221" s="661">
        <f>AG222</f>
        <v>0</v>
      </c>
      <c r="AH221" s="641" t="e">
        <f t="shared" si="747"/>
        <v>#DIV/0!</v>
      </c>
      <c r="AI221" s="663">
        <f t="shared" ref="AI221" si="887">AI222+AI223</f>
        <v>0</v>
      </c>
      <c r="AJ221" s="641">
        <v>0</v>
      </c>
      <c r="AK221" s="663">
        <f t="shared" ref="AK221" si="888">AK222+AK223</f>
        <v>199541.43257999999</v>
      </c>
      <c r="AL221" s="663"/>
      <c r="AM221" s="663"/>
      <c r="AN221" s="663"/>
      <c r="AO221" s="663"/>
      <c r="AP221" s="663"/>
      <c r="AQ221" s="663"/>
      <c r="AR221" s="663"/>
      <c r="AS221" s="663"/>
      <c r="AT221" s="663"/>
      <c r="AU221" s="182">
        <f t="shared" si="881"/>
        <v>0</v>
      </c>
      <c r="AV221" s="663">
        <f t="shared" si="879"/>
        <v>0</v>
      </c>
      <c r="AW221" s="663">
        <f>AW222+AW223</f>
        <v>0</v>
      </c>
      <c r="AX221" s="663">
        <f>AX222</f>
        <v>0</v>
      </c>
      <c r="AY221" s="663">
        <f t="shared" ref="AY221:AZ221" si="889">AY222+AY223</f>
        <v>0</v>
      </c>
      <c r="AZ221" s="663">
        <f t="shared" si="889"/>
        <v>0</v>
      </c>
      <c r="BA221" s="663">
        <f>BB221+BC221+BD221</f>
        <v>0</v>
      </c>
      <c r="BB221" s="663">
        <f>BB222+BB223</f>
        <v>0</v>
      </c>
      <c r="BC221" s="21"/>
      <c r="BD221" s="21"/>
      <c r="BE221" s="663">
        <f>BF221+BG221+BH221</f>
        <v>0</v>
      </c>
      <c r="BF221" s="663">
        <f>BF222+BF223</f>
        <v>0</v>
      </c>
      <c r="BG221" s="21"/>
      <c r="BH221" s="21"/>
      <c r="BI221" s="663">
        <f>BJ221+BL221+BM221+BK221</f>
        <v>1053111.71263</v>
      </c>
      <c r="BJ221" s="663">
        <f>BJ222+BJ223</f>
        <v>0</v>
      </c>
      <c r="BK221" s="663">
        <f t="shared" ref="BK221:BM221" si="890">BK222+BK223</f>
        <v>0</v>
      </c>
      <c r="BL221" s="663">
        <f t="shared" si="890"/>
        <v>0</v>
      </c>
      <c r="BM221" s="663">
        <f t="shared" si="890"/>
        <v>1053111.71263</v>
      </c>
      <c r="BN221" s="663"/>
      <c r="BO221" s="663">
        <f>BP221+BR221+BS221+BQ221</f>
        <v>1053111.71263</v>
      </c>
      <c r="BP221" s="663">
        <f>BP222+BP223</f>
        <v>0</v>
      </c>
      <c r="BQ221" s="663">
        <f t="shared" ref="BQ221:BS221" si="891">BQ222+BQ223</f>
        <v>0</v>
      </c>
      <c r="BR221" s="663">
        <f t="shared" si="891"/>
        <v>0</v>
      </c>
      <c r="BS221" s="663">
        <f t="shared" si="891"/>
        <v>1053111.71263</v>
      </c>
      <c r="BT221" s="21"/>
      <c r="BU221" s="21"/>
      <c r="BV221" s="663" t="e">
        <f>BW221+BY221+BZ221+BX221</f>
        <v>#REF!</v>
      </c>
      <c r="BW221" s="663">
        <f>BW222+BW223</f>
        <v>0</v>
      </c>
      <c r="BX221" s="663">
        <f t="shared" ref="BX221:BZ221" si="892">BX222+BX223</f>
        <v>0</v>
      </c>
      <c r="BY221" s="663">
        <f t="shared" si="892"/>
        <v>0</v>
      </c>
      <c r="BZ221" s="663" t="e">
        <f t="shared" si="892"/>
        <v>#REF!</v>
      </c>
      <c r="CA221" s="663">
        <f>CB221+CC221+CD221</f>
        <v>0</v>
      </c>
      <c r="CB221" s="182">
        <f>CB222+CB223</f>
        <v>0</v>
      </c>
      <c r="CC221" s="248"/>
      <c r="CD221" s="248"/>
      <c r="CE221" s="663">
        <f>CF221+CH221+CI221</f>
        <v>534943.48860000004</v>
      </c>
      <c r="CF221" s="182">
        <f>CF222+CF223</f>
        <v>534943.48860000004</v>
      </c>
      <c r="CG221" s="182"/>
      <c r="CH221" s="248"/>
      <c r="CI221" s="248"/>
      <c r="CJ221" s="663"/>
      <c r="CK221" s="663">
        <f>CL221+CN221+CO221+CM221</f>
        <v>1090000</v>
      </c>
      <c r="CL221" s="663">
        <f>CL222+CL223</f>
        <v>0</v>
      </c>
      <c r="CM221" s="663">
        <f t="shared" ref="CM221:CO221" si="893">CM222+CM223</f>
        <v>0</v>
      </c>
      <c r="CN221" s="663">
        <f t="shared" si="893"/>
        <v>0</v>
      </c>
      <c r="CO221" s="663">
        <f t="shared" si="893"/>
        <v>1090000</v>
      </c>
    </row>
    <row r="222" spans="1:12248" s="47" customFormat="1" ht="41.25" hidden="1" customHeight="1" x14ac:dyDescent="0.25">
      <c r="B222" s="206"/>
      <c r="C222" s="111" t="s">
        <v>385</v>
      </c>
      <c r="D222" s="182">
        <f t="shared" si="877"/>
        <v>200305.9638</v>
      </c>
      <c r="E222" s="193">
        <v>0</v>
      </c>
      <c r="F222" s="193">
        <f>F225</f>
        <v>0</v>
      </c>
      <c r="G222" s="193"/>
      <c r="H222" s="193">
        <f t="shared" ref="H222" si="894">H225+H231</f>
        <v>200305.9638</v>
      </c>
      <c r="I222" s="193"/>
      <c r="J222" s="603">
        <f t="shared" si="741"/>
        <v>0</v>
      </c>
      <c r="K222" s="193">
        <v>0</v>
      </c>
      <c r="L222" s="112"/>
      <c r="M222" s="185">
        <f>M225</f>
        <v>0</v>
      </c>
      <c r="N222" s="603" t="e">
        <f t="shared" si="878"/>
        <v>#DIV/0!</v>
      </c>
      <c r="O222" s="112"/>
      <c r="P222" s="112"/>
      <c r="Q222" s="112">
        <f t="shared" ref="Q222" si="895">Q225+Q231</f>
        <v>0</v>
      </c>
      <c r="R222" s="112"/>
      <c r="S222" s="128">
        <f t="shared" si="756"/>
        <v>0</v>
      </c>
      <c r="T222" s="621">
        <f t="shared" si="757"/>
        <v>0</v>
      </c>
      <c r="U222" s="112"/>
      <c r="V222" s="621"/>
      <c r="W222" s="112">
        <f>W225</f>
        <v>0</v>
      </c>
      <c r="X222" s="621" t="e">
        <f t="shared" si="743"/>
        <v>#DIV/0!</v>
      </c>
      <c r="Y222" s="112"/>
      <c r="Z222" s="621"/>
      <c r="AA222" s="112">
        <f t="shared" ref="AA222:AA223" si="896">AA225+AA231</f>
        <v>0</v>
      </c>
      <c r="AB222" s="621"/>
      <c r="AC222" s="661">
        <f t="shared" si="753"/>
        <v>199541.43257999999</v>
      </c>
      <c r="AD222" s="641">
        <f t="shared" si="754"/>
        <v>0.996183182939259</v>
      </c>
      <c r="AE222" s="112"/>
      <c r="AF222" s="641"/>
      <c r="AG222" s="661">
        <f>AG225</f>
        <v>0</v>
      </c>
      <c r="AH222" s="641" t="e">
        <f t="shared" si="747"/>
        <v>#DIV/0!</v>
      </c>
      <c r="AI222" s="112"/>
      <c r="AJ222" s="641">
        <v>0</v>
      </c>
      <c r="AK222" s="112">
        <f t="shared" ref="AK222:AK223" si="897">AK225+AK231</f>
        <v>199541.43257999999</v>
      </c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82">
        <f t="shared" si="881"/>
        <v>0</v>
      </c>
      <c r="AV222" s="663">
        <f t="shared" si="879"/>
        <v>0</v>
      </c>
      <c r="AW222" s="112">
        <v>0</v>
      </c>
      <c r="AX222" s="112">
        <f>AX225</f>
        <v>0</v>
      </c>
      <c r="AY222" s="112"/>
      <c r="AZ222" s="112">
        <f t="shared" ref="AZ222" si="898">AZ225+AZ231</f>
        <v>0</v>
      </c>
      <c r="BA222" s="112">
        <f>BB222+BC222+BD222</f>
        <v>0</v>
      </c>
      <c r="BB222" s="112">
        <f>BB231+BB280+BB291</f>
        <v>0</v>
      </c>
      <c r="BC222" s="112"/>
      <c r="BD222" s="112"/>
      <c r="BE222" s="112">
        <f>BF222+BG222+BH222</f>
        <v>0</v>
      </c>
      <c r="BF222" s="112">
        <f>BF231+BF280+BF291</f>
        <v>0</v>
      </c>
      <c r="BG222" s="112"/>
      <c r="BH222" s="112"/>
      <c r="BI222" s="112">
        <f>BJ222+BK222+BL222+BM222</f>
        <v>0</v>
      </c>
      <c r="BJ222" s="112">
        <f>BJ225+BJ231</f>
        <v>0</v>
      </c>
      <c r="BK222" s="112">
        <f t="shared" ref="BK222:BM222" si="899">BK225+BK231</f>
        <v>0</v>
      </c>
      <c r="BL222" s="112">
        <f t="shared" si="899"/>
        <v>0</v>
      </c>
      <c r="BM222" s="112">
        <f t="shared" si="899"/>
        <v>0</v>
      </c>
      <c r="BN222" s="112"/>
      <c r="BO222" s="112">
        <f>BP222+BQ222+BR222+BS222</f>
        <v>0</v>
      </c>
      <c r="BP222" s="112">
        <f>BP225+BP231</f>
        <v>0</v>
      </c>
      <c r="BQ222" s="112">
        <f t="shared" ref="BQ222:BS222" si="900">BQ225+BQ231</f>
        <v>0</v>
      </c>
      <c r="BR222" s="112">
        <f t="shared" si="900"/>
        <v>0</v>
      </c>
      <c r="BS222" s="112">
        <f t="shared" si="900"/>
        <v>0</v>
      </c>
      <c r="BT222" s="112"/>
      <c r="BU222" s="112"/>
      <c r="BV222" s="112">
        <f>BW222+BX222+BY222+BZ222</f>
        <v>0</v>
      </c>
      <c r="BW222" s="112">
        <f>BW225+BW231</f>
        <v>0</v>
      </c>
      <c r="BX222" s="112">
        <f t="shared" ref="BX222:BZ222" si="901">BX225+BX231</f>
        <v>0</v>
      </c>
      <c r="BY222" s="112">
        <f t="shared" si="901"/>
        <v>0</v>
      </c>
      <c r="BZ222" s="112">
        <f t="shared" si="901"/>
        <v>0</v>
      </c>
      <c r="CA222" s="112">
        <f>CB222+CC222+CD222</f>
        <v>0</v>
      </c>
      <c r="CB222" s="112">
        <f>CB231+CB280+CB291+CB302+CB305+CB317+CB320+CB324+CB327</f>
        <v>0</v>
      </c>
      <c r="CC222" s="112">
        <f>CC231+CC280+CC291+CC302+CC305+CC317+CC320+CC324+CC327</f>
        <v>0</v>
      </c>
      <c r="CD222" s="112">
        <f>CD231+CD280+CD291+CD302+CD305+CD317+CD320+CD324+CD327</f>
        <v>0</v>
      </c>
      <c r="CE222" s="112">
        <f>CF222+CH222+CI222</f>
        <v>0</v>
      </c>
      <c r="CF222" s="112">
        <f>CF231+CF280+CF291+CF302+CF305+CF317+CF320+CF324+CF327</f>
        <v>0</v>
      </c>
      <c r="CG222" s="112"/>
      <c r="CH222" s="112">
        <f>CH231+CH280+CH291+CH302+CH305+CH317+CH320+CH324+CH327</f>
        <v>0</v>
      </c>
      <c r="CI222" s="112">
        <f>CI231+CI280+CI291+CI302+CI305+CI317+CI320+CI324+CI327</f>
        <v>0</v>
      </c>
      <c r="CJ222" s="112"/>
      <c r="CK222" s="112">
        <f>CL222+CM222+CN222+CO222</f>
        <v>0</v>
      </c>
      <c r="CL222" s="112">
        <f>CL225+CL231</f>
        <v>0</v>
      </c>
      <c r="CM222" s="112">
        <f t="shared" ref="CM222:CO222" si="902">CM225+CM231</f>
        <v>0</v>
      </c>
      <c r="CN222" s="112">
        <f t="shared" si="902"/>
        <v>0</v>
      </c>
      <c r="CO222" s="112">
        <f t="shared" si="902"/>
        <v>0</v>
      </c>
    </row>
    <row r="223" spans="1:12248" s="52" customFormat="1" ht="67.5" hidden="1" customHeight="1" x14ac:dyDescent="0.25">
      <c r="B223" s="206"/>
      <c r="C223" s="111" t="s">
        <v>32</v>
      </c>
      <c r="D223" s="182">
        <f t="shared" si="877"/>
        <v>0</v>
      </c>
      <c r="E223" s="182">
        <f>E226+E232</f>
        <v>0</v>
      </c>
      <c r="F223" s="182">
        <f t="shared" ref="F223:BH223" si="903">F226+F232</f>
        <v>0</v>
      </c>
      <c r="G223" s="182">
        <f t="shared" si="903"/>
        <v>0</v>
      </c>
      <c r="H223" s="182">
        <f t="shared" si="903"/>
        <v>0</v>
      </c>
      <c r="I223" s="182"/>
      <c r="J223" s="603" t="e">
        <f t="shared" si="741"/>
        <v>#DIV/0!</v>
      </c>
      <c r="K223" s="182">
        <f>K226+K232</f>
        <v>0</v>
      </c>
      <c r="L223" s="663"/>
      <c r="M223" s="185">
        <f t="shared" ref="M223" si="904">M226+M232</f>
        <v>0</v>
      </c>
      <c r="N223" s="603" t="e">
        <f t="shared" si="878"/>
        <v>#DIV/0!</v>
      </c>
      <c r="O223" s="663">
        <f t="shared" ref="O223" si="905">O226+O232</f>
        <v>0</v>
      </c>
      <c r="P223" s="663"/>
      <c r="Q223" s="663">
        <f t="shared" ref="Q223" si="906">Q226+Q232</f>
        <v>0</v>
      </c>
      <c r="R223" s="663"/>
      <c r="S223" s="128">
        <f t="shared" si="756"/>
        <v>0</v>
      </c>
      <c r="T223" s="621" t="e">
        <f t="shared" si="757"/>
        <v>#DIV/0!</v>
      </c>
      <c r="U223" s="663"/>
      <c r="V223" s="621"/>
      <c r="W223" s="663">
        <f t="shared" ref="W223" si="907">W226+W232</f>
        <v>0</v>
      </c>
      <c r="X223" s="621" t="e">
        <f t="shared" si="743"/>
        <v>#DIV/0!</v>
      </c>
      <c r="Y223" s="663">
        <f t="shared" ref="Y223" si="908">Y226+Y232</f>
        <v>0</v>
      </c>
      <c r="Z223" s="621"/>
      <c r="AA223" s="663">
        <f t="shared" si="896"/>
        <v>0</v>
      </c>
      <c r="AB223" s="621"/>
      <c r="AC223" s="661">
        <f t="shared" si="753"/>
        <v>0</v>
      </c>
      <c r="AD223" s="641" t="e">
        <f t="shared" si="754"/>
        <v>#DIV/0!</v>
      </c>
      <c r="AE223" s="663"/>
      <c r="AF223" s="641"/>
      <c r="AG223" s="661">
        <f t="shared" ref="AG223" si="909">AG226+AG232</f>
        <v>0</v>
      </c>
      <c r="AH223" s="641" t="e">
        <f t="shared" si="747"/>
        <v>#DIV/0!</v>
      </c>
      <c r="AI223" s="663">
        <f t="shared" ref="AI223" si="910">AI226+AI232</f>
        <v>0</v>
      </c>
      <c r="AJ223" s="641">
        <v>0</v>
      </c>
      <c r="AK223" s="663">
        <f t="shared" si="897"/>
        <v>0</v>
      </c>
      <c r="AL223" s="663"/>
      <c r="AM223" s="663"/>
      <c r="AN223" s="663"/>
      <c r="AO223" s="663"/>
      <c r="AP223" s="663"/>
      <c r="AQ223" s="663"/>
      <c r="AR223" s="663"/>
      <c r="AS223" s="663"/>
      <c r="AT223" s="663"/>
      <c r="AU223" s="182">
        <f t="shared" si="881"/>
        <v>0</v>
      </c>
      <c r="AV223" s="663">
        <f t="shared" si="879"/>
        <v>0</v>
      </c>
      <c r="AW223" s="663">
        <f>AW226+AW232</f>
        <v>0</v>
      </c>
      <c r="AX223" s="663">
        <f t="shared" ref="AX223" si="911">AX226+AX232</f>
        <v>0</v>
      </c>
      <c r="AY223" s="663">
        <f t="shared" ref="AY223:AZ223" si="912">AY226+AY232</f>
        <v>0</v>
      </c>
      <c r="AZ223" s="663">
        <f t="shared" si="912"/>
        <v>0</v>
      </c>
      <c r="BA223" s="663">
        <f t="shared" si="903"/>
        <v>0</v>
      </c>
      <c r="BB223" s="663">
        <f t="shared" si="903"/>
        <v>0</v>
      </c>
      <c r="BC223" s="663">
        <f t="shared" si="903"/>
        <v>0</v>
      </c>
      <c r="BD223" s="663">
        <f t="shared" si="903"/>
        <v>0</v>
      </c>
      <c r="BE223" s="663">
        <f t="shared" si="903"/>
        <v>0</v>
      </c>
      <c r="BF223" s="663">
        <f t="shared" si="903"/>
        <v>0</v>
      </c>
      <c r="BG223" s="663">
        <f t="shared" si="903"/>
        <v>0</v>
      </c>
      <c r="BH223" s="663">
        <f t="shared" si="903"/>
        <v>0</v>
      </c>
      <c r="BI223" s="663">
        <f>BJ223+BK223+BL223+BM223</f>
        <v>1053111.71263</v>
      </c>
      <c r="BJ223" s="663">
        <f>BJ226+BJ232</f>
        <v>0</v>
      </c>
      <c r="BK223" s="663">
        <f t="shared" ref="BK223:BM223" si="913">BK226+BK232</f>
        <v>0</v>
      </c>
      <c r="BL223" s="663">
        <f t="shared" si="913"/>
        <v>0</v>
      </c>
      <c r="BM223" s="663">
        <f t="shared" si="913"/>
        <v>1053111.71263</v>
      </c>
      <c r="BN223" s="663"/>
      <c r="BO223" s="663">
        <f>BP223+BQ223+BR223+BS223</f>
        <v>1053111.71263</v>
      </c>
      <c r="BP223" s="663">
        <f>BP226+BP232</f>
        <v>0</v>
      </c>
      <c r="BQ223" s="663">
        <f t="shared" ref="BQ223:BS223" si="914">BQ226+BQ232</f>
        <v>0</v>
      </c>
      <c r="BR223" s="663">
        <f t="shared" si="914"/>
        <v>0</v>
      </c>
      <c r="BS223" s="663">
        <f t="shared" si="914"/>
        <v>1053111.71263</v>
      </c>
      <c r="BT223" s="21"/>
      <c r="BU223" s="21"/>
      <c r="BV223" s="663" t="e">
        <f>BW223+BX223+BY223+BZ223</f>
        <v>#REF!</v>
      </c>
      <c r="BW223" s="663">
        <f>BW226+BW232</f>
        <v>0</v>
      </c>
      <c r="BX223" s="663">
        <f t="shared" ref="BX223:BZ223" si="915">BX226+BX232</f>
        <v>0</v>
      </c>
      <c r="BY223" s="663">
        <f t="shared" si="915"/>
        <v>0</v>
      </c>
      <c r="BZ223" s="663" t="e">
        <f t="shared" si="915"/>
        <v>#REF!</v>
      </c>
      <c r="CA223" s="663">
        <f>CB223+CC223+CD223</f>
        <v>0</v>
      </c>
      <c r="CB223" s="663">
        <f>CB230+CB279+CB282+CB290+CB301+CB304+CB316+CB319+CB323+CB326</f>
        <v>0</v>
      </c>
      <c r="CC223" s="663">
        <f>CC230+CC279+CC282+CC290+CC301+CC304+CC316+CC319+CC323+CC326</f>
        <v>0</v>
      </c>
      <c r="CD223" s="663">
        <f>CD230+CD279+CD282+CD290+CD301+CD304+CD316+CD319+CD323+CD326</f>
        <v>0</v>
      </c>
      <c r="CE223" s="663">
        <f>CF223+CH223+CI223</f>
        <v>1624943.4886</v>
      </c>
      <c r="CF223" s="663">
        <f>CF230+CF279+CF282+CF290+CF301+CF304+CF316+CF319+CF323+CF326</f>
        <v>534943.48860000004</v>
      </c>
      <c r="CG223" s="663"/>
      <c r="CH223" s="663">
        <f>CH230+CH279+CH282+CH290+CH301+CH304+CH316+CH319+CH323+CH326</f>
        <v>0</v>
      </c>
      <c r="CI223" s="663">
        <f>CI230+CI279+CI282+CI290+CI301+CI304+CI316+CI319+CI323+CI326</f>
        <v>1090000</v>
      </c>
      <c r="CJ223" s="663"/>
      <c r="CK223" s="663">
        <f>CL223+CM223+CN223+CO223</f>
        <v>1090000</v>
      </c>
      <c r="CL223" s="663">
        <f>CL226+CL232</f>
        <v>0</v>
      </c>
      <c r="CM223" s="663">
        <f t="shared" ref="CM223:CO223" si="916">CM226+CM232</f>
        <v>0</v>
      </c>
      <c r="CN223" s="663">
        <f t="shared" si="916"/>
        <v>0</v>
      </c>
      <c r="CO223" s="663">
        <f t="shared" si="916"/>
        <v>1090000</v>
      </c>
    </row>
    <row r="224" spans="1:12248" s="52" customFormat="1" ht="184.5" hidden="1" customHeight="1" x14ac:dyDescent="0.25">
      <c r="B224" s="206" t="s">
        <v>384</v>
      </c>
      <c r="C224" s="114" t="s">
        <v>383</v>
      </c>
      <c r="D224" s="182">
        <f t="shared" si="877"/>
        <v>220895.66612999997</v>
      </c>
      <c r="E224" s="182">
        <f>E225</f>
        <v>220895.66612999997</v>
      </c>
      <c r="F224" s="182">
        <f>F225</f>
        <v>0</v>
      </c>
      <c r="G224" s="247"/>
      <c r="H224" s="247"/>
      <c r="I224" s="247"/>
      <c r="J224" s="603">
        <f t="shared" si="741"/>
        <v>0</v>
      </c>
      <c r="K224" s="182">
        <f>K225</f>
        <v>220895.66612999997</v>
      </c>
      <c r="L224" s="33"/>
      <c r="M224" s="185">
        <f>M225</f>
        <v>0</v>
      </c>
      <c r="N224" s="603" t="e">
        <f t="shared" si="878"/>
        <v>#DIV/0!</v>
      </c>
      <c r="O224" s="33"/>
      <c r="P224" s="33"/>
      <c r="Q224" s="33"/>
      <c r="R224" s="33"/>
      <c r="S224" s="128">
        <f t="shared" si="756"/>
        <v>0</v>
      </c>
      <c r="T224" s="621">
        <f t="shared" si="757"/>
        <v>0</v>
      </c>
      <c r="U224" s="663"/>
      <c r="V224" s="621"/>
      <c r="W224" s="663">
        <f>W225</f>
        <v>0</v>
      </c>
      <c r="X224" s="621" t="e">
        <f t="shared" si="743"/>
        <v>#DIV/0!</v>
      </c>
      <c r="Y224" s="33"/>
      <c r="Z224" s="621"/>
      <c r="AA224" s="33"/>
      <c r="AB224" s="621"/>
      <c r="AC224" s="661">
        <f t="shared" si="753"/>
        <v>0</v>
      </c>
      <c r="AD224" s="641">
        <f t="shared" si="754"/>
        <v>0</v>
      </c>
      <c r="AE224" s="663"/>
      <c r="AF224" s="641"/>
      <c r="AG224" s="661">
        <f>AG225</f>
        <v>0</v>
      </c>
      <c r="AH224" s="641" t="e">
        <f t="shared" si="747"/>
        <v>#DIV/0!</v>
      </c>
      <c r="AI224" s="33"/>
      <c r="AJ224" s="641">
        <v>0</v>
      </c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182">
        <f t="shared" si="881"/>
        <v>0</v>
      </c>
      <c r="AV224" s="663">
        <f t="shared" si="879"/>
        <v>220895.66612999997</v>
      </c>
      <c r="AW224" s="663">
        <f>AW225</f>
        <v>220895.66612999997</v>
      </c>
      <c r="AX224" s="663">
        <f>AX225</f>
        <v>0</v>
      </c>
      <c r="AY224" s="33"/>
      <c r="AZ224" s="33"/>
      <c r="BA224" s="663"/>
      <c r="BB224" s="663"/>
      <c r="BC224" s="33"/>
      <c r="BD224" s="33"/>
      <c r="BE224" s="663"/>
      <c r="BF224" s="663"/>
      <c r="BG224" s="33"/>
      <c r="BH224" s="33"/>
      <c r="BI224" s="663"/>
      <c r="BJ224" s="663"/>
      <c r="BK224" s="663"/>
      <c r="BL224" s="33"/>
      <c r="BM224" s="33"/>
      <c r="BN224" s="663"/>
      <c r="BO224" s="663"/>
      <c r="BP224" s="663"/>
      <c r="BQ224" s="663"/>
      <c r="BR224" s="33"/>
      <c r="BS224" s="33"/>
      <c r="BT224" s="33"/>
      <c r="BU224" s="33"/>
      <c r="BV224" s="663"/>
      <c r="BW224" s="663"/>
      <c r="BX224" s="663"/>
      <c r="BY224" s="33"/>
      <c r="BZ224" s="33"/>
      <c r="CA224" s="663"/>
      <c r="CB224" s="182"/>
      <c r="CC224" s="247"/>
      <c r="CD224" s="247"/>
      <c r="CE224" s="663"/>
      <c r="CF224" s="182"/>
      <c r="CG224" s="182"/>
      <c r="CH224" s="247"/>
      <c r="CI224" s="247"/>
      <c r="CJ224" s="663"/>
      <c r="CK224" s="663"/>
      <c r="CL224" s="663"/>
      <c r="CM224" s="663"/>
      <c r="CN224" s="33"/>
      <c r="CO224" s="33"/>
    </row>
    <row r="225" spans="2:93" s="47" customFormat="1" ht="41.25" hidden="1" customHeight="1" x14ac:dyDescent="0.25">
      <c r="B225" s="206"/>
      <c r="C225" s="111" t="s">
        <v>31</v>
      </c>
      <c r="D225" s="182">
        <f t="shared" si="877"/>
        <v>421201.62992999994</v>
      </c>
      <c r="E225" s="193">
        <f>[5]Лист1!$X$9+[5]Лист1!$X$10+[5]Лист1!$X$18</f>
        <v>220895.66612999997</v>
      </c>
      <c r="F225" s="193">
        <v>0</v>
      </c>
      <c r="G225" s="193"/>
      <c r="H225" s="193">
        <f>H230+H280+H291+H302+H305+H317+H320+H324+H327</f>
        <v>200305.9638</v>
      </c>
      <c r="I225" s="193"/>
      <c r="J225" s="603">
        <f t="shared" si="741"/>
        <v>0</v>
      </c>
      <c r="K225" s="193">
        <f>[5]Лист1!$X$9+[5]Лист1!$X$10+[5]Лист1!$X$18</f>
        <v>220895.66612999997</v>
      </c>
      <c r="L225" s="112"/>
      <c r="M225" s="185">
        <v>0</v>
      </c>
      <c r="N225" s="603" t="e">
        <f t="shared" si="878"/>
        <v>#DIV/0!</v>
      </c>
      <c r="O225" s="112"/>
      <c r="P225" s="112"/>
      <c r="Q225" s="112">
        <f>Q230+Q280+Q291+Q302+Q305+Q317+Q320+Q324+Q327</f>
        <v>0</v>
      </c>
      <c r="R225" s="112"/>
      <c r="S225" s="128">
        <f t="shared" si="756"/>
        <v>0</v>
      </c>
      <c r="T225" s="621">
        <f t="shared" si="757"/>
        <v>0</v>
      </c>
      <c r="U225" s="112"/>
      <c r="V225" s="621"/>
      <c r="W225" s="112">
        <v>0</v>
      </c>
      <c r="X225" s="621" t="e">
        <f t="shared" si="743"/>
        <v>#DIV/0!</v>
      </c>
      <c r="Y225" s="112"/>
      <c r="Z225" s="621"/>
      <c r="AA225" s="112">
        <f>AA230+AA280+AA291+AA302+AA305+AA317+AA320+AA324+AA327</f>
        <v>0</v>
      </c>
      <c r="AB225" s="621"/>
      <c r="AC225" s="661">
        <f t="shared" si="753"/>
        <v>199541.43257999999</v>
      </c>
      <c r="AD225" s="641">
        <f t="shared" si="754"/>
        <v>0.473743258337253</v>
      </c>
      <c r="AE225" s="112"/>
      <c r="AF225" s="641"/>
      <c r="AG225" s="661">
        <v>0</v>
      </c>
      <c r="AH225" s="641" t="e">
        <f t="shared" si="747"/>
        <v>#DIV/0!</v>
      </c>
      <c r="AI225" s="112"/>
      <c r="AJ225" s="641">
        <v>0</v>
      </c>
      <c r="AK225" s="112">
        <f>AK230+AK280+AK291+AK302+AK305+AK317+AK320+AK324+AK327</f>
        <v>199541.43257999999</v>
      </c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82">
        <f t="shared" si="881"/>
        <v>0</v>
      </c>
      <c r="AV225" s="663">
        <f t="shared" si="879"/>
        <v>220895.66612999997</v>
      </c>
      <c r="AW225" s="112">
        <f>[5]Лист1!$X$9+[5]Лист1!$X$10+[5]Лист1!$X$18</f>
        <v>220895.66612999997</v>
      </c>
      <c r="AX225" s="112">
        <v>0</v>
      </c>
      <c r="AY225" s="112"/>
      <c r="AZ225" s="112">
        <f>AZ230+AZ280+AZ291+AZ302+AZ305+AZ317+AZ320+AZ324+AZ327</f>
        <v>0</v>
      </c>
      <c r="BA225" s="112">
        <f>BB225+BC225+BD225</f>
        <v>0</v>
      </c>
      <c r="BB225" s="112">
        <f>BB230+BB280+BB291</f>
        <v>0</v>
      </c>
      <c r="BC225" s="112"/>
      <c r="BD225" s="112"/>
      <c r="BE225" s="112">
        <f>BF225+BG225+BH225</f>
        <v>0</v>
      </c>
      <c r="BF225" s="112">
        <f>BF230+BF280+BF291</f>
        <v>0</v>
      </c>
      <c r="BG225" s="112"/>
      <c r="BH225" s="112"/>
      <c r="BI225" s="112">
        <f t="shared" ref="BI225" si="917">BJ225+BK225+BL225+BM225</f>
        <v>0</v>
      </c>
      <c r="BJ225" s="112">
        <f>BJ230+BJ233+BJ236</f>
        <v>0</v>
      </c>
      <c r="BK225" s="112">
        <f>BK230+BK233+BK236</f>
        <v>0</v>
      </c>
      <c r="BL225" s="112">
        <f>BL230+BL233+BL236</f>
        <v>0</v>
      </c>
      <c r="BM225" s="112">
        <f t="shared" ref="BM225" si="918">BM230+BM280+BM291+BM302+BM305+BM317+BM320+BM324+BM327</f>
        <v>0</v>
      </c>
      <c r="BN225" s="112"/>
      <c r="BO225" s="112">
        <f t="shared" ref="BO225" si="919">BP225+BQ225+BR225+BS225</f>
        <v>0</v>
      </c>
      <c r="BP225" s="112">
        <f>BP230+BP233+BP236</f>
        <v>0</v>
      </c>
      <c r="BQ225" s="112">
        <f>BQ230+BQ233+BQ236</f>
        <v>0</v>
      </c>
      <c r="BR225" s="112">
        <f>BR230+BR233+BR236</f>
        <v>0</v>
      </c>
      <c r="BS225" s="112">
        <f t="shared" ref="BS225" si="920">BS230+BS280+BS291+BS302+BS305+BS317+BS320+BS324+BS327</f>
        <v>0</v>
      </c>
      <c r="BT225" s="112"/>
      <c r="BU225" s="112"/>
      <c r="BV225" s="112">
        <f t="shared" ref="BV225" si="921">BW225+BX225+BY225+BZ225</f>
        <v>0</v>
      </c>
      <c r="BW225" s="112">
        <f>BW230+BW233+BW236</f>
        <v>0</v>
      </c>
      <c r="BX225" s="112">
        <f>BX230+BX233+BX236</f>
        <v>0</v>
      </c>
      <c r="BY225" s="112">
        <f>BY230+BY233+BY236</f>
        <v>0</v>
      </c>
      <c r="BZ225" s="112">
        <f t="shared" ref="BZ225" si="922">BZ230+BZ280+BZ291+BZ302+BZ305+BZ317+BZ320+BZ324+BZ327</f>
        <v>0</v>
      </c>
      <c r="CA225" s="112">
        <f>CB225+CC225+CD225</f>
        <v>0</v>
      </c>
      <c r="CB225" s="112">
        <f>CB230+CB280+CB291+CB302+CB305+CB317+CB320+CB324+CB327</f>
        <v>0</v>
      </c>
      <c r="CC225" s="112">
        <f t="shared" ref="CC225:CD225" si="923">CC230+CC280+CC291+CC302+CC305+CC317+CC320+CC324+CC327</f>
        <v>0</v>
      </c>
      <c r="CD225" s="112">
        <f t="shared" si="923"/>
        <v>0</v>
      </c>
      <c r="CE225" s="112">
        <f>CF225+CH225+CI225</f>
        <v>0</v>
      </c>
      <c r="CF225" s="112">
        <f>CF230+CF280+CF291+CF302+CF305+CF317+CF320+CF324+CF327</f>
        <v>0</v>
      </c>
      <c r="CG225" s="112"/>
      <c r="CH225" s="112">
        <f t="shared" ref="CH225:CI225" si="924">CH230+CH280+CH291+CH302+CH305+CH317+CH320+CH324+CH327</f>
        <v>0</v>
      </c>
      <c r="CI225" s="112">
        <f t="shared" si="924"/>
        <v>0</v>
      </c>
      <c r="CJ225" s="112"/>
      <c r="CK225" s="112">
        <f t="shared" ref="CK225" si="925">CL225+CM225+CN225+CO225</f>
        <v>0</v>
      </c>
      <c r="CL225" s="112">
        <f>CL230+CL233+CL236</f>
        <v>0</v>
      </c>
      <c r="CM225" s="112">
        <f>CM230+CM233+CM236</f>
        <v>0</v>
      </c>
      <c r="CN225" s="112">
        <f>CN230+CN233+CN236</f>
        <v>0</v>
      </c>
      <c r="CO225" s="112">
        <f t="shared" ref="CO225" si="926">CO230+CO280+CO291+CO302+CO305+CO317+CO320+CO324+CO327</f>
        <v>0</v>
      </c>
    </row>
    <row r="226" spans="2:93" s="52" customFormat="1" ht="67.5" hidden="1" customHeight="1" x14ac:dyDescent="0.25">
      <c r="B226" s="206"/>
      <c r="C226" s="111" t="s">
        <v>32</v>
      </c>
      <c r="D226" s="182">
        <f t="shared" si="877"/>
        <v>0</v>
      </c>
      <c r="E226" s="182">
        <f>E229+E232+E235</f>
        <v>0</v>
      </c>
      <c r="F226" s="182">
        <f t="shared" ref="F226:BH226" si="927">F229+F232+F235</f>
        <v>0</v>
      </c>
      <c r="G226" s="182">
        <v>0</v>
      </c>
      <c r="H226" s="182">
        <f t="shared" si="927"/>
        <v>0</v>
      </c>
      <c r="I226" s="182"/>
      <c r="J226" s="603" t="e">
        <f t="shared" si="741"/>
        <v>#DIV/0!</v>
      </c>
      <c r="K226" s="182">
        <f>K229+K232+K235</f>
        <v>0</v>
      </c>
      <c r="L226" s="663"/>
      <c r="M226" s="185">
        <f t="shared" ref="M226" si="928">M229+M232+M235</f>
        <v>0</v>
      </c>
      <c r="N226" s="603" t="e">
        <f t="shared" si="878"/>
        <v>#DIV/0!</v>
      </c>
      <c r="O226" s="663">
        <v>0</v>
      </c>
      <c r="P226" s="663"/>
      <c r="Q226" s="663">
        <f t="shared" ref="Q226" si="929">Q229+Q232+Q235</f>
        <v>0</v>
      </c>
      <c r="R226" s="663"/>
      <c r="S226" s="128">
        <f t="shared" si="756"/>
        <v>0</v>
      </c>
      <c r="T226" s="621" t="e">
        <f t="shared" si="757"/>
        <v>#DIV/0!</v>
      </c>
      <c r="U226" s="663"/>
      <c r="V226" s="621"/>
      <c r="W226" s="663">
        <f t="shared" ref="W226" si="930">W229+W232+W235</f>
        <v>0</v>
      </c>
      <c r="X226" s="621" t="e">
        <f t="shared" si="743"/>
        <v>#DIV/0!</v>
      </c>
      <c r="Y226" s="663">
        <v>0</v>
      </c>
      <c r="Z226" s="621"/>
      <c r="AA226" s="663">
        <f t="shared" ref="AA226" si="931">AA229+AA232+AA235</f>
        <v>0</v>
      </c>
      <c r="AB226" s="621"/>
      <c r="AC226" s="661">
        <f t="shared" si="753"/>
        <v>0</v>
      </c>
      <c r="AD226" s="641" t="e">
        <f t="shared" si="754"/>
        <v>#DIV/0!</v>
      </c>
      <c r="AE226" s="663"/>
      <c r="AF226" s="641"/>
      <c r="AG226" s="661">
        <f t="shared" ref="AG226" si="932">AG229+AG232+AG235</f>
        <v>0</v>
      </c>
      <c r="AH226" s="641" t="e">
        <f t="shared" si="747"/>
        <v>#DIV/0!</v>
      </c>
      <c r="AI226" s="663">
        <v>0</v>
      </c>
      <c r="AJ226" s="641">
        <v>0</v>
      </c>
      <c r="AK226" s="663">
        <f t="shared" ref="AK226" si="933">AK229+AK232+AK235</f>
        <v>0</v>
      </c>
      <c r="AL226" s="663"/>
      <c r="AM226" s="663"/>
      <c r="AN226" s="663"/>
      <c r="AO226" s="663"/>
      <c r="AP226" s="663"/>
      <c r="AQ226" s="663"/>
      <c r="AR226" s="663"/>
      <c r="AS226" s="663"/>
      <c r="AT226" s="663"/>
      <c r="AU226" s="182">
        <f t="shared" si="881"/>
        <v>0</v>
      </c>
      <c r="AV226" s="663">
        <f t="shared" si="879"/>
        <v>0</v>
      </c>
      <c r="AW226" s="663">
        <f>AW229+AW232+AW235</f>
        <v>0</v>
      </c>
      <c r="AX226" s="663">
        <f t="shared" ref="AX226" si="934">AX229+AX232+AX235</f>
        <v>0</v>
      </c>
      <c r="AY226" s="663">
        <v>0</v>
      </c>
      <c r="AZ226" s="663">
        <f t="shared" ref="AZ226" si="935">AZ229+AZ232+AZ235</f>
        <v>0</v>
      </c>
      <c r="BA226" s="663">
        <f t="shared" si="927"/>
        <v>0</v>
      </c>
      <c r="BB226" s="663">
        <f t="shared" si="927"/>
        <v>0</v>
      </c>
      <c r="BC226" s="663">
        <f t="shared" si="927"/>
        <v>0</v>
      </c>
      <c r="BD226" s="663">
        <f t="shared" si="927"/>
        <v>0</v>
      </c>
      <c r="BE226" s="663">
        <f t="shared" si="927"/>
        <v>0</v>
      </c>
      <c r="BF226" s="663">
        <f t="shared" si="927"/>
        <v>0</v>
      </c>
      <c r="BG226" s="663">
        <f t="shared" si="927"/>
        <v>0</v>
      </c>
      <c r="BH226" s="663">
        <f t="shared" si="927"/>
        <v>0</v>
      </c>
      <c r="BI226" s="663">
        <f>BI229+BI232+BI235</f>
        <v>0</v>
      </c>
      <c r="BJ226" s="663">
        <f>BJ229+BJ232+BJ235</f>
        <v>0</v>
      </c>
      <c r="BK226" s="663">
        <f>BK229+BK232+BK235</f>
        <v>0</v>
      </c>
      <c r="BL226" s="663">
        <f>BL229+BL232+BL235</f>
        <v>0</v>
      </c>
      <c r="BM226" s="663">
        <f t="shared" ref="BM226" si="936">BM229+BM279+BM282+BM290+BM301+BM304+BM316+BM319+BM323+BM326</f>
        <v>1053111.71263</v>
      </c>
      <c r="BN226" s="663"/>
      <c r="BO226" s="663">
        <f>BO229+BO232+BO235</f>
        <v>0</v>
      </c>
      <c r="BP226" s="663">
        <f>BP229+BP232+BP235</f>
        <v>0</v>
      </c>
      <c r="BQ226" s="663">
        <f>BQ229+BQ232+BQ235</f>
        <v>0</v>
      </c>
      <c r="BR226" s="663">
        <f>BR229+BR232+BR235</f>
        <v>0</v>
      </c>
      <c r="BS226" s="663">
        <f t="shared" ref="BS226" si="937">BS229+BS279+BS282+BS290+BS301+BS304+BS316+BS319+BS323+BS326</f>
        <v>1053111.71263</v>
      </c>
      <c r="BT226" s="21"/>
      <c r="BU226" s="21"/>
      <c r="BV226" s="663">
        <f>BV229+BV232+BV235</f>
        <v>0</v>
      </c>
      <c r="BW226" s="663">
        <f>BW229+BW232+BW235</f>
        <v>0</v>
      </c>
      <c r="BX226" s="663">
        <f>BX229+BX232+BX235</f>
        <v>0</v>
      </c>
      <c r="BY226" s="663">
        <f>BY229+BY232+BY235</f>
        <v>0</v>
      </c>
      <c r="BZ226" s="663" t="e">
        <f t="shared" ref="BZ226" si="938">BZ229+BZ279+BZ282+BZ290+BZ301+BZ304+BZ316+BZ319+BZ323+BZ326</f>
        <v>#REF!</v>
      </c>
      <c r="CA226" s="663">
        <f>CB226+CC226+CD226</f>
        <v>0</v>
      </c>
      <c r="CB226" s="663">
        <f>CB229+CB279+CB282+CB290+CB301+CB304+CB316+CB319+CB323+CB326</f>
        <v>0</v>
      </c>
      <c r="CC226" s="663">
        <f t="shared" ref="CC226:CD226" si="939">CC229+CC279+CC282+CC290+CC301+CC304+CC316+CC319+CC323+CC326</f>
        <v>0</v>
      </c>
      <c r="CD226" s="663">
        <f t="shared" si="939"/>
        <v>0</v>
      </c>
      <c r="CE226" s="663">
        <f>CF226+CH226+CI226</f>
        <v>1624943.4886</v>
      </c>
      <c r="CF226" s="663">
        <f>CF229+CF279+CF282+CF290+CF301+CF304+CF316+CF319+CF323+CF326</f>
        <v>534943.48860000004</v>
      </c>
      <c r="CG226" s="663"/>
      <c r="CH226" s="663">
        <f t="shared" ref="CH226:CI226" si="940">CH229+CH279+CH282+CH290+CH301+CH304+CH316+CH319+CH323+CH326</f>
        <v>0</v>
      </c>
      <c r="CI226" s="663">
        <f t="shared" si="940"/>
        <v>1090000</v>
      </c>
      <c r="CJ226" s="663"/>
      <c r="CK226" s="663">
        <f>CK229+CK232+CK235</f>
        <v>0</v>
      </c>
      <c r="CL226" s="663">
        <f>CL229+CL232+CL235</f>
        <v>0</v>
      </c>
      <c r="CM226" s="663">
        <f>CM229+CM232+CM235</f>
        <v>0</v>
      </c>
      <c r="CN226" s="663">
        <f>CN229+CN232+CN235</f>
        <v>0</v>
      </c>
      <c r="CO226" s="663">
        <f t="shared" ref="CO226" si="941">CO229+CO279+CO282+CO290+CO301+CO304+CO316+CO319+CO323+CO326</f>
        <v>1090000</v>
      </c>
    </row>
    <row r="227" spans="2:93" s="741" customFormat="1" ht="133.5" hidden="1" customHeight="1" x14ac:dyDescent="0.3">
      <c r="B227" s="737" t="s">
        <v>337</v>
      </c>
      <c r="C227" s="738" t="s">
        <v>347</v>
      </c>
      <c r="D227" s="182">
        <f t="shared" si="877"/>
        <v>0</v>
      </c>
      <c r="E227" s="739">
        <f>E229</f>
        <v>0</v>
      </c>
      <c r="F227" s="739"/>
      <c r="G227" s="739">
        <f t="shared" ref="G227:H227" si="942">G229</f>
        <v>0</v>
      </c>
      <c r="H227" s="739">
        <f t="shared" si="942"/>
        <v>0</v>
      </c>
      <c r="I227" s="739"/>
      <c r="J227" s="603" t="e">
        <f t="shared" si="741"/>
        <v>#DIV/0!</v>
      </c>
      <c r="K227" s="739">
        <f>K229</f>
        <v>0</v>
      </c>
      <c r="L227" s="740"/>
      <c r="M227" s="185"/>
      <c r="N227" s="603" t="e">
        <f t="shared" si="878"/>
        <v>#DIV/0!</v>
      </c>
      <c r="O227" s="740">
        <f t="shared" ref="O227" si="943">O229</f>
        <v>0</v>
      </c>
      <c r="P227" s="740"/>
      <c r="Q227" s="740">
        <f t="shared" ref="Q227" si="944">Q229</f>
        <v>0</v>
      </c>
      <c r="R227" s="740"/>
      <c r="S227" s="128">
        <f t="shared" si="756"/>
        <v>0</v>
      </c>
      <c r="T227" s="621" t="e">
        <f t="shared" si="757"/>
        <v>#DIV/0!</v>
      </c>
      <c r="U227" s="740"/>
      <c r="V227" s="621"/>
      <c r="W227" s="740"/>
      <c r="X227" s="621" t="e">
        <f t="shared" si="743"/>
        <v>#DIV/0!</v>
      </c>
      <c r="Y227" s="740">
        <f t="shared" ref="Y227" si="945">Y229</f>
        <v>0</v>
      </c>
      <c r="Z227" s="621"/>
      <c r="AA227" s="740">
        <f t="shared" ref="AA227" si="946">AA229</f>
        <v>0</v>
      </c>
      <c r="AB227" s="621"/>
      <c r="AC227" s="661">
        <f t="shared" si="753"/>
        <v>0</v>
      </c>
      <c r="AD227" s="641" t="e">
        <f t="shared" si="754"/>
        <v>#DIV/0!</v>
      </c>
      <c r="AE227" s="740"/>
      <c r="AF227" s="641"/>
      <c r="AG227" s="661"/>
      <c r="AH227" s="641" t="e">
        <f t="shared" si="747"/>
        <v>#DIV/0!</v>
      </c>
      <c r="AI227" s="740">
        <f t="shared" ref="AI227" si="947">AI229</f>
        <v>0</v>
      </c>
      <c r="AJ227" s="641">
        <v>0</v>
      </c>
      <c r="AK227" s="740">
        <f t="shared" ref="AK227" si="948">AK229</f>
        <v>0</v>
      </c>
      <c r="AL227" s="663"/>
      <c r="AM227" s="740"/>
      <c r="AN227" s="740"/>
      <c r="AO227" s="740"/>
      <c r="AP227" s="740"/>
      <c r="AQ227" s="740"/>
      <c r="AR227" s="740"/>
      <c r="AS227" s="740"/>
      <c r="AT227" s="740"/>
      <c r="AU227" s="182">
        <f t="shared" si="881"/>
        <v>0</v>
      </c>
      <c r="AV227" s="663">
        <f t="shared" si="879"/>
        <v>0</v>
      </c>
      <c r="AW227" s="740">
        <f>AW229</f>
        <v>0</v>
      </c>
      <c r="AX227" s="740"/>
      <c r="AY227" s="740">
        <f t="shared" ref="AY227:AZ227" si="949">AY229</f>
        <v>0</v>
      </c>
      <c r="AZ227" s="740">
        <f t="shared" si="949"/>
        <v>0</v>
      </c>
      <c r="BA227" s="740">
        <f>BB227+BC227+BD227</f>
        <v>0</v>
      </c>
      <c r="BB227" s="740">
        <f>BB231</f>
        <v>0</v>
      </c>
      <c r="BC227" s="740">
        <f>BC231</f>
        <v>0</v>
      </c>
      <c r="BD227" s="740">
        <f>BD231</f>
        <v>0</v>
      </c>
      <c r="BE227" s="740">
        <f>BF227+BG227+BH227</f>
        <v>0</v>
      </c>
      <c r="BF227" s="740">
        <f>BF231</f>
        <v>0</v>
      </c>
      <c r="BG227" s="740">
        <f>BG231</f>
        <v>0</v>
      </c>
      <c r="BH227" s="740">
        <f>BH231</f>
        <v>0</v>
      </c>
      <c r="BI227" s="663">
        <f>BJ227+BL227+BM227</f>
        <v>0</v>
      </c>
      <c r="BJ227" s="740">
        <f>BJ229</f>
        <v>0</v>
      </c>
      <c r="BK227" s="740"/>
      <c r="BL227" s="740">
        <f t="shared" ref="BL227:BM227" si="950">BL229</f>
        <v>0</v>
      </c>
      <c r="BM227" s="740">
        <f t="shared" si="950"/>
        <v>0</v>
      </c>
      <c r="BN227" s="740"/>
      <c r="BO227" s="663">
        <f>BP227+BR227+BS227</f>
        <v>0</v>
      </c>
      <c r="BP227" s="663">
        <f>BP229</f>
        <v>0</v>
      </c>
      <c r="BQ227" s="740"/>
      <c r="BR227" s="740">
        <f t="shared" ref="BR227:BS227" si="951">BR229</f>
        <v>0</v>
      </c>
      <c r="BS227" s="740">
        <f t="shared" si="951"/>
        <v>0</v>
      </c>
      <c r="BT227" s="740">
        <f>BT231</f>
        <v>0</v>
      </c>
      <c r="BU227" s="740">
        <f>BU231</f>
        <v>0</v>
      </c>
      <c r="BV227" s="663">
        <f>BW227+BY227+BZ227</f>
        <v>0</v>
      </c>
      <c r="BW227" s="740">
        <f>BW229</f>
        <v>0</v>
      </c>
      <c r="BX227" s="740"/>
      <c r="BY227" s="740">
        <f t="shared" ref="BY227:BZ227" si="952">BY229</f>
        <v>0</v>
      </c>
      <c r="BZ227" s="740">
        <f t="shared" si="952"/>
        <v>0</v>
      </c>
      <c r="CA227" s="740">
        <f>CB227+CC227+CD227</f>
        <v>0</v>
      </c>
      <c r="CB227" s="740">
        <f>CB229</f>
        <v>0</v>
      </c>
      <c r="CC227" s="740">
        <f t="shared" ref="CC227:CD227" si="953">CC229</f>
        <v>0</v>
      </c>
      <c r="CD227" s="740">
        <f t="shared" si="953"/>
        <v>0</v>
      </c>
      <c r="CE227" s="740">
        <f>CF227+CH227+CI227</f>
        <v>0</v>
      </c>
      <c r="CF227" s="740">
        <f>CF229</f>
        <v>0</v>
      </c>
      <c r="CG227" s="740"/>
      <c r="CH227" s="740">
        <f t="shared" ref="CH227:CI227" si="954">CH229</f>
        <v>0</v>
      </c>
      <c r="CI227" s="740">
        <f t="shared" si="954"/>
        <v>0</v>
      </c>
      <c r="CJ227" s="740"/>
      <c r="CK227" s="663">
        <f>CL227+CN227+CO227</f>
        <v>0</v>
      </c>
      <c r="CL227" s="740">
        <f>CL229</f>
        <v>0</v>
      </c>
      <c r="CM227" s="740"/>
      <c r="CN227" s="740">
        <f t="shared" ref="CN227:CO227" si="955">CN229</f>
        <v>0</v>
      </c>
      <c r="CO227" s="740">
        <f t="shared" si="955"/>
        <v>0</v>
      </c>
    </row>
    <row r="228" spans="2:93" s="77" customFormat="1" ht="55.5" hidden="1" customHeight="1" x14ac:dyDescent="0.3">
      <c r="B228" s="206"/>
      <c r="C228" s="111" t="s">
        <v>32</v>
      </c>
      <c r="D228" s="182">
        <f t="shared" si="877"/>
        <v>0</v>
      </c>
      <c r="E228" s="182">
        <f>E234</f>
        <v>0</v>
      </c>
      <c r="F228" s="182"/>
      <c r="G228" s="182">
        <f t="shared" ref="G228:H228" si="956">G234</f>
        <v>0</v>
      </c>
      <c r="H228" s="182">
        <f t="shared" si="956"/>
        <v>0</v>
      </c>
      <c r="I228" s="182"/>
      <c r="J228" s="603" t="e">
        <f t="shared" si="741"/>
        <v>#DIV/0!</v>
      </c>
      <c r="K228" s="182">
        <f>K234</f>
        <v>0</v>
      </c>
      <c r="L228" s="663"/>
      <c r="M228" s="185"/>
      <c r="N228" s="603" t="e">
        <f t="shared" si="878"/>
        <v>#DIV/0!</v>
      </c>
      <c r="O228" s="663">
        <f t="shared" ref="O228" si="957">O234</f>
        <v>0</v>
      </c>
      <c r="P228" s="663"/>
      <c r="Q228" s="663">
        <f t="shared" ref="Q228" si="958">Q234</f>
        <v>0</v>
      </c>
      <c r="R228" s="663"/>
      <c r="S228" s="128">
        <f t="shared" si="756"/>
        <v>0</v>
      </c>
      <c r="T228" s="621" t="e">
        <f t="shared" si="757"/>
        <v>#DIV/0!</v>
      </c>
      <c r="U228" s="663"/>
      <c r="V228" s="621"/>
      <c r="W228" s="663"/>
      <c r="X228" s="621" t="e">
        <f t="shared" si="743"/>
        <v>#DIV/0!</v>
      </c>
      <c r="Y228" s="663">
        <f t="shared" ref="Y228" si="959">Y234</f>
        <v>0</v>
      </c>
      <c r="Z228" s="621"/>
      <c r="AA228" s="663">
        <f t="shared" ref="AA228" si="960">AA234</f>
        <v>0</v>
      </c>
      <c r="AB228" s="621"/>
      <c r="AC228" s="661">
        <f t="shared" si="753"/>
        <v>0</v>
      </c>
      <c r="AD228" s="641" t="e">
        <f t="shared" si="754"/>
        <v>#DIV/0!</v>
      </c>
      <c r="AE228" s="663"/>
      <c r="AF228" s="641"/>
      <c r="AG228" s="661"/>
      <c r="AH228" s="641" t="e">
        <f t="shared" si="747"/>
        <v>#DIV/0!</v>
      </c>
      <c r="AI228" s="663">
        <f t="shared" ref="AI228" si="961">AI234</f>
        <v>0</v>
      </c>
      <c r="AJ228" s="641">
        <v>0</v>
      </c>
      <c r="AK228" s="663">
        <f t="shared" ref="AK228" si="962">AK234</f>
        <v>0</v>
      </c>
      <c r="AL228" s="663"/>
      <c r="AM228" s="663"/>
      <c r="AN228" s="663"/>
      <c r="AO228" s="663"/>
      <c r="AP228" s="663"/>
      <c r="AQ228" s="663"/>
      <c r="AR228" s="663"/>
      <c r="AS228" s="663"/>
      <c r="AT228" s="663"/>
      <c r="AU228" s="182">
        <f t="shared" si="881"/>
        <v>0</v>
      </c>
      <c r="AV228" s="663">
        <f t="shared" si="879"/>
        <v>0</v>
      </c>
      <c r="AW228" s="663">
        <f>AW234</f>
        <v>0</v>
      </c>
      <c r="AX228" s="663"/>
      <c r="AY228" s="663">
        <f t="shared" ref="AY228:AZ228" si="963">AY234</f>
        <v>0</v>
      </c>
      <c r="AZ228" s="663">
        <f t="shared" si="963"/>
        <v>0</v>
      </c>
      <c r="BA228" s="663">
        <f>BB228+BC228+BD228</f>
        <v>0</v>
      </c>
      <c r="BB228" s="663">
        <f>BB234</f>
        <v>0</v>
      </c>
      <c r="BC228" s="663">
        <f t="shared" ref="BC228:BD228" si="964">BC234</f>
        <v>0</v>
      </c>
      <c r="BD228" s="663">
        <f t="shared" si="964"/>
        <v>0</v>
      </c>
      <c r="BE228" s="663">
        <f>BF228+BG228+BH228</f>
        <v>0</v>
      </c>
      <c r="BF228" s="663">
        <f>BF234</f>
        <v>0</v>
      </c>
      <c r="BG228" s="663">
        <f t="shared" ref="BG228:BH228" si="965">BG234</f>
        <v>0</v>
      </c>
      <c r="BH228" s="663">
        <f t="shared" si="965"/>
        <v>0</v>
      </c>
      <c r="BI228" s="663">
        <f>BJ228+BL228+BM228</f>
        <v>0</v>
      </c>
      <c r="BJ228" s="663">
        <f>BJ234</f>
        <v>0</v>
      </c>
      <c r="BK228" s="663"/>
      <c r="BL228" s="663">
        <f t="shared" ref="BL228:BM228" si="966">BL234</f>
        <v>0</v>
      </c>
      <c r="BM228" s="663">
        <f t="shared" si="966"/>
        <v>0</v>
      </c>
      <c r="BN228" s="663"/>
      <c r="BO228" s="663">
        <f>BP228+BR228+BS228</f>
        <v>0</v>
      </c>
      <c r="BP228" s="663">
        <f>BP234</f>
        <v>0</v>
      </c>
      <c r="BQ228" s="663"/>
      <c r="BR228" s="663">
        <f t="shared" ref="BR228:BS228" si="967">BR234</f>
        <v>0</v>
      </c>
      <c r="BS228" s="663">
        <f t="shared" si="967"/>
        <v>0</v>
      </c>
      <c r="BT228" s="663">
        <f t="shared" ref="BT228:BU228" si="968">BT234</f>
        <v>0</v>
      </c>
      <c r="BU228" s="663">
        <f t="shared" si="968"/>
        <v>0</v>
      </c>
      <c r="BV228" s="663">
        <f>BW228+BY228+BZ228</f>
        <v>0</v>
      </c>
      <c r="BW228" s="663">
        <f>BW234</f>
        <v>0</v>
      </c>
      <c r="BX228" s="663"/>
      <c r="BY228" s="663">
        <f t="shared" ref="BY228:BZ228" si="969">BY234</f>
        <v>0</v>
      </c>
      <c r="BZ228" s="663">
        <f t="shared" si="969"/>
        <v>0</v>
      </c>
      <c r="CA228" s="663">
        <f>CB228+CC228+CD228</f>
        <v>0</v>
      </c>
      <c r="CB228" s="663">
        <f>CB234</f>
        <v>0</v>
      </c>
      <c r="CC228" s="663">
        <f t="shared" ref="CC228:CD228" si="970">CC234</f>
        <v>0</v>
      </c>
      <c r="CD228" s="663">
        <f t="shared" si="970"/>
        <v>0</v>
      </c>
      <c r="CE228" s="663">
        <f>CF228+CH228+CI228</f>
        <v>0</v>
      </c>
      <c r="CF228" s="663">
        <f>CF234</f>
        <v>0</v>
      </c>
      <c r="CG228" s="663"/>
      <c r="CH228" s="663">
        <f t="shared" ref="CH228:CI228" si="971">CH234</f>
        <v>0</v>
      </c>
      <c r="CI228" s="663">
        <f t="shared" si="971"/>
        <v>0</v>
      </c>
      <c r="CJ228" s="663"/>
      <c r="CK228" s="663">
        <f>CL228+CN228+CO228</f>
        <v>0</v>
      </c>
      <c r="CL228" s="663">
        <f>CL234</f>
        <v>0</v>
      </c>
      <c r="CM228" s="663"/>
      <c r="CN228" s="663">
        <f t="shared" ref="CN228:CO228" si="972">CN234</f>
        <v>0</v>
      </c>
      <c r="CO228" s="663">
        <f t="shared" si="972"/>
        <v>0</v>
      </c>
    </row>
    <row r="229" spans="2:93" s="77" customFormat="1" ht="57.75" hidden="1" customHeight="1" x14ac:dyDescent="0.3">
      <c r="B229" s="206"/>
      <c r="C229" s="111" t="s">
        <v>31</v>
      </c>
      <c r="D229" s="182">
        <f t="shared" si="877"/>
        <v>0</v>
      </c>
      <c r="E229" s="182">
        <f>E230+E236</f>
        <v>0</v>
      </c>
      <c r="F229" s="182"/>
      <c r="G229" s="182">
        <f>G230+G236</f>
        <v>0</v>
      </c>
      <c r="H229" s="182">
        <f t="shared" ref="H229" si="973">H232+H235</f>
        <v>0</v>
      </c>
      <c r="I229" s="182"/>
      <c r="J229" s="603" t="e">
        <f t="shared" si="741"/>
        <v>#DIV/0!</v>
      </c>
      <c r="K229" s="182">
        <f>K230+K236</f>
        <v>0</v>
      </c>
      <c r="L229" s="663"/>
      <c r="M229" s="185"/>
      <c r="N229" s="603" t="e">
        <f t="shared" si="878"/>
        <v>#DIV/0!</v>
      </c>
      <c r="O229" s="663">
        <f>O230+O236</f>
        <v>0</v>
      </c>
      <c r="P229" s="663"/>
      <c r="Q229" s="663">
        <f t="shared" ref="Q229" si="974">Q232+Q235</f>
        <v>0</v>
      </c>
      <c r="R229" s="663"/>
      <c r="S229" s="128">
        <f t="shared" si="756"/>
        <v>0</v>
      </c>
      <c r="T229" s="621" t="e">
        <f t="shared" si="757"/>
        <v>#DIV/0!</v>
      </c>
      <c r="U229" s="663"/>
      <c r="V229" s="621"/>
      <c r="W229" s="663"/>
      <c r="X229" s="621" t="e">
        <f t="shared" si="743"/>
        <v>#DIV/0!</v>
      </c>
      <c r="Y229" s="663">
        <f>Y230+Y236</f>
        <v>0</v>
      </c>
      <c r="Z229" s="621"/>
      <c r="AA229" s="663">
        <f t="shared" ref="AA229" si="975">AA232+AA235</f>
        <v>0</v>
      </c>
      <c r="AB229" s="621"/>
      <c r="AC229" s="661">
        <f t="shared" si="753"/>
        <v>0</v>
      </c>
      <c r="AD229" s="641" t="e">
        <f t="shared" si="754"/>
        <v>#DIV/0!</v>
      </c>
      <c r="AE229" s="663"/>
      <c r="AF229" s="641"/>
      <c r="AG229" s="661"/>
      <c r="AH229" s="641" t="e">
        <f t="shared" si="747"/>
        <v>#DIV/0!</v>
      </c>
      <c r="AI229" s="663">
        <f>AI230+AI236</f>
        <v>0</v>
      </c>
      <c r="AJ229" s="641">
        <v>0</v>
      </c>
      <c r="AK229" s="663">
        <f t="shared" ref="AK229" si="976">AK232+AK235</f>
        <v>0</v>
      </c>
      <c r="AL229" s="663"/>
      <c r="AM229" s="663"/>
      <c r="AN229" s="663"/>
      <c r="AO229" s="663"/>
      <c r="AP229" s="663"/>
      <c r="AQ229" s="663"/>
      <c r="AR229" s="663"/>
      <c r="AS229" s="663"/>
      <c r="AT229" s="663"/>
      <c r="AU229" s="182">
        <f t="shared" si="881"/>
        <v>0</v>
      </c>
      <c r="AV229" s="663">
        <f t="shared" si="879"/>
        <v>0</v>
      </c>
      <c r="AW229" s="663">
        <f>AW230+AW236</f>
        <v>0</v>
      </c>
      <c r="AX229" s="663"/>
      <c r="AY229" s="663">
        <f>AY230+AY236</f>
        <v>0</v>
      </c>
      <c r="AZ229" s="663">
        <f t="shared" ref="AZ229" si="977">AZ232+AZ235</f>
        <v>0</v>
      </c>
      <c r="BA229" s="663">
        <f>BB229+BC229+BD229</f>
        <v>0</v>
      </c>
      <c r="BB229" s="663">
        <f>BB232+BB235</f>
        <v>0</v>
      </c>
      <c r="BC229" s="663">
        <f t="shared" ref="BC229:BD229" si="978">BC232+BC235</f>
        <v>0</v>
      </c>
      <c r="BD229" s="663">
        <f t="shared" si="978"/>
        <v>0</v>
      </c>
      <c r="BE229" s="663">
        <f>BF229+BG229+BH229</f>
        <v>0</v>
      </c>
      <c r="BF229" s="663">
        <f>BF232+BF235</f>
        <v>0</v>
      </c>
      <c r="BG229" s="663">
        <f t="shared" ref="BG229:BH229" si="979">BG232+BG235</f>
        <v>0</v>
      </c>
      <c r="BH229" s="663">
        <f t="shared" si="979"/>
        <v>0</v>
      </c>
      <c r="BI229" s="663">
        <f>BJ229+BL229+BM229</f>
        <v>0</v>
      </c>
      <c r="BJ229" s="663">
        <f>BJ230+BJ236</f>
        <v>0</v>
      </c>
      <c r="BK229" s="663"/>
      <c r="BL229" s="663">
        <f>BL230+BL236</f>
        <v>0</v>
      </c>
      <c r="BM229" s="663">
        <f t="shared" ref="BM229" si="980">BM232+BM235</f>
        <v>0</v>
      </c>
      <c r="BN229" s="663"/>
      <c r="BO229" s="663">
        <f>BP229+BR229+BS229</f>
        <v>0</v>
      </c>
      <c r="BP229" s="663">
        <f>BP230+BP236</f>
        <v>0</v>
      </c>
      <c r="BQ229" s="663"/>
      <c r="BR229" s="663">
        <f>BR230+BR236</f>
        <v>0</v>
      </c>
      <c r="BS229" s="663">
        <f t="shared" ref="BS229" si="981">BS232+BS235</f>
        <v>0</v>
      </c>
      <c r="BT229" s="663">
        <f t="shared" ref="BT229:BU229" si="982">BT232+BT235</f>
        <v>0</v>
      </c>
      <c r="BU229" s="663">
        <f t="shared" si="982"/>
        <v>0</v>
      </c>
      <c r="BV229" s="663">
        <f>BW229+BY229+BZ229</f>
        <v>0</v>
      </c>
      <c r="BW229" s="663">
        <f>BW230+BW236</f>
        <v>0</v>
      </c>
      <c r="BX229" s="663"/>
      <c r="BY229" s="663">
        <f>BY230+BY236</f>
        <v>0</v>
      </c>
      <c r="BZ229" s="663">
        <f t="shared" ref="BZ229" si="983">BZ232+BZ235</f>
        <v>0</v>
      </c>
      <c r="CA229" s="663">
        <f>CB229+CC229+CD229</f>
        <v>0</v>
      </c>
      <c r="CB229" s="663">
        <f>CB230+CB236</f>
        <v>0</v>
      </c>
      <c r="CC229" s="663">
        <f>CC230+CC236</f>
        <v>0</v>
      </c>
      <c r="CD229" s="663">
        <f t="shared" ref="CD229" si="984">CD232+CD235</f>
        <v>0</v>
      </c>
      <c r="CE229" s="663">
        <f>CF229+CH229+CI229</f>
        <v>0</v>
      </c>
      <c r="CF229" s="663">
        <f>CF230+CF236</f>
        <v>0</v>
      </c>
      <c r="CG229" s="663"/>
      <c r="CH229" s="663">
        <f>CH230+CH236</f>
        <v>0</v>
      </c>
      <c r="CI229" s="663">
        <f t="shared" ref="CI229" si="985">CI232+CI235</f>
        <v>0</v>
      </c>
      <c r="CJ229" s="663"/>
      <c r="CK229" s="663">
        <f>CL229+CN229+CO229</f>
        <v>0</v>
      </c>
      <c r="CL229" s="663">
        <f>CL230+CL236</f>
        <v>0</v>
      </c>
      <c r="CM229" s="663"/>
      <c r="CN229" s="663">
        <f>CN230+CN236</f>
        <v>0</v>
      </c>
      <c r="CO229" s="663">
        <f t="shared" ref="CO229" si="986">CO232+CO235</f>
        <v>0</v>
      </c>
    </row>
    <row r="230" spans="2:93" s="744" customFormat="1" ht="209.25" hidden="1" customHeight="1" x14ac:dyDescent="0.3">
      <c r="B230" s="742" t="s">
        <v>34</v>
      </c>
      <c r="C230" s="743" t="s">
        <v>330</v>
      </c>
      <c r="D230" s="182">
        <f t="shared" si="877"/>
        <v>0</v>
      </c>
      <c r="E230" s="451"/>
      <c r="F230" s="451"/>
      <c r="G230" s="451">
        <f>G231</f>
        <v>0</v>
      </c>
      <c r="H230" s="451"/>
      <c r="I230" s="451"/>
      <c r="J230" s="603" t="e">
        <f t="shared" si="741"/>
        <v>#DIV/0!</v>
      </c>
      <c r="K230" s="451"/>
      <c r="L230" s="465"/>
      <c r="M230" s="185"/>
      <c r="N230" s="603" t="e">
        <f t="shared" si="878"/>
        <v>#DIV/0!</v>
      </c>
      <c r="O230" s="465">
        <f>O231</f>
        <v>0</v>
      </c>
      <c r="P230" s="465"/>
      <c r="Q230" s="465"/>
      <c r="R230" s="465"/>
      <c r="S230" s="128">
        <f t="shared" si="756"/>
        <v>0</v>
      </c>
      <c r="T230" s="621" t="e">
        <f t="shared" si="757"/>
        <v>#DIV/0!</v>
      </c>
      <c r="U230" s="465"/>
      <c r="V230" s="621"/>
      <c r="W230" s="465"/>
      <c r="X230" s="621" t="e">
        <f t="shared" si="743"/>
        <v>#DIV/0!</v>
      </c>
      <c r="Y230" s="465">
        <f>Y231</f>
        <v>0</v>
      </c>
      <c r="Z230" s="621"/>
      <c r="AA230" s="465"/>
      <c r="AB230" s="621"/>
      <c r="AC230" s="661">
        <f t="shared" si="753"/>
        <v>0</v>
      </c>
      <c r="AD230" s="641" t="e">
        <f t="shared" si="754"/>
        <v>#DIV/0!</v>
      </c>
      <c r="AE230" s="465"/>
      <c r="AF230" s="641"/>
      <c r="AG230" s="661"/>
      <c r="AH230" s="641" t="e">
        <f t="shared" si="747"/>
        <v>#DIV/0!</v>
      </c>
      <c r="AI230" s="465">
        <f>AI231</f>
        <v>0</v>
      </c>
      <c r="AJ230" s="641">
        <v>0</v>
      </c>
      <c r="AK230" s="465"/>
      <c r="AL230" s="663"/>
      <c r="AM230" s="465"/>
      <c r="AN230" s="465"/>
      <c r="AO230" s="465"/>
      <c r="AP230" s="465"/>
      <c r="AQ230" s="465"/>
      <c r="AR230" s="465"/>
      <c r="AS230" s="465"/>
      <c r="AT230" s="465"/>
      <c r="AU230" s="182">
        <f t="shared" si="881"/>
        <v>0</v>
      </c>
      <c r="AV230" s="663">
        <f t="shared" si="879"/>
        <v>0</v>
      </c>
      <c r="AW230" s="465"/>
      <c r="AX230" s="465"/>
      <c r="AY230" s="465">
        <f>AY231</f>
        <v>0</v>
      </c>
      <c r="AZ230" s="465"/>
      <c r="BA230" s="465"/>
      <c r="BB230" s="465"/>
      <c r="BC230" s="465"/>
      <c r="BD230" s="465"/>
      <c r="BE230" s="465"/>
      <c r="BF230" s="465"/>
      <c r="BG230" s="465"/>
      <c r="BH230" s="465"/>
      <c r="BI230" s="663">
        <f>BI231</f>
        <v>0</v>
      </c>
      <c r="BJ230" s="465"/>
      <c r="BK230" s="465"/>
      <c r="BL230" s="465">
        <f>BL231</f>
        <v>0</v>
      </c>
      <c r="BM230" s="465"/>
      <c r="BN230" s="465"/>
      <c r="BO230" s="663">
        <f>BO231</f>
        <v>0</v>
      </c>
      <c r="BP230" s="663"/>
      <c r="BQ230" s="465"/>
      <c r="BR230" s="465">
        <f>BR231</f>
        <v>0</v>
      </c>
      <c r="BS230" s="465"/>
      <c r="BT230" s="465"/>
      <c r="BU230" s="465"/>
      <c r="BV230" s="663">
        <f>BV231</f>
        <v>0</v>
      </c>
      <c r="BW230" s="465"/>
      <c r="BX230" s="465"/>
      <c r="BY230" s="465">
        <f>BY231</f>
        <v>0</v>
      </c>
      <c r="BZ230" s="465"/>
      <c r="CA230" s="465">
        <f>CA231</f>
        <v>0</v>
      </c>
      <c r="CB230" s="465"/>
      <c r="CC230" s="465">
        <f>CC231</f>
        <v>0</v>
      </c>
      <c r="CD230" s="465"/>
      <c r="CE230" s="465">
        <f>CE231</f>
        <v>0</v>
      </c>
      <c r="CF230" s="465"/>
      <c r="CG230" s="465"/>
      <c r="CH230" s="465">
        <f>CH231</f>
        <v>0</v>
      </c>
      <c r="CI230" s="465"/>
      <c r="CJ230" s="465"/>
      <c r="CK230" s="663">
        <f>CK231</f>
        <v>0</v>
      </c>
      <c r="CL230" s="465"/>
      <c r="CM230" s="465"/>
      <c r="CN230" s="465">
        <f>CN231</f>
        <v>0</v>
      </c>
      <c r="CO230" s="465"/>
    </row>
    <row r="231" spans="2:93" s="77" customFormat="1" ht="206.25" hidden="1" customHeight="1" x14ac:dyDescent="0.3">
      <c r="B231" s="662" t="s">
        <v>36</v>
      </c>
      <c r="C231" s="114" t="s">
        <v>128</v>
      </c>
      <c r="D231" s="182">
        <f t="shared" si="877"/>
        <v>0</v>
      </c>
      <c r="E231" s="182"/>
      <c r="F231" s="182"/>
      <c r="G231" s="182">
        <v>0</v>
      </c>
      <c r="H231" s="248"/>
      <c r="I231" s="248"/>
      <c r="J231" s="603" t="e">
        <f t="shared" si="741"/>
        <v>#DIV/0!</v>
      </c>
      <c r="K231" s="182"/>
      <c r="L231" s="21"/>
      <c r="M231" s="185"/>
      <c r="N231" s="603" t="e">
        <f t="shared" si="878"/>
        <v>#DIV/0!</v>
      </c>
      <c r="O231" s="663">
        <v>0</v>
      </c>
      <c r="P231" s="21"/>
      <c r="Q231" s="21"/>
      <c r="R231" s="21"/>
      <c r="S231" s="128">
        <f t="shared" si="756"/>
        <v>0</v>
      </c>
      <c r="T231" s="621" t="e">
        <f t="shared" si="757"/>
        <v>#DIV/0!</v>
      </c>
      <c r="U231" s="663"/>
      <c r="V231" s="621"/>
      <c r="W231" s="663"/>
      <c r="X231" s="621" t="e">
        <f t="shared" si="743"/>
        <v>#DIV/0!</v>
      </c>
      <c r="Y231" s="663">
        <v>0</v>
      </c>
      <c r="Z231" s="621"/>
      <c r="AA231" s="21"/>
      <c r="AB231" s="621"/>
      <c r="AC231" s="661">
        <f t="shared" si="753"/>
        <v>0</v>
      </c>
      <c r="AD231" s="641" t="e">
        <f t="shared" si="754"/>
        <v>#DIV/0!</v>
      </c>
      <c r="AE231" s="663"/>
      <c r="AF231" s="641"/>
      <c r="AG231" s="661"/>
      <c r="AH231" s="641" t="e">
        <f t="shared" si="747"/>
        <v>#DIV/0!</v>
      </c>
      <c r="AI231" s="663">
        <v>0</v>
      </c>
      <c r="AJ231" s="641">
        <v>0</v>
      </c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182">
        <f t="shared" si="881"/>
        <v>0</v>
      </c>
      <c r="AV231" s="663">
        <f t="shared" si="879"/>
        <v>0</v>
      </c>
      <c r="AW231" s="663"/>
      <c r="AX231" s="663"/>
      <c r="AY231" s="663">
        <v>0</v>
      </c>
      <c r="AZ231" s="21"/>
      <c r="BA231" s="21">
        <f t="shared" si="610"/>
        <v>0</v>
      </c>
      <c r="BB231" s="21"/>
      <c r="BC231" s="21"/>
      <c r="BD231" s="21"/>
      <c r="BE231" s="663">
        <f t="shared" si="608"/>
        <v>0</v>
      </c>
      <c r="BF231" s="663">
        <f>E231</f>
        <v>0</v>
      </c>
      <c r="BG231" s="663">
        <f>G231</f>
        <v>0</v>
      </c>
      <c r="BH231" s="21"/>
      <c r="BI231" s="663">
        <f>BJ231+BL231+BM231</f>
        <v>0</v>
      </c>
      <c r="BJ231" s="663"/>
      <c r="BK231" s="663"/>
      <c r="BL231" s="663"/>
      <c r="BM231" s="21"/>
      <c r="BN231" s="663"/>
      <c r="BO231" s="663">
        <f>BP231+BR231+BS231</f>
        <v>0</v>
      </c>
      <c r="BP231" s="663"/>
      <c r="BQ231" s="663"/>
      <c r="BR231" s="663"/>
      <c r="BS231" s="21"/>
      <c r="BT231" s="663"/>
      <c r="BU231" s="21"/>
      <c r="BV231" s="663">
        <f>BW231+BY231+BZ231</f>
        <v>0</v>
      </c>
      <c r="BW231" s="663"/>
      <c r="BX231" s="663"/>
      <c r="BY231" s="663"/>
      <c r="BZ231" s="21"/>
      <c r="CA231" s="663">
        <f t="shared" ref="CA231" si="987">CB231+CC231+CD231</f>
        <v>0</v>
      </c>
      <c r="CB231" s="182"/>
      <c r="CC231" s="182"/>
      <c r="CD231" s="248"/>
      <c r="CE231" s="663">
        <f t="shared" ref="CE231" si="988">CF231+CH231+CI231</f>
        <v>0</v>
      </c>
      <c r="CF231" s="182"/>
      <c r="CG231" s="182"/>
      <c r="CH231" s="182"/>
      <c r="CI231" s="248"/>
      <c r="CJ231" s="663"/>
      <c r="CK231" s="663">
        <f>CL231+CN231+CO231</f>
        <v>0</v>
      </c>
      <c r="CL231" s="663"/>
      <c r="CM231" s="663"/>
      <c r="CN231" s="663"/>
      <c r="CO231" s="21"/>
    </row>
    <row r="232" spans="2:93" s="80" customFormat="1" ht="156.75" hidden="1" customHeight="1" x14ac:dyDescent="0.3">
      <c r="B232" s="209"/>
      <c r="C232" s="137" t="s">
        <v>31</v>
      </c>
      <c r="D232" s="182">
        <f t="shared" si="877"/>
        <v>0</v>
      </c>
      <c r="E232" s="123"/>
      <c r="F232" s="123"/>
      <c r="G232" s="123"/>
      <c r="H232" s="247"/>
      <c r="I232" s="247"/>
      <c r="J232" s="603" t="e">
        <f t="shared" si="741"/>
        <v>#DIV/0!</v>
      </c>
      <c r="K232" s="123"/>
      <c r="L232" s="33"/>
      <c r="M232" s="185"/>
      <c r="N232" s="603" t="e">
        <f t="shared" si="878"/>
        <v>#DIV/0!</v>
      </c>
      <c r="O232" s="120"/>
      <c r="P232" s="33"/>
      <c r="Q232" s="33"/>
      <c r="R232" s="33"/>
      <c r="S232" s="128">
        <f t="shared" si="756"/>
        <v>0</v>
      </c>
      <c r="T232" s="621" t="e">
        <f t="shared" si="757"/>
        <v>#DIV/0!</v>
      </c>
      <c r="U232" s="120"/>
      <c r="V232" s="621"/>
      <c r="W232" s="120"/>
      <c r="X232" s="621" t="e">
        <f t="shared" si="743"/>
        <v>#DIV/0!</v>
      </c>
      <c r="Y232" s="120"/>
      <c r="Z232" s="621"/>
      <c r="AA232" s="33"/>
      <c r="AB232" s="621"/>
      <c r="AC232" s="661">
        <f t="shared" si="753"/>
        <v>0</v>
      </c>
      <c r="AD232" s="641" t="e">
        <f t="shared" si="754"/>
        <v>#DIV/0!</v>
      </c>
      <c r="AE232" s="120"/>
      <c r="AF232" s="641"/>
      <c r="AG232" s="661"/>
      <c r="AH232" s="641" t="e">
        <f t="shared" si="747"/>
        <v>#DIV/0!</v>
      </c>
      <c r="AI232" s="120"/>
      <c r="AJ232" s="641">
        <v>0</v>
      </c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182">
        <f t="shared" si="881"/>
        <v>0</v>
      </c>
      <c r="AV232" s="663">
        <f t="shared" si="879"/>
        <v>0</v>
      </c>
      <c r="AW232" s="120"/>
      <c r="AX232" s="120"/>
      <c r="AY232" s="120"/>
      <c r="AZ232" s="33"/>
      <c r="BA232" s="33"/>
      <c r="BB232" s="33"/>
      <c r="BC232" s="33"/>
      <c r="BD232" s="33"/>
      <c r="BE232" s="120"/>
      <c r="BF232" s="120"/>
      <c r="BG232" s="120"/>
      <c r="BH232" s="33"/>
      <c r="BI232" s="120"/>
      <c r="BJ232" s="120"/>
      <c r="BK232" s="120"/>
      <c r="BL232" s="120"/>
      <c r="BM232" s="33"/>
      <c r="BN232" s="120"/>
      <c r="BO232" s="120"/>
      <c r="BP232" s="120"/>
      <c r="BQ232" s="120"/>
      <c r="BR232" s="120"/>
      <c r="BS232" s="33"/>
      <c r="BT232" s="120"/>
      <c r="BU232" s="33"/>
      <c r="BV232" s="120"/>
      <c r="BW232" s="120"/>
      <c r="BX232" s="120"/>
      <c r="BY232" s="120"/>
      <c r="BZ232" s="33"/>
      <c r="CA232" s="120"/>
      <c r="CB232" s="123"/>
      <c r="CC232" s="123"/>
      <c r="CD232" s="247"/>
      <c r="CE232" s="120"/>
      <c r="CF232" s="123"/>
      <c r="CG232" s="123"/>
      <c r="CH232" s="123"/>
      <c r="CI232" s="247"/>
      <c r="CJ232" s="120"/>
      <c r="CK232" s="120"/>
      <c r="CL232" s="120"/>
      <c r="CM232" s="120"/>
      <c r="CN232" s="120"/>
      <c r="CO232" s="33"/>
    </row>
    <row r="233" spans="2:93" s="77" customFormat="1" ht="186" hidden="1" customHeight="1" x14ac:dyDescent="0.3">
      <c r="B233" s="662" t="s">
        <v>179</v>
      </c>
      <c r="C233" s="114" t="s">
        <v>284</v>
      </c>
      <c r="D233" s="182">
        <f t="shared" si="877"/>
        <v>0</v>
      </c>
      <c r="E233" s="182"/>
      <c r="F233" s="182"/>
      <c r="G233" s="182"/>
      <c r="H233" s="248"/>
      <c r="I233" s="248"/>
      <c r="J233" s="603" t="e">
        <f t="shared" si="741"/>
        <v>#DIV/0!</v>
      </c>
      <c r="K233" s="182"/>
      <c r="L233" s="21"/>
      <c r="M233" s="185"/>
      <c r="N233" s="603" t="e">
        <f t="shared" si="878"/>
        <v>#DIV/0!</v>
      </c>
      <c r="O233" s="663"/>
      <c r="P233" s="21"/>
      <c r="Q233" s="21"/>
      <c r="R233" s="21"/>
      <c r="S233" s="128">
        <f t="shared" si="756"/>
        <v>0</v>
      </c>
      <c r="T233" s="621" t="e">
        <f t="shared" si="757"/>
        <v>#DIV/0!</v>
      </c>
      <c r="U233" s="663"/>
      <c r="V233" s="621"/>
      <c r="W233" s="663"/>
      <c r="X233" s="621" t="e">
        <f t="shared" si="743"/>
        <v>#DIV/0!</v>
      </c>
      <c r="Y233" s="663"/>
      <c r="Z233" s="621"/>
      <c r="AA233" s="21"/>
      <c r="AB233" s="621"/>
      <c r="AC233" s="661">
        <f t="shared" si="753"/>
        <v>0</v>
      </c>
      <c r="AD233" s="641" t="e">
        <f t="shared" si="754"/>
        <v>#DIV/0!</v>
      </c>
      <c r="AE233" s="663"/>
      <c r="AF233" s="641"/>
      <c r="AG233" s="661"/>
      <c r="AH233" s="641" t="e">
        <f t="shared" si="747"/>
        <v>#DIV/0!</v>
      </c>
      <c r="AI233" s="663"/>
      <c r="AJ233" s="641">
        <v>0</v>
      </c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182">
        <f t="shared" si="881"/>
        <v>0</v>
      </c>
      <c r="AV233" s="663">
        <f t="shared" si="879"/>
        <v>0</v>
      </c>
      <c r="AW233" s="663"/>
      <c r="AX233" s="663"/>
      <c r="AY233" s="663"/>
      <c r="AZ233" s="21"/>
      <c r="BA233" s="21"/>
      <c r="BB233" s="21"/>
      <c r="BC233" s="21"/>
      <c r="BD233" s="21"/>
      <c r="BE233" s="663"/>
      <c r="BF233" s="663"/>
      <c r="BG233" s="663"/>
      <c r="BH233" s="21"/>
      <c r="BI233" s="663"/>
      <c r="BJ233" s="663"/>
      <c r="BK233" s="663"/>
      <c r="BL233" s="663"/>
      <c r="BM233" s="21"/>
      <c r="BN233" s="663"/>
      <c r="BO233" s="663"/>
      <c r="BP233" s="663"/>
      <c r="BQ233" s="663"/>
      <c r="BR233" s="663"/>
      <c r="BS233" s="21"/>
      <c r="BT233" s="663"/>
      <c r="BU233" s="21"/>
      <c r="BV233" s="663"/>
      <c r="BW233" s="663"/>
      <c r="BX233" s="663"/>
      <c r="BY233" s="663"/>
      <c r="BZ233" s="21"/>
      <c r="CA233" s="663"/>
      <c r="CB233" s="182"/>
      <c r="CC233" s="182"/>
      <c r="CD233" s="248"/>
      <c r="CE233" s="663"/>
      <c r="CF233" s="182"/>
      <c r="CG233" s="182"/>
      <c r="CH233" s="182"/>
      <c r="CI233" s="248"/>
      <c r="CJ233" s="663"/>
      <c r="CK233" s="663"/>
      <c r="CL233" s="663"/>
      <c r="CM233" s="663"/>
      <c r="CN233" s="663"/>
      <c r="CO233" s="21"/>
    </row>
    <row r="234" spans="2:93" s="77" customFormat="1" ht="52.5" hidden="1" customHeight="1" x14ac:dyDescent="0.3">
      <c r="B234" s="662"/>
      <c r="C234" s="111" t="s">
        <v>32</v>
      </c>
      <c r="D234" s="182">
        <f t="shared" si="877"/>
        <v>0</v>
      </c>
      <c r="E234" s="182"/>
      <c r="F234" s="182"/>
      <c r="G234" s="182"/>
      <c r="H234" s="248"/>
      <c r="I234" s="248"/>
      <c r="J234" s="603" t="e">
        <f t="shared" si="741"/>
        <v>#DIV/0!</v>
      </c>
      <c r="K234" s="182"/>
      <c r="L234" s="21"/>
      <c r="M234" s="185"/>
      <c r="N234" s="603" t="e">
        <f t="shared" si="878"/>
        <v>#DIV/0!</v>
      </c>
      <c r="O234" s="663"/>
      <c r="P234" s="21"/>
      <c r="Q234" s="21"/>
      <c r="R234" s="21"/>
      <c r="S234" s="128">
        <f t="shared" si="756"/>
        <v>0</v>
      </c>
      <c r="T234" s="621" t="e">
        <f t="shared" si="757"/>
        <v>#DIV/0!</v>
      </c>
      <c r="U234" s="663"/>
      <c r="V234" s="621"/>
      <c r="W234" s="663"/>
      <c r="X234" s="621" t="e">
        <f t="shared" si="743"/>
        <v>#DIV/0!</v>
      </c>
      <c r="Y234" s="663"/>
      <c r="Z234" s="621"/>
      <c r="AA234" s="21"/>
      <c r="AB234" s="621"/>
      <c r="AC234" s="661">
        <f t="shared" si="753"/>
        <v>0</v>
      </c>
      <c r="AD234" s="641" t="e">
        <f t="shared" si="754"/>
        <v>#DIV/0!</v>
      </c>
      <c r="AE234" s="663"/>
      <c r="AF234" s="641"/>
      <c r="AG234" s="661"/>
      <c r="AH234" s="641" t="e">
        <f t="shared" si="747"/>
        <v>#DIV/0!</v>
      </c>
      <c r="AI234" s="663"/>
      <c r="AJ234" s="641">
        <v>0</v>
      </c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182">
        <f t="shared" si="881"/>
        <v>0</v>
      </c>
      <c r="AV234" s="663">
        <f t="shared" si="879"/>
        <v>0</v>
      </c>
      <c r="AW234" s="663"/>
      <c r="AX234" s="663"/>
      <c r="AY234" s="663"/>
      <c r="AZ234" s="21"/>
      <c r="BA234" s="21"/>
      <c r="BB234" s="21"/>
      <c r="BC234" s="21"/>
      <c r="BD234" s="21"/>
      <c r="BE234" s="663"/>
      <c r="BF234" s="663"/>
      <c r="BG234" s="663"/>
      <c r="BH234" s="21"/>
      <c r="BI234" s="663"/>
      <c r="BJ234" s="663"/>
      <c r="BK234" s="663"/>
      <c r="BL234" s="663"/>
      <c r="BM234" s="21"/>
      <c r="BN234" s="663"/>
      <c r="BO234" s="663"/>
      <c r="BP234" s="663"/>
      <c r="BQ234" s="663"/>
      <c r="BR234" s="663"/>
      <c r="BS234" s="21"/>
      <c r="BT234" s="663"/>
      <c r="BU234" s="21"/>
      <c r="BV234" s="663"/>
      <c r="BW234" s="663"/>
      <c r="BX234" s="663"/>
      <c r="BY234" s="663"/>
      <c r="BZ234" s="21"/>
      <c r="CA234" s="663"/>
      <c r="CB234" s="182"/>
      <c r="CC234" s="182"/>
      <c r="CD234" s="248"/>
      <c r="CE234" s="663"/>
      <c r="CF234" s="182"/>
      <c r="CG234" s="182"/>
      <c r="CH234" s="182"/>
      <c r="CI234" s="248"/>
      <c r="CJ234" s="663"/>
      <c r="CK234" s="663"/>
      <c r="CL234" s="663"/>
      <c r="CM234" s="663"/>
      <c r="CN234" s="663"/>
      <c r="CO234" s="21"/>
    </row>
    <row r="235" spans="2:93" s="77" customFormat="1" ht="52.5" hidden="1" customHeight="1" x14ac:dyDescent="0.3">
      <c r="B235" s="662"/>
      <c r="C235" s="111" t="s">
        <v>31</v>
      </c>
      <c r="D235" s="182">
        <f t="shared" si="877"/>
        <v>0</v>
      </c>
      <c r="E235" s="182"/>
      <c r="F235" s="182"/>
      <c r="G235" s="182"/>
      <c r="H235" s="248"/>
      <c r="I235" s="248"/>
      <c r="J235" s="603" t="e">
        <f t="shared" si="741"/>
        <v>#DIV/0!</v>
      </c>
      <c r="K235" s="182"/>
      <c r="L235" s="21"/>
      <c r="M235" s="185"/>
      <c r="N235" s="603" t="e">
        <f t="shared" si="878"/>
        <v>#DIV/0!</v>
      </c>
      <c r="O235" s="663"/>
      <c r="P235" s="21"/>
      <c r="Q235" s="21"/>
      <c r="R235" s="21"/>
      <c r="S235" s="128">
        <f t="shared" si="756"/>
        <v>0</v>
      </c>
      <c r="T235" s="621" t="e">
        <f t="shared" si="757"/>
        <v>#DIV/0!</v>
      </c>
      <c r="U235" s="663"/>
      <c r="V235" s="621"/>
      <c r="W235" s="663"/>
      <c r="X235" s="621" t="e">
        <f t="shared" si="743"/>
        <v>#DIV/0!</v>
      </c>
      <c r="Y235" s="663"/>
      <c r="Z235" s="621"/>
      <c r="AA235" s="21"/>
      <c r="AB235" s="621"/>
      <c r="AC235" s="661">
        <f t="shared" si="753"/>
        <v>0</v>
      </c>
      <c r="AD235" s="641" t="e">
        <f t="shared" si="754"/>
        <v>#DIV/0!</v>
      </c>
      <c r="AE235" s="663"/>
      <c r="AF235" s="641"/>
      <c r="AG235" s="661"/>
      <c r="AH235" s="641" t="e">
        <f t="shared" si="747"/>
        <v>#DIV/0!</v>
      </c>
      <c r="AI235" s="663"/>
      <c r="AJ235" s="641">
        <v>0</v>
      </c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182">
        <f t="shared" si="881"/>
        <v>0</v>
      </c>
      <c r="AV235" s="663">
        <f t="shared" si="879"/>
        <v>0</v>
      </c>
      <c r="AW235" s="663"/>
      <c r="AX235" s="663"/>
      <c r="AY235" s="663"/>
      <c r="AZ235" s="21"/>
      <c r="BA235" s="21"/>
      <c r="BB235" s="21"/>
      <c r="BC235" s="21"/>
      <c r="BD235" s="21"/>
      <c r="BE235" s="663"/>
      <c r="BF235" s="663"/>
      <c r="BG235" s="663"/>
      <c r="BH235" s="21"/>
      <c r="BI235" s="663"/>
      <c r="BJ235" s="663"/>
      <c r="BK235" s="663"/>
      <c r="BL235" s="663"/>
      <c r="BM235" s="21"/>
      <c r="BN235" s="663"/>
      <c r="BO235" s="663"/>
      <c r="BP235" s="663"/>
      <c r="BQ235" s="663"/>
      <c r="BR235" s="663"/>
      <c r="BS235" s="21"/>
      <c r="BT235" s="663"/>
      <c r="BU235" s="21"/>
      <c r="BV235" s="663"/>
      <c r="BW235" s="663"/>
      <c r="BX235" s="663"/>
      <c r="BY235" s="663"/>
      <c r="BZ235" s="21"/>
      <c r="CA235" s="663"/>
      <c r="CB235" s="182"/>
      <c r="CC235" s="182"/>
      <c r="CD235" s="248"/>
      <c r="CE235" s="663"/>
      <c r="CF235" s="182"/>
      <c r="CG235" s="182"/>
      <c r="CH235" s="182"/>
      <c r="CI235" s="248"/>
      <c r="CJ235" s="663"/>
      <c r="CK235" s="663"/>
      <c r="CL235" s="663"/>
      <c r="CM235" s="663"/>
      <c r="CN235" s="663"/>
      <c r="CO235" s="21"/>
    </row>
    <row r="236" spans="2:93" s="744" customFormat="1" ht="209.25" hidden="1" customHeight="1" x14ac:dyDescent="0.3">
      <c r="B236" s="742" t="s">
        <v>62</v>
      </c>
      <c r="C236" s="743" t="s">
        <v>331</v>
      </c>
      <c r="D236" s="182">
        <f t="shared" si="877"/>
        <v>0</v>
      </c>
      <c r="E236" s="451">
        <f>E237</f>
        <v>0</v>
      </c>
      <c r="F236" s="451"/>
      <c r="G236" s="451"/>
      <c r="H236" s="451"/>
      <c r="I236" s="451"/>
      <c r="J236" s="603" t="e">
        <f t="shared" si="741"/>
        <v>#DIV/0!</v>
      </c>
      <c r="K236" s="451">
        <f>K237</f>
        <v>0</v>
      </c>
      <c r="L236" s="465"/>
      <c r="M236" s="185"/>
      <c r="N236" s="603" t="e">
        <f t="shared" si="878"/>
        <v>#DIV/0!</v>
      </c>
      <c r="O236" s="465"/>
      <c r="P236" s="465"/>
      <c r="Q236" s="465"/>
      <c r="R236" s="465"/>
      <c r="S236" s="128">
        <f t="shared" si="756"/>
        <v>0</v>
      </c>
      <c r="T236" s="621" t="e">
        <f t="shared" si="757"/>
        <v>#DIV/0!</v>
      </c>
      <c r="U236" s="465"/>
      <c r="V236" s="621"/>
      <c r="W236" s="465"/>
      <c r="X236" s="621" t="e">
        <f t="shared" si="743"/>
        <v>#DIV/0!</v>
      </c>
      <c r="Y236" s="465"/>
      <c r="Z236" s="621"/>
      <c r="AA236" s="465"/>
      <c r="AB236" s="621"/>
      <c r="AC236" s="661">
        <f t="shared" si="753"/>
        <v>0</v>
      </c>
      <c r="AD236" s="641" t="e">
        <f t="shared" si="754"/>
        <v>#DIV/0!</v>
      </c>
      <c r="AE236" s="465"/>
      <c r="AF236" s="641"/>
      <c r="AG236" s="661"/>
      <c r="AH236" s="641" t="e">
        <f t="shared" si="747"/>
        <v>#DIV/0!</v>
      </c>
      <c r="AI236" s="465"/>
      <c r="AJ236" s="641">
        <v>0</v>
      </c>
      <c r="AK236" s="465"/>
      <c r="AL236" s="663"/>
      <c r="AM236" s="465"/>
      <c r="AN236" s="465"/>
      <c r="AO236" s="465"/>
      <c r="AP236" s="465"/>
      <c r="AQ236" s="465"/>
      <c r="AR236" s="465"/>
      <c r="AS236" s="465"/>
      <c r="AT236" s="465"/>
      <c r="AU236" s="182">
        <f t="shared" si="881"/>
        <v>0</v>
      </c>
      <c r="AV236" s="663">
        <f t="shared" si="879"/>
        <v>0</v>
      </c>
      <c r="AW236" s="465">
        <f>AW237</f>
        <v>0</v>
      </c>
      <c r="AX236" s="465"/>
      <c r="AY236" s="465"/>
      <c r="AZ236" s="465"/>
      <c r="BA236" s="465"/>
      <c r="BB236" s="465"/>
      <c r="BC236" s="465"/>
      <c r="BD236" s="465"/>
      <c r="BE236" s="465"/>
      <c r="BF236" s="465"/>
      <c r="BG236" s="465"/>
      <c r="BH236" s="465"/>
      <c r="BI236" s="663"/>
      <c r="BJ236" s="465"/>
      <c r="BK236" s="465"/>
      <c r="BL236" s="465"/>
      <c r="BM236" s="465"/>
      <c r="BN236" s="465"/>
      <c r="BO236" s="663"/>
      <c r="BP236" s="663"/>
      <c r="BQ236" s="465"/>
      <c r="BR236" s="465"/>
      <c r="BS236" s="465"/>
      <c r="BT236" s="465"/>
      <c r="BU236" s="465"/>
      <c r="BV236" s="663"/>
      <c r="BW236" s="465"/>
      <c r="BX236" s="465"/>
      <c r="BY236" s="465"/>
      <c r="BZ236" s="465"/>
      <c r="CA236" s="465"/>
      <c r="CB236" s="465"/>
      <c r="CC236" s="465"/>
      <c r="CD236" s="465"/>
      <c r="CE236" s="465"/>
      <c r="CF236" s="465"/>
      <c r="CG236" s="465"/>
      <c r="CH236" s="465"/>
      <c r="CI236" s="465"/>
      <c r="CJ236" s="465"/>
      <c r="CK236" s="663"/>
      <c r="CL236" s="465"/>
      <c r="CM236" s="465"/>
      <c r="CN236" s="465"/>
      <c r="CO236" s="465"/>
    </row>
    <row r="237" spans="2:93" s="77" customFormat="1" ht="235.5" hidden="1" customHeight="1" x14ac:dyDescent="0.3">
      <c r="B237" s="662" t="s">
        <v>178</v>
      </c>
      <c r="C237" s="114" t="s">
        <v>332</v>
      </c>
      <c r="D237" s="182">
        <f t="shared" si="877"/>
        <v>0</v>
      </c>
      <c r="E237" s="182"/>
      <c r="F237" s="182"/>
      <c r="G237" s="182"/>
      <c r="H237" s="248"/>
      <c r="I237" s="248"/>
      <c r="J237" s="603" t="e">
        <f t="shared" si="741"/>
        <v>#DIV/0!</v>
      </c>
      <c r="K237" s="182"/>
      <c r="L237" s="21"/>
      <c r="M237" s="185"/>
      <c r="N237" s="603" t="e">
        <f t="shared" si="878"/>
        <v>#DIV/0!</v>
      </c>
      <c r="O237" s="663"/>
      <c r="P237" s="21"/>
      <c r="Q237" s="21"/>
      <c r="R237" s="21"/>
      <c r="S237" s="128">
        <f t="shared" si="756"/>
        <v>0</v>
      </c>
      <c r="T237" s="621" t="e">
        <f t="shared" si="757"/>
        <v>#DIV/0!</v>
      </c>
      <c r="U237" s="663"/>
      <c r="V237" s="621"/>
      <c r="W237" s="663"/>
      <c r="X237" s="621" t="e">
        <f t="shared" si="743"/>
        <v>#DIV/0!</v>
      </c>
      <c r="Y237" s="663"/>
      <c r="Z237" s="621"/>
      <c r="AA237" s="21"/>
      <c r="AB237" s="621"/>
      <c r="AC237" s="661">
        <f t="shared" si="753"/>
        <v>0</v>
      </c>
      <c r="AD237" s="641" t="e">
        <f t="shared" si="754"/>
        <v>#DIV/0!</v>
      </c>
      <c r="AE237" s="663"/>
      <c r="AF237" s="641"/>
      <c r="AG237" s="661"/>
      <c r="AH237" s="641" t="e">
        <f t="shared" si="747"/>
        <v>#DIV/0!</v>
      </c>
      <c r="AI237" s="663"/>
      <c r="AJ237" s="641">
        <v>0</v>
      </c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182">
        <f t="shared" si="881"/>
        <v>0</v>
      </c>
      <c r="AV237" s="663">
        <f t="shared" si="879"/>
        <v>0</v>
      </c>
      <c r="AW237" s="663"/>
      <c r="AX237" s="663"/>
      <c r="AY237" s="663"/>
      <c r="AZ237" s="21"/>
      <c r="BA237" s="21"/>
      <c r="BB237" s="21"/>
      <c r="BC237" s="21"/>
      <c r="BD237" s="21"/>
      <c r="BE237" s="663"/>
      <c r="BF237" s="663"/>
      <c r="BG237" s="663"/>
      <c r="BH237" s="21"/>
      <c r="BI237" s="663"/>
      <c r="BJ237" s="663"/>
      <c r="BK237" s="663"/>
      <c r="BL237" s="663"/>
      <c r="BM237" s="21"/>
      <c r="BN237" s="663"/>
      <c r="BO237" s="663"/>
      <c r="BP237" s="663"/>
      <c r="BQ237" s="663"/>
      <c r="BR237" s="663"/>
      <c r="BS237" s="21"/>
      <c r="BT237" s="663"/>
      <c r="BU237" s="21"/>
      <c r="BV237" s="663"/>
      <c r="BW237" s="663"/>
      <c r="BX237" s="663"/>
      <c r="BY237" s="663"/>
      <c r="BZ237" s="21"/>
      <c r="CA237" s="663"/>
      <c r="CB237" s="182"/>
      <c r="CC237" s="182"/>
      <c r="CD237" s="248"/>
      <c r="CE237" s="663"/>
      <c r="CF237" s="182"/>
      <c r="CG237" s="182"/>
      <c r="CH237" s="182"/>
      <c r="CI237" s="248"/>
      <c r="CJ237" s="663"/>
      <c r="CK237" s="663"/>
      <c r="CL237" s="663"/>
      <c r="CM237" s="663"/>
      <c r="CN237" s="663"/>
      <c r="CO237" s="21"/>
    </row>
    <row r="238" spans="2:93" s="77" customFormat="1" ht="50.25" hidden="1" customHeight="1" x14ac:dyDescent="0.3">
      <c r="B238" s="662"/>
      <c r="C238" s="111" t="s">
        <v>31</v>
      </c>
      <c r="D238" s="182">
        <f t="shared" si="877"/>
        <v>0</v>
      </c>
      <c r="E238" s="182"/>
      <c r="F238" s="182">
        <v>0</v>
      </c>
      <c r="G238" s="182"/>
      <c r="H238" s="248"/>
      <c r="I238" s="182">
        <f>K238+M238</f>
        <v>0</v>
      </c>
      <c r="J238" s="603" t="e">
        <f t="shared" si="741"/>
        <v>#DIV/0!</v>
      </c>
      <c r="K238" s="182"/>
      <c r="L238" s="21"/>
      <c r="M238" s="185">
        <v>0</v>
      </c>
      <c r="N238" s="603" t="e">
        <f t="shared" si="878"/>
        <v>#DIV/0!</v>
      </c>
      <c r="O238" s="663"/>
      <c r="P238" s="21"/>
      <c r="Q238" s="21"/>
      <c r="R238" s="21"/>
      <c r="S238" s="128">
        <f t="shared" si="756"/>
        <v>0</v>
      </c>
      <c r="T238" s="621" t="e">
        <f t="shared" si="757"/>
        <v>#DIV/0!</v>
      </c>
      <c r="U238" s="663"/>
      <c r="V238" s="621"/>
      <c r="W238" s="663">
        <v>0</v>
      </c>
      <c r="X238" s="621" t="e">
        <f t="shared" si="743"/>
        <v>#DIV/0!</v>
      </c>
      <c r="Y238" s="663"/>
      <c r="Z238" s="621"/>
      <c r="AA238" s="21"/>
      <c r="AB238" s="621"/>
      <c r="AC238" s="661">
        <f t="shared" si="753"/>
        <v>0</v>
      </c>
      <c r="AD238" s="641" t="e">
        <f t="shared" si="754"/>
        <v>#DIV/0!</v>
      </c>
      <c r="AE238" s="663"/>
      <c r="AF238" s="641"/>
      <c r="AG238" s="661">
        <v>0</v>
      </c>
      <c r="AH238" s="641" t="e">
        <f t="shared" si="747"/>
        <v>#DIV/0!</v>
      </c>
      <c r="AI238" s="663"/>
      <c r="AJ238" s="641">
        <v>0</v>
      </c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663">
        <f t="shared" si="881"/>
        <v>0</v>
      </c>
      <c r="AV238" s="663">
        <f t="shared" si="879"/>
        <v>0</v>
      </c>
      <c r="AW238" s="663"/>
      <c r="AX238" s="663">
        <v>0</v>
      </c>
      <c r="AY238" s="663"/>
      <c r="AZ238" s="21"/>
      <c r="BA238" s="21"/>
      <c r="BB238" s="21"/>
      <c r="BC238" s="21"/>
      <c r="BD238" s="21"/>
      <c r="BE238" s="663"/>
      <c r="BF238" s="663"/>
      <c r="BG238" s="663"/>
      <c r="BH238" s="21"/>
      <c r="BI238" s="663"/>
      <c r="BJ238" s="663"/>
      <c r="BK238" s="663"/>
      <c r="BL238" s="663"/>
      <c r="BM238" s="21"/>
      <c r="BN238" s="663"/>
      <c r="BO238" s="663"/>
      <c r="BP238" s="663"/>
      <c r="BQ238" s="663"/>
      <c r="BR238" s="663"/>
      <c r="BS238" s="21"/>
      <c r="BT238" s="663"/>
      <c r="BU238" s="21"/>
      <c r="BV238" s="663"/>
      <c r="BW238" s="663"/>
      <c r="BX238" s="663"/>
      <c r="BY238" s="663"/>
      <c r="BZ238" s="21"/>
      <c r="CA238" s="663"/>
      <c r="CB238" s="182"/>
      <c r="CC238" s="182"/>
      <c r="CD238" s="248"/>
      <c r="CE238" s="663"/>
      <c r="CF238" s="182"/>
      <c r="CG238" s="182"/>
      <c r="CH238" s="182"/>
      <c r="CI238" s="248"/>
      <c r="CJ238" s="663"/>
      <c r="CK238" s="663"/>
      <c r="CL238" s="663"/>
      <c r="CM238" s="663"/>
      <c r="CN238" s="663"/>
      <c r="CO238" s="21"/>
    </row>
    <row r="239" spans="2:93" s="77" customFormat="1" ht="50.25" hidden="1" customHeight="1" x14ac:dyDescent="0.3">
      <c r="B239" s="660"/>
      <c r="C239" s="111"/>
      <c r="D239" s="182"/>
      <c r="E239" s="182"/>
      <c r="F239" s="182"/>
      <c r="G239" s="182"/>
      <c r="H239" s="248"/>
      <c r="I239" s="182"/>
      <c r="J239" s="567"/>
      <c r="K239" s="182"/>
      <c r="L239" s="21"/>
      <c r="M239" s="185"/>
      <c r="N239" s="567"/>
      <c r="O239" s="657"/>
      <c r="P239" s="21"/>
      <c r="Q239" s="21"/>
      <c r="R239" s="21"/>
      <c r="S239" s="128"/>
      <c r="T239" s="629"/>
      <c r="U239" s="657"/>
      <c r="V239" s="629"/>
      <c r="W239" s="657"/>
      <c r="X239" s="629"/>
      <c r="Y239" s="657"/>
      <c r="Z239" s="629"/>
      <c r="AA239" s="21"/>
      <c r="AB239" s="629"/>
      <c r="AC239" s="745"/>
      <c r="AD239" s="622"/>
      <c r="AE239" s="657"/>
      <c r="AF239" s="622"/>
      <c r="AG239" s="745"/>
      <c r="AH239" s="622"/>
      <c r="AI239" s="657"/>
      <c r="AJ239" s="622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657"/>
      <c r="AV239" s="657"/>
      <c r="AW239" s="657"/>
      <c r="AX239" s="657"/>
      <c r="AY239" s="657"/>
      <c r="AZ239" s="21"/>
      <c r="BA239" s="306"/>
      <c r="BB239" s="21"/>
      <c r="BC239" s="21"/>
      <c r="BD239" s="21"/>
      <c r="BE239" s="657"/>
      <c r="BF239" s="657"/>
      <c r="BG239" s="657"/>
      <c r="BH239" s="21"/>
      <c r="BI239" s="657"/>
      <c r="BJ239" s="657"/>
      <c r="BK239" s="657"/>
      <c r="BL239" s="657"/>
      <c r="BM239" s="21"/>
      <c r="BN239" s="657"/>
      <c r="BO239" s="657"/>
      <c r="BP239" s="657"/>
      <c r="BQ239" s="657"/>
      <c r="BR239" s="657"/>
      <c r="BS239" s="21"/>
      <c r="BT239" s="657"/>
      <c r="BU239" s="21"/>
      <c r="BV239" s="657"/>
      <c r="BW239" s="657"/>
      <c r="BX239" s="657"/>
      <c r="BY239" s="657"/>
      <c r="BZ239" s="21"/>
      <c r="CA239" s="657"/>
      <c r="CB239" s="182"/>
      <c r="CC239" s="182"/>
      <c r="CD239" s="248"/>
      <c r="CE239" s="657"/>
      <c r="CF239" s="182"/>
      <c r="CG239" s="182"/>
      <c r="CH239" s="182"/>
      <c r="CI239" s="248"/>
      <c r="CJ239" s="657"/>
      <c r="CK239" s="657"/>
      <c r="CL239" s="657"/>
      <c r="CM239" s="657"/>
      <c r="CN239" s="657"/>
      <c r="CO239" s="21"/>
    </row>
    <row r="240" spans="2:93" s="61" customFormat="1" ht="85.5" customHeight="1" x14ac:dyDescent="0.3">
      <c r="B240" s="213" t="s">
        <v>7</v>
      </c>
      <c r="C240" s="113" t="s">
        <v>415</v>
      </c>
      <c r="D240" s="185">
        <f t="shared" ref="D240" si="989">D241+D242+D243</f>
        <v>1876873.6046799999</v>
      </c>
      <c r="E240" s="185"/>
      <c r="F240" s="185">
        <f>F241+F242+F243</f>
        <v>1876873.6046799999</v>
      </c>
      <c r="G240" s="185"/>
      <c r="H240" s="185"/>
      <c r="I240" s="185">
        <f>K240+M240</f>
        <v>145885.55388999998</v>
      </c>
      <c r="J240" s="567">
        <f t="shared" si="741"/>
        <v>7.7727958625574536E-2</v>
      </c>
      <c r="K240" s="185"/>
      <c r="L240" s="666"/>
      <c r="M240" s="185">
        <f>M241+M242+M243</f>
        <v>145885.55388999998</v>
      </c>
      <c r="N240" s="567">
        <f>M240/F240</f>
        <v>7.7727958625574536E-2</v>
      </c>
      <c r="O240" s="666"/>
      <c r="P240" s="666"/>
      <c r="Q240" s="666"/>
      <c r="R240" s="666"/>
      <c r="S240" s="185">
        <f t="shared" si="756"/>
        <v>145885.55388999998</v>
      </c>
      <c r="T240" s="587">
        <f t="shared" si="757"/>
        <v>7.7727958625574536E-2</v>
      </c>
      <c r="U240" s="666"/>
      <c r="V240" s="587"/>
      <c r="W240" s="185">
        <f>W241+W242+W243</f>
        <v>145885.55388999998</v>
      </c>
      <c r="X240" s="587">
        <f t="shared" si="743"/>
        <v>7.7727958625574536E-2</v>
      </c>
      <c r="Y240" s="666"/>
      <c r="Z240" s="587"/>
      <c r="AA240" s="666"/>
      <c r="AB240" s="587"/>
      <c r="AC240" s="254">
        <f t="shared" si="753"/>
        <v>1876873.6046799999</v>
      </c>
      <c r="AD240" s="622">
        <f t="shared" si="754"/>
        <v>1</v>
      </c>
      <c r="AE240" s="666"/>
      <c r="AF240" s="622"/>
      <c r="AG240" s="254">
        <f>AG241+AG242+AG243</f>
        <v>1876873.6046799999</v>
      </c>
      <c r="AH240" s="622">
        <f t="shared" si="747"/>
        <v>1</v>
      </c>
      <c r="AI240" s="666"/>
      <c r="AJ240" s="622">
        <v>0</v>
      </c>
      <c r="AK240" s="666"/>
      <c r="AL240" s="666"/>
      <c r="AM240" s="666"/>
      <c r="AN240" s="666"/>
      <c r="AO240" s="666"/>
      <c r="AP240" s="666"/>
      <c r="AQ240" s="666"/>
      <c r="AR240" s="666"/>
      <c r="AS240" s="666"/>
      <c r="AT240" s="666"/>
      <c r="AU240" s="666">
        <f>AV240-D240</f>
        <v>0</v>
      </c>
      <c r="AV240" s="666">
        <f t="shared" ref="AV240" si="990">AV241+AV242+AV243</f>
        <v>1876873.6046799999</v>
      </c>
      <c r="AW240" s="666">
        <f>AW241+AW242</f>
        <v>0</v>
      </c>
      <c r="AX240" s="666">
        <f>AX241+AX242+AX243</f>
        <v>1876873.6046799999</v>
      </c>
      <c r="AY240" s="666"/>
      <c r="AZ240" s="666"/>
      <c r="BA240" s="666"/>
      <c r="BB240" s="666"/>
      <c r="BC240" s="666"/>
      <c r="BD240" s="666"/>
      <c r="BE240" s="666"/>
      <c r="BF240" s="666"/>
      <c r="BG240" s="666"/>
      <c r="BH240" s="666"/>
      <c r="BI240" s="666">
        <f>BJ240+BK240+BL240+BM240</f>
        <v>1280398.8096099999</v>
      </c>
      <c r="BJ240" s="666"/>
      <c r="BK240" s="666">
        <f>BK241+BK242</f>
        <v>1280398.8096099999</v>
      </c>
      <c r="BL240" s="666"/>
      <c r="BM240" s="666"/>
      <c r="BN240" s="666"/>
      <c r="BO240" s="666">
        <f>BP240+BQ240+BR240+BS240</f>
        <v>1280398.8096099999</v>
      </c>
      <c r="BP240" s="666"/>
      <c r="BQ240" s="185">
        <f>BQ241+BQ242</f>
        <v>1280398.8096099999</v>
      </c>
      <c r="BR240" s="666"/>
      <c r="BS240" s="102"/>
      <c r="BT240" s="666"/>
      <c r="BU240" s="102"/>
      <c r="BV240" s="666"/>
      <c r="BW240" s="666"/>
      <c r="BX240" s="666"/>
      <c r="BY240" s="666"/>
      <c r="BZ240" s="102"/>
      <c r="CA240" s="666"/>
      <c r="CB240" s="185"/>
      <c r="CC240" s="185"/>
      <c r="CD240" s="35"/>
      <c r="CE240" s="666">
        <f t="shared" ref="CE240:CE242" si="991">CG240</f>
        <v>8864459.3514613807</v>
      </c>
      <c r="CF240" s="185"/>
      <c r="CG240" s="185">
        <f>CG241+CG242</f>
        <v>8864459.3514613807</v>
      </c>
      <c r="CH240" s="185"/>
      <c r="CI240" s="35"/>
      <c r="CJ240" s="666">
        <v>0</v>
      </c>
      <c r="CK240" s="666">
        <f t="shared" ref="CK240:CK270" si="992">CM240</f>
        <v>8864459.3514613807</v>
      </c>
      <c r="CL240" s="666"/>
      <c r="CM240" s="185">
        <f>CM241+CM242</f>
        <v>8864459.3514613807</v>
      </c>
      <c r="CN240" s="666"/>
      <c r="CO240" s="102"/>
    </row>
    <row r="241" spans="2:93" s="166" customFormat="1" ht="54" customHeight="1" x14ac:dyDescent="0.25">
      <c r="B241" s="212"/>
      <c r="C241" s="115" t="s">
        <v>32</v>
      </c>
      <c r="D241" s="192">
        <f t="shared" ref="D241:D243" si="993">F241</f>
        <v>1257505.2999999998</v>
      </c>
      <c r="E241" s="192">
        <v>0</v>
      </c>
      <c r="F241" s="192">
        <f>F245+F249+F252+F255+F259+F262+F265+F269</f>
        <v>1257505.2999999998</v>
      </c>
      <c r="G241" s="195"/>
      <c r="H241" s="249"/>
      <c r="I241" s="192">
        <f>K241+M241</f>
        <v>97743.319940000001</v>
      </c>
      <c r="J241" s="591">
        <f t="shared" si="741"/>
        <v>7.7727958633653491E-2</v>
      </c>
      <c r="K241" s="192">
        <v>0</v>
      </c>
      <c r="L241" s="300"/>
      <c r="M241" s="192">
        <f>M245+M249+M252+M255+M259+M262+M265+M269</f>
        <v>97743.319940000001</v>
      </c>
      <c r="N241" s="591">
        <f>M241/F241</f>
        <v>7.7727958633653491E-2</v>
      </c>
      <c r="O241" s="24"/>
      <c r="P241" s="300"/>
      <c r="Q241" s="300"/>
      <c r="R241" s="300"/>
      <c r="S241" s="192">
        <f t="shared" si="756"/>
        <v>97743.319940000001</v>
      </c>
      <c r="T241" s="597">
        <f t="shared" si="757"/>
        <v>7.7727958633653491E-2</v>
      </c>
      <c r="U241" s="664"/>
      <c r="V241" s="597"/>
      <c r="W241" s="192">
        <f>W245+W249+W252+W255+W259+W262+W265+W269</f>
        <v>97743.319940000001</v>
      </c>
      <c r="X241" s="597">
        <f t="shared" si="743"/>
        <v>7.7727958633653491E-2</v>
      </c>
      <c r="Y241" s="24"/>
      <c r="Z241" s="597"/>
      <c r="AA241" s="300"/>
      <c r="AB241" s="597"/>
      <c r="AC241" s="183">
        <f t="shared" si="753"/>
        <v>1257505.2999999998</v>
      </c>
      <c r="AD241" s="633">
        <f t="shared" si="754"/>
        <v>1</v>
      </c>
      <c r="AE241" s="664"/>
      <c r="AF241" s="633"/>
      <c r="AG241" s="183">
        <f>AG245+AG249+AG252+AG255+AG259+AG262+AG265+AG269</f>
        <v>1257505.2999999998</v>
      </c>
      <c r="AH241" s="633">
        <f t="shared" si="747"/>
        <v>1</v>
      </c>
      <c r="AI241" s="24"/>
      <c r="AJ241" s="633">
        <v>0</v>
      </c>
      <c r="AK241" s="300"/>
      <c r="AL241" s="300"/>
      <c r="AM241" s="300"/>
      <c r="AN241" s="300"/>
      <c r="AO241" s="300"/>
      <c r="AP241" s="300"/>
      <c r="AQ241" s="300"/>
      <c r="AR241" s="300"/>
      <c r="AS241" s="300"/>
      <c r="AT241" s="300"/>
      <c r="AU241" s="192">
        <f t="shared" ref="AU241:AU243" si="994">AV241-D241</f>
        <v>0</v>
      </c>
      <c r="AV241" s="664">
        <f t="shared" ref="AV241:AV270" si="995">AX241</f>
        <v>1257505.2999999998</v>
      </c>
      <c r="AW241" s="664">
        <f>AW245+AW249+AW252+AW255+AW259+AW262+AW265+AW269</f>
        <v>0</v>
      </c>
      <c r="AX241" s="192">
        <f>AX245+AX249+AX252+AX255+AX259+AX262+AX265+AX269</f>
        <v>1257505.2999999998</v>
      </c>
      <c r="AY241" s="300"/>
      <c r="AZ241" s="300"/>
      <c r="BA241" s="664">
        <f t="shared" ref="BA241:BA242" si="996">BB241+BC241+BD241</f>
        <v>0</v>
      </c>
      <c r="BB241" s="664"/>
      <c r="BC241" s="116"/>
      <c r="BD241" s="116"/>
      <c r="BE241" s="664">
        <f t="shared" ref="BE241:BE242" si="997">BF241+BG241+BH241</f>
        <v>0</v>
      </c>
      <c r="BF241" s="664">
        <f>E241</f>
        <v>0</v>
      </c>
      <c r="BG241" s="24"/>
      <c r="BH241" s="300"/>
      <c r="BI241" s="192">
        <f>BK241</f>
        <v>857867.2</v>
      </c>
      <c r="BJ241" s="664"/>
      <c r="BK241" s="192">
        <f>BK245+BK249+BK252+BK255+BK259+BK262+BK265+BK269</f>
        <v>857867.2</v>
      </c>
      <c r="BL241" s="24"/>
      <c r="BM241" s="300"/>
      <c r="BN241" s="664"/>
      <c r="BO241" s="192">
        <f>BQ241</f>
        <v>857867.2</v>
      </c>
      <c r="BP241" s="664"/>
      <c r="BQ241" s="192">
        <f>BQ245+BQ249+BQ252+BQ255+BQ259+BQ262+BQ265+BQ269</f>
        <v>857867.2</v>
      </c>
      <c r="BR241" s="24"/>
      <c r="BS241" s="300"/>
      <c r="BT241" s="24"/>
      <c r="BU241" s="300"/>
      <c r="BV241" s="664">
        <f>BW241</f>
        <v>0</v>
      </c>
      <c r="BW241" s="664"/>
      <c r="BX241" s="664"/>
      <c r="BY241" s="24"/>
      <c r="BZ241" s="300"/>
      <c r="CA241" s="664">
        <f t="shared" ref="CA241:CA242" si="998">CB241+CC241+CD241</f>
        <v>0</v>
      </c>
      <c r="CB241" s="192"/>
      <c r="CC241" s="195"/>
      <c r="CD241" s="249"/>
      <c r="CE241" s="664">
        <f t="shared" si="991"/>
        <v>3811717.5</v>
      </c>
      <c r="CF241" s="192"/>
      <c r="CG241" s="192">
        <f>CG245+CG249+CG252+CG255+CG259+CG262+CG265+CG269</f>
        <v>3811717.5</v>
      </c>
      <c r="CH241" s="195"/>
      <c r="CI241" s="249"/>
      <c r="CJ241" s="664">
        <v>0</v>
      </c>
      <c r="CK241" s="664">
        <f t="shared" si="992"/>
        <v>3811717.5</v>
      </c>
      <c r="CL241" s="664"/>
      <c r="CM241" s="192">
        <f>CM245+CM249+CM252+CM255+CM259+CM262+CM265+CM269</f>
        <v>3811717.5</v>
      </c>
      <c r="CN241" s="24"/>
      <c r="CO241" s="300"/>
    </row>
    <row r="242" spans="2:93" s="52" customFormat="1" ht="54" customHeight="1" x14ac:dyDescent="0.25">
      <c r="B242" s="206"/>
      <c r="C242" s="111" t="s">
        <v>418</v>
      </c>
      <c r="D242" s="182">
        <f t="shared" si="993"/>
        <v>619368.30467999994</v>
      </c>
      <c r="E242" s="182">
        <v>0</v>
      </c>
      <c r="F242" s="182">
        <f>F246+F250+F253+F260+F263+F266+F270+F256</f>
        <v>619368.30467999994</v>
      </c>
      <c r="G242" s="247"/>
      <c r="H242" s="247"/>
      <c r="I242" s="182">
        <f>K242+M242</f>
        <v>48142.233949999994</v>
      </c>
      <c r="J242" s="603">
        <f t="shared" si="741"/>
        <v>7.7727958609171879E-2</v>
      </c>
      <c r="K242" s="182">
        <v>0</v>
      </c>
      <c r="L242" s="33"/>
      <c r="M242" s="182">
        <f>M246+M250+M253+M260+M263+M266+M270+M256</f>
        <v>48142.233949999994</v>
      </c>
      <c r="N242" s="603">
        <f>M242/F242</f>
        <v>7.7727958609171879E-2</v>
      </c>
      <c r="O242" s="33"/>
      <c r="P242" s="33"/>
      <c r="Q242" s="33"/>
      <c r="R242" s="33"/>
      <c r="S242" s="182">
        <f t="shared" si="756"/>
        <v>48142.233949999994</v>
      </c>
      <c r="T242" s="621">
        <f t="shared" si="757"/>
        <v>7.7727958609171879E-2</v>
      </c>
      <c r="U242" s="663"/>
      <c r="V242" s="621"/>
      <c r="W242" s="182">
        <f>W246+W250+W253+W260+W263+W266+W270+W256</f>
        <v>48142.233949999994</v>
      </c>
      <c r="X242" s="621">
        <f t="shared" si="743"/>
        <v>7.7727958609171879E-2</v>
      </c>
      <c r="Y242" s="33"/>
      <c r="Z242" s="621"/>
      <c r="AA242" s="33"/>
      <c r="AB242" s="621"/>
      <c r="AC242" s="661">
        <f t="shared" si="753"/>
        <v>619368.30467999994</v>
      </c>
      <c r="AD242" s="641">
        <f t="shared" si="754"/>
        <v>1</v>
      </c>
      <c r="AE242" s="663"/>
      <c r="AF242" s="641"/>
      <c r="AG242" s="661">
        <f>AG246+AG250+AG253+AG260+AG263+AG266+AG270+AG256</f>
        <v>619368.30467999994</v>
      </c>
      <c r="AH242" s="641">
        <f t="shared" si="747"/>
        <v>1</v>
      </c>
      <c r="AI242" s="33"/>
      <c r="AJ242" s="641">
        <v>0</v>
      </c>
      <c r="AK242" s="33"/>
      <c r="AL242" s="33"/>
      <c r="AM242" s="33"/>
      <c r="AN242" s="33"/>
      <c r="AO242" s="33"/>
      <c r="AP242" s="33"/>
      <c r="AQ242" s="33"/>
      <c r="AR242" s="33"/>
      <c r="AS242" s="33"/>
      <c r="AT242" s="33"/>
      <c r="AU242" s="182">
        <f t="shared" si="994"/>
        <v>0</v>
      </c>
      <c r="AV242" s="663">
        <f t="shared" si="995"/>
        <v>619368.30468000006</v>
      </c>
      <c r="AW242" s="663">
        <f>AW246+AW250+AW253+AW260+AW263+AW266+AW270</f>
        <v>0</v>
      </c>
      <c r="AX242" s="182">
        <f>AX246+AX250+AX253+AX260+AX263+AX266+AX270+AX256</f>
        <v>619368.30468000006</v>
      </c>
      <c r="AY242" s="33"/>
      <c r="AZ242" s="33"/>
      <c r="BA242" s="663">
        <f t="shared" si="996"/>
        <v>0</v>
      </c>
      <c r="BB242" s="663"/>
      <c r="BC242" s="33"/>
      <c r="BD242" s="33"/>
      <c r="BE242" s="663">
        <f t="shared" si="997"/>
        <v>0</v>
      </c>
      <c r="BF242" s="663">
        <f>E242</f>
        <v>0</v>
      </c>
      <c r="BG242" s="33"/>
      <c r="BH242" s="33"/>
      <c r="BI242" s="182">
        <f>BK242</f>
        <v>422531.60961000004</v>
      </c>
      <c r="BJ242" s="663"/>
      <c r="BK242" s="182">
        <f>BK246+BK250+BK253+BK260+BK263+BK266+BK270+BK256</f>
        <v>422531.60961000004</v>
      </c>
      <c r="BL242" s="33"/>
      <c r="BM242" s="33"/>
      <c r="BN242" s="663"/>
      <c r="BO242" s="182">
        <f>BQ242</f>
        <v>422531.60961000004</v>
      </c>
      <c r="BP242" s="663"/>
      <c r="BQ242" s="182">
        <f>BQ246+BQ250+BQ253+BQ260+BQ263+BQ266+BQ270+BQ256</f>
        <v>422531.60961000004</v>
      </c>
      <c r="BR242" s="33"/>
      <c r="BS242" s="33"/>
      <c r="BT242" s="33"/>
      <c r="BU242" s="33"/>
      <c r="BV242" s="663">
        <f>BW242</f>
        <v>0</v>
      </c>
      <c r="BW242" s="663"/>
      <c r="BX242" s="663"/>
      <c r="BY242" s="33"/>
      <c r="BZ242" s="33"/>
      <c r="CA242" s="663">
        <f t="shared" si="998"/>
        <v>0</v>
      </c>
      <c r="CB242" s="182"/>
      <c r="CC242" s="247"/>
      <c r="CD242" s="247"/>
      <c r="CE242" s="663">
        <f t="shared" si="991"/>
        <v>5052741.8514613807</v>
      </c>
      <c r="CF242" s="182"/>
      <c r="CG242" s="182">
        <f>CG246+CG250+CG253+CG260+CG263+CG266+CG270+CG256</f>
        <v>5052741.8514613807</v>
      </c>
      <c r="CH242" s="247"/>
      <c r="CI242" s="247"/>
      <c r="CJ242" s="663">
        <v>0</v>
      </c>
      <c r="CK242" s="663">
        <f t="shared" si="992"/>
        <v>5052741.8514613807</v>
      </c>
      <c r="CL242" s="663"/>
      <c r="CM242" s="182">
        <f>CM246+CM250+CM253+CM260+CM263+CM266+CM270+CM256</f>
        <v>5052741.8514613807</v>
      </c>
      <c r="CN242" s="33"/>
      <c r="CO242" s="33"/>
    </row>
    <row r="243" spans="2:93" s="52" customFormat="1" ht="54" hidden="1" customHeight="1" x14ac:dyDescent="0.25">
      <c r="B243" s="206"/>
      <c r="C243" s="111" t="s">
        <v>282</v>
      </c>
      <c r="D243" s="182">
        <f t="shared" si="993"/>
        <v>0</v>
      </c>
      <c r="E243" s="182"/>
      <c r="F243" s="182">
        <f>F247+F267+F257</f>
        <v>0</v>
      </c>
      <c r="G243" s="247"/>
      <c r="H243" s="247"/>
      <c r="I243" s="182">
        <f>K243+M243+O243+Q243</f>
        <v>0</v>
      </c>
      <c r="J243" s="603" t="e">
        <f t="shared" si="741"/>
        <v>#DIV/0!</v>
      </c>
      <c r="K243" s="182"/>
      <c r="L243" s="33"/>
      <c r="M243" s="182">
        <f>M247+M267+M257</f>
        <v>0</v>
      </c>
      <c r="N243" s="603"/>
      <c r="O243" s="33"/>
      <c r="P243" s="33"/>
      <c r="Q243" s="33"/>
      <c r="R243" s="33"/>
      <c r="S243" s="182">
        <f t="shared" si="756"/>
        <v>0</v>
      </c>
      <c r="T243" s="621" t="e">
        <f t="shared" si="757"/>
        <v>#DIV/0!</v>
      </c>
      <c r="U243" s="663"/>
      <c r="V243" s="621"/>
      <c r="W243" s="182">
        <f>W247+W267+W257</f>
        <v>0</v>
      </c>
      <c r="X243" s="621" t="e">
        <f t="shared" si="743"/>
        <v>#DIV/0!</v>
      </c>
      <c r="Y243" s="33"/>
      <c r="Z243" s="621"/>
      <c r="AA243" s="33"/>
      <c r="AB243" s="621"/>
      <c r="AC243" s="661">
        <f t="shared" si="753"/>
        <v>0</v>
      </c>
      <c r="AD243" s="641" t="e">
        <f t="shared" si="754"/>
        <v>#DIV/0!</v>
      </c>
      <c r="AE243" s="663"/>
      <c r="AF243" s="641"/>
      <c r="AG243" s="661">
        <f>AG247+AG267+AG257</f>
        <v>0</v>
      </c>
      <c r="AH243" s="641" t="e">
        <f t="shared" si="747"/>
        <v>#DIV/0!</v>
      </c>
      <c r="AI243" s="33"/>
      <c r="AJ243" s="641">
        <v>0</v>
      </c>
      <c r="AK243" s="33"/>
      <c r="AL243" s="33"/>
      <c r="AM243" s="33"/>
      <c r="AN243" s="33"/>
      <c r="AO243" s="33"/>
      <c r="AP243" s="33"/>
      <c r="AQ243" s="33"/>
      <c r="AR243" s="33"/>
      <c r="AS243" s="33"/>
      <c r="AT243" s="33"/>
      <c r="AU243" s="663">
        <f t="shared" si="994"/>
        <v>0</v>
      </c>
      <c r="AV243" s="663">
        <f>AX243</f>
        <v>0</v>
      </c>
      <c r="AW243" s="663"/>
      <c r="AX243" s="182">
        <f>AX247+AX267+AX257</f>
        <v>0</v>
      </c>
      <c r="AY243" s="33"/>
      <c r="AZ243" s="33"/>
      <c r="BA243" s="663"/>
      <c r="BB243" s="663"/>
      <c r="BC243" s="33"/>
      <c r="BD243" s="33"/>
      <c r="BE243" s="663"/>
      <c r="BF243" s="663"/>
      <c r="BG243" s="33"/>
      <c r="BH243" s="33"/>
      <c r="BI243" s="663"/>
      <c r="BJ243" s="663"/>
      <c r="BK243" s="663"/>
      <c r="BL243" s="33"/>
      <c r="BM243" s="33"/>
      <c r="BN243" s="663"/>
      <c r="BO243" s="663"/>
      <c r="BP243" s="663"/>
      <c r="BQ243" s="663"/>
      <c r="BR243" s="33"/>
      <c r="BS243" s="33"/>
      <c r="BT243" s="33"/>
      <c r="BU243" s="33"/>
      <c r="BV243" s="663"/>
      <c r="BW243" s="663"/>
      <c r="BX243" s="663"/>
      <c r="BY243" s="33"/>
      <c r="BZ243" s="33"/>
      <c r="CA243" s="663"/>
      <c r="CB243" s="182"/>
      <c r="CC243" s="247"/>
      <c r="CD243" s="247"/>
      <c r="CE243" s="663"/>
      <c r="CF243" s="182"/>
      <c r="CG243" s="182"/>
      <c r="CH243" s="247"/>
      <c r="CI243" s="247"/>
      <c r="CJ243" s="663"/>
      <c r="CK243" s="663"/>
      <c r="CL243" s="663"/>
      <c r="CM243" s="182"/>
      <c r="CN243" s="33"/>
      <c r="CO243" s="33"/>
    </row>
    <row r="244" spans="2:93" s="77" customFormat="1" ht="177.75" customHeight="1" x14ac:dyDescent="0.3">
      <c r="B244" s="662" t="s">
        <v>34</v>
      </c>
      <c r="C244" s="111" t="s">
        <v>53</v>
      </c>
      <c r="D244" s="182">
        <f t="shared" ref="D244:D250" si="999">F244</f>
        <v>240033.58499</v>
      </c>
      <c r="E244" s="182"/>
      <c r="F244" s="182">
        <f>F245+F246+F247</f>
        <v>240033.58499</v>
      </c>
      <c r="G244" s="182"/>
      <c r="H244" s="248"/>
      <c r="I244" s="182">
        <f t="shared" ref="I244:I257" si="1000">M244</f>
        <v>59253.040719999997</v>
      </c>
      <c r="J244" s="567">
        <f t="shared" si="741"/>
        <v>0.24685312566767909</v>
      </c>
      <c r="K244" s="182"/>
      <c r="L244" s="21"/>
      <c r="M244" s="505">
        <f>M245+M246+M247</f>
        <v>59253.040719999997</v>
      </c>
      <c r="N244" s="567">
        <f>M244/F244</f>
        <v>0.24685312566767909</v>
      </c>
      <c r="O244" s="663"/>
      <c r="P244" s="21"/>
      <c r="Q244" s="21"/>
      <c r="R244" s="21"/>
      <c r="S244" s="505">
        <f t="shared" si="756"/>
        <v>59253.040719999997</v>
      </c>
      <c r="T244" s="621">
        <f t="shared" si="757"/>
        <v>0.24685312566767909</v>
      </c>
      <c r="U244" s="663"/>
      <c r="V244" s="621"/>
      <c r="W244" s="505">
        <f>W245+W246+W247</f>
        <v>59253.040719999997</v>
      </c>
      <c r="X244" s="621">
        <f t="shared" si="743"/>
        <v>0.24685312566767909</v>
      </c>
      <c r="Y244" s="663"/>
      <c r="Z244" s="621"/>
      <c r="AA244" s="21"/>
      <c r="AB244" s="621"/>
      <c r="AC244" s="661">
        <f t="shared" si="753"/>
        <v>240033.58499</v>
      </c>
      <c r="AD244" s="641">
        <f t="shared" si="754"/>
        <v>1</v>
      </c>
      <c r="AE244" s="663"/>
      <c r="AF244" s="641"/>
      <c r="AG244" s="505">
        <f>AG245+AG246+AG247</f>
        <v>240033.58499</v>
      </c>
      <c r="AH244" s="641">
        <f t="shared" si="747"/>
        <v>1</v>
      </c>
      <c r="AI244" s="663"/>
      <c r="AJ244" s="641">
        <v>0</v>
      </c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663">
        <f>AU245+AU246+AU247</f>
        <v>0</v>
      </c>
      <c r="AV244" s="663">
        <f t="shared" si="995"/>
        <v>240033.58499</v>
      </c>
      <c r="AW244" s="663"/>
      <c r="AX244" s="505">
        <f>AX245+AX246+AX247</f>
        <v>240033.58499</v>
      </c>
      <c r="AY244" s="663"/>
      <c r="AZ244" s="21"/>
      <c r="BA244" s="21"/>
      <c r="BB244" s="21"/>
      <c r="BC244" s="21"/>
      <c r="BD244" s="21"/>
      <c r="BE244" s="663"/>
      <c r="BF244" s="663"/>
      <c r="BG244" s="663"/>
      <c r="BH244" s="21"/>
      <c r="BI244" s="663">
        <f>BK244</f>
        <v>494495.67304999998</v>
      </c>
      <c r="BJ244" s="663"/>
      <c r="BK244" s="182">
        <f>BK245+BK246</f>
        <v>494495.67304999998</v>
      </c>
      <c r="BL244" s="663"/>
      <c r="BM244" s="21"/>
      <c r="BN244" s="663"/>
      <c r="BO244" s="663">
        <f>BQ244</f>
        <v>494495.67304999998</v>
      </c>
      <c r="BP244" s="663"/>
      <c r="BQ244" s="182">
        <f>BQ245+BQ246</f>
        <v>494495.67304999998</v>
      </c>
      <c r="BR244" s="663"/>
      <c r="BS244" s="21"/>
      <c r="BT244" s="663"/>
      <c r="BU244" s="21"/>
      <c r="BV244" s="663"/>
      <c r="BW244" s="663"/>
      <c r="BX244" s="663"/>
      <c r="BY244" s="663"/>
      <c r="BZ244" s="21"/>
      <c r="CA244" s="663"/>
      <c r="CB244" s="182"/>
      <c r="CC244" s="182"/>
      <c r="CD244" s="248"/>
      <c r="CE244" s="663">
        <f t="shared" ref="CE244:CE270" si="1001">CG244</f>
        <v>1947710.2433500001</v>
      </c>
      <c r="CF244" s="182"/>
      <c r="CG244" s="663">
        <f>CG245+CG246</f>
        <v>1947710.2433500001</v>
      </c>
      <c r="CH244" s="182"/>
      <c r="CI244" s="248"/>
      <c r="CJ244" s="663">
        <v>0</v>
      </c>
      <c r="CK244" s="663">
        <f t="shared" si="992"/>
        <v>1947710.2433500001</v>
      </c>
      <c r="CL244" s="663"/>
      <c r="CM244" s="663">
        <f>CM245+CM246</f>
        <v>1947710.2433500001</v>
      </c>
      <c r="CN244" s="663"/>
      <c r="CO244" s="21"/>
    </row>
    <row r="245" spans="2:93" s="190" customFormat="1" ht="44.25" customHeight="1" x14ac:dyDescent="0.3">
      <c r="B245" s="207"/>
      <c r="C245" s="115" t="s">
        <v>32</v>
      </c>
      <c r="D245" s="192">
        <f t="shared" si="999"/>
        <v>160822.5</v>
      </c>
      <c r="E245" s="192"/>
      <c r="F245" s="192">
        <v>160822.5</v>
      </c>
      <c r="G245" s="192"/>
      <c r="H245" s="249"/>
      <c r="I245" s="192">
        <f t="shared" si="1000"/>
        <v>39699.536809999998</v>
      </c>
      <c r="J245" s="591">
        <f t="shared" si="741"/>
        <v>0.24685312571313092</v>
      </c>
      <c r="K245" s="192"/>
      <c r="L245" s="300"/>
      <c r="M245" s="192">
        <v>39699.536809999998</v>
      </c>
      <c r="N245" s="591">
        <f>M245/F245</f>
        <v>0.24685312571313092</v>
      </c>
      <c r="O245" s="664"/>
      <c r="P245" s="300"/>
      <c r="Q245" s="300"/>
      <c r="R245" s="300"/>
      <c r="S245" s="192">
        <f t="shared" si="756"/>
        <v>39699.536809999998</v>
      </c>
      <c r="T245" s="597">
        <f t="shared" si="757"/>
        <v>0.24685312571313092</v>
      </c>
      <c r="U245" s="664"/>
      <c r="V245" s="597"/>
      <c r="W245" s="192">
        <f>M245</f>
        <v>39699.536809999998</v>
      </c>
      <c r="X245" s="597">
        <f t="shared" si="743"/>
        <v>0.24685312571313092</v>
      </c>
      <c r="Y245" s="664"/>
      <c r="Z245" s="597"/>
      <c r="AA245" s="300"/>
      <c r="AB245" s="597"/>
      <c r="AC245" s="183">
        <f t="shared" si="753"/>
        <v>160822.5</v>
      </c>
      <c r="AD245" s="633">
        <f t="shared" si="754"/>
        <v>1</v>
      </c>
      <c r="AE245" s="664"/>
      <c r="AF245" s="633"/>
      <c r="AG245" s="192">
        <f>D245</f>
        <v>160822.5</v>
      </c>
      <c r="AH245" s="633">
        <f t="shared" si="747"/>
        <v>1</v>
      </c>
      <c r="AI245" s="664"/>
      <c r="AJ245" s="633">
        <v>0</v>
      </c>
      <c r="AK245" s="300"/>
      <c r="AL245" s="300"/>
      <c r="AM245" s="300"/>
      <c r="AN245" s="300"/>
      <c r="AO245" s="300"/>
      <c r="AP245" s="300"/>
      <c r="AQ245" s="300"/>
      <c r="AR245" s="300"/>
      <c r="AS245" s="300"/>
      <c r="AT245" s="300"/>
      <c r="AU245" s="664"/>
      <c r="AV245" s="664">
        <f t="shared" si="995"/>
        <v>160822.5</v>
      </c>
      <c r="AW245" s="664"/>
      <c r="AX245" s="192">
        <v>160822.5</v>
      </c>
      <c r="AY245" s="664"/>
      <c r="AZ245" s="300"/>
      <c r="BA245" s="300"/>
      <c r="BB245" s="300"/>
      <c r="BC245" s="300"/>
      <c r="BD245" s="300"/>
      <c r="BE245" s="664"/>
      <c r="BF245" s="664"/>
      <c r="BG245" s="664"/>
      <c r="BH245" s="300"/>
      <c r="BI245" s="664">
        <f>BK245</f>
        <v>331312.09999999998</v>
      </c>
      <c r="BJ245" s="664"/>
      <c r="BK245" s="664">
        <f>[6]Лист1!$C$8</f>
        <v>331312.09999999998</v>
      </c>
      <c r="BL245" s="664"/>
      <c r="BM245" s="300"/>
      <c r="BN245" s="664"/>
      <c r="BO245" s="664">
        <f>BQ245</f>
        <v>331312.09999999998</v>
      </c>
      <c r="BP245" s="664"/>
      <c r="BQ245" s="664">
        <f>[6]Лист1!$C$8</f>
        <v>331312.09999999998</v>
      </c>
      <c r="BR245" s="664"/>
      <c r="BS245" s="300"/>
      <c r="BT245" s="664"/>
      <c r="BU245" s="300"/>
      <c r="BV245" s="664"/>
      <c r="BW245" s="664"/>
      <c r="BX245" s="664"/>
      <c r="BY245" s="664"/>
      <c r="BZ245" s="300"/>
      <c r="CA245" s="664"/>
      <c r="CB245" s="192"/>
      <c r="CC245" s="192"/>
      <c r="CD245" s="249"/>
      <c r="CE245" s="664">
        <f t="shared" si="1001"/>
        <v>837515.4</v>
      </c>
      <c r="CF245" s="192"/>
      <c r="CG245" s="664">
        <v>837515.4</v>
      </c>
      <c r="CH245" s="192"/>
      <c r="CI245" s="249"/>
      <c r="CJ245" s="664">
        <f>CM245-CG245</f>
        <v>0</v>
      </c>
      <c r="CK245" s="664">
        <f t="shared" si="992"/>
        <v>837515.4</v>
      </c>
      <c r="CL245" s="664"/>
      <c r="CM245" s="664">
        <v>837515.4</v>
      </c>
      <c r="CN245" s="664"/>
      <c r="CO245" s="300"/>
    </row>
    <row r="246" spans="2:93" s="77" customFormat="1" ht="44.25" customHeight="1" x14ac:dyDescent="0.3">
      <c r="B246" s="662"/>
      <c r="C246" s="111" t="s">
        <v>418</v>
      </c>
      <c r="D246" s="182">
        <f t="shared" si="999"/>
        <v>79211.084990000003</v>
      </c>
      <c r="E246" s="182"/>
      <c r="F246" s="182">
        <v>79211.084990000003</v>
      </c>
      <c r="G246" s="182"/>
      <c r="H246" s="248"/>
      <c r="I246" s="182">
        <f t="shared" si="1000"/>
        <v>19553.503909999999</v>
      </c>
      <c r="J246" s="603">
        <f t="shared" si="741"/>
        <v>0.24685312557539807</v>
      </c>
      <c r="K246" s="182"/>
      <c r="L246" s="21"/>
      <c r="M246" s="182">
        <v>19553.503909999999</v>
      </c>
      <c r="N246" s="603">
        <f>M246/F246</f>
        <v>0.24685312557539807</v>
      </c>
      <c r="O246" s="663"/>
      <c r="P246" s="21"/>
      <c r="Q246" s="21"/>
      <c r="R246" s="21"/>
      <c r="S246" s="182">
        <f t="shared" si="756"/>
        <v>19553.503909999999</v>
      </c>
      <c r="T246" s="621">
        <f t="shared" si="757"/>
        <v>0.24685312557539807</v>
      </c>
      <c r="U246" s="663"/>
      <c r="V246" s="621"/>
      <c r="W246" s="182">
        <f>M246</f>
        <v>19553.503909999999</v>
      </c>
      <c r="X246" s="621">
        <f t="shared" si="743"/>
        <v>0.24685312557539807</v>
      </c>
      <c r="Y246" s="663"/>
      <c r="Z246" s="621"/>
      <c r="AA246" s="21"/>
      <c r="AB246" s="621"/>
      <c r="AC246" s="661">
        <f t="shared" si="753"/>
        <v>79211.084990000003</v>
      </c>
      <c r="AD246" s="641">
        <f t="shared" si="754"/>
        <v>1</v>
      </c>
      <c r="AE246" s="663"/>
      <c r="AF246" s="641"/>
      <c r="AG246" s="505">
        <f>D246</f>
        <v>79211.084990000003</v>
      </c>
      <c r="AH246" s="641">
        <f t="shared" si="747"/>
        <v>1</v>
      </c>
      <c r="AI246" s="663"/>
      <c r="AJ246" s="641">
        <v>0</v>
      </c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663">
        <f>AX246-F246</f>
        <v>0</v>
      </c>
      <c r="AV246" s="663">
        <f t="shared" si="995"/>
        <v>79211.084990000003</v>
      </c>
      <c r="AW246" s="663"/>
      <c r="AX246" s="182">
        <f>79211.08498+0.00001</f>
        <v>79211.084990000003</v>
      </c>
      <c r="AY246" s="663"/>
      <c r="AZ246" s="21"/>
      <c r="BA246" s="21"/>
      <c r="BB246" s="21"/>
      <c r="BC246" s="21"/>
      <c r="BD246" s="21"/>
      <c r="BE246" s="663"/>
      <c r="BF246" s="663"/>
      <c r="BG246" s="663"/>
      <c r="BH246" s="21"/>
      <c r="BI246" s="663">
        <f>BK246</f>
        <v>163183.57305000001</v>
      </c>
      <c r="BJ246" s="663"/>
      <c r="BK246" s="663">
        <v>163183.57305000001</v>
      </c>
      <c r="BL246" s="663"/>
      <c r="BM246" s="663"/>
      <c r="BN246" s="663"/>
      <c r="BO246" s="663">
        <f>BQ246</f>
        <v>163183.57305000001</v>
      </c>
      <c r="BP246" s="663"/>
      <c r="BQ246" s="663">
        <v>163183.57305000001</v>
      </c>
      <c r="BR246" s="663"/>
      <c r="BS246" s="663"/>
      <c r="BT246" s="663"/>
      <c r="BU246" s="663"/>
      <c r="BV246" s="663"/>
      <c r="BW246" s="663"/>
      <c r="BX246" s="663"/>
      <c r="BY246" s="663"/>
      <c r="BZ246" s="663"/>
      <c r="CA246" s="663"/>
      <c r="CB246" s="663"/>
      <c r="CC246" s="663"/>
      <c r="CD246" s="663"/>
      <c r="CE246" s="663">
        <f t="shared" si="1001"/>
        <v>1110194.84335</v>
      </c>
      <c r="CF246" s="182"/>
      <c r="CG246" s="663">
        <v>1110194.84335</v>
      </c>
      <c r="CH246" s="182"/>
      <c r="CI246" s="248"/>
      <c r="CJ246" s="663">
        <v>0</v>
      </c>
      <c r="CK246" s="663">
        <f t="shared" si="992"/>
        <v>1110194.84335</v>
      </c>
      <c r="CL246" s="663"/>
      <c r="CM246" s="663">
        <v>1110194.84335</v>
      </c>
      <c r="CN246" s="663"/>
      <c r="CO246" s="21"/>
    </row>
    <row r="247" spans="2:93" s="77" customFormat="1" ht="44.25" hidden="1" customHeight="1" x14ac:dyDescent="0.3">
      <c r="B247" s="662"/>
      <c r="C247" s="111" t="s">
        <v>31</v>
      </c>
      <c r="D247" s="182">
        <f t="shared" si="999"/>
        <v>0</v>
      </c>
      <c r="E247" s="182"/>
      <c r="F247" s="182">
        <v>0</v>
      </c>
      <c r="G247" s="182"/>
      <c r="H247" s="248"/>
      <c r="I247" s="182">
        <f t="shared" si="1000"/>
        <v>0</v>
      </c>
      <c r="J247" s="603" t="e">
        <f t="shared" si="741"/>
        <v>#DIV/0!</v>
      </c>
      <c r="K247" s="182"/>
      <c r="L247" s="21"/>
      <c r="M247" s="182"/>
      <c r="N247" s="21"/>
      <c r="O247" s="663"/>
      <c r="P247" s="21"/>
      <c r="Q247" s="21"/>
      <c r="R247" s="21"/>
      <c r="S247" s="182">
        <f t="shared" si="756"/>
        <v>0</v>
      </c>
      <c r="T247" s="621" t="e">
        <f t="shared" si="757"/>
        <v>#DIV/0!</v>
      </c>
      <c r="U247" s="663"/>
      <c r="V247" s="621"/>
      <c r="W247" s="182"/>
      <c r="X247" s="621" t="e">
        <f t="shared" si="743"/>
        <v>#DIV/0!</v>
      </c>
      <c r="Y247" s="663"/>
      <c r="Z247" s="621"/>
      <c r="AA247" s="21"/>
      <c r="AB247" s="621"/>
      <c r="AC247" s="661">
        <f t="shared" si="753"/>
        <v>0</v>
      </c>
      <c r="AD247" s="641" t="e">
        <f t="shared" si="754"/>
        <v>#DIV/0!</v>
      </c>
      <c r="AE247" s="663"/>
      <c r="AF247" s="641"/>
      <c r="AG247" s="663">
        <f>D247</f>
        <v>0</v>
      </c>
      <c r="AH247" s="641" t="e">
        <f t="shared" si="747"/>
        <v>#DIV/0!</v>
      </c>
      <c r="AI247" s="663"/>
      <c r="AJ247" s="641">
        <v>0</v>
      </c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663">
        <f>AX247-F247</f>
        <v>0</v>
      </c>
      <c r="AV247" s="663">
        <f t="shared" ref="AV247" si="1002">AX247</f>
        <v>0</v>
      </c>
      <c r="AW247" s="663"/>
      <c r="AX247" s="182">
        <v>0</v>
      </c>
      <c r="AY247" s="663"/>
      <c r="AZ247" s="21"/>
      <c r="BA247" s="21"/>
      <c r="BB247" s="21"/>
      <c r="BC247" s="21"/>
      <c r="BD247" s="21"/>
      <c r="BE247" s="663"/>
      <c r="BF247" s="663"/>
      <c r="BG247" s="663"/>
      <c r="BH247" s="21"/>
      <c r="BI247" s="663"/>
      <c r="BJ247" s="663"/>
      <c r="BK247" s="663"/>
      <c r="BL247" s="663"/>
      <c r="BM247" s="21"/>
      <c r="BN247" s="663"/>
      <c r="BO247" s="663"/>
      <c r="BP247" s="663"/>
      <c r="BQ247" s="663"/>
      <c r="BR247" s="663"/>
      <c r="BS247" s="21"/>
      <c r="BT247" s="663"/>
      <c r="BU247" s="21"/>
      <c r="BV247" s="663"/>
      <c r="BW247" s="663"/>
      <c r="BX247" s="663"/>
      <c r="BY247" s="663"/>
      <c r="BZ247" s="21"/>
      <c r="CA247" s="663"/>
      <c r="CB247" s="182"/>
      <c r="CC247" s="182"/>
      <c r="CD247" s="248"/>
      <c r="CE247" s="663"/>
      <c r="CF247" s="182"/>
      <c r="CG247" s="663"/>
      <c r="CH247" s="182"/>
      <c r="CI247" s="248"/>
      <c r="CJ247" s="663"/>
      <c r="CK247" s="663"/>
      <c r="CL247" s="663"/>
      <c r="CM247" s="663"/>
      <c r="CN247" s="663"/>
      <c r="CO247" s="21"/>
    </row>
    <row r="248" spans="2:93" s="77" customFormat="1" ht="44.25" hidden="1" customHeight="1" x14ac:dyDescent="0.3">
      <c r="B248" s="662" t="s">
        <v>62</v>
      </c>
      <c r="C248" s="111" t="s">
        <v>38</v>
      </c>
      <c r="D248" s="182">
        <f t="shared" si="999"/>
        <v>0</v>
      </c>
      <c r="E248" s="182"/>
      <c r="F248" s="182">
        <f>F249+F250</f>
        <v>0</v>
      </c>
      <c r="G248" s="182"/>
      <c r="H248" s="248"/>
      <c r="I248" s="182">
        <f t="shared" si="1000"/>
        <v>0</v>
      </c>
      <c r="J248" s="603" t="e">
        <f t="shared" si="741"/>
        <v>#DIV/0!</v>
      </c>
      <c r="K248" s="182"/>
      <c r="L248" s="21"/>
      <c r="M248" s="505">
        <f>M249+M250</f>
        <v>0</v>
      </c>
      <c r="N248" s="21"/>
      <c r="O248" s="663"/>
      <c r="P248" s="21"/>
      <c r="Q248" s="21"/>
      <c r="R248" s="21"/>
      <c r="S248" s="505">
        <f t="shared" si="756"/>
        <v>0</v>
      </c>
      <c r="T248" s="621" t="e">
        <f t="shared" si="757"/>
        <v>#DIV/0!</v>
      </c>
      <c r="U248" s="663"/>
      <c r="V248" s="621"/>
      <c r="W248" s="505">
        <f>W249+W250</f>
        <v>0</v>
      </c>
      <c r="X248" s="621" t="e">
        <f t="shared" si="743"/>
        <v>#DIV/0!</v>
      </c>
      <c r="Y248" s="663"/>
      <c r="Z248" s="621"/>
      <c r="AA248" s="21"/>
      <c r="AB248" s="621"/>
      <c r="AC248" s="661">
        <f t="shared" si="753"/>
        <v>0</v>
      </c>
      <c r="AD248" s="641" t="e">
        <f t="shared" si="754"/>
        <v>#DIV/0!</v>
      </c>
      <c r="AE248" s="663"/>
      <c r="AF248" s="641"/>
      <c r="AG248" s="663">
        <f t="shared" ref="AG248:AG250" si="1003">AI248</f>
        <v>0</v>
      </c>
      <c r="AH248" s="641" t="e">
        <f t="shared" si="747"/>
        <v>#DIV/0!</v>
      </c>
      <c r="AI248" s="663"/>
      <c r="AJ248" s="641">
        <v>0</v>
      </c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182"/>
      <c r="AV248" s="663">
        <f t="shared" si="995"/>
        <v>0</v>
      </c>
      <c r="AW248" s="663"/>
      <c r="AX248" s="505">
        <f>AX249+AX250</f>
        <v>0</v>
      </c>
      <c r="AY248" s="663"/>
      <c r="AZ248" s="21"/>
      <c r="BA248" s="21"/>
      <c r="BB248" s="21"/>
      <c r="BC248" s="21"/>
      <c r="BD248" s="21"/>
      <c r="BE248" s="663"/>
      <c r="BF248" s="663"/>
      <c r="BG248" s="663"/>
      <c r="BH248" s="21"/>
      <c r="BI248" s="663"/>
      <c r="BJ248" s="663"/>
      <c r="BK248" s="663"/>
      <c r="BL248" s="663"/>
      <c r="BM248" s="21"/>
      <c r="BN248" s="663"/>
      <c r="BO248" s="663"/>
      <c r="BP248" s="663"/>
      <c r="BQ248" s="663"/>
      <c r="BR248" s="663"/>
      <c r="BS248" s="21"/>
      <c r="BT248" s="663"/>
      <c r="BU248" s="21"/>
      <c r="BV248" s="663"/>
      <c r="BW248" s="663"/>
      <c r="BX248" s="663"/>
      <c r="BY248" s="663"/>
      <c r="BZ248" s="21"/>
      <c r="CA248" s="663"/>
      <c r="CB248" s="182"/>
      <c r="CC248" s="182"/>
      <c r="CD248" s="248"/>
      <c r="CE248" s="663">
        <f t="shared" si="1001"/>
        <v>348754.88565401756</v>
      </c>
      <c r="CF248" s="182"/>
      <c r="CG248" s="663">
        <f>CG249+CG250</f>
        <v>348754.88565401756</v>
      </c>
      <c r="CH248" s="182"/>
      <c r="CI248" s="248"/>
      <c r="CJ248" s="663"/>
      <c r="CK248" s="663">
        <f t="shared" si="992"/>
        <v>348754.88565401756</v>
      </c>
      <c r="CL248" s="663"/>
      <c r="CM248" s="663">
        <f>CM249+CM250</f>
        <v>348754.88565401756</v>
      </c>
      <c r="CN248" s="663"/>
      <c r="CO248" s="21"/>
    </row>
    <row r="249" spans="2:93" s="77" customFormat="1" ht="55.5" hidden="1" customHeight="1" x14ac:dyDescent="0.3">
      <c r="B249" s="662"/>
      <c r="C249" s="111" t="s">
        <v>32</v>
      </c>
      <c r="D249" s="182">
        <f t="shared" si="999"/>
        <v>0</v>
      </c>
      <c r="E249" s="182"/>
      <c r="F249" s="182">
        <v>0</v>
      </c>
      <c r="G249" s="182"/>
      <c r="H249" s="248"/>
      <c r="I249" s="182">
        <f t="shared" si="1000"/>
        <v>0</v>
      </c>
      <c r="J249" s="603" t="e">
        <f t="shared" si="741"/>
        <v>#DIV/0!</v>
      </c>
      <c r="K249" s="182"/>
      <c r="L249" s="21"/>
      <c r="M249" s="182">
        <v>0</v>
      </c>
      <c r="N249" s="21"/>
      <c r="O249" s="663"/>
      <c r="P249" s="21"/>
      <c r="Q249" s="21"/>
      <c r="R249" s="21"/>
      <c r="S249" s="182">
        <f t="shared" si="756"/>
        <v>0</v>
      </c>
      <c r="T249" s="621" t="e">
        <f t="shared" si="757"/>
        <v>#DIV/0!</v>
      </c>
      <c r="U249" s="663"/>
      <c r="V249" s="621"/>
      <c r="W249" s="182">
        <v>0</v>
      </c>
      <c r="X249" s="621" t="e">
        <f t="shared" si="743"/>
        <v>#DIV/0!</v>
      </c>
      <c r="Y249" s="663"/>
      <c r="Z249" s="621"/>
      <c r="AA249" s="21"/>
      <c r="AB249" s="621"/>
      <c r="AC249" s="661">
        <f t="shared" si="753"/>
        <v>0</v>
      </c>
      <c r="AD249" s="641" t="e">
        <f t="shared" si="754"/>
        <v>#DIV/0!</v>
      </c>
      <c r="AE249" s="663"/>
      <c r="AF249" s="641"/>
      <c r="AG249" s="663">
        <f t="shared" si="1003"/>
        <v>0</v>
      </c>
      <c r="AH249" s="641" t="e">
        <f t="shared" si="747"/>
        <v>#DIV/0!</v>
      </c>
      <c r="AI249" s="663"/>
      <c r="AJ249" s="641">
        <v>0</v>
      </c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182"/>
      <c r="AV249" s="663">
        <f t="shared" si="995"/>
        <v>0</v>
      </c>
      <c r="AW249" s="663"/>
      <c r="AX249" s="182">
        <v>0</v>
      </c>
      <c r="AY249" s="663"/>
      <c r="AZ249" s="21"/>
      <c r="BA249" s="21"/>
      <c r="BB249" s="21"/>
      <c r="BC249" s="21"/>
      <c r="BD249" s="21"/>
      <c r="BE249" s="663"/>
      <c r="BF249" s="663"/>
      <c r="BG249" s="663"/>
      <c r="BH249" s="21"/>
      <c r="BI249" s="663"/>
      <c r="BJ249" s="663"/>
      <c r="BK249" s="663"/>
      <c r="BL249" s="663"/>
      <c r="BM249" s="21"/>
      <c r="BN249" s="663"/>
      <c r="BO249" s="663">
        <f>BQ249</f>
        <v>0</v>
      </c>
      <c r="BP249" s="663"/>
      <c r="BQ249" s="663">
        <v>0</v>
      </c>
      <c r="BR249" s="663"/>
      <c r="BS249" s="21"/>
      <c r="BT249" s="663"/>
      <c r="BU249" s="21"/>
      <c r="BV249" s="663"/>
      <c r="BW249" s="663"/>
      <c r="BX249" s="663"/>
      <c r="BY249" s="663"/>
      <c r="BZ249" s="21"/>
      <c r="CA249" s="663"/>
      <c r="CB249" s="182"/>
      <c r="CC249" s="182"/>
      <c r="CD249" s="248"/>
      <c r="CE249" s="663">
        <f t="shared" si="1001"/>
        <v>149964.6</v>
      </c>
      <c r="CF249" s="182"/>
      <c r="CG249" s="663">
        <f>[6]Лист1!$D$11</f>
        <v>149964.6</v>
      </c>
      <c r="CH249" s="182"/>
      <c r="CI249" s="248"/>
      <c r="CJ249" s="663"/>
      <c r="CK249" s="663">
        <f t="shared" si="992"/>
        <v>149964.6</v>
      </c>
      <c r="CL249" s="663"/>
      <c r="CM249" s="663">
        <f>[6]Лист1!$D$11</f>
        <v>149964.6</v>
      </c>
      <c r="CN249" s="663"/>
      <c r="CO249" s="21"/>
    </row>
    <row r="250" spans="2:93" s="77" customFormat="1" ht="55.5" hidden="1" customHeight="1" x14ac:dyDescent="0.3">
      <c r="B250" s="662"/>
      <c r="C250" s="111" t="s">
        <v>418</v>
      </c>
      <c r="D250" s="182">
        <f t="shared" si="999"/>
        <v>0</v>
      </c>
      <c r="E250" s="182"/>
      <c r="F250" s="182">
        <v>0</v>
      </c>
      <c r="G250" s="182"/>
      <c r="H250" s="248"/>
      <c r="I250" s="182">
        <f t="shared" si="1000"/>
        <v>0</v>
      </c>
      <c r="J250" s="603" t="e">
        <f t="shared" si="741"/>
        <v>#DIV/0!</v>
      </c>
      <c r="K250" s="182"/>
      <c r="L250" s="21"/>
      <c r="M250" s="182">
        <v>0</v>
      </c>
      <c r="N250" s="21"/>
      <c r="O250" s="663"/>
      <c r="P250" s="21"/>
      <c r="Q250" s="21"/>
      <c r="R250" s="21"/>
      <c r="S250" s="182">
        <f t="shared" si="756"/>
        <v>0</v>
      </c>
      <c r="T250" s="621" t="e">
        <f t="shared" si="757"/>
        <v>#DIV/0!</v>
      </c>
      <c r="U250" s="663"/>
      <c r="V250" s="621"/>
      <c r="W250" s="182">
        <v>0</v>
      </c>
      <c r="X250" s="621" t="e">
        <f t="shared" si="743"/>
        <v>#DIV/0!</v>
      </c>
      <c r="Y250" s="663"/>
      <c r="Z250" s="621"/>
      <c r="AA250" s="21"/>
      <c r="AB250" s="621"/>
      <c r="AC250" s="661">
        <f t="shared" si="753"/>
        <v>0</v>
      </c>
      <c r="AD250" s="641" t="e">
        <f t="shared" si="754"/>
        <v>#DIV/0!</v>
      </c>
      <c r="AE250" s="663"/>
      <c r="AF250" s="641"/>
      <c r="AG250" s="663">
        <f t="shared" si="1003"/>
        <v>0</v>
      </c>
      <c r="AH250" s="641" t="e">
        <f t="shared" si="747"/>
        <v>#DIV/0!</v>
      </c>
      <c r="AI250" s="663"/>
      <c r="AJ250" s="641">
        <v>0</v>
      </c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182"/>
      <c r="AV250" s="663">
        <f t="shared" si="995"/>
        <v>0</v>
      </c>
      <c r="AW250" s="663"/>
      <c r="AX250" s="182">
        <v>0</v>
      </c>
      <c r="AY250" s="663"/>
      <c r="AZ250" s="21"/>
      <c r="BA250" s="21"/>
      <c r="BB250" s="21"/>
      <c r="BC250" s="21"/>
      <c r="BD250" s="21"/>
      <c r="BE250" s="663"/>
      <c r="BF250" s="663"/>
      <c r="BG250" s="663"/>
      <c r="BH250" s="21"/>
      <c r="BI250" s="663"/>
      <c r="BJ250" s="663"/>
      <c r="BK250" s="663"/>
      <c r="BL250" s="663"/>
      <c r="BM250" s="21"/>
      <c r="BN250" s="663"/>
      <c r="BO250" s="663">
        <f>BQ250</f>
        <v>0</v>
      </c>
      <c r="BP250" s="663"/>
      <c r="BQ250" s="663">
        <v>0</v>
      </c>
      <c r="BR250" s="663"/>
      <c r="BS250" s="21"/>
      <c r="BT250" s="663"/>
      <c r="BU250" s="21"/>
      <c r="BV250" s="663"/>
      <c r="BW250" s="663"/>
      <c r="BX250" s="663"/>
      <c r="BY250" s="663"/>
      <c r="BZ250" s="21"/>
      <c r="CA250" s="663"/>
      <c r="CB250" s="182"/>
      <c r="CC250" s="182"/>
      <c r="CD250" s="248"/>
      <c r="CE250" s="663">
        <f t="shared" si="1001"/>
        <v>198790.28565401753</v>
      </c>
      <c r="CF250" s="182"/>
      <c r="CG250" s="663">
        <f>[6]Лист1!$D$12</f>
        <v>198790.28565401753</v>
      </c>
      <c r="CH250" s="182"/>
      <c r="CI250" s="248"/>
      <c r="CJ250" s="663"/>
      <c r="CK250" s="663">
        <f t="shared" si="992"/>
        <v>198790.28565401753</v>
      </c>
      <c r="CL250" s="663"/>
      <c r="CM250" s="663">
        <f>[6]Лист1!$D$12</f>
        <v>198790.28565401753</v>
      </c>
      <c r="CN250" s="663"/>
      <c r="CO250" s="21"/>
    </row>
    <row r="251" spans="2:93" s="77" customFormat="1" ht="55.5" customHeight="1" x14ac:dyDescent="0.3">
      <c r="B251" s="662" t="s">
        <v>62</v>
      </c>
      <c r="C251" s="138" t="s">
        <v>220</v>
      </c>
      <c r="D251" s="182">
        <f t="shared" ref="D251:D257" si="1004">F251</f>
        <v>184421.19624999998</v>
      </c>
      <c r="E251" s="182"/>
      <c r="F251" s="182">
        <f>F252+F253</f>
        <v>184421.19624999998</v>
      </c>
      <c r="G251" s="182"/>
      <c r="H251" s="248"/>
      <c r="I251" s="182">
        <f t="shared" si="1000"/>
        <v>86632.513170000006</v>
      </c>
      <c r="J251" s="603">
        <f t="shared" si="741"/>
        <v>0.46975355833047316</v>
      </c>
      <c r="K251" s="182"/>
      <c r="L251" s="21"/>
      <c r="M251" s="505">
        <f>M252+M253</f>
        <v>86632.513170000006</v>
      </c>
      <c r="N251" s="567">
        <f>M251/F251</f>
        <v>0.46975355833047316</v>
      </c>
      <c r="O251" s="663"/>
      <c r="P251" s="21"/>
      <c r="Q251" s="21"/>
      <c r="R251" s="21"/>
      <c r="S251" s="505">
        <f t="shared" si="756"/>
        <v>86632.513170000006</v>
      </c>
      <c r="T251" s="621">
        <f t="shared" si="757"/>
        <v>0.46975355833047316</v>
      </c>
      <c r="U251" s="663"/>
      <c r="V251" s="621"/>
      <c r="W251" s="505">
        <f>W252+W253</f>
        <v>86632.513170000006</v>
      </c>
      <c r="X251" s="621">
        <f t="shared" si="743"/>
        <v>0.46975355833047316</v>
      </c>
      <c r="Y251" s="663"/>
      <c r="Z251" s="621"/>
      <c r="AA251" s="21"/>
      <c r="AB251" s="621"/>
      <c r="AC251" s="661">
        <f t="shared" si="753"/>
        <v>184421.19624999998</v>
      </c>
      <c r="AD251" s="641">
        <f t="shared" si="754"/>
        <v>1</v>
      </c>
      <c r="AE251" s="663"/>
      <c r="AF251" s="641"/>
      <c r="AG251" s="505">
        <f>AG252+AG253</f>
        <v>184421.19624999998</v>
      </c>
      <c r="AH251" s="641">
        <f t="shared" si="747"/>
        <v>1</v>
      </c>
      <c r="AI251" s="663"/>
      <c r="AJ251" s="641">
        <v>0</v>
      </c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182"/>
      <c r="AV251" s="663">
        <f t="shared" si="995"/>
        <v>184421.19624999998</v>
      </c>
      <c r="AW251" s="663"/>
      <c r="AX251" s="505">
        <f>AX252+AX253</f>
        <v>184421.19624999998</v>
      </c>
      <c r="AY251" s="663"/>
      <c r="AZ251" s="21"/>
      <c r="BA251" s="21"/>
      <c r="BB251" s="21"/>
      <c r="BC251" s="21"/>
      <c r="BD251" s="21"/>
      <c r="BE251" s="663"/>
      <c r="BF251" s="663"/>
      <c r="BG251" s="663"/>
      <c r="BH251" s="21"/>
      <c r="BI251" s="663"/>
      <c r="BJ251" s="663"/>
      <c r="BK251" s="663"/>
      <c r="BL251" s="663"/>
      <c r="BM251" s="21"/>
      <c r="BN251" s="663"/>
      <c r="BO251" s="663"/>
      <c r="BP251" s="663"/>
      <c r="BQ251" s="663"/>
      <c r="BR251" s="663"/>
      <c r="BS251" s="21"/>
      <c r="BT251" s="663"/>
      <c r="BU251" s="21"/>
      <c r="BV251" s="663"/>
      <c r="BW251" s="663"/>
      <c r="BX251" s="663"/>
      <c r="BY251" s="663"/>
      <c r="BZ251" s="21"/>
      <c r="CA251" s="663"/>
      <c r="CB251" s="182"/>
      <c r="CC251" s="182"/>
      <c r="CD251" s="248"/>
      <c r="CE251" s="663">
        <f t="shared" si="1001"/>
        <v>0</v>
      </c>
      <c r="CF251" s="182"/>
      <c r="CG251" s="663">
        <f>CG252+CG253</f>
        <v>0</v>
      </c>
      <c r="CH251" s="182"/>
      <c r="CI251" s="248"/>
      <c r="CJ251" s="663">
        <f t="shared" ref="CJ251:CJ266" si="1005">CM251</f>
        <v>0</v>
      </c>
      <c r="CK251" s="663">
        <f t="shared" si="992"/>
        <v>0</v>
      </c>
      <c r="CL251" s="663"/>
      <c r="CM251" s="663">
        <f>CM252+CM253</f>
        <v>0</v>
      </c>
      <c r="CN251" s="663"/>
      <c r="CO251" s="21"/>
    </row>
    <row r="252" spans="2:93" s="190" customFormat="1" ht="55.5" customHeight="1" x14ac:dyDescent="0.3">
      <c r="B252" s="207"/>
      <c r="C252" s="115" t="s">
        <v>32</v>
      </c>
      <c r="D252" s="192">
        <f t="shared" si="1004"/>
        <v>123562.19999999998</v>
      </c>
      <c r="E252" s="192"/>
      <c r="F252" s="192">
        <f>[6]Лист1!$B$14</f>
        <v>123562.19999999998</v>
      </c>
      <c r="G252" s="192"/>
      <c r="H252" s="249"/>
      <c r="I252" s="192">
        <f t="shared" si="1000"/>
        <v>58043.783130000003</v>
      </c>
      <c r="J252" s="591">
        <f t="shared" si="741"/>
        <v>0.46975355836979282</v>
      </c>
      <c r="K252" s="192"/>
      <c r="L252" s="300"/>
      <c r="M252" s="192">
        <v>58043.783130000003</v>
      </c>
      <c r="N252" s="591">
        <f>M252/F252</f>
        <v>0.46975355836979282</v>
      </c>
      <c r="O252" s="664"/>
      <c r="P252" s="300"/>
      <c r="Q252" s="300"/>
      <c r="R252" s="300"/>
      <c r="S252" s="192">
        <f t="shared" si="756"/>
        <v>58043.783130000003</v>
      </c>
      <c r="T252" s="597">
        <f t="shared" si="757"/>
        <v>0.46975355836979282</v>
      </c>
      <c r="U252" s="664"/>
      <c r="V252" s="597"/>
      <c r="W252" s="192">
        <f>M252</f>
        <v>58043.783130000003</v>
      </c>
      <c r="X252" s="597">
        <f t="shared" si="743"/>
        <v>0.46975355836979282</v>
      </c>
      <c r="Y252" s="664"/>
      <c r="Z252" s="597"/>
      <c r="AA252" s="300"/>
      <c r="AB252" s="597"/>
      <c r="AC252" s="183">
        <f t="shared" si="753"/>
        <v>123562.19999999998</v>
      </c>
      <c r="AD252" s="633">
        <f t="shared" si="754"/>
        <v>1</v>
      </c>
      <c r="AE252" s="664"/>
      <c r="AF252" s="633"/>
      <c r="AG252" s="192">
        <f>D252</f>
        <v>123562.19999999998</v>
      </c>
      <c r="AH252" s="633">
        <f t="shared" si="747"/>
        <v>1</v>
      </c>
      <c r="AI252" s="664"/>
      <c r="AJ252" s="633">
        <v>0</v>
      </c>
      <c r="AK252" s="300"/>
      <c r="AL252" s="300"/>
      <c r="AM252" s="300"/>
      <c r="AN252" s="300"/>
      <c r="AO252" s="300"/>
      <c r="AP252" s="300"/>
      <c r="AQ252" s="300"/>
      <c r="AR252" s="300"/>
      <c r="AS252" s="300"/>
      <c r="AT252" s="300"/>
      <c r="AU252" s="192"/>
      <c r="AV252" s="664">
        <f t="shared" si="995"/>
        <v>123562.19999999998</v>
      </c>
      <c r="AW252" s="664"/>
      <c r="AX252" s="192">
        <f>[6]Лист1!$B$14</f>
        <v>123562.19999999998</v>
      </c>
      <c r="AY252" s="664"/>
      <c r="AZ252" s="300"/>
      <c r="BA252" s="300"/>
      <c r="BB252" s="300"/>
      <c r="BC252" s="300"/>
      <c r="BD252" s="300"/>
      <c r="BE252" s="664"/>
      <c r="BF252" s="664"/>
      <c r="BG252" s="664"/>
      <c r="BH252" s="300"/>
      <c r="BI252" s="664"/>
      <c r="BJ252" s="664"/>
      <c r="BK252" s="664"/>
      <c r="BL252" s="664"/>
      <c r="BM252" s="300"/>
      <c r="BN252" s="664"/>
      <c r="BO252" s="664">
        <f>BQ252</f>
        <v>0</v>
      </c>
      <c r="BP252" s="664"/>
      <c r="BQ252" s="664">
        <v>0</v>
      </c>
      <c r="BR252" s="664"/>
      <c r="BS252" s="300"/>
      <c r="BT252" s="664"/>
      <c r="BU252" s="300"/>
      <c r="BV252" s="664"/>
      <c r="BW252" s="664"/>
      <c r="BX252" s="664"/>
      <c r="BY252" s="664"/>
      <c r="BZ252" s="300"/>
      <c r="CA252" s="664"/>
      <c r="CB252" s="192"/>
      <c r="CC252" s="192"/>
      <c r="CD252" s="249"/>
      <c r="CE252" s="664">
        <f t="shared" si="1001"/>
        <v>0</v>
      </c>
      <c r="CF252" s="192"/>
      <c r="CG252" s="664">
        <v>0</v>
      </c>
      <c r="CH252" s="192"/>
      <c r="CI252" s="249"/>
      <c r="CJ252" s="664">
        <f t="shared" si="1005"/>
        <v>0</v>
      </c>
      <c r="CK252" s="664">
        <f t="shared" si="992"/>
        <v>0</v>
      </c>
      <c r="CL252" s="664"/>
      <c r="CM252" s="664">
        <v>0</v>
      </c>
      <c r="CN252" s="664"/>
      <c r="CO252" s="300"/>
    </row>
    <row r="253" spans="2:93" s="77" customFormat="1" ht="55.5" customHeight="1" x14ac:dyDescent="0.3">
      <c r="B253" s="662"/>
      <c r="C253" s="111" t="s">
        <v>418</v>
      </c>
      <c r="D253" s="182">
        <f t="shared" si="1004"/>
        <v>60858.996249999997</v>
      </c>
      <c r="E253" s="182"/>
      <c r="F253" s="182">
        <v>60858.996249999997</v>
      </c>
      <c r="G253" s="182"/>
      <c r="H253" s="248"/>
      <c r="I253" s="182">
        <f t="shared" si="1000"/>
        <v>28588.730039999999</v>
      </c>
      <c r="J253" s="603">
        <f t="shared" si="741"/>
        <v>0.46975355825064236</v>
      </c>
      <c r="K253" s="182"/>
      <c r="L253" s="21"/>
      <c r="M253" s="182">
        <v>28588.730039999999</v>
      </c>
      <c r="N253" s="603">
        <f>M253/F253</f>
        <v>0.46975355825064236</v>
      </c>
      <c r="O253" s="663"/>
      <c r="P253" s="21"/>
      <c r="Q253" s="21"/>
      <c r="R253" s="21"/>
      <c r="S253" s="182">
        <f t="shared" si="756"/>
        <v>28588.730039999999</v>
      </c>
      <c r="T253" s="621">
        <f t="shared" si="757"/>
        <v>0.46975355825064236</v>
      </c>
      <c r="U253" s="663"/>
      <c r="V253" s="621"/>
      <c r="W253" s="182">
        <f>M253</f>
        <v>28588.730039999999</v>
      </c>
      <c r="X253" s="621">
        <f t="shared" si="743"/>
        <v>0.46975355825064236</v>
      </c>
      <c r="Y253" s="663"/>
      <c r="Z253" s="621"/>
      <c r="AA253" s="21"/>
      <c r="AB253" s="621"/>
      <c r="AC253" s="661">
        <f t="shared" si="753"/>
        <v>60858.996249999997</v>
      </c>
      <c r="AD253" s="641">
        <f t="shared" si="754"/>
        <v>1</v>
      </c>
      <c r="AE253" s="663"/>
      <c r="AF253" s="641"/>
      <c r="AG253" s="182">
        <f>D253</f>
        <v>60858.996249999997</v>
      </c>
      <c r="AH253" s="641">
        <f t="shared" si="747"/>
        <v>1</v>
      </c>
      <c r="AI253" s="663"/>
      <c r="AJ253" s="641">
        <v>0</v>
      </c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182"/>
      <c r="AV253" s="663">
        <f t="shared" si="995"/>
        <v>60858.996249999997</v>
      </c>
      <c r="AW253" s="663"/>
      <c r="AX253" s="182">
        <v>60858.996249999997</v>
      </c>
      <c r="AY253" s="663"/>
      <c r="AZ253" s="21"/>
      <c r="BA253" s="21"/>
      <c r="BB253" s="21"/>
      <c r="BC253" s="21"/>
      <c r="BD253" s="21"/>
      <c r="BE253" s="663"/>
      <c r="BF253" s="663"/>
      <c r="BG253" s="663"/>
      <c r="BH253" s="21"/>
      <c r="BI253" s="663"/>
      <c r="BJ253" s="663"/>
      <c r="BK253" s="663"/>
      <c r="BL253" s="663"/>
      <c r="BM253" s="21"/>
      <c r="BN253" s="663"/>
      <c r="BO253" s="663">
        <f>BQ253</f>
        <v>0</v>
      </c>
      <c r="BP253" s="663"/>
      <c r="BQ253" s="663">
        <v>0</v>
      </c>
      <c r="BR253" s="663"/>
      <c r="BS253" s="21"/>
      <c r="BT253" s="663"/>
      <c r="BU253" s="21"/>
      <c r="BV253" s="663"/>
      <c r="BW253" s="663"/>
      <c r="BX253" s="663"/>
      <c r="BY253" s="663"/>
      <c r="BZ253" s="21"/>
      <c r="CA253" s="663"/>
      <c r="CB253" s="182"/>
      <c r="CC253" s="182"/>
      <c r="CD253" s="248"/>
      <c r="CE253" s="663">
        <f t="shared" si="1001"/>
        <v>0</v>
      </c>
      <c r="CF253" s="182"/>
      <c r="CG253" s="663">
        <v>0</v>
      </c>
      <c r="CH253" s="182"/>
      <c r="CI253" s="248"/>
      <c r="CJ253" s="663">
        <f t="shared" si="1005"/>
        <v>0</v>
      </c>
      <c r="CK253" s="663">
        <f t="shared" si="992"/>
        <v>0</v>
      </c>
      <c r="CL253" s="663"/>
      <c r="CM253" s="663">
        <v>0</v>
      </c>
      <c r="CN253" s="663"/>
      <c r="CO253" s="21"/>
    </row>
    <row r="254" spans="2:93" s="77" customFormat="1" ht="55.5" hidden="1" customHeight="1" x14ac:dyDescent="0.3">
      <c r="B254" s="662" t="s">
        <v>7</v>
      </c>
      <c r="C254" s="138" t="s">
        <v>221</v>
      </c>
      <c r="D254" s="182">
        <f t="shared" si="1004"/>
        <v>0</v>
      </c>
      <c r="E254" s="182"/>
      <c r="F254" s="182">
        <f>F255+F256+F257</f>
        <v>0</v>
      </c>
      <c r="G254" s="182"/>
      <c r="H254" s="248"/>
      <c r="I254" s="182">
        <f t="shared" si="1000"/>
        <v>0</v>
      </c>
      <c r="J254" s="603" t="e">
        <f t="shared" si="741"/>
        <v>#DIV/0!</v>
      </c>
      <c r="K254" s="182"/>
      <c r="L254" s="21"/>
      <c r="M254" s="505"/>
      <c r="N254" s="21"/>
      <c r="O254" s="663"/>
      <c r="P254" s="21"/>
      <c r="Q254" s="21"/>
      <c r="R254" s="21"/>
      <c r="S254" s="128">
        <f t="shared" si="756"/>
        <v>0</v>
      </c>
      <c r="T254" s="621" t="e">
        <f t="shared" si="757"/>
        <v>#DIV/0!</v>
      </c>
      <c r="U254" s="663"/>
      <c r="V254" s="621"/>
      <c r="W254" s="505"/>
      <c r="X254" s="621" t="e">
        <f t="shared" si="743"/>
        <v>#DIV/0!</v>
      </c>
      <c r="Y254" s="663"/>
      <c r="Z254" s="621"/>
      <c r="AA254" s="21"/>
      <c r="AB254" s="621"/>
      <c r="AC254" s="661">
        <f t="shared" si="753"/>
        <v>0</v>
      </c>
      <c r="AD254" s="641" t="e">
        <f t="shared" si="754"/>
        <v>#DIV/0!</v>
      </c>
      <c r="AE254" s="663"/>
      <c r="AF254" s="641"/>
      <c r="AG254" s="505">
        <f>AG257</f>
        <v>0</v>
      </c>
      <c r="AH254" s="641" t="e">
        <f t="shared" si="747"/>
        <v>#DIV/0!</v>
      </c>
      <c r="AI254" s="663"/>
      <c r="AJ254" s="641">
        <v>0</v>
      </c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663">
        <f>AX254-F254</f>
        <v>0</v>
      </c>
      <c r="AV254" s="663">
        <f t="shared" si="995"/>
        <v>0</v>
      </c>
      <c r="AW254" s="663"/>
      <c r="AX254" s="505">
        <v>0</v>
      </c>
      <c r="AY254" s="663"/>
      <c r="AZ254" s="21"/>
      <c r="BA254" s="21"/>
      <c r="BB254" s="21"/>
      <c r="BC254" s="21"/>
      <c r="BD254" s="21"/>
      <c r="BE254" s="663"/>
      <c r="BF254" s="663"/>
      <c r="BG254" s="663"/>
      <c r="BH254" s="21"/>
      <c r="BI254" s="663">
        <f>BK254</f>
        <v>643749.40480999998</v>
      </c>
      <c r="BJ254" s="663">
        <f t="shared" ref="BJ254:BK254" si="1006">BJ255+BJ256</f>
        <v>0</v>
      </c>
      <c r="BK254" s="182">
        <f t="shared" si="1006"/>
        <v>643749.40480999998</v>
      </c>
      <c r="BL254" s="663"/>
      <c r="BM254" s="21"/>
      <c r="BN254" s="663"/>
      <c r="BO254" s="663">
        <f>BQ254</f>
        <v>643749.40480999998</v>
      </c>
      <c r="BP254" s="663">
        <f t="shared" ref="BP254:BQ254" si="1007">BP255+BP256</f>
        <v>0</v>
      </c>
      <c r="BQ254" s="182">
        <f t="shared" si="1007"/>
        <v>643749.40480999998</v>
      </c>
      <c r="BR254" s="663"/>
      <c r="BS254" s="21"/>
      <c r="BT254" s="663"/>
      <c r="BU254" s="21"/>
      <c r="BV254" s="663"/>
      <c r="BW254" s="663"/>
      <c r="BX254" s="663"/>
      <c r="BY254" s="663"/>
      <c r="BZ254" s="21"/>
      <c r="CA254" s="663"/>
      <c r="CB254" s="182"/>
      <c r="CC254" s="182"/>
      <c r="CD254" s="248"/>
      <c r="CE254" s="663">
        <f t="shared" si="1001"/>
        <v>721466.51563000004</v>
      </c>
      <c r="CF254" s="182"/>
      <c r="CG254" s="663">
        <f>CG255+CG256</f>
        <v>721466.51563000004</v>
      </c>
      <c r="CH254" s="182"/>
      <c r="CI254" s="248"/>
      <c r="CJ254" s="663"/>
      <c r="CK254" s="663">
        <f t="shared" si="992"/>
        <v>721466.51563000004</v>
      </c>
      <c r="CL254" s="663"/>
      <c r="CM254" s="663">
        <f>CM255+CM256</f>
        <v>721466.51563000004</v>
      </c>
      <c r="CN254" s="663"/>
      <c r="CO254" s="21"/>
    </row>
    <row r="255" spans="2:93" s="190" customFormat="1" ht="55.5" hidden="1" customHeight="1" x14ac:dyDescent="0.3">
      <c r="B255" s="207"/>
      <c r="C255" s="115" t="s">
        <v>32</v>
      </c>
      <c r="D255" s="192">
        <f t="shared" si="1004"/>
        <v>0</v>
      </c>
      <c r="E255" s="192"/>
      <c r="F255" s="192">
        <v>0</v>
      </c>
      <c r="G255" s="192"/>
      <c r="H255" s="249"/>
      <c r="I255" s="192">
        <f t="shared" si="1000"/>
        <v>0</v>
      </c>
      <c r="J255" s="591" t="e">
        <f t="shared" si="741"/>
        <v>#DIV/0!</v>
      </c>
      <c r="K255" s="192"/>
      <c r="L255" s="300"/>
      <c r="M255" s="192">
        <v>0</v>
      </c>
      <c r="N255" s="300"/>
      <c r="O255" s="664"/>
      <c r="P255" s="300"/>
      <c r="Q255" s="300"/>
      <c r="R255" s="300"/>
      <c r="S255" s="116">
        <f t="shared" si="756"/>
        <v>0</v>
      </c>
      <c r="T255" s="597">
        <v>0</v>
      </c>
      <c r="U255" s="664"/>
      <c r="V255" s="597"/>
      <c r="W255" s="192"/>
      <c r="X255" s="597"/>
      <c r="Y255" s="664"/>
      <c r="Z255" s="597"/>
      <c r="AA255" s="300"/>
      <c r="AB255" s="597"/>
      <c r="AC255" s="183">
        <f t="shared" si="753"/>
        <v>0</v>
      </c>
      <c r="AD255" s="633" t="e">
        <f t="shared" si="754"/>
        <v>#DIV/0!</v>
      </c>
      <c r="AE255" s="664"/>
      <c r="AF255" s="633"/>
      <c r="AG255" s="192">
        <v>0</v>
      </c>
      <c r="AH255" s="633" t="e">
        <f t="shared" si="747"/>
        <v>#DIV/0!</v>
      </c>
      <c r="AI255" s="664"/>
      <c r="AJ255" s="633">
        <v>0</v>
      </c>
      <c r="AK255" s="300"/>
      <c r="AL255" s="300"/>
      <c r="AM255" s="300"/>
      <c r="AN255" s="300"/>
      <c r="AO255" s="300"/>
      <c r="AP255" s="300"/>
      <c r="AQ255" s="300"/>
      <c r="AR255" s="300"/>
      <c r="AS255" s="300"/>
      <c r="AT255" s="300"/>
      <c r="AU255" s="192"/>
      <c r="AV255" s="664">
        <f t="shared" si="995"/>
        <v>0</v>
      </c>
      <c r="AW255" s="664"/>
      <c r="AX255" s="192">
        <v>0</v>
      </c>
      <c r="AY255" s="664"/>
      <c r="AZ255" s="300"/>
      <c r="BA255" s="300"/>
      <c r="BB255" s="300"/>
      <c r="BC255" s="300"/>
      <c r="BD255" s="300"/>
      <c r="BE255" s="664"/>
      <c r="BF255" s="664"/>
      <c r="BG255" s="664"/>
      <c r="BH255" s="300"/>
      <c r="BI255" s="664">
        <f>BK255</f>
        <v>431312.1</v>
      </c>
      <c r="BJ255" s="664">
        <v>0</v>
      </c>
      <c r="BK255" s="664">
        <f>[6]Лист1!$C$17</f>
        <v>431312.1</v>
      </c>
      <c r="BL255" s="664"/>
      <c r="BM255" s="300"/>
      <c r="BN255" s="664"/>
      <c r="BO255" s="664">
        <f>BQ255</f>
        <v>431312.1</v>
      </c>
      <c r="BP255" s="664">
        <v>0</v>
      </c>
      <c r="BQ255" s="664">
        <f>[6]Лист1!$C$17</f>
        <v>431312.1</v>
      </c>
      <c r="BR255" s="664"/>
      <c r="BS255" s="300"/>
      <c r="BT255" s="664"/>
      <c r="BU255" s="300"/>
      <c r="BV255" s="664"/>
      <c r="BW255" s="664"/>
      <c r="BX255" s="664"/>
      <c r="BY255" s="664"/>
      <c r="BZ255" s="300"/>
      <c r="CA255" s="664"/>
      <c r="CB255" s="192"/>
      <c r="CC255" s="192"/>
      <c r="CD255" s="249"/>
      <c r="CE255" s="664">
        <f t="shared" si="1001"/>
        <v>310230.59999999998</v>
      </c>
      <c r="CF255" s="192"/>
      <c r="CG255" s="664">
        <v>310230.59999999998</v>
      </c>
      <c r="CH255" s="192"/>
      <c r="CI255" s="249"/>
      <c r="CJ255" s="664"/>
      <c r="CK255" s="664">
        <f t="shared" si="992"/>
        <v>310230.59999999998</v>
      </c>
      <c r="CL255" s="664"/>
      <c r="CM255" s="664">
        <v>310230.59999999998</v>
      </c>
      <c r="CN255" s="664"/>
      <c r="CO255" s="300"/>
    </row>
    <row r="256" spans="2:93" s="77" customFormat="1" ht="55.5" hidden="1" customHeight="1" x14ac:dyDescent="0.3">
      <c r="B256" s="662"/>
      <c r="C256" s="111" t="s">
        <v>418</v>
      </c>
      <c r="D256" s="182">
        <f t="shared" si="1004"/>
        <v>0</v>
      </c>
      <c r="E256" s="182"/>
      <c r="F256" s="182">
        <v>0</v>
      </c>
      <c r="G256" s="182"/>
      <c r="H256" s="248"/>
      <c r="I256" s="182">
        <f t="shared" si="1000"/>
        <v>0</v>
      </c>
      <c r="J256" s="603" t="e">
        <f t="shared" si="741"/>
        <v>#DIV/0!</v>
      </c>
      <c r="K256" s="182"/>
      <c r="L256" s="21"/>
      <c r="M256" s="182">
        <v>0</v>
      </c>
      <c r="N256" s="21"/>
      <c r="O256" s="663"/>
      <c r="P256" s="21"/>
      <c r="Q256" s="21"/>
      <c r="R256" s="21"/>
      <c r="S256" s="128">
        <f t="shared" si="756"/>
        <v>0</v>
      </c>
      <c r="T256" s="621">
        <v>0</v>
      </c>
      <c r="U256" s="663"/>
      <c r="V256" s="621"/>
      <c r="W256" s="182"/>
      <c r="X256" s="621"/>
      <c r="Y256" s="663"/>
      <c r="Z256" s="621"/>
      <c r="AA256" s="21"/>
      <c r="AB256" s="621"/>
      <c r="AC256" s="661">
        <f t="shared" si="753"/>
        <v>0</v>
      </c>
      <c r="AD256" s="641" t="e">
        <f t="shared" si="754"/>
        <v>#DIV/0!</v>
      </c>
      <c r="AE256" s="663"/>
      <c r="AF256" s="641"/>
      <c r="AG256" s="182">
        <v>0</v>
      </c>
      <c r="AH256" s="641" t="e">
        <f t="shared" si="747"/>
        <v>#DIV/0!</v>
      </c>
      <c r="AI256" s="663"/>
      <c r="AJ256" s="641">
        <v>0</v>
      </c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182"/>
      <c r="AV256" s="663">
        <f t="shared" si="995"/>
        <v>0</v>
      </c>
      <c r="AW256" s="663"/>
      <c r="AX256" s="182">
        <v>0</v>
      </c>
      <c r="AY256" s="663"/>
      <c r="AZ256" s="21"/>
      <c r="BA256" s="21"/>
      <c r="BB256" s="21"/>
      <c r="BC256" s="21"/>
      <c r="BD256" s="21"/>
      <c r="BE256" s="663"/>
      <c r="BF256" s="663"/>
      <c r="BG256" s="663"/>
      <c r="BH256" s="21"/>
      <c r="BI256" s="663">
        <f>BK256</f>
        <v>212437.30481</v>
      </c>
      <c r="BJ256" s="663">
        <v>0</v>
      </c>
      <c r="BK256" s="182">
        <v>212437.30481</v>
      </c>
      <c r="BL256" s="663"/>
      <c r="BM256" s="21"/>
      <c r="BN256" s="663"/>
      <c r="BO256" s="663">
        <f>BQ256</f>
        <v>212437.30481</v>
      </c>
      <c r="BP256" s="663">
        <v>0</v>
      </c>
      <c r="BQ256" s="182">
        <v>212437.30481</v>
      </c>
      <c r="BR256" s="663"/>
      <c r="BS256" s="21"/>
      <c r="BT256" s="663"/>
      <c r="BU256" s="21"/>
      <c r="BV256" s="663"/>
      <c r="BW256" s="663"/>
      <c r="BX256" s="663"/>
      <c r="BY256" s="663"/>
      <c r="BZ256" s="21"/>
      <c r="CA256" s="663"/>
      <c r="CB256" s="182"/>
      <c r="CC256" s="182"/>
      <c r="CD256" s="248"/>
      <c r="CE256" s="663">
        <f t="shared" si="1001"/>
        <v>411235.91563</v>
      </c>
      <c r="CF256" s="182"/>
      <c r="CG256" s="663">
        <v>411235.91563</v>
      </c>
      <c r="CH256" s="182"/>
      <c r="CI256" s="248"/>
      <c r="CJ256" s="663"/>
      <c r="CK256" s="663">
        <f t="shared" si="992"/>
        <v>411235.91563</v>
      </c>
      <c r="CL256" s="663"/>
      <c r="CM256" s="663">
        <v>411235.91563</v>
      </c>
      <c r="CN256" s="663"/>
      <c r="CO256" s="21"/>
    </row>
    <row r="257" spans="2:93" s="77" customFormat="1" ht="55.5" hidden="1" customHeight="1" x14ac:dyDescent="0.3">
      <c r="B257" s="662"/>
      <c r="C257" s="111" t="s">
        <v>31</v>
      </c>
      <c r="D257" s="182">
        <f t="shared" si="1004"/>
        <v>0</v>
      </c>
      <c r="E257" s="182"/>
      <c r="F257" s="182">
        <v>0</v>
      </c>
      <c r="G257" s="182"/>
      <c r="H257" s="248"/>
      <c r="I257" s="182">
        <f t="shared" si="1000"/>
        <v>0</v>
      </c>
      <c r="J257" s="603" t="e">
        <f t="shared" si="741"/>
        <v>#DIV/0!</v>
      </c>
      <c r="K257" s="182"/>
      <c r="L257" s="21"/>
      <c r="M257" s="182"/>
      <c r="N257" s="21"/>
      <c r="O257" s="663"/>
      <c r="P257" s="21"/>
      <c r="Q257" s="21"/>
      <c r="R257" s="21"/>
      <c r="S257" s="128">
        <f t="shared" si="756"/>
        <v>0</v>
      </c>
      <c r="T257" s="621" t="e">
        <f t="shared" si="757"/>
        <v>#DIV/0!</v>
      </c>
      <c r="U257" s="663"/>
      <c r="V257" s="621"/>
      <c r="W257" s="182"/>
      <c r="X257" s="621" t="e">
        <f t="shared" si="743"/>
        <v>#DIV/0!</v>
      </c>
      <c r="Y257" s="663"/>
      <c r="Z257" s="621"/>
      <c r="AA257" s="21"/>
      <c r="AB257" s="621"/>
      <c r="AC257" s="661">
        <f t="shared" si="753"/>
        <v>0</v>
      </c>
      <c r="AD257" s="641" t="e">
        <f t="shared" si="754"/>
        <v>#DIV/0!</v>
      </c>
      <c r="AE257" s="663"/>
      <c r="AF257" s="641"/>
      <c r="AG257" s="182">
        <f>D257</f>
        <v>0</v>
      </c>
      <c r="AH257" s="641" t="e">
        <f t="shared" si="747"/>
        <v>#DIV/0!</v>
      </c>
      <c r="AI257" s="663"/>
      <c r="AJ257" s="641">
        <v>0</v>
      </c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663">
        <f>AX257-F257</f>
        <v>0</v>
      </c>
      <c r="AV257" s="663">
        <f>AX257</f>
        <v>0</v>
      </c>
      <c r="AW257" s="663"/>
      <c r="AX257" s="182">
        <v>0</v>
      </c>
      <c r="AY257" s="663"/>
      <c r="AZ257" s="21"/>
      <c r="BA257" s="21"/>
      <c r="BB257" s="21"/>
      <c r="BC257" s="21"/>
      <c r="BD257" s="21"/>
      <c r="BE257" s="663"/>
      <c r="BF257" s="663"/>
      <c r="BG257" s="663"/>
      <c r="BH257" s="21"/>
      <c r="BI257" s="663"/>
      <c r="BJ257" s="663"/>
      <c r="BK257" s="663"/>
      <c r="BL257" s="663"/>
      <c r="BM257" s="21"/>
      <c r="BN257" s="663"/>
      <c r="BO257" s="663"/>
      <c r="BP257" s="663"/>
      <c r="BQ257" s="663"/>
      <c r="BR257" s="663"/>
      <c r="BS257" s="21"/>
      <c r="BT257" s="663"/>
      <c r="BU257" s="21"/>
      <c r="BV257" s="663"/>
      <c r="BW257" s="663"/>
      <c r="BX257" s="663"/>
      <c r="BY257" s="663"/>
      <c r="BZ257" s="21"/>
      <c r="CA257" s="663"/>
      <c r="CB257" s="182"/>
      <c r="CC257" s="182"/>
      <c r="CD257" s="248"/>
      <c r="CE257" s="663"/>
      <c r="CF257" s="182"/>
      <c r="CG257" s="663"/>
      <c r="CH257" s="182"/>
      <c r="CI257" s="248"/>
      <c r="CJ257" s="663"/>
      <c r="CK257" s="663"/>
      <c r="CL257" s="663"/>
      <c r="CM257" s="663"/>
      <c r="CN257" s="663"/>
      <c r="CO257" s="21"/>
    </row>
    <row r="258" spans="2:93" s="77" customFormat="1" ht="110.25" hidden="1" customHeight="1" x14ac:dyDescent="0.3">
      <c r="B258" s="662" t="s">
        <v>10</v>
      </c>
      <c r="C258" s="138" t="s">
        <v>231</v>
      </c>
      <c r="D258" s="182"/>
      <c r="E258" s="182"/>
      <c r="F258" s="182"/>
      <c r="G258" s="182"/>
      <c r="H258" s="248"/>
      <c r="I258" s="248"/>
      <c r="J258" s="603" t="e">
        <f t="shared" si="741"/>
        <v>#DIV/0!</v>
      </c>
      <c r="K258" s="182"/>
      <c r="L258" s="21"/>
      <c r="M258" s="663"/>
      <c r="N258" s="21"/>
      <c r="O258" s="663"/>
      <c r="P258" s="21"/>
      <c r="Q258" s="21"/>
      <c r="R258" s="21"/>
      <c r="S258" s="128">
        <f t="shared" si="756"/>
        <v>0</v>
      </c>
      <c r="T258" s="621" t="e">
        <f t="shared" si="757"/>
        <v>#DIV/0!</v>
      </c>
      <c r="U258" s="663"/>
      <c r="V258" s="621"/>
      <c r="W258" s="663"/>
      <c r="X258" s="621" t="e">
        <f t="shared" si="743"/>
        <v>#DIV/0!</v>
      </c>
      <c r="Y258" s="663"/>
      <c r="Z258" s="621"/>
      <c r="AA258" s="21"/>
      <c r="AB258" s="621"/>
      <c r="AC258" s="661">
        <f t="shared" si="753"/>
        <v>0</v>
      </c>
      <c r="AD258" s="641" t="e">
        <f t="shared" si="754"/>
        <v>#DIV/0!</v>
      </c>
      <c r="AE258" s="663"/>
      <c r="AF258" s="641"/>
      <c r="AG258" s="663"/>
      <c r="AH258" s="641" t="e">
        <f t="shared" si="747"/>
        <v>#DIV/0!</v>
      </c>
      <c r="AI258" s="663"/>
      <c r="AJ258" s="641">
        <v>0</v>
      </c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182">
        <f t="shared" ref="AU258:AU270" si="1008">AX258</f>
        <v>0</v>
      </c>
      <c r="AV258" s="663">
        <f t="shared" si="995"/>
        <v>0</v>
      </c>
      <c r="AW258" s="663"/>
      <c r="AX258" s="505">
        <f>AX259+AX260</f>
        <v>0</v>
      </c>
      <c r="AY258" s="663"/>
      <c r="AZ258" s="21"/>
      <c r="BA258" s="21"/>
      <c r="BB258" s="21"/>
      <c r="BC258" s="21"/>
      <c r="BD258" s="21"/>
      <c r="BE258" s="663"/>
      <c r="BF258" s="663"/>
      <c r="BG258" s="663"/>
      <c r="BH258" s="21"/>
      <c r="BI258" s="663">
        <f t="shared" ref="BI258:BK258" si="1009">BI259+BI260</f>
        <v>142153.73175000001</v>
      </c>
      <c r="BJ258" s="663">
        <f t="shared" si="1009"/>
        <v>0</v>
      </c>
      <c r="BK258" s="182">
        <f t="shared" si="1009"/>
        <v>142153.73175000001</v>
      </c>
      <c r="BL258" s="663"/>
      <c r="BM258" s="21"/>
      <c r="BN258" s="663"/>
      <c r="BO258" s="663">
        <f t="shared" ref="BO258" si="1010">BO259+BO260</f>
        <v>142153.73175000001</v>
      </c>
      <c r="BP258" s="663">
        <f t="shared" ref="BP258" si="1011">BP259+BP260</f>
        <v>0</v>
      </c>
      <c r="BQ258" s="182">
        <f t="shared" ref="BQ258" si="1012">BQ259+BQ260</f>
        <v>142153.73175000001</v>
      </c>
      <c r="BR258" s="663"/>
      <c r="BS258" s="21"/>
      <c r="BT258" s="663"/>
      <c r="BU258" s="21"/>
      <c r="BV258" s="663"/>
      <c r="BW258" s="663"/>
      <c r="BX258" s="663"/>
      <c r="BY258" s="663"/>
      <c r="BZ258" s="21"/>
      <c r="CA258" s="663"/>
      <c r="CB258" s="182"/>
      <c r="CC258" s="182"/>
      <c r="CD258" s="248"/>
      <c r="CE258" s="663">
        <f t="shared" si="1001"/>
        <v>2495296.99058</v>
      </c>
      <c r="CF258" s="182"/>
      <c r="CG258" s="663">
        <f>CG259+CG260</f>
        <v>2495296.99058</v>
      </c>
      <c r="CH258" s="182"/>
      <c r="CI258" s="248"/>
      <c r="CJ258" s="663"/>
      <c r="CK258" s="663">
        <f t="shared" si="992"/>
        <v>2495296.99058</v>
      </c>
      <c r="CL258" s="663"/>
      <c r="CM258" s="663">
        <f>CM259+CM260</f>
        <v>2495296.99058</v>
      </c>
      <c r="CN258" s="663"/>
      <c r="CO258" s="21"/>
    </row>
    <row r="259" spans="2:93" s="77" customFormat="1" ht="55.5" hidden="1" customHeight="1" x14ac:dyDescent="0.3">
      <c r="B259" s="662"/>
      <c r="C259" s="111" t="s">
        <v>32</v>
      </c>
      <c r="D259" s="182"/>
      <c r="E259" s="182"/>
      <c r="F259" s="182"/>
      <c r="G259" s="182"/>
      <c r="H259" s="248"/>
      <c r="I259" s="248"/>
      <c r="J259" s="603" t="e">
        <f t="shared" ref="J259:J311" si="1013">I259/D259</f>
        <v>#DIV/0!</v>
      </c>
      <c r="K259" s="182"/>
      <c r="L259" s="21"/>
      <c r="M259" s="663"/>
      <c r="N259" s="21"/>
      <c r="O259" s="663"/>
      <c r="P259" s="21"/>
      <c r="Q259" s="21"/>
      <c r="R259" s="21"/>
      <c r="S259" s="128">
        <f t="shared" si="756"/>
        <v>0</v>
      </c>
      <c r="T259" s="621" t="e">
        <f t="shared" si="757"/>
        <v>#DIV/0!</v>
      </c>
      <c r="U259" s="663"/>
      <c r="V259" s="621"/>
      <c r="W259" s="663"/>
      <c r="X259" s="621" t="e">
        <f t="shared" si="743"/>
        <v>#DIV/0!</v>
      </c>
      <c r="Y259" s="663"/>
      <c r="Z259" s="621"/>
      <c r="AA259" s="21"/>
      <c r="AB259" s="621"/>
      <c r="AC259" s="661">
        <f t="shared" si="753"/>
        <v>0</v>
      </c>
      <c r="AD259" s="641" t="e">
        <f t="shared" si="754"/>
        <v>#DIV/0!</v>
      </c>
      <c r="AE259" s="663"/>
      <c r="AF259" s="641"/>
      <c r="AG259" s="663"/>
      <c r="AH259" s="641" t="e">
        <f t="shared" si="747"/>
        <v>#DIV/0!</v>
      </c>
      <c r="AI259" s="663"/>
      <c r="AJ259" s="641">
        <v>0</v>
      </c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182">
        <f t="shared" si="1008"/>
        <v>0</v>
      </c>
      <c r="AV259" s="663">
        <f t="shared" si="995"/>
        <v>0</v>
      </c>
      <c r="AW259" s="663"/>
      <c r="AX259" s="182">
        <v>0</v>
      </c>
      <c r="AY259" s="663"/>
      <c r="AZ259" s="21"/>
      <c r="BA259" s="21"/>
      <c r="BB259" s="21"/>
      <c r="BC259" s="21"/>
      <c r="BD259" s="21"/>
      <c r="BE259" s="663"/>
      <c r="BF259" s="663"/>
      <c r="BG259" s="663"/>
      <c r="BH259" s="21"/>
      <c r="BI259" s="663">
        <f>BK259</f>
        <v>95243</v>
      </c>
      <c r="BJ259" s="663">
        <v>0</v>
      </c>
      <c r="BK259" s="663">
        <f>[6]Лист1!$C$20</f>
        <v>95243</v>
      </c>
      <c r="BL259" s="663"/>
      <c r="BM259" s="21"/>
      <c r="BN259" s="663"/>
      <c r="BO259" s="663">
        <f>BQ259</f>
        <v>95243</v>
      </c>
      <c r="BP259" s="663">
        <v>0</v>
      </c>
      <c r="BQ259" s="663">
        <f>[6]Лист1!$C$20</f>
        <v>95243</v>
      </c>
      <c r="BR259" s="663"/>
      <c r="BS259" s="21"/>
      <c r="BT259" s="663"/>
      <c r="BU259" s="21"/>
      <c r="BV259" s="663"/>
      <c r="BW259" s="663"/>
      <c r="BX259" s="663"/>
      <c r="BY259" s="663"/>
      <c r="BZ259" s="21"/>
      <c r="CA259" s="663"/>
      <c r="CB259" s="182"/>
      <c r="CC259" s="182"/>
      <c r="CD259" s="248"/>
      <c r="CE259" s="663">
        <f t="shared" si="1001"/>
        <v>1072977.7</v>
      </c>
      <c r="CF259" s="182"/>
      <c r="CG259" s="663">
        <v>1072977.7</v>
      </c>
      <c r="CH259" s="182"/>
      <c r="CI259" s="248"/>
      <c r="CJ259" s="663"/>
      <c r="CK259" s="663">
        <f t="shared" si="992"/>
        <v>1072977.7</v>
      </c>
      <c r="CL259" s="663"/>
      <c r="CM259" s="663">
        <v>1072977.7</v>
      </c>
      <c r="CN259" s="663"/>
      <c r="CO259" s="21"/>
    </row>
    <row r="260" spans="2:93" s="77" customFormat="1" ht="55.5" hidden="1" customHeight="1" x14ac:dyDescent="0.3">
      <c r="B260" s="662"/>
      <c r="C260" s="111" t="s">
        <v>418</v>
      </c>
      <c r="D260" s="182"/>
      <c r="E260" s="182"/>
      <c r="F260" s="182"/>
      <c r="G260" s="182"/>
      <c r="H260" s="248"/>
      <c r="I260" s="248"/>
      <c r="J260" s="603" t="e">
        <f t="shared" si="1013"/>
        <v>#DIV/0!</v>
      </c>
      <c r="K260" s="182"/>
      <c r="L260" s="21"/>
      <c r="M260" s="663"/>
      <c r="N260" s="21"/>
      <c r="O260" s="663"/>
      <c r="P260" s="21"/>
      <c r="Q260" s="21"/>
      <c r="R260" s="21"/>
      <c r="S260" s="128">
        <f t="shared" si="756"/>
        <v>0</v>
      </c>
      <c r="T260" s="621" t="e">
        <f t="shared" si="757"/>
        <v>#DIV/0!</v>
      </c>
      <c r="U260" s="663"/>
      <c r="V260" s="621"/>
      <c r="W260" s="663"/>
      <c r="X260" s="621" t="e">
        <f t="shared" ref="X260:X282" si="1014">W260/F260</f>
        <v>#DIV/0!</v>
      </c>
      <c r="Y260" s="663"/>
      <c r="Z260" s="621"/>
      <c r="AA260" s="21"/>
      <c r="AB260" s="621"/>
      <c r="AC260" s="661">
        <f t="shared" si="753"/>
        <v>0</v>
      </c>
      <c r="AD260" s="641" t="e">
        <f t="shared" ref="AD260:AD311" si="1015">AC260/D260</f>
        <v>#DIV/0!</v>
      </c>
      <c r="AE260" s="663"/>
      <c r="AF260" s="641"/>
      <c r="AG260" s="663"/>
      <c r="AH260" s="641" t="e">
        <f t="shared" ref="AH260:AH311" si="1016">AG260/F260</f>
        <v>#DIV/0!</v>
      </c>
      <c r="AI260" s="663"/>
      <c r="AJ260" s="641">
        <v>0</v>
      </c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182">
        <f t="shared" si="1008"/>
        <v>0</v>
      </c>
      <c r="AV260" s="663">
        <f t="shared" si="995"/>
        <v>0</v>
      </c>
      <c r="AW260" s="663"/>
      <c r="AX260" s="182">
        <v>0</v>
      </c>
      <c r="AY260" s="663"/>
      <c r="AZ260" s="21"/>
      <c r="BA260" s="21"/>
      <c r="BB260" s="21"/>
      <c r="BC260" s="21"/>
      <c r="BD260" s="21"/>
      <c r="BE260" s="663"/>
      <c r="BF260" s="663"/>
      <c r="BG260" s="663"/>
      <c r="BH260" s="21"/>
      <c r="BI260" s="663">
        <f>BK260</f>
        <v>46910.731749999999</v>
      </c>
      <c r="BJ260" s="663">
        <v>0</v>
      </c>
      <c r="BK260" s="182">
        <v>46910.731749999999</v>
      </c>
      <c r="BL260" s="663"/>
      <c r="BM260" s="21"/>
      <c r="BN260" s="663"/>
      <c r="BO260" s="663">
        <f>BQ260</f>
        <v>46910.731749999999</v>
      </c>
      <c r="BP260" s="663">
        <v>0</v>
      </c>
      <c r="BQ260" s="182">
        <v>46910.731749999999</v>
      </c>
      <c r="BR260" s="663"/>
      <c r="BS260" s="21"/>
      <c r="BT260" s="663"/>
      <c r="BU260" s="21"/>
      <c r="BV260" s="663"/>
      <c r="BW260" s="663"/>
      <c r="BX260" s="663"/>
      <c r="BY260" s="663"/>
      <c r="BZ260" s="21"/>
      <c r="CA260" s="663"/>
      <c r="CB260" s="182"/>
      <c r="CC260" s="182"/>
      <c r="CD260" s="248"/>
      <c r="CE260" s="663">
        <f t="shared" si="1001"/>
        <v>1422319.29058</v>
      </c>
      <c r="CF260" s="182"/>
      <c r="CG260" s="663">
        <v>1422319.29058</v>
      </c>
      <c r="CH260" s="182"/>
      <c r="CI260" s="248"/>
      <c r="CJ260" s="663"/>
      <c r="CK260" s="663">
        <f t="shared" si="992"/>
        <v>1422319.29058</v>
      </c>
      <c r="CL260" s="663"/>
      <c r="CM260" s="663">
        <v>1422319.29058</v>
      </c>
      <c r="CN260" s="663"/>
      <c r="CO260" s="21"/>
    </row>
    <row r="261" spans="2:93" s="77" customFormat="1" ht="97.5" hidden="1" customHeight="1" x14ac:dyDescent="0.3">
      <c r="B261" s="662" t="s">
        <v>11</v>
      </c>
      <c r="C261" s="122" t="s">
        <v>288</v>
      </c>
      <c r="D261" s="182"/>
      <c r="E261" s="182"/>
      <c r="F261" s="182"/>
      <c r="G261" s="182"/>
      <c r="H261" s="248"/>
      <c r="I261" s="248"/>
      <c r="J261" s="603" t="e">
        <f t="shared" si="1013"/>
        <v>#DIV/0!</v>
      </c>
      <c r="K261" s="182"/>
      <c r="L261" s="21"/>
      <c r="M261" s="663"/>
      <c r="N261" s="21"/>
      <c r="O261" s="663"/>
      <c r="P261" s="21"/>
      <c r="Q261" s="21"/>
      <c r="R261" s="21"/>
      <c r="S261" s="128">
        <f t="shared" si="756"/>
        <v>0</v>
      </c>
      <c r="T261" s="621" t="e">
        <f t="shared" si="757"/>
        <v>#DIV/0!</v>
      </c>
      <c r="U261" s="663"/>
      <c r="V261" s="621"/>
      <c r="W261" s="663"/>
      <c r="X261" s="621" t="e">
        <f t="shared" si="1014"/>
        <v>#DIV/0!</v>
      </c>
      <c r="Y261" s="663"/>
      <c r="Z261" s="621"/>
      <c r="AA261" s="21"/>
      <c r="AB261" s="621"/>
      <c r="AC261" s="661">
        <f t="shared" si="753"/>
        <v>0</v>
      </c>
      <c r="AD261" s="641" t="e">
        <f t="shared" si="1015"/>
        <v>#DIV/0!</v>
      </c>
      <c r="AE261" s="663"/>
      <c r="AF261" s="641"/>
      <c r="AG261" s="663"/>
      <c r="AH261" s="641" t="e">
        <f t="shared" si="1016"/>
        <v>#DIV/0!</v>
      </c>
      <c r="AI261" s="663"/>
      <c r="AJ261" s="641">
        <v>0</v>
      </c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182">
        <f t="shared" si="1008"/>
        <v>0</v>
      </c>
      <c r="AV261" s="663">
        <f t="shared" si="995"/>
        <v>0</v>
      </c>
      <c r="AW261" s="663"/>
      <c r="AX261" s="505">
        <f>AX262+AX263</f>
        <v>0</v>
      </c>
      <c r="AY261" s="663"/>
      <c r="AZ261" s="21"/>
      <c r="BA261" s="21"/>
      <c r="BB261" s="21"/>
      <c r="BC261" s="21"/>
      <c r="BD261" s="21"/>
      <c r="BE261" s="663"/>
      <c r="BF261" s="663"/>
      <c r="BG261" s="663"/>
      <c r="BH261" s="21"/>
      <c r="BI261" s="663"/>
      <c r="BJ261" s="663"/>
      <c r="BK261" s="663"/>
      <c r="BL261" s="663"/>
      <c r="BM261" s="21"/>
      <c r="BN261" s="663"/>
      <c r="BO261" s="663"/>
      <c r="BP261" s="663"/>
      <c r="BQ261" s="663"/>
      <c r="BR261" s="663"/>
      <c r="BS261" s="21"/>
      <c r="BT261" s="663"/>
      <c r="BU261" s="21"/>
      <c r="BV261" s="663"/>
      <c r="BW261" s="663"/>
      <c r="BX261" s="663"/>
      <c r="BY261" s="663"/>
      <c r="BZ261" s="21"/>
      <c r="CA261" s="663"/>
      <c r="CB261" s="182"/>
      <c r="CC261" s="182"/>
      <c r="CD261" s="248"/>
      <c r="CE261" s="663">
        <f t="shared" si="1001"/>
        <v>2079414.1975699998</v>
      </c>
      <c r="CF261" s="182"/>
      <c r="CG261" s="663">
        <f>CG262+CG263</f>
        <v>2079414.1975699998</v>
      </c>
      <c r="CH261" s="182"/>
      <c r="CI261" s="248"/>
      <c r="CJ261" s="663">
        <v>0</v>
      </c>
      <c r="CK261" s="663">
        <f t="shared" si="992"/>
        <v>2079414.1975699998</v>
      </c>
      <c r="CL261" s="663"/>
      <c r="CM261" s="663">
        <f>CM262+CM263</f>
        <v>2079414.1975699998</v>
      </c>
      <c r="CN261" s="663"/>
      <c r="CO261" s="21"/>
    </row>
    <row r="262" spans="2:93" s="77" customFormat="1" ht="55.5" hidden="1" customHeight="1" x14ac:dyDescent="0.3">
      <c r="B262" s="662"/>
      <c r="C262" s="111" t="s">
        <v>32</v>
      </c>
      <c r="D262" s="182"/>
      <c r="E262" s="182"/>
      <c r="F262" s="182"/>
      <c r="G262" s="182"/>
      <c r="H262" s="248"/>
      <c r="I262" s="248"/>
      <c r="J262" s="603" t="e">
        <f t="shared" si="1013"/>
        <v>#DIV/0!</v>
      </c>
      <c r="K262" s="182"/>
      <c r="L262" s="21"/>
      <c r="M262" s="663"/>
      <c r="N262" s="21"/>
      <c r="O262" s="663"/>
      <c r="P262" s="21"/>
      <c r="Q262" s="21"/>
      <c r="R262" s="21"/>
      <c r="S262" s="128">
        <f t="shared" si="756"/>
        <v>0</v>
      </c>
      <c r="T262" s="621" t="e">
        <f t="shared" si="757"/>
        <v>#DIV/0!</v>
      </c>
      <c r="U262" s="663"/>
      <c r="V262" s="621"/>
      <c r="W262" s="663"/>
      <c r="X262" s="621" t="e">
        <f t="shared" si="1014"/>
        <v>#DIV/0!</v>
      </c>
      <c r="Y262" s="663"/>
      <c r="Z262" s="621"/>
      <c r="AA262" s="21"/>
      <c r="AB262" s="621"/>
      <c r="AC262" s="661">
        <f t="shared" si="753"/>
        <v>0</v>
      </c>
      <c r="AD262" s="641" t="e">
        <f t="shared" si="1015"/>
        <v>#DIV/0!</v>
      </c>
      <c r="AE262" s="663"/>
      <c r="AF262" s="641"/>
      <c r="AG262" s="663"/>
      <c r="AH262" s="641" t="e">
        <f t="shared" si="1016"/>
        <v>#DIV/0!</v>
      </c>
      <c r="AI262" s="663"/>
      <c r="AJ262" s="641">
        <v>0</v>
      </c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663">
        <f t="shared" si="1008"/>
        <v>0</v>
      </c>
      <c r="AV262" s="663">
        <f t="shared" si="995"/>
        <v>0</v>
      </c>
      <c r="AW262" s="663"/>
      <c r="AX262" s="182">
        <v>0</v>
      </c>
      <c r="AY262" s="663"/>
      <c r="AZ262" s="21"/>
      <c r="BA262" s="21"/>
      <c r="BB262" s="21"/>
      <c r="BC262" s="21"/>
      <c r="BD262" s="21"/>
      <c r="BE262" s="663"/>
      <c r="BF262" s="663"/>
      <c r="BG262" s="663"/>
      <c r="BH262" s="21"/>
      <c r="BI262" s="663">
        <v>0</v>
      </c>
      <c r="BJ262" s="663">
        <v>0</v>
      </c>
      <c r="BK262" s="663"/>
      <c r="BL262" s="663"/>
      <c r="BM262" s="21"/>
      <c r="BN262" s="663">
        <f>BQ262</f>
        <v>0</v>
      </c>
      <c r="BO262" s="663">
        <v>0</v>
      </c>
      <c r="BP262" s="663">
        <v>0</v>
      </c>
      <c r="BQ262" s="663"/>
      <c r="BR262" s="663"/>
      <c r="BS262" s="21"/>
      <c r="BT262" s="663"/>
      <c r="BU262" s="21"/>
      <c r="BV262" s="663"/>
      <c r="BW262" s="663"/>
      <c r="BX262" s="663"/>
      <c r="BY262" s="663"/>
      <c r="BZ262" s="21"/>
      <c r="CA262" s="663"/>
      <c r="CB262" s="182"/>
      <c r="CC262" s="182"/>
      <c r="CD262" s="248"/>
      <c r="CE262" s="663">
        <f t="shared" si="1001"/>
        <v>894148.1</v>
      </c>
      <c r="CF262" s="182"/>
      <c r="CG262" s="663">
        <v>894148.1</v>
      </c>
      <c r="CH262" s="182"/>
      <c r="CI262" s="248"/>
      <c r="CJ262" s="663">
        <f>CM262-CG262</f>
        <v>0</v>
      </c>
      <c r="CK262" s="663">
        <f t="shared" si="992"/>
        <v>894148.1</v>
      </c>
      <c r="CL262" s="663"/>
      <c r="CM262" s="663">
        <v>894148.1</v>
      </c>
      <c r="CN262" s="663"/>
      <c r="CO262" s="21"/>
    </row>
    <row r="263" spans="2:93" s="77" customFormat="1" ht="55.5" hidden="1" customHeight="1" x14ac:dyDescent="0.3">
      <c r="B263" s="662"/>
      <c r="C263" s="111" t="s">
        <v>418</v>
      </c>
      <c r="D263" s="182"/>
      <c r="E263" s="182"/>
      <c r="F263" s="182"/>
      <c r="G263" s="182"/>
      <c r="H263" s="248"/>
      <c r="I263" s="248"/>
      <c r="J263" s="603" t="e">
        <f t="shared" si="1013"/>
        <v>#DIV/0!</v>
      </c>
      <c r="K263" s="182"/>
      <c r="L263" s="21"/>
      <c r="M263" s="663"/>
      <c r="N263" s="21"/>
      <c r="O263" s="663"/>
      <c r="P263" s="21"/>
      <c r="Q263" s="21"/>
      <c r="R263" s="21"/>
      <c r="S263" s="128">
        <f t="shared" si="756"/>
        <v>0</v>
      </c>
      <c r="T263" s="621" t="e">
        <f t="shared" si="757"/>
        <v>#DIV/0!</v>
      </c>
      <c r="U263" s="663"/>
      <c r="V263" s="621"/>
      <c r="W263" s="663"/>
      <c r="X263" s="621" t="e">
        <f t="shared" si="1014"/>
        <v>#DIV/0!</v>
      </c>
      <c r="Y263" s="663"/>
      <c r="Z263" s="621"/>
      <c r="AA263" s="21"/>
      <c r="AB263" s="621"/>
      <c r="AC263" s="661">
        <f t="shared" ref="AC263:AC311" si="1017">AE263+AG263+AI263+AK263</f>
        <v>0</v>
      </c>
      <c r="AD263" s="641" t="e">
        <f t="shared" si="1015"/>
        <v>#DIV/0!</v>
      </c>
      <c r="AE263" s="663"/>
      <c r="AF263" s="641"/>
      <c r="AG263" s="663"/>
      <c r="AH263" s="641" t="e">
        <f t="shared" si="1016"/>
        <v>#DIV/0!</v>
      </c>
      <c r="AI263" s="663"/>
      <c r="AJ263" s="641">
        <v>0</v>
      </c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663">
        <f t="shared" si="1008"/>
        <v>0</v>
      </c>
      <c r="AV263" s="663">
        <f t="shared" si="995"/>
        <v>0</v>
      </c>
      <c r="AW263" s="663"/>
      <c r="AX263" s="182">
        <v>0</v>
      </c>
      <c r="AY263" s="663"/>
      <c r="AZ263" s="21"/>
      <c r="BA263" s="21"/>
      <c r="BB263" s="21"/>
      <c r="BC263" s="21"/>
      <c r="BD263" s="21"/>
      <c r="BE263" s="663"/>
      <c r="BF263" s="663"/>
      <c r="BG263" s="663"/>
      <c r="BH263" s="21"/>
      <c r="BI263" s="663">
        <v>0</v>
      </c>
      <c r="BJ263" s="663">
        <v>0</v>
      </c>
      <c r="BK263" s="663"/>
      <c r="BL263" s="663"/>
      <c r="BM263" s="21"/>
      <c r="BN263" s="663">
        <f>BQ263</f>
        <v>0</v>
      </c>
      <c r="BO263" s="663">
        <v>0</v>
      </c>
      <c r="BP263" s="663">
        <v>0</v>
      </c>
      <c r="BQ263" s="663"/>
      <c r="BR263" s="663"/>
      <c r="BS263" s="21"/>
      <c r="BT263" s="663"/>
      <c r="BU263" s="21"/>
      <c r="BV263" s="663"/>
      <c r="BW263" s="663"/>
      <c r="BX263" s="663"/>
      <c r="BY263" s="663"/>
      <c r="BZ263" s="21"/>
      <c r="CA263" s="663"/>
      <c r="CB263" s="182"/>
      <c r="CC263" s="182"/>
      <c r="CD263" s="248"/>
      <c r="CE263" s="663">
        <f t="shared" si="1001"/>
        <v>1185266.09757</v>
      </c>
      <c r="CF263" s="182"/>
      <c r="CG263" s="663">
        <v>1185266.09757</v>
      </c>
      <c r="CH263" s="182"/>
      <c r="CI263" s="248"/>
      <c r="CJ263" s="663">
        <f>CM263-CG263</f>
        <v>0</v>
      </c>
      <c r="CK263" s="663">
        <f t="shared" si="992"/>
        <v>1185266.09757</v>
      </c>
      <c r="CL263" s="663"/>
      <c r="CM263" s="663">
        <v>1185266.09757</v>
      </c>
      <c r="CN263" s="663"/>
      <c r="CO263" s="21"/>
    </row>
    <row r="264" spans="2:93" s="77" customFormat="1" ht="137.25" customHeight="1" x14ac:dyDescent="0.3">
      <c r="B264" s="662" t="s">
        <v>7</v>
      </c>
      <c r="C264" s="122" t="s">
        <v>45</v>
      </c>
      <c r="D264" s="182">
        <f t="shared" ref="D264:D267" si="1018">F264</f>
        <v>1452418.8234399999</v>
      </c>
      <c r="E264" s="182"/>
      <c r="F264" s="182">
        <f>F265+F266+F267</f>
        <v>1452418.8234399999</v>
      </c>
      <c r="G264" s="182"/>
      <c r="H264" s="248"/>
      <c r="I264" s="182">
        <f>M264</f>
        <v>0</v>
      </c>
      <c r="J264" s="567">
        <f t="shared" si="1013"/>
        <v>0</v>
      </c>
      <c r="K264" s="182"/>
      <c r="L264" s="21"/>
      <c r="M264" s="505">
        <f>M265+M266+M267</f>
        <v>0</v>
      </c>
      <c r="N264" s="567">
        <f>M264/F264</f>
        <v>0</v>
      </c>
      <c r="O264" s="663"/>
      <c r="P264" s="21"/>
      <c r="Q264" s="21"/>
      <c r="R264" s="21"/>
      <c r="S264" s="128">
        <f t="shared" ref="S264:S311" si="1019">U264+W264+Y264+AA264</f>
        <v>0</v>
      </c>
      <c r="T264" s="621">
        <f t="shared" ref="T264:T273" si="1020">S264/D264</f>
        <v>0</v>
      </c>
      <c r="U264" s="663"/>
      <c r="V264" s="621"/>
      <c r="W264" s="505"/>
      <c r="X264" s="621">
        <f t="shared" si="1014"/>
        <v>0</v>
      </c>
      <c r="Y264" s="663"/>
      <c r="Z264" s="621"/>
      <c r="AA264" s="21"/>
      <c r="AB264" s="621"/>
      <c r="AC264" s="661">
        <f t="shared" si="1017"/>
        <v>1452418.8234399999</v>
      </c>
      <c r="AD264" s="641">
        <f t="shared" si="1015"/>
        <v>1</v>
      </c>
      <c r="AE264" s="663"/>
      <c r="AF264" s="641"/>
      <c r="AG264" s="505">
        <f>AG265+AG266</f>
        <v>1452418.8234399999</v>
      </c>
      <c r="AH264" s="641">
        <f t="shared" si="1016"/>
        <v>1</v>
      </c>
      <c r="AI264" s="663"/>
      <c r="AJ264" s="641">
        <v>0</v>
      </c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663">
        <f>AU265+AU266+AU267</f>
        <v>0</v>
      </c>
      <c r="AV264" s="663">
        <f t="shared" si="995"/>
        <v>1452418.8234399999</v>
      </c>
      <c r="AW264" s="663"/>
      <c r="AX264" s="505">
        <f>AX265+AX266+AX267</f>
        <v>1452418.8234399999</v>
      </c>
      <c r="AY264" s="663"/>
      <c r="AZ264" s="21"/>
      <c r="BA264" s="21"/>
      <c r="BB264" s="21"/>
      <c r="BC264" s="21"/>
      <c r="BD264" s="21"/>
      <c r="BE264" s="663"/>
      <c r="BF264" s="663"/>
      <c r="BG264" s="663"/>
      <c r="BH264" s="21"/>
      <c r="BI264" s="663"/>
      <c r="BJ264" s="663"/>
      <c r="BK264" s="663"/>
      <c r="BL264" s="663"/>
      <c r="BM264" s="21"/>
      <c r="BN264" s="663"/>
      <c r="BO264" s="663"/>
      <c r="BP264" s="663"/>
      <c r="BQ264" s="663"/>
      <c r="BR264" s="663"/>
      <c r="BS264" s="21"/>
      <c r="BT264" s="663"/>
      <c r="BU264" s="21"/>
      <c r="BV264" s="663"/>
      <c r="BW264" s="663"/>
      <c r="BX264" s="663"/>
      <c r="BY264" s="663"/>
      <c r="BZ264" s="21"/>
      <c r="CA264" s="663"/>
      <c r="CB264" s="182"/>
      <c r="CC264" s="182"/>
      <c r="CD264" s="248"/>
      <c r="CE264" s="663">
        <f t="shared" si="1001"/>
        <v>0</v>
      </c>
      <c r="CF264" s="182"/>
      <c r="CG264" s="663">
        <f>CG265+CG266</f>
        <v>0</v>
      </c>
      <c r="CH264" s="182"/>
      <c r="CI264" s="248"/>
      <c r="CJ264" s="663">
        <f t="shared" si="1005"/>
        <v>0</v>
      </c>
      <c r="CK264" s="663">
        <f t="shared" si="992"/>
        <v>0</v>
      </c>
      <c r="CL264" s="663"/>
      <c r="CM264" s="663">
        <f>CM265+CM266</f>
        <v>0</v>
      </c>
      <c r="CN264" s="663"/>
      <c r="CO264" s="21"/>
    </row>
    <row r="265" spans="2:93" s="190" customFormat="1" ht="55.5" customHeight="1" x14ac:dyDescent="0.3">
      <c r="B265" s="207"/>
      <c r="C265" s="115" t="s">
        <v>32</v>
      </c>
      <c r="D265" s="192">
        <f t="shared" si="1018"/>
        <v>973120.6</v>
      </c>
      <c r="E265" s="192"/>
      <c r="F265" s="192">
        <v>973120.6</v>
      </c>
      <c r="G265" s="192"/>
      <c r="H265" s="249"/>
      <c r="I265" s="192">
        <f>M265</f>
        <v>0</v>
      </c>
      <c r="J265" s="591">
        <f t="shared" si="1013"/>
        <v>0</v>
      </c>
      <c r="K265" s="192"/>
      <c r="L265" s="300"/>
      <c r="M265" s="192"/>
      <c r="N265" s="591">
        <f>M265/F265</f>
        <v>0</v>
      </c>
      <c r="O265" s="664"/>
      <c r="P265" s="300"/>
      <c r="Q265" s="300"/>
      <c r="R265" s="300"/>
      <c r="S265" s="116">
        <f t="shared" si="1019"/>
        <v>0</v>
      </c>
      <c r="T265" s="597">
        <f t="shared" si="1020"/>
        <v>0</v>
      </c>
      <c r="U265" s="664"/>
      <c r="V265" s="597"/>
      <c r="W265" s="192"/>
      <c r="X265" s="597">
        <f t="shared" si="1014"/>
        <v>0</v>
      </c>
      <c r="Y265" s="664"/>
      <c r="Z265" s="597"/>
      <c r="AA265" s="300"/>
      <c r="AB265" s="597"/>
      <c r="AC265" s="183">
        <f t="shared" si="1017"/>
        <v>973120.6</v>
      </c>
      <c r="AD265" s="633">
        <f t="shared" si="1015"/>
        <v>1</v>
      </c>
      <c r="AE265" s="664"/>
      <c r="AF265" s="633"/>
      <c r="AG265" s="192">
        <v>973120.6</v>
      </c>
      <c r="AH265" s="633">
        <f t="shared" si="1016"/>
        <v>1</v>
      </c>
      <c r="AI265" s="664"/>
      <c r="AJ265" s="633">
        <v>0</v>
      </c>
      <c r="AK265" s="300"/>
      <c r="AL265" s="300"/>
      <c r="AM265" s="300"/>
      <c r="AN265" s="300"/>
      <c r="AO265" s="300"/>
      <c r="AP265" s="300"/>
      <c r="AQ265" s="300"/>
      <c r="AR265" s="300"/>
      <c r="AS265" s="300"/>
      <c r="AT265" s="300"/>
      <c r="AU265" s="664"/>
      <c r="AV265" s="664">
        <f t="shared" si="995"/>
        <v>973120.6</v>
      </c>
      <c r="AW265" s="664"/>
      <c r="AX265" s="192">
        <v>973120.6</v>
      </c>
      <c r="AY265" s="664"/>
      <c r="AZ265" s="300"/>
      <c r="BA265" s="300"/>
      <c r="BB265" s="300"/>
      <c r="BC265" s="300"/>
      <c r="BD265" s="300"/>
      <c r="BE265" s="664"/>
      <c r="BF265" s="664"/>
      <c r="BG265" s="664"/>
      <c r="BH265" s="300"/>
      <c r="BI265" s="664">
        <v>0</v>
      </c>
      <c r="BJ265" s="664">
        <v>0</v>
      </c>
      <c r="BK265" s="664"/>
      <c r="BL265" s="664"/>
      <c r="BM265" s="300"/>
      <c r="BN265" s="664">
        <f>BQ265</f>
        <v>0</v>
      </c>
      <c r="BO265" s="664">
        <v>0</v>
      </c>
      <c r="BP265" s="664">
        <v>0</v>
      </c>
      <c r="BQ265" s="664"/>
      <c r="BR265" s="664"/>
      <c r="BS265" s="300"/>
      <c r="BT265" s="664"/>
      <c r="BU265" s="300"/>
      <c r="BV265" s="664"/>
      <c r="BW265" s="664"/>
      <c r="BX265" s="664"/>
      <c r="BY265" s="664"/>
      <c r="BZ265" s="300"/>
      <c r="CA265" s="664"/>
      <c r="CB265" s="192"/>
      <c r="CC265" s="192"/>
      <c r="CD265" s="249"/>
      <c r="CE265" s="664">
        <f t="shared" si="1001"/>
        <v>0</v>
      </c>
      <c r="CF265" s="192"/>
      <c r="CG265" s="664">
        <v>0</v>
      </c>
      <c r="CH265" s="192"/>
      <c r="CI265" s="249"/>
      <c r="CJ265" s="664">
        <f t="shared" si="1005"/>
        <v>0</v>
      </c>
      <c r="CK265" s="664">
        <f t="shared" si="992"/>
        <v>0</v>
      </c>
      <c r="CL265" s="664"/>
      <c r="CM265" s="664">
        <v>0</v>
      </c>
      <c r="CN265" s="664"/>
      <c r="CO265" s="300"/>
    </row>
    <row r="266" spans="2:93" s="77" customFormat="1" ht="55.5" customHeight="1" x14ac:dyDescent="0.3">
      <c r="B266" s="662"/>
      <c r="C266" s="111" t="s">
        <v>418</v>
      </c>
      <c r="D266" s="182">
        <f t="shared" si="1018"/>
        <v>479298.22343999997</v>
      </c>
      <c r="E266" s="182"/>
      <c r="F266" s="182">
        <v>479298.22343999997</v>
      </c>
      <c r="G266" s="182"/>
      <c r="H266" s="248"/>
      <c r="I266" s="182">
        <f>M266</f>
        <v>0</v>
      </c>
      <c r="J266" s="603">
        <f t="shared" si="1013"/>
        <v>0</v>
      </c>
      <c r="K266" s="182"/>
      <c r="L266" s="21"/>
      <c r="M266" s="182"/>
      <c r="N266" s="603">
        <f>M266/F266</f>
        <v>0</v>
      </c>
      <c r="O266" s="663"/>
      <c r="P266" s="21"/>
      <c r="Q266" s="21"/>
      <c r="R266" s="21"/>
      <c r="S266" s="128">
        <f t="shared" si="1019"/>
        <v>0</v>
      </c>
      <c r="T266" s="621">
        <f t="shared" si="1020"/>
        <v>0</v>
      </c>
      <c r="U266" s="663"/>
      <c r="V266" s="621"/>
      <c r="W266" s="182"/>
      <c r="X266" s="621">
        <f t="shared" si="1014"/>
        <v>0</v>
      </c>
      <c r="Y266" s="663"/>
      <c r="Z266" s="621"/>
      <c r="AA266" s="21"/>
      <c r="AB266" s="621"/>
      <c r="AC266" s="661">
        <f t="shared" si="1017"/>
        <v>479298.22343999997</v>
      </c>
      <c r="AD266" s="641">
        <f t="shared" si="1015"/>
        <v>1</v>
      </c>
      <c r="AE266" s="663"/>
      <c r="AF266" s="641"/>
      <c r="AG266" s="182">
        <v>479298.22343999997</v>
      </c>
      <c r="AH266" s="641">
        <f t="shared" si="1016"/>
        <v>1</v>
      </c>
      <c r="AI266" s="663"/>
      <c r="AJ266" s="641">
        <v>0</v>
      </c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663">
        <f>AX266-F266</f>
        <v>0</v>
      </c>
      <c r="AV266" s="663">
        <f t="shared" si="995"/>
        <v>479298.22344000003</v>
      </c>
      <c r="AW266" s="663"/>
      <c r="AX266" s="182">
        <f>479298.22347-0.00003</f>
        <v>479298.22344000003</v>
      </c>
      <c r="AY266" s="663"/>
      <c r="AZ266" s="21"/>
      <c r="BA266" s="21"/>
      <c r="BB266" s="21"/>
      <c r="BC266" s="21"/>
      <c r="BD266" s="21"/>
      <c r="BE266" s="663"/>
      <c r="BF266" s="663"/>
      <c r="BG266" s="663"/>
      <c r="BH266" s="21"/>
      <c r="BI266" s="663">
        <v>0</v>
      </c>
      <c r="BJ266" s="663">
        <v>0</v>
      </c>
      <c r="BK266" s="663"/>
      <c r="BL266" s="663"/>
      <c r="BM266" s="21"/>
      <c r="BN266" s="663">
        <f>BQ266</f>
        <v>0</v>
      </c>
      <c r="BO266" s="663">
        <v>0</v>
      </c>
      <c r="BP266" s="663">
        <v>0</v>
      </c>
      <c r="BQ266" s="663"/>
      <c r="BR266" s="663"/>
      <c r="BS266" s="21"/>
      <c r="BT266" s="663"/>
      <c r="BU266" s="21"/>
      <c r="BV266" s="663"/>
      <c r="BW266" s="663"/>
      <c r="BX266" s="663"/>
      <c r="BY266" s="663"/>
      <c r="BZ266" s="21"/>
      <c r="CA266" s="663"/>
      <c r="CB266" s="182"/>
      <c r="CC266" s="182"/>
      <c r="CD266" s="248"/>
      <c r="CE266" s="663">
        <f t="shared" si="1001"/>
        <v>0</v>
      </c>
      <c r="CF266" s="182"/>
      <c r="CG266" s="663">
        <v>0</v>
      </c>
      <c r="CH266" s="182"/>
      <c r="CI266" s="248"/>
      <c r="CJ266" s="663">
        <f t="shared" si="1005"/>
        <v>0</v>
      </c>
      <c r="CK266" s="663">
        <f t="shared" si="992"/>
        <v>0</v>
      </c>
      <c r="CL266" s="663"/>
      <c r="CM266" s="663">
        <v>0</v>
      </c>
      <c r="CN266" s="663"/>
      <c r="CO266" s="21"/>
    </row>
    <row r="267" spans="2:93" s="77" customFormat="1" ht="55.5" hidden="1" customHeight="1" x14ac:dyDescent="0.3">
      <c r="B267" s="662"/>
      <c r="C267" s="111" t="s">
        <v>31</v>
      </c>
      <c r="D267" s="182">
        <f t="shared" si="1018"/>
        <v>0</v>
      </c>
      <c r="E267" s="182"/>
      <c r="F267" s="182">
        <v>0</v>
      </c>
      <c r="G267" s="182"/>
      <c r="H267" s="248"/>
      <c r="I267" s="182">
        <f>M267</f>
        <v>0</v>
      </c>
      <c r="J267" s="603" t="e">
        <f t="shared" si="1013"/>
        <v>#DIV/0!</v>
      </c>
      <c r="K267" s="182"/>
      <c r="L267" s="21"/>
      <c r="M267" s="182"/>
      <c r="N267" s="21"/>
      <c r="O267" s="663"/>
      <c r="P267" s="21"/>
      <c r="Q267" s="21"/>
      <c r="R267" s="21"/>
      <c r="S267" s="128">
        <f t="shared" si="1019"/>
        <v>0</v>
      </c>
      <c r="T267" s="621" t="e">
        <f t="shared" si="1020"/>
        <v>#DIV/0!</v>
      </c>
      <c r="U267" s="663"/>
      <c r="V267" s="621"/>
      <c r="W267" s="182"/>
      <c r="X267" s="621" t="e">
        <f t="shared" si="1014"/>
        <v>#DIV/0!</v>
      </c>
      <c r="Y267" s="663"/>
      <c r="Z267" s="621"/>
      <c r="AA267" s="21"/>
      <c r="AB267" s="621"/>
      <c r="AC267" s="661">
        <f t="shared" si="1017"/>
        <v>0</v>
      </c>
      <c r="AD267" s="641" t="e">
        <f t="shared" si="1015"/>
        <v>#DIV/0!</v>
      </c>
      <c r="AE267" s="663"/>
      <c r="AF267" s="641"/>
      <c r="AG267" s="182">
        <v>0</v>
      </c>
      <c r="AH267" s="641" t="e">
        <f t="shared" si="1016"/>
        <v>#DIV/0!</v>
      </c>
      <c r="AI267" s="663"/>
      <c r="AJ267" s="641">
        <v>0</v>
      </c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663">
        <f>AX267-F267</f>
        <v>0</v>
      </c>
      <c r="AV267" s="663">
        <f t="shared" ref="AV267" si="1021">AX267</f>
        <v>0</v>
      </c>
      <c r="AW267" s="663"/>
      <c r="AX267" s="182">
        <v>0</v>
      </c>
      <c r="AY267" s="663"/>
      <c r="AZ267" s="21"/>
      <c r="BA267" s="21"/>
      <c r="BB267" s="21"/>
      <c r="BC267" s="21"/>
      <c r="BD267" s="21"/>
      <c r="BE267" s="663"/>
      <c r="BF267" s="663"/>
      <c r="BG267" s="663"/>
      <c r="BH267" s="21"/>
      <c r="BI267" s="663"/>
      <c r="BJ267" s="663"/>
      <c r="BK267" s="663"/>
      <c r="BL267" s="663"/>
      <c r="BM267" s="21"/>
      <c r="BN267" s="663"/>
      <c r="BO267" s="663"/>
      <c r="BP267" s="663"/>
      <c r="BQ267" s="663"/>
      <c r="BR267" s="663"/>
      <c r="BS267" s="21"/>
      <c r="BT267" s="663"/>
      <c r="BU267" s="21"/>
      <c r="BV267" s="663"/>
      <c r="BW267" s="663"/>
      <c r="BX267" s="663"/>
      <c r="BY267" s="663"/>
      <c r="BZ267" s="21"/>
      <c r="CA267" s="663"/>
      <c r="CB267" s="182"/>
      <c r="CC267" s="182"/>
      <c r="CD267" s="248"/>
      <c r="CE267" s="663"/>
      <c r="CF267" s="182"/>
      <c r="CG267" s="663"/>
      <c r="CH267" s="182"/>
      <c r="CI267" s="248"/>
      <c r="CJ267" s="663"/>
      <c r="CK267" s="663"/>
      <c r="CL267" s="663"/>
      <c r="CM267" s="663"/>
      <c r="CN267" s="663"/>
      <c r="CO267" s="21"/>
    </row>
    <row r="268" spans="2:93" s="77" customFormat="1" ht="96.75" hidden="1" customHeight="1" x14ac:dyDescent="0.3">
      <c r="B268" s="488" t="s">
        <v>12</v>
      </c>
      <c r="C268" s="122" t="s">
        <v>290</v>
      </c>
      <c r="D268" s="182"/>
      <c r="E268" s="182"/>
      <c r="F268" s="182"/>
      <c r="G268" s="182"/>
      <c r="H268" s="248"/>
      <c r="I268" s="248"/>
      <c r="J268" s="567" t="e">
        <f t="shared" si="1013"/>
        <v>#DIV/0!</v>
      </c>
      <c r="K268" s="182"/>
      <c r="L268" s="21"/>
      <c r="M268" s="559"/>
      <c r="N268" s="21"/>
      <c r="O268" s="559"/>
      <c r="P268" s="21"/>
      <c r="Q268" s="21"/>
      <c r="R268" s="21"/>
      <c r="S268" s="128">
        <f t="shared" si="1019"/>
        <v>0</v>
      </c>
      <c r="T268" s="629" t="e">
        <f t="shared" si="1020"/>
        <v>#DIV/0!</v>
      </c>
      <c r="U268" s="581"/>
      <c r="V268" s="629" t="e">
        <f t="shared" ref="V268:V311" si="1022">U268/E268</f>
        <v>#DIV/0!</v>
      </c>
      <c r="W268" s="581"/>
      <c r="X268" s="629" t="e">
        <f t="shared" si="1014"/>
        <v>#DIV/0!</v>
      </c>
      <c r="Y268" s="581"/>
      <c r="Z268" s="629" t="e">
        <f t="shared" ref="Z268:Z307" si="1023">Y268/G268</f>
        <v>#DIV/0!</v>
      </c>
      <c r="AA268" s="21"/>
      <c r="AB268" s="21"/>
      <c r="AC268" s="458">
        <f t="shared" si="1017"/>
        <v>0</v>
      </c>
      <c r="AD268" s="622" t="e">
        <f t="shared" si="1015"/>
        <v>#DIV/0!</v>
      </c>
      <c r="AE268" s="581"/>
      <c r="AF268" s="622" t="e">
        <f t="shared" ref="AF268:AF282" si="1024">AE268/E268</f>
        <v>#DIV/0!</v>
      </c>
      <c r="AG268" s="581"/>
      <c r="AH268" s="622" t="e">
        <f t="shared" si="1016"/>
        <v>#DIV/0!</v>
      </c>
      <c r="AI268" s="581"/>
      <c r="AJ268" s="622">
        <v>0</v>
      </c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559">
        <f t="shared" si="1008"/>
        <v>0</v>
      </c>
      <c r="AV268" s="559">
        <f t="shared" si="995"/>
        <v>0</v>
      </c>
      <c r="AW268" s="482"/>
      <c r="AX268" s="505">
        <f>AX269+AX270</f>
        <v>0</v>
      </c>
      <c r="AY268" s="482"/>
      <c r="AZ268" s="21"/>
      <c r="BA268" s="306"/>
      <c r="BB268" s="21"/>
      <c r="BC268" s="21"/>
      <c r="BD268" s="21"/>
      <c r="BE268" s="526"/>
      <c r="BF268" s="482"/>
      <c r="BG268" s="482"/>
      <c r="BH268" s="21"/>
      <c r="BI268" s="526"/>
      <c r="BJ268" s="526"/>
      <c r="BK268" s="526"/>
      <c r="BL268" s="482"/>
      <c r="BM268" s="21"/>
      <c r="BN268" s="482"/>
      <c r="BO268" s="491"/>
      <c r="BP268" s="482"/>
      <c r="BQ268" s="482"/>
      <c r="BR268" s="482"/>
      <c r="BS268" s="21"/>
      <c r="BT268" s="482"/>
      <c r="BU268" s="21"/>
      <c r="BV268" s="491"/>
      <c r="BW268" s="482"/>
      <c r="BX268" s="482"/>
      <c r="BY268" s="482"/>
      <c r="BZ268" s="21"/>
      <c r="CA268" s="482"/>
      <c r="CB268" s="182"/>
      <c r="CC268" s="182"/>
      <c r="CD268" s="248"/>
      <c r="CE268" s="526">
        <f t="shared" si="1001"/>
        <v>1271816.5186773632</v>
      </c>
      <c r="CF268" s="182"/>
      <c r="CG268" s="526">
        <f>CG269+CG270</f>
        <v>1271816.5186773632</v>
      </c>
      <c r="CH268" s="182"/>
      <c r="CI268" s="248"/>
      <c r="CJ268" s="482">
        <v>0</v>
      </c>
      <c r="CK268" s="491">
        <f t="shared" si="992"/>
        <v>1271816.5186773632</v>
      </c>
      <c r="CL268" s="482"/>
      <c r="CM268" s="482">
        <f>CM269+CM270</f>
        <v>1271816.5186773632</v>
      </c>
      <c r="CN268" s="482"/>
      <c r="CO268" s="21"/>
    </row>
    <row r="269" spans="2:93" s="190" customFormat="1" ht="55.5" hidden="1" customHeight="1" x14ac:dyDescent="0.3">
      <c r="B269" s="207"/>
      <c r="C269" s="115" t="s">
        <v>32</v>
      </c>
      <c r="D269" s="192"/>
      <c r="E269" s="192"/>
      <c r="F269" s="192"/>
      <c r="G269" s="192"/>
      <c r="H269" s="249"/>
      <c r="I269" s="249"/>
      <c r="J269" s="567" t="e">
        <f t="shared" si="1013"/>
        <v>#DIV/0!</v>
      </c>
      <c r="K269" s="192"/>
      <c r="L269" s="300"/>
      <c r="M269" s="558"/>
      <c r="N269" s="300"/>
      <c r="O269" s="558"/>
      <c r="P269" s="300"/>
      <c r="Q269" s="300"/>
      <c r="R269" s="300"/>
      <c r="S269" s="128">
        <f t="shared" si="1019"/>
        <v>0</v>
      </c>
      <c r="T269" s="629" t="e">
        <f t="shared" si="1020"/>
        <v>#DIV/0!</v>
      </c>
      <c r="U269" s="580"/>
      <c r="V269" s="629" t="e">
        <f t="shared" si="1022"/>
        <v>#DIV/0!</v>
      </c>
      <c r="W269" s="580"/>
      <c r="X269" s="629" t="e">
        <f t="shared" si="1014"/>
        <v>#DIV/0!</v>
      </c>
      <c r="Y269" s="580"/>
      <c r="Z269" s="629" t="e">
        <f t="shared" si="1023"/>
        <v>#DIV/0!</v>
      </c>
      <c r="AA269" s="300"/>
      <c r="AB269" s="300"/>
      <c r="AC269" s="458">
        <f t="shared" si="1017"/>
        <v>0</v>
      </c>
      <c r="AD269" s="622" t="e">
        <f t="shared" si="1015"/>
        <v>#DIV/0!</v>
      </c>
      <c r="AE269" s="580"/>
      <c r="AF269" s="622" t="e">
        <f t="shared" si="1024"/>
        <v>#DIV/0!</v>
      </c>
      <c r="AG269" s="580"/>
      <c r="AH269" s="622" t="e">
        <f t="shared" si="1016"/>
        <v>#DIV/0!</v>
      </c>
      <c r="AI269" s="580"/>
      <c r="AJ269" s="622">
        <v>0</v>
      </c>
      <c r="AK269" s="300"/>
      <c r="AL269" s="300"/>
      <c r="AM269" s="300"/>
      <c r="AN269" s="300"/>
      <c r="AO269" s="300"/>
      <c r="AP269" s="300"/>
      <c r="AQ269" s="300"/>
      <c r="AR269" s="300"/>
      <c r="AS269" s="300"/>
      <c r="AT269" s="300"/>
      <c r="AU269" s="558">
        <f t="shared" si="1008"/>
        <v>0</v>
      </c>
      <c r="AV269" s="558">
        <f t="shared" si="995"/>
        <v>0</v>
      </c>
      <c r="AW269" s="490"/>
      <c r="AX269" s="192">
        <v>0</v>
      </c>
      <c r="AY269" s="490"/>
      <c r="AZ269" s="300"/>
      <c r="BA269" s="300"/>
      <c r="BB269" s="300"/>
      <c r="BC269" s="300"/>
      <c r="BD269" s="300"/>
      <c r="BE269" s="525"/>
      <c r="BF269" s="490"/>
      <c r="BG269" s="490"/>
      <c r="BH269" s="300"/>
      <c r="BI269" s="525">
        <v>0</v>
      </c>
      <c r="BJ269" s="525">
        <v>0</v>
      </c>
      <c r="BK269" s="525"/>
      <c r="BL269" s="490"/>
      <c r="BM269" s="300"/>
      <c r="BN269" s="490">
        <f>BQ269</f>
        <v>0</v>
      </c>
      <c r="BO269" s="490">
        <v>0</v>
      </c>
      <c r="BP269" s="490">
        <v>0</v>
      </c>
      <c r="BQ269" s="490"/>
      <c r="BR269" s="490"/>
      <c r="BS269" s="300"/>
      <c r="BT269" s="490"/>
      <c r="BU269" s="300"/>
      <c r="BV269" s="490"/>
      <c r="BW269" s="490"/>
      <c r="BX269" s="490"/>
      <c r="BY269" s="490"/>
      <c r="BZ269" s="300"/>
      <c r="CA269" s="490"/>
      <c r="CB269" s="192"/>
      <c r="CC269" s="192"/>
      <c r="CD269" s="249"/>
      <c r="CE269" s="525">
        <f t="shared" si="1001"/>
        <v>546881.1</v>
      </c>
      <c r="CF269" s="192"/>
      <c r="CG269" s="525">
        <f>[6]Лист1!$D$29</f>
        <v>546881.1</v>
      </c>
      <c r="CH269" s="192"/>
      <c r="CI269" s="249"/>
      <c r="CJ269" s="490">
        <f>CM269-CG269</f>
        <v>0</v>
      </c>
      <c r="CK269" s="490">
        <f t="shared" si="992"/>
        <v>546881.1</v>
      </c>
      <c r="CL269" s="490"/>
      <c r="CM269" s="490">
        <f>[6]Лист1!$D$29</f>
        <v>546881.1</v>
      </c>
      <c r="CN269" s="490"/>
      <c r="CO269" s="300"/>
    </row>
    <row r="270" spans="2:93" s="77" customFormat="1" ht="55.5" hidden="1" customHeight="1" x14ac:dyDescent="0.3">
      <c r="B270" s="488"/>
      <c r="C270" s="111" t="s">
        <v>418</v>
      </c>
      <c r="D270" s="182"/>
      <c r="E270" s="182"/>
      <c r="F270" s="182"/>
      <c r="G270" s="182"/>
      <c r="H270" s="248"/>
      <c r="I270" s="248"/>
      <c r="J270" s="567" t="e">
        <f t="shared" si="1013"/>
        <v>#DIV/0!</v>
      </c>
      <c r="K270" s="182"/>
      <c r="L270" s="21"/>
      <c r="M270" s="559"/>
      <c r="N270" s="21"/>
      <c r="O270" s="559"/>
      <c r="P270" s="21"/>
      <c r="Q270" s="21"/>
      <c r="R270" s="21"/>
      <c r="S270" s="128">
        <f t="shared" si="1019"/>
        <v>0</v>
      </c>
      <c r="T270" s="629" t="e">
        <f t="shared" si="1020"/>
        <v>#DIV/0!</v>
      </c>
      <c r="U270" s="581"/>
      <c r="V270" s="629" t="e">
        <f t="shared" si="1022"/>
        <v>#DIV/0!</v>
      </c>
      <c r="W270" s="581"/>
      <c r="X270" s="629" t="e">
        <f t="shared" si="1014"/>
        <v>#DIV/0!</v>
      </c>
      <c r="Y270" s="581"/>
      <c r="Z270" s="629" t="e">
        <f t="shared" si="1023"/>
        <v>#DIV/0!</v>
      </c>
      <c r="AA270" s="21"/>
      <c r="AB270" s="21"/>
      <c r="AC270" s="458">
        <f t="shared" si="1017"/>
        <v>0</v>
      </c>
      <c r="AD270" s="622" t="e">
        <f t="shared" si="1015"/>
        <v>#DIV/0!</v>
      </c>
      <c r="AE270" s="581"/>
      <c r="AF270" s="622" t="e">
        <f t="shared" si="1024"/>
        <v>#DIV/0!</v>
      </c>
      <c r="AG270" s="581"/>
      <c r="AH270" s="622" t="e">
        <f t="shared" si="1016"/>
        <v>#DIV/0!</v>
      </c>
      <c r="AI270" s="581"/>
      <c r="AJ270" s="622">
        <v>0</v>
      </c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559">
        <f t="shared" si="1008"/>
        <v>0</v>
      </c>
      <c r="AV270" s="559">
        <f t="shared" si="995"/>
        <v>0</v>
      </c>
      <c r="AW270" s="482"/>
      <c r="AX270" s="482">
        <v>0</v>
      </c>
      <c r="AY270" s="482"/>
      <c r="AZ270" s="21"/>
      <c r="BA270" s="306"/>
      <c r="BB270" s="21"/>
      <c r="BC270" s="21"/>
      <c r="BD270" s="21"/>
      <c r="BE270" s="526"/>
      <c r="BF270" s="482"/>
      <c r="BG270" s="482"/>
      <c r="BH270" s="21"/>
      <c r="BI270" s="526">
        <v>0</v>
      </c>
      <c r="BJ270" s="526">
        <v>0</v>
      </c>
      <c r="BK270" s="526"/>
      <c r="BL270" s="482"/>
      <c r="BM270" s="21"/>
      <c r="BN270" s="482">
        <f>BQ270</f>
        <v>0</v>
      </c>
      <c r="BO270" s="491">
        <v>0</v>
      </c>
      <c r="BP270" s="482">
        <v>0</v>
      </c>
      <c r="BQ270" s="482"/>
      <c r="BR270" s="482"/>
      <c r="BS270" s="21"/>
      <c r="BT270" s="482"/>
      <c r="BU270" s="21"/>
      <c r="BV270" s="491"/>
      <c r="BW270" s="482"/>
      <c r="BX270" s="482"/>
      <c r="BY270" s="482"/>
      <c r="BZ270" s="21"/>
      <c r="CA270" s="482"/>
      <c r="CB270" s="182"/>
      <c r="CC270" s="182"/>
      <c r="CD270" s="248"/>
      <c r="CE270" s="526">
        <f t="shared" si="1001"/>
        <v>724935.41867736331</v>
      </c>
      <c r="CF270" s="182"/>
      <c r="CG270" s="526">
        <f>[6]Лист1!$D$30</f>
        <v>724935.41867736331</v>
      </c>
      <c r="CH270" s="182"/>
      <c r="CI270" s="248"/>
      <c r="CJ270" s="482">
        <f>CM270-CG270</f>
        <v>0</v>
      </c>
      <c r="CK270" s="491">
        <f t="shared" si="992"/>
        <v>724935.41867736331</v>
      </c>
      <c r="CL270" s="482"/>
      <c r="CM270" s="482">
        <f>[6]Лист1!$D$30</f>
        <v>724935.41867736331</v>
      </c>
      <c r="CN270" s="482"/>
      <c r="CO270" s="21"/>
    </row>
    <row r="271" spans="2:93" s="77" customFormat="1" ht="55.5" hidden="1" customHeight="1" x14ac:dyDescent="0.3">
      <c r="B271" s="488"/>
      <c r="C271" s="111"/>
      <c r="D271" s="182"/>
      <c r="E271" s="182"/>
      <c r="F271" s="182"/>
      <c r="G271" s="182"/>
      <c r="H271" s="248"/>
      <c r="I271" s="248"/>
      <c r="J271" s="567" t="e">
        <f t="shared" si="1013"/>
        <v>#DIV/0!</v>
      </c>
      <c r="K271" s="182"/>
      <c r="L271" s="21"/>
      <c r="M271" s="559"/>
      <c r="N271" s="21"/>
      <c r="O271" s="559"/>
      <c r="P271" s="21"/>
      <c r="Q271" s="21"/>
      <c r="R271" s="21"/>
      <c r="S271" s="128">
        <f t="shared" si="1019"/>
        <v>0</v>
      </c>
      <c r="T271" s="629" t="e">
        <f t="shared" si="1020"/>
        <v>#DIV/0!</v>
      </c>
      <c r="U271" s="581"/>
      <c r="V271" s="629" t="e">
        <f t="shared" si="1022"/>
        <v>#DIV/0!</v>
      </c>
      <c r="W271" s="581"/>
      <c r="X271" s="629" t="e">
        <f t="shared" si="1014"/>
        <v>#DIV/0!</v>
      </c>
      <c r="Y271" s="581"/>
      <c r="Z271" s="629" t="e">
        <f t="shared" si="1023"/>
        <v>#DIV/0!</v>
      </c>
      <c r="AA271" s="21"/>
      <c r="AB271" s="21"/>
      <c r="AC271" s="458">
        <f t="shared" si="1017"/>
        <v>0</v>
      </c>
      <c r="AD271" s="622" t="e">
        <f t="shared" si="1015"/>
        <v>#DIV/0!</v>
      </c>
      <c r="AE271" s="581"/>
      <c r="AF271" s="622" t="e">
        <f t="shared" si="1024"/>
        <v>#DIV/0!</v>
      </c>
      <c r="AG271" s="581"/>
      <c r="AH271" s="622" t="e">
        <f t="shared" si="1016"/>
        <v>#DIV/0!</v>
      </c>
      <c r="AI271" s="581"/>
      <c r="AJ271" s="622">
        <v>0</v>
      </c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559"/>
      <c r="AV271" s="559"/>
      <c r="AW271" s="482"/>
      <c r="AX271" s="482"/>
      <c r="AY271" s="482"/>
      <c r="AZ271" s="21"/>
      <c r="BA271" s="306"/>
      <c r="BB271" s="21"/>
      <c r="BC271" s="21"/>
      <c r="BD271" s="21"/>
      <c r="BE271" s="526"/>
      <c r="BF271" s="482"/>
      <c r="BG271" s="482"/>
      <c r="BH271" s="21"/>
      <c r="BI271" s="526"/>
      <c r="BJ271" s="526"/>
      <c r="BK271" s="526"/>
      <c r="BL271" s="482"/>
      <c r="BM271" s="21"/>
      <c r="BN271" s="482"/>
      <c r="BO271" s="491"/>
      <c r="BP271" s="482"/>
      <c r="BQ271" s="482"/>
      <c r="BR271" s="482"/>
      <c r="BS271" s="21"/>
      <c r="BT271" s="482"/>
      <c r="BU271" s="21"/>
      <c r="BV271" s="491"/>
      <c r="BW271" s="482"/>
      <c r="BX271" s="482"/>
      <c r="BY271" s="482"/>
      <c r="BZ271" s="21"/>
      <c r="CA271" s="482"/>
      <c r="CB271" s="182"/>
      <c r="CC271" s="182"/>
      <c r="CD271" s="248"/>
      <c r="CE271" s="482"/>
      <c r="CF271" s="182"/>
      <c r="CG271" s="182"/>
      <c r="CH271" s="182"/>
      <c r="CI271" s="248"/>
      <c r="CJ271" s="482"/>
      <c r="CK271" s="491"/>
      <c r="CL271" s="482"/>
      <c r="CM271" s="482"/>
      <c r="CN271" s="482"/>
      <c r="CO271" s="21"/>
    </row>
    <row r="272" spans="2:93" s="77" customFormat="1" ht="55.5" hidden="1" customHeight="1" x14ac:dyDescent="0.3">
      <c r="B272" s="488"/>
      <c r="C272" s="111"/>
      <c r="D272" s="182"/>
      <c r="E272" s="182"/>
      <c r="F272" s="182"/>
      <c r="G272" s="182"/>
      <c r="H272" s="248"/>
      <c r="I272" s="248"/>
      <c r="J272" s="567" t="e">
        <f t="shared" si="1013"/>
        <v>#DIV/0!</v>
      </c>
      <c r="K272" s="182"/>
      <c r="L272" s="21"/>
      <c r="M272" s="559"/>
      <c r="N272" s="21"/>
      <c r="O272" s="559"/>
      <c r="P272" s="21"/>
      <c r="Q272" s="21"/>
      <c r="R272" s="21"/>
      <c r="S272" s="128">
        <f t="shared" si="1019"/>
        <v>0</v>
      </c>
      <c r="T272" s="629" t="e">
        <f t="shared" si="1020"/>
        <v>#DIV/0!</v>
      </c>
      <c r="U272" s="581"/>
      <c r="V272" s="629" t="e">
        <f t="shared" si="1022"/>
        <v>#DIV/0!</v>
      </c>
      <c r="W272" s="581"/>
      <c r="X272" s="629" t="e">
        <f t="shared" si="1014"/>
        <v>#DIV/0!</v>
      </c>
      <c r="Y272" s="581"/>
      <c r="Z272" s="629" t="e">
        <f t="shared" si="1023"/>
        <v>#DIV/0!</v>
      </c>
      <c r="AA272" s="21"/>
      <c r="AB272" s="21"/>
      <c r="AC272" s="458">
        <f t="shared" si="1017"/>
        <v>0</v>
      </c>
      <c r="AD272" s="622" t="e">
        <f t="shared" si="1015"/>
        <v>#DIV/0!</v>
      </c>
      <c r="AE272" s="581"/>
      <c r="AF272" s="622" t="e">
        <f t="shared" si="1024"/>
        <v>#DIV/0!</v>
      </c>
      <c r="AG272" s="581"/>
      <c r="AH272" s="622" t="e">
        <f t="shared" si="1016"/>
        <v>#DIV/0!</v>
      </c>
      <c r="AI272" s="581"/>
      <c r="AJ272" s="622">
        <v>0</v>
      </c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559"/>
      <c r="AV272" s="559"/>
      <c r="AW272" s="482"/>
      <c r="AX272" s="482"/>
      <c r="AY272" s="482"/>
      <c r="AZ272" s="21"/>
      <c r="BA272" s="306"/>
      <c r="BB272" s="21"/>
      <c r="BC272" s="21"/>
      <c r="BD272" s="21"/>
      <c r="BE272" s="526"/>
      <c r="BF272" s="482"/>
      <c r="BG272" s="482"/>
      <c r="BH272" s="21"/>
      <c r="BI272" s="526"/>
      <c r="BJ272" s="526"/>
      <c r="BK272" s="526"/>
      <c r="BL272" s="482"/>
      <c r="BM272" s="21"/>
      <c r="BN272" s="482"/>
      <c r="BO272" s="491"/>
      <c r="BP272" s="482"/>
      <c r="BQ272" s="482"/>
      <c r="BR272" s="482"/>
      <c r="BS272" s="21"/>
      <c r="BT272" s="482"/>
      <c r="BU272" s="21"/>
      <c r="BV272" s="491"/>
      <c r="BW272" s="482"/>
      <c r="BX272" s="482"/>
      <c r="BY272" s="482"/>
      <c r="BZ272" s="21"/>
      <c r="CA272" s="482"/>
      <c r="CB272" s="182"/>
      <c r="CC272" s="182"/>
      <c r="CD272" s="248"/>
      <c r="CE272" s="482"/>
      <c r="CF272" s="182"/>
      <c r="CG272" s="182"/>
      <c r="CH272" s="182"/>
      <c r="CI272" s="248"/>
      <c r="CJ272" s="482"/>
      <c r="CK272" s="491"/>
      <c r="CL272" s="482"/>
      <c r="CM272" s="482"/>
      <c r="CN272" s="482"/>
      <c r="CO272" s="21"/>
    </row>
    <row r="273" spans="1:12248" s="77" customFormat="1" ht="235.5" hidden="1" customHeight="1" x14ac:dyDescent="0.3">
      <c r="B273" s="488"/>
      <c r="C273" s="114"/>
      <c r="D273" s="182"/>
      <c r="E273" s="182"/>
      <c r="F273" s="182"/>
      <c r="G273" s="182"/>
      <c r="H273" s="248"/>
      <c r="I273" s="248"/>
      <c r="J273" s="567" t="e">
        <f t="shared" si="1013"/>
        <v>#DIV/0!</v>
      </c>
      <c r="K273" s="182"/>
      <c r="L273" s="21"/>
      <c r="M273" s="559"/>
      <c r="N273" s="21"/>
      <c r="O273" s="559"/>
      <c r="P273" s="21"/>
      <c r="Q273" s="21"/>
      <c r="R273" s="21"/>
      <c r="S273" s="128">
        <f t="shared" si="1019"/>
        <v>0</v>
      </c>
      <c r="T273" s="629" t="e">
        <f t="shared" si="1020"/>
        <v>#DIV/0!</v>
      </c>
      <c r="U273" s="581"/>
      <c r="V273" s="629" t="e">
        <f t="shared" si="1022"/>
        <v>#DIV/0!</v>
      </c>
      <c r="W273" s="581"/>
      <c r="X273" s="629" t="e">
        <f t="shared" si="1014"/>
        <v>#DIV/0!</v>
      </c>
      <c r="Y273" s="581"/>
      <c r="Z273" s="629" t="e">
        <f t="shared" si="1023"/>
        <v>#DIV/0!</v>
      </c>
      <c r="AA273" s="21"/>
      <c r="AB273" s="21"/>
      <c r="AC273" s="458">
        <f t="shared" si="1017"/>
        <v>0</v>
      </c>
      <c r="AD273" s="622" t="e">
        <f t="shared" si="1015"/>
        <v>#DIV/0!</v>
      </c>
      <c r="AE273" s="581"/>
      <c r="AF273" s="622" t="e">
        <f t="shared" si="1024"/>
        <v>#DIV/0!</v>
      </c>
      <c r="AG273" s="581"/>
      <c r="AH273" s="622" t="e">
        <f t="shared" si="1016"/>
        <v>#DIV/0!</v>
      </c>
      <c r="AI273" s="581"/>
      <c r="AJ273" s="622">
        <v>0</v>
      </c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559"/>
      <c r="AV273" s="559"/>
      <c r="AW273" s="482"/>
      <c r="AX273" s="482"/>
      <c r="AY273" s="482"/>
      <c r="AZ273" s="21"/>
      <c r="BA273" s="306"/>
      <c r="BB273" s="21"/>
      <c r="BC273" s="21"/>
      <c r="BD273" s="21"/>
      <c r="BE273" s="526"/>
      <c r="BF273" s="482"/>
      <c r="BG273" s="482"/>
      <c r="BH273" s="21"/>
      <c r="BI273" s="526"/>
      <c r="BJ273" s="526"/>
      <c r="BK273" s="526"/>
      <c r="BL273" s="482"/>
      <c r="BM273" s="21"/>
      <c r="BN273" s="482"/>
      <c r="BO273" s="491"/>
      <c r="BP273" s="482"/>
      <c r="BQ273" s="482"/>
      <c r="BR273" s="482"/>
      <c r="BS273" s="21"/>
      <c r="BT273" s="482"/>
      <c r="BU273" s="21"/>
      <c r="BV273" s="491"/>
      <c r="BW273" s="482"/>
      <c r="BX273" s="482"/>
      <c r="BY273" s="482"/>
      <c r="BZ273" s="21"/>
      <c r="CA273" s="482"/>
      <c r="CB273" s="182"/>
      <c r="CC273" s="182"/>
      <c r="CD273" s="248"/>
      <c r="CE273" s="482"/>
      <c r="CF273" s="182"/>
      <c r="CG273" s="182"/>
      <c r="CH273" s="182"/>
      <c r="CI273" s="248"/>
      <c r="CJ273" s="482"/>
      <c r="CK273" s="491"/>
      <c r="CL273" s="482"/>
      <c r="CM273" s="482"/>
      <c r="CN273" s="482"/>
      <c r="CO273" s="21"/>
    </row>
    <row r="274" spans="1:12248" s="645" customFormat="1" ht="224.25" hidden="1" customHeight="1" x14ac:dyDescent="0.3">
      <c r="A274" s="407"/>
      <c r="B274" s="441" t="s">
        <v>8</v>
      </c>
      <c r="C274" s="440" t="s">
        <v>452</v>
      </c>
      <c r="D274" s="412">
        <f>E274</f>
        <v>0</v>
      </c>
      <c r="E274" s="412">
        <v>0</v>
      </c>
      <c r="F274" s="412"/>
      <c r="G274" s="412"/>
      <c r="H274" s="412"/>
      <c r="I274" s="412"/>
      <c r="J274" s="613" t="e">
        <f t="shared" si="1013"/>
        <v>#DIV/0!</v>
      </c>
      <c r="K274" s="412">
        <v>0</v>
      </c>
      <c r="L274" s="413"/>
      <c r="M274" s="413"/>
      <c r="N274" s="413"/>
      <c r="O274" s="413"/>
      <c r="P274" s="413"/>
      <c r="Q274" s="413"/>
      <c r="R274" s="413"/>
      <c r="S274" s="646">
        <f t="shared" si="1019"/>
        <v>0</v>
      </c>
      <c r="T274" s="413"/>
      <c r="U274" s="413">
        <v>0</v>
      </c>
      <c r="V274" s="644" t="e">
        <f t="shared" si="1022"/>
        <v>#DIV/0!</v>
      </c>
      <c r="W274" s="413"/>
      <c r="X274" s="644" t="e">
        <f t="shared" si="1014"/>
        <v>#DIV/0!</v>
      </c>
      <c r="Y274" s="413"/>
      <c r="Z274" s="644" t="e">
        <f t="shared" si="1023"/>
        <v>#DIV/0!</v>
      </c>
      <c r="AA274" s="413"/>
      <c r="AB274" s="413"/>
      <c r="AC274" s="647">
        <f t="shared" si="1017"/>
        <v>0</v>
      </c>
      <c r="AD274" s="628" t="e">
        <f t="shared" si="1015"/>
        <v>#DIV/0!</v>
      </c>
      <c r="AE274" s="413">
        <v>0</v>
      </c>
      <c r="AF274" s="628" t="e">
        <f t="shared" si="1024"/>
        <v>#DIV/0!</v>
      </c>
      <c r="AG274" s="413"/>
      <c r="AH274" s="628" t="e">
        <f t="shared" si="1016"/>
        <v>#DIV/0!</v>
      </c>
      <c r="AI274" s="413"/>
      <c r="AJ274" s="628">
        <v>0</v>
      </c>
      <c r="AK274" s="413"/>
      <c r="AL274" s="577"/>
      <c r="AM274" s="413"/>
      <c r="AN274" s="413"/>
      <c r="AO274" s="413"/>
      <c r="AP274" s="413"/>
      <c r="AQ274" s="413"/>
      <c r="AR274" s="413"/>
      <c r="AS274" s="413"/>
      <c r="AT274" s="413"/>
      <c r="AU274" s="413">
        <f>AV274</f>
        <v>186818.8</v>
      </c>
      <c r="AV274" s="413">
        <f>AW274</f>
        <v>186818.8</v>
      </c>
      <c r="AW274" s="413">
        <v>186818.8</v>
      </c>
      <c r="AX274" s="413"/>
      <c r="AY274" s="413"/>
      <c r="AZ274" s="413"/>
      <c r="BA274" s="413"/>
      <c r="BB274" s="413"/>
      <c r="BC274" s="413"/>
      <c r="BD274" s="413"/>
      <c r="BE274" s="413"/>
      <c r="BF274" s="413"/>
      <c r="BG274" s="413"/>
      <c r="BH274" s="413"/>
      <c r="BI274" s="413"/>
      <c r="BJ274" s="413"/>
      <c r="BK274" s="413"/>
      <c r="BL274" s="413"/>
      <c r="BM274" s="413"/>
      <c r="BN274" s="413"/>
      <c r="BO274" s="413"/>
      <c r="BP274" s="413"/>
      <c r="BQ274" s="413"/>
      <c r="BR274" s="413"/>
      <c r="BS274" s="413"/>
      <c r="BT274" s="413"/>
      <c r="BU274" s="413"/>
      <c r="BV274" s="413"/>
      <c r="BW274" s="413"/>
      <c r="BX274" s="413"/>
      <c r="BY274" s="413"/>
      <c r="BZ274" s="413"/>
      <c r="CA274" s="413"/>
      <c r="CB274" s="413"/>
      <c r="CC274" s="413"/>
      <c r="CD274" s="413"/>
      <c r="CE274" s="413"/>
      <c r="CF274" s="413"/>
      <c r="CG274" s="413"/>
      <c r="CH274" s="413"/>
      <c r="CI274" s="413"/>
      <c r="CJ274" s="413"/>
      <c r="CK274" s="413"/>
      <c r="CL274" s="413"/>
      <c r="CM274" s="413"/>
      <c r="CN274" s="413"/>
      <c r="CO274" s="407"/>
      <c r="CP274" s="413"/>
      <c r="CQ274" s="413"/>
      <c r="CR274" s="413"/>
      <c r="CS274" s="413"/>
      <c r="CT274" s="413"/>
      <c r="CU274" s="413"/>
      <c r="CV274" s="413"/>
      <c r="CW274" s="413"/>
      <c r="CX274" s="413"/>
      <c r="CY274" s="413"/>
      <c r="CZ274" s="413"/>
      <c r="DA274" s="413"/>
      <c r="DB274" s="413"/>
      <c r="DC274" s="414"/>
      <c r="DD274" s="414"/>
      <c r="DE274" s="414"/>
      <c r="DF274" s="414"/>
      <c r="DG274" s="412"/>
      <c r="DH274" s="412"/>
      <c r="DI274" s="412"/>
      <c r="DJ274" s="412"/>
      <c r="DK274" s="412"/>
      <c r="DL274" s="412"/>
      <c r="DM274" s="412"/>
      <c r="DN274" s="412"/>
      <c r="DO274" s="412"/>
      <c r="DP274" s="412"/>
      <c r="DQ274" s="412"/>
      <c r="DR274" s="412"/>
      <c r="DS274" s="412"/>
      <c r="DT274" s="412"/>
      <c r="DU274" s="412"/>
      <c r="DV274" s="412"/>
      <c r="DW274" s="412"/>
      <c r="DX274" s="412"/>
      <c r="DY274" s="412"/>
      <c r="DZ274" s="413"/>
      <c r="EA274" s="413"/>
      <c r="EB274" s="413"/>
      <c r="EC274" s="413"/>
      <c r="ED274" s="413"/>
      <c r="EE274" s="413"/>
      <c r="EF274" s="413"/>
      <c r="EG274" s="413"/>
      <c r="EH274" s="413"/>
      <c r="EI274" s="413"/>
      <c r="EJ274" s="413"/>
      <c r="EK274" s="413"/>
      <c r="EL274" s="413"/>
      <c r="EM274" s="413"/>
      <c r="EN274" s="413"/>
      <c r="EO274" s="413"/>
      <c r="EP274" s="413"/>
      <c r="EQ274" s="413"/>
      <c r="ER274" s="413"/>
      <c r="ES274" s="413"/>
      <c r="ET274" s="413"/>
      <c r="EU274" s="413"/>
      <c r="EV274" s="413"/>
      <c r="EW274" s="413"/>
      <c r="EX274" s="414"/>
      <c r="EY274" s="414"/>
      <c r="EZ274" s="414"/>
      <c r="FA274" s="414"/>
      <c r="FB274" s="414"/>
      <c r="FC274" s="413"/>
      <c r="FD274" s="413"/>
      <c r="FE274" s="414"/>
      <c r="FF274" s="414"/>
      <c r="FG274" s="413"/>
      <c r="FH274" s="413"/>
      <c r="FI274" s="414"/>
      <c r="FJ274" s="414"/>
      <c r="FK274" s="413"/>
      <c r="FL274" s="413"/>
      <c r="FM274" s="413"/>
      <c r="FN274" s="413"/>
      <c r="FO274" s="413"/>
      <c r="FP274" s="413"/>
      <c r="FQ274" s="413"/>
      <c r="FR274" s="414"/>
      <c r="FS274" s="414"/>
      <c r="FT274" s="413"/>
      <c r="FU274" s="413"/>
      <c r="FV274" s="414"/>
      <c r="FW274" s="414"/>
      <c r="FX274" s="413"/>
      <c r="FY274" s="413"/>
      <c r="FZ274" s="413"/>
      <c r="GA274" s="413"/>
      <c r="GB274" s="413"/>
      <c r="GC274" s="407"/>
      <c r="GD274" s="439"/>
      <c r="GE274" s="413"/>
      <c r="GF274" s="413"/>
      <c r="GG274" s="413"/>
      <c r="GH274" s="413"/>
      <c r="GI274" s="413"/>
      <c r="GJ274" s="413"/>
      <c r="GK274" s="413"/>
      <c r="GL274" s="412"/>
      <c r="GM274" s="412"/>
      <c r="GN274" s="412"/>
      <c r="GO274" s="412"/>
      <c r="GP274" s="412"/>
      <c r="GQ274" s="412"/>
      <c r="GR274" s="412"/>
      <c r="GS274" s="412"/>
      <c r="GT274" s="412"/>
      <c r="GU274" s="412"/>
      <c r="GV274" s="412"/>
      <c r="GW274" s="412"/>
      <c r="GX274" s="412"/>
      <c r="GY274" s="412"/>
      <c r="GZ274" s="412"/>
      <c r="HA274" s="412"/>
      <c r="HB274" s="412"/>
      <c r="HC274" s="412"/>
      <c r="HD274" s="412"/>
      <c r="HE274" s="412"/>
      <c r="HF274" s="412"/>
      <c r="HG274" s="412"/>
      <c r="HH274" s="412"/>
      <c r="HI274" s="412"/>
      <c r="HJ274" s="412"/>
      <c r="HK274" s="412"/>
      <c r="HL274" s="412"/>
      <c r="HM274" s="412"/>
      <c r="HN274" s="412"/>
      <c r="HO274" s="412"/>
      <c r="HP274" s="412"/>
      <c r="HQ274" s="412"/>
      <c r="HR274" s="412"/>
      <c r="HS274" s="412"/>
      <c r="HT274" s="412"/>
      <c r="HU274" s="412"/>
      <c r="HV274" s="412"/>
      <c r="HW274" s="412"/>
      <c r="HX274" s="412"/>
      <c r="HY274" s="412"/>
      <c r="HZ274" s="412"/>
      <c r="IA274" s="412"/>
      <c r="IB274" s="412"/>
      <c r="IC274" s="412"/>
      <c r="ID274" s="413"/>
      <c r="IE274" s="413"/>
      <c r="IF274" s="413"/>
      <c r="IG274" s="413"/>
      <c r="IH274" s="413"/>
      <c r="II274" s="413"/>
      <c r="IJ274" s="413"/>
      <c r="IK274" s="413"/>
      <c r="IL274" s="413"/>
      <c r="IM274" s="413"/>
      <c r="IN274" s="413"/>
      <c r="IO274" s="413"/>
      <c r="IP274" s="413"/>
      <c r="IQ274" s="413"/>
      <c r="IR274" s="413"/>
      <c r="IS274" s="413"/>
      <c r="IT274" s="413"/>
      <c r="IU274" s="413"/>
      <c r="IV274" s="413"/>
      <c r="IW274" s="413"/>
      <c r="IX274" s="413"/>
      <c r="IY274" s="413"/>
      <c r="IZ274" s="413"/>
      <c r="JA274" s="413"/>
      <c r="JB274" s="414"/>
      <c r="JC274" s="414"/>
      <c r="JD274" s="414"/>
      <c r="JE274" s="414"/>
      <c r="JF274" s="414"/>
      <c r="JG274" s="413"/>
      <c r="JH274" s="413"/>
      <c r="JI274" s="414"/>
      <c r="JJ274" s="414"/>
      <c r="JK274" s="413"/>
      <c r="JL274" s="413"/>
      <c r="JM274" s="414"/>
      <c r="JN274" s="414"/>
      <c r="JO274" s="413"/>
      <c r="JP274" s="413"/>
      <c r="JQ274" s="413"/>
      <c r="JR274" s="413"/>
      <c r="JS274" s="413"/>
      <c r="JT274" s="413"/>
      <c r="JU274" s="413"/>
      <c r="JV274" s="414"/>
      <c r="JW274" s="414"/>
      <c r="JX274" s="413"/>
      <c r="JY274" s="413"/>
      <c r="JZ274" s="414"/>
      <c r="KA274" s="414"/>
      <c r="KB274" s="413"/>
      <c r="KC274" s="413"/>
      <c r="KD274" s="413"/>
      <c r="KE274" s="413"/>
      <c r="KF274" s="413"/>
      <c r="KG274" s="407"/>
      <c r="KH274" s="439"/>
      <c r="KI274" s="413"/>
      <c r="KJ274" s="413"/>
      <c r="KK274" s="413"/>
      <c r="KL274" s="413"/>
      <c r="KM274" s="413"/>
      <c r="KN274" s="413"/>
      <c r="KO274" s="413"/>
      <c r="KP274" s="412"/>
      <c r="KQ274" s="412"/>
      <c r="KR274" s="412"/>
      <c r="KS274" s="412"/>
      <c r="KT274" s="412"/>
      <c r="KU274" s="412"/>
      <c r="KV274" s="412"/>
      <c r="KW274" s="412"/>
      <c r="KX274" s="412"/>
      <c r="KY274" s="412"/>
      <c r="KZ274" s="412"/>
      <c r="LA274" s="412"/>
      <c r="LB274" s="412"/>
      <c r="LC274" s="412"/>
      <c r="LD274" s="412"/>
      <c r="LE274" s="412"/>
      <c r="LF274" s="412"/>
      <c r="LG274" s="412"/>
      <c r="LH274" s="412"/>
      <c r="LI274" s="412"/>
      <c r="LJ274" s="412"/>
      <c r="LK274" s="412"/>
      <c r="LL274" s="412"/>
      <c r="LM274" s="412"/>
      <c r="LN274" s="412"/>
      <c r="LO274" s="412"/>
      <c r="LP274" s="412"/>
      <c r="LQ274" s="412"/>
      <c r="LR274" s="412"/>
      <c r="LS274" s="412"/>
      <c r="LT274" s="412"/>
      <c r="LU274" s="412"/>
      <c r="LV274" s="412"/>
      <c r="LW274" s="412"/>
      <c r="LX274" s="412"/>
      <c r="LY274" s="412"/>
      <c r="LZ274" s="412"/>
      <c r="MA274" s="412"/>
      <c r="MB274" s="412"/>
      <c r="MC274" s="412"/>
      <c r="MD274" s="412"/>
      <c r="ME274" s="412"/>
      <c r="MF274" s="412"/>
      <c r="MG274" s="412"/>
      <c r="MH274" s="413"/>
      <c r="MI274" s="413"/>
      <c r="MJ274" s="413"/>
      <c r="MK274" s="413"/>
      <c r="ML274" s="413"/>
      <c r="MM274" s="413"/>
      <c r="MN274" s="413"/>
      <c r="MO274" s="413"/>
      <c r="MP274" s="413"/>
      <c r="MQ274" s="413"/>
      <c r="MR274" s="413"/>
      <c r="MS274" s="413"/>
      <c r="MT274" s="413"/>
      <c r="MU274" s="413"/>
      <c r="MV274" s="413"/>
      <c r="MW274" s="413"/>
      <c r="MX274" s="413"/>
      <c r="MY274" s="413"/>
      <c r="MZ274" s="413"/>
      <c r="NA274" s="413"/>
      <c r="NB274" s="413"/>
      <c r="NC274" s="413"/>
      <c r="ND274" s="413"/>
      <c r="NE274" s="413"/>
      <c r="NF274" s="414"/>
      <c r="NG274" s="414"/>
      <c r="NH274" s="414"/>
      <c r="NI274" s="414"/>
      <c r="NJ274" s="414"/>
      <c r="NK274" s="413"/>
      <c r="NL274" s="413"/>
      <c r="NM274" s="414"/>
      <c r="NN274" s="414"/>
      <c r="NO274" s="413"/>
      <c r="NP274" s="413"/>
      <c r="NQ274" s="414"/>
      <c r="NR274" s="414"/>
      <c r="NS274" s="413"/>
      <c r="NT274" s="413"/>
      <c r="NU274" s="413"/>
      <c r="NV274" s="413"/>
      <c r="NW274" s="413"/>
      <c r="NX274" s="413"/>
      <c r="NY274" s="413"/>
      <c r="NZ274" s="414"/>
      <c r="OA274" s="414"/>
      <c r="OB274" s="413"/>
      <c r="OC274" s="413"/>
      <c r="OD274" s="414"/>
      <c r="OE274" s="414"/>
      <c r="OF274" s="413"/>
      <c r="OG274" s="413"/>
      <c r="OH274" s="413"/>
      <c r="OI274" s="413"/>
      <c r="OJ274" s="413"/>
      <c r="OK274" s="407"/>
      <c r="OL274" s="439"/>
      <c r="OM274" s="413"/>
      <c r="ON274" s="413"/>
      <c r="OO274" s="413"/>
      <c r="OP274" s="413"/>
      <c r="OQ274" s="413"/>
      <c r="OR274" s="413"/>
      <c r="OS274" s="413"/>
      <c r="OT274" s="412"/>
      <c r="OU274" s="412"/>
      <c r="OV274" s="412"/>
      <c r="OW274" s="412"/>
      <c r="OX274" s="412"/>
      <c r="OY274" s="412"/>
      <c r="OZ274" s="412"/>
      <c r="PA274" s="412"/>
      <c r="PB274" s="412"/>
      <c r="PC274" s="412"/>
      <c r="PD274" s="412"/>
      <c r="PE274" s="412"/>
      <c r="PF274" s="412"/>
      <c r="PG274" s="412"/>
      <c r="PH274" s="412"/>
      <c r="PI274" s="412"/>
      <c r="PJ274" s="412"/>
      <c r="PK274" s="412"/>
      <c r="PL274" s="412"/>
      <c r="PM274" s="412"/>
      <c r="PN274" s="412"/>
      <c r="PO274" s="412"/>
      <c r="PP274" s="412"/>
      <c r="PQ274" s="412"/>
      <c r="PR274" s="412"/>
      <c r="PS274" s="412"/>
      <c r="PT274" s="412"/>
      <c r="PU274" s="412"/>
      <c r="PV274" s="412"/>
      <c r="PW274" s="412"/>
      <c r="PX274" s="412"/>
      <c r="PY274" s="412"/>
      <c r="PZ274" s="412"/>
      <c r="QA274" s="412"/>
      <c r="QB274" s="412"/>
      <c r="QC274" s="412"/>
      <c r="QD274" s="412"/>
      <c r="QE274" s="412"/>
      <c r="QF274" s="412"/>
      <c r="QG274" s="412"/>
      <c r="QH274" s="412"/>
      <c r="QI274" s="412"/>
      <c r="QJ274" s="412"/>
      <c r="QK274" s="412"/>
      <c r="QL274" s="413"/>
      <c r="QM274" s="413"/>
      <c r="QN274" s="413"/>
      <c r="QO274" s="413"/>
      <c r="QP274" s="413"/>
      <c r="QQ274" s="413"/>
      <c r="QR274" s="413"/>
      <c r="QS274" s="413"/>
      <c r="QT274" s="413"/>
      <c r="QU274" s="413"/>
      <c r="QV274" s="413"/>
      <c r="QW274" s="413"/>
      <c r="QX274" s="413"/>
      <c r="QY274" s="413"/>
      <c r="QZ274" s="413"/>
      <c r="RA274" s="413"/>
      <c r="RB274" s="413"/>
      <c r="RC274" s="413"/>
      <c r="RD274" s="413"/>
      <c r="RE274" s="413"/>
      <c r="RF274" s="413"/>
      <c r="RG274" s="413"/>
      <c r="RH274" s="413"/>
      <c r="RI274" s="413"/>
      <c r="RJ274" s="414"/>
      <c r="RK274" s="414"/>
      <c r="RL274" s="414"/>
      <c r="RM274" s="414"/>
      <c r="RN274" s="414"/>
      <c r="RO274" s="413"/>
      <c r="RP274" s="413"/>
      <c r="RQ274" s="414"/>
      <c r="RR274" s="414"/>
      <c r="RS274" s="413"/>
      <c r="RT274" s="413"/>
      <c r="RU274" s="414"/>
      <c r="RV274" s="414"/>
      <c r="RW274" s="413"/>
      <c r="RX274" s="413"/>
      <c r="RY274" s="413"/>
      <c r="RZ274" s="413"/>
      <c r="SA274" s="413"/>
      <c r="SB274" s="413"/>
      <c r="SC274" s="413"/>
      <c r="SD274" s="414"/>
      <c r="SE274" s="414"/>
      <c r="SF274" s="413"/>
      <c r="SG274" s="413"/>
      <c r="SH274" s="414"/>
      <c r="SI274" s="414"/>
      <c r="SJ274" s="413"/>
      <c r="SK274" s="413"/>
      <c r="SL274" s="413"/>
      <c r="SM274" s="413"/>
      <c r="SN274" s="413"/>
      <c r="SO274" s="407"/>
      <c r="SP274" s="439"/>
      <c r="SQ274" s="413"/>
      <c r="SR274" s="413"/>
      <c r="SS274" s="413"/>
      <c r="ST274" s="413"/>
      <c r="SU274" s="413"/>
      <c r="SV274" s="413"/>
      <c r="SW274" s="413"/>
      <c r="SX274" s="412"/>
      <c r="SY274" s="412"/>
      <c r="SZ274" s="412"/>
      <c r="TA274" s="412"/>
      <c r="TB274" s="412"/>
      <c r="TC274" s="412"/>
      <c r="TD274" s="412"/>
      <c r="TE274" s="412"/>
      <c r="TF274" s="412"/>
      <c r="TG274" s="412"/>
      <c r="TH274" s="412"/>
      <c r="TI274" s="412"/>
      <c r="TJ274" s="412"/>
      <c r="TK274" s="412"/>
      <c r="TL274" s="412"/>
      <c r="TM274" s="412"/>
      <c r="TN274" s="412"/>
      <c r="TO274" s="412"/>
      <c r="TP274" s="412"/>
      <c r="TQ274" s="412"/>
      <c r="TR274" s="412"/>
      <c r="TS274" s="412"/>
      <c r="TT274" s="412"/>
      <c r="TU274" s="412"/>
      <c r="TV274" s="412"/>
      <c r="TW274" s="412"/>
      <c r="TX274" s="412"/>
      <c r="TY274" s="412"/>
      <c r="TZ274" s="412"/>
      <c r="UA274" s="412"/>
      <c r="UB274" s="412"/>
      <c r="UC274" s="412"/>
      <c r="UD274" s="412"/>
      <c r="UE274" s="412"/>
      <c r="UF274" s="412"/>
      <c r="UG274" s="412"/>
      <c r="UH274" s="412"/>
      <c r="UI274" s="412"/>
      <c r="UJ274" s="412"/>
      <c r="UK274" s="412"/>
      <c r="UL274" s="412"/>
      <c r="UM274" s="412"/>
      <c r="UN274" s="412"/>
      <c r="UO274" s="412"/>
      <c r="UP274" s="413"/>
      <c r="UQ274" s="413"/>
      <c r="UR274" s="413"/>
      <c r="US274" s="413"/>
      <c r="UT274" s="413"/>
      <c r="UU274" s="413"/>
      <c r="UV274" s="413"/>
      <c r="UW274" s="413"/>
      <c r="UX274" s="413"/>
      <c r="UY274" s="413"/>
      <c r="UZ274" s="413"/>
      <c r="VA274" s="413"/>
      <c r="VB274" s="413"/>
      <c r="VC274" s="413"/>
      <c r="VD274" s="413"/>
      <c r="VE274" s="413"/>
      <c r="VF274" s="413"/>
      <c r="VG274" s="413"/>
      <c r="VH274" s="413"/>
      <c r="VI274" s="413"/>
      <c r="VJ274" s="413"/>
      <c r="VK274" s="413"/>
      <c r="VL274" s="413"/>
      <c r="VM274" s="413"/>
      <c r="VN274" s="414"/>
      <c r="VO274" s="414"/>
      <c r="VP274" s="414"/>
      <c r="VQ274" s="414"/>
      <c r="VR274" s="414"/>
      <c r="VS274" s="413"/>
      <c r="VT274" s="413"/>
      <c r="VU274" s="414"/>
      <c r="VV274" s="414"/>
      <c r="VW274" s="413"/>
      <c r="VX274" s="413"/>
      <c r="VY274" s="414"/>
      <c r="VZ274" s="414"/>
      <c r="WA274" s="413"/>
      <c r="WB274" s="413"/>
      <c r="WC274" s="413"/>
      <c r="WD274" s="413"/>
      <c r="WE274" s="413"/>
      <c r="WF274" s="413"/>
      <c r="WG274" s="413"/>
      <c r="WH274" s="414"/>
      <c r="WI274" s="414"/>
      <c r="WJ274" s="413"/>
      <c r="WK274" s="413"/>
      <c r="WL274" s="414"/>
      <c r="WM274" s="414"/>
      <c r="WN274" s="413"/>
      <c r="WO274" s="413"/>
      <c r="WP274" s="413"/>
      <c r="WQ274" s="413"/>
      <c r="WR274" s="413"/>
      <c r="WS274" s="407"/>
      <c r="WT274" s="439"/>
      <c r="WU274" s="413"/>
      <c r="WV274" s="413"/>
      <c r="WW274" s="413"/>
      <c r="WX274" s="413"/>
      <c r="WY274" s="413"/>
      <c r="WZ274" s="413"/>
      <c r="XA274" s="413"/>
      <c r="XB274" s="412"/>
      <c r="XC274" s="412"/>
      <c r="XD274" s="412"/>
      <c r="XE274" s="412"/>
      <c r="XF274" s="412"/>
      <c r="XG274" s="412"/>
      <c r="XH274" s="412"/>
      <c r="XI274" s="412"/>
      <c r="XJ274" s="412"/>
      <c r="XK274" s="412"/>
      <c r="XL274" s="412"/>
      <c r="XM274" s="412"/>
      <c r="XN274" s="412"/>
      <c r="XO274" s="412"/>
      <c r="XP274" s="412"/>
      <c r="XQ274" s="412"/>
      <c r="XR274" s="412"/>
      <c r="XS274" s="412"/>
      <c r="XT274" s="412"/>
      <c r="XU274" s="412"/>
      <c r="XV274" s="412"/>
      <c r="XW274" s="412"/>
      <c r="XX274" s="412"/>
      <c r="XY274" s="412"/>
      <c r="XZ274" s="412"/>
      <c r="YA274" s="412"/>
      <c r="YB274" s="412"/>
      <c r="YC274" s="412"/>
      <c r="YD274" s="412"/>
      <c r="YE274" s="412"/>
      <c r="YF274" s="412"/>
      <c r="YG274" s="412"/>
      <c r="YH274" s="412"/>
      <c r="YI274" s="412"/>
      <c r="YJ274" s="412"/>
      <c r="YK274" s="412"/>
      <c r="YL274" s="412"/>
      <c r="YM274" s="412"/>
      <c r="YN274" s="412"/>
      <c r="YO274" s="412"/>
      <c r="YP274" s="412"/>
      <c r="YQ274" s="412"/>
      <c r="YR274" s="412"/>
      <c r="YS274" s="412"/>
      <c r="YT274" s="413"/>
      <c r="YU274" s="413"/>
      <c r="YV274" s="413"/>
      <c r="YW274" s="413"/>
      <c r="YX274" s="413"/>
      <c r="YY274" s="413"/>
      <c r="YZ274" s="413"/>
      <c r="ZA274" s="413"/>
      <c r="ZB274" s="413"/>
      <c r="ZC274" s="413"/>
      <c r="ZD274" s="413"/>
      <c r="ZE274" s="413"/>
      <c r="ZF274" s="413"/>
      <c r="ZG274" s="413"/>
      <c r="ZH274" s="413"/>
      <c r="ZI274" s="413"/>
      <c r="ZJ274" s="413"/>
      <c r="ZK274" s="413"/>
      <c r="ZL274" s="413"/>
      <c r="ZM274" s="413"/>
      <c r="ZN274" s="413"/>
      <c r="ZO274" s="413"/>
      <c r="ZP274" s="413"/>
      <c r="ZQ274" s="413"/>
      <c r="ZR274" s="414"/>
      <c r="ZS274" s="414"/>
      <c r="ZT274" s="414"/>
      <c r="ZU274" s="414"/>
      <c r="ZV274" s="414"/>
      <c r="ZW274" s="413"/>
      <c r="ZX274" s="413"/>
      <c r="ZY274" s="414"/>
      <c r="ZZ274" s="414"/>
      <c r="AAA274" s="413"/>
      <c r="AAB274" s="413"/>
      <c r="AAC274" s="414"/>
      <c r="AAD274" s="414"/>
      <c r="AAE274" s="413"/>
      <c r="AAF274" s="413"/>
      <c r="AAG274" s="413"/>
      <c r="AAH274" s="413"/>
      <c r="AAI274" s="413"/>
      <c r="AAJ274" s="413"/>
      <c r="AAK274" s="413"/>
      <c r="AAL274" s="414"/>
      <c r="AAM274" s="414"/>
      <c r="AAN274" s="413"/>
      <c r="AAO274" s="413"/>
      <c r="AAP274" s="414"/>
      <c r="AAQ274" s="414"/>
      <c r="AAR274" s="413"/>
      <c r="AAS274" s="413"/>
      <c r="AAT274" s="413"/>
      <c r="AAU274" s="413"/>
      <c r="AAV274" s="413"/>
      <c r="AAW274" s="407"/>
      <c r="AAX274" s="439"/>
      <c r="AAY274" s="413"/>
      <c r="AAZ274" s="413"/>
      <c r="ABA274" s="413"/>
      <c r="ABB274" s="413"/>
      <c r="ABC274" s="413"/>
      <c r="ABD274" s="413"/>
      <c r="ABE274" s="413"/>
      <c r="ABF274" s="412"/>
      <c r="ABG274" s="412"/>
      <c r="ABH274" s="412"/>
      <c r="ABI274" s="412"/>
      <c r="ABJ274" s="412"/>
      <c r="ABK274" s="412"/>
      <c r="ABL274" s="412"/>
      <c r="ABM274" s="412"/>
      <c r="ABN274" s="412"/>
      <c r="ABO274" s="412"/>
      <c r="ABP274" s="412"/>
      <c r="ABQ274" s="412"/>
      <c r="ABR274" s="412"/>
      <c r="ABS274" s="412"/>
      <c r="ABT274" s="412"/>
      <c r="ABU274" s="412"/>
      <c r="ABV274" s="412"/>
      <c r="ABW274" s="412"/>
      <c r="ABX274" s="412"/>
      <c r="ABY274" s="412"/>
      <c r="ABZ274" s="412"/>
      <c r="ACA274" s="412"/>
      <c r="ACB274" s="412"/>
      <c r="ACC274" s="412"/>
      <c r="ACD274" s="412"/>
      <c r="ACE274" s="412"/>
      <c r="ACF274" s="412"/>
      <c r="ACG274" s="412"/>
      <c r="ACH274" s="412"/>
      <c r="ACI274" s="412"/>
      <c r="ACJ274" s="412"/>
      <c r="ACK274" s="412"/>
      <c r="ACL274" s="412"/>
      <c r="ACM274" s="412"/>
      <c r="ACN274" s="412"/>
      <c r="ACO274" s="412"/>
      <c r="ACP274" s="412"/>
      <c r="ACQ274" s="412"/>
      <c r="ACR274" s="412"/>
      <c r="ACS274" s="412"/>
      <c r="ACT274" s="412"/>
      <c r="ACU274" s="412"/>
      <c r="ACV274" s="412"/>
      <c r="ACW274" s="412"/>
      <c r="ACX274" s="413"/>
      <c r="ACY274" s="413"/>
      <c r="ACZ274" s="413"/>
      <c r="ADA274" s="413"/>
      <c r="ADB274" s="413"/>
      <c r="ADC274" s="413"/>
      <c r="ADD274" s="413"/>
      <c r="ADE274" s="413"/>
      <c r="ADF274" s="413"/>
      <c r="ADG274" s="413"/>
      <c r="ADH274" s="413"/>
      <c r="ADI274" s="413"/>
      <c r="ADJ274" s="413"/>
      <c r="ADK274" s="413"/>
      <c r="ADL274" s="413"/>
      <c r="ADM274" s="413"/>
      <c r="ADN274" s="413"/>
      <c r="ADO274" s="413"/>
      <c r="ADP274" s="413"/>
      <c r="ADQ274" s="413"/>
      <c r="ADR274" s="413"/>
      <c r="ADS274" s="413"/>
      <c r="ADT274" s="413"/>
      <c r="ADU274" s="413"/>
      <c r="ADV274" s="414"/>
      <c r="ADW274" s="414"/>
      <c r="ADX274" s="414"/>
      <c r="ADY274" s="414"/>
      <c r="ADZ274" s="414"/>
      <c r="AEA274" s="413"/>
      <c r="AEB274" s="413"/>
      <c r="AEC274" s="414"/>
      <c r="AED274" s="414"/>
      <c r="AEE274" s="413"/>
      <c r="AEF274" s="413"/>
      <c r="AEG274" s="414"/>
      <c r="AEH274" s="414"/>
      <c r="AEI274" s="413"/>
      <c r="AEJ274" s="413"/>
      <c r="AEK274" s="413"/>
      <c r="AEL274" s="413"/>
      <c r="AEM274" s="413"/>
      <c r="AEN274" s="413"/>
      <c r="AEO274" s="413"/>
      <c r="AEP274" s="414"/>
      <c r="AEQ274" s="414"/>
      <c r="AER274" s="413"/>
      <c r="AES274" s="413"/>
      <c r="AET274" s="414"/>
      <c r="AEU274" s="414"/>
      <c r="AEV274" s="413"/>
      <c r="AEW274" s="413"/>
      <c r="AEX274" s="413"/>
      <c r="AEY274" s="413"/>
      <c r="AEZ274" s="413"/>
      <c r="AFA274" s="407"/>
      <c r="AFB274" s="439"/>
      <c r="AFC274" s="413"/>
      <c r="AFD274" s="413"/>
      <c r="AFE274" s="413"/>
      <c r="AFF274" s="413"/>
      <c r="AFG274" s="413"/>
      <c r="AFH274" s="413"/>
      <c r="AFI274" s="413"/>
      <c r="AFJ274" s="412"/>
      <c r="AFK274" s="412"/>
      <c r="AFL274" s="412"/>
      <c r="AFM274" s="412"/>
      <c r="AFN274" s="412"/>
      <c r="AFO274" s="412"/>
      <c r="AFP274" s="412"/>
      <c r="AFQ274" s="412"/>
      <c r="AFR274" s="412"/>
      <c r="AFS274" s="412"/>
      <c r="AFT274" s="412"/>
      <c r="AFU274" s="412"/>
      <c r="AFV274" s="412"/>
      <c r="AFW274" s="412"/>
      <c r="AFX274" s="412"/>
      <c r="AFY274" s="412"/>
      <c r="AFZ274" s="412"/>
      <c r="AGA274" s="412"/>
      <c r="AGB274" s="412"/>
      <c r="AGC274" s="412"/>
      <c r="AGD274" s="412"/>
      <c r="AGE274" s="412"/>
      <c r="AGF274" s="412"/>
      <c r="AGG274" s="412"/>
      <c r="AGH274" s="412"/>
      <c r="AGI274" s="412"/>
      <c r="AGJ274" s="412"/>
      <c r="AGK274" s="412"/>
      <c r="AGL274" s="412"/>
      <c r="AGM274" s="412"/>
      <c r="AGN274" s="412"/>
      <c r="AGO274" s="412"/>
      <c r="AGP274" s="412"/>
      <c r="AGQ274" s="412"/>
      <c r="AGR274" s="412"/>
      <c r="AGS274" s="412"/>
      <c r="AGT274" s="412"/>
      <c r="AGU274" s="412"/>
      <c r="AGV274" s="412"/>
      <c r="AGW274" s="412"/>
      <c r="AGX274" s="412"/>
      <c r="AGY274" s="412"/>
      <c r="AGZ274" s="412"/>
      <c r="AHA274" s="412"/>
      <c r="AHB274" s="413"/>
      <c r="AHC274" s="413"/>
      <c r="AHD274" s="413"/>
      <c r="AHE274" s="413"/>
      <c r="AHF274" s="413"/>
      <c r="AHG274" s="413"/>
      <c r="AHH274" s="413"/>
      <c r="AHI274" s="413"/>
      <c r="AHJ274" s="413"/>
      <c r="AHK274" s="413"/>
      <c r="AHL274" s="413"/>
      <c r="AHM274" s="413"/>
      <c r="AHN274" s="413"/>
      <c r="AHO274" s="413"/>
      <c r="AHP274" s="413"/>
      <c r="AHQ274" s="413"/>
      <c r="AHR274" s="413"/>
      <c r="AHS274" s="413"/>
      <c r="AHT274" s="413"/>
      <c r="AHU274" s="413"/>
      <c r="AHV274" s="413"/>
      <c r="AHW274" s="413"/>
      <c r="AHX274" s="413"/>
      <c r="AHY274" s="413"/>
      <c r="AHZ274" s="414"/>
      <c r="AIA274" s="414"/>
      <c r="AIB274" s="414"/>
      <c r="AIC274" s="414"/>
      <c r="AID274" s="414"/>
      <c r="AIE274" s="413"/>
      <c r="AIF274" s="413"/>
      <c r="AIG274" s="414"/>
      <c r="AIH274" s="414"/>
      <c r="AII274" s="413"/>
      <c r="AIJ274" s="413"/>
      <c r="AIK274" s="414"/>
      <c r="AIL274" s="414"/>
      <c r="AIM274" s="413"/>
      <c r="AIN274" s="413"/>
      <c r="AIO274" s="413"/>
      <c r="AIP274" s="413"/>
      <c r="AIQ274" s="413"/>
      <c r="AIR274" s="413"/>
      <c r="AIS274" s="413"/>
      <c r="AIT274" s="414"/>
      <c r="AIU274" s="414"/>
      <c r="AIV274" s="413"/>
      <c r="AIW274" s="413"/>
      <c r="AIX274" s="414"/>
      <c r="AIY274" s="414"/>
      <c r="AIZ274" s="413"/>
      <c r="AJA274" s="413"/>
      <c r="AJB274" s="413"/>
      <c r="AJC274" s="413"/>
      <c r="AJD274" s="413"/>
      <c r="AJE274" s="407"/>
      <c r="AJF274" s="439"/>
      <c r="AJG274" s="413"/>
      <c r="AJH274" s="413"/>
      <c r="AJI274" s="413"/>
      <c r="AJJ274" s="413"/>
      <c r="AJK274" s="413"/>
      <c r="AJL274" s="413"/>
      <c r="AJM274" s="413"/>
      <c r="AJN274" s="412"/>
      <c r="AJO274" s="412"/>
      <c r="AJP274" s="412"/>
      <c r="AJQ274" s="412"/>
      <c r="AJR274" s="412"/>
      <c r="AJS274" s="412"/>
      <c r="AJT274" s="412"/>
      <c r="AJU274" s="412"/>
      <c r="AJV274" s="412"/>
      <c r="AJW274" s="412"/>
      <c r="AJX274" s="412"/>
      <c r="AJY274" s="412"/>
      <c r="AJZ274" s="412"/>
      <c r="AKA274" s="412"/>
      <c r="AKB274" s="412"/>
      <c r="AKC274" s="412"/>
      <c r="AKD274" s="412"/>
      <c r="AKE274" s="412"/>
      <c r="AKF274" s="412"/>
      <c r="AKG274" s="412"/>
      <c r="AKH274" s="412"/>
      <c r="AKI274" s="412"/>
      <c r="AKJ274" s="412"/>
      <c r="AKK274" s="412"/>
      <c r="AKL274" s="412"/>
      <c r="AKM274" s="412"/>
      <c r="AKN274" s="412"/>
      <c r="AKO274" s="412"/>
      <c r="AKP274" s="412"/>
      <c r="AKQ274" s="412"/>
      <c r="AKR274" s="412"/>
      <c r="AKS274" s="412"/>
      <c r="AKT274" s="412"/>
      <c r="AKU274" s="412"/>
      <c r="AKV274" s="412"/>
      <c r="AKW274" s="412"/>
      <c r="AKX274" s="412"/>
      <c r="AKY274" s="412"/>
      <c r="AKZ274" s="412"/>
      <c r="ALA274" s="412"/>
      <c r="ALB274" s="412"/>
      <c r="ALC274" s="412"/>
      <c r="ALD274" s="412"/>
      <c r="ALE274" s="412"/>
      <c r="ALF274" s="413"/>
      <c r="ALG274" s="413"/>
      <c r="ALH274" s="413"/>
      <c r="ALI274" s="413"/>
      <c r="ALJ274" s="413"/>
      <c r="ALK274" s="413"/>
      <c r="ALL274" s="413"/>
      <c r="ALM274" s="413"/>
      <c r="ALN274" s="413"/>
      <c r="ALO274" s="413"/>
      <c r="ALP274" s="413"/>
      <c r="ALQ274" s="413"/>
      <c r="ALR274" s="413"/>
      <c r="ALS274" s="413"/>
      <c r="ALT274" s="413"/>
      <c r="ALU274" s="413"/>
      <c r="ALV274" s="413"/>
      <c r="ALW274" s="413"/>
      <c r="ALX274" s="413"/>
      <c r="ALY274" s="413"/>
      <c r="ALZ274" s="413"/>
      <c r="AMA274" s="413"/>
      <c r="AMB274" s="413"/>
      <c r="AMC274" s="413"/>
      <c r="AMD274" s="414"/>
      <c r="AME274" s="414"/>
      <c r="AMF274" s="414"/>
      <c r="AMG274" s="414"/>
      <c r="AMH274" s="414"/>
      <c r="AMI274" s="413"/>
      <c r="AMJ274" s="413"/>
      <c r="AMK274" s="414"/>
      <c r="AML274" s="414"/>
      <c r="AMM274" s="413"/>
      <c r="AMN274" s="413"/>
      <c r="AMO274" s="414"/>
      <c r="AMP274" s="414"/>
      <c r="AMQ274" s="413"/>
      <c r="AMR274" s="413"/>
      <c r="AMS274" s="413"/>
      <c r="AMT274" s="413"/>
      <c r="AMU274" s="413"/>
      <c r="AMV274" s="413"/>
      <c r="AMW274" s="413"/>
      <c r="AMX274" s="414"/>
      <c r="AMY274" s="414"/>
      <c r="AMZ274" s="413"/>
      <c r="ANA274" s="413"/>
      <c r="ANB274" s="414"/>
      <c r="ANC274" s="414"/>
      <c r="AND274" s="413"/>
      <c r="ANE274" s="413"/>
      <c r="ANF274" s="413"/>
      <c r="ANG274" s="413"/>
      <c r="ANH274" s="413"/>
      <c r="ANI274" s="407"/>
      <c r="ANJ274" s="439"/>
      <c r="ANK274" s="413"/>
      <c r="ANL274" s="413"/>
      <c r="ANM274" s="413"/>
      <c r="ANN274" s="413"/>
      <c r="ANO274" s="413"/>
      <c r="ANP274" s="413"/>
      <c r="ANQ274" s="413"/>
      <c r="ANR274" s="412"/>
      <c r="ANS274" s="412"/>
      <c r="ANT274" s="412"/>
      <c r="ANU274" s="412"/>
      <c r="ANV274" s="412"/>
      <c r="ANW274" s="412"/>
      <c r="ANX274" s="412"/>
      <c r="ANY274" s="412"/>
      <c r="ANZ274" s="412"/>
      <c r="AOA274" s="412"/>
      <c r="AOB274" s="412"/>
      <c r="AOC274" s="412"/>
      <c r="AOD274" s="412"/>
      <c r="AOE274" s="412"/>
      <c r="AOF274" s="412"/>
      <c r="AOG274" s="412"/>
      <c r="AOH274" s="412"/>
      <c r="AOI274" s="412"/>
      <c r="AOJ274" s="412"/>
      <c r="AOK274" s="412"/>
      <c r="AOL274" s="412"/>
      <c r="AOM274" s="412"/>
      <c r="AON274" s="412"/>
      <c r="AOO274" s="412"/>
      <c r="AOP274" s="412"/>
      <c r="AOQ274" s="412"/>
      <c r="AOR274" s="412"/>
      <c r="AOS274" s="412"/>
      <c r="AOT274" s="412"/>
      <c r="AOU274" s="412"/>
      <c r="AOV274" s="412"/>
      <c r="AOW274" s="412"/>
      <c r="AOX274" s="412"/>
      <c r="AOY274" s="412"/>
      <c r="AOZ274" s="412"/>
      <c r="APA274" s="412"/>
      <c r="APB274" s="412"/>
      <c r="APC274" s="412"/>
      <c r="APD274" s="412"/>
      <c r="APE274" s="412"/>
      <c r="APF274" s="412"/>
      <c r="APG274" s="412"/>
      <c r="APH274" s="412"/>
      <c r="API274" s="412"/>
      <c r="APJ274" s="413"/>
      <c r="APK274" s="413"/>
      <c r="APL274" s="413"/>
      <c r="APM274" s="413"/>
      <c r="APN274" s="413"/>
      <c r="APO274" s="413"/>
      <c r="APP274" s="413"/>
      <c r="APQ274" s="413"/>
      <c r="APR274" s="413"/>
      <c r="APS274" s="413"/>
      <c r="APT274" s="413"/>
      <c r="APU274" s="413"/>
      <c r="APV274" s="413"/>
      <c r="APW274" s="413"/>
      <c r="APX274" s="413"/>
      <c r="APY274" s="413"/>
      <c r="APZ274" s="413"/>
      <c r="AQA274" s="413"/>
      <c r="AQB274" s="413"/>
      <c r="AQC274" s="413"/>
      <c r="AQD274" s="413"/>
      <c r="AQE274" s="413"/>
      <c r="AQF274" s="413"/>
      <c r="AQG274" s="413"/>
      <c r="AQH274" s="414"/>
      <c r="AQI274" s="414"/>
      <c r="AQJ274" s="414"/>
      <c r="AQK274" s="414"/>
      <c r="AQL274" s="414"/>
      <c r="AQM274" s="413"/>
      <c r="AQN274" s="413"/>
      <c r="AQO274" s="414"/>
      <c r="AQP274" s="414"/>
      <c r="AQQ274" s="413"/>
      <c r="AQR274" s="413"/>
      <c r="AQS274" s="414"/>
      <c r="AQT274" s="414"/>
      <c r="AQU274" s="413"/>
      <c r="AQV274" s="413"/>
      <c r="AQW274" s="413"/>
      <c r="AQX274" s="413"/>
      <c r="AQY274" s="413"/>
      <c r="AQZ274" s="413"/>
      <c r="ARA274" s="413"/>
      <c r="ARB274" s="414"/>
      <c r="ARC274" s="414"/>
      <c r="ARD274" s="413"/>
      <c r="ARE274" s="413"/>
      <c r="ARF274" s="414"/>
      <c r="ARG274" s="414"/>
      <c r="ARH274" s="413"/>
      <c r="ARI274" s="413"/>
      <c r="ARJ274" s="413"/>
      <c r="ARK274" s="413"/>
      <c r="ARL274" s="413"/>
      <c r="ARM274" s="407"/>
      <c r="ARN274" s="439"/>
      <c r="ARO274" s="413"/>
      <c r="ARP274" s="413"/>
      <c r="ARQ274" s="413"/>
      <c r="ARR274" s="413"/>
      <c r="ARS274" s="413"/>
      <c r="ART274" s="413"/>
      <c r="ARU274" s="413"/>
      <c r="ARV274" s="412"/>
      <c r="ARW274" s="412"/>
      <c r="ARX274" s="412"/>
      <c r="ARY274" s="412"/>
      <c r="ARZ274" s="412"/>
      <c r="ASA274" s="412"/>
      <c r="ASB274" s="412"/>
      <c r="ASC274" s="412"/>
      <c r="ASD274" s="412"/>
      <c r="ASE274" s="412"/>
      <c r="ASF274" s="412"/>
      <c r="ASG274" s="412"/>
      <c r="ASH274" s="412"/>
      <c r="ASI274" s="412"/>
      <c r="ASJ274" s="412"/>
      <c r="ASK274" s="412"/>
      <c r="ASL274" s="412"/>
      <c r="ASM274" s="412"/>
      <c r="ASN274" s="412"/>
      <c r="ASO274" s="412"/>
      <c r="ASP274" s="412"/>
      <c r="ASQ274" s="412"/>
      <c r="ASR274" s="412"/>
      <c r="ASS274" s="412"/>
      <c r="AST274" s="412"/>
      <c r="ASU274" s="412"/>
      <c r="ASV274" s="412"/>
      <c r="ASW274" s="412"/>
      <c r="ASX274" s="412"/>
      <c r="ASY274" s="412"/>
      <c r="ASZ274" s="412"/>
      <c r="ATA274" s="412"/>
      <c r="ATB274" s="412"/>
      <c r="ATC274" s="412"/>
      <c r="ATD274" s="412"/>
      <c r="ATE274" s="412"/>
      <c r="ATF274" s="412"/>
      <c r="ATG274" s="412"/>
      <c r="ATH274" s="412"/>
      <c r="ATI274" s="412"/>
      <c r="ATJ274" s="412"/>
      <c r="ATK274" s="412"/>
      <c r="ATL274" s="412"/>
      <c r="ATM274" s="412"/>
      <c r="ATN274" s="413"/>
      <c r="ATO274" s="413"/>
      <c r="ATP274" s="413"/>
      <c r="ATQ274" s="413"/>
      <c r="ATR274" s="413"/>
      <c r="ATS274" s="413"/>
      <c r="ATT274" s="413"/>
      <c r="ATU274" s="413"/>
      <c r="ATV274" s="413"/>
      <c r="ATW274" s="413"/>
      <c r="ATX274" s="413"/>
      <c r="ATY274" s="413"/>
      <c r="ATZ274" s="413"/>
      <c r="AUA274" s="413"/>
      <c r="AUB274" s="413"/>
      <c r="AUC274" s="413"/>
      <c r="AUD274" s="413"/>
      <c r="AUE274" s="413"/>
      <c r="AUF274" s="413"/>
      <c r="AUG274" s="413"/>
      <c r="AUH274" s="413"/>
      <c r="AUI274" s="413"/>
      <c r="AUJ274" s="413"/>
      <c r="AUK274" s="413"/>
      <c r="AUL274" s="414"/>
      <c r="AUM274" s="414"/>
      <c r="AUN274" s="414"/>
      <c r="AUO274" s="414"/>
      <c r="AUP274" s="414"/>
      <c r="AUQ274" s="413"/>
      <c r="AUR274" s="413"/>
      <c r="AUS274" s="414"/>
      <c r="AUT274" s="414"/>
      <c r="AUU274" s="413"/>
      <c r="AUV274" s="413"/>
      <c r="AUW274" s="414"/>
      <c r="AUX274" s="414"/>
      <c r="AUY274" s="413"/>
      <c r="AUZ274" s="413"/>
      <c r="AVA274" s="413"/>
      <c r="AVB274" s="413"/>
      <c r="AVC274" s="413"/>
      <c r="AVD274" s="413"/>
      <c r="AVE274" s="413"/>
      <c r="AVF274" s="414"/>
      <c r="AVG274" s="414"/>
      <c r="AVH274" s="413"/>
      <c r="AVI274" s="413"/>
      <c r="AVJ274" s="414"/>
      <c r="AVK274" s="414"/>
      <c r="AVL274" s="413"/>
      <c r="AVM274" s="413"/>
      <c r="AVN274" s="413"/>
      <c r="AVO274" s="413"/>
      <c r="AVP274" s="413"/>
      <c r="AVQ274" s="407"/>
      <c r="AVR274" s="439"/>
      <c r="AVS274" s="413"/>
      <c r="AVT274" s="413"/>
      <c r="AVU274" s="413"/>
      <c r="AVV274" s="413"/>
      <c r="AVW274" s="413"/>
      <c r="AVX274" s="413"/>
      <c r="AVY274" s="413"/>
      <c r="AVZ274" s="412"/>
      <c r="AWA274" s="412"/>
      <c r="AWB274" s="412"/>
      <c r="AWC274" s="412"/>
      <c r="AWD274" s="412"/>
      <c r="AWE274" s="412"/>
      <c r="AWF274" s="412"/>
      <c r="AWG274" s="412"/>
      <c r="AWH274" s="412"/>
      <c r="AWI274" s="412"/>
      <c r="AWJ274" s="412"/>
      <c r="AWK274" s="412"/>
      <c r="AWL274" s="412"/>
      <c r="AWM274" s="412"/>
      <c r="AWN274" s="412"/>
      <c r="AWO274" s="412"/>
      <c r="AWP274" s="412"/>
      <c r="AWQ274" s="412"/>
      <c r="AWR274" s="412"/>
      <c r="AWS274" s="412"/>
      <c r="AWT274" s="412"/>
      <c r="AWU274" s="412"/>
      <c r="AWV274" s="412"/>
      <c r="AWW274" s="412"/>
      <c r="AWX274" s="412"/>
      <c r="AWY274" s="412"/>
      <c r="AWZ274" s="412"/>
      <c r="AXA274" s="412"/>
      <c r="AXB274" s="412"/>
      <c r="AXC274" s="412"/>
      <c r="AXD274" s="412"/>
      <c r="AXE274" s="412"/>
      <c r="AXF274" s="412"/>
      <c r="AXG274" s="412"/>
      <c r="AXH274" s="412"/>
      <c r="AXI274" s="412"/>
      <c r="AXJ274" s="412"/>
      <c r="AXK274" s="412"/>
      <c r="AXL274" s="412"/>
      <c r="AXM274" s="412"/>
      <c r="AXN274" s="412"/>
      <c r="AXO274" s="412"/>
      <c r="AXP274" s="412"/>
      <c r="AXQ274" s="412"/>
      <c r="AXR274" s="413"/>
      <c r="AXS274" s="413"/>
      <c r="AXT274" s="413"/>
      <c r="AXU274" s="413"/>
      <c r="AXV274" s="413"/>
      <c r="AXW274" s="413"/>
      <c r="AXX274" s="413"/>
      <c r="AXY274" s="413"/>
      <c r="AXZ274" s="413"/>
      <c r="AYA274" s="413"/>
      <c r="AYB274" s="413"/>
      <c r="AYC274" s="413"/>
      <c r="AYD274" s="413"/>
      <c r="AYE274" s="413"/>
      <c r="AYF274" s="413"/>
      <c r="AYG274" s="413"/>
      <c r="AYH274" s="413"/>
      <c r="AYI274" s="413"/>
      <c r="AYJ274" s="413"/>
      <c r="AYK274" s="413"/>
      <c r="AYL274" s="413"/>
      <c r="AYM274" s="413"/>
      <c r="AYN274" s="413"/>
      <c r="AYO274" s="413"/>
      <c r="AYP274" s="414"/>
      <c r="AYQ274" s="414"/>
      <c r="AYR274" s="414"/>
      <c r="AYS274" s="414"/>
      <c r="AYT274" s="414"/>
      <c r="AYU274" s="413"/>
      <c r="AYV274" s="413"/>
      <c r="AYW274" s="414"/>
      <c r="AYX274" s="414"/>
      <c r="AYY274" s="413"/>
      <c r="AYZ274" s="413"/>
      <c r="AZA274" s="414"/>
      <c r="AZB274" s="414"/>
      <c r="AZC274" s="413"/>
      <c r="AZD274" s="413"/>
      <c r="AZE274" s="413"/>
      <c r="AZF274" s="413"/>
      <c r="AZG274" s="413"/>
      <c r="AZH274" s="413"/>
      <c r="AZI274" s="413"/>
      <c r="AZJ274" s="414"/>
      <c r="AZK274" s="414"/>
      <c r="AZL274" s="413"/>
      <c r="AZM274" s="413"/>
      <c r="AZN274" s="414"/>
      <c r="AZO274" s="414"/>
      <c r="AZP274" s="413"/>
      <c r="AZQ274" s="413"/>
      <c r="AZR274" s="413"/>
      <c r="AZS274" s="413"/>
      <c r="AZT274" s="413"/>
      <c r="AZU274" s="407"/>
      <c r="AZV274" s="439"/>
      <c r="AZW274" s="413"/>
      <c r="AZX274" s="413"/>
      <c r="AZY274" s="413"/>
      <c r="AZZ274" s="413"/>
      <c r="BAA274" s="413"/>
      <c r="BAB274" s="413"/>
      <c r="BAC274" s="413"/>
      <c r="BAD274" s="412"/>
      <c r="BAE274" s="412"/>
      <c r="BAF274" s="412"/>
      <c r="BAG274" s="412"/>
      <c r="BAH274" s="412"/>
      <c r="BAI274" s="412"/>
      <c r="BAJ274" s="412"/>
      <c r="BAK274" s="412"/>
      <c r="BAL274" s="412"/>
      <c r="BAM274" s="412"/>
      <c r="BAN274" s="412"/>
      <c r="BAO274" s="412"/>
      <c r="BAP274" s="412"/>
      <c r="BAQ274" s="412"/>
      <c r="BAR274" s="412"/>
      <c r="BAS274" s="412"/>
      <c r="BAT274" s="412"/>
      <c r="BAU274" s="412"/>
      <c r="BAV274" s="412"/>
      <c r="BAW274" s="412"/>
      <c r="BAX274" s="412"/>
      <c r="BAY274" s="412"/>
      <c r="BAZ274" s="412"/>
      <c r="BBA274" s="412"/>
      <c r="BBB274" s="412"/>
      <c r="BBC274" s="412"/>
      <c r="BBD274" s="412"/>
      <c r="BBE274" s="412"/>
      <c r="BBF274" s="412"/>
      <c r="BBG274" s="412"/>
      <c r="BBH274" s="412"/>
      <c r="BBI274" s="412"/>
      <c r="BBJ274" s="412"/>
      <c r="BBK274" s="412"/>
      <c r="BBL274" s="412"/>
      <c r="BBM274" s="412"/>
      <c r="BBN274" s="412"/>
      <c r="BBO274" s="412"/>
      <c r="BBP274" s="412"/>
      <c r="BBQ274" s="412"/>
      <c r="BBR274" s="412"/>
      <c r="BBS274" s="412"/>
      <c r="BBT274" s="412"/>
      <c r="BBU274" s="412"/>
      <c r="BBV274" s="413"/>
      <c r="BBW274" s="413"/>
      <c r="BBX274" s="413"/>
      <c r="BBY274" s="413"/>
      <c r="BBZ274" s="413"/>
      <c r="BCA274" s="413"/>
      <c r="BCB274" s="413"/>
      <c r="BCC274" s="413"/>
      <c r="BCD274" s="413"/>
      <c r="BCE274" s="413"/>
      <c r="BCF274" s="413"/>
      <c r="BCG274" s="413"/>
      <c r="BCH274" s="413"/>
      <c r="BCI274" s="413"/>
      <c r="BCJ274" s="413"/>
      <c r="BCK274" s="413"/>
      <c r="BCL274" s="413"/>
      <c r="BCM274" s="413"/>
      <c r="BCN274" s="413"/>
      <c r="BCO274" s="413"/>
      <c r="BCP274" s="413"/>
      <c r="BCQ274" s="413"/>
      <c r="BCR274" s="413"/>
      <c r="BCS274" s="413"/>
      <c r="BCT274" s="414"/>
      <c r="BCU274" s="414"/>
      <c r="BCV274" s="414"/>
      <c r="BCW274" s="414"/>
      <c r="BCX274" s="414"/>
      <c r="BCY274" s="413"/>
      <c r="BCZ274" s="413"/>
      <c r="BDA274" s="414"/>
      <c r="BDB274" s="414"/>
      <c r="BDC274" s="413"/>
      <c r="BDD274" s="413"/>
      <c r="BDE274" s="414"/>
      <c r="BDF274" s="414"/>
      <c r="BDG274" s="413"/>
      <c r="BDH274" s="413"/>
      <c r="BDI274" s="413"/>
      <c r="BDJ274" s="413"/>
      <c r="BDK274" s="413"/>
      <c r="BDL274" s="413"/>
      <c r="BDM274" s="413"/>
      <c r="BDN274" s="414"/>
      <c r="BDO274" s="414"/>
      <c r="BDP274" s="413"/>
      <c r="BDQ274" s="413"/>
      <c r="BDR274" s="414"/>
      <c r="BDS274" s="414"/>
      <c r="BDT274" s="413"/>
      <c r="BDU274" s="413"/>
      <c r="BDV274" s="413"/>
      <c r="BDW274" s="413"/>
      <c r="BDX274" s="413"/>
      <c r="BDY274" s="407"/>
      <c r="BDZ274" s="439"/>
      <c r="BEA274" s="413"/>
      <c r="BEB274" s="413"/>
      <c r="BEC274" s="413"/>
      <c r="BED274" s="413"/>
      <c r="BEE274" s="413"/>
      <c r="BEF274" s="413"/>
      <c r="BEG274" s="413"/>
      <c r="BEH274" s="412"/>
      <c r="BEI274" s="412"/>
      <c r="BEJ274" s="412"/>
      <c r="BEK274" s="412"/>
      <c r="BEL274" s="412"/>
      <c r="BEM274" s="412"/>
      <c r="BEN274" s="412"/>
      <c r="BEO274" s="412"/>
      <c r="BEP274" s="412"/>
      <c r="BEQ274" s="412"/>
      <c r="BER274" s="412"/>
      <c r="BES274" s="412"/>
      <c r="BET274" s="412"/>
      <c r="BEU274" s="412"/>
      <c r="BEV274" s="412"/>
      <c r="BEW274" s="412"/>
      <c r="BEX274" s="412"/>
      <c r="BEY274" s="412"/>
      <c r="BEZ274" s="412"/>
      <c r="BFA274" s="412"/>
      <c r="BFB274" s="412"/>
      <c r="BFC274" s="412"/>
      <c r="BFD274" s="412"/>
      <c r="BFE274" s="412"/>
      <c r="BFF274" s="412"/>
      <c r="BFG274" s="412"/>
      <c r="BFH274" s="412"/>
      <c r="BFI274" s="412"/>
      <c r="BFJ274" s="412"/>
      <c r="BFK274" s="412"/>
      <c r="BFL274" s="412"/>
      <c r="BFM274" s="412"/>
      <c r="BFN274" s="412"/>
      <c r="BFO274" s="412"/>
      <c r="BFP274" s="412"/>
      <c r="BFQ274" s="412"/>
      <c r="BFR274" s="412"/>
      <c r="BFS274" s="412"/>
      <c r="BFT274" s="412"/>
      <c r="BFU274" s="412"/>
      <c r="BFV274" s="412"/>
      <c r="BFW274" s="412"/>
      <c r="BFX274" s="412"/>
      <c r="BFY274" s="412"/>
      <c r="BFZ274" s="413"/>
      <c r="BGA274" s="413"/>
      <c r="BGB274" s="413"/>
      <c r="BGC274" s="413"/>
      <c r="BGD274" s="413"/>
      <c r="BGE274" s="413"/>
      <c r="BGF274" s="413"/>
      <c r="BGG274" s="413"/>
      <c r="BGH274" s="413"/>
      <c r="BGI274" s="413"/>
      <c r="BGJ274" s="413"/>
      <c r="BGK274" s="413"/>
      <c r="BGL274" s="413"/>
      <c r="BGM274" s="413"/>
      <c r="BGN274" s="413"/>
      <c r="BGO274" s="413"/>
      <c r="BGP274" s="413"/>
      <c r="BGQ274" s="413"/>
      <c r="BGR274" s="413"/>
      <c r="BGS274" s="413"/>
      <c r="BGT274" s="413"/>
      <c r="BGU274" s="413"/>
      <c r="BGV274" s="413"/>
      <c r="BGW274" s="413"/>
      <c r="BGX274" s="414"/>
      <c r="BGY274" s="414"/>
      <c r="BGZ274" s="414"/>
      <c r="BHA274" s="414"/>
      <c r="BHB274" s="414"/>
      <c r="BHC274" s="413"/>
      <c r="BHD274" s="413"/>
      <c r="BHE274" s="414"/>
      <c r="BHF274" s="414"/>
      <c r="BHG274" s="413"/>
      <c r="BHH274" s="413"/>
      <c r="BHI274" s="414"/>
      <c r="BHJ274" s="414"/>
      <c r="BHK274" s="413"/>
      <c r="BHL274" s="413"/>
      <c r="BHM274" s="413"/>
      <c r="BHN274" s="413"/>
      <c r="BHO274" s="413"/>
      <c r="BHP274" s="413"/>
      <c r="BHQ274" s="413"/>
      <c r="BHR274" s="414"/>
      <c r="BHS274" s="414"/>
      <c r="BHT274" s="413"/>
      <c r="BHU274" s="413"/>
      <c r="BHV274" s="414"/>
      <c r="BHW274" s="414"/>
      <c r="BHX274" s="413"/>
      <c r="BHY274" s="413"/>
      <c r="BHZ274" s="413"/>
      <c r="BIA274" s="413"/>
      <c r="BIB274" s="413"/>
      <c r="BIC274" s="407"/>
      <c r="BID274" s="439"/>
      <c r="BIE274" s="413"/>
      <c r="BIF274" s="413"/>
      <c r="BIG274" s="413"/>
      <c r="BIH274" s="413"/>
      <c r="BII274" s="413"/>
      <c r="BIJ274" s="413"/>
      <c r="BIK274" s="413"/>
      <c r="BIL274" s="412"/>
      <c r="BIM274" s="412"/>
      <c r="BIN274" s="412"/>
      <c r="BIO274" s="412"/>
      <c r="BIP274" s="412"/>
      <c r="BIQ274" s="412"/>
      <c r="BIR274" s="412"/>
      <c r="BIS274" s="412"/>
      <c r="BIT274" s="412"/>
      <c r="BIU274" s="412"/>
      <c r="BIV274" s="412"/>
      <c r="BIW274" s="412"/>
      <c r="BIX274" s="412"/>
      <c r="BIY274" s="412"/>
      <c r="BIZ274" s="412"/>
      <c r="BJA274" s="412"/>
      <c r="BJB274" s="412"/>
      <c r="BJC274" s="412"/>
      <c r="BJD274" s="412"/>
      <c r="BJE274" s="412"/>
      <c r="BJF274" s="412"/>
      <c r="BJG274" s="412"/>
      <c r="BJH274" s="412"/>
      <c r="BJI274" s="412"/>
      <c r="BJJ274" s="412"/>
      <c r="BJK274" s="412"/>
      <c r="BJL274" s="412"/>
      <c r="BJM274" s="412"/>
      <c r="BJN274" s="412"/>
      <c r="BJO274" s="412"/>
      <c r="BJP274" s="412"/>
      <c r="BJQ274" s="412"/>
      <c r="BJR274" s="412"/>
      <c r="BJS274" s="412"/>
      <c r="BJT274" s="412"/>
      <c r="BJU274" s="412"/>
      <c r="BJV274" s="412"/>
      <c r="BJW274" s="412"/>
      <c r="BJX274" s="412"/>
      <c r="BJY274" s="412"/>
      <c r="BJZ274" s="412"/>
      <c r="BKA274" s="412"/>
      <c r="BKB274" s="412"/>
      <c r="BKC274" s="412"/>
      <c r="BKD274" s="413"/>
      <c r="BKE274" s="413"/>
      <c r="BKF274" s="413"/>
      <c r="BKG274" s="413"/>
      <c r="BKH274" s="413"/>
      <c r="BKI274" s="413"/>
      <c r="BKJ274" s="413"/>
      <c r="BKK274" s="413"/>
      <c r="BKL274" s="413"/>
      <c r="BKM274" s="413"/>
      <c r="BKN274" s="413"/>
      <c r="BKO274" s="413"/>
      <c r="BKP274" s="413"/>
      <c r="BKQ274" s="413"/>
      <c r="BKR274" s="413"/>
      <c r="BKS274" s="413"/>
      <c r="BKT274" s="413"/>
      <c r="BKU274" s="413"/>
      <c r="BKV274" s="413"/>
      <c r="BKW274" s="413"/>
      <c r="BKX274" s="413"/>
      <c r="BKY274" s="413"/>
      <c r="BKZ274" s="413"/>
      <c r="BLA274" s="413"/>
      <c r="BLB274" s="414"/>
      <c r="BLC274" s="414"/>
      <c r="BLD274" s="414"/>
      <c r="BLE274" s="414"/>
      <c r="BLF274" s="414"/>
      <c r="BLG274" s="413"/>
      <c r="BLH274" s="413"/>
      <c r="BLI274" s="414"/>
      <c r="BLJ274" s="414"/>
      <c r="BLK274" s="413"/>
      <c r="BLL274" s="413"/>
      <c r="BLM274" s="414"/>
      <c r="BLN274" s="414"/>
      <c r="BLO274" s="413"/>
      <c r="BLP274" s="413"/>
      <c r="BLQ274" s="413"/>
      <c r="BLR274" s="413"/>
      <c r="BLS274" s="413"/>
      <c r="BLT274" s="413"/>
      <c r="BLU274" s="413"/>
      <c r="BLV274" s="414"/>
      <c r="BLW274" s="414"/>
      <c r="BLX274" s="413"/>
      <c r="BLY274" s="413"/>
      <c r="BLZ274" s="414"/>
      <c r="BMA274" s="414"/>
      <c r="BMB274" s="413"/>
      <c r="BMC274" s="413"/>
      <c r="BMD274" s="413"/>
      <c r="BME274" s="413"/>
      <c r="BMF274" s="413"/>
      <c r="BMG274" s="407"/>
      <c r="BMH274" s="439"/>
      <c r="BMI274" s="413"/>
      <c r="BMJ274" s="413"/>
      <c r="BMK274" s="413"/>
      <c r="BML274" s="413"/>
      <c r="BMM274" s="413"/>
      <c r="BMN274" s="413"/>
      <c r="BMO274" s="413"/>
      <c r="BMP274" s="412"/>
      <c r="BMQ274" s="412"/>
      <c r="BMR274" s="412"/>
      <c r="BMS274" s="412"/>
      <c r="BMT274" s="412"/>
      <c r="BMU274" s="412"/>
      <c r="BMV274" s="412"/>
      <c r="BMW274" s="412"/>
      <c r="BMX274" s="412"/>
      <c r="BMY274" s="412"/>
      <c r="BMZ274" s="412"/>
      <c r="BNA274" s="412"/>
      <c r="BNB274" s="412"/>
      <c r="BNC274" s="412"/>
      <c r="BND274" s="412"/>
      <c r="BNE274" s="412"/>
      <c r="BNF274" s="412"/>
      <c r="BNG274" s="412"/>
      <c r="BNH274" s="412"/>
      <c r="BNI274" s="412"/>
      <c r="BNJ274" s="412"/>
      <c r="BNK274" s="412"/>
      <c r="BNL274" s="412"/>
      <c r="BNM274" s="412"/>
      <c r="BNN274" s="412"/>
      <c r="BNO274" s="412"/>
      <c r="BNP274" s="412"/>
      <c r="BNQ274" s="412"/>
      <c r="BNR274" s="412"/>
      <c r="BNS274" s="412"/>
      <c r="BNT274" s="412"/>
      <c r="BNU274" s="412"/>
      <c r="BNV274" s="412"/>
      <c r="BNW274" s="412"/>
      <c r="BNX274" s="412"/>
      <c r="BNY274" s="412"/>
      <c r="BNZ274" s="412"/>
      <c r="BOA274" s="412"/>
      <c r="BOB274" s="412"/>
      <c r="BOC274" s="412"/>
      <c r="BOD274" s="412"/>
      <c r="BOE274" s="412"/>
      <c r="BOF274" s="412"/>
      <c r="BOG274" s="412"/>
      <c r="BOH274" s="413"/>
      <c r="BOI274" s="413"/>
      <c r="BOJ274" s="413"/>
      <c r="BOK274" s="413"/>
      <c r="BOL274" s="413"/>
      <c r="BOM274" s="413"/>
      <c r="BON274" s="413"/>
      <c r="BOO274" s="413"/>
      <c r="BOP274" s="413"/>
      <c r="BOQ274" s="413"/>
      <c r="BOR274" s="413"/>
      <c r="BOS274" s="413"/>
      <c r="BOT274" s="413"/>
      <c r="BOU274" s="413"/>
      <c r="BOV274" s="413"/>
      <c r="BOW274" s="413"/>
      <c r="BOX274" s="413"/>
      <c r="BOY274" s="413"/>
      <c r="BOZ274" s="413"/>
      <c r="BPA274" s="413"/>
      <c r="BPB274" s="413"/>
      <c r="BPC274" s="413"/>
      <c r="BPD274" s="413"/>
      <c r="BPE274" s="413"/>
      <c r="BPF274" s="414"/>
      <c r="BPG274" s="414"/>
      <c r="BPH274" s="414"/>
      <c r="BPI274" s="414"/>
      <c r="BPJ274" s="414"/>
      <c r="BPK274" s="413"/>
      <c r="BPL274" s="413"/>
      <c r="BPM274" s="414"/>
      <c r="BPN274" s="414"/>
      <c r="BPO274" s="413"/>
      <c r="BPP274" s="413"/>
      <c r="BPQ274" s="414"/>
      <c r="BPR274" s="414"/>
      <c r="BPS274" s="413"/>
      <c r="BPT274" s="413"/>
      <c r="BPU274" s="413"/>
      <c r="BPV274" s="413"/>
      <c r="BPW274" s="413"/>
      <c r="BPX274" s="413"/>
      <c r="BPY274" s="413"/>
      <c r="BPZ274" s="414"/>
      <c r="BQA274" s="414"/>
      <c r="BQB274" s="413"/>
      <c r="BQC274" s="413"/>
      <c r="BQD274" s="414"/>
      <c r="BQE274" s="414"/>
      <c r="BQF274" s="413"/>
      <c r="BQG274" s="413"/>
      <c r="BQH274" s="413"/>
      <c r="BQI274" s="413"/>
      <c r="BQJ274" s="413"/>
      <c r="BQK274" s="407"/>
      <c r="BQL274" s="439"/>
      <c r="BQM274" s="413"/>
      <c r="BQN274" s="413"/>
      <c r="BQO274" s="413"/>
      <c r="BQP274" s="413"/>
      <c r="BQQ274" s="413"/>
      <c r="BQR274" s="413"/>
      <c r="BQS274" s="413"/>
      <c r="BQT274" s="412"/>
      <c r="BQU274" s="412"/>
      <c r="BQV274" s="412"/>
      <c r="BQW274" s="412"/>
      <c r="BQX274" s="412"/>
      <c r="BQY274" s="412"/>
      <c r="BQZ274" s="412"/>
      <c r="BRA274" s="412"/>
      <c r="BRB274" s="412"/>
      <c r="BRC274" s="412"/>
      <c r="BRD274" s="412"/>
      <c r="BRE274" s="412"/>
      <c r="BRF274" s="412"/>
      <c r="BRG274" s="412"/>
      <c r="BRH274" s="412"/>
      <c r="BRI274" s="412"/>
      <c r="BRJ274" s="412"/>
      <c r="BRK274" s="412"/>
      <c r="BRL274" s="412"/>
      <c r="BRM274" s="412"/>
      <c r="BRN274" s="412"/>
      <c r="BRO274" s="412"/>
      <c r="BRP274" s="412"/>
      <c r="BRQ274" s="412"/>
      <c r="BRR274" s="412"/>
      <c r="BRS274" s="412"/>
      <c r="BRT274" s="412"/>
      <c r="BRU274" s="412"/>
      <c r="BRV274" s="412"/>
      <c r="BRW274" s="412"/>
      <c r="BRX274" s="412"/>
      <c r="BRY274" s="412"/>
      <c r="BRZ274" s="412"/>
      <c r="BSA274" s="412"/>
      <c r="BSB274" s="412"/>
      <c r="BSC274" s="412"/>
      <c r="BSD274" s="412"/>
      <c r="BSE274" s="412"/>
      <c r="BSF274" s="412"/>
      <c r="BSG274" s="412"/>
      <c r="BSH274" s="412"/>
      <c r="BSI274" s="412"/>
      <c r="BSJ274" s="412"/>
      <c r="BSK274" s="412"/>
      <c r="BSL274" s="413"/>
      <c r="BSM274" s="413"/>
      <c r="BSN274" s="413"/>
      <c r="BSO274" s="413"/>
      <c r="BSP274" s="413"/>
      <c r="BSQ274" s="413"/>
      <c r="BSR274" s="413"/>
      <c r="BSS274" s="413"/>
      <c r="BST274" s="413"/>
      <c r="BSU274" s="413"/>
      <c r="BSV274" s="413"/>
      <c r="BSW274" s="413"/>
      <c r="BSX274" s="413"/>
      <c r="BSY274" s="413"/>
      <c r="BSZ274" s="413"/>
      <c r="BTA274" s="413"/>
      <c r="BTB274" s="413"/>
      <c r="BTC274" s="413"/>
      <c r="BTD274" s="413"/>
      <c r="BTE274" s="413"/>
      <c r="BTF274" s="413"/>
      <c r="BTG274" s="413"/>
      <c r="BTH274" s="413"/>
      <c r="BTI274" s="413"/>
      <c r="BTJ274" s="414"/>
      <c r="BTK274" s="414"/>
      <c r="BTL274" s="414"/>
      <c r="BTM274" s="414"/>
      <c r="BTN274" s="414"/>
      <c r="BTO274" s="413"/>
      <c r="BTP274" s="413"/>
      <c r="BTQ274" s="414"/>
      <c r="BTR274" s="414"/>
      <c r="BTS274" s="413"/>
      <c r="BTT274" s="413"/>
      <c r="BTU274" s="414"/>
      <c r="BTV274" s="414"/>
      <c r="BTW274" s="413"/>
      <c r="BTX274" s="413"/>
      <c r="BTY274" s="413"/>
      <c r="BTZ274" s="413"/>
      <c r="BUA274" s="413"/>
      <c r="BUB274" s="413"/>
      <c r="BUC274" s="413"/>
      <c r="BUD274" s="414"/>
      <c r="BUE274" s="414"/>
      <c r="BUF274" s="413"/>
      <c r="BUG274" s="413"/>
      <c r="BUH274" s="414"/>
      <c r="BUI274" s="414"/>
      <c r="BUJ274" s="413"/>
      <c r="BUK274" s="413"/>
      <c r="BUL274" s="413"/>
      <c r="BUM274" s="413"/>
      <c r="BUN274" s="413"/>
      <c r="BUO274" s="407"/>
      <c r="BUP274" s="439"/>
      <c r="BUQ274" s="413"/>
      <c r="BUR274" s="413"/>
      <c r="BUS274" s="413"/>
      <c r="BUT274" s="413"/>
      <c r="BUU274" s="413"/>
      <c r="BUV274" s="413"/>
      <c r="BUW274" s="413"/>
      <c r="BUX274" s="412"/>
      <c r="BUY274" s="412"/>
      <c r="BUZ274" s="412"/>
      <c r="BVA274" s="412"/>
      <c r="BVB274" s="412"/>
      <c r="BVC274" s="412"/>
      <c r="BVD274" s="412"/>
      <c r="BVE274" s="412"/>
      <c r="BVF274" s="412"/>
      <c r="BVG274" s="412"/>
      <c r="BVH274" s="412"/>
      <c r="BVI274" s="412"/>
      <c r="BVJ274" s="412"/>
      <c r="BVK274" s="412"/>
      <c r="BVL274" s="412"/>
      <c r="BVM274" s="412"/>
      <c r="BVN274" s="412"/>
      <c r="BVO274" s="412"/>
      <c r="BVP274" s="412"/>
      <c r="BVQ274" s="412"/>
      <c r="BVR274" s="412"/>
      <c r="BVS274" s="412"/>
      <c r="BVT274" s="412"/>
      <c r="BVU274" s="412"/>
      <c r="BVV274" s="412"/>
      <c r="BVW274" s="412"/>
      <c r="BVX274" s="412"/>
      <c r="BVY274" s="412"/>
      <c r="BVZ274" s="412"/>
      <c r="BWA274" s="412"/>
      <c r="BWB274" s="412"/>
      <c r="BWC274" s="412"/>
      <c r="BWD274" s="412"/>
      <c r="BWE274" s="412"/>
      <c r="BWF274" s="412"/>
      <c r="BWG274" s="412"/>
      <c r="BWH274" s="412"/>
      <c r="BWI274" s="412"/>
      <c r="BWJ274" s="412"/>
      <c r="BWK274" s="412"/>
      <c r="BWL274" s="412"/>
      <c r="BWM274" s="412"/>
      <c r="BWN274" s="412"/>
      <c r="BWO274" s="412"/>
      <c r="BWP274" s="413"/>
      <c r="BWQ274" s="413"/>
      <c r="BWR274" s="413"/>
      <c r="BWS274" s="413"/>
      <c r="BWT274" s="413"/>
      <c r="BWU274" s="413"/>
      <c r="BWV274" s="413"/>
      <c r="BWW274" s="413"/>
      <c r="BWX274" s="413"/>
      <c r="BWY274" s="413"/>
      <c r="BWZ274" s="413"/>
      <c r="BXA274" s="413"/>
      <c r="BXB274" s="413"/>
      <c r="BXC274" s="413"/>
      <c r="BXD274" s="413"/>
      <c r="BXE274" s="413"/>
      <c r="BXF274" s="413"/>
      <c r="BXG274" s="413"/>
      <c r="BXH274" s="413"/>
      <c r="BXI274" s="413"/>
      <c r="BXJ274" s="413"/>
      <c r="BXK274" s="413"/>
      <c r="BXL274" s="413"/>
      <c r="BXM274" s="413"/>
      <c r="BXN274" s="414"/>
      <c r="BXO274" s="414"/>
      <c r="BXP274" s="414"/>
      <c r="BXQ274" s="414"/>
      <c r="BXR274" s="414"/>
      <c r="BXS274" s="413"/>
      <c r="BXT274" s="413"/>
      <c r="BXU274" s="414"/>
      <c r="BXV274" s="414"/>
      <c r="BXW274" s="413"/>
      <c r="BXX274" s="413"/>
      <c r="BXY274" s="414"/>
      <c r="BXZ274" s="414"/>
      <c r="BYA274" s="413"/>
      <c r="BYB274" s="413"/>
      <c r="BYC274" s="413"/>
      <c r="BYD274" s="413"/>
      <c r="BYE274" s="413"/>
      <c r="BYF274" s="413"/>
      <c r="BYG274" s="413"/>
      <c r="BYH274" s="414"/>
      <c r="BYI274" s="414"/>
      <c r="BYJ274" s="413"/>
      <c r="BYK274" s="413"/>
      <c r="BYL274" s="414"/>
      <c r="BYM274" s="414"/>
      <c r="BYN274" s="413"/>
      <c r="BYO274" s="413"/>
      <c r="BYP274" s="413"/>
      <c r="BYQ274" s="413"/>
      <c r="BYR274" s="413"/>
      <c r="BYS274" s="407"/>
      <c r="BYT274" s="439"/>
      <c r="BYU274" s="413"/>
      <c r="BYV274" s="413"/>
      <c r="BYW274" s="413"/>
      <c r="BYX274" s="413"/>
      <c r="BYY274" s="413"/>
      <c r="BYZ274" s="413"/>
      <c r="BZA274" s="413"/>
      <c r="BZB274" s="412"/>
      <c r="BZC274" s="412"/>
      <c r="BZD274" s="412"/>
      <c r="BZE274" s="412"/>
      <c r="BZF274" s="412"/>
      <c r="BZG274" s="412"/>
      <c r="BZH274" s="412"/>
      <c r="BZI274" s="412"/>
      <c r="BZJ274" s="412"/>
      <c r="BZK274" s="412"/>
      <c r="BZL274" s="412"/>
      <c r="BZM274" s="412"/>
      <c r="BZN274" s="412"/>
      <c r="BZO274" s="412"/>
      <c r="BZP274" s="412"/>
      <c r="BZQ274" s="412"/>
      <c r="BZR274" s="412"/>
      <c r="BZS274" s="412"/>
      <c r="BZT274" s="412"/>
      <c r="BZU274" s="412"/>
      <c r="BZV274" s="412"/>
      <c r="BZW274" s="412"/>
      <c r="BZX274" s="412"/>
      <c r="BZY274" s="412"/>
      <c r="BZZ274" s="412"/>
      <c r="CAA274" s="412"/>
      <c r="CAB274" s="412"/>
      <c r="CAC274" s="412"/>
      <c r="CAD274" s="412"/>
      <c r="CAE274" s="412"/>
      <c r="CAF274" s="412"/>
      <c r="CAG274" s="412"/>
      <c r="CAH274" s="412"/>
      <c r="CAI274" s="412"/>
      <c r="CAJ274" s="412"/>
      <c r="CAK274" s="412"/>
      <c r="CAL274" s="412"/>
      <c r="CAM274" s="412"/>
      <c r="CAN274" s="412"/>
      <c r="CAO274" s="412"/>
      <c r="CAP274" s="412"/>
      <c r="CAQ274" s="412"/>
      <c r="CAR274" s="412"/>
      <c r="CAS274" s="412"/>
      <c r="CAT274" s="413"/>
      <c r="CAU274" s="413"/>
      <c r="CAV274" s="413"/>
      <c r="CAW274" s="413"/>
      <c r="CAX274" s="413"/>
      <c r="CAY274" s="413"/>
      <c r="CAZ274" s="413"/>
      <c r="CBA274" s="413"/>
      <c r="CBB274" s="413"/>
      <c r="CBC274" s="413"/>
      <c r="CBD274" s="413"/>
      <c r="CBE274" s="413"/>
      <c r="CBF274" s="413"/>
      <c r="CBG274" s="413"/>
      <c r="CBH274" s="413"/>
      <c r="CBI274" s="413"/>
      <c r="CBJ274" s="413"/>
      <c r="CBK274" s="413"/>
      <c r="CBL274" s="413"/>
      <c r="CBM274" s="413"/>
      <c r="CBN274" s="413"/>
      <c r="CBO274" s="413"/>
      <c r="CBP274" s="413"/>
      <c r="CBQ274" s="413"/>
      <c r="CBR274" s="414"/>
      <c r="CBS274" s="414"/>
      <c r="CBT274" s="414"/>
      <c r="CBU274" s="414"/>
      <c r="CBV274" s="414"/>
      <c r="CBW274" s="413"/>
      <c r="CBX274" s="413"/>
      <c r="CBY274" s="414"/>
      <c r="CBZ274" s="414"/>
      <c r="CCA274" s="413"/>
      <c r="CCB274" s="413"/>
      <c r="CCC274" s="414"/>
      <c r="CCD274" s="414"/>
      <c r="CCE274" s="413"/>
      <c r="CCF274" s="413"/>
      <c r="CCG274" s="413"/>
      <c r="CCH274" s="413"/>
      <c r="CCI274" s="413"/>
      <c r="CCJ274" s="413"/>
      <c r="CCK274" s="413"/>
      <c r="CCL274" s="414"/>
      <c r="CCM274" s="414"/>
      <c r="CCN274" s="413"/>
      <c r="CCO274" s="413"/>
      <c r="CCP274" s="414"/>
      <c r="CCQ274" s="414"/>
      <c r="CCR274" s="413"/>
      <c r="CCS274" s="413"/>
      <c r="CCT274" s="413"/>
      <c r="CCU274" s="413"/>
      <c r="CCV274" s="413"/>
      <c r="CCW274" s="407"/>
      <c r="CCX274" s="439"/>
      <c r="CCY274" s="413"/>
      <c r="CCZ274" s="413"/>
      <c r="CDA274" s="413"/>
      <c r="CDB274" s="413"/>
      <c r="CDC274" s="413"/>
      <c r="CDD274" s="413"/>
      <c r="CDE274" s="413"/>
      <c r="CDF274" s="412"/>
      <c r="CDG274" s="412"/>
      <c r="CDH274" s="412"/>
      <c r="CDI274" s="412"/>
      <c r="CDJ274" s="412"/>
      <c r="CDK274" s="412"/>
      <c r="CDL274" s="412"/>
      <c r="CDM274" s="412"/>
      <c r="CDN274" s="412"/>
      <c r="CDO274" s="412"/>
      <c r="CDP274" s="412"/>
      <c r="CDQ274" s="412"/>
      <c r="CDR274" s="412"/>
      <c r="CDS274" s="412"/>
      <c r="CDT274" s="412"/>
      <c r="CDU274" s="412"/>
      <c r="CDV274" s="412"/>
      <c r="CDW274" s="412"/>
      <c r="CDX274" s="412"/>
      <c r="CDY274" s="412"/>
      <c r="CDZ274" s="412"/>
      <c r="CEA274" s="412"/>
      <c r="CEB274" s="412"/>
      <c r="CEC274" s="412"/>
      <c r="CED274" s="412"/>
      <c r="CEE274" s="412"/>
      <c r="CEF274" s="412"/>
      <c r="CEG274" s="412"/>
      <c r="CEH274" s="412"/>
      <c r="CEI274" s="412"/>
      <c r="CEJ274" s="412"/>
      <c r="CEK274" s="412"/>
      <c r="CEL274" s="412"/>
      <c r="CEM274" s="412"/>
      <c r="CEN274" s="412"/>
      <c r="CEO274" s="412"/>
      <c r="CEP274" s="412"/>
      <c r="CEQ274" s="412"/>
      <c r="CER274" s="412"/>
      <c r="CES274" s="412"/>
      <c r="CET274" s="412"/>
      <c r="CEU274" s="412"/>
      <c r="CEV274" s="412"/>
      <c r="CEW274" s="412"/>
      <c r="CEX274" s="413"/>
      <c r="CEY274" s="413"/>
      <c r="CEZ274" s="413"/>
      <c r="CFA274" s="413"/>
      <c r="CFB274" s="413"/>
      <c r="CFC274" s="413"/>
      <c r="CFD274" s="413"/>
      <c r="CFE274" s="413"/>
      <c r="CFF274" s="413"/>
      <c r="CFG274" s="413"/>
      <c r="CFH274" s="413"/>
      <c r="CFI274" s="413"/>
      <c r="CFJ274" s="413"/>
      <c r="CFK274" s="413"/>
      <c r="CFL274" s="413"/>
      <c r="CFM274" s="413"/>
      <c r="CFN274" s="413"/>
      <c r="CFO274" s="413"/>
      <c r="CFP274" s="413"/>
      <c r="CFQ274" s="413"/>
      <c r="CFR274" s="413"/>
      <c r="CFS274" s="413"/>
      <c r="CFT274" s="413"/>
      <c r="CFU274" s="413"/>
      <c r="CFV274" s="414"/>
      <c r="CFW274" s="414"/>
      <c r="CFX274" s="414"/>
      <c r="CFY274" s="414"/>
      <c r="CFZ274" s="414"/>
      <c r="CGA274" s="413"/>
      <c r="CGB274" s="413"/>
      <c r="CGC274" s="414"/>
      <c r="CGD274" s="414"/>
      <c r="CGE274" s="413"/>
      <c r="CGF274" s="413"/>
      <c r="CGG274" s="414"/>
      <c r="CGH274" s="414"/>
      <c r="CGI274" s="413"/>
      <c r="CGJ274" s="413"/>
      <c r="CGK274" s="413"/>
      <c r="CGL274" s="413"/>
      <c r="CGM274" s="413"/>
      <c r="CGN274" s="413"/>
      <c r="CGO274" s="413"/>
      <c r="CGP274" s="414"/>
      <c r="CGQ274" s="414"/>
      <c r="CGR274" s="413"/>
      <c r="CGS274" s="413"/>
      <c r="CGT274" s="414"/>
      <c r="CGU274" s="414"/>
      <c r="CGV274" s="413"/>
      <c r="CGW274" s="413"/>
      <c r="CGX274" s="413"/>
      <c r="CGY274" s="413"/>
      <c r="CGZ274" s="413"/>
      <c r="CHA274" s="407"/>
      <c r="CHB274" s="439"/>
      <c r="CHC274" s="413"/>
      <c r="CHD274" s="413"/>
      <c r="CHE274" s="413"/>
      <c r="CHF274" s="413"/>
      <c r="CHG274" s="413"/>
      <c r="CHH274" s="413"/>
      <c r="CHI274" s="413"/>
      <c r="CHJ274" s="412"/>
      <c r="CHK274" s="412"/>
      <c r="CHL274" s="412"/>
      <c r="CHM274" s="412"/>
      <c r="CHN274" s="412"/>
      <c r="CHO274" s="412"/>
      <c r="CHP274" s="412"/>
      <c r="CHQ274" s="412"/>
      <c r="CHR274" s="412"/>
      <c r="CHS274" s="412"/>
      <c r="CHT274" s="412"/>
      <c r="CHU274" s="412"/>
      <c r="CHV274" s="412"/>
      <c r="CHW274" s="412"/>
      <c r="CHX274" s="412"/>
      <c r="CHY274" s="412"/>
      <c r="CHZ274" s="412"/>
      <c r="CIA274" s="412"/>
      <c r="CIB274" s="412"/>
      <c r="CIC274" s="412"/>
      <c r="CID274" s="412"/>
      <c r="CIE274" s="412"/>
      <c r="CIF274" s="412"/>
      <c r="CIG274" s="412"/>
      <c r="CIH274" s="412"/>
      <c r="CII274" s="412"/>
      <c r="CIJ274" s="412"/>
      <c r="CIK274" s="412"/>
      <c r="CIL274" s="412"/>
      <c r="CIM274" s="412"/>
      <c r="CIN274" s="412"/>
      <c r="CIO274" s="412"/>
      <c r="CIP274" s="412"/>
      <c r="CIQ274" s="412"/>
      <c r="CIR274" s="412"/>
      <c r="CIS274" s="412"/>
      <c r="CIT274" s="412"/>
      <c r="CIU274" s="412"/>
      <c r="CIV274" s="412"/>
      <c r="CIW274" s="412"/>
      <c r="CIX274" s="412"/>
      <c r="CIY274" s="412"/>
      <c r="CIZ274" s="412"/>
      <c r="CJA274" s="412"/>
      <c r="CJB274" s="413"/>
      <c r="CJC274" s="413"/>
      <c r="CJD274" s="413"/>
      <c r="CJE274" s="413"/>
      <c r="CJF274" s="413"/>
      <c r="CJG274" s="413"/>
      <c r="CJH274" s="413"/>
      <c r="CJI274" s="413"/>
      <c r="CJJ274" s="413"/>
      <c r="CJK274" s="413"/>
      <c r="CJL274" s="413"/>
      <c r="CJM274" s="413"/>
      <c r="CJN274" s="413"/>
      <c r="CJO274" s="413"/>
      <c r="CJP274" s="413"/>
      <c r="CJQ274" s="413"/>
      <c r="CJR274" s="413"/>
      <c r="CJS274" s="413"/>
      <c r="CJT274" s="413"/>
      <c r="CJU274" s="413"/>
      <c r="CJV274" s="413"/>
      <c r="CJW274" s="413"/>
      <c r="CJX274" s="413"/>
      <c r="CJY274" s="413"/>
      <c r="CJZ274" s="414"/>
      <c r="CKA274" s="414"/>
      <c r="CKB274" s="414"/>
      <c r="CKC274" s="414"/>
      <c r="CKD274" s="414"/>
      <c r="CKE274" s="413"/>
      <c r="CKF274" s="413"/>
      <c r="CKG274" s="414"/>
      <c r="CKH274" s="414"/>
      <c r="CKI274" s="413"/>
      <c r="CKJ274" s="413"/>
      <c r="CKK274" s="414"/>
      <c r="CKL274" s="414"/>
      <c r="CKM274" s="413"/>
      <c r="CKN274" s="413"/>
      <c r="CKO274" s="413"/>
      <c r="CKP274" s="413"/>
      <c r="CKQ274" s="413"/>
      <c r="CKR274" s="413"/>
      <c r="CKS274" s="413"/>
      <c r="CKT274" s="414"/>
      <c r="CKU274" s="414"/>
      <c r="CKV274" s="413"/>
      <c r="CKW274" s="413"/>
      <c r="CKX274" s="414"/>
      <c r="CKY274" s="414"/>
      <c r="CKZ274" s="413"/>
      <c r="CLA274" s="413"/>
      <c r="CLB274" s="413"/>
      <c r="CLC274" s="413"/>
      <c r="CLD274" s="413"/>
      <c r="CLE274" s="407"/>
      <c r="CLF274" s="439"/>
      <c r="CLG274" s="413"/>
      <c r="CLH274" s="413"/>
      <c r="CLI274" s="413"/>
      <c r="CLJ274" s="413"/>
      <c r="CLK274" s="413"/>
      <c r="CLL274" s="413"/>
      <c r="CLM274" s="413"/>
      <c r="CLN274" s="412"/>
      <c r="CLO274" s="412"/>
      <c r="CLP274" s="412"/>
      <c r="CLQ274" s="412"/>
      <c r="CLR274" s="412"/>
      <c r="CLS274" s="412"/>
      <c r="CLT274" s="412"/>
      <c r="CLU274" s="412"/>
      <c r="CLV274" s="412"/>
      <c r="CLW274" s="412"/>
      <c r="CLX274" s="412"/>
      <c r="CLY274" s="412"/>
      <c r="CLZ274" s="412"/>
      <c r="CMA274" s="412"/>
      <c r="CMB274" s="412"/>
      <c r="CMC274" s="412"/>
      <c r="CMD274" s="412"/>
      <c r="CME274" s="412"/>
      <c r="CMF274" s="412"/>
      <c r="CMG274" s="412"/>
      <c r="CMH274" s="412"/>
      <c r="CMI274" s="412"/>
      <c r="CMJ274" s="412"/>
      <c r="CMK274" s="412"/>
      <c r="CML274" s="412"/>
      <c r="CMM274" s="412"/>
      <c r="CMN274" s="412"/>
      <c r="CMO274" s="412"/>
      <c r="CMP274" s="412"/>
      <c r="CMQ274" s="412"/>
      <c r="CMR274" s="412"/>
      <c r="CMS274" s="412"/>
      <c r="CMT274" s="412"/>
      <c r="CMU274" s="412"/>
      <c r="CMV274" s="412"/>
      <c r="CMW274" s="412"/>
      <c r="CMX274" s="412"/>
      <c r="CMY274" s="412"/>
      <c r="CMZ274" s="412"/>
      <c r="CNA274" s="412"/>
      <c r="CNB274" s="412"/>
      <c r="CNC274" s="412"/>
      <c r="CND274" s="412"/>
      <c r="CNE274" s="412"/>
      <c r="CNF274" s="413"/>
      <c r="CNG274" s="413"/>
      <c r="CNH274" s="413"/>
      <c r="CNI274" s="413"/>
      <c r="CNJ274" s="413"/>
      <c r="CNK274" s="413"/>
      <c r="CNL274" s="413"/>
      <c r="CNM274" s="413"/>
      <c r="CNN274" s="413"/>
      <c r="CNO274" s="413"/>
      <c r="CNP274" s="413"/>
      <c r="CNQ274" s="413"/>
      <c r="CNR274" s="413"/>
      <c r="CNS274" s="413"/>
      <c r="CNT274" s="413"/>
      <c r="CNU274" s="413"/>
      <c r="CNV274" s="413"/>
      <c r="CNW274" s="413"/>
      <c r="CNX274" s="413"/>
      <c r="CNY274" s="413"/>
      <c r="CNZ274" s="413"/>
      <c r="COA274" s="413"/>
      <c r="COB274" s="413"/>
      <c r="COC274" s="413"/>
      <c r="COD274" s="414"/>
      <c r="COE274" s="414"/>
      <c r="COF274" s="414"/>
      <c r="COG274" s="414"/>
      <c r="COH274" s="414"/>
      <c r="COI274" s="413"/>
      <c r="COJ274" s="413"/>
      <c r="COK274" s="414"/>
      <c r="COL274" s="414"/>
      <c r="COM274" s="413"/>
      <c r="CON274" s="413"/>
      <c r="COO274" s="414"/>
      <c r="COP274" s="414"/>
      <c r="COQ274" s="413"/>
      <c r="COR274" s="413"/>
      <c r="COS274" s="413"/>
      <c r="COT274" s="413"/>
      <c r="COU274" s="413"/>
      <c r="COV274" s="413"/>
      <c r="COW274" s="413"/>
      <c r="COX274" s="414"/>
      <c r="COY274" s="414"/>
      <c r="COZ274" s="413"/>
      <c r="CPA274" s="413"/>
      <c r="CPB274" s="414"/>
      <c r="CPC274" s="414"/>
      <c r="CPD274" s="413"/>
      <c r="CPE274" s="413"/>
      <c r="CPF274" s="413"/>
      <c r="CPG274" s="413"/>
      <c r="CPH274" s="413"/>
      <c r="CPI274" s="407"/>
      <c r="CPJ274" s="439"/>
      <c r="CPK274" s="413"/>
      <c r="CPL274" s="413"/>
      <c r="CPM274" s="413"/>
      <c r="CPN274" s="413"/>
      <c r="CPO274" s="413"/>
      <c r="CPP274" s="413"/>
      <c r="CPQ274" s="413"/>
      <c r="CPR274" s="412"/>
      <c r="CPS274" s="412"/>
      <c r="CPT274" s="412"/>
      <c r="CPU274" s="412"/>
      <c r="CPV274" s="412"/>
      <c r="CPW274" s="412"/>
      <c r="CPX274" s="412"/>
      <c r="CPY274" s="412"/>
      <c r="CPZ274" s="412"/>
      <c r="CQA274" s="412"/>
      <c r="CQB274" s="412"/>
      <c r="CQC274" s="412"/>
      <c r="CQD274" s="412"/>
      <c r="CQE274" s="412"/>
      <c r="CQF274" s="412"/>
      <c r="CQG274" s="412"/>
      <c r="CQH274" s="412"/>
      <c r="CQI274" s="412"/>
      <c r="CQJ274" s="412"/>
      <c r="CQK274" s="412"/>
      <c r="CQL274" s="412"/>
      <c r="CQM274" s="412"/>
      <c r="CQN274" s="412"/>
      <c r="CQO274" s="412"/>
      <c r="CQP274" s="412"/>
      <c r="CQQ274" s="412"/>
      <c r="CQR274" s="412"/>
      <c r="CQS274" s="412"/>
      <c r="CQT274" s="412"/>
      <c r="CQU274" s="412"/>
      <c r="CQV274" s="412"/>
      <c r="CQW274" s="412"/>
      <c r="CQX274" s="412"/>
      <c r="CQY274" s="412"/>
      <c r="CQZ274" s="412"/>
      <c r="CRA274" s="412"/>
      <c r="CRB274" s="412"/>
      <c r="CRC274" s="412"/>
      <c r="CRD274" s="412"/>
      <c r="CRE274" s="412"/>
      <c r="CRF274" s="412"/>
      <c r="CRG274" s="412"/>
      <c r="CRH274" s="412"/>
      <c r="CRI274" s="412"/>
      <c r="CRJ274" s="413"/>
      <c r="CRK274" s="413"/>
      <c r="CRL274" s="413"/>
      <c r="CRM274" s="413"/>
      <c r="CRN274" s="413"/>
      <c r="CRO274" s="413"/>
      <c r="CRP274" s="413"/>
      <c r="CRQ274" s="413"/>
      <c r="CRR274" s="413"/>
      <c r="CRS274" s="413"/>
      <c r="CRT274" s="413"/>
      <c r="CRU274" s="413"/>
      <c r="CRV274" s="413"/>
      <c r="CRW274" s="413"/>
      <c r="CRX274" s="413"/>
      <c r="CRY274" s="413"/>
      <c r="CRZ274" s="413"/>
      <c r="CSA274" s="413"/>
      <c r="CSB274" s="413"/>
      <c r="CSC274" s="413"/>
      <c r="CSD274" s="413"/>
      <c r="CSE274" s="413"/>
      <c r="CSF274" s="413"/>
      <c r="CSG274" s="413"/>
      <c r="CSH274" s="414"/>
      <c r="CSI274" s="414"/>
      <c r="CSJ274" s="414"/>
      <c r="CSK274" s="414"/>
      <c r="CSL274" s="414"/>
      <c r="CSM274" s="413"/>
      <c r="CSN274" s="413"/>
      <c r="CSO274" s="414"/>
      <c r="CSP274" s="414"/>
      <c r="CSQ274" s="413"/>
      <c r="CSR274" s="413"/>
      <c r="CSS274" s="414"/>
      <c r="CST274" s="414"/>
      <c r="CSU274" s="413"/>
      <c r="CSV274" s="413"/>
      <c r="CSW274" s="413"/>
      <c r="CSX274" s="413"/>
      <c r="CSY274" s="413"/>
      <c r="CSZ274" s="413"/>
      <c r="CTA274" s="413"/>
      <c r="CTB274" s="414"/>
      <c r="CTC274" s="414"/>
      <c r="CTD274" s="413"/>
      <c r="CTE274" s="413"/>
      <c r="CTF274" s="414"/>
      <c r="CTG274" s="414"/>
      <c r="CTH274" s="413"/>
      <c r="CTI274" s="413"/>
      <c r="CTJ274" s="413"/>
      <c r="CTK274" s="413"/>
      <c r="CTL274" s="413"/>
      <c r="CTM274" s="407"/>
      <c r="CTN274" s="439"/>
      <c r="CTO274" s="413"/>
      <c r="CTP274" s="413"/>
      <c r="CTQ274" s="413"/>
      <c r="CTR274" s="413"/>
      <c r="CTS274" s="413"/>
      <c r="CTT274" s="413"/>
      <c r="CTU274" s="413"/>
      <c r="CTV274" s="412"/>
      <c r="CTW274" s="412"/>
      <c r="CTX274" s="412"/>
      <c r="CTY274" s="412"/>
      <c r="CTZ274" s="412"/>
      <c r="CUA274" s="412"/>
      <c r="CUB274" s="412"/>
      <c r="CUC274" s="412"/>
      <c r="CUD274" s="412"/>
      <c r="CUE274" s="412"/>
      <c r="CUF274" s="412"/>
      <c r="CUG274" s="412"/>
      <c r="CUH274" s="412"/>
      <c r="CUI274" s="412"/>
      <c r="CUJ274" s="412"/>
      <c r="CUK274" s="412"/>
      <c r="CUL274" s="412"/>
      <c r="CUM274" s="412"/>
      <c r="CUN274" s="412"/>
      <c r="CUO274" s="412"/>
      <c r="CUP274" s="412"/>
      <c r="CUQ274" s="412"/>
      <c r="CUR274" s="412"/>
      <c r="CUS274" s="412"/>
      <c r="CUT274" s="412"/>
      <c r="CUU274" s="412"/>
      <c r="CUV274" s="412"/>
      <c r="CUW274" s="412"/>
      <c r="CUX274" s="412"/>
      <c r="CUY274" s="412"/>
      <c r="CUZ274" s="412"/>
      <c r="CVA274" s="412"/>
      <c r="CVB274" s="412"/>
      <c r="CVC274" s="412"/>
      <c r="CVD274" s="412"/>
      <c r="CVE274" s="412"/>
      <c r="CVF274" s="412"/>
      <c r="CVG274" s="412"/>
      <c r="CVH274" s="412"/>
      <c r="CVI274" s="412"/>
      <c r="CVJ274" s="412"/>
      <c r="CVK274" s="412"/>
      <c r="CVL274" s="412"/>
      <c r="CVM274" s="412"/>
      <c r="CVN274" s="413"/>
      <c r="CVO274" s="413"/>
      <c r="CVP274" s="413"/>
      <c r="CVQ274" s="413"/>
      <c r="CVR274" s="413"/>
      <c r="CVS274" s="413"/>
      <c r="CVT274" s="413"/>
      <c r="CVU274" s="413"/>
      <c r="CVV274" s="413"/>
      <c r="CVW274" s="413"/>
      <c r="CVX274" s="413"/>
      <c r="CVY274" s="413"/>
      <c r="CVZ274" s="413"/>
      <c r="CWA274" s="413"/>
      <c r="CWB274" s="413"/>
      <c r="CWC274" s="413"/>
      <c r="CWD274" s="413"/>
      <c r="CWE274" s="413"/>
      <c r="CWF274" s="413"/>
      <c r="CWG274" s="413"/>
      <c r="CWH274" s="413"/>
      <c r="CWI274" s="413"/>
      <c r="CWJ274" s="413"/>
      <c r="CWK274" s="413"/>
      <c r="CWL274" s="414"/>
      <c r="CWM274" s="414"/>
      <c r="CWN274" s="414"/>
      <c r="CWO274" s="414"/>
      <c r="CWP274" s="414"/>
      <c r="CWQ274" s="413"/>
      <c r="CWR274" s="413"/>
      <c r="CWS274" s="414"/>
      <c r="CWT274" s="414"/>
      <c r="CWU274" s="413"/>
      <c r="CWV274" s="413"/>
      <c r="CWW274" s="414"/>
      <c r="CWX274" s="414"/>
      <c r="CWY274" s="413"/>
      <c r="CWZ274" s="413"/>
      <c r="CXA274" s="413"/>
      <c r="CXB274" s="413"/>
      <c r="CXC274" s="413"/>
      <c r="CXD274" s="413"/>
      <c r="CXE274" s="413"/>
      <c r="CXF274" s="414"/>
      <c r="CXG274" s="414"/>
      <c r="CXH274" s="413"/>
      <c r="CXI274" s="413"/>
      <c r="CXJ274" s="414"/>
      <c r="CXK274" s="414"/>
      <c r="CXL274" s="413"/>
      <c r="CXM274" s="413"/>
      <c r="CXN274" s="413"/>
      <c r="CXO274" s="413"/>
      <c r="CXP274" s="413"/>
      <c r="CXQ274" s="407"/>
      <c r="CXR274" s="439"/>
      <c r="CXS274" s="413"/>
      <c r="CXT274" s="413"/>
      <c r="CXU274" s="413"/>
      <c r="CXV274" s="413"/>
      <c r="CXW274" s="413"/>
      <c r="CXX274" s="413"/>
      <c r="CXY274" s="413"/>
      <c r="CXZ274" s="412"/>
      <c r="CYA274" s="412"/>
      <c r="CYB274" s="412"/>
      <c r="CYC274" s="412"/>
      <c r="CYD274" s="412"/>
      <c r="CYE274" s="412"/>
      <c r="CYF274" s="412"/>
      <c r="CYG274" s="412"/>
      <c r="CYH274" s="412"/>
      <c r="CYI274" s="412"/>
      <c r="CYJ274" s="412"/>
      <c r="CYK274" s="412"/>
      <c r="CYL274" s="412"/>
      <c r="CYM274" s="412"/>
      <c r="CYN274" s="412"/>
      <c r="CYO274" s="412"/>
      <c r="CYP274" s="412"/>
      <c r="CYQ274" s="412"/>
      <c r="CYR274" s="412"/>
      <c r="CYS274" s="412"/>
      <c r="CYT274" s="412"/>
      <c r="CYU274" s="412"/>
      <c r="CYV274" s="412"/>
      <c r="CYW274" s="412"/>
      <c r="CYX274" s="412"/>
      <c r="CYY274" s="412"/>
      <c r="CYZ274" s="412"/>
      <c r="CZA274" s="412"/>
      <c r="CZB274" s="412"/>
      <c r="CZC274" s="412"/>
      <c r="CZD274" s="412"/>
      <c r="CZE274" s="412"/>
      <c r="CZF274" s="412"/>
      <c r="CZG274" s="412"/>
      <c r="CZH274" s="412"/>
      <c r="CZI274" s="412"/>
      <c r="CZJ274" s="412"/>
      <c r="CZK274" s="412"/>
      <c r="CZL274" s="412"/>
      <c r="CZM274" s="412"/>
      <c r="CZN274" s="412"/>
      <c r="CZO274" s="412"/>
      <c r="CZP274" s="412"/>
      <c r="CZQ274" s="412"/>
      <c r="CZR274" s="413"/>
      <c r="CZS274" s="413"/>
      <c r="CZT274" s="413"/>
      <c r="CZU274" s="413"/>
      <c r="CZV274" s="413"/>
      <c r="CZW274" s="413"/>
      <c r="CZX274" s="413"/>
      <c r="CZY274" s="413"/>
      <c r="CZZ274" s="413"/>
      <c r="DAA274" s="413"/>
      <c r="DAB274" s="413"/>
      <c r="DAC274" s="413"/>
      <c r="DAD274" s="413"/>
      <c r="DAE274" s="413"/>
      <c r="DAF274" s="413"/>
      <c r="DAG274" s="413"/>
      <c r="DAH274" s="413"/>
      <c r="DAI274" s="413"/>
      <c r="DAJ274" s="413"/>
      <c r="DAK274" s="413"/>
      <c r="DAL274" s="413"/>
      <c r="DAM274" s="413"/>
      <c r="DAN274" s="413"/>
      <c r="DAO274" s="413"/>
      <c r="DAP274" s="414"/>
      <c r="DAQ274" s="414"/>
      <c r="DAR274" s="414"/>
      <c r="DAS274" s="414"/>
      <c r="DAT274" s="414"/>
      <c r="DAU274" s="413"/>
      <c r="DAV274" s="413"/>
      <c r="DAW274" s="414"/>
      <c r="DAX274" s="414"/>
      <c r="DAY274" s="413"/>
      <c r="DAZ274" s="413"/>
      <c r="DBA274" s="414"/>
      <c r="DBB274" s="414"/>
      <c r="DBC274" s="413"/>
      <c r="DBD274" s="413"/>
      <c r="DBE274" s="413"/>
      <c r="DBF274" s="413"/>
      <c r="DBG274" s="413"/>
      <c r="DBH274" s="413"/>
      <c r="DBI274" s="413"/>
      <c r="DBJ274" s="414"/>
      <c r="DBK274" s="414"/>
      <c r="DBL274" s="413"/>
      <c r="DBM274" s="413"/>
      <c r="DBN274" s="414"/>
      <c r="DBO274" s="414"/>
      <c r="DBP274" s="413"/>
      <c r="DBQ274" s="413"/>
      <c r="DBR274" s="413"/>
      <c r="DBS274" s="413"/>
      <c r="DBT274" s="413"/>
      <c r="DBU274" s="407"/>
      <c r="DBV274" s="439"/>
      <c r="DBW274" s="413"/>
      <c r="DBX274" s="413"/>
      <c r="DBY274" s="413"/>
      <c r="DBZ274" s="413"/>
      <c r="DCA274" s="413"/>
      <c r="DCB274" s="413"/>
      <c r="DCC274" s="413"/>
      <c r="DCD274" s="412"/>
      <c r="DCE274" s="412"/>
      <c r="DCF274" s="412"/>
      <c r="DCG274" s="412"/>
      <c r="DCH274" s="412"/>
      <c r="DCI274" s="412"/>
      <c r="DCJ274" s="412"/>
      <c r="DCK274" s="412"/>
      <c r="DCL274" s="412"/>
      <c r="DCM274" s="412"/>
      <c r="DCN274" s="412"/>
      <c r="DCO274" s="412"/>
      <c r="DCP274" s="412"/>
      <c r="DCQ274" s="412"/>
      <c r="DCR274" s="412"/>
      <c r="DCS274" s="412"/>
      <c r="DCT274" s="412"/>
      <c r="DCU274" s="412"/>
      <c r="DCV274" s="412"/>
      <c r="DCW274" s="412"/>
      <c r="DCX274" s="412"/>
      <c r="DCY274" s="412"/>
      <c r="DCZ274" s="412"/>
      <c r="DDA274" s="412"/>
      <c r="DDB274" s="412"/>
      <c r="DDC274" s="412"/>
      <c r="DDD274" s="412"/>
      <c r="DDE274" s="412"/>
      <c r="DDF274" s="412"/>
      <c r="DDG274" s="412"/>
      <c r="DDH274" s="412"/>
      <c r="DDI274" s="412"/>
      <c r="DDJ274" s="412"/>
      <c r="DDK274" s="412"/>
      <c r="DDL274" s="412"/>
      <c r="DDM274" s="412"/>
      <c r="DDN274" s="412"/>
      <c r="DDO274" s="412"/>
      <c r="DDP274" s="412"/>
      <c r="DDQ274" s="412"/>
      <c r="DDR274" s="412"/>
      <c r="DDS274" s="412"/>
      <c r="DDT274" s="412"/>
      <c r="DDU274" s="412"/>
      <c r="DDV274" s="413"/>
      <c r="DDW274" s="413"/>
      <c r="DDX274" s="413"/>
      <c r="DDY274" s="413"/>
      <c r="DDZ274" s="413"/>
      <c r="DEA274" s="413"/>
      <c r="DEB274" s="413"/>
      <c r="DEC274" s="413"/>
      <c r="DED274" s="413"/>
      <c r="DEE274" s="413"/>
      <c r="DEF274" s="413"/>
      <c r="DEG274" s="413"/>
      <c r="DEH274" s="413"/>
      <c r="DEI274" s="413"/>
      <c r="DEJ274" s="413"/>
      <c r="DEK274" s="413"/>
      <c r="DEL274" s="413"/>
      <c r="DEM274" s="413"/>
      <c r="DEN274" s="413"/>
      <c r="DEO274" s="413"/>
      <c r="DEP274" s="413"/>
      <c r="DEQ274" s="413"/>
      <c r="DER274" s="413"/>
      <c r="DES274" s="413"/>
      <c r="DET274" s="414"/>
      <c r="DEU274" s="414"/>
      <c r="DEV274" s="414"/>
      <c r="DEW274" s="414"/>
      <c r="DEX274" s="414"/>
      <c r="DEY274" s="413"/>
      <c r="DEZ274" s="413"/>
      <c r="DFA274" s="414"/>
      <c r="DFB274" s="414"/>
      <c r="DFC274" s="413"/>
      <c r="DFD274" s="413"/>
      <c r="DFE274" s="414"/>
      <c r="DFF274" s="414"/>
      <c r="DFG274" s="413"/>
      <c r="DFH274" s="413"/>
      <c r="DFI274" s="413"/>
      <c r="DFJ274" s="413"/>
      <c r="DFK274" s="413"/>
      <c r="DFL274" s="413"/>
      <c r="DFM274" s="413"/>
      <c r="DFN274" s="414"/>
      <c r="DFO274" s="414"/>
      <c r="DFP274" s="413"/>
      <c r="DFQ274" s="413"/>
      <c r="DFR274" s="414"/>
      <c r="DFS274" s="414"/>
      <c r="DFT274" s="413"/>
      <c r="DFU274" s="413"/>
      <c r="DFV274" s="413"/>
      <c r="DFW274" s="413"/>
      <c r="DFX274" s="413"/>
      <c r="DFY274" s="407"/>
      <c r="DFZ274" s="439"/>
      <c r="DGA274" s="413"/>
      <c r="DGB274" s="413"/>
      <c r="DGC274" s="413"/>
      <c r="DGD274" s="413"/>
      <c r="DGE274" s="413"/>
      <c r="DGF274" s="413"/>
      <c r="DGG274" s="413"/>
      <c r="DGH274" s="412"/>
      <c r="DGI274" s="412"/>
      <c r="DGJ274" s="412"/>
      <c r="DGK274" s="412"/>
      <c r="DGL274" s="412"/>
      <c r="DGM274" s="412"/>
      <c r="DGN274" s="412"/>
      <c r="DGO274" s="412"/>
      <c r="DGP274" s="412"/>
      <c r="DGQ274" s="412"/>
      <c r="DGR274" s="412"/>
      <c r="DGS274" s="412"/>
      <c r="DGT274" s="412"/>
      <c r="DGU274" s="412"/>
      <c r="DGV274" s="412"/>
      <c r="DGW274" s="412"/>
      <c r="DGX274" s="412"/>
      <c r="DGY274" s="412"/>
      <c r="DGZ274" s="412"/>
      <c r="DHA274" s="412"/>
      <c r="DHB274" s="412"/>
      <c r="DHC274" s="412"/>
      <c r="DHD274" s="412"/>
      <c r="DHE274" s="412"/>
      <c r="DHF274" s="412"/>
      <c r="DHG274" s="412"/>
      <c r="DHH274" s="412"/>
      <c r="DHI274" s="412"/>
      <c r="DHJ274" s="412"/>
      <c r="DHK274" s="412"/>
      <c r="DHL274" s="412"/>
      <c r="DHM274" s="412"/>
      <c r="DHN274" s="412"/>
      <c r="DHO274" s="412"/>
      <c r="DHP274" s="412"/>
      <c r="DHQ274" s="412"/>
      <c r="DHR274" s="412"/>
      <c r="DHS274" s="412"/>
      <c r="DHT274" s="412"/>
      <c r="DHU274" s="412"/>
      <c r="DHV274" s="412"/>
      <c r="DHW274" s="412"/>
      <c r="DHX274" s="412"/>
      <c r="DHY274" s="412"/>
      <c r="DHZ274" s="413"/>
      <c r="DIA274" s="413"/>
      <c r="DIB274" s="413"/>
      <c r="DIC274" s="413"/>
      <c r="DID274" s="413"/>
      <c r="DIE274" s="413"/>
      <c r="DIF274" s="413"/>
      <c r="DIG274" s="413"/>
      <c r="DIH274" s="413"/>
      <c r="DII274" s="413"/>
      <c r="DIJ274" s="413"/>
      <c r="DIK274" s="413"/>
      <c r="DIL274" s="413"/>
      <c r="DIM274" s="413"/>
      <c r="DIN274" s="413"/>
      <c r="DIO274" s="413"/>
      <c r="DIP274" s="413"/>
      <c r="DIQ274" s="413"/>
      <c r="DIR274" s="413"/>
      <c r="DIS274" s="413"/>
      <c r="DIT274" s="413"/>
      <c r="DIU274" s="413"/>
      <c r="DIV274" s="413"/>
      <c r="DIW274" s="413"/>
      <c r="DIX274" s="414"/>
      <c r="DIY274" s="414"/>
      <c r="DIZ274" s="414"/>
      <c r="DJA274" s="414"/>
      <c r="DJB274" s="414"/>
      <c r="DJC274" s="413"/>
      <c r="DJD274" s="413"/>
      <c r="DJE274" s="414"/>
      <c r="DJF274" s="414"/>
      <c r="DJG274" s="413"/>
      <c r="DJH274" s="413"/>
      <c r="DJI274" s="414"/>
      <c r="DJJ274" s="414"/>
      <c r="DJK274" s="413"/>
      <c r="DJL274" s="413"/>
      <c r="DJM274" s="413"/>
      <c r="DJN274" s="413"/>
      <c r="DJO274" s="413"/>
      <c r="DJP274" s="413"/>
      <c r="DJQ274" s="413"/>
      <c r="DJR274" s="414"/>
      <c r="DJS274" s="414"/>
      <c r="DJT274" s="413"/>
      <c r="DJU274" s="413"/>
      <c r="DJV274" s="414"/>
      <c r="DJW274" s="414"/>
      <c r="DJX274" s="413"/>
      <c r="DJY274" s="413"/>
      <c r="DJZ274" s="413"/>
      <c r="DKA274" s="413"/>
      <c r="DKB274" s="413"/>
      <c r="DKC274" s="407"/>
      <c r="DKD274" s="439"/>
      <c r="DKE274" s="413"/>
      <c r="DKF274" s="413"/>
      <c r="DKG274" s="413"/>
      <c r="DKH274" s="413"/>
      <c r="DKI274" s="413"/>
      <c r="DKJ274" s="413"/>
      <c r="DKK274" s="413"/>
      <c r="DKL274" s="412"/>
      <c r="DKM274" s="412"/>
      <c r="DKN274" s="412"/>
      <c r="DKO274" s="412"/>
      <c r="DKP274" s="412"/>
      <c r="DKQ274" s="412"/>
      <c r="DKR274" s="412"/>
      <c r="DKS274" s="412"/>
      <c r="DKT274" s="412"/>
      <c r="DKU274" s="412"/>
      <c r="DKV274" s="412"/>
      <c r="DKW274" s="412"/>
      <c r="DKX274" s="412"/>
      <c r="DKY274" s="412"/>
      <c r="DKZ274" s="412"/>
      <c r="DLA274" s="412"/>
      <c r="DLB274" s="412"/>
      <c r="DLC274" s="412"/>
      <c r="DLD274" s="412"/>
      <c r="DLE274" s="412"/>
      <c r="DLF274" s="412"/>
      <c r="DLG274" s="412"/>
      <c r="DLH274" s="412"/>
      <c r="DLI274" s="412"/>
      <c r="DLJ274" s="412"/>
      <c r="DLK274" s="412"/>
      <c r="DLL274" s="412"/>
      <c r="DLM274" s="412"/>
      <c r="DLN274" s="412"/>
      <c r="DLO274" s="412"/>
      <c r="DLP274" s="412"/>
      <c r="DLQ274" s="412"/>
      <c r="DLR274" s="412"/>
      <c r="DLS274" s="412"/>
      <c r="DLT274" s="412"/>
      <c r="DLU274" s="412"/>
      <c r="DLV274" s="412"/>
      <c r="DLW274" s="412"/>
      <c r="DLX274" s="412"/>
      <c r="DLY274" s="412"/>
      <c r="DLZ274" s="412"/>
      <c r="DMA274" s="412"/>
      <c r="DMB274" s="412"/>
      <c r="DMC274" s="412"/>
      <c r="DMD274" s="413"/>
      <c r="DME274" s="413"/>
      <c r="DMF274" s="413"/>
      <c r="DMG274" s="413"/>
      <c r="DMH274" s="413"/>
      <c r="DMI274" s="413"/>
      <c r="DMJ274" s="413"/>
      <c r="DMK274" s="413"/>
      <c r="DML274" s="413"/>
      <c r="DMM274" s="413"/>
      <c r="DMN274" s="413"/>
      <c r="DMO274" s="413"/>
      <c r="DMP274" s="413"/>
      <c r="DMQ274" s="413"/>
      <c r="DMR274" s="413"/>
      <c r="DMS274" s="413"/>
      <c r="DMT274" s="413"/>
      <c r="DMU274" s="413"/>
      <c r="DMV274" s="413"/>
      <c r="DMW274" s="413"/>
      <c r="DMX274" s="413"/>
      <c r="DMY274" s="413"/>
      <c r="DMZ274" s="413"/>
      <c r="DNA274" s="413"/>
      <c r="DNB274" s="414"/>
      <c r="DNC274" s="414"/>
      <c r="DND274" s="414"/>
      <c r="DNE274" s="414"/>
      <c r="DNF274" s="414"/>
      <c r="DNG274" s="413"/>
      <c r="DNH274" s="413"/>
      <c r="DNI274" s="414"/>
      <c r="DNJ274" s="414"/>
      <c r="DNK274" s="413"/>
      <c r="DNL274" s="413"/>
      <c r="DNM274" s="414"/>
      <c r="DNN274" s="414"/>
      <c r="DNO274" s="413"/>
      <c r="DNP274" s="413"/>
      <c r="DNQ274" s="413"/>
      <c r="DNR274" s="413"/>
      <c r="DNS274" s="413"/>
      <c r="DNT274" s="413"/>
      <c r="DNU274" s="413"/>
      <c r="DNV274" s="414"/>
      <c r="DNW274" s="414"/>
      <c r="DNX274" s="413"/>
      <c r="DNY274" s="413"/>
      <c r="DNZ274" s="414"/>
      <c r="DOA274" s="414"/>
      <c r="DOB274" s="413"/>
      <c r="DOC274" s="413"/>
      <c r="DOD274" s="413"/>
      <c r="DOE274" s="413"/>
      <c r="DOF274" s="413"/>
      <c r="DOG274" s="407"/>
      <c r="DOH274" s="439"/>
      <c r="DOI274" s="413"/>
      <c r="DOJ274" s="413"/>
      <c r="DOK274" s="413"/>
      <c r="DOL274" s="413"/>
      <c r="DOM274" s="413"/>
      <c r="DON274" s="413"/>
      <c r="DOO274" s="413"/>
      <c r="DOP274" s="412"/>
      <c r="DOQ274" s="412"/>
      <c r="DOR274" s="412"/>
      <c r="DOS274" s="412"/>
      <c r="DOT274" s="412"/>
      <c r="DOU274" s="412"/>
      <c r="DOV274" s="412"/>
      <c r="DOW274" s="412"/>
      <c r="DOX274" s="412"/>
      <c r="DOY274" s="412"/>
      <c r="DOZ274" s="412"/>
      <c r="DPA274" s="412"/>
      <c r="DPB274" s="412"/>
      <c r="DPC274" s="412"/>
      <c r="DPD274" s="412"/>
      <c r="DPE274" s="412"/>
      <c r="DPF274" s="412"/>
      <c r="DPG274" s="412"/>
      <c r="DPH274" s="412"/>
      <c r="DPI274" s="412"/>
      <c r="DPJ274" s="412"/>
      <c r="DPK274" s="412"/>
      <c r="DPL274" s="412"/>
      <c r="DPM274" s="412"/>
      <c r="DPN274" s="412"/>
      <c r="DPO274" s="412"/>
      <c r="DPP274" s="412"/>
      <c r="DPQ274" s="412"/>
      <c r="DPR274" s="412"/>
      <c r="DPS274" s="412"/>
      <c r="DPT274" s="412"/>
      <c r="DPU274" s="412"/>
      <c r="DPV274" s="412"/>
      <c r="DPW274" s="412"/>
      <c r="DPX274" s="412"/>
      <c r="DPY274" s="412"/>
      <c r="DPZ274" s="412"/>
      <c r="DQA274" s="412"/>
      <c r="DQB274" s="412"/>
      <c r="DQC274" s="412"/>
      <c r="DQD274" s="412"/>
      <c r="DQE274" s="412"/>
      <c r="DQF274" s="412"/>
      <c r="DQG274" s="412"/>
      <c r="DQH274" s="413"/>
      <c r="DQI274" s="413"/>
      <c r="DQJ274" s="413"/>
      <c r="DQK274" s="413"/>
      <c r="DQL274" s="413"/>
      <c r="DQM274" s="413"/>
      <c r="DQN274" s="413"/>
      <c r="DQO274" s="413"/>
      <c r="DQP274" s="413"/>
      <c r="DQQ274" s="413"/>
      <c r="DQR274" s="413"/>
      <c r="DQS274" s="413"/>
      <c r="DQT274" s="413"/>
      <c r="DQU274" s="413"/>
      <c r="DQV274" s="413"/>
      <c r="DQW274" s="413"/>
      <c r="DQX274" s="413"/>
      <c r="DQY274" s="413"/>
      <c r="DQZ274" s="413"/>
      <c r="DRA274" s="413"/>
      <c r="DRB274" s="413"/>
      <c r="DRC274" s="413"/>
      <c r="DRD274" s="413"/>
      <c r="DRE274" s="413"/>
      <c r="DRF274" s="414"/>
      <c r="DRG274" s="414"/>
      <c r="DRH274" s="414"/>
      <c r="DRI274" s="414"/>
      <c r="DRJ274" s="414"/>
      <c r="DRK274" s="413"/>
      <c r="DRL274" s="413"/>
      <c r="DRM274" s="414"/>
      <c r="DRN274" s="414"/>
      <c r="DRO274" s="413"/>
      <c r="DRP274" s="413"/>
      <c r="DRQ274" s="414"/>
      <c r="DRR274" s="414"/>
      <c r="DRS274" s="413"/>
      <c r="DRT274" s="413"/>
      <c r="DRU274" s="413"/>
      <c r="DRV274" s="413"/>
      <c r="DRW274" s="413"/>
      <c r="DRX274" s="413"/>
      <c r="DRY274" s="413"/>
      <c r="DRZ274" s="414"/>
      <c r="DSA274" s="414"/>
      <c r="DSB274" s="413"/>
      <c r="DSC274" s="413"/>
      <c r="DSD274" s="414"/>
      <c r="DSE274" s="414"/>
      <c r="DSF274" s="413"/>
      <c r="DSG274" s="413"/>
      <c r="DSH274" s="413"/>
      <c r="DSI274" s="413"/>
      <c r="DSJ274" s="413"/>
      <c r="DSK274" s="407"/>
      <c r="DSL274" s="439"/>
      <c r="DSM274" s="413"/>
      <c r="DSN274" s="413"/>
      <c r="DSO274" s="413"/>
      <c r="DSP274" s="413"/>
      <c r="DSQ274" s="413"/>
      <c r="DSR274" s="413"/>
      <c r="DSS274" s="413"/>
      <c r="DST274" s="412"/>
      <c r="DSU274" s="412"/>
      <c r="DSV274" s="412"/>
      <c r="DSW274" s="412"/>
      <c r="DSX274" s="412"/>
      <c r="DSY274" s="412"/>
      <c r="DSZ274" s="412"/>
      <c r="DTA274" s="412"/>
      <c r="DTB274" s="412"/>
      <c r="DTC274" s="412"/>
      <c r="DTD274" s="412"/>
      <c r="DTE274" s="412"/>
      <c r="DTF274" s="412"/>
      <c r="DTG274" s="412"/>
      <c r="DTH274" s="412"/>
      <c r="DTI274" s="412"/>
      <c r="DTJ274" s="412"/>
      <c r="DTK274" s="412"/>
      <c r="DTL274" s="412"/>
      <c r="DTM274" s="412"/>
      <c r="DTN274" s="412"/>
      <c r="DTO274" s="412"/>
      <c r="DTP274" s="412"/>
      <c r="DTQ274" s="412"/>
      <c r="DTR274" s="412"/>
      <c r="DTS274" s="412"/>
      <c r="DTT274" s="412"/>
      <c r="DTU274" s="412"/>
      <c r="DTV274" s="412"/>
      <c r="DTW274" s="412"/>
      <c r="DTX274" s="412"/>
      <c r="DTY274" s="412"/>
      <c r="DTZ274" s="412"/>
      <c r="DUA274" s="412"/>
      <c r="DUB274" s="412"/>
      <c r="DUC274" s="412"/>
      <c r="DUD274" s="412"/>
      <c r="DUE274" s="412"/>
      <c r="DUF274" s="412"/>
      <c r="DUG274" s="412"/>
      <c r="DUH274" s="412"/>
      <c r="DUI274" s="412"/>
      <c r="DUJ274" s="412"/>
      <c r="DUK274" s="412"/>
      <c r="DUL274" s="413"/>
      <c r="DUM274" s="413"/>
      <c r="DUN274" s="413"/>
      <c r="DUO274" s="413"/>
      <c r="DUP274" s="413"/>
      <c r="DUQ274" s="413"/>
      <c r="DUR274" s="413"/>
      <c r="DUS274" s="413"/>
      <c r="DUT274" s="413"/>
      <c r="DUU274" s="413"/>
      <c r="DUV274" s="413"/>
      <c r="DUW274" s="413"/>
      <c r="DUX274" s="413"/>
      <c r="DUY274" s="413"/>
      <c r="DUZ274" s="413"/>
      <c r="DVA274" s="413"/>
      <c r="DVB274" s="413"/>
      <c r="DVC274" s="413"/>
      <c r="DVD274" s="413"/>
      <c r="DVE274" s="413"/>
      <c r="DVF274" s="413"/>
      <c r="DVG274" s="413"/>
      <c r="DVH274" s="413"/>
      <c r="DVI274" s="413"/>
      <c r="DVJ274" s="414"/>
      <c r="DVK274" s="414"/>
      <c r="DVL274" s="414"/>
      <c r="DVM274" s="414"/>
      <c r="DVN274" s="414"/>
      <c r="DVO274" s="413"/>
      <c r="DVP274" s="413"/>
      <c r="DVQ274" s="414"/>
      <c r="DVR274" s="414"/>
      <c r="DVS274" s="413"/>
      <c r="DVT274" s="413"/>
      <c r="DVU274" s="414"/>
      <c r="DVV274" s="414"/>
      <c r="DVW274" s="413"/>
      <c r="DVX274" s="413"/>
      <c r="DVY274" s="413"/>
      <c r="DVZ274" s="413"/>
      <c r="DWA274" s="413"/>
      <c r="DWB274" s="413"/>
      <c r="DWC274" s="413"/>
      <c r="DWD274" s="414"/>
      <c r="DWE274" s="414"/>
      <c r="DWF274" s="413"/>
      <c r="DWG274" s="413"/>
      <c r="DWH274" s="414"/>
      <c r="DWI274" s="414"/>
      <c r="DWJ274" s="413"/>
      <c r="DWK274" s="413"/>
      <c r="DWL274" s="413"/>
      <c r="DWM274" s="413"/>
      <c r="DWN274" s="413"/>
      <c r="DWO274" s="407"/>
      <c r="DWP274" s="439"/>
      <c r="DWQ274" s="413"/>
      <c r="DWR274" s="413"/>
      <c r="DWS274" s="413"/>
      <c r="DWT274" s="413"/>
      <c r="DWU274" s="413"/>
      <c r="DWV274" s="413"/>
      <c r="DWW274" s="413"/>
      <c r="DWX274" s="412"/>
      <c r="DWY274" s="412"/>
      <c r="DWZ274" s="412"/>
      <c r="DXA274" s="412"/>
      <c r="DXB274" s="412"/>
      <c r="DXC274" s="412"/>
      <c r="DXD274" s="412"/>
      <c r="DXE274" s="412"/>
      <c r="DXF274" s="412"/>
      <c r="DXG274" s="412"/>
      <c r="DXH274" s="412"/>
      <c r="DXI274" s="412"/>
      <c r="DXJ274" s="412"/>
      <c r="DXK274" s="412"/>
      <c r="DXL274" s="412"/>
      <c r="DXM274" s="412"/>
      <c r="DXN274" s="412"/>
      <c r="DXO274" s="412"/>
      <c r="DXP274" s="412"/>
      <c r="DXQ274" s="412"/>
      <c r="DXR274" s="412"/>
      <c r="DXS274" s="412"/>
      <c r="DXT274" s="412"/>
      <c r="DXU274" s="412"/>
      <c r="DXV274" s="412"/>
      <c r="DXW274" s="412"/>
      <c r="DXX274" s="412"/>
      <c r="DXY274" s="412"/>
      <c r="DXZ274" s="412"/>
      <c r="DYA274" s="412"/>
      <c r="DYB274" s="412"/>
      <c r="DYC274" s="412"/>
      <c r="DYD274" s="412"/>
      <c r="DYE274" s="412"/>
      <c r="DYF274" s="412"/>
      <c r="DYG274" s="412"/>
      <c r="DYH274" s="412"/>
      <c r="DYI274" s="412"/>
      <c r="DYJ274" s="412"/>
      <c r="DYK274" s="412"/>
      <c r="DYL274" s="412"/>
      <c r="DYM274" s="412"/>
      <c r="DYN274" s="412"/>
      <c r="DYO274" s="412"/>
      <c r="DYP274" s="413"/>
      <c r="DYQ274" s="413"/>
      <c r="DYR274" s="413"/>
      <c r="DYS274" s="413"/>
      <c r="DYT274" s="413"/>
      <c r="DYU274" s="413"/>
      <c r="DYV274" s="413"/>
      <c r="DYW274" s="413"/>
      <c r="DYX274" s="413"/>
      <c r="DYY274" s="413"/>
      <c r="DYZ274" s="413"/>
      <c r="DZA274" s="413"/>
      <c r="DZB274" s="413"/>
      <c r="DZC274" s="413"/>
      <c r="DZD274" s="413"/>
      <c r="DZE274" s="413"/>
      <c r="DZF274" s="413"/>
      <c r="DZG274" s="413"/>
      <c r="DZH274" s="413"/>
      <c r="DZI274" s="413"/>
      <c r="DZJ274" s="413"/>
      <c r="DZK274" s="413"/>
      <c r="DZL274" s="413"/>
      <c r="DZM274" s="413"/>
      <c r="DZN274" s="414"/>
      <c r="DZO274" s="414"/>
      <c r="DZP274" s="414"/>
      <c r="DZQ274" s="414"/>
      <c r="DZR274" s="414"/>
      <c r="DZS274" s="413"/>
      <c r="DZT274" s="413"/>
      <c r="DZU274" s="414"/>
      <c r="DZV274" s="414"/>
      <c r="DZW274" s="413"/>
      <c r="DZX274" s="413"/>
      <c r="DZY274" s="414"/>
      <c r="DZZ274" s="414"/>
      <c r="EAA274" s="413"/>
      <c r="EAB274" s="413"/>
      <c r="EAC274" s="413"/>
      <c r="EAD274" s="413"/>
      <c r="EAE274" s="413"/>
      <c r="EAF274" s="413"/>
      <c r="EAG274" s="413"/>
      <c r="EAH274" s="414"/>
      <c r="EAI274" s="414"/>
      <c r="EAJ274" s="413"/>
      <c r="EAK274" s="413"/>
      <c r="EAL274" s="414"/>
      <c r="EAM274" s="414"/>
      <c r="EAN274" s="413"/>
      <c r="EAO274" s="413"/>
      <c r="EAP274" s="413"/>
      <c r="EAQ274" s="413"/>
      <c r="EAR274" s="413"/>
      <c r="EAS274" s="407"/>
      <c r="EAT274" s="439"/>
      <c r="EAU274" s="413"/>
      <c r="EAV274" s="413"/>
      <c r="EAW274" s="413"/>
      <c r="EAX274" s="413"/>
      <c r="EAY274" s="413"/>
      <c r="EAZ274" s="413"/>
      <c r="EBA274" s="413"/>
      <c r="EBB274" s="412"/>
      <c r="EBC274" s="412"/>
      <c r="EBD274" s="412"/>
      <c r="EBE274" s="412"/>
      <c r="EBF274" s="412"/>
      <c r="EBG274" s="412"/>
      <c r="EBH274" s="412"/>
      <c r="EBI274" s="412"/>
      <c r="EBJ274" s="412"/>
      <c r="EBK274" s="412"/>
      <c r="EBL274" s="412"/>
      <c r="EBM274" s="412"/>
      <c r="EBN274" s="412"/>
      <c r="EBO274" s="412"/>
      <c r="EBP274" s="412"/>
      <c r="EBQ274" s="412"/>
      <c r="EBR274" s="412"/>
      <c r="EBS274" s="412"/>
      <c r="EBT274" s="412"/>
      <c r="EBU274" s="412"/>
      <c r="EBV274" s="412"/>
      <c r="EBW274" s="412"/>
      <c r="EBX274" s="412"/>
      <c r="EBY274" s="412"/>
      <c r="EBZ274" s="412"/>
      <c r="ECA274" s="412"/>
      <c r="ECB274" s="412"/>
      <c r="ECC274" s="412"/>
      <c r="ECD274" s="412"/>
      <c r="ECE274" s="412"/>
      <c r="ECF274" s="412"/>
      <c r="ECG274" s="412"/>
      <c r="ECH274" s="412"/>
      <c r="ECI274" s="412"/>
      <c r="ECJ274" s="412"/>
      <c r="ECK274" s="412"/>
      <c r="ECL274" s="412"/>
      <c r="ECM274" s="412"/>
      <c r="ECN274" s="412"/>
      <c r="ECO274" s="412"/>
      <c r="ECP274" s="412"/>
      <c r="ECQ274" s="412"/>
      <c r="ECR274" s="412"/>
      <c r="ECS274" s="412"/>
      <c r="ECT274" s="413"/>
      <c r="ECU274" s="413"/>
      <c r="ECV274" s="413"/>
      <c r="ECW274" s="413"/>
      <c r="ECX274" s="413"/>
      <c r="ECY274" s="413"/>
      <c r="ECZ274" s="413"/>
      <c r="EDA274" s="413"/>
      <c r="EDB274" s="413"/>
      <c r="EDC274" s="413"/>
      <c r="EDD274" s="413"/>
      <c r="EDE274" s="413"/>
      <c r="EDF274" s="413"/>
      <c r="EDG274" s="413"/>
      <c r="EDH274" s="413"/>
      <c r="EDI274" s="413"/>
      <c r="EDJ274" s="413"/>
      <c r="EDK274" s="413"/>
      <c r="EDL274" s="413"/>
      <c r="EDM274" s="413"/>
      <c r="EDN274" s="413"/>
      <c r="EDO274" s="413"/>
      <c r="EDP274" s="413"/>
      <c r="EDQ274" s="413"/>
      <c r="EDR274" s="414"/>
      <c r="EDS274" s="414"/>
      <c r="EDT274" s="414"/>
      <c r="EDU274" s="414"/>
      <c r="EDV274" s="414"/>
      <c r="EDW274" s="413"/>
      <c r="EDX274" s="413"/>
      <c r="EDY274" s="414"/>
      <c r="EDZ274" s="414"/>
      <c r="EEA274" s="413"/>
      <c r="EEB274" s="413"/>
      <c r="EEC274" s="414"/>
      <c r="EED274" s="414"/>
      <c r="EEE274" s="413"/>
      <c r="EEF274" s="413"/>
      <c r="EEG274" s="413"/>
      <c r="EEH274" s="413"/>
      <c r="EEI274" s="413"/>
      <c r="EEJ274" s="413"/>
      <c r="EEK274" s="413"/>
      <c r="EEL274" s="414"/>
      <c r="EEM274" s="414"/>
      <c r="EEN274" s="413"/>
      <c r="EEO274" s="413"/>
      <c r="EEP274" s="414"/>
      <c r="EEQ274" s="414"/>
      <c r="EER274" s="413"/>
      <c r="EES274" s="413"/>
      <c r="EET274" s="413"/>
      <c r="EEU274" s="413"/>
      <c r="EEV274" s="413"/>
      <c r="EEW274" s="407"/>
      <c r="EEX274" s="439"/>
      <c r="EEY274" s="413"/>
      <c r="EEZ274" s="413"/>
      <c r="EFA274" s="413"/>
      <c r="EFB274" s="413"/>
      <c r="EFC274" s="413"/>
      <c r="EFD274" s="413"/>
      <c r="EFE274" s="413"/>
      <c r="EFF274" s="412"/>
      <c r="EFG274" s="412"/>
      <c r="EFH274" s="412"/>
      <c r="EFI274" s="412"/>
      <c r="EFJ274" s="412"/>
      <c r="EFK274" s="412"/>
      <c r="EFL274" s="412"/>
      <c r="EFM274" s="412"/>
      <c r="EFN274" s="412"/>
      <c r="EFO274" s="412"/>
      <c r="EFP274" s="412"/>
      <c r="EFQ274" s="412"/>
      <c r="EFR274" s="412"/>
      <c r="EFS274" s="412"/>
      <c r="EFT274" s="412"/>
      <c r="EFU274" s="412"/>
      <c r="EFV274" s="412"/>
      <c r="EFW274" s="412"/>
      <c r="EFX274" s="412"/>
      <c r="EFY274" s="412"/>
      <c r="EFZ274" s="412"/>
      <c r="EGA274" s="412"/>
      <c r="EGB274" s="412"/>
      <c r="EGC274" s="412"/>
      <c r="EGD274" s="412"/>
      <c r="EGE274" s="412"/>
      <c r="EGF274" s="412"/>
      <c r="EGG274" s="412"/>
      <c r="EGH274" s="412"/>
      <c r="EGI274" s="412"/>
      <c r="EGJ274" s="412"/>
      <c r="EGK274" s="412"/>
      <c r="EGL274" s="412"/>
      <c r="EGM274" s="412"/>
      <c r="EGN274" s="412"/>
      <c r="EGO274" s="412"/>
      <c r="EGP274" s="412"/>
      <c r="EGQ274" s="412"/>
      <c r="EGR274" s="412"/>
      <c r="EGS274" s="412"/>
      <c r="EGT274" s="412"/>
      <c r="EGU274" s="412"/>
      <c r="EGV274" s="412"/>
      <c r="EGW274" s="412"/>
      <c r="EGX274" s="413"/>
      <c r="EGY274" s="413"/>
      <c r="EGZ274" s="413"/>
      <c r="EHA274" s="413"/>
      <c r="EHB274" s="413"/>
      <c r="EHC274" s="413"/>
      <c r="EHD274" s="413"/>
      <c r="EHE274" s="413"/>
      <c r="EHF274" s="413"/>
      <c r="EHG274" s="413"/>
      <c r="EHH274" s="413"/>
      <c r="EHI274" s="413"/>
      <c r="EHJ274" s="413"/>
      <c r="EHK274" s="413"/>
      <c r="EHL274" s="413"/>
      <c r="EHM274" s="413"/>
      <c r="EHN274" s="413"/>
      <c r="EHO274" s="413"/>
      <c r="EHP274" s="413"/>
      <c r="EHQ274" s="413"/>
      <c r="EHR274" s="413"/>
      <c r="EHS274" s="413"/>
      <c r="EHT274" s="413"/>
      <c r="EHU274" s="413"/>
      <c r="EHV274" s="414"/>
      <c r="EHW274" s="414"/>
      <c r="EHX274" s="414"/>
      <c r="EHY274" s="414"/>
      <c r="EHZ274" s="414"/>
      <c r="EIA274" s="413"/>
      <c r="EIB274" s="413"/>
      <c r="EIC274" s="414"/>
      <c r="EID274" s="414"/>
      <c r="EIE274" s="413"/>
      <c r="EIF274" s="413"/>
      <c r="EIG274" s="414"/>
      <c r="EIH274" s="414"/>
      <c r="EII274" s="413"/>
      <c r="EIJ274" s="413"/>
      <c r="EIK274" s="413"/>
      <c r="EIL274" s="413"/>
      <c r="EIM274" s="413"/>
      <c r="EIN274" s="413"/>
      <c r="EIO274" s="413"/>
      <c r="EIP274" s="414"/>
      <c r="EIQ274" s="414"/>
      <c r="EIR274" s="413"/>
      <c r="EIS274" s="413"/>
      <c r="EIT274" s="414"/>
      <c r="EIU274" s="414"/>
      <c r="EIV274" s="413"/>
      <c r="EIW274" s="413"/>
      <c r="EIX274" s="413"/>
      <c r="EIY274" s="413"/>
      <c r="EIZ274" s="413"/>
      <c r="EJA274" s="407"/>
      <c r="EJB274" s="439"/>
      <c r="EJC274" s="413"/>
      <c r="EJD274" s="413"/>
      <c r="EJE274" s="413"/>
      <c r="EJF274" s="413"/>
      <c r="EJG274" s="413"/>
      <c r="EJH274" s="413"/>
      <c r="EJI274" s="413"/>
      <c r="EJJ274" s="412"/>
      <c r="EJK274" s="412"/>
      <c r="EJL274" s="412"/>
      <c r="EJM274" s="412"/>
      <c r="EJN274" s="412"/>
      <c r="EJO274" s="412"/>
      <c r="EJP274" s="412"/>
      <c r="EJQ274" s="412"/>
      <c r="EJR274" s="412"/>
      <c r="EJS274" s="412"/>
      <c r="EJT274" s="412"/>
      <c r="EJU274" s="412"/>
      <c r="EJV274" s="412"/>
      <c r="EJW274" s="412"/>
      <c r="EJX274" s="412"/>
      <c r="EJY274" s="412"/>
      <c r="EJZ274" s="412"/>
      <c r="EKA274" s="412"/>
      <c r="EKB274" s="412"/>
      <c r="EKC274" s="412"/>
      <c r="EKD274" s="412"/>
      <c r="EKE274" s="412"/>
      <c r="EKF274" s="412"/>
      <c r="EKG274" s="412"/>
      <c r="EKH274" s="412"/>
      <c r="EKI274" s="412"/>
      <c r="EKJ274" s="412"/>
      <c r="EKK274" s="412"/>
      <c r="EKL274" s="412"/>
      <c r="EKM274" s="412"/>
      <c r="EKN274" s="412"/>
      <c r="EKO274" s="412"/>
      <c r="EKP274" s="412"/>
      <c r="EKQ274" s="412"/>
      <c r="EKR274" s="412"/>
      <c r="EKS274" s="412"/>
      <c r="EKT274" s="412"/>
      <c r="EKU274" s="412"/>
      <c r="EKV274" s="412"/>
      <c r="EKW274" s="412"/>
      <c r="EKX274" s="412"/>
      <c r="EKY274" s="412"/>
      <c r="EKZ274" s="412"/>
      <c r="ELA274" s="412"/>
      <c r="ELB274" s="413"/>
      <c r="ELC274" s="413"/>
      <c r="ELD274" s="413"/>
      <c r="ELE274" s="413"/>
      <c r="ELF274" s="413"/>
      <c r="ELG274" s="413"/>
      <c r="ELH274" s="413"/>
      <c r="ELI274" s="413"/>
      <c r="ELJ274" s="413"/>
      <c r="ELK274" s="413"/>
      <c r="ELL274" s="413"/>
      <c r="ELM274" s="413"/>
      <c r="ELN274" s="413"/>
      <c r="ELO274" s="413"/>
      <c r="ELP274" s="413"/>
      <c r="ELQ274" s="413"/>
      <c r="ELR274" s="413"/>
      <c r="ELS274" s="413"/>
      <c r="ELT274" s="413"/>
      <c r="ELU274" s="413"/>
      <c r="ELV274" s="413"/>
      <c r="ELW274" s="413"/>
      <c r="ELX274" s="413"/>
      <c r="ELY274" s="413"/>
      <c r="ELZ274" s="414"/>
      <c r="EMA274" s="414"/>
      <c r="EMB274" s="414"/>
      <c r="EMC274" s="414"/>
      <c r="EMD274" s="414"/>
      <c r="EME274" s="413"/>
      <c r="EMF274" s="413"/>
      <c r="EMG274" s="414"/>
      <c r="EMH274" s="414"/>
      <c r="EMI274" s="413"/>
      <c r="EMJ274" s="413"/>
      <c r="EMK274" s="414"/>
      <c r="EML274" s="414"/>
      <c r="EMM274" s="413"/>
      <c r="EMN274" s="413"/>
      <c r="EMO274" s="413"/>
      <c r="EMP274" s="413"/>
      <c r="EMQ274" s="413"/>
      <c r="EMR274" s="413"/>
      <c r="EMS274" s="413"/>
      <c r="EMT274" s="414"/>
      <c r="EMU274" s="414"/>
      <c r="EMV274" s="413"/>
      <c r="EMW274" s="413"/>
      <c r="EMX274" s="414"/>
      <c r="EMY274" s="414"/>
      <c r="EMZ274" s="413"/>
      <c r="ENA274" s="413"/>
      <c r="ENB274" s="413"/>
      <c r="ENC274" s="413"/>
      <c r="END274" s="413"/>
      <c r="ENE274" s="407"/>
      <c r="ENF274" s="439"/>
      <c r="ENG274" s="413"/>
      <c r="ENH274" s="413"/>
      <c r="ENI274" s="413"/>
      <c r="ENJ274" s="413"/>
      <c r="ENK274" s="413"/>
      <c r="ENL274" s="413"/>
      <c r="ENM274" s="413"/>
      <c r="ENN274" s="412"/>
      <c r="ENO274" s="412"/>
      <c r="ENP274" s="412"/>
      <c r="ENQ274" s="412"/>
      <c r="ENR274" s="412"/>
      <c r="ENS274" s="412"/>
      <c r="ENT274" s="412"/>
      <c r="ENU274" s="412"/>
      <c r="ENV274" s="412"/>
      <c r="ENW274" s="412"/>
      <c r="ENX274" s="412"/>
      <c r="ENY274" s="412"/>
      <c r="ENZ274" s="412"/>
      <c r="EOA274" s="412"/>
      <c r="EOB274" s="412"/>
      <c r="EOC274" s="412"/>
      <c r="EOD274" s="412"/>
      <c r="EOE274" s="412"/>
      <c r="EOF274" s="412"/>
      <c r="EOG274" s="412"/>
      <c r="EOH274" s="412"/>
      <c r="EOI274" s="412"/>
      <c r="EOJ274" s="412"/>
      <c r="EOK274" s="412"/>
      <c r="EOL274" s="412"/>
      <c r="EOM274" s="412"/>
      <c r="EON274" s="412"/>
      <c r="EOO274" s="412"/>
      <c r="EOP274" s="412"/>
      <c r="EOQ274" s="412"/>
      <c r="EOR274" s="412"/>
      <c r="EOS274" s="412"/>
      <c r="EOT274" s="412"/>
      <c r="EOU274" s="412"/>
      <c r="EOV274" s="412"/>
      <c r="EOW274" s="412"/>
      <c r="EOX274" s="412"/>
      <c r="EOY274" s="412"/>
      <c r="EOZ274" s="412"/>
      <c r="EPA274" s="412"/>
      <c r="EPB274" s="412"/>
      <c r="EPC274" s="412"/>
      <c r="EPD274" s="412"/>
      <c r="EPE274" s="412"/>
      <c r="EPF274" s="413"/>
      <c r="EPG274" s="413"/>
      <c r="EPH274" s="413"/>
      <c r="EPI274" s="413"/>
      <c r="EPJ274" s="413"/>
      <c r="EPK274" s="413"/>
      <c r="EPL274" s="413"/>
      <c r="EPM274" s="413"/>
      <c r="EPN274" s="413"/>
      <c r="EPO274" s="413"/>
      <c r="EPP274" s="413"/>
      <c r="EPQ274" s="413"/>
      <c r="EPR274" s="413"/>
      <c r="EPS274" s="413"/>
      <c r="EPT274" s="413"/>
      <c r="EPU274" s="413"/>
      <c r="EPV274" s="413"/>
      <c r="EPW274" s="413"/>
      <c r="EPX274" s="413"/>
      <c r="EPY274" s="413"/>
      <c r="EPZ274" s="413"/>
      <c r="EQA274" s="413"/>
      <c r="EQB274" s="413"/>
      <c r="EQC274" s="413"/>
      <c r="EQD274" s="414"/>
      <c r="EQE274" s="414"/>
      <c r="EQF274" s="414"/>
      <c r="EQG274" s="414"/>
      <c r="EQH274" s="414"/>
      <c r="EQI274" s="413"/>
      <c r="EQJ274" s="413"/>
      <c r="EQK274" s="414"/>
      <c r="EQL274" s="414"/>
      <c r="EQM274" s="413"/>
      <c r="EQN274" s="413"/>
      <c r="EQO274" s="414"/>
      <c r="EQP274" s="414"/>
      <c r="EQQ274" s="413"/>
      <c r="EQR274" s="413"/>
      <c r="EQS274" s="413"/>
      <c r="EQT274" s="413"/>
      <c r="EQU274" s="413"/>
      <c r="EQV274" s="413"/>
      <c r="EQW274" s="413"/>
      <c r="EQX274" s="414"/>
      <c r="EQY274" s="414"/>
      <c r="EQZ274" s="413"/>
      <c r="ERA274" s="413"/>
      <c r="ERB274" s="414"/>
      <c r="ERC274" s="414"/>
      <c r="ERD274" s="413"/>
      <c r="ERE274" s="413"/>
      <c r="ERF274" s="413"/>
      <c r="ERG274" s="413"/>
      <c r="ERH274" s="413"/>
      <c r="ERI274" s="407"/>
      <c r="ERJ274" s="439"/>
      <c r="ERK274" s="413"/>
      <c r="ERL274" s="413"/>
      <c r="ERM274" s="413"/>
      <c r="ERN274" s="413"/>
      <c r="ERO274" s="413"/>
      <c r="ERP274" s="413"/>
      <c r="ERQ274" s="413"/>
      <c r="ERR274" s="412"/>
      <c r="ERS274" s="412"/>
      <c r="ERT274" s="412"/>
      <c r="ERU274" s="412"/>
      <c r="ERV274" s="412"/>
      <c r="ERW274" s="412"/>
      <c r="ERX274" s="412"/>
      <c r="ERY274" s="412"/>
      <c r="ERZ274" s="412"/>
      <c r="ESA274" s="412"/>
      <c r="ESB274" s="412"/>
      <c r="ESC274" s="412"/>
      <c r="ESD274" s="412"/>
      <c r="ESE274" s="412"/>
      <c r="ESF274" s="412"/>
      <c r="ESG274" s="412"/>
      <c r="ESH274" s="412"/>
      <c r="ESI274" s="412"/>
      <c r="ESJ274" s="412"/>
      <c r="ESK274" s="412"/>
      <c r="ESL274" s="412"/>
      <c r="ESM274" s="412"/>
      <c r="ESN274" s="412"/>
      <c r="ESO274" s="412"/>
      <c r="ESP274" s="412"/>
      <c r="ESQ274" s="412"/>
      <c r="ESR274" s="412"/>
      <c r="ESS274" s="412"/>
      <c r="EST274" s="412"/>
      <c r="ESU274" s="412"/>
      <c r="ESV274" s="412"/>
      <c r="ESW274" s="412"/>
      <c r="ESX274" s="412"/>
      <c r="ESY274" s="412"/>
      <c r="ESZ274" s="412"/>
      <c r="ETA274" s="412"/>
      <c r="ETB274" s="412"/>
      <c r="ETC274" s="412"/>
      <c r="ETD274" s="412"/>
      <c r="ETE274" s="412"/>
      <c r="ETF274" s="412"/>
      <c r="ETG274" s="412"/>
      <c r="ETH274" s="412"/>
      <c r="ETI274" s="412"/>
      <c r="ETJ274" s="413"/>
      <c r="ETK274" s="413"/>
      <c r="ETL274" s="413"/>
      <c r="ETM274" s="413"/>
      <c r="ETN274" s="413"/>
      <c r="ETO274" s="413"/>
      <c r="ETP274" s="413"/>
      <c r="ETQ274" s="413"/>
      <c r="ETR274" s="413"/>
      <c r="ETS274" s="413"/>
      <c r="ETT274" s="413"/>
      <c r="ETU274" s="413"/>
      <c r="ETV274" s="413"/>
      <c r="ETW274" s="413"/>
      <c r="ETX274" s="413"/>
      <c r="ETY274" s="413"/>
      <c r="ETZ274" s="413"/>
      <c r="EUA274" s="413"/>
      <c r="EUB274" s="413"/>
      <c r="EUC274" s="413"/>
      <c r="EUD274" s="413"/>
      <c r="EUE274" s="413"/>
      <c r="EUF274" s="413"/>
      <c r="EUG274" s="413"/>
      <c r="EUH274" s="414"/>
      <c r="EUI274" s="414"/>
      <c r="EUJ274" s="414"/>
      <c r="EUK274" s="414"/>
      <c r="EUL274" s="414"/>
      <c r="EUM274" s="413"/>
      <c r="EUN274" s="413"/>
      <c r="EUO274" s="414"/>
      <c r="EUP274" s="414"/>
      <c r="EUQ274" s="413"/>
      <c r="EUR274" s="413"/>
      <c r="EUS274" s="414"/>
      <c r="EUT274" s="414"/>
      <c r="EUU274" s="413"/>
      <c r="EUV274" s="413"/>
      <c r="EUW274" s="413"/>
      <c r="EUX274" s="413"/>
      <c r="EUY274" s="413"/>
      <c r="EUZ274" s="413"/>
      <c r="EVA274" s="413"/>
      <c r="EVB274" s="414"/>
      <c r="EVC274" s="414"/>
      <c r="EVD274" s="413"/>
      <c r="EVE274" s="413"/>
      <c r="EVF274" s="414"/>
      <c r="EVG274" s="414"/>
      <c r="EVH274" s="413"/>
      <c r="EVI274" s="413"/>
      <c r="EVJ274" s="413"/>
      <c r="EVK274" s="413"/>
      <c r="EVL274" s="413"/>
      <c r="EVM274" s="407"/>
      <c r="EVN274" s="439"/>
      <c r="EVO274" s="413"/>
      <c r="EVP274" s="413"/>
      <c r="EVQ274" s="413"/>
      <c r="EVR274" s="413"/>
      <c r="EVS274" s="413"/>
      <c r="EVT274" s="413"/>
      <c r="EVU274" s="413"/>
      <c r="EVV274" s="412"/>
      <c r="EVW274" s="412"/>
      <c r="EVX274" s="412"/>
      <c r="EVY274" s="412"/>
      <c r="EVZ274" s="412"/>
      <c r="EWA274" s="412"/>
      <c r="EWB274" s="412"/>
      <c r="EWC274" s="412"/>
      <c r="EWD274" s="412"/>
      <c r="EWE274" s="412"/>
      <c r="EWF274" s="412"/>
      <c r="EWG274" s="412"/>
      <c r="EWH274" s="412"/>
      <c r="EWI274" s="412"/>
      <c r="EWJ274" s="412"/>
      <c r="EWK274" s="412"/>
      <c r="EWL274" s="412"/>
      <c r="EWM274" s="412"/>
      <c r="EWN274" s="412"/>
      <c r="EWO274" s="412"/>
      <c r="EWP274" s="412"/>
      <c r="EWQ274" s="412"/>
      <c r="EWR274" s="412"/>
      <c r="EWS274" s="412"/>
      <c r="EWT274" s="412"/>
      <c r="EWU274" s="412"/>
      <c r="EWV274" s="412"/>
      <c r="EWW274" s="412"/>
      <c r="EWX274" s="412"/>
      <c r="EWY274" s="412"/>
      <c r="EWZ274" s="412"/>
      <c r="EXA274" s="412"/>
      <c r="EXB274" s="412"/>
      <c r="EXC274" s="412"/>
      <c r="EXD274" s="412"/>
      <c r="EXE274" s="412"/>
      <c r="EXF274" s="412"/>
      <c r="EXG274" s="412"/>
      <c r="EXH274" s="412"/>
      <c r="EXI274" s="412"/>
      <c r="EXJ274" s="412"/>
      <c r="EXK274" s="412"/>
      <c r="EXL274" s="412"/>
      <c r="EXM274" s="412"/>
      <c r="EXN274" s="413"/>
      <c r="EXO274" s="413"/>
      <c r="EXP274" s="413"/>
      <c r="EXQ274" s="413"/>
      <c r="EXR274" s="413"/>
      <c r="EXS274" s="413"/>
      <c r="EXT274" s="413"/>
      <c r="EXU274" s="413"/>
      <c r="EXV274" s="413"/>
      <c r="EXW274" s="413"/>
      <c r="EXX274" s="413"/>
      <c r="EXY274" s="413"/>
      <c r="EXZ274" s="413"/>
      <c r="EYA274" s="413"/>
      <c r="EYB274" s="413"/>
      <c r="EYC274" s="413"/>
      <c r="EYD274" s="413"/>
      <c r="EYE274" s="413"/>
      <c r="EYF274" s="413"/>
      <c r="EYG274" s="413"/>
      <c r="EYH274" s="413"/>
      <c r="EYI274" s="413"/>
      <c r="EYJ274" s="413"/>
      <c r="EYK274" s="413"/>
      <c r="EYL274" s="414"/>
      <c r="EYM274" s="414"/>
      <c r="EYN274" s="414"/>
      <c r="EYO274" s="414"/>
      <c r="EYP274" s="414"/>
      <c r="EYQ274" s="413"/>
      <c r="EYR274" s="413"/>
      <c r="EYS274" s="414"/>
      <c r="EYT274" s="414"/>
      <c r="EYU274" s="413"/>
      <c r="EYV274" s="413"/>
      <c r="EYW274" s="414"/>
      <c r="EYX274" s="414"/>
      <c r="EYY274" s="413"/>
      <c r="EYZ274" s="413"/>
      <c r="EZA274" s="413"/>
      <c r="EZB274" s="413"/>
      <c r="EZC274" s="413"/>
      <c r="EZD274" s="413"/>
      <c r="EZE274" s="413"/>
      <c r="EZF274" s="414"/>
      <c r="EZG274" s="414"/>
      <c r="EZH274" s="413"/>
      <c r="EZI274" s="413"/>
      <c r="EZJ274" s="414"/>
      <c r="EZK274" s="414"/>
      <c r="EZL274" s="413"/>
      <c r="EZM274" s="413"/>
      <c r="EZN274" s="413"/>
      <c r="EZO274" s="413"/>
      <c r="EZP274" s="413"/>
      <c r="EZQ274" s="407"/>
      <c r="EZR274" s="439"/>
      <c r="EZS274" s="413"/>
      <c r="EZT274" s="413"/>
      <c r="EZU274" s="413"/>
      <c r="EZV274" s="413"/>
      <c r="EZW274" s="413"/>
      <c r="EZX274" s="413"/>
      <c r="EZY274" s="413"/>
      <c r="EZZ274" s="412"/>
      <c r="FAA274" s="412"/>
      <c r="FAB274" s="412"/>
      <c r="FAC274" s="412"/>
      <c r="FAD274" s="412"/>
      <c r="FAE274" s="412"/>
      <c r="FAF274" s="412"/>
      <c r="FAG274" s="412"/>
      <c r="FAH274" s="412"/>
      <c r="FAI274" s="412"/>
      <c r="FAJ274" s="412"/>
      <c r="FAK274" s="412"/>
      <c r="FAL274" s="412"/>
      <c r="FAM274" s="412"/>
      <c r="FAN274" s="412"/>
      <c r="FAO274" s="412"/>
      <c r="FAP274" s="412"/>
      <c r="FAQ274" s="412"/>
      <c r="FAR274" s="412"/>
      <c r="FAS274" s="412"/>
      <c r="FAT274" s="412"/>
      <c r="FAU274" s="412"/>
      <c r="FAV274" s="412"/>
      <c r="FAW274" s="412"/>
      <c r="FAX274" s="412"/>
      <c r="FAY274" s="412"/>
      <c r="FAZ274" s="412"/>
      <c r="FBA274" s="412"/>
      <c r="FBB274" s="412"/>
      <c r="FBC274" s="412"/>
      <c r="FBD274" s="412"/>
      <c r="FBE274" s="412"/>
      <c r="FBF274" s="412"/>
      <c r="FBG274" s="412"/>
      <c r="FBH274" s="412"/>
      <c r="FBI274" s="412"/>
      <c r="FBJ274" s="412"/>
      <c r="FBK274" s="412"/>
      <c r="FBL274" s="412"/>
      <c r="FBM274" s="412"/>
      <c r="FBN274" s="412"/>
      <c r="FBO274" s="412"/>
      <c r="FBP274" s="412"/>
      <c r="FBQ274" s="412"/>
      <c r="FBR274" s="413"/>
      <c r="FBS274" s="413"/>
      <c r="FBT274" s="413"/>
      <c r="FBU274" s="413"/>
      <c r="FBV274" s="413"/>
      <c r="FBW274" s="413"/>
      <c r="FBX274" s="413"/>
      <c r="FBY274" s="413"/>
      <c r="FBZ274" s="413"/>
      <c r="FCA274" s="413"/>
      <c r="FCB274" s="413"/>
      <c r="FCC274" s="413"/>
      <c r="FCD274" s="413"/>
      <c r="FCE274" s="413"/>
      <c r="FCF274" s="413"/>
      <c r="FCG274" s="413"/>
      <c r="FCH274" s="413"/>
      <c r="FCI274" s="413"/>
      <c r="FCJ274" s="413"/>
      <c r="FCK274" s="413"/>
      <c r="FCL274" s="413"/>
      <c r="FCM274" s="413"/>
      <c r="FCN274" s="413"/>
      <c r="FCO274" s="413"/>
      <c r="FCP274" s="414"/>
      <c r="FCQ274" s="414"/>
      <c r="FCR274" s="414"/>
      <c r="FCS274" s="414"/>
      <c r="FCT274" s="414"/>
      <c r="FCU274" s="413"/>
      <c r="FCV274" s="413"/>
      <c r="FCW274" s="414"/>
      <c r="FCX274" s="414"/>
      <c r="FCY274" s="413"/>
      <c r="FCZ274" s="413"/>
      <c r="FDA274" s="414"/>
      <c r="FDB274" s="414"/>
      <c r="FDC274" s="413"/>
      <c r="FDD274" s="413"/>
      <c r="FDE274" s="413"/>
      <c r="FDF274" s="413"/>
      <c r="FDG274" s="413"/>
      <c r="FDH274" s="413"/>
      <c r="FDI274" s="413"/>
      <c r="FDJ274" s="414"/>
      <c r="FDK274" s="414"/>
      <c r="FDL274" s="413"/>
      <c r="FDM274" s="413"/>
      <c r="FDN274" s="414"/>
      <c r="FDO274" s="414"/>
      <c r="FDP274" s="413"/>
      <c r="FDQ274" s="413"/>
      <c r="FDR274" s="413"/>
      <c r="FDS274" s="413"/>
      <c r="FDT274" s="413"/>
      <c r="FDU274" s="407"/>
      <c r="FDV274" s="439"/>
      <c r="FDW274" s="413"/>
      <c r="FDX274" s="413"/>
      <c r="FDY274" s="413"/>
      <c r="FDZ274" s="413"/>
      <c r="FEA274" s="413"/>
      <c r="FEB274" s="413"/>
      <c r="FEC274" s="413"/>
      <c r="FED274" s="412"/>
      <c r="FEE274" s="412"/>
      <c r="FEF274" s="412"/>
      <c r="FEG274" s="412"/>
      <c r="FEH274" s="412"/>
      <c r="FEI274" s="412"/>
      <c r="FEJ274" s="412"/>
      <c r="FEK274" s="412"/>
      <c r="FEL274" s="412"/>
      <c r="FEM274" s="412"/>
      <c r="FEN274" s="412"/>
      <c r="FEO274" s="412"/>
      <c r="FEP274" s="412"/>
      <c r="FEQ274" s="412"/>
      <c r="FER274" s="412"/>
      <c r="FES274" s="412"/>
      <c r="FET274" s="412"/>
      <c r="FEU274" s="412"/>
      <c r="FEV274" s="412"/>
      <c r="FEW274" s="412"/>
      <c r="FEX274" s="412"/>
      <c r="FEY274" s="412"/>
      <c r="FEZ274" s="412"/>
      <c r="FFA274" s="412"/>
      <c r="FFB274" s="412"/>
      <c r="FFC274" s="412"/>
      <c r="FFD274" s="412"/>
      <c r="FFE274" s="412"/>
      <c r="FFF274" s="412"/>
      <c r="FFG274" s="412"/>
      <c r="FFH274" s="412"/>
      <c r="FFI274" s="412"/>
      <c r="FFJ274" s="412"/>
      <c r="FFK274" s="412"/>
      <c r="FFL274" s="412"/>
      <c r="FFM274" s="412"/>
      <c r="FFN274" s="412"/>
      <c r="FFO274" s="412"/>
      <c r="FFP274" s="412"/>
      <c r="FFQ274" s="412"/>
      <c r="FFR274" s="412"/>
      <c r="FFS274" s="412"/>
      <c r="FFT274" s="412"/>
      <c r="FFU274" s="412"/>
      <c r="FFV274" s="413"/>
      <c r="FFW274" s="413"/>
      <c r="FFX274" s="413"/>
      <c r="FFY274" s="413"/>
      <c r="FFZ274" s="413"/>
      <c r="FGA274" s="413"/>
      <c r="FGB274" s="413"/>
      <c r="FGC274" s="413"/>
      <c r="FGD274" s="413"/>
      <c r="FGE274" s="413"/>
      <c r="FGF274" s="413"/>
      <c r="FGG274" s="413"/>
      <c r="FGH274" s="413"/>
      <c r="FGI274" s="413"/>
      <c r="FGJ274" s="413"/>
      <c r="FGK274" s="413"/>
      <c r="FGL274" s="413"/>
      <c r="FGM274" s="413"/>
      <c r="FGN274" s="413"/>
      <c r="FGO274" s="413"/>
      <c r="FGP274" s="413"/>
      <c r="FGQ274" s="413"/>
      <c r="FGR274" s="413"/>
      <c r="FGS274" s="413"/>
      <c r="FGT274" s="414"/>
      <c r="FGU274" s="414"/>
      <c r="FGV274" s="414"/>
      <c r="FGW274" s="414"/>
      <c r="FGX274" s="414"/>
      <c r="FGY274" s="413"/>
      <c r="FGZ274" s="413"/>
      <c r="FHA274" s="414"/>
      <c r="FHB274" s="414"/>
      <c r="FHC274" s="413"/>
      <c r="FHD274" s="413"/>
      <c r="FHE274" s="414"/>
      <c r="FHF274" s="414"/>
      <c r="FHG274" s="413"/>
      <c r="FHH274" s="413"/>
      <c r="FHI274" s="413"/>
      <c r="FHJ274" s="413"/>
      <c r="FHK274" s="413"/>
      <c r="FHL274" s="413"/>
      <c r="FHM274" s="413"/>
      <c r="FHN274" s="414"/>
      <c r="FHO274" s="414"/>
      <c r="FHP274" s="413"/>
      <c r="FHQ274" s="413"/>
      <c r="FHR274" s="414"/>
      <c r="FHS274" s="414"/>
      <c r="FHT274" s="413"/>
      <c r="FHU274" s="413"/>
      <c r="FHV274" s="413"/>
      <c r="FHW274" s="413"/>
      <c r="FHX274" s="413"/>
      <c r="FHY274" s="407"/>
      <c r="FHZ274" s="439"/>
      <c r="FIA274" s="413"/>
      <c r="FIB274" s="413"/>
      <c r="FIC274" s="413"/>
      <c r="FID274" s="413"/>
      <c r="FIE274" s="413"/>
      <c r="FIF274" s="413"/>
      <c r="FIG274" s="413"/>
      <c r="FIH274" s="412"/>
      <c r="FII274" s="412"/>
      <c r="FIJ274" s="412"/>
      <c r="FIK274" s="412"/>
      <c r="FIL274" s="412"/>
      <c r="FIM274" s="412"/>
      <c r="FIN274" s="412"/>
      <c r="FIO274" s="412"/>
      <c r="FIP274" s="412"/>
      <c r="FIQ274" s="412"/>
      <c r="FIR274" s="412"/>
      <c r="FIS274" s="412"/>
      <c r="FIT274" s="412"/>
      <c r="FIU274" s="412"/>
      <c r="FIV274" s="412"/>
      <c r="FIW274" s="412"/>
      <c r="FIX274" s="412"/>
      <c r="FIY274" s="412"/>
      <c r="FIZ274" s="412"/>
      <c r="FJA274" s="412"/>
      <c r="FJB274" s="412"/>
      <c r="FJC274" s="412"/>
      <c r="FJD274" s="412"/>
      <c r="FJE274" s="412"/>
      <c r="FJF274" s="412"/>
      <c r="FJG274" s="412"/>
      <c r="FJH274" s="412"/>
      <c r="FJI274" s="412"/>
      <c r="FJJ274" s="412"/>
      <c r="FJK274" s="412"/>
      <c r="FJL274" s="412"/>
      <c r="FJM274" s="412"/>
      <c r="FJN274" s="412"/>
      <c r="FJO274" s="412"/>
      <c r="FJP274" s="412"/>
      <c r="FJQ274" s="412"/>
      <c r="FJR274" s="412"/>
      <c r="FJS274" s="412"/>
      <c r="FJT274" s="412"/>
      <c r="FJU274" s="412"/>
      <c r="FJV274" s="412"/>
      <c r="FJW274" s="412"/>
      <c r="FJX274" s="412"/>
      <c r="FJY274" s="412"/>
      <c r="FJZ274" s="413"/>
      <c r="FKA274" s="413"/>
      <c r="FKB274" s="413"/>
      <c r="FKC274" s="413"/>
      <c r="FKD274" s="413"/>
      <c r="FKE274" s="413"/>
      <c r="FKF274" s="413"/>
      <c r="FKG274" s="413"/>
      <c r="FKH274" s="413"/>
      <c r="FKI274" s="413"/>
      <c r="FKJ274" s="413"/>
      <c r="FKK274" s="413"/>
      <c r="FKL274" s="413"/>
      <c r="FKM274" s="413"/>
      <c r="FKN274" s="413"/>
      <c r="FKO274" s="413"/>
      <c r="FKP274" s="413"/>
      <c r="FKQ274" s="413"/>
      <c r="FKR274" s="413"/>
      <c r="FKS274" s="413"/>
      <c r="FKT274" s="413"/>
      <c r="FKU274" s="413"/>
      <c r="FKV274" s="413"/>
      <c r="FKW274" s="413"/>
      <c r="FKX274" s="414"/>
      <c r="FKY274" s="414"/>
      <c r="FKZ274" s="414"/>
      <c r="FLA274" s="414"/>
      <c r="FLB274" s="414"/>
      <c r="FLC274" s="413"/>
      <c r="FLD274" s="413"/>
      <c r="FLE274" s="414"/>
      <c r="FLF274" s="414"/>
      <c r="FLG274" s="413"/>
      <c r="FLH274" s="413"/>
      <c r="FLI274" s="414"/>
      <c r="FLJ274" s="414"/>
      <c r="FLK274" s="413"/>
      <c r="FLL274" s="413"/>
      <c r="FLM274" s="413"/>
      <c r="FLN274" s="413"/>
      <c r="FLO274" s="413"/>
      <c r="FLP274" s="413"/>
      <c r="FLQ274" s="413"/>
      <c r="FLR274" s="414"/>
      <c r="FLS274" s="414"/>
      <c r="FLT274" s="413"/>
      <c r="FLU274" s="413"/>
      <c r="FLV274" s="414"/>
      <c r="FLW274" s="414"/>
      <c r="FLX274" s="413"/>
      <c r="FLY274" s="413"/>
      <c r="FLZ274" s="413"/>
      <c r="FMA274" s="413"/>
      <c r="FMB274" s="413"/>
      <c r="FMC274" s="407"/>
      <c r="FMD274" s="439"/>
      <c r="FME274" s="413"/>
      <c r="FMF274" s="413"/>
      <c r="FMG274" s="413"/>
      <c r="FMH274" s="413"/>
      <c r="FMI274" s="413"/>
      <c r="FMJ274" s="413"/>
      <c r="FMK274" s="413"/>
      <c r="FML274" s="412"/>
      <c r="FMM274" s="412"/>
      <c r="FMN274" s="412"/>
      <c r="FMO274" s="412"/>
      <c r="FMP274" s="412"/>
      <c r="FMQ274" s="412"/>
      <c r="FMR274" s="412"/>
      <c r="FMS274" s="412"/>
      <c r="FMT274" s="412"/>
      <c r="FMU274" s="412"/>
      <c r="FMV274" s="412"/>
      <c r="FMW274" s="412"/>
      <c r="FMX274" s="412"/>
      <c r="FMY274" s="412"/>
      <c r="FMZ274" s="412"/>
      <c r="FNA274" s="412"/>
      <c r="FNB274" s="412"/>
      <c r="FNC274" s="412"/>
      <c r="FND274" s="412"/>
      <c r="FNE274" s="412"/>
      <c r="FNF274" s="412"/>
      <c r="FNG274" s="412"/>
      <c r="FNH274" s="412"/>
      <c r="FNI274" s="412"/>
      <c r="FNJ274" s="412"/>
      <c r="FNK274" s="412"/>
      <c r="FNL274" s="412"/>
      <c r="FNM274" s="412"/>
      <c r="FNN274" s="412"/>
      <c r="FNO274" s="412"/>
      <c r="FNP274" s="412"/>
      <c r="FNQ274" s="412"/>
      <c r="FNR274" s="412"/>
      <c r="FNS274" s="412"/>
      <c r="FNT274" s="412"/>
      <c r="FNU274" s="412"/>
      <c r="FNV274" s="412"/>
      <c r="FNW274" s="412"/>
      <c r="FNX274" s="412"/>
      <c r="FNY274" s="412"/>
      <c r="FNZ274" s="412"/>
      <c r="FOA274" s="412"/>
      <c r="FOB274" s="412"/>
      <c r="FOC274" s="412"/>
      <c r="FOD274" s="413"/>
      <c r="FOE274" s="413"/>
      <c r="FOF274" s="413"/>
      <c r="FOG274" s="413"/>
      <c r="FOH274" s="413"/>
      <c r="FOI274" s="413"/>
      <c r="FOJ274" s="413"/>
      <c r="FOK274" s="413"/>
      <c r="FOL274" s="413"/>
      <c r="FOM274" s="413"/>
      <c r="FON274" s="413"/>
      <c r="FOO274" s="413"/>
      <c r="FOP274" s="413"/>
      <c r="FOQ274" s="413"/>
      <c r="FOR274" s="413"/>
      <c r="FOS274" s="413"/>
      <c r="FOT274" s="413"/>
      <c r="FOU274" s="413"/>
      <c r="FOV274" s="413"/>
      <c r="FOW274" s="413"/>
      <c r="FOX274" s="413"/>
      <c r="FOY274" s="413"/>
      <c r="FOZ274" s="413"/>
      <c r="FPA274" s="413"/>
      <c r="FPB274" s="414"/>
      <c r="FPC274" s="414"/>
      <c r="FPD274" s="414"/>
      <c r="FPE274" s="414"/>
      <c r="FPF274" s="414"/>
      <c r="FPG274" s="413"/>
      <c r="FPH274" s="413"/>
      <c r="FPI274" s="414"/>
      <c r="FPJ274" s="414"/>
      <c r="FPK274" s="413"/>
      <c r="FPL274" s="413"/>
      <c r="FPM274" s="414"/>
      <c r="FPN274" s="414"/>
      <c r="FPO274" s="413"/>
      <c r="FPP274" s="413"/>
      <c r="FPQ274" s="413"/>
      <c r="FPR274" s="413"/>
      <c r="FPS274" s="413"/>
      <c r="FPT274" s="413"/>
      <c r="FPU274" s="413"/>
      <c r="FPV274" s="414"/>
      <c r="FPW274" s="414"/>
      <c r="FPX274" s="413"/>
      <c r="FPY274" s="413"/>
      <c r="FPZ274" s="414"/>
      <c r="FQA274" s="414"/>
      <c r="FQB274" s="413"/>
      <c r="FQC274" s="413"/>
      <c r="FQD274" s="413"/>
      <c r="FQE274" s="413"/>
      <c r="FQF274" s="413"/>
      <c r="FQG274" s="407"/>
      <c r="FQH274" s="439"/>
      <c r="FQI274" s="413"/>
      <c r="FQJ274" s="413"/>
      <c r="FQK274" s="413"/>
      <c r="FQL274" s="413"/>
      <c r="FQM274" s="413"/>
      <c r="FQN274" s="413"/>
      <c r="FQO274" s="413"/>
      <c r="FQP274" s="412"/>
      <c r="FQQ274" s="412"/>
      <c r="FQR274" s="412"/>
      <c r="FQS274" s="412"/>
      <c r="FQT274" s="412"/>
      <c r="FQU274" s="412"/>
      <c r="FQV274" s="412"/>
      <c r="FQW274" s="412"/>
      <c r="FQX274" s="412"/>
      <c r="FQY274" s="412"/>
      <c r="FQZ274" s="412"/>
      <c r="FRA274" s="412"/>
      <c r="FRB274" s="412"/>
      <c r="FRC274" s="412"/>
      <c r="FRD274" s="412"/>
      <c r="FRE274" s="412"/>
      <c r="FRF274" s="412"/>
      <c r="FRG274" s="412"/>
      <c r="FRH274" s="412"/>
      <c r="FRI274" s="412"/>
      <c r="FRJ274" s="412"/>
      <c r="FRK274" s="412"/>
      <c r="FRL274" s="412"/>
      <c r="FRM274" s="412"/>
      <c r="FRN274" s="412"/>
      <c r="FRO274" s="412"/>
      <c r="FRP274" s="412"/>
      <c r="FRQ274" s="412"/>
      <c r="FRR274" s="412"/>
      <c r="FRS274" s="412"/>
      <c r="FRT274" s="412"/>
      <c r="FRU274" s="412"/>
      <c r="FRV274" s="412"/>
      <c r="FRW274" s="412"/>
      <c r="FRX274" s="412"/>
      <c r="FRY274" s="412"/>
      <c r="FRZ274" s="412"/>
      <c r="FSA274" s="412"/>
      <c r="FSB274" s="412"/>
      <c r="FSC274" s="412"/>
      <c r="FSD274" s="412"/>
      <c r="FSE274" s="412"/>
      <c r="FSF274" s="412"/>
      <c r="FSG274" s="412"/>
      <c r="FSH274" s="413"/>
      <c r="FSI274" s="413"/>
      <c r="FSJ274" s="413"/>
      <c r="FSK274" s="413"/>
      <c r="FSL274" s="413"/>
      <c r="FSM274" s="413"/>
      <c r="FSN274" s="413"/>
      <c r="FSO274" s="413"/>
      <c r="FSP274" s="413"/>
      <c r="FSQ274" s="413"/>
      <c r="FSR274" s="413"/>
      <c r="FSS274" s="413"/>
      <c r="FST274" s="413"/>
      <c r="FSU274" s="413"/>
      <c r="FSV274" s="413"/>
      <c r="FSW274" s="413"/>
      <c r="FSX274" s="413"/>
      <c r="FSY274" s="413"/>
      <c r="FSZ274" s="413"/>
      <c r="FTA274" s="413"/>
      <c r="FTB274" s="413"/>
      <c r="FTC274" s="413"/>
      <c r="FTD274" s="413"/>
      <c r="FTE274" s="413"/>
      <c r="FTF274" s="414"/>
      <c r="FTG274" s="414"/>
      <c r="FTH274" s="414"/>
      <c r="FTI274" s="414"/>
      <c r="FTJ274" s="414"/>
      <c r="FTK274" s="413"/>
      <c r="FTL274" s="413"/>
      <c r="FTM274" s="414"/>
      <c r="FTN274" s="414"/>
      <c r="FTO274" s="413"/>
      <c r="FTP274" s="413"/>
      <c r="FTQ274" s="414"/>
      <c r="FTR274" s="414"/>
      <c r="FTS274" s="413"/>
      <c r="FTT274" s="413"/>
      <c r="FTU274" s="413"/>
      <c r="FTV274" s="413"/>
      <c r="FTW274" s="413"/>
      <c r="FTX274" s="413"/>
      <c r="FTY274" s="413"/>
      <c r="FTZ274" s="414"/>
      <c r="FUA274" s="414"/>
      <c r="FUB274" s="413"/>
      <c r="FUC274" s="413"/>
      <c r="FUD274" s="414"/>
      <c r="FUE274" s="414"/>
      <c r="FUF274" s="413"/>
      <c r="FUG274" s="413"/>
      <c r="FUH274" s="413"/>
      <c r="FUI274" s="413"/>
      <c r="FUJ274" s="413"/>
      <c r="FUK274" s="407"/>
      <c r="FUL274" s="439"/>
      <c r="FUM274" s="413"/>
      <c r="FUN274" s="413"/>
      <c r="FUO274" s="413"/>
      <c r="FUP274" s="413"/>
      <c r="FUQ274" s="413"/>
      <c r="FUR274" s="413"/>
      <c r="FUS274" s="413"/>
      <c r="FUT274" s="412"/>
      <c r="FUU274" s="412"/>
      <c r="FUV274" s="412"/>
      <c r="FUW274" s="412"/>
      <c r="FUX274" s="412"/>
      <c r="FUY274" s="412"/>
      <c r="FUZ274" s="412"/>
      <c r="FVA274" s="412"/>
      <c r="FVB274" s="412"/>
      <c r="FVC274" s="412"/>
      <c r="FVD274" s="412"/>
      <c r="FVE274" s="412"/>
      <c r="FVF274" s="412"/>
      <c r="FVG274" s="412"/>
      <c r="FVH274" s="412"/>
      <c r="FVI274" s="412"/>
      <c r="FVJ274" s="412"/>
      <c r="FVK274" s="412"/>
      <c r="FVL274" s="412"/>
      <c r="FVM274" s="412"/>
      <c r="FVN274" s="412"/>
      <c r="FVO274" s="412"/>
      <c r="FVP274" s="412"/>
      <c r="FVQ274" s="412"/>
      <c r="FVR274" s="412"/>
      <c r="FVS274" s="412"/>
      <c r="FVT274" s="412"/>
      <c r="FVU274" s="412"/>
      <c r="FVV274" s="412"/>
      <c r="FVW274" s="412"/>
      <c r="FVX274" s="412"/>
      <c r="FVY274" s="412"/>
      <c r="FVZ274" s="412"/>
      <c r="FWA274" s="412"/>
      <c r="FWB274" s="412"/>
      <c r="FWC274" s="412"/>
      <c r="FWD274" s="412"/>
      <c r="FWE274" s="412"/>
      <c r="FWF274" s="412"/>
      <c r="FWG274" s="412"/>
      <c r="FWH274" s="412"/>
      <c r="FWI274" s="412"/>
      <c r="FWJ274" s="412"/>
      <c r="FWK274" s="412"/>
      <c r="FWL274" s="413"/>
      <c r="FWM274" s="413"/>
      <c r="FWN274" s="413"/>
      <c r="FWO274" s="413"/>
      <c r="FWP274" s="413"/>
      <c r="FWQ274" s="413"/>
      <c r="FWR274" s="413"/>
      <c r="FWS274" s="413"/>
      <c r="FWT274" s="413"/>
      <c r="FWU274" s="413"/>
      <c r="FWV274" s="413"/>
      <c r="FWW274" s="413"/>
      <c r="FWX274" s="413"/>
      <c r="FWY274" s="413"/>
      <c r="FWZ274" s="413"/>
      <c r="FXA274" s="413"/>
      <c r="FXB274" s="413"/>
      <c r="FXC274" s="413"/>
      <c r="FXD274" s="413"/>
      <c r="FXE274" s="413"/>
      <c r="FXF274" s="413"/>
      <c r="FXG274" s="413"/>
      <c r="FXH274" s="413"/>
      <c r="FXI274" s="413"/>
      <c r="FXJ274" s="414"/>
      <c r="FXK274" s="414"/>
      <c r="FXL274" s="414"/>
      <c r="FXM274" s="414"/>
      <c r="FXN274" s="414"/>
      <c r="FXO274" s="413"/>
      <c r="FXP274" s="413"/>
      <c r="FXQ274" s="414"/>
      <c r="FXR274" s="414"/>
      <c r="FXS274" s="413"/>
      <c r="FXT274" s="413"/>
      <c r="FXU274" s="414"/>
      <c r="FXV274" s="414"/>
      <c r="FXW274" s="413"/>
      <c r="FXX274" s="413"/>
      <c r="FXY274" s="413"/>
      <c r="FXZ274" s="413"/>
      <c r="FYA274" s="413"/>
      <c r="FYB274" s="413"/>
      <c r="FYC274" s="413"/>
      <c r="FYD274" s="414"/>
      <c r="FYE274" s="414"/>
      <c r="FYF274" s="413"/>
      <c r="FYG274" s="413"/>
      <c r="FYH274" s="414"/>
      <c r="FYI274" s="414"/>
      <c r="FYJ274" s="413"/>
      <c r="FYK274" s="413"/>
      <c r="FYL274" s="413"/>
      <c r="FYM274" s="413"/>
      <c r="FYN274" s="413"/>
      <c r="FYO274" s="407"/>
      <c r="FYP274" s="439"/>
      <c r="FYQ274" s="413"/>
      <c r="FYR274" s="413"/>
      <c r="FYS274" s="413"/>
      <c r="FYT274" s="413"/>
      <c r="FYU274" s="413"/>
      <c r="FYV274" s="413"/>
      <c r="FYW274" s="413"/>
      <c r="FYX274" s="412"/>
      <c r="FYY274" s="412"/>
      <c r="FYZ274" s="412"/>
      <c r="FZA274" s="412"/>
      <c r="FZB274" s="412"/>
      <c r="FZC274" s="412"/>
      <c r="FZD274" s="412"/>
      <c r="FZE274" s="412"/>
      <c r="FZF274" s="412"/>
      <c r="FZG274" s="412"/>
      <c r="FZH274" s="412"/>
      <c r="FZI274" s="412"/>
      <c r="FZJ274" s="412"/>
      <c r="FZK274" s="412"/>
      <c r="FZL274" s="412"/>
      <c r="FZM274" s="412"/>
      <c r="FZN274" s="412"/>
      <c r="FZO274" s="412"/>
      <c r="FZP274" s="412"/>
      <c r="FZQ274" s="412"/>
      <c r="FZR274" s="412"/>
      <c r="FZS274" s="412"/>
      <c r="FZT274" s="412"/>
      <c r="FZU274" s="412"/>
      <c r="FZV274" s="412"/>
      <c r="FZW274" s="412"/>
      <c r="FZX274" s="412"/>
      <c r="FZY274" s="412"/>
      <c r="FZZ274" s="412"/>
      <c r="GAA274" s="412"/>
      <c r="GAB274" s="412"/>
      <c r="GAC274" s="412"/>
      <c r="GAD274" s="412"/>
      <c r="GAE274" s="412"/>
      <c r="GAF274" s="412"/>
      <c r="GAG274" s="412"/>
      <c r="GAH274" s="412"/>
      <c r="GAI274" s="412"/>
      <c r="GAJ274" s="412"/>
      <c r="GAK274" s="412"/>
      <c r="GAL274" s="412"/>
      <c r="GAM274" s="412"/>
      <c r="GAN274" s="412"/>
      <c r="GAO274" s="412"/>
      <c r="GAP274" s="413"/>
      <c r="GAQ274" s="413"/>
      <c r="GAR274" s="413"/>
      <c r="GAS274" s="413"/>
      <c r="GAT274" s="413"/>
      <c r="GAU274" s="413"/>
      <c r="GAV274" s="413"/>
      <c r="GAW274" s="413"/>
      <c r="GAX274" s="413"/>
      <c r="GAY274" s="413"/>
      <c r="GAZ274" s="413"/>
      <c r="GBA274" s="413"/>
      <c r="GBB274" s="413"/>
      <c r="GBC274" s="413"/>
      <c r="GBD274" s="413"/>
      <c r="GBE274" s="413"/>
      <c r="GBF274" s="413"/>
      <c r="GBG274" s="413"/>
      <c r="GBH274" s="413"/>
      <c r="GBI274" s="413"/>
      <c r="GBJ274" s="413"/>
      <c r="GBK274" s="413"/>
      <c r="GBL274" s="413"/>
      <c r="GBM274" s="413"/>
      <c r="GBN274" s="414"/>
      <c r="GBO274" s="414"/>
      <c r="GBP274" s="414"/>
      <c r="GBQ274" s="414"/>
      <c r="GBR274" s="414"/>
      <c r="GBS274" s="413"/>
      <c r="GBT274" s="413"/>
      <c r="GBU274" s="414"/>
      <c r="GBV274" s="414"/>
      <c r="GBW274" s="413"/>
      <c r="GBX274" s="413"/>
      <c r="GBY274" s="414"/>
      <c r="GBZ274" s="414"/>
      <c r="GCA274" s="413"/>
      <c r="GCB274" s="413"/>
      <c r="GCC274" s="413"/>
      <c r="GCD274" s="413"/>
      <c r="GCE274" s="413"/>
      <c r="GCF274" s="413"/>
      <c r="GCG274" s="413"/>
      <c r="GCH274" s="414"/>
      <c r="GCI274" s="414"/>
      <c r="GCJ274" s="413"/>
      <c r="GCK274" s="413"/>
      <c r="GCL274" s="414"/>
      <c r="GCM274" s="414"/>
      <c r="GCN274" s="413"/>
      <c r="GCO274" s="413"/>
      <c r="GCP274" s="413"/>
      <c r="GCQ274" s="413"/>
      <c r="GCR274" s="413"/>
      <c r="GCS274" s="407"/>
      <c r="GCT274" s="439"/>
      <c r="GCU274" s="413"/>
      <c r="GCV274" s="413"/>
      <c r="GCW274" s="413"/>
      <c r="GCX274" s="413"/>
      <c r="GCY274" s="413"/>
      <c r="GCZ274" s="413"/>
      <c r="GDA274" s="413"/>
      <c r="GDB274" s="412"/>
      <c r="GDC274" s="412"/>
      <c r="GDD274" s="412"/>
      <c r="GDE274" s="412"/>
      <c r="GDF274" s="412"/>
      <c r="GDG274" s="412"/>
      <c r="GDH274" s="412"/>
      <c r="GDI274" s="412"/>
      <c r="GDJ274" s="412"/>
      <c r="GDK274" s="412"/>
      <c r="GDL274" s="412"/>
      <c r="GDM274" s="412"/>
      <c r="GDN274" s="412"/>
      <c r="GDO274" s="412"/>
      <c r="GDP274" s="412"/>
      <c r="GDQ274" s="412"/>
      <c r="GDR274" s="412"/>
      <c r="GDS274" s="412"/>
      <c r="GDT274" s="412"/>
      <c r="GDU274" s="412"/>
      <c r="GDV274" s="412"/>
      <c r="GDW274" s="412"/>
      <c r="GDX274" s="412"/>
      <c r="GDY274" s="412"/>
      <c r="GDZ274" s="412"/>
      <c r="GEA274" s="412"/>
      <c r="GEB274" s="412"/>
      <c r="GEC274" s="412"/>
      <c r="GED274" s="412"/>
      <c r="GEE274" s="412"/>
      <c r="GEF274" s="412"/>
      <c r="GEG274" s="412"/>
      <c r="GEH274" s="412"/>
      <c r="GEI274" s="412"/>
      <c r="GEJ274" s="412"/>
      <c r="GEK274" s="412"/>
      <c r="GEL274" s="412"/>
      <c r="GEM274" s="412"/>
      <c r="GEN274" s="412"/>
      <c r="GEO274" s="412"/>
      <c r="GEP274" s="412"/>
      <c r="GEQ274" s="412"/>
      <c r="GER274" s="412"/>
      <c r="GES274" s="412"/>
      <c r="GET274" s="413"/>
      <c r="GEU274" s="413"/>
      <c r="GEV274" s="413"/>
      <c r="GEW274" s="413"/>
      <c r="GEX274" s="413"/>
      <c r="GEY274" s="413"/>
      <c r="GEZ274" s="413"/>
      <c r="GFA274" s="413"/>
      <c r="GFB274" s="413"/>
      <c r="GFC274" s="413"/>
      <c r="GFD274" s="413"/>
      <c r="GFE274" s="413"/>
      <c r="GFF274" s="413"/>
      <c r="GFG274" s="413"/>
      <c r="GFH274" s="413"/>
      <c r="GFI274" s="413"/>
      <c r="GFJ274" s="413"/>
      <c r="GFK274" s="413"/>
      <c r="GFL274" s="413"/>
      <c r="GFM274" s="413"/>
      <c r="GFN274" s="413"/>
      <c r="GFO274" s="413"/>
      <c r="GFP274" s="413"/>
      <c r="GFQ274" s="413"/>
      <c r="GFR274" s="414"/>
      <c r="GFS274" s="414"/>
      <c r="GFT274" s="414"/>
      <c r="GFU274" s="414"/>
      <c r="GFV274" s="414"/>
      <c r="GFW274" s="413"/>
      <c r="GFX274" s="413"/>
      <c r="GFY274" s="414"/>
      <c r="GFZ274" s="414"/>
      <c r="GGA274" s="413"/>
      <c r="GGB274" s="413"/>
      <c r="GGC274" s="414"/>
      <c r="GGD274" s="414"/>
      <c r="GGE274" s="413"/>
      <c r="GGF274" s="413"/>
      <c r="GGG274" s="413"/>
      <c r="GGH274" s="413"/>
      <c r="GGI274" s="413"/>
      <c r="GGJ274" s="413"/>
      <c r="GGK274" s="413"/>
      <c r="GGL274" s="414"/>
      <c r="GGM274" s="414"/>
      <c r="GGN274" s="413"/>
      <c r="GGO274" s="413"/>
      <c r="GGP274" s="414"/>
      <c r="GGQ274" s="414"/>
      <c r="GGR274" s="413"/>
      <c r="GGS274" s="413"/>
      <c r="GGT274" s="413"/>
      <c r="GGU274" s="413"/>
      <c r="GGV274" s="413"/>
      <c r="GGW274" s="407"/>
      <c r="GGX274" s="439"/>
      <c r="GGY274" s="413"/>
      <c r="GGZ274" s="413"/>
      <c r="GHA274" s="413"/>
      <c r="GHB274" s="413"/>
      <c r="GHC274" s="413"/>
      <c r="GHD274" s="413"/>
      <c r="GHE274" s="413"/>
      <c r="GHF274" s="412"/>
      <c r="GHG274" s="412"/>
      <c r="GHH274" s="412"/>
      <c r="GHI274" s="412"/>
      <c r="GHJ274" s="412"/>
      <c r="GHK274" s="412"/>
      <c r="GHL274" s="412"/>
      <c r="GHM274" s="412"/>
      <c r="GHN274" s="412"/>
      <c r="GHO274" s="412"/>
      <c r="GHP274" s="412"/>
      <c r="GHQ274" s="412"/>
      <c r="GHR274" s="412"/>
      <c r="GHS274" s="412"/>
      <c r="GHT274" s="412"/>
      <c r="GHU274" s="412"/>
      <c r="GHV274" s="412"/>
      <c r="GHW274" s="412"/>
      <c r="GHX274" s="412"/>
      <c r="GHY274" s="412"/>
      <c r="GHZ274" s="412"/>
      <c r="GIA274" s="412"/>
      <c r="GIB274" s="412"/>
      <c r="GIC274" s="412"/>
      <c r="GID274" s="412"/>
      <c r="GIE274" s="412"/>
      <c r="GIF274" s="412"/>
      <c r="GIG274" s="412"/>
      <c r="GIH274" s="412"/>
      <c r="GII274" s="412"/>
      <c r="GIJ274" s="412"/>
      <c r="GIK274" s="412"/>
      <c r="GIL274" s="412"/>
      <c r="GIM274" s="412"/>
      <c r="GIN274" s="412"/>
      <c r="GIO274" s="412"/>
      <c r="GIP274" s="412"/>
      <c r="GIQ274" s="412"/>
      <c r="GIR274" s="412"/>
      <c r="GIS274" s="412"/>
      <c r="GIT274" s="412"/>
      <c r="GIU274" s="412"/>
      <c r="GIV274" s="412"/>
      <c r="GIW274" s="412"/>
      <c r="GIX274" s="413"/>
      <c r="GIY274" s="413"/>
      <c r="GIZ274" s="413"/>
      <c r="GJA274" s="413"/>
      <c r="GJB274" s="413"/>
      <c r="GJC274" s="413"/>
      <c r="GJD274" s="413"/>
      <c r="GJE274" s="413"/>
      <c r="GJF274" s="413"/>
      <c r="GJG274" s="413"/>
      <c r="GJH274" s="413"/>
      <c r="GJI274" s="413"/>
      <c r="GJJ274" s="413"/>
      <c r="GJK274" s="413"/>
      <c r="GJL274" s="413"/>
      <c r="GJM274" s="413"/>
      <c r="GJN274" s="413"/>
      <c r="GJO274" s="413"/>
      <c r="GJP274" s="413"/>
      <c r="GJQ274" s="413"/>
      <c r="GJR274" s="413"/>
      <c r="GJS274" s="413"/>
      <c r="GJT274" s="413"/>
      <c r="GJU274" s="413"/>
      <c r="GJV274" s="414"/>
      <c r="GJW274" s="414"/>
      <c r="GJX274" s="414"/>
      <c r="GJY274" s="414"/>
      <c r="GJZ274" s="414"/>
      <c r="GKA274" s="413"/>
      <c r="GKB274" s="413"/>
      <c r="GKC274" s="414"/>
      <c r="GKD274" s="414"/>
      <c r="GKE274" s="413"/>
      <c r="GKF274" s="413"/>
      <c r="GKG274" s="414"/>
      <c r="GKH274" s="414"/>
      <c r="GKI274" s="413"/>
      <c r="GKJ274" s="413"/>
      <c r="GKK274" s="413"/>
      <c r="GKL274" s="413"/>
      <c r="GKM274" s="413"/>
      <c r="GKN274" s="413"/>
      <c r="GKO274" s="413"/>
      <c r="GKP274" s="414"/>
      <c r="GKQ274" s="414"/>
      <c r="GKR274" s="413"/>
      <c r="GKS274" s="413"/>
      <c r="GKT274" s="414"/>
      <c r="GKU274" s="414"/>
      <c r="GKV274" s="413"/>
      <c r="GKW274" s="413"/>
      <c r="GKX274" s="413"/>
      <c r="GKY274" s="413"/>
      <c r="GKZ274" s="413"/>
      <c r="GLA274" s="407"/>
      <c r="GLB274" s="439"/>
      <c r="GLC274" s="413"/>
      <c r="GLD274" s="413"/>
      <c r="GLE274" s="413"/>
      <c r="GLF274" s="413"/>
      <c r="GLG274" s="413"/>
      <c r="GLH274" s="413"/>
      <c r="GLI274" s="413"/>
      <c r="GLJ274" s="412"/>
      <c r="GLK274" s="412"/>
      <c r="GLL274" s="412"/>
      <c r="GLM274" s="412"/>
      <c r="GLN274" s="412"/>
      <c r="GLO274" s="412"/>
      <c r="GLP274" s="412"/>
      <c r="GLQ274" s="412"/>
      <c r="GLR274" s="412"/>
      <c r="GLS274" s="412"/>
      <c r="GLT274" s="412"/>
      <c r="GLU274" s="412"/>
      <c r="GLV274" s="412"/>
      <c r="GLW274" s="412"/>
      <c r="GLX274" s="412"/>
      <c r="GLY274" s="412"/>
      <c r="GLZ274" s="412"/>
      <c r="GMA274" s="412"/>
      <c r="GMB274" s="412"/>
      <c r="GMC274" s="412"/>
      <c r="GMD274" s="412"/>
      <c r="GME274" s="412"/>
      <c r="GMF274" s="412"/>
      <c r="GMG274" s="412"/>
      <c r="GMH274" s="412"/>
      <c r="GMI274" s="412"/>
      <c r="GMJ274" s="412"/>
      <c r="GMK274" s="412"/>
      <c r="GML274" s="412"/>
      <c r="GMM274" s="412"/>
      <c r="GMN274" s="412"/>
      <c r="GMO274" s="412"/>
      <c r="GMP274" s="412"/>
      <c r="GMQ274" s="412"/>
      <c r="GMR274" s="412"/>
      <c r="GMS274" s="412"/>
      <c r="GMT274" s="412"/>
      <c r="GMU274" s="412"/>
      <c r="GMV274" s="412"/>
      <c r="GMW274" s="412"/>
      <c r="GMX274" s="412"/>
      <c r="GMY274" s="412"/>
      <c r="GMZ274" s="412"/>
      <c r="GNA274" s="412"/>
      <c r="GNB274" s="413"/>
      <c r="GNC274" s="413"/>
      <c r="GND274" s="413"/>
      <c r="GNE274" s="413"/>
      <c r="GNF274" s="413"/>
      <c r="GNG274" s="413"/>
      <c r="GNH274" s="413"/>
      <c r="GNI274" s="413"/>
      <c r="GNJ274" s="413"/>
      <c r="GNK274" s="413"/>
      <c r="GNL274" s="413"/>
      <c r="GNM274" s="413"/>
      <c r="GNN274" s="413"/>
      <c r="GNO274" s="413"/>
      <c r="GNP274" s="413"/>
      <c r="GNQ274" s="413"/>
      <c r="GNR274" s="413"/>
      <c r="GNS274" s="413"/>
      <c r="GNT274" s="413"/>
      <c r="GNU274" s="413"/>
      <c r="GNV274" s="413"/>
      <c r="GNW274" s="413"/>
      <c r="GNX274" s="413"/>
      <c r="GNY274" s="413"/>
      <c r="GNZ274" s="414"/>
      <c r="GOA274" s="414"/>
      <c r="GOB274" s="414"/>
      <c r="GOC274" s="414"/>
      <c r="GOD274" s="414"/>
      <c r="GOE274" s="413"/>
      <c r="GOF274" s="413"/>
      <c r="GOG274" s="414"/>
      <c r="GOH274" s="414"/>
      <c r="GOI274" s="413"/>
      <c r="GOJ274" s="413"/>
      <c r="GOK274" s="414"/>
      <c r="GOL274" s="414"/>
      <c r="GOM274" s="413"/>
      <c r="GON274" s="413"/>
      <c r="GOO274" s="413"/>
      <c r="GOP274" s="413"/>
      <c r="GOQ274" s="413"/>
      <c r="GOR274" s="413"/>
      <c r="GOS274" s="413"/>
      <c r="GOT274" s="414"/>
      <c r="GOU274" s="414"/>
      <c r="GOV274" s="413"/>
      <c r="GOW274" s="413"/>
      <c r="GOX274" s="414"/>
      <c r="GOY274" s="414"/>
      <c r="GOZ274" s="413"/>
      <c r="GPA274" s="413"/>
      <c r="GPB274" s="413"/>
      <c r="GPC274" s="413"/>
      <c r="GPD274" s="413"/>
      <c r="GPE274" s="407"/>
      <c r="GPF274" s="439"/>
      <c r="GPG274" s="413"/>
      <c r="GPH274" s="413"/>
      <c r="GPI274" s="413"/>
      <c r="GPJ274" s="413"/>
      <c r="GPK274" s="413"/>
      <c r="GPL274" s="413"/>
      <c r="GPM274" s="413"/>
      <c r="GPN274" s="412"/>
      <c r="GPO274" s="412"/>
      <c r="GPP274" s="412"/>
      <c r="GPQ274" s="412"/>
      <c r="GPR274" s="412"/>
      <c r="GPS274" s="412"/>
      <c r="GPT274" s="412"/>
      <c r="GPU274" s="412"/>
      <c r="GPV274" s="412"/>
      <c r="GPW274" s="412"/>
      <c r="GPX274" s="412"/>
      <c r="GPY274" s="412"/>
      <c r="GPZ274" s="412"/>
      <c r="GQA274" s="412"/>
      <c r="GQB274" s="412"/>
      <c r="GQC274" s="412"/>
      <c r="GQD274" s="412"/>
      <c r="GQE274" s="412"/>
      <c r="GQF274" s="412"/>
      <c r="GQG274" s="412"/>
      <c r="GQH274" s="412"/>
      <c r="GQI274" s="412"/>
      <c r="GQJ274" s="412"/>
      <c r="GQK274" s="412"/>
      <c r="GQL274" s="412"/>
      <c r="GQM274" s="412"/>
      <c r="GQN274" s="412"/>
      <c r="GQO274" s="412"/>
      <c r="GQP274" s="412"/>
      <c r="GQQ274" s="412"/>
      <c r="GQR274" s="412"/>
      <c r="GQS274" s="412"/>
      <c r="GQT274" s="412"/>
      <c r="GQU274" s="412"/>
      <c r="GQV274" s="412"/>
      <c r="GQW274" s="412"/>
      <c r="GQX274" s="412"/>
      <c r="GQY274" s="412"/>
      <c r="GQZ274" s="412"/>
      <c r="GRA274" s="412"/>
      <c r="GRB274" s="412"/>
      <c r="GRC274" s="412"/>
      <c r="GRD274" s="412"/>
      <c r="GRE274" s="412"/>
      <c r="GRF274" s="413"/>
      <c r="GRG274" s="413"/>
      <c r="GRH274" s="413"/>
      <c r="GRI274" s="413"/>
      <c r="GRJ274" s="413"/>
      <c r="GRK274" s="413"/>
      <c r="GRL274" s="413"/>
      <c r="GRM274" s="413"/>
      <c r="GRN274" s="413"/>
      <c r="GRO274" s="413"/>
      <c r="GRP274" s="413"/>
      <c r="GRQ274" s="413"/>
      <c r="GRR274" s="413"/>
      <c r="GRS274" s="413"/>
      <c r="GRT274" s="413"/>
      <c r="GRU274" s="413"/>
      <c r="GRV274" s="413"/>
      <c r="GRW274" s="413"/>
      <c r="GRX274" s="413"/>
      <c r="GRY274" s="413"/>
      <c r="GRZ274" s="413"/>
      <c r="GSA274" s="413"/>
      <c r="GSB274" s="413"/>
      <c r="GSC274" s="413"/>
      <c r="GSD274" s="414"/>
      <c r="GSE274" s="414"/>
      <c r="GSF274" s="414"/>
      <c r="GSG274" s="414"/>
      <c r="GSH274" s="414"/>
      <c r="GSI274" s="413"/>
      <c r="GSJ274" s="413"/>
      <c r="GSK274" s="414"/>
      <c r="GSL274" s="414"/>
      <c r="GSM274" s="413"/>
      <c r="GSN274" s="413"/>
      <c r="GSO274" s="414"/>
      <c r="GSP274" s="414"/>
      <c r="GSQ274" s="413"/>
      <c r="GSR274" s="413"/>
      <c r="GSS274" s="413"/>
      <c r="GST274" s="413"/>
      <c r="GSU274" s="413"/>
      <c r="GSV274" s="413"/>
      <c r="GSW274" s="413"/>
      <c r="GSX274" s="414"/>
      <c r="GSY274" s="414"/>
      <c r="GSZ274" s="413"/>
      <c r="GTA274" s="413"/>
      <c r="GTB274" s="414"/>
      <c r="GTC274" s="414"/>
      <c r="GTD274" s="413"/>
      <c r="GTE274" s="413"/>
      <c r="GTF274" s="413"/>
      <c r="GTG274" s="413"/>
      <c r="GTH274" s="413"/>
      <c r="GTI274" s="407"/>
      <c r="GTJ274" s="439"/>
      <c r="GTK274" s="413"/>
      <c r="GTL274" s="413"/>
      <c r="GTM274" s="413"/>
      <c r="GTN274" s="413"/>
      <c r="GTO274" s="413"/>
      <c r="GTP274" s="413"/>
      <c r="GTQ274" s="413"/>
      <c r="GTR274" s="412"/>
      <c r="GTS274" s="412"/>
      <c r="GTT274" s="412"/>
      <c r="GTU274" s="412"/>
      <c r="GTV274" s="412"/>
      <c r="GTW274" s="412"/>
      <c r="GTX274" s="412"/>
      <c r="GTY274" s="412"/>
      <c r="GTZ274" s="412"/>
      <c r="GUA274" s="412"/>
      <c r="GUB274" s="412"/>
      <c r="GUC274" s="412"/>
      <c r="GUD274" s="412"/>
      <c r="GUE274" s="412"/>
      <c r="GUF274" s="412"/>
      <c r="GUG274" s="412"/>
      <c r="GUH274" s="412"/>
      <c r="GUI274" s="412"/>
      <c r="GUJ274" s="412"/>
      <c r="GUK274" s="412"/>
      <c r="GUL274" s="412"/>
      <c r="GUM274" s="412"/>
      <c r="GUN274" s="412"/>
      <c r="GUO274" s="412"/>
      <c r="GUP274" s="412"/>
      <c r="GUQ274" s="412"/>
      <c r="GUR274" s="412"/>
      <c r="GUS274" s="412"/>
      <c r="GUT274" s="412"/>
      <c r="GUU274" s="412"/>
      <c r="GUV274" s="412"/>
      <c r="GUW274" s="412"/>
      <c r="GUX274" s="412"/>
      <c r="GUY274" s="412"/>
      <c r="GUZ274" s="412"/>
      <c r="GVA274" s="412"/>
      <c r="GVB274" s="412"/>
      <c r="GVC274" s="412"/>
      <c r="GVD274" s="412"/>
      <c r="GVE274" s="412"/>
      <c r="GVF274" s="412"/>
      <c r="GVG274" s="412"/>
      <c r="GVH274" s="412"/>
      <c r="GVI274" s="412"/>
      <c r="GVJ274" s="413"/>
      <c r="GVK274" s="413"/>
      <c r="GVL274" s="413"/>
      <c r="GVM274" s="413"/>
      <c r="GVN274" s="413"/>
      <c r="GVO274" s="413"/>
      <c r="GVP274" s="413"/>
      <c r="GVQ274" s="413"/>
      <c r="GVR274" s="413"/>
      <c r="GVS274" s="413"/>
      <c r="GVT274" s="413"/>
      <c r="GVU274" s="413"/>
      <c r="GVV274" s="413"/>
      <c r="GVW274" s="413"/>
      <c r="GVX274" s="413"/>
      <c r="GVY274" s="413"/>
      <c r="GVZ274" s="413"/>
      <c r="GWA274" s="413"/>
      <c r="GWB274" s="413"/>
      <c r="GWC274" s="413"/>
      <c r="GWD274" s="413"/>
      <c r="GWE274" s="413"/>
      <c r="GWF274" s="413"/>
      <c r="GWG274" s="413"/>
      <c r="GWH274" s="414"/>
      <c r="GWI274" s="414"/>
      <c r="GWJ274" s="414"/>
      <c r="GWK274" s="414"/>
      <c r="GWL274" s="414"/>
      <c r="GWM274" s="413"/>
      <c r="GWN274" s="413"/>
      <c r="GWO274" s="414"/>
      <c r="GWP274" s="414"/>
      <c r="GWQ274" s="413"/>
      <c r="GWR274" s="413"/>
      <c r="GWS274" s="414"/>
      <c r="GWT274" s="414"/>
      <c r="GWU274" s="413"/>
      <c r="GWV274" s="413"/>
      <c r="GWW274" s="413"/>
      <c r="GWX274" s="413"/>
      <c r="GWY274" s="413"/>
      <c r="GWZ274" s="413"/>
      <c r="GXA274" s="413"/>
      <c r="GXB274" s="414"/>
      <c r="GXC274" s="414"/>
      <c r="GXD274" s="413"/>
      <c r="GXE274" s="413"/>
      <c r="GXF274" s="414"/>
      <c r="GXG274" s="414"/>
      <c r="GXH274" s="413"/>
      <c r="GXI274" s="413"/>
      <c r="GXJ274" s="413"/>
      <c r="GXK274" s="413"/>
      <c r="GXL274" s="413"/>
      <c r="GXM274" s="407"/>
      <c r="GXN274" s="439"/>
      <c r="GXO274" s="413"/>
      <c r="GXP274" s="413"/>
      <c r="GXQ274" s="413"/>
      <c r="GXR274" s="413"/>
      <c r="GXS274" s="413"/>
      <c r="GXT274" s="413"/>
      <c r="GXU274" s="413"/>
      <c r="GXV274" s="412"/>
      <c r="GXW274" s="412"/>
      <c r="GXX274" s="412"/>
      <c r="GXY274" s="412"/>
      <c r="GXZ274" s="412"/>
      <c r="GYA274" s="412"/>
      <c r="GYB274" s="412"/>
      <c r="GYC274" s="412"/>
      <c r="GYD274" s="412"/>
      <c r="GYE274" s="412"/>
      <c r="GYF274" s="412"/>
      <c r="GYG274" s="412"/>
      <c r="GYH274" s="412"/>
      <c r="GYI274" s="412"/>
      <c r="GYJ274" s="412"/>
      <c r="GYK274" s="412"/>
      <c r="GYL274" s="412"/>
      <c r="GYM274" s="412"/>
      <c r="GYN274" s="412"/>
      <c r="GYO274" s="412"/>
      <c r="GYP274" s="412"/>
      <c r="GYQ274" s="412"/>
      <c r="GYR274" s="412"/>
      <c r="GYS274" s="412"/>
      <c r="GYT274" s="412"/>
      <c r="GYU274" s="412"/>
      <c r="GYV274" s="412"/>
      <c r="GYW274" s="412"/>
      <c r="GYX274" s="412"/>
      <c r="GYY274" s="412"/>
      <c r="GYZ274" s="412"/>
      <c r="GZA274" s="412"/>
      <c r="GZB274" s="412"/>
      <c r="GZC274" s="412"/>
      <c r="GZD274" s="412"/>
      <c r="GZE274" s="412"/>
      <c r="GZF274" s="412"/>
      <c r="GZG274" s="412"/>
      <c r="GZH274" s="412"/>
      <c r="GZI274" s="412"/>
      <c r="GZJ274" s="412"/>
      <c r="GZK274" s="412"/>
      <c r="GZL274" s="412"/>
      <c r="GZM274" s="412"/>
      <c r="GZN274" s="413"/>
      <c r="GZO274" s="413"/>
      <c r="GZP274" s="413"/>
      <c r="GZQ274" s="413"/>
      <c r="GZR274" s="413"/>
      <c r="GZS274" s="413"/>
      <c r="GZT274" s="413"/>
      <c r="GZU274" s="413"/>
      <c r="GZV274" s="413"/>
      <c r="GZW274" s="413"/>
      <c r="GZX274" s="413"/>
      <c r="GZY274" s="413"/>
      <c r="GZZ274" s="413"/>
      <c r="HAA274" s="413"/>
      <c r="HAB274" s="413"/>
      <c r="HAC274" s="413"/>
      <c r="HAD274" s="413"/>
      <c r="HAE274" s="413"/>
      <c r="HAF274" s="413"/>
      <c r="HAG274" s="413"/>
      <c r="HAH274" s="413"/>
      <c r="HAI274" s="413"/>
      <c r="HAJ274" s="413"/>
      <c r="HAK274" s="413"/>
      <c r="HAL274" s="414"/>
      <c r="HAM274" s="414"/>
      <c r="HAN274" s="414"/>
      <c r="HAO274" s="414"/>
      <c r="HAP274" s="414"/>
      <c r="HAQ274" s="413"/>
      <c r="HAR274" s="413"/>
      <c r="HAS274" s="414"/>
      <c r="HAT274" s="414"/>
      <c r="HAU274" s="413"/>
      <c r="HAV274" s="413"/>
      <c r="HAW274" s="414"/>
      <c r="HAX274" s="414"/>
      <c r="HAY274" s="413"/>
      <c r="HAZ274" s="413"/>
      <c r="HBA274" s="413"/>
      <c r="HBB274" s="413"/>
      <c r="HBC274" s="413"/>
      <c r="HBD274" s="413"/>
      <c r="HBE274" s="413"/>
      <c r="HBF274" s="414"/>
      <c r="HBG274" s="414"/>
      <c r="HBH274" s="413"/>
      <c r="HBI274" s="413"/>
      <c r="HBJ274" s="414"/>
      <c r="HBK274" s="414"/>
      <c r="HBL274" s="413"/>
      <c r="HBM274" s="413"/>
      <c r="HBN274" s="413"/>
      <c r="HBO274" s="413"/>
      <c r="HBP274" s="413"/>
      <c r="HBQ274" s="407"/>
      <c r="HBR274" s="439"/>
      <c r="HBS274" s="413"/>
      <c r="HBT274" s="413"/>
      <c r="HBU274" s="413"/>
      <c r="HBV274" s="413"/>
      <c r="HBW274" s="413"/>
      <c r="HBX274" s="413"/>
      <c r="HBY274" s="413"/>
      <c r="HBZ274" s="412"/>
      <c r="HCA274" s="412"/>
      <c r="HCB274" s="412"/>
      <c r="HCC274" s="412"/>
      <c r="HCD274" s="412"/>
      <c r="HCE274" s="412"/>
      <c r="HCF274" s="412"/>
      <c r="HCG274" s="412"/>
      <c r="HCH274" s="412"/>
      <c r="HCI274" s="412"/>
      <c r="HCJ274" s="412"/>
      <c r="HCK274" s="412"/>
      <c r="HCL274" s="412"/>
      <c r="HCM274" s="412"/>
      <c r="HCN274" s="412"/>
      <c r="HCO274" s="412"/>
      <c r="HCP274" s="412"/>
      <c r="HCQ274" s="412"/>
      <c r="HCR274" s="412"/>
      <c r="HCS274" s="412"/>
      <c r="HCT274" s="412"/>
      <c r="HCU274" s="412"/>
      <c r="HCV274" s="412"/>
      <c r="HCW274" s="412"/>
      <c r="HCX274" s="412"/>
      <c r="HCY274" s="412"/>
      <c r="HCZ274" s="412"/>
      <c r="HDA274" s="412"/>
      <c r="HDB274" s="412"/>
      <c r="HDC274" s="412"/>
      <c r="HDD274" s="412"/>
      <c r="HDE274" s="412"/>
      <c r="HDF274" s="412"/>
      <c r="HDG274" s="412"/>
      <c r="HDH274" s="412"/>
      <c r="HDI274" s="412"/>
      <c r="HDJ274" s="412"/>
      <c r="HDK274" s="412"/>
      <c r="HDL274" s="412"/>
      <c r="HDM274" s="412"/>
      <c r="HDN274" s="412"/>
      <c r="HDO274" s="412"/>
      <c r="HDP274" s="412"/>
      <c r="HDQ274" s="412"/>
      <c r="HDR274" s="413"/>
      <c r="HDS274" s="413"/>
      <c r="HDT274" s="413"/>
      <c r="HDU274" s="413"/>
      <c r="HDV274" s="413"/>
      <c r="HDW274" s="413"/>
      <c r="HDX274" s="413"/>
      <c r="HDY274" s="413"/>
      <c r="HDZ274" s="413"/>
      <c r="HEA274" s="413"/>
      <c r="HEB274" s="413"/>
      <c r="HEC274" s="413"/>
      <c r="HED274" s="413"/>
      <c r="HEE274" s="413"/>
      <c r="HEF274" s="413"/>
      <c r="HEG274" s="413"/>
      <c r="HEH274" s="413"/>
      <c r="HEI274" s="413"/>
      <c r="HEJ274" s="413"/>
      <c r="HEK274" s="413"/>
      <c r="HEL274" s="413"/>
      <c r="HEM274" s="413"/>
      <c r="HEN274" s="413"/>
      <c r="HEO274" s="413"/>
      <c r="HEP274" s="414"/>
      <c r="HEQ274" s="414"/>
      <c r="HER274" s="414"/>
      <c r="HES274" s="414"/>
      <c r="HET274" s="414"/>
      <c r="HEU274" s="413"/>
      <c r="HEV274" s="413"/>
      <c r="HEW274" s="414"/>
      <c r="HEX274" s="414"/>
      <c r="HEY274" s="413"/>
      <c r="HEZ274" s="413"/>
      <c r="HFA274" s="414"/>
      <c r="HFB274" s="414"/>
      <c r="HFC274" s="413"/>
      <c r="HFD274" s="413"/>
      <c r="HFE274" s="413"/>
      <c r="HFF274" s="413"/>
      <c r="HFG274" s="413"/>
      <c r="HFH274" s="413"/>
      <c r="HFI274" s="413"/>
      <c r="HFJ274" s="414"/>
      <c r="HFK274" s="414"/>
      <c r="HFL274" s="413"/>
      <c r="HFM274" s="413"/>
      <c r="HFN274" s="414"/>
      <c r="HFO274" s="414"/>
      <c r="HFP274" s="413"/>
      <c r="HFQ274" s="413"/>
      <c r="HFR274" s="413"/>
      <c r="HFS274" s="413"/>
      <c r="HFT274" s="413"/>
      <c r="HFU274" s="407"/>
      <c r="HFV274" s="439"/>
      <c r="HFW274" s="413"/>
      <c r="HFX274" s="413"/>
      <c r="HFY274" s="413"/>
      <c r="HFZ274" s="413"/>
      <c r="HGA274" s="413"/>
      <c r="HGB274" s="413"/>
      <c r="HGC274" s="413"/>
      <c r="HGD274" s="412"/>
      <c r="HGE274" s="412"/>
      <c r="HGF274" s="412"/>
      <c r="HGG274" s="412"/>
      <c r="HGH274" s="412"/>
      <c r="HGI274" s="412"/>
      <c r="HGJ274" s="412"/>
      <c r="HGK274" s="412"/>
      <c r="HGL274" s="412"/>
      <c r="HGM274" s="412"/>
      <c r="HGN274" s="412"/>
      <c r="HGO274" s="412"/>
      <c r="HGP274" s="412"/>
      <c r="HGQ274" s="412"/>
      <c r="HGR274" s="412"/>
      <c r="HGS274" s="412"/>
      <c r="HGT274" s="412"/>
      <c r="HGU274" s="412"/>
      <c r="HGV274" s="412"/>
      <c r="HGW274" s="412"/>
      <c r="HGX274" s="412"/>
      <c r="HGY274" s="412"/>
      <c r="HGZ274" s="412"/>
      <c r="HHA274" s="412"/>
      <c r="HHB274" s="412"/>
      <c r="HHC274" s="412"/>
      <c r="HHD274" s="412"/>
      <c r="HHE274" s="412"/>
      <c r="HHF274" s="412"/>
      <c r="HHG274" s="412"/>
      <c r="HHH274" s="412"/>
      <c r="HHI274" s="412"/>
      <c r="HHJ274" s="412"/>
      <c r="HHK274" s="412"/>
      <c r="HHL274" s="412"/>
      <c r="HHM274" s="412"/>
      <c r="HHN274" s="412"/>
      <c r="HHO274" s="412"/>
      <c r="HHP274" s="412"/>
      <c r="HHQ274" s="412"/>
      <c r="HHR274" s="412"/>
      <c r="HHS274" s="412"/>
      <c r="HHT274" s="412"/>
      <c r="HHU274" s="412"/>
      <c r="HHV274" s="413"/>
      <c r="HHW274" s="413"/>
      <c r="HHX274" s="413"/>
      <c r="HHY274" s="413"/>
      <c r="HHZ274" s="413"/>
      <c r="HIA274" s="413"/>
      <c r="HIB274" s="413"/>
      <c r="HIC274" s="413"/>
      <c r="HID274" s="413"/>
      <c r="HIE274" s="413"/>
      <c r="HIF274" s="413"/>
      <c r="HIG274" s="413"/>
      <c r="HIH274" s="413"/>
      <c r="HII274" s="413"/>
      <c r="HIJ274" s="413"/>
      <c r="HIK274" s="413"/>
      <c r="HIL274" s="413"/>
      <c r="HIM274" s="413"/>
      <c r="HIN274" s="413"/>
      <c r="HIO274" s="413"/>
      <c r="HIP274" s="413"/>
      <c r="HIQ274" s="413"/>
      <c r="HIR274" s="413"/>
      <c r="HIS274" s="413"/>
      <c r="HIT274" s="414"/>
      <c r="HIU274" s="414"/>
      <c r="HIV274" s="414"/>
      <c r="HIW274" s="414"/>
      <c r="HIX274" s="414"/>
      <c r="HIY274" s="413"/>
      <c r="HIZ274" s="413"/>
      <c r="HJA274" s="414"/>
      <c r="HJB274" s="414"/>
      <c r="HJC274" s="413"/>
      <c r="HJD274" s="413"/>
      <c r="HJE274" s="414"/>
      <c r="HJF274" s="414"/>
      <c r="HJG274" s="413"/>
      <c r="HJH274" s="413"/>
      <c r="HJI274" s="413"/>
      <c r="HJJ274" s="413"/>
      <c r="HJK274" s="413"/>
      <c r="HJL274" s="413"/>
      <c r="HJM274" s="413"/>
      <c r="HJN274" s="414"/>
      <c r="HJO274" s="414"/>
      <c r="HJP274" s="413"/>
      <c r="HJQ274" s="413"/>
      <c r="HJR274" s="414"/>
      <c r="HJS274" s="414"/>
      <c r="HJT274" s="413"/>
      <c r="HJU274" s="413"/>
      <c r="HJV274" s="413"/>
      <c r="HJW274" s="413"/>
      <c r="HJX274" s="413"/>
      <c r="HJY274" s="407"/>
      <c r="HJZ274" s="439"/>
      <c r="HKA274" s="413"/>
      <c r="HKB274" s="413"/>
      <c r="HKC274" s="413"/>
      <c r="HKD274" s="413"/>
      <c r="HKE274" s="413"/>
      <c r="HKF274" s="413"/>
      <c r="HKG274" s="413"/>
      <c r="HKH274" s="412"/>
      <c r="HKI274" s="412"/>
      <c r="HKJ274" s="412"/>
      <c r="HKK274" s="412"/>
      <c r="HKL274" s="412"/>
      <c r="HKM274" s="412"/>
      <c r="HKN274" s="412"/>
      <c r="HKO274" s="412"/>
      <c r="HKP274" s="412"/>
      <c r="HKQ274" s="412"/>
      <c r="HKR274" s="412"/>
      <c r="HKS274" s="412"/>
      <c r="HKT274" s="412"/>
      <c r="HKU274" s="412"/>
      <c r="HKV274" s="412"/>
      <c r="HKW274" s="412"/>
      <c r="HKX274" s="412"/>
      <c r="HKY274" s="412"/>
      <c r="HKZ274" s="412"/>
      <c r="HLA274" s="412"/>
      <c r="HLB274" s="412"/>
      <c r="HLC274" s="412"/>
      <c r="HLD274" s="412"/>
      <c r="HLE274" s="412"/>
      <c r="HLF274" s="412"/>
      <c r="HLG274" s="412"/>
      <c r="HLH274" s="412"/>
      <c r="HLI274" s="412"/>
      <c r="HLJ274" s="412"/>
      <c r="HLK274" s="412"/>
      <c r="HLL274" s="412"/>
      <c r="HLM274" s="412"/>
      <c r="HLN274" s="412"/>
      <c r="HLO274" s="412"/>
      <c r="HLP274" s="412"/>
      <c r="HLQ274" s="412"/>
      <c r="HLR274" s="412"/>
      <c r="HLS274" s="412"/>
      <c r="HLT274" s="412"/>
      <c r="HLU274" s="412"/>
      <c r="HLV274" s="412"/>
      <c r="HLW274" s="412"/>
      <c r="HLX274" s="412"/>
      <c r="HLY274" s="412"/>
      <c r="HLZ274" s="413"/>
      <c r="HMA274" s="413"/>
      <c r="HMB274" s="413"/>
      <c r="HMC274" s="413"/>
      <c r="HMD274" s="413"/>
      <c r="HME274" s="413"/>
      <c r="HMF274" s="413"/>
      <c r="HMG274" s="413"/>
      <c r="HMH274" s="413"/>
      <c r="HMI274" s="413"/>
      <c r="HMJ274" s="413"/>
      <c r="HMK274" s="413"/>
      <c r="HML274" s="413"/>
      <c r="HMM274" s="413"/>
      <c r="HMN274" s="413"/>
      <c r="HMO274" s="413"/>
      <c r="HMP274" s="413"/>
      <c r="HMQ274" s="413"/>
      <c r="HMR274" s="413"/>
      <c r="HMS274" s="413"/>
      <c r="HMT274" s="413"/>
      <c r="HMU274" s="413"/>
      <c r="HMV274" s="413"/>
      <c r="HMW274" s="413"/>
      <c r="HMX274" s="414"/>
      <c r="HMY274" s="414"/>
      <c r="HMZ274" s="414"/>
      <c r="HNA274" s="414"/>
      <c r="HNB274" s="414"/>
      <c r="HNC274" s="413"/>
      <c r="HND274" s="413"/>
      <c r="HNE274" s="414"/>
      <c r="HNF274" s="414"/>
      <c r="HNG274" s="413"/>
      <c r="HNH274" s="413"/>
      <c r="HNI274" s="414"/>
      <c r="HNJ274" s="414"/>
      <c r="HNK274" s="413"/>
      <c r="HNL274" s="413"/>
      <c r="HNM274" s="413"/>
      <c r="HNN274" s="413"/>
      <c r="HNO274" s="413"/>
      <c r="HNP274" s="413"/>
      <c r="HNQ274" s="413"/>
      <c r="HNR274" s="414"/>
      <c r="HNS274" s="414"/>
      <c r="HNT274" s="413"/>
      <c r="HNU274" s="413"/>
      <c r="HNV274" s="414"/>
      <c r="HNW274" s="414"/>
      <c r="HNX274" s="413"/>
      <c r="HNY274" s="413"/>
      <c r="HNZ274" s="413"/>
      <c r="HOA274" s="413"/>
      <c r="HOB274" s="413"/>
      <c r="HOC274" s="407"/>
      <c r="HOD274" s="439"/>
      <c r="HOE274" s="413"/>
      <c r="HOF274" s="413"/>
      <c r="HOG274" s="413"/>
      <c r="HOH274" s="413"/>
      <c r="HOI274" s="413"/>
      <c r="HOJ274" s="413"/>
      <c r="HOK274" s="413"/>
      <c r="HOL274" s="412"/>
      <c r="HOM274" s="412"/>
      <c r="HON274" s="412"/>
      <c r="HOO274" s="412"/>
      <c r="HOP274" s="412"/>
      <c r="HOQ274" s="412"/>
      <c r="HOR274" s="412"/>
      <c r="HOS274" s="412"/>
      <c r="HOT274" s="412"/>
      <c r="HOU274" s="412"/>
      <c r="HOV274" s="412"/>
      <c r="HOW274" s="412"/>
      <c r="HOX274" s="412"/>
      <c r="HOY274" s="412"/>
      <c r="HOZ274" s="412"/>
      <c r="HPA274" s="412"/>
      <c r="HPB274" s="412"/>
      <c r="HPC274" s="412"/>
      <c r="HPD274" s="412"/>
      <c r="HPE274" s="412"/>
      <c r="HPF274" s="412"/>
      <c r="HPG274" s="412"/>
      <c r="HPH274" s="412"/>
      <c r="HPI274" s="412"/>
      <c r="HPJ274" s="412"/>
      <c r="HPK274" s="412"/>
      <c r="HPL274" s="412"/>
      <c r="HPM274" s="412"/>
      <c r="HPN274" s="412"/>
      <c r="HPO274" s="412"/>
      <c r="HPP274" s="412"/>
      <c r="HPQ274" s="412"/>
      <c r="HPR274" s="412"/>
      <c r="HPS274" s="412"/>
      <c r="HPT274" s="412"/>
      <c r="HPU274" s="412"/>
      <c r="HPV274" s="412"/>
      <c r="HPW274" s="412"/>
      <c r="HPX274" s="412"/>
      <c r="HPY274" s="412"/>
      <c r="HPZ274" s="412"/>
      <c r="HQA274" s="412"/>
      <c r="HQB274" s="412"/>
      <c r="HQC274" s="412"/>
      <c r="HQD274" s="413"/>
      <c r="HQE274" s="413"/>
      <c r="HQF274" s="413"/>
      <c r="HQG274" s="413"/>
      <c r="HQH274" s="413"/>
      <c r="HQI274" s="413"/>
      <c r="HQJ274" s="413"/>
      <c r="HQK274" s="413"/>
      <c r="HQL274" s="413"/>
      <c r="HQM274" s="413"/>
      <c r="HQN274" s="413"/>
      <c r="HQO274" s="413"/>
      <c r="HQP274" s="413"/>
      <c r="HQQ274" s="413"/>
      <c r="HQR274" s="413"/>
      <c r="HQS274" s="413"/>
      <c r="HQT274" s="413"/>
      <c r="HQU274" s="413"/>
      <c r="HQV274" s="413"/>
      <c r="HQW274" s="413"/>
      <c r="HQX274" s="413"/>
      <c r="HQY274" s="413"/>
      <c r="HQZ274" s="413"/>
      <c r="HRA274" s="413"/>
      <c r="HRB274" s="414"/>
      <c r="HRC274" s="414"/>
      <c r="HRD274" s="414"/>
      <c r="HRE274" s="414"/>
      <c r="HRF274" s="414"/>
      <c r="HRG274" s="413"/>
      <c r="HRH274" s="413"/>
      <c r="HRI274" s="414"/>
      <c r="HRJ274" s="414"/>
      <c r="HRK274" s="413"/>
      <c r="HRL274" s="413"/>
      <c r="HRM274" s="414"/>
      <c r="HRN274" s="414"/>
      <c r="HRO274" s="413"/>
      <c r="HRP274" s="413"/>
      <c r="HRQ274" s="413"/>
      <c r="HRR274" s="413"/>
      <c r="HRS274" s="413"/>
      <c r="HRT274" s="413"/>
      <c r="HRU274" s="413"/>
      <c r="HRV274" s="414"/>
      <c r="HRW274" s="414"/>
      <c r="HRX274" s="413"/>
      <c r="HRY274" s="413"/>
      <c r="HRZ274" s="414"/>
      <c r="HSA274" s="414"/>
      <c r="HSB274" s="413"/>
      <c r="HSC274" s="413"/>
      <c r="HSD274" s="413"/>
      <c r="HSE274" s="413"/>
      <c r="HSF274" s="413"/>
      <c r="HSG274" s="407"/>
      <c r="HSH274" s="439"/>
      <c r="HSI274" s="413"/>
      <c r="HSJ274" s="413"/>
      <c r="HSK274" s="413"/>
      <c r="HSL274" s="413"/>
      <c r="HSM274" s="413"/>
      <c r="HSN274" s="413"/>
      <c r="HSO274" s="413"/>
      <c r="HSP274" s="412"/>
      <c r="HSQ274" s="412"/>
      <c r="HSR274" s="412"/>
      <c r="HSS274" s="412"/>
      <c r="HST274" s="412"/>
      <c r="HSU274" s="412"/>
      <c r="HSV274" s="412"/>
      <c r="HSW274" s="412"/>
      <c r="HSX274" s="412"/>
      <c r="HSY274" s="412"/>
      <c r="HSZ274" s="412"/>
      <c r="HTA274" s="412"/>
      <c r="HTB274" s="412"/>
      <c r="HTC274" s="412"/>
      <c r="HTD274" s="412"/>
      <c r="HTE274" s="412"/>
      <c r="HTF274" s="412"/>
      <c r="HTG274" s="412"/>
      <c r="HTH274" s="412"/>
      <c r="HTI274" s="412"/>
      <c r="HTJ274" s="412"/>
      <c r="HTK274" s="412"/>
      <c r="HTL274" s="412"/>
      <c r="HTM274" s="412"/>
      <c r="HTN274" s="412"/>
      <c r="HTO274" s="412"/>
      <c r="HTP274" s="412"/>
      <c r="HTQ274" s="412"/>
      <c r="HTR274" s="412"/>
      <c r="HTS274" s="412"/>
      <c r="HTT274" s="412"/>
      <c r="HTU274" s="412"/>
      <c r="HTV274" s="412"/>
      <c r="HTW274" s="412"/>
      <c r="HTX274" s="412"/>
      <c r="HTY274" s="412"/>
      <c r="HTZ274" s="412"/>
      <c r="HUA274" s="412"/>
      <c r="HUB274" s="412"/>
      <c r="HUC274" s="412"/>
      <c r="HUD274" s="412"/>
      <c r="HUE274" s="412"/>
      <c r="HUF274" s="412"/>
      <c r="HUG274" s="412"/>
      <c r="HUH274" s="413"/>
      <c r="HUI274" s="413"/>
      <c r="HUJ274" s="413"/>
      <c r="HUK274" s="413"/>
      <c r="HUL274" s="413"/>
      <c r="HUM274" s="413"/>
      <c r="HUN274" s="413"/>
      <c r="HUO274" s="413"/>
      <c r="HUP274" s="413"/>
      <c r="HUQ274" s="413"/>
      <c r="HUR274" s="413"/>
      <c r="HUS274" s="413"/>
      <c r="HUT274" s="413"/>
      <c r="HUU274" s="413"/>
      <c r="HUV274" s="413"/>
      <c r="HUW274" s="413"/>
      <c r="HUX274" s="413"/>
      <c r="HUY274" s="413"/>
      <c r="HUZ274" s="413"/>
      <c r="HVA274" s="413"/>
      <c r="HVB274" s="413"/>
      <c r="HVC274" s="413"/>
      <c r="HVD274" s="413"/>
      <c r="HVE274" s="413"/>
      <c r="HVF274" s="414"/>
      <c r="HVG274" s="414"/>
      <c r="HVH274" s="414"/>
      <c r="HVI274" s="414"/>
      <c r="HVJ274" s="414"/>
      <c r="HVK274" s="413"/>
      <c r="HVL274" s="413"/>
      <c r="HVM274" s="414"/>
      <c r="HVN274" s="414"/>
      <c r="HVO274" s="413"/>
      <c r="HVP274" s="413"/>
      <c r="HVQ274" s="414"/>
      <c r="HVR274" s="414"/>
      <c r="HVS274" s="413"/>
      <c r="HVT274" s="413"/>
      <c r="HVU274" s="413"/>
      <c r="HVV274" s="413"/>
      <c r="HVW274" s="413"/>
      <c r="HVX274" s="413"/>
      <c r="HVY274" s="413"/>
      <c r="HVZ274" s="414"/>
      <c r="HWA274" s="414"/>
      <c r="HWB274" s="413"/>
      <c r="HWC274" s="413"/>
      <c r="HWD274" s="414"/>
      <c r="HWE274" s="414"/>
      <c r="HWF274" s="413"/>
      <c r="HWG274" s="413"/>
      <c r="HWH274" s="413"/>
      <c r="HWI274" s="413"/>
      <c r="HWJ274" s="413"/>
      <c r="HWK274" s="407"/>
      <c r="HWL274" s="439"/>
      <c r="HWM274" s="413"/>
      <c r="HWN274" s="413"/>
      <c r="HWO274" s="413"/>
      <c r="HWP274" s="413"/>
      <c r="HWQ274" s="413"/>
      <c r="HWR274" s="413"/>
      <c r="HWS274" s="413"/>
      <c r="HWT274" s="412"/>
      <c r="HWU274" s="412"/>
      <c r="HWV274" s="412"/>
      <c r="HWW274" s="412"/>
      <c r="HWX274" s="412"/>
      <c r="HWY274" s="412"/>
      <c r="HWZ274" s="412"/>
      <c r="HXA274" s="412"/>
      <c r="HXB274" s="412"/>
      <c r="HXC274" s="412"/>
      <c r="HXD274" s="412"/>
      <c r="HXE274" s="412"/>
      <c r="HXF274" s="412"/>
      <c r="HXG274" s="412"/>
      <c r="HXH274" s="412"/>
      <c r="HXI274" s="412"/>
      <c r="HXJ274" s="412"/>
      <c r="HXK274" s="412"/>
      <c r="HXL274" s="412"/>
      <c r="HXM274" s="412"/>
      <c r="HXN274" s="412"/>
      <c r="HXO274" s="412"/>
      <c r="HXP274" s="412"/>
      <c r="HXQ274" s="412"/>
      <c r="HXR274" s="412"/>
      <c r="HXS274" s="412"/>
      <c r="HXT274" s="412"/>
      <c r="HXU274" s="412"/>
      <c r="HXV274" s="412"/>
      <c r="HXW274" s="412"/>
      <c r="HXX274" s="412"/>
      <c r="HXY274" s="412"/>
      <c r="HXZ274" s="412"/>
      <c r="HYA274" s="412"/>
      <c r="HYB274" s="412"/>
      <c r="HYC274" s="412"/>
      <c r="HYD274" s="412"/>
      <c r="HYE274" s="412"/>
      <c r="HYF274" s="412"/>
      <c r="HYG274" s="412"/>
      <c r="HYH274" s="412"/>
      <c r="HYI274" s="412"/>
      <c r="HYJ274" s="412"/>
      <c r="HYK274" s="412"/>
      <c r="HYL274" s="413"/>
      <c r="HYM274" s="413"/>
      <c r="HYN274" s="413"/>
      <c r="HYO274" s="413"/>
      <c r="HYP274" s="413"/>
      <c r="HYQ274" s="413"/>
      <c r="HYR274" s="413"/>
      <c r="HYS274" s="413"/>
      <c r="HYT274" s="413"/>
      <c r="HYU274" s="413"/>
      <c r="HYV274" s="413"/>
      <c r="HYW274" s="413"/>
      <c r="HYX274" s="413"/>
      <c r="HYY274" s="413"/>
      <c r="HYZ274" s="413"/>
      <c r="HZA274" s="413"/>
      <c r="HZB274" s="413"/>
      <c r="HZC274" s="413"/>
      <c r="HZD274" s="413"/>
      <c r="HZE274" s="413"/>
      <c r="HZF274" s="413"/>
      <c r="HZG274" s="413"/>
      <c r="HZH274" s="413"/>
      <c r="HZI274" s="413"/>
      <c r="HZJ274" s="414"/>
      <c r="HZK274" s="414"/>
      <c r="HZL274" s="414"/>
      <c r="HZM274" s="414"/>
      <c r="HZN274" s="414"/>
      <c r="HZO274" s="413"/>
      <c r="HZP274" s="413"/>
      <c r="HZQ274" s="414"/>
      <c r="HZR274" s="414"/>
      <c r="HZS274" s="413"/>
      <c r="HZT274" s="413"/>
      <c r="HZU274" s="414"/>
      <c r="HZV274" s="414"/>
      <c r="HZW274" s="413"/>
      <c r="HZX274" s="413"/>
      <c r="HZY274" s="413"/>
      <c r="HZZ274" s="413"/>
      <c r="IAA274" s="413"/>
      <c r="IAB274" s="413"/>
      <c r="IAC274" s="413"/>
      <c r="IAD274" s="414"/>
      <c r="IAE274" s="414"/>
      <c r="IAF274" s="413"/>
      <c r="IAG274" s="413"/>
      <c r="IAH274" s="414"/>
      <c r="IAI274" s="414"/>
      <c r="IAJ274" s="413"/>
      <c r="IAK274" s="413"/>
      <c r="IAL274" s="413"/>
      <c r="IAM274" s="413"/>
      <c r="IAN274" s="413"/>
      <c r="IAO274" s="407"/>
      <c r="IAP274" s="439"/>
      <c r="IAQ274" s="413"/>
      <c r="IAR274" s="413"/>
      <c r="IAS274" s="413"/>
      <c r="IAT274" s="413"/>
      <c r="IAU274" s="413"/>
      <c r="IAV274" s="413"/>
      <c r="IAW274" s="413"/>
      <c r="IAX274" s="412"/>
      <c r="IAY274" s="412"/>
      <c r="IAZ274" s="412"/>
      <c r="IBA274" s="412"/>
      <c r="IBB274" s="412"/>
      <c r="IBC274" s="412"/>
      <c r="IBD274" s="412"/>
      <c r="IBE274" s="412"/>
      <c r="IBF274" s="412"/>
      <c r="IBG274" s="412"/>
      <c r="IBH274" s="412"/>
      <c r="IBI274" s="412"/>
      <c r="IBJ274" s="412"/>
      <c r="IBK274" s="412"/>
      <c r="IBL274" s="412"/>
      <c r="IBM274" s="412"/>
      <c r="IBN274" s="412"/>
      <c r="IBO274" s="412"/>
      <c r="IBP274" s="412"/>
      <c r="IBQ274" s="412"/>
      <c r="IBR274" s="412"/>
      <c r="IBS274" s="412"/>
      <c r="IBT274" s="412"/>
      <c r="IBU274" s="412"/>
      <c r="IBV274" s="412"/>
      <c r="IBW274" s="412"/>
      <c r="IBX274" s="412"/>
      <c r="IBY274" s="412"/>
      <c r="IBZ274" s="412"/>
      <c r="ICA274" s="412"/>
      <c r="ICB274" s="412"/>
      <c r="ICC274" s="412"/>
      <c r="ICD274" s="412"/>
      <c r="ICE274" s="412"/>
      <c r="ICF274" s="412"/>
      <c r="ICG274" s="412"/>
      <c r="ICH274" s="412"/>
      <c r="ICI274" s="412"/>
      <c r="ICJ274" s="412"/>
      <c r="ICK274" s="412"/>
      <c r="ICL274" s="412"/>
      <c r="ICM274" s="412"/>
      <c r="ICN274" s="412"/>
      <c r="ICO274" s="412"/>
      <c r="ICP274" s="413"/>
      <c r="ICQ274" s="413"/>
      <c r="ICR274" s="413"/>
      <c r="ICS274" s="413"/>
      <c r="ICT274" s="413"/>
      <c r="ICU274" s="413"/>
      <c r="ICV274" s="413"/>
      <c r="ICW274" s="413"/>
      <c r="ICX274" s="413"/>
      <c r="ICY274" s="413"/>
      <c r="ICZ274" s="413"/>
      <c r="IDA274" s="413"/>
      <c r="IDB274" s="413"/>
      <c r="IDC274" s="413"/>
      <c r="IDD274" s="413"/>
      <c r="IDE274" s="413"/>
      <c r="IDF274" s="413"/>
      <c r="IDG274" s="413"/>
      <c r="IDH274" s="413"/>
      <c r="IDI274" s="413"/>
      <c r="IDJ274" s="413"/>
      <c r="IDK274" s="413"/>
      <c r="IDL274" s="413"/>
      <c r="IDM274" s="413"/>
      <c r="IDN274" s="414"/>
      <c r="IDO274" s="414"/>
      <c r="IDP274" s="414"/>
      <c r="IDQ274" s="414"/>
      <c r="IDR274" s="414"/>
      <c r="IDS274" s="413"/>
      <c r="IDT274" s="413"/>
      <c r="IDU274" s="414"/>
      <c r="IDV274" s="414"/>
      <c r="IDW274" s="413"/>
      <c r="IDX274" s="413"/>
      <c r="IDY274" s="414"/>
      <c r="IDZ274" s="414"/>
      <c r="IEA274" s="413"/>
      <c r="IEB274" s="413"/>
      <c r="IEC274" s="413"/>
      <c r="IED274" s="413"/>
      <c r="IEE274" s="413"/>
      <c r="IEF274" s="413"/>
      <c r="IEG274" s="413"/>
      <c r="IEH274" s="414"/>
      <c r="IEI274" s="414"/>
      <c r="IEJ274" s="413"/>
      <c r="IEK274" s="413"/>
      <c r="IEL274" s="414"/>
      <c r="IEM274" s="414"/>
      <c r="IEN274" s="413"/>
      <c r="IEO274" s="413"/>
      <c r="IEP274" s="413"/>
      <c r="IEQ274" s="413"/>
      <c r="IER274" s="413"/>
      <c r="IES274" s="407"/>
      <c r="IET274" s="439"/>
      <c r="IEU274" s="413"/>
      <c r="IEV274" s="413"/>
      <c r="IEW274" s="413"/>
      <c r="IEX274" s="413"/>
      <c r="IEY274" s="413"/>
      <c r="IEZ274" s="413"/>
      <c r="IFA274" s="413"/>
      <c r="IFB274" s="412"/>
      <c r="IFC274" s="412"/>
      <c r="IFD274" s="412"/>
      <c r="IFE274" s="412"/>
      <c r="IFF274" s="412"/>
      <c r="IFG274" s="412"/>
      <c r="IFH274" s="412"/>
      <c r="IFI274" s="412"/>
      <c r="IFJ274" s="412"/>
      <c r="IFK274" s="412"/>
      <c r="IFL274" s="412"/>
      <c r="IFM274" s="412"/>
      <c r="IFN274" s="412"/>
      <c r="IFO274" s="412"/>
      <c r="IFP274" s="412"/>
      <c r="IFQ274" s="412"/>
      <c r="IFR274" s="412"/>
      <c r="IFS274" s="412"/>
      <c r="IFT274" s="412"/>
      <c r="IFU274" s="412"/>
      <c r="IFV274" s="412"/>
      <c r="IFW274" s="412"/>
      <c r="IFX274" s="412"/>
      <c r="IFY274" s="412"/>
      <c r="IFZ274" s="412"/>
      <c r="IGA274" s="412"/>
      <c r="IGB274" s="412"/>
      <c r="IGC274" s="412"/>
      <c r="IGD274" s="412"/>
      <c r="IGE274" s="412"/>
      <c r="IGF274" s="412"/>
      <c r="IGG274" s="412"/>
      <c r="IGH274" s="412"/>
      <c r="IGI274" s="412"/>
      <c r="IGJ274" s="412"/>
      <c r="IGK274" s="412"/>
      <c r="IGL274" s="412"/>
      <c r="IGM274" s="412"/>
      <c r="IGN274" s="412"/>
      <c r="IGO274" s="412"/>
      <c r="IGP274" s="412"/>
      <c r="IGQ274" s="412"/>
      <c r="IGR274" s="412"/>
      <c r="IGS274" s="412"/>
      <c r="IGT274" s="413"/>
      <c r="IGU274" s="413"/>
      <c r="IGV274" s="413"/>
      <c r="IGW274" s="413"/>
      <c r="IGX274" s="413"/>
      <c r="IGY274" s="413"/>
      <c r="IGZ274" s="413"/>
      <c r="IHA274" s="413"/>
      <c r="IHB274" s="413"/>
      <c r="IHC274" s="413"/>
      <c r="IHD274" s="413"/>
      <c r="IHE274" s="413"/>
      <c r="IHF274" s="413"/>
      <c r="IHG274" s="413"/>
      <c r="IHH274" s="413"/>
      <c r="IHI274" s="413"/>
      <c r="IHJ274" s="413"/>
      <c r="IHK274" s="413"/>
      <c r="IHL274" s="413"/>
      <c r="IHM274" s="413"/>
      <c r="IHN274" s="413"/>
      <c r="IHO274" s="413"/>
      <c r="IHP274" s="413"/>
      <c r="IHQ274" s="413"/>
      <c r="IHR274" s="414"/>
      <c r="IHS274" s="414"/>
      <c r="IHT274" s="414"/>
      <c r="IHU274" s="414"/>
      <c r="IHV274" s="414"/>
      <c r="IHW274" s="413"/>
      <c r="IHX274" s="413"/>
      <c r="IHY274" s="414"/>
      <c r="IHZ274" s="414"/>
      <c r="IIA274" s="413"/>
      <c r="IIB274" s="413"/>
      <c r="IIC274" s="414"/>
      <c r="IID274" s="414"/>
      <c r="IIE274" s="413"/>
      <c r="IIF274" s="413"/>
      <c r="IIG274" s="413"/>
      <c r="IIH274" s="413"/>
      <c r="III274" s="413"/>
      <c r="IIJ274" s="413"/>
      <c r="IIK274" s="413"/>
      <c r="IIL274" s="414"/>
      <c r="IIM274" s="414"/>
      <c r="IIN274" s="413"/>
      <c r="IIO274" s="413"/>
      <c r="IIP274" s="414"/>
      <c r="IIQ274" s="414"/>
      <c r="IIR274" s="413"/>
      <c r="IIS274" s="413"/>
      <c r="IIT274" s="413"/>
      <c r="IIU274" s="413"/>
      <c r="IIV274" s="413"/>
      <c r="IIW274" s="407"/>
      <c r="IIX274" s="439"/>
      <c r="IIY274" s="413"/>
      <c r="IIZ274" s="413"/>
      <c r="IJA274" s="413"/>
      <c r="IJB274" s="413"/>
      <c r="IJC274" s="413"/>
      <c r="IJD274" s="413"/>
      <c r="IJE274" s="413"/>
      <c r="IJF274" s="412"/>
      <c r="IJG274" s="412"/>
      <c r="IJH274" s="412"/>
      <c r="IJI274" s="412"/>
      <c r="IJJ274" s="412"/>
      <c r="IJK274" s="412"/>
      <c r="IJL274" s="412"/>
      <c r="IJM274" s="412"/>
      <c r="IJN274" s="412"/>
      <c r="IJO274" s="412"/>
      <c r="IJP274" s="412"/>
      <c r="IJQ274" s="412"/>
      <c r="IJR274" s="412"/>
      <c r="IJS274" s="412"/>
      <c r="IJT274" s="412"/>
      <c r="IJU274" s="412"/>
      <c r="IJV274" s="412"/>
      <c r="IJW274" s="412"/>
      <c r="IJX274" s="412"/>
      <c r="IJY274" s="412"/>
      <c r="IJZ274" s="412"/>
      <c r="IKA274" s="412"/>
      <c r="IKB274" s="412"/>
      <c r="IKC274" s="412"/>
      <c r="IKD274" s="412"/>
      <c r="IKE274" s="412"/>
      <c r="IKF274" s="412"/>
      <c r="IKG274" s="412"/>
      <c r="IKH274" s="412"/>
      <c r="IKI274" s="412"/>
      <c r="IKJ274" s="412"/>
      <c r="IKK274" s="412"/>
      <c r="IKL274" s="412"/>
      <c r="IKM274" s="412"/>
      <c r="IKN274" s="412"/>
      <c r="IKO274" s="412"/>
      <c r="IKP274" s="412"/>
      <c r="IKQ274" s="412"/>
      <c r="IKR274" s="412"/>
      <c r="IKS274" s="412"/>
      <c r="IKT274" s="412"/>
      <c r="IKU274" s="412"/>
      <c r="IKV274" s="412"/>
      <c r="IKW274" s="412"/>
      <c r="IKX274" s="413"/>
      <c r="IKY274" s="413"/>
      <c r="IKZ274" s="413"/>
      <c r="ILA274" s="413"/>
      <c r="ILB274" s="413"/>
      <c r="ILC274" s="413"/>
      <c r="ILD274" s="413"/>
      <c r="ILE274" s="413"/>
      <c r="ILF274" s="413"/>
      <c r="ILG274" s="413"/>
      <c r="ILH274" s="413"/>
      <c r="ILI274" s="413"/>
      <c r="ILJ274" s="413"/>
      <c r="ILK274" s="413"/>
      <c r="ILL274" s="413"/>
      <c r="ILM274" s="413"/>
      <c r="ILN274" s="413"/>
      <c r="ILO274" s="413"/>
      <c r="ILP274" s="413"/>
      <c r="ILQ274" s="413"/>
      <c r="ILR274" s="413"/>
      <c r="ILS274" s="413"/>
      <c r="ILT274" s="413"/>
      <c r="ILU274" s="413"/>
      <c r="ILV274" s="414"/>
      <c r="ILW274" s="414"/>
      <c r="ILX274" s="414"/>
      <c r="ILY274" s="414"/>
      <c r="ILZ274" s="414"/>
      <c r="IMA274" s="413"/>
      <c r="IMB274" s="413"/>
      <c r="IMC274" s="414"/>
      <c r="IMD274" s="414"/>
      <c r="IME274" s="413"/>
      <c r="IMF274" s="413"/>
      <c r="IMG274" s="414"/>
      <c r="IMH274" s="414"/>
      <c r="IMI274" s="413"/>
      <c r="IMJ274" s="413"/>
      <c r="IMK274" s="413"/>
      <c r="IML274" s="413"/>
      <c r="IMM274" s="413"/>
      <c r="IMN274" s="413"/>
      <c r="IMO274" s="413"/>
      <c r="IMP274" s="414"/>
      <c r="IMQ274" s="414"/>
      <c r="IMR274" s="413"/>
      <c r="IMS274" s="413"/>
      <c r="IMT274" s="414"/>
      <c r="IMU274" s="414"/>
      <c r="IMV274" s="413"/>
      <c r="IMW274" s="413"/>
      <c r="IMX274" s="413"/>
      <c r="IMY274" s="413"/>
      <c r="IMZ274" s="413"/>
      <c r="INA274" s="407"/>
      <c r="INB274" s="439"/>
      <c r="INC274" s="413"/>
      <c r="IND274" s="413"/>
      <c r="INE274" s="413"/>
      <c r="INF274" s="413"/>
      <c r="ING274" s="413"/>
      <c r="INH274" s="413"/>
      <c r="INI274" s="413"/>
      <c r="INJ274" s="412"/>
      <c r="INK274" s="412"/>
      <c r="INL274" s="412"/>
      <c r="INM274" s="412"/>
      <c r="INN274" s="412"/>
      <c r="INO274" s="412"/>
      <c r="INP274" s="412"/>
      <c r="INQ274" s="412"/>
      <c r="INR274" s="412"/>
      <c r="INS274" s="412"/>
      <c r="INT274" s="412"/>
      <c r="INU274" s="412"/>
      <c r="INV274" s="412"/>
      <c r="INW274" s="412"/>
      <c r="INX274" s="412"/>
      <c r="INY274" s="412"/>
      <c r="INZ274" s="412"/>
      <c r="IOA274" s="412"/>
      <c r="IOB274" s="412"/>
      <c r="IOC274" s="412"/>
      <c r="IOD274" s="412"/>
      <c r="IOE274" s="412"/>
      <c r="IOF274" s="412"/>
      <c r="IOG274" s="412"/>
      <c r="IOH274" s="412"/>
      <c r="IOI274" s="412"/>
      <c r="IOJ274" s="412"/>
      <c r="IOK274" s="412"/>
      <c r="IOL274" s="412"/>
      <c r="IOM274" s="412"/>
      <c r="ION274" s="412"/>
      <c r="IOO274" s="412"/>
      <c r="IOP274" s="412"/>
      <c r="IOQ274" s="412"/>
      <c r="IOR274" s="412"/>
      <c r="IOS274" s="412"/>
      <c r="IOT274" s="412"/>
      <c r="IOU274" s="412"/>
      <c r="IOV274" s="412"/>
      <c r="IOW274" s="412"/>
      <c r="IOX274" s="412"/>
      <c r="IOY274" s="412"/>
      <c r="IOZ274" s="412"/>
      <c r="IPA274" s="412"/>
      <c r="IPB274" s="413"/>
      <c r="IPC274" s="413"/>
      <c r="IPD274" s="413"/>
      <c r="IPE274" s="413"/>
      <c r="IPF274" s="413"/>
      <c r="IPG274" s="413"/>
      <c r="IPH274" s="413"/>
      <c r="IPI274" s="413"/>
      <c r="IPJ274" s="413"/>
      <c r="IPK274" s="413"/>
      <c r="IPL274" s="413"/>
      <c r="IPM274" s="413"/>
      <c r="IPN274" s="413"/>
      <c r="IPO274" s="413"/>
      <c r="IPP274" s="413"/>
      <c r="IPQ274" s="413"/>
      <c r="IPR274" s="413"/>
      <c r="IPS274" s="413"/>
      <c r="IPT274" s="413"/>
      <c r="IPU274" s="413"/>
      <c r="IPV274" s="413"/>
      <c r="IPW274" s="413"/>
      <c r="IPX274" s="413"/>
      <c r="IPY274" s="413"/>
      <c r="IPZ274" s="414"/>
      <c r="IQA274" s="414"/>
      <c r="IQB274" s="414"/>
      <c r="IQC274" s="414"/>
      <c r="IQD274" s="414"/>
      <c r="IQE274" s="413"/>
      <c r="IQF274" s="413"/>
      <c r="IQG274" s="414"/>
      <c r="IQH274" s="414"/>
      <c r="IQI274" s="413"/>
      <c r="IQJ274" s="413"/>
      <c r="IQK274" s="414"/>
      <c r="IQL274" s="414"/>
      <c r="IQM274" s="413"/>
      <c r="IQN274" s="413"/>
      <c r="IQO274" s="413"/>
      <c r="IQP274" s="413"/>
      <c r="IQQ274" s="413"/>
      <c r="IQR274" s="413"/>
      <c r="IQS274" s="413"/>
      <c r="IQT274" s="414"/>
      <c r="IQU274" s="414"/>
      <c r="IQV274" s="413"/>
      <c r="IQW274" s="413"/>
      <c r="IQX274" s="414"/>
      <c r="IQY274" s="414"/>
      <c r="IQZ274" s="413"/>
      <c r="IRA274" s="413"/>
      <c r="IRB274" s="413"/>
      <c r="IRC274" s="413"/>
      <c r="IRD274" s="413"/>
      <c r="IRE274" s="407"/>
      <c r="IRF274" s="439"/>
      <c r="IRG274" s="413"/>
      <c r="IRH274" s="413"/>
      <c r="IRI274" s="413"/>
      <c r="IRJ274" s="413"/>
      <c r="IRK274" s="413"/>
      <c r="IRL274" s="413"/>
      <c r="IRM274" s="413"/>
      <c r="IRN274" s="412"/>
      <c r="IRO274" s="412"/>
      <c r="IRP274" s="412"/>
      <c r="IRQ274" s="412"/>
      <c r="IRR274" s="412"/>
      <c r="IRS274" s="412"/>
      <c r="IRT274" s="412"/>
      <c r="IRU274" s="412"/>
      <c r="IRV274" s="412"/>
      <c r="IRW274" s="412"/>
      <c r="IRX274" s="412"/>
      <c r="IRY274" s="412"/>
      <c r="IRZ274" s="412"/>
      <c r="ISA274" s="412"/>
      <c r="ISB274" s="412"/>
      <c r="ISC274" s="412"/>
      <c r="ISD274" s="412"/>
      <c r="ISE274" s="412"/>
      <c r="ISF274" s="412"/>
      <c r="ISG274" s="412"/>
      <c r="ISH274" s="412"/>
      <c r="ISI274" s="412"/>
      <c r="ISJ274" s="412"/>
      <c r="ISK274" s="412"/>
      <c r="ISL274" s="412"/>
      <c r="ISM274" s="412"/>
      <c r="ISN274" s="412"/>
      <c r="ISO274" s="412"/>
      <c r="ISP274" s="412"/>
      <c r="ISQ274" s="412"/>
      <c r="ISR274" s="412"/>
      <c r="ISS274" s="412"/>
      <c r="IST274" s="412"/>
      <c r="ISU274" s="412"/>
      <c r="ISV274" s="412"/>
      <c r="ISW274" s="412"/>
      <c r="ISX274" s="412"/>
      <c r="ISY274" s="412"/>
      <c r="ISZ274" s="412"/>
      <c r="ITA274" s="412"/>
      <c r="ITB274" s="412"/>
      <c r="ITC274" s="412"/>
      <c r="ITD274" s="412"/>
      <c r="ITE274" s="412"/>
      <c r="ITF274" s="413"/>
      <c r="ITG274" s="413"/>
      <c r="ITH274" s="413"/>
      <c r="ITI274" s="413"/>
      <c r="ITJ274" s="413"/>
      <c r="ITK274" s="413"/>
      <c r="ITL274" s="413"/>
      <c r="ITM274" s="413"/>
      <c r="ITN274" s="413"/>
      <c r="ITO274" s="413"/>
      <c r="ITP274" s="413"/>
      <c r="ITQ274" s="413"/>
      <c r="ITR274" s="413"/>
      <c r="ITS274" s="413"/>
      <c r="ITT274" s="413"/>
      <c r="ITU274" s="413"/>
      <c r="ITV274" s="413"/>
      <c r="ITW274" s="413"/>
      <c r="ITX274" s="413"/>
      <c r="ITY274" s="413"/>
      <c r="ITZ274" s="413"/>
      <c r="IUA274" s="413"/>
      <c r="IUB274" s="413"/>
      <c r="IUC274" s="413"/>
      <c r="IUD274" s="414"/>
      <c r="IUE274" s="414"/>
      <c r="IUF274" s="414"/>
      <c r="IUG274" s="414"/>
      <c r="IUH274" s="414"/>
      <c r="IUI274" s="413"/>
      <c r="IUJ274" s="413"/>
      <c r="IUK274" s="414"/>
      <c r="IUL274" s="414"/>
      <c r="IUM274" s="413"/>
      <c r="IUN274" s="413"/>
      <c r="IUO274" s="414"/>
      <c r="IUP274" s="414"/>
      <c r="IUQ274" s="413"/>
      <c r="IUR274" s="413"/>
      <c r="IUS274" s="413"/>
      <c r="IUT274" s="413"/>
      <c r="IUU274" s="413"/>
      <c r="IUV274" s="413"/>
      <c r="IUW274" s="413"/>
      <c r="IUX274" s="414"/>
      <c r="IUY274" s="414"/>
      <c r="IUZ274" s="413"/>
      <c r="IVA274" s="413"/>
      <c r="IVB274" s="414"/>
      <c r="IVC274" s="414"/>
      <c r="IVD274" s="413"/>
      <c r="IVE274" s="413"/>
      <c r="IVF274" s="413"/>
      <c r="IVG274" s="413"/>
      <c r="IVH274" s="413"/>
      <c r="IVI274" s="407"/>
      <c r="IVJ274" s="439"/>
      <c r="IVK274" s="413"/>
      <c r="IVL274" s="413"/>
      <c r="IVM274" s="413"/>
      <c r="IVN274" s="413"/>
      <c r="IVO274" s="413"/>
      <c r="IVP274" s="413"/>
      <c r="IVQ274" s="413"/>
      <c r="IVR274" s="412"/>
      <c r="IVS274" s="412"/>
      <c r="IVT274" s="412"/>
      <c r="IVU274" s="412"/>
      <c r="IVV274" s="412"/>
      <c r="IVW274" s="412"/>
      <c r="IVX274" s="412"/>
      <c r="IVY274" s="412"/>
      <c r="IVZ274" s="412"/>
      <c r="IWA274" s="412"/>
      <c r="IWB274" s="412"/>
      <c r="IWC274" s="412"/>
      <c r="IWD274" s="412"/>
      <c r="IWE274" s="412"/>
      <c r="IWF274" s="412"/>
      <c r="IWG274" s="412"/>
      <c r="IWH274" s="412"/>
      <c r="IWI274" s="412"/>
      <c r="IWJ274" s="412"/>
      <c r="IWK274" s="412"/>
      <c r="IWL274" s="412"/>
      <c r="IWM274" s="412"/>
      <c r="IWN274" s="412"/>
      <c r="IWO274" s="412"/>
      <c r="IWP274" s="412"/>
      <c r="IWQ274" s="412"/>
      <c r="IWR274" s="412"/>
      <c r="IWS274" s="412"/>
      <c r="IWT274" s="412"/>
      <c r="IWU274" s="412"/>
      <c r="IWV274" s="412"/>
      <c r="IWW274" s="412"/>
      <c r="IWX274" s="412"/>
      <c r="IWY274" s="412"/>
      <c r="IWZ274" s="412"/>
      <c r="IXA274" s="412"/>
      <c r="IXB274" s="412"/>
      <c r="IXC274" s="412"/>
      <c r="IXD274" s="412"/>
      <c r="IXE274" s="412"/>
      <c r="IXF274" s="412"/>
      <c r="IXG274" s="412"/>
      <c r="IXH274" s="412"/>
      <c r="IXI274" s="412"/>
      <c r="IXJ274" s="413"/>
      <c r="IXK274" s="413"/>
      <c r="IXL274" s="413"/>
      <c r="IXM274" s="413"/>
      <c r="IXN274" s="413"/>
      <c r="IXO274" s="413"/>
      <c r="IXP274" s="413"/>
      <c r="IXQ274" s="413"/>
      <c r="IXR274" s="413"/>
      <c r="IXS274" s="413"/>
      <c r="IXT274" s="413"/>
      <c r="IXU274" s="413"/>
      <c r="IXV274" s="413"/>
      <c r="IXW274" s="413"/>
      <c r="IXX274" s="413"/>
      <c r="IXY274" s="413"/>
      <c r="IXZ274" s="413"/>
      <c r="IYA274" s="413"/>
      <c r="IYB274" s="413"/>
      <c r="IYC274" s="413"/>
      <c r="IYD274" s="413"/>
      <c r="IYE274" s="413"/>
      <c r="IYF274" s="413"/>
      <c r="IYG274" s="413"/>
      <c r="IYH274" s="414"/>
      <c r="IYI274" s="414"/>
      <c r="IYJ274" s="414"/>
      <c r="IYK274" s="414"/>
      <c r="IYL274" s="414"/>
      <c r="IYM274" s="413"/>
      <c r="IYN274" s="413"/>
      <c r="IYO274" s="414"/>
      <c r="IYP274" s="414"/>
      <c r="IYQ274" s="413"/>
      <c r="IYR274" s="413"/>
      <c r="IYS274" s="414"/>
      <c r="IYT274" s="414"/>
      <c r="IYU274" s="413"/>
      <c r="IYV274" s="413"/>
      <c r="IYW274" s="413"/>
      <c r="IYX274" s="413"/>
      <c r="IYY274" s="413"/>
      <c r="IYZ274" s="413"/>
      <c r="IZA274" s="413"/>
      <c r="IZB274" s="414"/>
      <c r="IZC274" s="414"/>
      <c r="IZD274" s="413"/>
      <c r="IZE274" s="413"/>
      <c r="IZF274" s="414"/>
      <c r="IZG274" s="414"/>
      <c r="IZH274" s="413"/>
      <c r="IZI274" s="413"/>
      <c r="IZJ274" s="413"/>
      <c r="IZK274" s="413"/>
      <c r="IZL274" s="413"/>
      <c r="IZM274" s="407"/>
      <c r="IZN274" s="439"/>
      <c r="IZO274" s="413"/>
      <c r="IZP274" s="413"/>
      <c r="IZQ274" s="413"/>
      <c r="IZR274" s="413"/>
      <c r="IZS274" s="413"/>
      <c r="IZT274" s="413"/>
      <c r="IZU274" s="413"/>
      <c r="IZV274" s="412"/>
      <c r="IZW274" s="412"/>
      <c r="IZX274" s="412"/>
      <c r="IZY274" s="412"/>
      <c r="IZZ274" s="412"/>
      <c r="JAA274" s="412"/>
      <c r="JAB274" s="412"/>
      <c r="JAC274" s="412"/>
      <c r="JAD274" s="412"/>
      <c r="JAE274" s="412"/>
      <c r="JAF274" s="412"/>
      <c r="JAG274" s="412"/>
      <c r="JAH274" s="412"/>
      <c r="JAI274" s="412"/>
      <c r="JAJ274" s="412"/>
      <c r="JAK274" s="412"/>
      <c r="JAL274" s="412"/>
      <c r="JAM274" s="412"/>
      <c r="JAN274" s="412"/>
      <c r="JAO274" s="412"/>
      <c r="JAP274" s="412"/>
      <c r="JAQ274" s="412"/>
      <c r="JAR274" s="412"/>
      <c r="JAS274" s="412"/>
      <c r="JAT274" s="412"/>
      <c r="JAU274" s="412"/>
      <c r="JAV274" s="412"/>
      <c r="JAW274" s="412"/>
      <c r="JAX274" s="412"/>
      <c r="JAY274" s="412"/>
      <c r="JAZ274" s="412"/>
      <c r="JBA274" s="412"/>
      <c r="JBB274" s="412"/>
      <c r="JBC274" s="412"/>
      <c r="JBD274" s="412"/>
      <c r="JBE274" s="412"/>
      <c r="JBF274" s="412"/>
      <c r="JBG274" s="412"/>
      <c r="JBH274" s="412"/>
      <c r="JBI274" s="412"/>
      <c r="JBJ274" s="412"/>
      <c r="JBK274" s="412"/>
      <c r="JBL274" s="412"/>
      <c r="JBM274" s="412"/>
      <c r="JBN274" s="413"/>
      <c r="JBO274" s="413"/>
      <c r="JBP274" s="413"/>
      <c r="JBQ274" s="413"/>
      <c r="JBR274" s="413"/>
      <c r="JBS274" s="413"/>
      <c r="JBT274" s="413"/>
      <c r="JBU274" s="413"/>
      <c r="JBV274" s="413"/>
      <c r="JBW274" s="413"/>
      <c r="JBX274" s="413"/>
      <c r="JBY274" s="413"/>
      <c r="JBZ274" s="413"/>
      <c r="JCA274" s="413"/>
      <c r="JCB274" s="413"/>
      <c r="JCC274" s="413"/>
      <c r="JCD274" s="413"/>
      <c r="JCE274" s="413"/>
      <c r="JCF274" s="413"/>
      <c r="JCG274" s="413"/>
      <c r="JCH274" s="413"/>
      <c r="JCI274" s="413"/>
      <c r="JCJ274" s="413"/>
      <c r="JCK274" s="413"/>
      <c r="JCL274" s="414"/>
      <c r="JCM274" s="414"/>
      <c r="JCN274" s="414"/>
      <c r="JCO274" s="414"/>
      <c r="JCP274" s="414"/>
      <c r="JCQ274" s="413"/>
      <c r="JCR274" s="413"/>
      <c r="JCS274" s="414"/>
      <c r="JCT274" s="414"/>
      <c r="JCU274" s="413"/>
      <c r="JCV274" s="413"/>
      <c r="JCW274" s="414"/>
      <c r="JCX274" s="414"/>
      <c r="JCY274" s="413"/>
      <c r="JCZ274" s="413"/>
      <c r="JDA274" s="413"/>
      <c r="JDB274" s="413"/>
      <c r="JDC274" s="413"/>
      <c r="JDD274" s="413"/>
      <c r="JDE274" s="413"/>
      <c r="JDF274" s="414"/>
      <c r="JDG274" s="414"/>
      <c r="JDH274" s="413"/>
      <c r="JDI274" s="413"/>
      <c r="JDJ274" s="414"/>
      <c r="JDK274" s="414"/>
      <c r="JDL274" s="413"/>
      <c r="JDM274" s="413"/>
      <c r="JDN274" s="413"/>
      <c r="JDO274" s="413"/>
      <c r="JDP274" s="413"/>
      <c r="JDQ274" s="407"/>
      <c r="JDR274" s="439"/>
      <c r="JDS274" s="413"/>
      <c r="JDT274" s="413"/>
      <c r="JDU274" s="413"/>
      <c r="JDV274" s="413"/>
      <c r="JDW274" s="413"/>
      <c r="JDX274" s="413"/>
      <c r="JDY274" s="413"/>
      <c r="JDZ274" s="412"/>
      <c r="JEA274" s="412"/>
      <c r="JEB274" s="412"/>
      <c r="JEC274" s="412"/>
      <c r="JED274" s="412"/>
      <c r="JEE274" s="412"/>
      <c r="JEF274" s="412"/>
      <c r="JEG274" s="412"/>
      <c r="JEH274" s="412"/>
      <c r="JEI274" s="412"/>
      <c r="JEJ274" s="412"/>
      <c r="JEK274" s="412"/>
      <c r="JEL274" s="412"/>
      <c r="JEM274" s="412"/>
      <c r="JEN274" s="412"/>
      <c r="JEO274" s="412"/>
      <c r="JEP274" s="412"/>
      <c r="JEQ274" s="412"/>
      <c r="JER274" s="412"/>
      <c r="JES274" s="412"/>
      <c r="JET274" s="412"/>
      <c r="JEU274" s="412"/>
      <c r="JEV274" s="412"/>
      <c r="JEW274" s="412"/>
      <c r="JEX274" s="412"/>
      <c r="JEY274" s="412"/>
      <c r="JEZ274" s="412"/>
      <c r="JFA274" s="412"/>
      <c r="JFB274" s="412"/>
      <c r="JFC274" s="412"/>
      <c r="JFD274" s="412"/>
      <c r="JFE274" s="412"/>
      <c r="JFF274" s="412"/>
      <c r="JFG274" s="412"/>
      <c r="JFH274" s="412"/>
      <c r="JFI274" s="412"/>
      <c r="JFJ274" s="412"/>
      <c r="JFK274" s="412"/>
      <c r="JFL274" s="412"/>
      <c r="JFM274" s="412"/>
      <c r="JFN274" s="412"/>
      <c r="JFO274" s="412"/>
      <c r="JFP274" s="412"/>
      <c r="JFQ274" s="412"/>
      <c r="JFR274" s="413"/>
      <c r="JFS274" s="413"/>
      <c r="JFT274" s="413"/>
      <c r="JFU274" s="413"/>
      <c r="JFV274" s="413"/>
      <c r="JFW274" s="413"/>
      <c r="JFX274" s="413"/>
      <c r="JFY274" s="413"/>
      <c r="JFZ274" s="413"/>
      <c r="JGA274" s="413"/>
      <c r="JGB274" s="413"/>
      <c r="JGC274" s="413"/>
      <c r="JGD274" s="413"/>
      <c r="JGE274" s="413"/>
      <c r="JGF274" s="413"/>
      <c r="JGG274" s="413"/>
      <c r="JGH274" s="413"/>
      <c r="JGI274" s="413"/>
      <c r="JGJ274" s="413"/>
      <c r="JGK274" s="413"/>
      <c r="JGL274" s="413"/>
      <c r="JGM274" s="413"/>
      <c r="JGN274" s="413"/>
      <c r="JGO274" s="413"/>
      <c r="JGP274" s="414"/>
      <c r="JGQ274" s="414"/>
      <c r="JGR274" s="414"/>
      <c r="JGS274" s="414"/>
      <c r="JGT274" s="414"/>
      <c r="JGU274" s="413"/>
      <c r="JGV274" s="413"/>
      <c r="JGW274" s="414"/>
      <c r="JGX274" s="414"/>
      <c r="JGY274" s="413"/>
      <c r="JGZ274" s="413"/>
      <c r="JHA274" s="414"/>
      <c r="JHB274" s="414"/>
      <c r="JHC274" s="413"/>
      <c r="JHD274" s="413"/>
      <c r="JHE274" s="413"/>
      <c r="JHF274" s="413"/>
      <c r="JHG274" s="413"/>
      <c r="JHH274" s="413"/>
      <c r="JHI274" s="413"/>
      <c r="JHJ274" s="414"/>
      <c r="JHK274" s="414"/>
      <c r="JHL274" s="413"/>
      <c r="JHM274" s="413"/>
      <c r="JHN274" s="414"/>
      <c r="JHO274" s="414"/>
      <c r="JHP274" s="413"/>
      <c r="JHQ274" s="413"/>
      <c r="JHR274" s="413"/>
      <c r="JHS274" s="413"/>
      <c r="JHT274" s="413"/>
      <c r="JHU274" s="407"/>
      <c r="JHV274" s="439"/>
      <c r="JHW274" s="413"/>
      <c r="JHX274" s="413"/>
      <c r="JHY274" s="413"/>
      <c r="JHZ274" s="413"/>
      <c r="JIA274" s="413"/>
      <c r="JIB274" s="413"/>
      <c r="JIC274" s="413"/>
      <c r="JID274" s="412"/>
      <c r="JIE274" s="412"/>
      <c r="JIF274" s="412"/>
      <c r="JIG274" s="412"/>
      <c r="JIH274" s="412"/>
      <c r="JII274" s="412"/>
      <c r="JIJ274" s="412"/>
      <c r="JIK274" s="412"/>
      <c r="JIL274" s="412"/>
      <c r="JIM274" s="412"/>
      <c r="JIN274" s="412"/>
      <c r="JIO274" s="412"/>
      <c r="JIP274" s="412"/>
      <c r="JIQ274" s="412"/>
      <c r="JIR274" s="412"/>
      <c r="JIS274" s="412"/>
      <c r="JIT274" s="412"/>
      <c r="JIU274" s="412"/>
      <c r="JIV274" s="412"/>
      <c r="JIW274" s="412"/>
      <c r="JIX274" s="412"/>
      <c r="JIY274" s="412"/>
      <c r="JIZ274" s="412"/>
      <c r="JJA274" s="412"/>
      <c r="JJB274" s="412"/>
      <c r="JJC274" s="412"/>
      <c r="JJD274" s="412"/>
      <c r="JJE274" s="412"/>
      <c r="JJF274" s="412"/>
      <c r="JJG274" s="412"/>
      <c r="JJH274" s="412"/>
      <c r="JJI274" s="412"/>
      <c r="JJJ274" s="412"/>
      <c r="JJK274" s="412"/>
      <c r="JJL274" s="412"/>
      <c r="JJM274" s="412"/>
      <c r="JJN274" s="412"/>
      <c r="JJO274" s="412"/>
      <c r="JJP274" s="412"/>
      <c r="JJQ274" s="412"/>
      <c r="JJR274" s="412"/>
      <c r="JJS274" s="412"/>
      <c r="JJT274" s="412"/>
      <c r="JJU274" s="412"/>
      <c r="JJV274" s="413"/>
      <c r="JJW274" s="413"/>
      <c r="JJX274" s="413"/>
      <c r="JJY274" s="413"/>
      <c r="JJZ274" s="413"/>
      <c r="JKA274" s="413"/>
      <c r="JKB274" s="413"/>
      <c r="JKC274" s="413"/>
      <c r="JKD274" s="413"/>
      <c r="JKE274" s="413"/>
      <c r="JKF274" s="413"/>
      <c r="JKG274" s="413"/>
      <c r="JKH274" s="413"/>
      <c r="JKI274" s="413"/>
      <c r="JKJ274" s="413"/>
      <c r="JKK274" s="413"/>
      <c r="JKL274" s="413"/>
      <c r="JKM274" s="413"/>
      <c r="JKN274" s="413"/>
      <c r="JKO274" s="413"/>
      <c r="JKP274" s="413"/>
      <c r="JKQ274" s="413"/>
      <c r="JKR274" s="413"/>
      <c r="JKS274" s="413"/>
      <c r="JKT274" s="414"/>
      <c r="JKU274" s="414"/>
      <c r="JKV274" s="414"/>
      <c r="JKW274" s="414"/>
      <c r="JKX274" s="414"/>
      <c r="JKY274" s="413"/>
      <c r="JKZ274" s="413"/>
      <c r="JLA274" s="414"/>
      <c r="JLB274" s="414"/>
      <c r="JLC274" s="413"/>
      <c r="JLD274" s="413"/>
      <c r="JLE274" s="414"/>
      <c r="JLF274" s="414"/>
      <c r="JLG274" s="413"/>
      <c r="JLH274" s="413"/>
      <c r="JLI274" s="413"/>
      <c r="JLJ274" s="413"/>
      <c r="JLK274" s="413"/>
      <c r="JLL274" s="413"/>
      <c r="JLM274" s="413"/>
      <c r="JLN274" s="414"/>
      <c r="JLO274" s="414"/>
      <c r="JLP274" s="413"/>
      <c r="JLQ274" s="413"/>
      <c r="JLR274" s="414"/>
      <c r="JLS274" s="414"/>
      <c r="JLT274" s="413"/>
      <c r="JLU274" s="413"/>
      <c r="JLV274" s="413"/>
      <c r="JLW274" s="413"/>
      <c r="JLX274" s="413"/>
      <c r="JLY274" s="407"/>
      <c r="JLZ274" s="439"/>
      <c r="JMA274" s="413"/>
      <c r="JMB274" s="413"/>
      <c r="JMC274" s="413"/>
      <c r="JMD274" s="413"/>
      <c r="JME274" s="413"/>
      <c r="JMF274" s="413"/>
      <c r="JMG274" s="413"/>
      <c r="JMH274" s="412"/>
      <c r="JMI274" s="412"/>
      <c r="JMJ274" s="412"/>
      <c r="JMK274" s="412"/>
      <c r="JML274" s="412"/>
      <c r="JMM274" s="412"/>
      <c r="JMN274" s="412"/>
      <c r="JMO274" s="412"/>
      <c r="JMP274" s="412"/>
      <c r="JMQ274" s="412"/>
      <c r="JMR274" s="412"/>
      <c r="JMS274" s="412"/>
      <c r="JMT274" s="412"/>
      <c r="JMU274" s="412"/>
      <c r="JMV274" s="412"/>
      <c r="JMW274" s="412"/>
      <c r="JMX274" s="412"/>
      <c r="JMY274" s="412"/>
      <c r="JMZ274" s="412"/>
      <c r="JNA274" s="412"/>
      <c r="JNB274" s="412"/>
      <c r="JNC274" s="412"/>
      <c r="JND274" s="412"/>
      <c r="JNE274" s="412"/>
      <c r="JNF274" s="412"/>
      <c r="JNG274" s="412"/>
      <c r="JNH274" s="412"/>
      <c r="JNI274" s="412"/>
      <c r="JNJ274" s="412"/>
      <c r="JNK274" s="412"/>
      <c r="JNL274" s="412"/>
      <c r="JNM274" s="412"/>
      <c r="JNN274" s="412"/>
      <c r="JNO274" s="412"/>
      <c r="JNP274" s="412"/>
      <c r="JNQ274" s="412"/>
      <c r="JNR274" s="412"/>
      <c r="JNS274" s="412"/>
      <c r="JNT274" s="412"/>
      <c r="JNU274" s="412"/>
      <c r="JNV274" s="412"/>
      <c r="JNW274" s="412"/>
      <c r="JNX274" s="412"/>
      <c r="JNY274" s="412"/>
      <c r="JNZ274" s="413"/>
      <c r="JOA274" s="413"/>
      <c r="JOB274" s="413"/>
      <c r="JOC274" s="413"/>
      <c r="JOD274" s="413"/>
      <c r="JOE274" s="413"/>
      <c r="JOF274" s="413"/>
      <c r="JOG274" s="413"/>
      <c r="JOH274" s="413"/>
      <c r="JOI274" s="413"/>
      <c r="JOJ274" s="413"/>
      <c r="JOK274" s="413"/>
      <c r="JOL274" s="413"/>
      <c r="JOM274" s="413"/>
      <c r="JON274" s="413"/>
      <c r="JOO274" s="413"/>
      <c r="JOP274" s="413"/>
      <c r="JOQ274" s="413"/>
      <c r="JOR274" s="413"/>
      <c r="JOS274" s="413"/>
      <c r="JOT274" s="413"/>
      <c r="JOU274" s="413"/>
      <c r="JOV274" s="413"/>
      <c r="JOW274" s="413"/>
      <c r="JOX274" s="414"/>
      <c r="JOY274" s="414"/>
      <c r="JOZ274" s="414"/>
      <c r="JPA274" s="414"/>
      <c r="JPB274" s="414"/>
      <c r="JPC274" s="413"/>
      <c r="JPD274" s="413"/>
      <c r="JPE274" s="414"/>
      <c r="JPF274" s="414"/>
      <c r="JPG274" s="413"/>
      <c r="JPH274" s="413"/>
      <c r="JPI274" s="414"/>
      <c r="JPJ274" s="414"/>
      <c r="JPK274" s="413"/>
      <c r="JPL274" s="413"/>
      <c r="JPM274" s="413"/>
      <c r="JPN274" s="413"/>
      <c r="JPO274" s="413"/>
      <c r="JPP274" s="413"/>
      <c r="JPQ274" s="413"/>
      <c r="JPR274" s="414"/>
      <c r="JPS274" s="414"/>
      <c r="JPT274" s="413"/>
      <c r="JPU274" s="413"/>
      <c r="JPV274" s="414"/>
      <c r="JPW274" s="414"/>
      <c r="JPX274" s="413"/>
      <c r="JPY274" s="413"/>
      <c r="JPZ274" s="413"/>
      <c r="JQA274" s="413"/>
      <c r="JQB274" s="413"/>
      <c r="JQC274" s="407"/>
      <c r="JQD274" s="439"/>
      <c r="JQE274" s="413"/>
      <c r="JQF274" s="413"/>
      <c r="JQG274" s="413"/>
      <c r="JQH274" s="413"/>
      <c r="JQI274" s="413"/>
      <c r="JQJ274" s="413"/>
      <c r="JQK274" s="413"/>
      <c r="JQL274" s="412"/>
      <c r="JQM274" s="412"/>
      <c r="JQN274" s="412"/>
      <c r="JQO274" s="412"/>
      <c r="JQP274" s="412"/>
      <c r="JQQ274" s="412"/>
      <c r="JQR274" s="412"/>
      <c r="JQS274" s="412"/>
      <c r="JQT274" s="412"/>
      <c r="JQU274" s="412"/>
      <c r="JQV274" s="412"/>
      <c r="JQW274" s="412"/>
      <c r="JQX274" s="412"/>
      <c r="JQY274" s="412"/>
      <c r="JQZ274" s="412"/>
      <c r="JRA274" s="412"/>
      <c r="JRB274" s="412"/>
      <c r="JRC274" s="412"/>
      <c r="JRD274" s="412"/>
      <c r="JRE274" s="412"/>
      <c r="JRF274" s="412"/>
      <c r="JRG274" s="412"/>
      <c r="JRH274" s="412"/>
      <c r="JRI274" s="412"/>
      <c r="JRJ274" s="412"/>
      <c r="JRK274" s="412"/>
      <c r="JRL274" s="412"/>
      <c r="JRM274" s="412"/>
      <c r="JRN274" s="412"/>
      <c r="JRO274" s="412"/>
      <c r="JRP274" s="412"/>
      <c r="JRQ274" s="412"/>
      <c r="JRR274" s="412"/>
      <c r="JRS274" s="412"/>
      <c r="JRT274" s="412"/>
      <c r="JRU274" s="412"/>
      <c r="JRV274" s="412"/>
      <c r="JRW274" s="412"/>
      <c r="JRX274" s="412"/>
      <c r="JRY274" s="412"/>
      <c r="JRZ274" s="412"/>
      <c r="JSA274" s="412"/>
      <c r="JSB274" s="412"/>
      <c r="JSC274" s="412"/>
      <c r="JSD274" s="413"/>
      <c r="JSE274" s="413"/>
      <c r="JSF274" s="413"/>
      <c r="JSG274" s="413"/>
      <c r="JSH274" s="413"/>
      <c r="JSI274" s="413"/>
      <c r="JSJ274" s="413"/>
      <c r="JSK274" s="413"/>
      <c r="JSL274" s="413"/>
      <c r="JSM274" s="413"/>
      <c r="JSN274" s="413"/>
      <c r="JSO274" s="413"/>
      <c r="JSP274" s="413"/>
      <c r="JSQ274" s="413"/>
      <c r="JSR274" s="413"/>
      <c r="JSS274" s="413"/>
      <c r="JST274" s="413"/>
      <c r="JSU274" s="413"/>
      <c r="JSV274" s="413"/>
      <c r="JSW274" s="413"/>
      <c r="JSX274" s="413"/>
      <c r="JSY274" s="413"/>
      <c r="JSZ274" s="413"/>
      <c r="JTA274" s="413"/>
      <c r="JTB274" s="414"/>
      <c r="JTC274" s="414"/>
      <c r="JTD274" s="414"/>
      <c r="JTE274" s="414"/>
      <c r="JTF274" s="414"/>
      <c r="JTG274" s="413"/>
      <c r="JTH274" s="413"/>
      <c r="JTI274" s="414"/>
      <c r="JTJ274" s="414"/>
      <c r="JTK274" s="413"/>
      <c r="JTL274" s="413"/>
      <c r="JTM274" s="414"/>
      <c r="JTN274" s="414"/>
      <c r="JTO274" s="413"/>
      <c r="JTP274" s="413"/>
      <c r="JTQ274" s="413"/>
      <c r="JTR274" s="413"/>
      <c r="JTS274" s="413"/>
      <c r="JTT274" s="413"/>
      <c r="JTU274" s="413"/>
      <c r="JTV274" s="414"/>
      <c r="JTW274" s="414"/>
      <c r="JTX274" s="413"/>
      <c r="JTY274" s="413"/>
      <c r="JTZ274" s="414"/>
      <c r="JUA274" s="414"/>
      <c r="JUB274" s="413"/>
      <c r="JUC274" s="413"/>
      <c r="JUD274" s="413"/>
      <c r="JUE274" s="413"/>
      <c r="JUF274" s="413"/>
      <c r="JUG274" s="407"/>
      <c r="JUH274" s="439"/>
      <c r="JUI274" s="413"/>
      <c r="JUJ274" s="413"/>
      <c r="JUK274" s="413"/>
      <c r="JUL274" s="413"/>
      <c r="JUM274" s="413"/>
      <c r="JUN274" s="413"/>
      <c r="JUO274" s="413"/>
      <c r="JUP274" s="412"/>
      <c r="JUQ274" s="412"/>
      <c r="JUR274" s="412"/>
      <c r="JUS274" s="412"/>
      <c r="JUT274" s="412"/>
      <c r="JUU274" s="412"/>
      <c r="JUV274" s="412"/>
      <c r="JUW274" s="412"/>
      <c r="JUX274" s="412"/>
      <c r="JUY274" s="412"/>
      <c r="JUZ274" s="412"/>
      <c r="JVA274" s="412"/>
      <c r="JVB274" s="412"/>
      <c r="JVC274" s="412"/>
      <c r="JVD274" s="412"/>
      <c r="JVE274" s="412"/>
      <c r="JVF274" s="412"/>
      <c r="JVG274" s="412"/>
      <c r="JVH274" s="412"/>
      <c r="JVI274" s="412"/>
      <c r="JVJ274" s="412"/>
      <c r="JVK274" s="412"/>
      <c r="JVL274" s="412"/>
      <c r="JVM274" s="412"/>
      <c r="JVN274" s="412"/>
      <c r="JVO274" s="412"/>
      <c r="JVP274" s="412"/>
      <c r="JVQ274" s="412"/>
      <c r="JVR274" s="412"/>
      <c r="JVS274" s="412"/>
      <c r="JVT274" s="412"/>
      <c r="JVU274" s="412"/>
      <c r="JVV274" s="412"/>
      <c r="JVW274" s="412"/>
      <c r="JVX274" s="412"/>
      <c r="JVY274" s="412"/>
      <c r="JVZ274" s="412"/>
      <c r="JWA274" s="412"/>
      <c r="JWB274" s="412"/>
      <c r="JWC274" s="412"/>
      <c r="JWD274" s="412"/>
      <c r="JWE274" s="412"/>
      <c r="JWF274" s="412"/>
      <c r="JWG274" s="412"/>
      <c r="JWH274" s="413"/>
      <c r="JWI274" s="413"/>
      <c r="JWJ274" s="413"/>
      <c r="JWK274" s="413"/>
      <c r="JWL274" s="413"/>
      <c r="JWM274" s="413"/>
      <c r="JWN274" s="413"/>
      <c r="JWO274" s="413"/>
      <c r="JWP274" s="413"/>
      <c r="JWQ274" s="413"/>
      <c r="JWR274" s="413"/>
      <c r="JWS274" s="413"/>
      <c r="JWT274" s="413"/>
      <c r="JWU274" s="413"/>
      <c r="JWV274" s="413"/>
      <c r="JWW274" s="413"/>
      <c r="JWX274" s="413"/>
      <c r="JWY274" s="413"/>
      <c r="JWZ274" s="413"/>
      <c r="JXA274" s="413"/>
      <c r="JXB274" s="413"/>
      <c r="JXC274" s="413"/>
      <c r="JXD274" s="413"/>
      <c r="JXE274" s="413"/>
      <c r="JXF274" s="414"/>
      <c r="JXG274" s="414"/>
      <c r="JXH274" s="414"/>
      <c r="JXI274" s="414"/>
      <c r="JXJ274" s="414"/>
      <c r="JXK274" s="413"/>
      <c r="JXL274" s="413"/>
      <c r="JXM274" s="414"/>
      <c r="JXN274" s="414"/>
      <c r="JXO274" s="413"/>
      <c r="JXP274" s="413"/>
      <c r="JXQ274" s="414"/>
      <c r="JXR274" s="414"/>
      <c r="JXS274" s="413"/>
      <c r="JXT274" s="413"/>
      <c r="JXU274" s="413"/>
      <c r="JXV274" s="413"/>
      <c r="JXW274" s="413"/>
      <c r="JXX274" s="413"/>
      <c r="JXY274" s="413"/>
      <c r="JXZ274" s="414"/>
      <c r="JYA274" s="414"/>
      <c r="JYB274" s="413"/>
      <c r="JYC274" s="413"/>
      <c r="JYD274" s="414"/>
      <c r="JYE274" s="414"/>
      <c r="JYF274" s="413"/>
      <c r="JYG274" s="413"/>
      <c r="JYH274" s="413"/>
      <c r="JYI274" s="413"/>
      <c r="JYJ274" s="413"/>
      <c r="JYK274" s="407"/>
      <c r="JYL274" s="439"/>
      <c r="JYM274" s="413"/>
      <c r="JYN274" s="413"/>
      <c r="JYO274" s="413"/>
      <c r="JYP274" s="413"/>
      <c r="JYQ274" s="413"/>
      <c r="JYR274" s="413"/>
      <c r="JYS274" s="413"/>
      <c r="JYT274" s="412"/>
      <c r="JYU274" s="412"/>
      <c r="JYV274" s="412"/>
      <c r="JYW274" s="412"/>
      <c r="JYX274" s="412"/>
      <c r="JYY274" s="412"/>
      <c r="JYZ274" s="412"/>
      <c r="JZA274" s="412"/>
      <c r="JZB274" s="412"/>
      <c r="JZC274" s="412"/>
      <c r="JZD274" s="412"/>
      <c r="JZE274" s="412"/>
      <c r="JZF274" s="412"/>
      <c r="JZG274" s="412"/>
      <c r="JZH274" s="412"/>
      <c r="JZI274" s="412"/>
      <c r="JZJ274" s="412"/>
      <c r="JZK274" s="412"/>
      <c r="JZL274" s="412"/>
      <c r="JZM274" s="412"/>
      <c r="JZN274" s="412"/>
      <c r="JZO274" s="412"/>
      <c r="JZP274" s="412"/>
      <c r="JZQ274" s="412"/>
      <c r="JZR274" s="412"/>
      <c r="JZS274" s="412"/>
      <c r="JZT274" s="412"/>
      <c r="JZU274" s="412"/>
      <c r="JZV274" s="412"/>
      <c r="JZW274" s="412"/>
      <c r="JZX274" s="412"/>
      <c r="JZY274" s="412"/>
      <c r="JZZ274" s="412"/>
      <c r="KAA274" s="412"/>
      <c r="KAB274" s="412"/>
      <c r="KAC274" s="412"/>
      <c r="KAD274" s="412"/>
      <c r="KAE274" s="412"/>
      <c r="KAF274" s="412"/>
      <c r="KAG274" s="412"/>
      <c r="KAH274" s="412"/>
      <c r="KAI274" s="412"/>
      <c r="KAJ274" s="412"/>
      <c r="KAK274" s="412"/>
      <c r="KAL274" s="413"/>
      <c r="KAM274" s="413"/>
      <c r="KAN274" s="413"/>
      <c r="KAO274" s="413"/>
      <c r="KAP274" s="413"/>
      <c r="KAQ274" s="413"/>
      <c r="KAR274" s="413"/>
      <c r="KAS274" s="413"/>
      <c r="KAT274" s="413"/>
      <c r="KAU274" s="413"/>
      <c r="KAV274" s="413"/>
      <c r="KAW274" s="413"/>
      <c r="KAX274" s="413"/>
      <c r="KAY274" s="413"/>
      <c r="KAZ274" s="413"/>
      <c r="KBA274" s="413"/>
      <c r="KBB274" s="413"/>
      <c r="KBC274" s="413"/>
      <c r="KBD274" s="413"/>
      <c r="KBE274" s="413"/>
      <c r="KBF274" s="413"/>
      <c r="KBG274" s="413"/>
      <c r="KBH274" s="413"/>
      <c r="KBI274" s="413"/>
      <c r="KBJ274" s="414"/>
      <c r="KBK274" s="414"/>
      <c r="KBL274" s="414"/>
      <c r="KBM274" s="414"/>
      <c r="KBN274" s="414"/>
      <c r="KBO274" s="413"/>
      <c r="KBP274" s="413"/>
      <c r="KBQ274" s="414"/>
      <c r="KBR274" s="414"/>
      <c r="KBS274" s="413"/>
      <c r="KBT274" s="413"/>
      <c r="KBU274" s="414"/>
      <c r="KBV274" s="414"/>
      <c r="KBW274" s="413"/>
      <c r="KBX274" s="413"/>
      <c r="KBY274" s="413"/>
      <c r="KBZ274" s="413"/>
      <c r="KCA274" s="413"/>
      <c r="KCB274" s="413"/>
      <c r="KCC274" s="413"/>
      <c r="KCD274" s="414"/>
      <c r="KCE274" s="414"/>
      <c r="KCF274" s="413"/>
      <c r="KCG274" s="413"/>
      <c r="KCH274" s="414"/>
      <c r="KCI274" s="414"/>
      <c r="KCJ274" s="413"/>
      <c r="KCK274" s="413"/>
      <c r="KCL274" s="413"/>
      <c r="KCM274" s="413"/>
      <c r="KCN274" s="413"/>
      <c r="KCO274" s="407"/>
      <c r="KCP274" s="439"/>
      <c r="KCQ274" s="413"/>
      <c r="KCR274" s="413"/>
      <c r="KCS274" s="413"/>
      <c r="KCT274" s="413"/>
      <c r="KCU274" s="413"/>
      <c r="KCV274" s="413"/>
      <c r="KCW274" s="413"/>
      <c r="KCX274" s="412"/>
      <c r="KCY274" s="412"/>
      <c r="KCZ274" s="412"/>
      <c r="KDA274" s="412"/>
      <c r="KDB274" s="412"/>
      <c r="KDC274" s="412"/>
      <c r="KDD274" s="412"/>
      <c r="KDE274" s="412"/>
      <c r="KDF274" s="412"/>
      <c r="KDG274" s="412"/>
      <c r="KDH274" s="412"/>
      <c r="KDI274" s="412"/>
      <c r="KDJ274" s="412"/>
      <c r="KDK274" s="412"/>
      <c r="KDL274" s="412"/>
      <c r="KDM274" s="412"/>
      <c r="KDN274" s="412"/>
      <c r="KDO274" s="412"/>
      <c r="KDP274" s="412"/>
      <c r="KDQ274" s="412"/>
      <c r="KDR274" s="412"/>
      <c r="KDS274" s="412"/>
      <c r="KDT274" s="412"/>
      <c r="KDU274" s="412"/>
      <c r="KDV274" s="412"/>
      <c r="KDW274" s="412"/>
      <c r="KDX274" s="412"/>
      <c r="KDY274" s="412"/>
      <c r="KDZ274" s="412"/>
      <c r="KEA274" s="412"/>
      <c r="KEB274" s="412"/>
      <c r="KEC274" s="412"/>
      <c r="KED274" s="412"/>
      <c r="KEE274" s="412"/>
      <c r="KEF274" s="412"/>
      <c r="KEG274" s="412"/>
      <c r="KEH274" s="412"/>
      <c r="KEI274" s="412"/>
      <c r="KEJ274" s="412"/>
      <c r="KEK274" s="412"/>
      <c r="KEL274" s="412"/>
      <c r="KEM274" s="412"/>
      <c r="KEN274" s="412"/>
      <c r="KEO274" s="412"/>
      <c r="KEP274" s="413"/>
      <c r="KEQ274" s="413"/>
      <c r="KER274" s="413"/>
      <c r="KES274" s="413"/>
      <c r="KET274" s="413"/>
      <c r="KEU274" s="413"/>
      <c r="KEV274" s="413"/>
      <c r="KEW274" s="413"/>
      <c r="KEX274" s="413"/>
      <c r="KEY274" s="413"/>
      <c r="KEZ274" s="413"/>
      <c r="KFA274" s="413"/>
      <c r="KFB274" s="413"/>
      <c r="KFC274" s="413"/>
      <c r="KFD274" s="413"/>
      <c r="KFE274" s="413"/>
      <c r="KFF274" s="413"/>
      <c r="KFG274" s="413"/>
      <c r="KFH274" s="413"/>
      <c r="KFI274" s="413"/>
      <c r="KFJ274" s="413"/>
      <c r="KFK274" s="413"/>
      <c r="KFL274" s="413"/>
      <c r="KFM274" s="413"/>
      <c r="KFN274" s="414"/>
      <c r="KFO274" s="414"/>
      <c r="KFP274" s="414"/>
      <c r="KFQ274" s="414"/>
      <c r="KFR274" s="414"/>
      <c r="KFS274" s="413"/>
      <c r="KFT274" s="413"/>
      <c r="KFU274" s="414"/>
      <c r="KFV274" s="414"/>
      <c r="KFW274" s="413"/>
      <c r="KFX274" s="413"/>
      <c r="KFY274" s="414"/>
      <c r="KFZ274" s="414"/>
      <c r="KGA274" s="413"/>
      <c r="KGB274" s="413"/>
      <c r="KGC274" s="413"/>
      <c r="KGD274" s="413"/>
      <c r="KGE274" s="413"/>
      <c r="KGF274" s="413"/>
      <c r="KGG274" s="413"/>
      <c r="KGH274" s="414"/>
      <c r="KGI274" s="414"/>
      <c r="KGJ274" s="413"/>
      <c r="KGK274" s="413"/>
      <c r="KGL274" s="414"/>
      <c r="KGM274" s="414"/>
      <c r="KGN274" s="413"/>
      <c r="KGO274" s="413"/>
      <c r="KGP274" s="413"/>
      <c r="KGQ274" s="413"/>
      <c r="KGR274" s="413"/>
      <c r="KGS274" s="407"/>
      <c r="KGT274" s="439"/>
      <c r="KGU274" s="413"/>
      <c r="KGV274" s="413"/>
      <c r="KGW274" s="413"/>
      <c r="KGX274" s="413"/>
      <c r="KGY274" s="413"/>
      <c r="KGZ274" s="413"/>
      <c r="KHA274" s="413"/>
      <c r="KHB274" s="412"/>
      <c r="KHC274" s="412"/>
      <c r="KHD274" s="412"/>
      <c r="KHE274" s="412"/>
      <c r="KHF274" s="412"/>
      <c r="KHG274" s="412"/>
      <c r="KHH274" s="412"/>
      <c r="KHI274" s="412"/>
      <c r="KHJ274" s="412"/>
      <c r="KHK274" s="412"/>
      <c r="KHL274" s="412"/>
      <c r="KHM274" s="412"/>
      <c r="KHN274" s="412"/>
      <c r="KHO274" s="412"/>
      <c r="KHP274" s="412"/>
      <c r="KHQ274" s="412"/>
      <c r="KHR274" s="412"/>
      <c r="KHS274" s="412"/>
      <c r="KHT274" s="412"/>
      <c r="KHU274" s="412"/>
      <c r="KHV274" s="412"/>
      <c r="KHW274" s="412"/>
      <c r="KHX274" s="412"/>
      <c r="KHY274" s="412"/>
      <c r="KHZ274" s="412"/>
      <c r="KIA274" s="412"/>
      <c r="KIB274" s="412"/>
      <c r="KIC274" s="412"/>
      <c r="KID274" s="412"/>
      <c r="KIE274" s="412"/>
      <c r="KIF274" s="412"/>
      <c r="KIG274" s="412"/>
      <c r="KIH274" s="412"/>
      <c r="KII274" s="412"/>
      <c r="KIJ274" s="412"/>
      <c r="KIK274" s="412"/>
      <c r="KIL274" s="412"/>
      <c r="KIM274" s="412"/>
      <c r="KIN274" s="412"/>
      <c r="KIO274" s="412"/>
      <c r="KIP274" s="412"/>
      <c r="KIQ274" s="412"/>
      <c r="KIR274" s="412"/>
      <c r="KIS274" s="412"/>
      <c r="KIT274" s="413"/>
      <c r="KIU274" s="413"/>
      <c r="KIV274" s="413"/>
      <c r="KIW274" s="413"/>
      <c r="KIX274" s="413"/>
      <c r="KIY274" s="413"/>
      <c r="KIZ274" s="413"/>
      <c r="KJA274" s="413"/>
      <c r="KJB274" s="413"/>
      <c r="KJC274" s="413"/>
      <c r="KJD274" s="413"/>
      <c r="KJE274" s="413"/>
      <c r="KJF274" s="413"/>
      <c r="KJG274" s="413"/>
      <c r="KJH274" s="413"/>
      <c r="KJI274" s="413"/>
      <c r="KJJ274" s="413"/>
      <c r="KJK274" s="413"/>
      <c r="KJL274" s="413"/>
      <c r="KJM274" s="413"/>
      <c r="KJN274" s="413"/>
      <c r="KJO274" s="413"/>
      <c r="KJP274" s="413"/>
      <c r="KJQ274" s="413"/>
      <c r="KJR274" s="414"/>
      <c r="KJS274" s="414"/>
      <c r="KJT274" s="414"/>
      <c r="KJU274" s="414"/>
      <c r="KJV274" s="414"/>
      <c r="KJW274" s="413"/>
      <c r="KJX274" s="413"/>
      <c r="KJY274" s="414"/>
      <c r="KJZ274" s="414"/>
      <c r="KKA274" s="413"/>
      <c r="KKB274" s="413"/>
      <c r="KKC274" s="414"/>
      <c r="KKD274" s="414"/>
      <c r="KKE274" s="413"/>
      <c r="KKF274" s="413"/>
      <c r="KKG274" s="413"/>
      <c r="KKH274" s="413"/>
      <c r="KKI274" s="413"/>
      <c r="KKJ274" s="413"/>
      <c r="KKK274" s="413"/>
      <c r="KKL274" s="414"/>
      <c r="KKM274" s="414"/>
      <c r="KKN274" s="413"/>
      <c r="KKO274" s="413"/>
      <c r="KKP274" s="414"/>
      <c r="KKQ274" s="414"/>
      <c r="KKR274" s="413"/>
      <c r="KKS274" s="413"/>
      <c r="KKT274" s="413"/>
      <c r="KKU274" s="413"/>
      <c r="KKV274" s="413"/>
      <c r="KKW274" s="407"/>
      <c r="KKX274" s="439"/>
      <c r="KKY274" s="413"/>
      <c r="KKZ274" s="413"/>
      <c r="KLA274" s="413"/>
      <c r="KLB274" s="413"/>
      <c r="KLC274" s="413"/>
      <c r="KLD274" s="413"/>
      <c r="KLE274" s="413"/>
      <c r="KLF274" s="412"/>
      <c r="KLG274" s="412"/>
      <c r="KLH274" s="412"/>
      <c r="KLI274" s="412"/>
      <c r="KLJ274" s="412"/>
      <c r="KLK274" s="412"/>
      <c r="KLL274" s="412"/>
      <c r="KLM274" s="412"/>
      <c r="KLN274" s="412"/>
      <c r="KLO274" s="412"/>
      <c r="KLP274" s="412"/>
      <c r="KLQ274" s="412"/>
      <c r="KLR274" s="412"/>
      <c r="KLS274" s="412"/>
      <c r="KLT274" s="412"/>
      <c r="KLU274" s="412"/>
      <c r="KLV274" s="412"/>
      <c r="KLW274" s="412"/>
      <c r="KLX274" s="412"/>
      <c r="KLY274" s="412"/>
      <c r="KLZ274" s="412"/>
      <c r="KMA274" s="412"/>
      <c r="KMB274" s="412"/>
      <c r="KMC274" s="412"/>
      <c r="KMD274" s="412"/>
      <c r="KME274" s="412"/>
      <c r="KMF274" s="412"/>
      <c r="KMG274" s="412"/>
      <c r="KMH274" s="412"/>
      <c r="KMI274" s="412"/>
      <c r="KMJ274" s="412"/>
      <c r="KMK274" s="412"/>
      <c r="KML274" s="412"/>
      <c r="KMM274" s="412"/>
      <c r="KMN274" s="412"/>
      <c r="KMO274" s="412"/>
      <c r="KMP274" s="412"/>
      <c r="KMQ274" s="412"/>
      <c r="KMR274" s="412"/>
      <c r="KMS274" s="412"/>
      <c r="KMT274" s="412"/>
      <c r="KMU274" s="412"/>
      <c r="KMV274" s="412"/>
      <c r="KMW274" s="412"/>
      <c r="KMX274" s="413"/>
      <c r="KMY274" s="413"/>
      <c r="KMZ274" s="413"/>
      <c r="KNA274" s="413"/>
      <c r="KNB274" s="413"/>
      <c r="KNC274" s="413"/>
      <c r="KND274" s="413"/>
      <c r="KNE274" s="413"/>
      <c r="KNF274" s="413"/>
      <c r="KNG274" s="413"/>
      <c r="KNH274" s="413"/>
      <c r="KNI274" s="413"/>
      <c r="KNJ274" s="413"/>
      <c r="KNK274" s="413"/>
      <c r="KNL274" s="413"/>
      <c r="KNM274" s="413"/>
      <c r="KNN274" s="413"/>
      <c r="KNO274" s="413"/>
      <c r="KNP274" s="413"/>
      <c r="KNQ274" s="413"/>
      <c r="KNR274" s="413"/>
      <c r="KNS274" s="413"/>
      <c r="KNT274" s="413"/>
      <c r="KNU274" s="413"/>
      <c r="KNV274" s="414"/>
      <c r="KNW274" s="414"/>
      <c r="KNX274" s="414"/>
      <c r="KNY274" s="414"/>
      <c r="KNZ274" s="414"/>
      <c r="KOA274" s="413"/>
      <c r="KOB274" s="413"/>
      <c r="KOC274" s="414"/>
      <c r="KOD274" s="414"/>
      <c r="KOE274" s="413"/>
      <c r="KOF274" s="413"/>
      <c r="KOG274" s="414"/>
      <c r="KOH274" s="414"/>
      <c r="KOI274" s="413"/>
      <c r="KOJ274" s="413"/>
      <c r="KOK274" s="413"/>
      <c r="KOL274" s="413"/>
      <c r="KOM274" s="413"/>
      <c r="KON274" s="413"/>
      <c r="KOO274" s="413"/>
      <c r="KOP274" s="414"/>
      <c r="KOQ274" s="414"/>
      <c r="KOR274" s="413"/>
      <c r="KOS274" s="413"/>
      <c r="KOT274" s="414"/>
      <c r="KOU274" s="414"/>
      <c r="KOV274" s="413"/>
      <c r="KOW274" s="413"/>
      <c r="KOX274" s="413"/>
      <c r="KOY274" s="413"/>
      <c r="KOZ274" s="413"/>
      <c r="KPA274" s="407"/>
      <c r="KPB274" s="439"/>
      <c r="KPC274" s="413"/>
      <c r="KPD274" s="413"/>
      <c r="KPE274" s="413"/>
      <c r="KPF274" s="413"/>
      <c r="KPG274" s="413"/>
      <c r="KPH274" s="413"/>
      <c r="KPI274" s="413"/>
      <c r="KPJ274" s="412"/>
      <c r="KPK274" s="412"/>
      <c r="KPL274" s="412"/>
      <c r="KPM274" s="412"/>
      <c r="KPN274" s="412"/>
      <c r="KPO274" s="412"/>
      <c r="KPP274" s="412"/>
      <c r="KPQ274" s="412"/>
      <c r="KPR274" s="412"/>
      <c r="KPS274" s="412"/>
      <c r="KPT274" s="412"/>
      <c r="KPU274" s="412"/>
      <c r="KPV274" s="412"/>
      <c r="KPW274" s="412"/>
      <c r="KPX274" s="412"/>
      <c r="KPY274" s="412"/>
      <c r="KPZ274" s="412"/>
      <c r="KQA274" s="412"/>
      <c r="KQB274" s="412"/>
      <c r="KQC274" s="412"/>
      <c r="KQD274" s="412"/>
      <c r="KQE274" s="412"/>
      <c r="KQF274" s="412"/>
      <c r="KQG274" s="412"/>
      <c r="KQH274" s="412"/>
      <c r="KQI274" s="412"/>
      <c r="KQJ274" s="412"/>
      <c r="KQK274" s="412"/>
      <c r="KQL274" s="412"/>
      <c r="KQM274" s="412"/>
      <c r="KQN274" s="412"/>
      <c r="KQO274" s="412"/>
      <c r="KQP274" s="412"/>
      <c r="KQQ274" s="412"/>
      <c r="KQR274" s="412"/>
      <c r="KQS274" s="412"/>
      <c r="KQT274" s="412"/>
      <c r="KQU274" s="412"/>
      <c r="KQV274" s="412"/>
      <c r="KQW274" s="412"/>
      <c r="KQX274" s="412"/>
      <c r="KQY274" s="412"/>
      <c r="KQZ274" s="412"/>
      <c r="KRA274" s="412"/>
      <c r="KRB274" s="413"/>
      <c r="KRC274" s="413"/>
      <c r="KRD274" s="413"/>
      <c r="KRE274" s="413"/>
      <c r="KRF274" s="413"/>
      <c r="KRG274" s="413"/>
      <c r="KRH274" s="413"/>
      <c r="KRI274" s="413"/>
      <c r="KRJ274" s="413"/>
      <c r="KRK274" s="413"/>
      <c r="KRL274" s="413"/>
      <c r="KRM274" s="413"/>
      <c r="KRN274" s="413"/>
      <c r="KRO274" s="413"/>
      <c r="KRP274" s="413"/>
      <c r="KRQ274" s="413"/>
      <c r="KRR274" s="413"/>
      <c r="KRS274" s="413"/>
      <c r="KRT274" s="413"/>
      <c r="KRU274" s="413"/>
      <c r="KRV274" s="413"/>
      <c r="KRW274" s="413"/>
      <c r="KRX274" s="413"/>
      <c r="KRY274" s="413"/>
      <c r="KRZ274" s="414"/>
      <c r="KSA274" s="414"/>
      <c r="KSB274" s="414"/>
      <c r="KSC274" s="414"/>
      <c r="KSD274" s="414"/>
      <c r="KSE274" s="413"/>
      <c r="KSF274" s="413"/>
      <c r="KSG274" s="414"/>
      <c r="KSH274" s="414"/>
      <c r="KSI274" s="413"/>
      <c r="KSJ274" s="413"/>
      <c r="KSK274" s="414"/>
      <c r="KSL274" s="414"/>
      <c r="KSM274" s="413"/>
      <c r="KSN274" s="413"/>
      <c r="KSO274" s="413"/>
      <c r="KSP274" s="413"/>
      <c r="KSQ274" s="413"/>
      <c r="KSR274" s="413"/>
      <c r="KSS274" s="413"/>
      <c r="KST274" s="414"/>
      <c r="KSU274" s="414"/>
      <c r="KSV274" s="413"/>
      <c r="KSW274" s="413"/>
      <c r="KSX274" s="414"/>
      <c r="KSY274" s="414"/>
      <c r="KSZ274" s="413"/>
      <c r="KTA274" s="413"/>
      <c r="KTB274" s="413"/>
      <c r="KTC274" s="413"/>
      <c r="KTD274" s="413"/>
      <c r="KTE274" s="407"/>
      <c r="KTF274" s="439"/>
      <c r="KTG274" s="413"/>
      <c r="KTH274" s="413"/>
      <c r="KTI274" s="413"/>
      <c r="KTJ274" s="413"/>
      <c r="KTK274" s="413"/>
      <c r="KTL274" s="413"/>
      <c r="KTM274" s="413"/>
      <c r="KTN274" s="412"/>
      <c r="KTO274" s="412"/>
      <c r="KTP274" s="412"/>
      <c r="KTQ274" s="412"/>
      <c r="KTR274" s="412"/>
      <c r="KTS274" s="412"/>
      <c r="KTT274" s="412"/>
      <c r="KTU274" s="412"/>
      <c r="KTV274" s="412"/>
      <c r="KTW274" s="412"/>
      <c r="KTX274" s="412"/>
      <c r="KTY274" s="412"/>
      <c r="KTZ274" s="412"/>
      <c r="KUA274" s="412"/>
      <c r="KUB274" s="412"/>
      <c r="KUC274" s="412"/>
      <c r="KUD274" s="412"/>
      <c r="KUE274" s="412"/>
      <c r="KUF274" s="412"/>
      <c r="KUG274" s="412"/>
      <c r="KUH274" s="412"/>
      <c r="KUI274" s="412"/>
      <c r="KUJ274" s="412"/>
      <c r="KUK274" s="412"/>
      <c r="KUL274" s="412"/>
      <c r="KUM274" s="412"/>
      <c r="KUN274" s="412"/>
      <c r="KUO274" s="412"/>
      <c r="KUP274" s="412"/>
      <c r="KUQ274" s="412"/>
      <c r="KUR274" s="412"/>
      <c r="KUS274" s="412"/>
      <c r="KUT274" s="412"/>
      <c r="KUU274" s="412"/>
      <c r="KUV274" s="412"/>
      <c r="KUW274" s="412"/>
      <c r="KUX274" s="412"/>
      <c r="KUY274" s="412"/>
      <c r="KUZ274" s="412"/>
      <c r="KVA274" s="412"/>
      <c r="KVB274" s="412"/>
      <c r="KVC274" s="412"/>
      <c r="KVD274" s="412"/>
      <c r="KVE274" s="412"/>
      <c r="KVF274" s="413"/>
      <c r="KVG274" s="413"/>
      <c r="KVH274" s="413"/>
      <c r="KVI274" s="413"/>
      <c r="KVJ274" s="413"/>
      <c r="KVK274" s="413"/>
      <c r="KVL274" s="413"/>
      <c r="KVM274" s="413"/>
      <c r="KVN274" s="413"/>
      <c r="KVO274" s="413"/>
      <c r="KVP274" s="413"/>
      <c r="KVQ274" s="413"/>
      <c r="KVR274" s="413"/>
      <c r="KVS274" s="413"/>
      <c r="KVT274" s="413"/>
      <c r="KVU274" s="413"/>
      <c r="KVV274" s="413"/>
      <c r="KVW274" s="413"/>
      <c r="KVX274" s="413"/>
      <c r="KVY274" s="413"/>
      <c r="KVZ274" s="413"/>
      <c r="KWA274" s="413"/>
      <c r="KWB274" s="413"/>
      <c r="KWC274" s="413"/>
      <c r="KWD274" s="414"/>
      <c r="KWE274" s="414"/>
      <c r="KWF274" s="414"/>
      <c r="KWG274" s="414"/>
      <c r="KWH274" s="414"/>
      <c r="KWI274" s="413"/>
      <c r="KWJ274" s="413"/>
      <c r="KWK274" s="414"/>
      <c r="KWL274" s="414"/>
      <c r="KWM274" s="413"/>
      <c r="KWN274" s="413"/>
      <c r="KWO274" s="414"/>
      <c r="KWP274" s="414"/>
      <c r="KWQ274" s="413"/>
      <c r="KWR274" s="413"/>
      <c r="KWS274" s="413"/>
      <c r="KWT274" s="413"/>
      <c r="KWU274" s="413"/>
      <c r="KWV274" s="413"/>
      <c r="KWW274" s="413"/>
      <c r="KWX274" s="414"/>
      <c r="KWY274" s="414"/>
      <c r="KWZ274" s="413"/>
      <c r="KXA274" s="413"/>
      <c r="KXB274" s="414"/>
      <c r="KXC274" s="414"/>
      <c r="KXD274" s="413"/>
      <c r="KXE274" s="413"/>
      <c r="KXF274" s="413"/>
      <c r="KXG274" s="413"/>
      <c r="KXH274" s="413"/>
      <c r="KXI274" s="407"/>
      <c r="KXJ274" s="439"/>
      <c r="KXK274" s="413"/>
      <c r="KXL274" s="413"/>
      <c r="KXM274" s="413"/>
      <c r="KXN274" s="413"/>
      <c r="KXO274" s="413"/>
      <c r="KXP274" s="413"/>
      <c r="KXQ274" s="413"/>
      <c r="KXR274" s="412"/>
      <c r="KXS274" s="412"/>
      <c r="KXT274" s="412"/>
      <c r="KXU274" s="412"/>
      <c r="KXV274" s="412"/>
      <c r="KXW274" s="412"/>
      <c r="KXX274" s="412"/>
      <c r="KXY274" s="412"/>
      <c r="KXZ274" s="412"/>
      <c r="KYA274" s="412"/>
      <c r="KYB274" s="412"/>
      <c r="KYC274" s="412"/>
      <c r="KYD274" s="412"/>
      <c r="KYE274" s="412"/>
      <c r="KYF274" s="412"/>
      <c r="KYG274" s="412"/>
      <c r="KYH274" s="412"/>
      <c r="KYI274" s="412"/>
      <c r="KYJ274" s="412"/>
      <c r="KYK274" s="412"/>
      <c r="KYL274" s="412"/>
      <c r="KYM274" s="412"/>
      <c r="KYN274" s="412"/>
      <c r="KYO274" s="412"/>
      <c r="KYP274" s="412"/>
      <c r="KYQ274" s="412"/>
      <c r="KYR274" s="412"/>
      <c r="KYS274" s="412"/>
      <c r="KYT274" s="412"/>
      <c r="KYU274" s="412"/>
      <c r="KYV274" s="412"/>
      <c r="KYW274" s="412"/>
      <c r="KYX274" s="412"/>
      <c r="KYY274" s="412"/>
      <c r="KYZ274" s="412"/>
      <c r="KZA274" s="412"/>
      <c r="KZB274" s="412"/>
      <c r="KZC274" s="412"/>
      <c r="KZD274" s="412"/>
      <c r="KZE274" s="412"/>
      <c r="KZF274" s="412"/>
      <c r="KZG274" s="412"/>
      <c r="KZH274" s="412"/>
      <c r="KZI274" s="412"/>
      <c r="KZJ274" s="413"/>
      <c r="KZK274" s="413"/>
      <c r="KZL274" s="413"/>
      <c r="KZM274" s="413"/>
      <c r="KZN274" s="413"/>
      <c r="KZO274" s="413"/>
      <c r="KZP274" s="413"/>
      <c r="KZQ274" s="413"/>
      <c r="KZR274" s="413"/>
      <c r="KZS274" s="413"/>
      <c r="KZT274" s="413"/>
      <c r="KZU274" s="413"/>
      <c r="KZV274" s="413"/>
      <c r="KZW274" s="413"/>
      <c r="KZX274" s="413"/>
      <c r="KZY274" s="413"/>
      <c r="KZZ274" s="413"/>
      <c r="LAA274" s="413"/>
      <c r="LAB274" s="413"/>
      <c r="LAC274" s="413"/>
      <c r="LAD274" s="413"/>
      <c r="LAE274" s="413"/>
      <c r="LAF274" s="413"/>
      <c r="LAG274" s="413"/>
      <c r="LAH274" s="414"/>
      <c r="LAI274" s="414"/>
      <c r="LAJ274" s="414"/>
      <c r="LAK274" s="414"/>
      <c r="LAL274" s="414"/>
      <c r="LAM274" s="413"/>
      <c r="LAN274" s="413"/>
      <c r="LAO274" s="414"/>
      <c r="LAP274" s="414"/>
      <c r="LAQ274" s="413"/>
      <c r="LAR274" s="413"/>
      <c r="LAS274" s="414"/>
      <c r="LAT274" s="414"/>
      <c r="LAU274" s="413"/>
      <c r="LAV274" s="413"/>
      <c r="LAW274" s="413"/>
      <c r="LAX274" s="413"/>
      <c r="LAY274" s="413"/>
      <c r="LAZ274" s="413"/>
      <c r="LBA274" s="413"/>
      <c r="LBB274" s="414"/>
      <c r="LBC274" s="414"/>
      <c r="LBD274" s="413"/>
      <c r="LBE274" s="413"/>
      <c r="LBF274" s="414"/>
      <c r="LBG274" s="414"/>
      <c r="LBH274" s="413"/>
      <c r="LBI274" s="413"/>
      <c r="LBJ274" s="413"/>
      <c r="LBK274" s="413"/>
      <c r="LBL274" s="413"/>
      <c r="LBM274" s="407"/>
      <c r="LBN274" s="439"/>
      <c r="LBO274" s="413"/>
      <c r="LBP274" s="413"/>
      <c r="LBQ274" s="413"/>
      <c r="LBR274" s="413"/>
      <c r="LBS274" s="413"/>
      <c r="LBT274" s="413"/>
      <c r="LBU274" s="413"/>
      <c r="LBV274" s="412"/>
      <c r="LBW274" s="412"/>
      <c r="LBX274" s="412"/>
      <c r="LBY274" s="412"/>
      <c r="LBZ274" s="412"/>
      <c r="LCA274" s="412"/>
      <c r="LCB274" s="412"/>
      <c r="LCC274" s="412"/>
      <c r="LCD274" s="412"/>
      <c r="LCE274" s="412"/>
      <c r="LCF274" s="412"/>
      <c r="LCG274" s="412"/>
      <c r="LCH274" s="412"/>
      <c r="LCI274" s="412"/>
      <c r="LCJ274" s="412"/>
      <c r="LCK274" s="412"/>
      <c r="LCL274" s="412"/>
      <c r="LCM274" s="412"/>
      <c r="LCN274" s="412"/>
      <c r="LCO274" s="412"/>
      <c r="LCP274" s="412"/>
      <c r="LCQ274" s="412"/>
      <c r="LCR274" s="412"/>
      <c r="LCS274" s="412"/>
      <c r="LCT274" s="412"/>
      <c r="LCU274" s="412"/>
      <c r="LCV274" s="412"/>
      <c r="LCW274" s="412"/>
      <c r="LCX274" s="412"/>
      <c r="LCY274" s="412"/>
      <c r="LCZ274" s="412"/>
      <c r="LDA274" s="412"/>
      <c r="LDB274" s="412"/>
      <c r="LDC274" s="412"/>
      <c r="LDD274" s="412"/>
      <c r="LDE274" s="412"/>
      <c r="LDF274" s="412"/>
      <c r="LDG274" s="412"/>
      <c r="LDH274" s="412"/>
      <c r="LDI274" s="412"/>
      <c r="LDJ274" s="412"/>
      <c r="LDK274" s="412"/>
      <c r="LDL274" s="412"/>
      <c r="LDM274" s="412"/>
      <c r="LDN274" s="413"/>
      <c r="LDO274" s="413"/>
      <c r="LDP274" s="413"/>
      <c r="LDQ274" s="413"/>
      <c r="LDR274" s="413"/>
      <c r="LDS274" s="413"/>
      <c r="LDT274" s="413"/>
      <c r="LDU274" s="413"/>
      <c r="LDV274" s="413"/>
      <c r="LDW274" s="413"/>
      <c r="LDX274" s="413"/>
      <c r="LDY274" s="413"/>
      <c r="LDZ274" s="413"/>
      <c r="LEA274" s="413"/>
      <c r="LEB274" s="413"/>
      <c r="LEC274" s="413"/>
      <c r="LED274" s="413"/>
      <c r="LEE274" s="413"/>
      <c r="LEF274" s="413"/>
      <c r="LEG274" s="413"/>
      <c r="LEH274" s="413"/>
      <c r="LEI274" s="413"/>
      <c r="LEJ274" s="413"/>
      <c r="LEK274" s="413"/>
      <c r="LEL274" s="414"/>
      <c r="LEM274" s="414"/>
      <c r="LEN274" s="414"/>
      <c r="LEO274" s="414"/>
      <c r="LEP274" s="414"/>
      <c r="LEQ274" s="413"/>
      <c r="LER274" s="413"/>
      <c r="LES274" s="414"/>
      <c r="LET274" s="414"/>
      <c r="LEU274" s="413"/>
      <c r="LEV274" s="413"/>
      <c r="LEW274" s="414"/>
      <c r="LEX274" s="414"/>
      <c r="LEY274" s="413"/>
      <c r="LEZ274" s="413"/>
      <c r="LFA274" s="413"/>
      <c r="LFB274" s="413"/>
      <c r="LFC274" s="413"/>
      <c r="LFD274" s="413"/>
      <c r="LFE274" s="413"/>
      <c r="LFF274" s="414"/>
      <c r="LFG274" s="414"/>
      <c r="LFH274" s="413"/>
      <c r="LFI274" s="413"/>
      <c r="LFJ274" s="414"/>
      <c r="LFK274" s="414"/>
      <c r="LFL274" s="413"/>
      <c r="LFM274" s="413"/>
      <c r="LFN274" s="413"/>
      <c r="LFO274" s="413"/>
      <c r="LFP274" s="413"/>
      <c r="LFQ274" s="407"/>
      <c r="LFR274" s="439"/>
      <c r="LFS274" s="413"/>
      <c r="LFT274" s="413"/>
      <c r="LFU274" s="413"/>
      <c r="LFV274" s="413"/>
      <c r="LFW274" s="413"/>
      <c r="LFX274" s="413"/>
      <c r="LFY274" s="413"/>
      <c r="LFZ274" s="412"/>
      <c r="LGA274" s="412"/>
      <c r="LGB274" s="412"/>
      <c r="LGC274" s="412"/>
      <c r="LGD274" s="412"/>
      <c r="LGE274" s="412"/>
      <c r="LGF274" s="412"/>
      <c r="LGG274" s="412"/>
      <c r="LGH274" s="412"/>
      <c r="LGI274" s="412"/>
      <c r="LGJ274" s="412"/>
      <c r="LGK274" s="412"/>
      <c r="LGL274" s="412"/>
      <c r="LGM274" s="412"/>
      <c r="LGN274" s="412"/>
      <c r="LGO274" s="412"/>
      <c r="LGP274" s="412"/>
      <c r="LGQ274" s="412"/>
      <c r="LGR274" s="412"/>
      <c r="LGS274" s="412"/>
      <c r="LGT274" s="412"/>
      <c r="LGU274" s="412"/>
      <c r="LGV274" s="412"/>
      <c r="LGW274" s="412"/>
      <c r="LGX274" s="412"/>
      <c r="LGY274" s="412"/>
      <c r="LGZ274" s="412"/>
      <c r="LHA274" s="412"/>
      <c r="LHB274" s="412"/>
      <c r="LHC274" s="412"/>
      <c r="LHD274" s="412"/>
      <c r="LHE274" s="412"/>
      <c r="LHF274" s="412"/>
      <c r="LHG274" s="412"/>
      <c r="LHH274" s="412"/>
      <c r="LHI274" s="412"/>
      <c r="LHJ274" s="412"/>
      <c r="LHK274" s="412"/>
      <c r="LHL274" s="412"/>
      <c r="LHM274" s="412"/>
      <c r="LHN274" s="412"/>
      <c r="LHO274" s="412"/>
      <c r="LHP274" s="412"/>
      <c r="LHQ274" s="412"/>
      <c r="LHR274" s="413"/>
      <c r="LHS274" s="413"/>
      <c r="LHT274" s="413"/>
      <c r="LHU274" s="413"/>
      <c r="LHV274" s="413"/>
      <c r="LHW274" s="413"/>
      <c r="LHX274" s="413"/>
      <c r="LHY274" s="413"/>
      <c r="LHZ274" s="413"/>
      <c r="LIA274" s="413"/>
      <c r="LIB274" s="413"/>
      <c r="LIC274" s="413"/>
      <c r="LID274" s="413"/>
      <c r="LIE274" s="413"/>
      <c r="LIF274" s="413"/>
      <c r="LIG274" s="413"/>
      <c r="LIH274" s="413"/>
      <c r="LII274" s="413"/>
      <c r="LIJ274" s="413"/>
      <c r="LIK274" s="413"/>
      <c r="LIL274" s="413"/>
      <c r="LIM274" s="413"/>
      <c r="LIN274" s="413"/>
      <c r="LIO274" s="413"/>
      <c r="LIP274" s="414"/>
      <c r="LIQ274" s="414"/>
      <c r="LIR274" s="414"/>
      <c r="LIS274" s="414"/>
      <c r="LIT274" s="414"/>
      <c r="LIU274" s="413"/>
      <c r="LIV274" s="413"/>
      <c r="LIW274" s="414"/>
      <c r="LIX274" s="414"/>
      <c r="LIY274" s="413"/>
      <c r="LIZ274" s="413"/>
      <c r="LJA274" s="414"/>
      <c r="LJB274" s="414"/>
      <c r="LJC274" s="413"/>
      <c r="LJD274" s="413"/>
      <c r="LJE274" s="413"/>
      <c r="LJF274" s="413"/>
      <c r="LJG274" s="413"/>
      <c r="LJH274" s="413"/>
      <c r="LJI274" s="413"/>
      <c r="LJJ274" s="414"/>
      <c r="LJK274" s="414"/>
      <c r="LJL274" s="413"/>
      <c r="LJM274" s="413"/>
      <c r="LJN274" s="414"/>
      <c r="LJO274" s="414"/>
      <c r="LJP274" s="413"/>
      <c r="LJQ274" s="413"/>
      <c r="LJR274" s="413"/>
      <c r="LJS274" s="413"/>
      <c r="LJT274" s="413"/>
      <c r="LJU274" s="407"/>
      <c r="LJV274" s="439"/>
      <c r="LJW274" s="413"/>
      <c r="LJX274" s="413"/>
      <c r="LJY274" s="413"/>
      <c r="LJZ274" s="413"/>
      <c r="LKA274" s="413"/>
      <c r="LKB274" s="413"/>
      <c r="LKC274" s="413"/>
      <c r="LKD274" s="412"/>
      <c r="LKE274" s="412"/>
      <c r="LKF274" s="412"/>
      <c r="LKG274" s="412"/>
      <c r="LKH274" s="412"/>
      <c r="LKI274" s="412"/>
      <c r="LKJ274" s="412"/>
      <c r="LKK274" s="412"/>
      <c r="LKL274" s="412"/>
      <c r="LKM274" s="412"/>
      <c r="LKN274" s="412"/>
      <c r="LKO274" s="412"/>
      <c r="LKP274" s="412"/>
      <c r="LKQ274" s="412"/>
      <c r="LKR274" s="412"/>
      <c r="LKS274" s="412"/>
      <c r="LKT274" s="412"/>
      <c r="LKU274" s="412"/>
      <c r="LKV274" s="412"/>
      <c r="LKW274" s="412"/>
      <c r="LKX274" s="412"/>
      <c r="LKY274" s="412"/>
      <c r="LKZ274" s="412"/>
      <c r="LLA274" s="412"/>
      <c r="LLB274" s="412"/>
      <c r="LLC274" s="412"/>
      <c r="LLD274" s="412"/>
      <c r="LLE274" s="412"/>
      <c r="LLF274" s="412"/>
      <c r="LLG274" s="412"/>
      <c r="LLH274" s="412"/>
      <c r="LLI274" s="412"/>
      <c r="LLJ274" s="412"/>
      <c r="LLK274" s="412"/>
      <c r="LLL274" s="412"/>
      <c r="LLM274" s="412"/>
      <c r="LLN274" s="412"/>
      <c r="LLO274" s="412"/>
      <c r="LLP274" s="412"/>
      <c r="LLQ274" s="412"/>
      <c r="LLR274" s="412"/>
      <c r="LLS274" s="412"/>
      <c r="LLT274" s="412"/>
      <c r="LLU274" s="412"/>
      <c r="LLV274" s="413"/>
      <c r="LLW274" s="413"/>
      <c r="LLX274" s="413"/>
      <c r="LLY274" s="413"/>
      <c r="LLZ274" s="413"/>
      <c r="LMA274" s="413"/>
      <c r="LMB274" s="413"/>
      <c r="LMC274" s="413"/>
      <c r="LMD274" s="413"/>
      <c r="LME274" s="413"/>
      <c r="LMF274" s="413"/>
      <c r="LMG274" s="413"/>
      <c r="LMH274" s="413"/>
      <c r="LMI274" s="413"/>
      <c r="LMJ274" s="413"/>
      <c r="LMK274" s="413"/>
      <c r="LML274" s="413"/>
      <c r="LMM274" s="413"/>
      <c r="LMN274" s="413"/>
      <c r="LMO274" s="413"/>
      <c r="LMP274" s="413"/>
      <c r="LMQ274" s="413"/>
      <c r="LMR274" s="413"/>
      <c r="LMS274" s="413"/>
      <c r="LMT274" s="414"/>
      <c r="LMU274" s="414"/>
      <c r="LMV274" s="414"/>
      <c r="LMW274" s="414"/>
      <c r="LMX274" s="414"/>
      <c r="LMY274" s="413"/>
      <c r="LMZ274" s="413"/>
      <c r="LNA274" s="414"/>
      <c r="LNB274" s="414"/>
      <c r="LNC274" s="413"/>
      <c r="LND274" s="413"/>
      <c r="LNE274" s="414"/>
      <c r="LNF274" s="414"/>
      <c r="LNG274" s="413"/>
      <c r="LNH274" s="413"/>
      <c r="LNI274" s="413"/>
      <c r="LNJ274" s="413"/>
      <c r="LNK274" s="413"/>
      <c r="LNL274" s="413"/>
      <c r="LNM274" s="413"/>
      <c r="LNN274" s="414"/>
      <c r="LNO274" s="414"/>
      <c r="LNP274" s="413"/>
      <c r="LNQ274" s="413"/>
      <c r="LNR274" s="414"/>
      <c r="LNS274" s="414"/>
      <c r="LNT274" s="413"/>
      <c r="LNU274" s="413"/>
      <c r="LNV274" s="413"/>
      <c r="LNW274" s="413"/>
      <c r="LNX274" s="413"/>
      <c r="LNY274" s="407"/>
      <c r="LNZ274" s="439"/>
      <c r="LOA274" s="413"/>
      <c r="LOB274" s="413"/>
      <c r="LOC274" s="413"/>
      <c r="LOD274" s="413"/>
      <c r="LOE274" s="413"/>
      <c r="LOF274" s="413"/>
      <c r="LOG274" s="413"/>
      <c r="LOH274" s="412"/>
      <c r="LOI274" s="412"/>
      <c r="LOJ274" s="412"/>
      <c r="LOK274" s="412"/>
      <c r="LOL274" s="412"/>
      <c r="LOM274" s="412"/>
      <c r="LON274" s="412"/>
      <c r="LOO274" s="412"/>
      <c r="LOP274" s="412"/>
      <c r="LOQ274" s="412"/>
      <c r="LOR274" s="412"/>
      <c r="LOS274" s="412"/>
      <c r="LOT274" s="412"/>
      <c r="LOU274" s="412"/>
      <c r="LOV274" s="412"/>
      <c r="LOW274" s="412"/>
      <c r="LOX274" s="412"/>
      <c r="LOY274" s="412"/>
      <c r="LOZ274" s="412"/>
      <c r="LPA274" s="412"/>
      <c r="LPB274" s="412"/>
      <c r="LPC274" s="412"/>
      <c r="LPD274" s="412"/>
      <c r="LPE274" s="412"/>
      <c r="LPF274" s="412"/>
      <c r="LPG274" s="412"/>
      <c r="LPH274" s="412"/>
      <c r="LPI274" s="412"/>
      <c r="LPJ274" s="412"/>
      <c r="LPK274" s="412"/>
      <c r="LPL274" s="412"/>
      <c r="LPM274" s="412"/>
      <c r="LPN274" s="412"/>
      <c r="LPO274" s="412"/>
      <c r="LPP274" s="412"/>
      <c r="LPQ274" s="412"/>
      <c r="LPR274" s="412"/>
      <c r="LPS274" s="412"/>
      <c r="LPT274" s="412"/>
      <c r="LPU274" s="412"/>
      <c r="LPV274" s="412"/>
      <c r="LPW274" s="412"/>
      <c r="LPX274" s="412"/>
      <c r="LPY274" s="412"/>
      <c r="LPZ274" s="413"/>
      <c r="LQA274" s="413"/>
      <c r="LQB274" s="413"/>
      <c r="LQC274" s="413"/>
      <c r="LQD274" s="413"/>
      <c r="LQE274" s="413"/>
      <c r="LQF274" s="413"/>
      <c r="LQG274" s="413"/>
      <c r="LQH274" s="413"/>
      <c r="LQI274" s="413"/>
      <c r="LQJ274" s="413"/>
      <c r="LQK274" s="413"/>
      <c r="LQL274" s="413"/>
      <c r="LQM274" s="413"/>
      <c r="LQN274" s="413"/>
      <c r="LQO274" s="413"/>
      <c r="LQP274" s="413"/>
      <c r="LQQ274" s="413"/>
      <c r="LQR274" s="413"/>
      <c r="LQS274" s="413"/>
      <c r="LQT274" s="413"/>
      <c r="LQU274" s="413"/>
      <c r="LQV274" s="413"/>
      <c r="LQW274" s="413"/>
      <c r="LQX274" s="414"/>
      <c r="LQY274" s="414"/>
      <c r="LQZ274" s="414"/>
      <c r="LRA274" s="414"/>
      <c r="LRB274" s="414"/>
      <c r="LRC274" s="413"/>
      <c r="LRD274" s="413"/>
      <c r="LRE274" s="414"/>
      <c r="LRF274" s="414"/>
      <c r="LRG274" s="413"/>
      <c r="LRH274" s="413"/>
      <c r="LRI274" s="414"/>
      <c r="LRJ274" s="414"/>
      <c r="LRK274" s="413"/>
      <c r="LRL274" s="413"/>
      <c r="LRM274" s="413"/>
      <c r="LRN274" s="413"/>
      <c r="LRO274" s="413"/>
      <c r="LRP274" s="413"/>
      <c r="LRQ274" s="413"/>
      <c r="LRR274" s="414"/>
      <c r="LRS274" s="414"/>
      <c r="LRT274" s="413"/>
      <c r="LRU274" s="413"/>
      <c r="LRV274" s="414"/>
      <c r="LRW274" s="414"/>
      <c r="LRX274" s="413"/>
      <c r="LRY274" s="413"/>
      <c r="LRZ274" s="413"/>
      <c r="LSA274" s="413"/>
      <c r="LSB274" s="413"/>
      <c r="LSC274" s="407"/>
      <c r="LSD274" s="439"/>
      <c r="LSE274" s="413"/>
      <c r="LSF274" s="413"/>
      <c r="LSG274" s="413"/>
      <c r="LSH274" s="413"/>
      <c r="LSI274" s="413"/>
      <c r="LSJ274" s="413"/>
      <c r="LSK274" s="413"/>
      <c r="LSL274" s="412"/>
      <c r="LSM274" s="412"/>
      <c r="LSN274" s="412"/>
      <c r="LSO274" s="412"/>
      <c r="LSP274" s="412"/>
      <c r="LSQ274" s="412"/>
      <c r="LSR274" s="412"/>
      <c r="LSS274" s="412"/>
      <c r="LST274" s="412"/>
      <c r="LSU274" s="412"/>
      <c r="LSV274" s="412"/>
      <c r="LSW274" s="412"/>
      <c r="LSX274" s="412"/>
      <c r="LSY274" s="412"/>
      <c r="LSZ274" s="412"/>
      <c r="LTA274" s="412"/>
      <c r="LTB274" s="412"/>
      <c r="LTC274" s="412"/>
      <c r="LTD274" s="412"/>
      <c r="LTE274" s="412"/>
      <c r="LTF274" s="412"/>
      <c r="LTG274" s="412"/>
      <c r="LTH274" s="412"/>
      <c r="LTI274" s="412"/>
      <c r="LTJ274" s="412"/>
      <c r="LTK274" s="412"/>
      <c r="LTL274" s="412"/>
      <c r="LTM274" s="412"/>
      <c r="LTN274" s="412"/>
      <c r="LTO274" s="412"/>
      <c r="LTP274" s="412"/>
      <c r="LTQ274" s="412"/>
      <c r="LTR274" s="412"/>
      <c r="LTS274" s="412"/>
      <c r="LTT274" s="412"/>
      <c r="LTU274" s="412"/>
      <c r="LTV274" s="412"/>
      <c r="LTW274" s="412"/>
      <c r="LTX274" s="412"/>
      <c r="LTY274" s="412"/>
      <c r="LTZ274" s="412"/>
      <c r="LUA274" s="412"/>
      <c r="LUB274" s="412"/>
      <c r="LUC274" s="412"/>
      <c r="LUD274" s="413"/>
      <c r="LUE274" s="413"/>
      <c r="LUF274" s="413"/>
      <c r="LUG274" s="413"/>
      <c r="LUH274" s="413"/>
      <c r="LUI274" s="413"/>
      <c r="LUJ274" s="413"/>
      <c r="LUK274" s="413"/>
      <c r="LUL274" s="413"/>
      <c r="LUM274" s="413"/>
      <c r="LUN274" s="413"/>
      <c r="LUO274" s="413"/>
      <c r="LUP274" s="413"/>
      <c r="LUQ274" s="413"/>
      <c r="LUR274" s="413"/>
      <c r="LUS274" s="413"/>
      <c r="LUT274" s="413"/>
      <c r="LUU274" s="413"/>
      <c r="LUV274" s="413"/>
      <c r="LUW274" s="413"/>
      <c r="LUX274" s="413"/>
      <c r="LUY274" s="413"/>
      <c r="LUZ274" s="413"/>
      <c r="LVA274" s="413"/>
      <c r="LVB274" s="414"/>
      <c r="LVC274" s="414"/>
      <c r="LVD274" s="414"/>
      <c r="LVE274" s="414"/>
      <c r="LVF274" s="414"/>
      <c r="LVG274" s="413"/>
      <c r="LVH274" s="413"/>
      <c r="LVI274" s="414"/>
      <c r="LVJ274" s="414"/>
      <c r="LVK274" s="413"/>
      <c r="LVL274" s="413"/>
      <c r="LVM274" s="414"/>
      <c r="LVN274" s="414"/>
      <c r="LVO274" s="413"/>
      <c r="LVP274" s="413"/>
      <c r="LVQ274" s="413"/>
      <c r="LVR274" s="413"/>
      <c r="LVS274" s="413"/>
      <c r="LVT274" s="413"/>
      <c r="LVU274" s="413"/>
      <c r="LVV274" s="414"/>
      <c r="LVW274" s="414"/>
      <c r="LVX274" s="413"/>
      <c r="LVY274" s="413"/>
      <c r="LVZ274" s="414"/>
      <c r="LWA274" s="414"/>
      <c r="LWB274" s="413"/>
      <c r="LWC274" s="413"/>
      <c r="LWD274" s="413"/>
      <c r="LWE274" s="413"/>
      <c r="LWF274" s="413"/>
      <c r="LWG274" s="407"/>
      <c r="LWH274" s="439"/>
      <c r="LWI274" s="413"/>
      <c r="LWJ274" s="413"/>
      <c r="LWK274" s="413"/>
      <c r="LWL274" s="413"/>
      <c r="LWM274" s="413"/>
      <c r="LWN274" s="413"/>
      <c r="LWO274" s="413"/>
      <c r="LWP274" s="412"/>
      <c r="LWQ274" s="412"/>
      <c r="LWR274" s="412"/>
      <c r="LWS274" s="412"/>
      <c r="LWT274" s="412"/>
      <c r="LWU274" s="412"/>
      <c r="LWV274" s="412"/>
      <c r="LWW274" s="412"/>
      <c r="LWX274" s="412"/>
      <c r="LWY274" s="412"/>
      <c r="LWZ274" s="412"/>
      <c r="LXA274" s="412"/>
      <c r="LXB274" s="412"/>
      <c r="LXC274" s="412"/>
      <c r="LXD274" s="412"/>
      <c r="LXE274" s="412"/>
      <c r="LXF274" s="412"/>
      <c r="LXG274" s="412"/>
      <c r="LXH274" s="412"/>
      <c r="LXI274" s="412"/>
      <c r="LXJ274" s="412"/>
      <c r="LXK274" s="412"/>
      <c r="LXL274" s="412"/>
      <c r="LXM274" s="412"/>
      <c r="LXN274" s="412"/>
      <c r="LXO274" s="412"/>
      <c r="LXP274" s="412"/>
      <c r="LXQ274" s="412"/>
      <c r="LXR274" s="412"/>
      <c r="LXS274" s="412"/>
      <c r="LXT274" s="412"/>
      <c r="LXU274" s="412"/>
      <c r="LXV274" s="412"/>
      <c r="LXW274" s="412"/>
      <c r="LXX274" s="412"/>
      <c r="LXY274" s="412"/>
      <c r="LXZ274" s="412"/>
      <c r="LYA274" s="412"/>
      <c r="LYB274" s="412"/>
      <c r="LYC274" s="412"/>
      <c r="LYD274" s="412"/>
      <c r="LYE274" s="412"/>
      <c r="LYF274" s="412"/>
      <c r="LYG274" s="412"/>
      <c r="LYH274" s="413"/>
      <c r="LYI274" s="413"/>
      <c r="LYJ274" s="413"/>
      <c r="LYK274" s="413"/>
      <c r="LYL274" s="413"/>
      <c r="LYM274" s="413"/>
      <c r="LYN274" s="413"/>
      <c r="LYO274" s="413"/>
      <c r="LYP274" s="413"/>
      <c r="LYQ274" s="413"/>
      <c r="LYR274" s="413"/>
      <c r="LYS274" s="413"/>
      <c r="LYT274" s="413"/>
      <c r="LYU274" s="413"/>
      <c r="LYV274" s="413"/>
      <c r="LYW274" s="413"/>
      <c r="LYX274" s="413"/>
      <c r="LYY274" s="413"/>
      <c r="LYZ274" s="413"/>
      <c r="LZA274" s="413"/>
      <c r="LZB274" s="413"/>
      <c r="LZC274" s="413"/>
      <c r="LZD274" s="413"/>
      <c r="LZE274" s="413"/>
      <c r="LZF274" s="414"/>
      <c r="LZG274" s="414"/>
      <c r="LZH274" s="414"/>
      <c r="LZI274" s="414"/>
      <c r="LZJ274" s="414"/>
      <c r="LZK274" s="413"/>
      <c r="LZL274" s="413"/>
      <c r="LZM274" s="414"/>
      <c r="LZN274" s="414"/>
      <c r="LZO274" s="413"/>
      <c r="LZP274" s="413"/>
      <c r="LZQ274" s="414"/>
      <c r="LZR274" s="414"/>
      <c r="LZS274" s="413"/>
      <c r="LZT274" s="413"/>
      <c r="LZU274" s="413"/>
      <c r="LZV274" s="413"/>
      <c r="LZW274" s="413"/>
      <c r="LZX274" s="413"/>
      <c r="LZY274" s="413"/>
      <c r="LZZ274" s="414"/>
      <c r="MAA274" s="414"/>
      <c r="MAB274" s="413"/>
      <c r="MAC274" s="413"/>
      <c r="MAD274" s="414"/>
      <c r="MAE274" s="414"/>
      <c r="MAF274" s="413"/>
      <c r="MAG274" s="413"/>
      <c r="MAH274" s="413"/>
      <c r="MAI274" s="413"/>
      <c r="MAJ274" s="413"/>
      <c r="MAK274" s="407"/>
      <c r="MAL274" s="439"/>
      <c r="MAM274" s="413"/>
      <c r="MAN274" s="413"/>
      <c r="MAO274" s="413"/>
      <c r="MAP274" s="413"/>
      <c r="MAQ274" s="413"/>
      <c r="MAR274" s="413"/>
      <c r="MAS274" s="413"/>
      <c r="MAT274" s="412"/>
      <c r="MAU274" s="412"/>
      <c r="MAV274" s="412"/>
      <c r="MAW274" s="412"/>
      <c r="MAX274" s="412"/>
      <c r="MAY274" s="412"/>
      <c r="MAZ274" s="412"/>
      <c r="MBA274" s="412"/>
      <c r="MBB274" s="412"/>
      <c r="MBC274" s="412"/>
      <c r="MBD274" s="412"/>
      <c r="MBE274" s="412"/>
      <c r="MBF274" s="412"/>
      <c r="MBG274" s="412"/>
      <c r="MBH274" s="412"/>
      <c r="MBI274" s="412"/>
      <c r="MBJ274" s="412"/>
      <c r="MBK274" s="412"/>
      <c r="MBL274" s="412"/>
      <c r="MBM274" s="412"/>
      <c r="MBN274" s="412"/>
      <c r="MBO274" s="412"/>
      <c r="MBP274" s="412"/>
      <c r="MBQ274" s="412"/>
      <c r="MBR274" s="412"/>
      <c r="MBS274" s="412"/>
      <c r="MBT274" s="412"/>
      <c r="MBU274" s="412"/>
      <c r="MBV274" s="412"/>
      <c r="MBW274" s="412"/>
      <c r="MBX274" s="412"/>
      <c r="MBY274" s="412"/>
      <c r="MBZ274" s="412"/>
      <c r="MCA274" s="412"/>
      <c r="MCB274" s="412"/>
      <c r="MCC274" s="412"/>
      <c r="MCD274" s="412"/>
      <c r="MCE274" s="412"/>
      <c r="MCF274" s="412"/>
      <c r="MCG274" s="412"/>
      <c r="MCH274" s="412"/>
      <c r="MCI274" s="412"/>
      <c r="MCJ274" s="412"/>
      <c r="MCK274" s="412"/>
      <c r="MCL274" s="413"/>
      <c r="MCM274" s="413"/>
      <c r="MCN274" s="413"/>
      <c r="MCO274" s="413"/>
      <c r="MCP274" s="413"/>
      <c r="MCQ274" s="413"/>
      <c r="MCR274" s="413"/>
      <c r="MCS274" s="413"/>
      <c r="MCT274" s="413"/>
      <c r="MCU274" s="413"/>
      <c r="MCV274" s="413"/>
      <c r="MCW274" s="413"/>
      <c r="MCX274" s="413"/>
      <c r="MCY274" s="413"/>
      <c r="MCZ274" s="413"/>
      <c r="MDA274" s="413"/>
      <c r="MDB274" s="413"/>
      <c r="MDC274" s="413"/>
      <c r="MDD274" s="413"/>
      <c r="MDE274" s="413"/>
      <c r="MDF274" s="413"/>
      <c r="MDG274" s="413"/>
      <c r="MDH274" s="413"/>
      <c r="MDI274" s="413"/>
      <c r="MDJ274" s="414"/>
      <c r="MDK274" s="414"/>
      <c r="MDL274" s="414"/>
      <c r="MDM274" s="414"/>
      <c r="MDN274" s="414"/>
      <c r="MDO274" s="413"/>
      <c r="MDP274" s="413"/>
      <c r="MDQ274" s="414"/>
      <c r="MDR274" s="414"/>
      <c r="MDS274" s="413"/>
      <c r="MDT274" s="413"/>
      <c r="MDU274" s="414"/>
      <c r="MDV274" s="414"/>
      <c r="MDW274" s="413"/>
      <c r="MDX274" s="413"/>
      <c r="MDY274" s="413"/>
      <c r="MDZ274" s="413"/>
      <c r="MEA274" s="413"/>
      <c r="MEB274" s="413"/>
      <c r="MEC274" s="413"/>
      <c r="MED274" s="414"/>
      <c r="MEE274" s="414"/>
      <c r="MEF274" s="413"/>
      <c r="MEG274" s="413"/>
      <c r="MEH274" s="414"/>
      <c r="MEI274" s="414"/>
      <c r="MEJ274" s="413"/>
      <c r="MEK274" s="413"/>
      <c r="MEL274" s="413"/>
      <c r="MEM274" s="413"/>
      <c r="MEN274" s="413"/>
      <c r="MEO274" s="407"/>
      <c r="MEP274" s="439"/>
      <c r="MEQ274" s="413"/>
      <c r="MER274" s="413"/>
      <c r="MES274" s="413"/>
      <c r="MET274" s="413"/>
      <c r="MEU274" s="413"/>
      <c r="MEV274" s="413"/>
      <c r="MEW274" s="413"/>
      <c r="MEX274" s="412"/>
      <c r="MEY274" s="412"/>
      <c r="MEZ274" s="412"/>
      <c r="MFA274" s="412"/>
      <c r="MFB274" s="412"/>
      <c r="MFC274" s="412"/>
      <c r="MFD274" s="412"/>
      <c r="MFE274" s="412"/>
      <c r="MFF274" s="412"/>
      <c r="MFG274" s="412"/>
      <c r="MFH274" s="412"/>
      <c r="MFI274" s="412"/>
      <c r="MFJ274" s="412"/>
      <c r="MFK274" s="412"/>
      <c r="MFL274" s="412"/>
      <c r="MFM274" s="412"/>
      <c r="MFN274" s="412"/>
      <c r="MFO274" s="412"/>
      <c r="MFP274" s="412"/>
      <c r="MFQ274" s="412"/>
      <c r="MFR274" s="412"/>
      <c r="MFS274" s="412"/>
      <c r="MFT274" s="412"/>
      <c r="MFU274" s="412"/>
      <c r="MFV274" s="412"/>
      <c r="MFW274" s="412"/>
      <c r="MFX274" s="412"/>
      <c r="MFY274" s="412"/>
      <c r="MFZ274" s="412"/>
      <c r="MGA274" s="412"/>
      <c r="MGB274" s="412"/>
      <c r="MGC274" s="412"/>
      <c r="MGD274" s="412"/>
      <c r="MGE274" s="412"/>
      <c r="MGF274" s="412"/>
      <c r="MGG274" s="412"/>
      <c r="MGH274" s="412"/>
      <c r="MGI274" s="412"/>
      <c r="MGJ274" s="412"/>
      <c r="MGK274" s="412"/>
      <c r="MGL274" s="412"/>
      <c r="MGM274" s="412"/>
      <c r="MGN274" s="412"/>
      <c r="MGO274" s="412"/>
      <c r="MGP274" s="413"/>
      <c r="MGQ274" s="413"/>
      <c r="MGR274" s="413"/>
      <c r="MGS274" s="413"/>
      <c r="MGT274" s="413"/>
      <c r="MGU274" s="413"/>
      <c r="MGV274" s="413"/>
      <c r="MGW274" s="413"/>
      <c r="MGX274" s="413"/>
      <c r="MGY274" s="413"/>
      <c r="MGZ274" s="413"/>
      <c r="MHA274" s="413"/>
      <c r="MHB274" s="413"/>
      <c r="MHC274" s="413"/>
      <c r="MHD274" s="413"/>
      <c r="MHE274" s="413"/>
      <c r="MHF274" s="413"/>
      <c r="MHG274" s="413"/>
      <c r="MHH274" s="413"/>
      <c r="MHI274" s="413"/>
      <c r="MHJ274" s="413"/>
      <c r="MHK274" s="413"/>
      <c r="MHL274" s="413"/>
      <c r="MHM274" s="413"/>
      <c r="MHN274" s="414"/>
      <c r="MHO274" s="414"/>
      <c r="MHP274" s="414"/>
      <c r="MHQ274" s="414"/>
      <c r="MHR274" s="414"/>
      <c r="MHS274" s="413"/>
      <c r="MHT274" s="413"/>
      <c r="MHU274" s="414"/>
      <c r="MHV274" s="414"/>
      <c r="MHW274" s="413"/>
      <c r="MHX274" s="413"/>
      <c r="MHY274" s="414"/>
      <c r="MHZ274" s="414"/>
      <c r="MIA274" s="413"/>
      <c r="MIB274" s="413"/>
      <c r="MIC274" s="413"/>
      <c r="MID274" s="413"/>
      <c r="MIE274" s="413"/>
      <c r="MIF274" s="413"/>
      <c r="MIG274" s="413"/>
      <c r="MIH274" s="414"/>
      <c r="MII274" s="414"/>
      <c r="MIJ274" s="413"/>
      <c r="MIK274" s="413"/>
      <c r="MIL274" s="414"/>
      <c r="MIM274" s="414"/>
      <c r="MIN274" s="413"/>
      <c r="MIO274" s="413"/>
      <c r="MIP274" s="413"/>
      <c r="MIQ274" s="413"/>
      <c r="MIR274" s="413"/>
      <c r="MIS274" s="407"/>
      <c r="MIT274" s="439"/>
      <c r="MIU274" s="413"/>
      <c r="MIV274" s="413"/>
      <c r="MIW274" s="413"/>
      <c r="MIX274" s="413"/>
      <c r="MIY274" s="413"/>
      <c r="MIZ274" s="413"/>
      <c r="MJA274" s="413"/>
      <c r="MJB274" s="412"/>
      <c r="MJC274" s="412"/>
      <c r="MJD274" s="412"/>
      <c r="MJE274" s="412"/>
      <c r="MJF274" s="412"/>
      <c r="MJG274" s="412"/>
      <c r="MJH274" s="412"/>
      <c r="MJI274" s="412"/>
      <c r="MJJ274" s="412"/>
      <c r="MJK274" s="412"/>
      <c r="MJL274" s="412"/>
      <c r="MJM274" s="412"/>
      <c r="MJN274" s="412"/>
      <c r="MJO274" s="412"/>
      <c r="MJP274" s="412"/>
      <c r="MJQ274" s="412"/>
      <c r="MJR274" s="412"/>
      <c r="MJS274" s="412"/>
      <c r="MJT274" s="412"/>
      <c r="MJU274" s="412"/>
      <c r="MJV274" s="412"/>
      <c r="MJW274" s="412"/>
      <c r="MJX274" s="412"/>
      <c r="MJY274" s="412"/>
      <c r="MJZ274" s="412"/>
      <c r="MKA274" s="412"/>
      <c r="MKB274" s="412"/>
      <c r="MKC274" s="412"/>
      <c r="MKD274" s="412"/>
      <c r="MKE274" s="412"/>
      <c r="MKF274" s="412"/>
      <c r="MKG274" s="412"/>
      <c r="MKH274" s="412"/>
      <c r="MKI274" s="412"/>
      <c r="MKJ274" s="412"/>
      <c r="MKK274" s="412"/>
      <c r="MKL274" s="412"/>
      <c r="MKM274" s="412"/>
      <c r="MKN274" s="412"/>
      <c r="MKO274" s="412"/>
      <c r="MKP274" s="412"/>
      <c r="MKQ274" s="412"/>
      <c r="MKR274" s="412"/>
      <c r="MKS274" s="412"/>
      <c r="MKT274" s="413"/>
      <c r="MKU274" s="413"/>
      <c r="MKV274" s="413"/>
      <c r="MKW274" s="413"/>
      <c r="MKX274" s="413"/>
      <c r="MKY274" s="413"/>
      <c r="MKZ274" s="413"/>
      <c r="MLA274" s="413"/>
      <c r="MLB274" s="413"/>
      <c r="MLC274" s="413"/>
      <c r="MLD274" s="413"/>
      <c r="MLE274" s="413"/>
      <c r="MLF274" s="413"/>
      <c r="MLG274" s="413"/>
      <c r="MLH274" s="413"/>
      <c r="MLI274" s="413"/>
      <c r="MLJ274" s="413"/>
      <c r="MLK274" s="413"/>
      <c r="MLL274" s="413"/>
      <c r="MLM274" s="413"/>
      <c r="MLN274" s="413"/>
      <c r="MLO274" s="413"/>
      <c r="MLP274" s="413"/>
      <c r="MLQ274" s="413"/>
      <c r="MLR274" s="414"/>
      <c r="MLS274" s="414"/>
      <c r="MLT274" s="414"/>
      <c r="MLU274" s="414"/>
      <c r="MLV274" s="414"/>
      <c r="MLW274" s="413"/>
      <c r="MLX274" s="413"/>
      <c r="MLY274" s="414"/>
      <c r="MLZ274" s="414"/>
      <c r="MMA274" s="413"/>
      <c r="MMB274" s="413"/>
      <c r="MMC274" s="414"/>
      <c r="MMD274" s="414"/>
      <c r="MME274" s="413"/>
      <c r="MMF274" s="413"/>
      <c r="MMG274" s="413"/>
      <c r="MMH274" s="413"/>
      <c r="MMI274" s="413"/>
      <c r="MMJ274" s="413"/>
      <c r="MMK274" s="413"/>
      <c r="MML274" s="414"/>
      <c r="MMM274" s="414"/>
      <c r="MMN274" s="413"/>
      <c r="MMO274" s="413"/>
      <c r="MMP274" s="414"/>
      <c r="MMQ274" s="414"/>
      <c r="MMR274" s="413"/>
      <c r="MMS274" s="413"/>
      <c r="MMT274" s="413"/>
      <c r="MMU274" s="413"/>
      <c r="MMV274" s="413"/>
      <c r="MMW274" s="407"/>
      <c r="MMX274" s="439"/>
      <c r="MMY274" s="413"/>
      <c r="MMZ274" s="413"/>
      <c r="MNA274" s="413"/>
      <c r="MNB274" s="413"/>
      <c r="MNC274" s="413"/>
      <c r="MND274" s="413"/>
      <c r="MNE274" s="413"/>
      <c r="MNF274" s="412"/>
      <c r="MNG274" s="412"/>
      <c r="MNH274" s="412"/>
      <c r="MNI274" s="412"/>
      <c r="MNJ274" s="412"/>
      <c r="MNK274" s="412"/>
      <c r="MNL274" s="412"/>
      <c r="MNM274" s="412"/>
      <c r="MNN274" s="412"/>
      <c r="MNO274" s="412"/>
      <c r="MNP274" s="412"/>
      <c r="MNQ274" s="412"/>
      <c r="MNR274" s="412"/>
      <c r="MNS274" s="412"/>
      <c r="MNT274" s="412"/>
      <c r="MNU274" s="412"/>
      <c r="MNV274" s="412"/>
      <c r="MNW274" s="412"/>
      <c r="MNX274" s="412"/>
      <c r="MNY274" s="412"/>
      <c r="MNZ274" s="412"/>
      <c r="MOA274" s="412"/>
      <c r="MOB274" s="412"/>
      <c r="MOC274" s="412"/>
      <c r="MOD274" s="412"/>
      <c r="MOE274" s="412"/>
      <c r="MOF274" s="412"/>
      <c r="MOG274" s="412"/>
      <c r="MOH274" s="412"/>
      <c r="MOI274" s="412"/>
      <c r="MOJ274" s="412"/>
      <c r="MOK274" s="412"/>
      <c r="MOL274" s="412"/>
      <c r="MOM274" s="412"/>
      <c r="MON274" s="412"/>
      <c r="MOO274" s="412"/>
      <c r="MOP274" s="412"/>
      <c r="MOQ274" s="412"/>
      <c r="MOR274" s="412"/>
      <c r="MOS274" s="412"/>
      <c r="MOT274" s="412"/>
      <c r="MOU274" s="412"/>
      <c r="MOV274" s="412"/>
      <c r="MOW274" s="412"/>
      <c r="MOX274" s="413"/>
      <c r="MOY274" s="413"/>
      <c r="MOZ274" s="413"/>
      <c r="MPA274" s="413"/>
      <c r="MPB274" s="413"/>
      <c r="MPC274" s="413"/>
      <c r="MPD274" s="413"/>
      <c r="MPE274" s="413"/>
      <c r="MPF274" s="413"/>
      <c r="MPG274" s="413"/>
      <c r="MPH274" s="413"/>
      <c r="MPI274" s="413"/>
      <c r="MPJ274" s="413"/>
      <c r="MPK274" s="413"/>
      <c r="MPL274" s="413"/>
      <c r="MPM274" s="413"/>
      <c r="MPN274" s="413"/>
      <c r="MPO274" s="413"/>
      <c r="MPP274" s="413"/>
      <c r="MPQ274" s="413"/>
      <c r="MPR274" s="413"/>
      <c r="MPS274" s="413"/>
      <c r="MPT274" s="413"/>
      <c r="MPU274" s="413"/>
      <c r="MPV274" s="414"/>
      <c r="MPW274" s="414"/>
      <c r="MPX274" s="414"/>
      <c r="MPY274" s="414"/>
      <c r="MPZ274" s="414"/>
      <c r="MQA274" s="413"/>
      <c r="MQB274" s="413"/>
      <c r="MQC274" s="414"/>
      <c r="MQD274" s="414"/>
      <c r="MQE274" s="413"/>
      <c r="MQF274" s="413"/>
      <c r="MQG274" s="414"/>
      <c r="MQH274" s="414"/>
      <c r="MQI274" s="413"/>
      <c r="MQJ274" s="413"/>
      <c r="MQK274" s="413"/>
      <c r="MQL274" s="413"/>
      <c r="MQM274" s="413"/>
      <c r="MQN274" s="413"/>
      <c r="MQO274" s="413"/>
      <c r="MQP274" s="414"/>
      <c r="MQQ274" s="414"/>
      <c r="MQR274" s="413"/>
      <c r="MQS274" s="413"/>
      <c r="MQT274" s="414"/>
      <c r="MQU274" s="414"/>
      <c r="MQV274" s="413"/>
      <c r="MQW274" s="413"/>
      <c r="MQX274" s="413"/>
      <c r="MQY274" s="413"/>
      <c r="MQZ274" s="413"/>
      <c r="MRA274" s="407"/>
      <c r="MRB274" s="439"/>
      <c r="MRC274" s="413"/>
      <c r="MRD274" s="413"/>
      <c r="MRE274" s="413"/>
      <c r="MRF274" s="413"/>
      <c r="MRG274" s="413"/>
      <c r="MRH274" s="413"/>
      <c r="MRI274" s="413"/>
      <c r="MRJ274" s="412"/>
      <c r="MRK274" s="412"/>
      <c r="MRL274" s="412"/>
      <c r="MRM274" s="412"/>
      <c r="MRN274" s="412"/>
      <c r="MRO274" s="412"/>
      <c r="MRP274" s="412"/>
      <c r="MRQ274" s="412"/>
      <c r="MRR274" s="412"/>
      <c r="MRS274" s="412"/>
      <c r="MRT274" s="412"/>
      <c r="MRU274" s="412"/>
      <c r="MRV274" s="412"/>
      <c r="MRW274" s="412"/>
      <c r="MRX274" s="412"/>
      <c r="MRY274" s="412"/>
      <c r="MRZ274" s="412"/>
      <c r="MSA274" s="412"/>
      <c r="MSB274" s="412"/>
      <c r="MSC274" s="412"/>
      <c r="MSD274" s="412"/>
      <c r="MSE274" s="412"/>
      <c r="MSF274" s="412"/>
      <c r="MSG274" s="412"/>
      <c r="MSH274" s="412"/>
      <c r="MSI274" s="412"/>
      <c r="MSJ274" s="412"/>
      <c r="MSK274" s="412"/>
      <c r="MSL274" s="412"/>
      <c r="MSM274" s="412"/>
      <c r="MSN274" s="412"/>
      <c r="MSO274" s="412"/>
      <c r="MSP274" s="412"/>
      <c r="MSQ274" s="412"/>
      <c r="MSR274" s="412"/>
      <c r="MSS274" s="412"/>
      <c r="MST274" s="412"/>
      <c r="MSU274" s="412"/>
      <c r="MSV274" s="412"/>
      <c r="MSW274" s="412"/>
      <c r="MSX274" s="412"/>
      <c r="MSY274" s="412"/>
      <c r="MSZ274" s="412"/>
      <c r="MTA274" s="412"/>
      <c r="MTB274" s="413"/>
      <c r="MTC274" s="413"/>
      <c r="MTD274" s="413"/>
      <c r="MTE274" s="413"/>
      <c r="MTF274" s="413"/>
      <c r="MTG274" s="413"/>
      <c r="MTH274" s="413"/>
      <c r="MTI274" s="413"/>
      <c r="MTJ274" s="413"/>
      <c r="MTK274" s="413"/>
      <c r="MTL274" s="413"/>
      <c r="MTM274" s="413"/>
      <c r="MTN274" s="413"/>
      <c r="MTO274" s="413"/>
      <c r="MTP274" s="413"/>
      <c r="MTQ274" s="413"/>
      <c r="MTR274" s="413"/>
      <c r="MTS274" s="413"/>
      <c r="MTT274" s="413"/>
      <c r="MTU274" s="413"/>
      <c r="MTV274" s="413"/>
      <c r="MTW274" s="413"/>
      <c r="MTX274" s="413"/>
      <c r="MTY274" s="413"/>
      <c r="MTZ274" s="414"/>
      <c r="MUA274" s="414"/>
      <c r="MUB274" s="414"/>
      <c r="MUC274" s="414"/>
      <c r="MUD274" s="414"/>
      <c r="MUE274" s="413"/>
      <c r="MUF274" s="413"/>
      <c r="MUG274" s="414"/>
      <c r="MUH274" s="414"/>
      <c r="MUI274" s="413"/>
      <c r="MUJ274" s="413"/>
      <c r="MUK274" s="414"/>
      <c r="MUL274" s="414"/>
      <c r="MUM274" s="413"/>
      <c r="MUN274" s="413"/>
      <c r="MUO274" s="413"/>
      <c r="MUP274" s="413"/>
      <c r="MUQ274" s="413"/>
      <c r="MUR274" s="413"/>
      <c r="MUS274" s="413"/>
      <c r="MUT274" s="414"/>
      <c r="MUU274" s="414"/>
      <c r="MUV274" s="413"/>
      <c r="MUW274" s="413"/>
      <c r="MUX274" s="414"/>
      <c r="MUY274" s="414"/>
      <c r="MUZ274" s="413"/>
      <c r="MVA274" s="413"/>
      <c r="MVB274" s="413"/>
      <c r="MVC274" s="413"/>
      <c r="MVD274" s="413"/>
      <c r="MVE274" s="407"/>
      <c r="MVF274" s="439"/>
      <c r="MVG274" s="413"/>
      <c r="MVH274" s="413"/>
      <c r="MVI274" s="413"/>
      <c r="MVJ274" s="413"/>
      <c r="MVK274" s="413"/>
      <c r="MVL274" s="413"/>
      <c r="MVM274" s="413"/>
      <c r="MVN274" s="412"/>
      <c r="MVO274" s="412"/>
      <c r="MVP274" s="412"/>
      <c r="MVQ274" s="412"/>
      <c r="MVR274" s="412"/>
      <c r="MVS274" s="412"/>
      <c r="MVT274" s="412"/>
      <c r="MVU274" s="412"/>
      <c r="MVV274" s="412"/>
      <c r="MVW274" s="412"/>
      <c r="MVX274" s="412"/>
      <c r="MVY274" s="412"/>
      <c r="MVZ274" s="412"/>
      <c r="MWA274" s="412"/>
      <c r="MWB274" s="412"/>
      <c r="MWC274" s="412"/>
      <c r="MWD274" s="412"/>
      <c r="MWE274" s="412"/>
      <c r="MWF274" s="412"/>
      <c r="MWG274" s="412"/>
      <c r="MWH274" s="412"/>
      <c r="MWI274" s="412"/>
      <c r="MWJ274" s="412"/>
      <c r="MWK274" s="412"/>
      <c r="MWL274" s="412"/>
      <c r="MWM274" s="412"/>
      <c r="MWN274" s="412"/>
      <c r="MWO274" s="412"/>
      <c r="MWP274" s="412"/>
      <c r="MWQ274" s="412"/>
      <c r="MWR274" s="412"/>
      <c r="MWS274" s="412"/>
      <c r="MWT274" s="412"/>
      <c r="MWU274" s="412"/>
      <c r="MWV274" s="412"/>
      <c r="MWW274" s="412"/>
      <c r="MWX274" s="412"/>
      <c r="MWY274" s="412"/>
      <c r="MWZ274" s="412"/>
      <c r="MXA274" s="412"/>
      <c r="MXB274" s="412"/>
      <c r="MXC274" s="412"/>
      <c r="MXD274" s="412"/>
      <c r="MXE274" s="412"/>
      <c r="MXF274" s="413"/>
      <c r="MXG274" s="413"/>
      <c r="MXH274" s="413"/>
      <c r="MXI274" s="413"/>
      <c r="MXJ274" s="413"/>
      <c r="MXK274" s="413"/>
      <c r="MXL274" s="413"/>
      <c r="MXM274" s="413"/>
      <c r="MXN274" s="413"/>
      <c r="MXO274" s="413"/>
      <c r="MXP274" s="413"/>
      <c r="MXQ274" s="413"/>
      <c r="MXR274" s="413"/>
      <c r="MXS274" s="413"/>
      <c r="MXT274" s="413"/>
      <c r="MXU274" s="413"/>
      <c r="MXV274" s="413"/>
      <c r="MXW274" s="413"/>
      <c r="MXX274" s="413"/>
      <c r="MXY274" s="413"/>
      <c r="MXZ274" s="413"/>
      <c r="MYA274" s="413"/>
      <c r="MYB274" s="413"/>
      <c r="MYC274" s="413"/>
      <c r="MYD274" s="414"/>
      <c r="MYE274" s="414"/>
      <c r="MYF274" s="414"/>
      <c r="MYG274" s="414"/>
      <c r="MYH274" s="414"/>
      <c r="MYI274" s="413"/>
      <c r="MYJ274" s="413"/>
      <c r="MYK274" s="414"/>
      <c r="MYL274" s="414"/>
      <c r="MYM274" s="413"/>
      <c r="MYN274" s="413"/>
      <c r="MYO274" s="414"/>
      <c r="MYP274" s="414"/>
      <c r="MYQ274" s="413"/>
      <c r="MYR274" s="413"/>
      <c r="MYS274" s="413"/>
      <c r="MYT274" s="413"/>
      <c r="MYU274" s="413"/>
      <c r="MYV274" s="413"/>
      <c r="MYW274" s="413"/>
      <c r="MYX274" s="414"/>
      <c r="MYY274" s="414"/>
      <c r="MYZ274" s="413"/>
      <c r="MZA274" s="413"/>
      <c r="MZB274" s="414"/>
      <c r="MZC274" s="414"/>
      <c r="MZD274" s="413"/>
      <c r="MZE274" s="413"/>
      <c r="MZF274" s="413"/>
      <c r="MZG274" s="413"/>
      <c r="MZH274" s="413"/>
      <c r="MZI274" s="407"/>
      <c r="MZJ274" s="439"/>
      <c r="MZK274" s="413"/>
      <c r="MZL274" s="413"/>
      <c r="MZM274" s="413"/>
      <c r="MZN274" s="413"/>
      <c r="MZO274" s="413"/>
      <c r="MZP274" s="413"/>
      <c r="MZQ274" s="413"/>
      <c r="MZR274" s="412"/>
      <c r="MZS274" s="412"/>
      <c r="MZT274" s="412"/>
      <c r="MZU274" s="412"/>
      <c r="MZV274" s="412"/>
      <c r="MZW274" s="412"/>
      <c r="MZX274" s="412"/>
      <c r="MZY274" s="412"/>
      <c r="MZZ274" s="412"/>
      <c r="NAA274" s="412"/>
      <c r="NAB274" s="412"/>
      <c r="NAC274" s="412"/>
      <c r="NAD274" s="412"/>
      <c r="NAE274" s="412"/>
      <c r="NAF274" s="412"/>
      <c r="NAG274" s="412"/>
      <c r="NAH274" s="412"/>
      <c r="NAI274" s="412"/>
      <c r="NAJ274" s="412"/>
      <c r="NAK274" s="412"/>
      <c r="NAL274" s="412"/>
      <c r="NAM274" s="412"/>
      <c r="NAN274" s="412"/>
      <c r="NAO274" s="412"/>
      <c r="NAP274" s="412"/>
      <c r="NAQ274" s="412"/>
      <c r="NAR274" s="412"/>
      <c r="NAS274" s="412"/>
      <c r="NAT274" s="412"/>
      <c r="NAU274" s="412"/>
      <c r="NAV274" s="412"/>
      <c r="NAW274" s="412"/>
      <c r="NAX274" s="412"/>
      <c r="NAY274" s="412"/>
      <c r="NAZ274" s="412"/>
      <c r="NBA274" s="412"/>
      <c r="NBB274" s="412"/>
      <c r="NBC274" s="412"/>
      <c r="NBD274" s="412"/>
      <c r="NBE274" s="412"/>
      <c r="NBF274" s="412"/>
      <c r="NBG274" s="412"/>
      <c r="NBH274" s="412"/>
      <c r="NBI274" s="412"/>
      <c r="NBJ274" s="413"/>
      <c r="NBK274" s="413"/>
      <c r="NBL274" s="413"/>
      <c r="NBM274" s="413"/>
      <c r="NBN274" s="413"/>
      <c r="NBO274" s="413"/>
      <c r="NBP274" s="413"/>
      <c r="NBQ274" s="413"/>
      <c r="NBR274" s="413"/>
      <c r="NBS274" s="413"/>
      <c r="NBT274" s="413"/>
      <c r="NBU274" s="413"/>
      <c r="NBV274" s="413"/>
      <c r="NBW274" s="413"/>
      <c r="NBX274" s="413"/>
      <c r="NBY274" s="413"/>
      <c r="NBZ274" s="413"/>
      <c r="NCA274" s="413"/>
      <c r="NCB274" s="413"/>
      <c r="NCC274" s="413"/>
      <c r="NCD274" s="413"/>
      <c r="NCE274" s="413"/>
      <c r="NCF274" s="413"/>
      <c r="NCG274" s="413"/>
      <c r="NCH274" s="414"/>
      <c r="NCI274" s="414"/>
      <c r="NCJ274" s="414"/>
      <c r="NCK274" s="414"/>
      <c r="NCL274" s="414"/>
      <c r="NCM274" s="413"/>
      <c r="NCN274" s="413"/>
      <c r="NCO274" s="414"/>
      <c r="NCP274" s="414"/>
      <c r="NCQ274" s="413"/>
      <c r="NCR274" s="413"/>
      <c r="NCS274" s="414"/>
      <c r="NCT274" s="414"/>
      <c r="NCU274" s="413"/>
      <c r="NCV274" s="413"/>
      <c r="NCW274" s="413"/>
      <c r="NCX274" s="413"/>
      <c r="NCY274" s="413"/>
      <c r="NCZ274" s="413"/>
      <c r="NDA274" s="413"/>
      <c r="NDB274" s="414"/>
      <c r="NDC274" s="414"/>
      <c r="NDD274" s="413"/>
      <c r="NDE274" s="413"/>
      <c r="NDF274" s="414"/>
      <c r="NDG274" s="414"/>
      <c r="NDH274" s="413"/>
      <c r="NDI274" s="413"/>
      <c r="NDJ274" s="413"/>
      <c r="NDK274" s="413"/>
      <c r="NDL274" s="413"/>
      <c r="NDM274" s="407"/>
      <c r="NDN274" s="439"/>
      <c r="NDO274" s="413"/>
      <c r="NDP274" s="413"/>
      <c r="NDQ274" s="413"/>
      <c r="NDR274" s="413"/>
      <c r="NDS274" s="413"/>
      <c r="NDT274" s="413"/>
      <c r="NDU274" s="413"/>
      <c r="NDV274" s="412"/>
      <c r="NDW274" s="412"/>
      <c r="NDX274" s="412"/>
      <c r="NDY274" s="412"/>
      <c r="NDZ274" s="412"/>
      <c r="NEA274" s="412"/>
      <c r="NEB274" s="412"/>
      <c r="NEC274" s="412"/>
      <c r="NED274" s="412"/>
      <c r="NEE274" s="412"/>
      <c r="NEF274" s="412"/>
      <c r="NEG274" s="412"/>
      <c r="NEH274" s="412"/>
      <c r="NEI274" s="412"/>
      <c r="NEJ274" s="412"/>
      <c r="NEK274" s="412"/>
      <c r="NEL274" s="412"/>
      <c r="NEM274" s="412"/>
      <c r="NEN274" s="412"/>
      <c r="NEO274" s="412"/>
      <c r="NEP274" s="412"/>
      <c r="NEQ274" s="412"/>
      <c r="NER274" s="412"/>
      <c r="NES274" s="412"/>
      <c r="NET274" s="412"/>
      <c r="NEU274" s="412"/>
      <c r="NEV274" s="412"/>
      <c r="NEW274" s="412"/>
      <c r="NEX274" s="412"/>
      <c r="NEY274" s="412"/>
      <c r="NEZ274" s="412"/>
      <c r="NFA274" s="412"/>
      <c r="NFB274" s="412"/>
      <c r="NFC274" s="412"/>
      <c r="NFD274" s="412"/>
      <c r="NFE274" s="412"/>
      <c r="NFF274" s="412"/>
      <c r="NFG274" s="412"/>
      <c r="NFH274" s="412"/>
      <c r="NFI274" s="412"/>
      <c r="NFJ274" s="412"/>
      <c r="NFK274" s="412"/>
      <c r="NFL274" s="412"/>
      <c r="NFM274" s="412"/>
      <c r="NFN274" s="413"/>
      <c r="NFO274" s="413"/>
      <c r="NFP274" s="413"/>
      <c r="NFQ274" s="413"/>
      <c r="NFR274" s="413"/>
      <c r="NFS274" s="413"/>
      <c r="NFT274" s="413"/>
      <c r="NFU274" s="413"/>
      <c r="NFV274" s="413"/>
      <c r="NFW274" s="413"/>
      <c r="NFX274" s="413"/>
      <c r="NFY274" s="413"/>
      <c r="NFZ274" s="413"/>
      <c r="NGA274" s="413"/>
      <c r="NGB274" s="413"/>
      <c r="NGC274" s="413"/>
      <c r="NGD274" s="413"/>
      <c r="NGE274" s="413"/>
      <c r="NGF274" s="413"/>
      <c r="NGG274" s="413"/>
      <c r="NGH274" s="413"/>
      <c r="NGI274" s="413"/>
      <c r="NGJ274" s="413"/>
      <c r="NGK274" s="413"/>
      <c r="NGL274" s="414"/>
      <c r="NGM274" s="414"/>
      <c r="NGN274" s="414"/>
      <c r="NGO274" s="414"/>
      <c r="NGP274" s="414"/>
      <c r="NGQ274" s="413"/>
      <c r="NGR274" s="413"/>
      <c r="NGS274" s="414"/>
      <c r="NGT274" s="414"/>
      <c r="NGU274" s="413"/>
      <c r="NGV274" s="413"/>
      <c r="NGW274" s="414"/>
      <c r="NGX274" s="414"/>
      <c r="NGY274" s="413"/>
      <c r="NGZ274" s="413"/>
      <c r="NHA274" s="413"/>
      <c r="NHB274" s="413"/>
      <c r="NHC274" s="413"/>
      <c r="NHD274" s="413"/>
      <c r="NHE274" s="413"/>
      <c r="NHF274" s="414"/>
      <c r="NHG274" s="414"/>
      <c r="NHH274" s="413"/>
      <c r="NHI274" s="413"/>
      <c r="NHJ274" s="414"/>
      <c r="NHK274" s="414"/>
      <c r="NHL274" s="413"/>
      <c r="NHM274" s="413"/>
      <c r="NHN274" s="413"/>
      <c r="NHO274" s="413"/>
      <c r="NHP274" s="413"/>
      <c r="NHQ274" s="407"/>
      <c r="NHR274" s="439"/>
      <c r="NHS274" s="413"/>
      <c r="NHT274" s="413"/>
      <c r="NHU274" s="413"/>
      <c r="NHV274" s="413"/>
      <c r="NHW274" s="413"/>
      <c r="NHX274" s="413"/>
      <c r="NHY274" s="413"/>
      <c r="NHZ274" s="412"/>
      <c r="NIA274" s="412"/>
      <c r="NIB274" s="412"/>
      <c r="NIC274" s="412"/>
      <c r="NID274" s="412"/>
      <c r="NIE274" s="412"/>
      <c r="NIF274" s="412"/>
      <c r="NIG274" s="412"/>
      <c r="NIH274" s="412"/>
      <c r="NII274" s="412"/>
      <c r="NIJ274" s="412"/>
      <c r="NIK274" s="412"/>
      <c r="NIL274" s="412"/>
      <c r="NIM274" s="412"/>
      <c r="NIN274" s="412"/>
      <c r="NIO274" s="412"/>
      <c r="NIP274" s="412"/>
      <c r="NIQ274" s="412"/>
      <c r="NIR274" s="412"/>
      <c r="NIS274" s="412"/>
      <c r="NIT274" s="412"/>
      <c r="NIU274" s="412"/>
      <c r="NIV274" s="412"/>
      <c r="NIW274" s="412"/>
      <c r="NIX274" s="412"/>
      <c r="NIY274" s="412"/>
      <c r="NIZ274" s="412"/>
      <c r="NJA274" s="412"/>
      <c r="NJB274" s="412"/>
      <c r="NJC274" s="412"/>
      <c r="NJD274" s="412"/>
      <c r="NJE274" s="412"/>
      <c r="NJF274" s="412"/>
      <c r="NJG274" s="412"/>
      <c r="NJH274" s="412"/>
      <c r="NJI274" s="412"/>
      <c r="NJJ274" s="412"/>
      <c r="NJK274" s="412"/>
      <c r="NJL274" s="412"/>
      <c r="NJM274" s="412"/>
      <c r="NJN274" s="412"/>
      <c r="NJO274" s="412"/>
      <c r="NJP274" s="412"/>
      <c r="NJQ274" s="412"/>
      <c r="NJR274" s="413"/>
      <c r="NJS274" s="413"/>
      <c r="NJT274" s="413"/>
      <c r="NJU274" s="413"/>
      <c r="NJV274" s="413"/>
      <c r="NJW274" s="413"/>
      <c r="NJX274" s="413"/>
      <c r="NJY274" s="413"/>
      <c r="NJZ274" s="413"/>
      <c r="NKA274" s="413"/>
      <c r="NKB274" s="413"/>
      <c r="NKC274" s="413"/>
      <c r="NKD274" s="413"/>
      <c r="NKE274" s="413"/>
      <c r="NKF274" s="413"/>
      <c r="NKG274" s="413"/>
      <c r="NKH274" s="413"/>
      <c r="NKI274" s="413"/>
      <c r="NKJ274" s="413"/>
      <c r="NKK274" s="413"/>
      <c r="NKL274" s="413"/>
      <c r="NKM274" s="413"/>
      <c r="NKN274" s="413"/>
      <c r="NKO274" s="413"/>
      <c r="NKP274" s="414"/>
      <c r="NKQ274" s="414"/>
      <c r="NKR274" s="414"/>
      <c r="NKS274" s="414"/>
      <c r="NKT274" s="414"/>
      <c r="NKU274" s="413"/>
      <c r="NKV274" s="413"/>
      <c r="NKW274" s="414"/>
      <c r="NKX274" s="414"/>
      <c r="NKY274" s="413"/>
      <c r="NKZ274" s="413"/>
      <c r="NLA274" s="414"/>
      <c r="NLB274" s="414"/>
      <c r="NLC274" s="413"/>
      <c r="NLD274" s="413"/>
      <c r="NLE274" s="413"/>
      <c r="NLF274" s="413"/>
      <c r="NLG274" s="413"/>
      <c r="NLH274" s="413"/>
      <c r="NLI274" s="413"/>
      <c r="NLJ274" s="414"/>
      <c r="NLK274" s="414"/>
      <c r="NLL274" s="413"/>
      <c r="NLM274" s="413"/>
      <c r="NLN274" s="414"/>
      <c r="NLO274" s="414"/>
      <c r="NLP274" s="413"/>
      <c r="NLQ274" s="413"/>
      <c r="NLR274" s="413"/>
      <c r="NLS274" s="413"/>
      <c r="NLT274" s="413"/>
      <c r="NLU274" s="407"/>
      <c r="NLV274" s="439"/>
      <c r="NLW274" s="413"/>
      <c r="NLX274" s="413"/>
      <c r="NLY274" s="413"/>
      <c r="NLZ274" s="413"/>
      <c r="NMA274" s="413"/>
      <c r="NMB274" s="413"/>
      <c r="NMC274" s="413"/>
      <c r="NMD274" s="412"/>
      <c r="NME274" s="412"/>
      <c r="NMF274" s="412"/>
      <c r="NMG274" s="412"/>
      <c r="NMH274" s="412"/>
      <c r="NMI274" s="412"/>
      <c r="NMJ274" s="412"/>
      <c r="NMK274" s="412"/>
      <c r="NML274" s="412"/>
      <c r="NMM274" s="412"/>
      <c r="NMN274" s="412"/>
      <c r="NMO274" s="412"/>
      <c r="NMP274" s="412"/>
      <c r="NMQ274" s="412"/>
      <c r="NMR274" s="412"/>
      <c r="NMS274" s="412"/>
      <c r="NMT274" s="412"/>
      <c r="NMU274" s="412"/>
      <c r="NMV274" s="412"/>
      <c r="NMW274" s="412"/>
      <c r="NMX274" s="412"/>
      <c r="NMY274" s="412"/>
      <c r="NMZ274" s="412"/>
      <c r="NNA274" s="412"/>
      <c r="NNB274" s="412"/>
      <c r="NNC274" s="412"/>
      <c r="NND274" s="412"/>
      <c r="NNE274" s="412"/>
      <c r="NNF274" s="412"/>
      <c r="NNG274" s="412"/>
      <c r="NNH274" s="412"/>
      <c r="NNI274" s="412"/>
      <c r="NNJ274" s="412"/>
      <c r="NNK274" s="412"/>
      <c r="NNL274" s="412"/>
      <c r="NNM274" s="412"/>
      <c r="NNN274" s="412"/>
      <c r="NNO274" s="412"/>
      <c r="NNP274" s="412"/>
      <c r="NNQ274" s="412"/>
      <c r="NNR274" s="412"/>
      <c r="NNS274" s="412"/>
      <c r="NNT274" s="412"/>
      <c r="NNU274" s="412"/>
      <c r="NNV274" s="413"/>
      <c r="NNW274" s="413"/>
      <c r="NNX274" s="413"/>
      <c r="NNY274" s="413"/>
      <c r="NNZ274" s="413"/>
      <c r="NOA274" s="413"/>
      <c r="NOB274" s="413"/>
      <c r="NOC274" s="413"/>
      <c r="NOD274" s="413"/>
      <c r="NOE274" s="413"/>
      <c r="NOF274" s="413"/>
      <c r="NOG274" s="413"/>
      <c r="NOH274" s="413"/>
      <c r="NOI274" s="413"/>
      <c r="NOJ274" s="413"/>
      <c r="NOK274" s="413"/>
      <c r="NOL274" s="413"/>
      <c r="NOM274" s="413"/>
      <c r="NON274" s="413"/>
      <c r="NOO274" s="413"/>
      <c r="NOP274" s="413"/>
      <c r="NOQ274" s="413"/>
      <c r="NOR274" s="413"/>
      <c r="NOS274" s="413"/>
      <c r="NOT274" s="414"/>
      <c r="NOU274" s="414"/>
      <c r="NOV274" s="414"/>
      <c r="NOW274" s="414"/>
      <c r="NOX274" s="414"/>
      <c r="NOY274" s="413"/>
      <c r="NOZ274" s="413"/>
      <c r="NPA274" s="414"/>
      <c r="NPB274" s="414"/>
      <c r="NPC274" s="413"/>
      <c r="NPD274" s="413"/>
      <c r="NPE274" s="414"/>
      <c r="NPF274" s="414"/>
      <c r="NPG274" s="413"/>
      <c r="NPH274" s="413"/>
      <c r="NPI274" s="413"/>
      <c r="NPJ274" s="413"/>
      <c r="NPK274" s="413"/>
      <c r="NPL274" s="413"/>
      <c r="NPM274" s="413"/>
      <c r="NPN274" s="414"/>
      <c r="NPO274" s="414"/>
      <c r="NPP274" s="413"/>
      <c r="NPQ274" s="413"/>
      <c r="NPR274" s="414"/>
      <c r="NPS274" s="414"/>
      <c r="NPT274" s="413"/>
      <c r="NPU274" s="413"/>
      <c r="NPV274" s="413"/>
      <c r="NPW274" s="413"/>
      <c r="NPX274" s="413"/>
      <c r="NPY274" s="407"/>
      <c r="NPZ274" s="439"/>
      <c r="NQA274" s="413"/>
      <c r="NQB274" s="413"/>
      <c r="NQC274" s="413"/>
      <c r="NQD274" s="413"/>
      <c r="NQE274" s="413"/>
      <c r="NQF274" s="413"/>
      <c r="NQG274" s="413"/>
      <c r="NQH274" s="412"/>
      <c r="NQI274" s="412"/>
      <c r="NQJ274" s="412"/>
      <c r="NQK274" s="412"/>
      <c r="NQL274" s="412"/>
      <c r="NQM274" s="412"/>
      <c r="NQN274" s="412"/>
      <c r="NQO274" s="412"/>
      <c r="NQP274" s="412"/>
      <c r="NQQ274" s="412"/>
      <c r="NQR274" s="412"/>
      <c r="NQS274" s="412"/>
      <c r="NQT274" s="412"/>
      <c r="NQU274" s="412"/>
      <c r="NQV274" s="412"/>
      <c r="NQW274" s="412"/>
      <c r="NQX274" s="412"/>
      <c r="NQY274" s="412"/>
      <c r="NQZ274" s="412"/>
      <c r="NRA274" s="412"/>
      <c r="NRB274" s="412"/>
      <c r="NRC274" s="412"/>
      <c r="NRD274" s="412"/>
      <c r="NRE274" s="412"/>
      <c r="NRF274" s="412"/>
      <c r="NRG274" s="412"/>
      <c r="NRH274" s="412"/>
      <c r="NRI274" s="412"/>
      <c r="NRJ274" s="412"/>
      <c r="NRK274" s="412"/>
      <c r="NRL274" s="412"/>
      <c r="NRM274" s="412"/>
      <c r="NRN274" s="412"/>
      <c r="NRO274" s="412"/>
      <c r="NRP274" s="412"/>
      <c r="NRQ274" s="412"/>
      <c r="NRR274" s="412"/>
      <c r="NRS274" s="412"/>
      <c r="NRT274" s="412"/>
      <c r="NRU274" s="412"/>
      <c r="NRV274" s="412"/>
      <c r="NRW274" s="412"/>
      <c r="NRX274" s="412"/>
      <c r="NRY274" s="412"/>
      <c r="NRZ274" s="413"/>
      <c r="NSA274" s="413"/>
      <c r="NSB274" s="413"/>
      <c r="NSC274" s="413"/>
      <c r="NSD274" s="413"/>
      <c r="NSE274" s="413"/>
      <c r="NSF274" s="413"/>
      <c r="NSG274" s="413"/>
      <c r="NSH274" s="413"/>
      <c r="NSI274" s="413"/>
      <c r="NSJ274" s="413"/>
      <c r="NSK274" s="413"/>
      <c r="NSL274" s="413"/>
      <c r="NSM274" s="413"/>
      <c r="NSN274" s="413"/>
      <c r="NSO274" s="413"/>
      <c r="NSP274" s="413"/>
      <c r="NSQ274" s="413"/>
      <c r="NSR274" s="413"/>
      <c r="NSS274" s="413"/>
      <c r="NST274" s="413"/>
      <c r="NSU274" s="413"/>
      <c r="NSV274" s="413"/>
      <c r="NSW274" s="413"/>
      <c r="NSX274" s="414"/>
      <c r="NSY274" s="414"/>
      <c r="NSZ274" s="414"/>
      <c r="NTA274" s="414"/>
      <c r="NTB274" s="414"/>
      <c r="NTC274" s="413"/>
      <c r="NTD274" s="413"/>
      <c r="NTE274" s="414"/>
      <c r="NTF274" s="414"/>
      <c r="NTG274" s="413"/>
      <c r="NTH274" s="413"/>
      <c r="NTI274" s="414"/>
      <c r="NTJ274" s="414"/>
      <c r="NTK274" s="413"/>
      <c r="NTL274" s="413"/>
      <c r="NTM274" s="413"/>
      <c r="NTN274" s="413"/>
      <c r="NTO274" s="413"/>
      <c r="NTP274" s="413"/>
      <c r="NTQ274" s="413"/>
      <c r="NTR274" s="414"/>
      <c r="NTS274" s="414"/>
      <c r="NTT274" s="413"/>
      <c r="NTU274" s="413"/>
      <c r="NTV274" s="414"/>
      <c r="NTW274" s="414"/>
      <c r="NTX274" s="413"/>
      <c r="NTY274" s="413"/>
      <c r="NTZ274" s="413"/>
      <c r="NUA274" s="413"/>
      <c r="NUB274" s="413"/>
      <c r="NUC274" s="407"/>
      <c r="NUD274" s="439"/>
      <c r="NUE274" s="413"/>
      <c r="NUF274" s="413"/>
      <c r="NUG274" s="413"/>
      <c r="NUH274" s="413"/>
      <c r="NUI274" s="413"/>
      <c r="NUJ274" s="413"/>
      <c r="NUK274" s="413"/>
      <c r="NUL274" s="412"/>
      <c r="NUM274" s="412"/>
      <c r="NUN274" s="412"/>
      <c r="NUO274" s="412"/>
      <c r="NUP274" s="412"/>
      <c r="NUQ274" s="412"/>
      <c r="NUR274" s="412"/>
      <c r="NUS274" s="412"/>
      <c r="NUT274" s="412"/>
      <c r="NUU274" s="412"/>
      <c r="NUV274" s="412"/>
      <c r="NUW274" s="412"/>
      <c r="NUX274" s="412"/>
      <c r="NUY274" s="412"/>
      <c r="NUZ274" s="412"/>
      <c r="NVA274" s="412"/>
      <c r="NVB274" s="412"/>
      <c r="NVC274" s="412"/>
      <c r="NVD274" s="412"/>
      <c r="NVE274" s="412"/>
      <c r="NVF274" s="412"/>
      <c r="NVG274" s="412"/>
      <c r="NVH274" s="412"/>
      <c r="NVI274" s="412"/>
      <c r="NVJ274" s="412"/>
      <c r="NVK274" s="412"/>
      <c r="NVL274" s="412"/>
      <c r="NVM274" s="412"/>
      <c r="NVN274" s="412"/>
      <c r="NVO274" s="412"/>
      <c r="NVP274" s="412"/>
      <c r="NVQ274" s="412"/>
      <c r="NVR274" s="412"/>
      <c r="NVS274" s="412"/>
      <c r="NVT274" s="412"/>
      <c r="NVU274" s="412"/>
      <c r="NVV274" s="412"/>
      <c r="NVW274" s="412"/>
      <c r="NVX274" s="412"/>
      <c r="NVY274" s="412"/>
      <c r="NVZ274" s="412"/>
      <c r="NWA274" s="412"/>
      <c r="NWB274" s="412"/>
      <c r="NWC274" s="412"/>
      <c r="NWD274" s="413"/>
      <c r="NWE274" s="413"/>
      <c r="NWF274" s="413"/>
      <c r="NWG274" s="413"/>
      <c r="NWH274" s="413"/>
      <c r="NWI274" s="413"/>
      <c r="NWJ274" s="413"/>
      <c r="NWK274" s="413"/>
      <c r="NWL274" s="413"/>
      <c r="NWM274" s="413"/>
      <c r="NWN274" s="413"/>
      <c r="NWO274" s="413"/>
      <c r="NWP274" s="413"/>
      <c r="NWQ274" s="413"/>
      <c r="NWR274" s="413"/>
      <c r="NWS274" s="413"/>
      <c r="NWT274" s="413"/>
      <c r="NWU274" s="413"/>
      <c r="NWV274" s="413"/>
      <c r="NWW274" s="413"/>
      <c r="NWX274" s="413"/>
      <c r="NWY274" s="413"/>
      <c r="NWZ274" s="413"/>
      <c r="NXA274" s="413"/>
      <c r="NXB274" s="414"/>
      <c r="NXC274" s="414"/>
      <c r="NXD274" s="414"/>
      <c r="NXE274" s="414"/>
      <c r="NXF274" s="414"/>
      <c r="NXG274" s="413"/>
      <c r="NXH274" s="413"/>
      <c r="NXI274" s="414"/>
      <c r="NXJ274" s="414"/>
      <c r="NXK274" s="413"/>
      <c r="NXL274" s="413"/>
      <c r="NXM274" s="414"/>
      <c r="NXN274" s="414"/>
      <c r="NXO274" s="413"/>
      <c r="NXP274" s="413"/>
      <c r="NXQ274" s="413"/>
      <c r="NXR274" s="413"/>
      <c r="NXS274" s="413"/>
      <c r="NXT274" s="413"/>
      <c r="NXU274" s="413"/>
      <c r="NXV274" s="414"/>
      <c r="NXW274" s="414"/>
      <c r="NXX274" s="413"/>
      <c r="NXY274" s="413"/>
      <c r="NXZ274" s="414"/>
      <c r="NYA274" s="414"/>
      <c r="NYB274" s="413"/>
      <c r="NYC274" s="413"/>
      <c r="NYD274" s="413"/>
      <c r="NYE274" s="413"/>
      <c r="NYF274" s="413"/>
      <c r="NYG274" s="407"/>
      <c r="NYH274" s="439"/>
      <c r="NYI274" s="413"/>
      <c r="NYJ274" s="413"/>
      <c r="NYK274" s="413"/>
      <c r="NYL274" s="413"/>
      <c r="NYM274" s="413"/>
      <c r="NYN274" s="413"/>
      <c r="NYO274" s="413"/>
      <c r="NYP274" s="412"/>
      <c r="NYQ274" s="412"/>
      <c r="NYR274" s="412"/>
      <c r="NYS274" s="412"/>
      <c r="NYT274" s="412"/>
      <c r="NYU274" s="412"/>
      <c r="NYV274" s="412"/>
      <c r="NYW274" s="412"/>
      <c r="NYX274" s="412"/>
      <c r="NYY274" s="412"/>
      <c r="NYZ274" s="412"/>
      <c r="NZA274" s="412"/>
      <c r="NZB274" s="412"/>
      <c r="NZC274" s="412"/>
      <c r="NZD274" s="412"/>
      <c r="NZE274" s="412"/>
      <c r="NZF274" s="412"/>
      <c r="NZG274" s="412"/>
      <c r="NZH274" s="412"/>
      <c r="NZI274" s="412"/>
      <c r="NZJ274" s="412"/>
      <c r="NZK274" s="412"/>
      <c r="NZL274" s="412"/>
      <c r="NZM274" s="412"/>
      <c r="NZN274" s="412"/>
      <c r="NZO274" s="412"/>
      <c r="NZP274" s="412"/>
      <c r="NZQ274" s="412"/>
      <c r="NZR274" s="412"/>
      <c r="NZS274" s="412"/>
      <c r="NZT274" s="412"/>
      <c r="NZU274" s="412"/>
      <c r="NZV274" s="412"/>
      <c r="NZW274" s="412"/>
      <c r="NZX274" s="412"/>
      <c r="NZY274" s="412"/>
      <c r="NZZ274" s="412"/>
      <c r="OAA274" s="412"/>
      <c r="OAB274" s="412"/>
      <c r="OAC274" s="412"/>
      <c r="OAD274" s="412"/>
      <c r="OAE274" s="412"/>
      <c r="OAF274" s="412"/>
      <c r="OAG274" s="412"/>
      <c r="OAH274" s="413"/>
      <c r="OAI274" s="413"/>
      <c r="OAJ274" s="413"/>
      <c r="OAK274" s="413"/>
      <c r="OAL274" s="413"/>
      <c r="OAM274" s="413"/>
      <c r="OAN274" s="413"/>
      <c r="OAO274" s="413"/>
      <c r="OAP274" s="413"/>
      <c r="OAQ274" s="413"/>
      <c r="OAR274" s="413"/>
      <c r="OAS274" s="413"/>
      <c r="OAT274" s="413"/>
      <c r="OAU274" s="413"/>
      <c r="OAV274" s="413"/>
      <c r="OAW274" s="413"/>
      <c r="OAX274" s="413"/>
      <c r="OAY274" s="413"/>
      <c r="OAZ274" s="413"/>
      <c r="OBA274" s="413"/>
      <c r="OBB274" s="413"/>
      <c r="OBC274" s="413"/>
      <c r="OBD274" s="413"/>
      <c r="OBE274" s="413"/>
      <c r="OBF274" s="414"/>
      <c r="OBG274" s="414"/>
      <c r="OBH274" s="414"/>
      <c r="OBI274" s="414"/>
      <c r="OBJ274" s="414"/>
      <c r="OBK274" s="413"/>
      <c r="OBL274" s="413"/>
      <c r="OBM274" s="414"/>
      <c r="OBN274" s="414"/>
      <c r="OBO274" s="413"/>
      <c r="OBP274" s="413"/>
      <c r="OBQ274" s="414"/>
      <c r="OBR274" s="414"/>
      <c r="OBS274" s="413"/>
      <c r="OBT274" s="413"/>
      <c r="OBU274" s="413"/>
      <c r="OBV274" s="413"/>
      <c r="OBW274" s="413"/>
      <c r="OBX274" s="413"/>
      <c r="OBY274" s="413"/>
      <c r="OBZ274" s="414"/>
      <c r="OCA274" s="414"/>
      <c r="OCB274" s="413"/>
      <c r="OCC274" s="413"/>
      <c r="OCD274" s="414"/>
      <c r="OCE274" s="414"/>
      <c r="OCF274" s="413"/>
      <c r="OCG274" s="413"/>
      <c r="OCH274" s="413"/>
      <c r="OCI274" s="413"/>
      <c r="OCJ274" s="413"/>
      <c r="OCK274" s="407"/>
      <c r="OCL274" s="439"/>
      <c r="OCM274" s="413"/>
      <c r="OCN274" s="413"/>
      <c r="OCO274" s="413"/>
      <c r="OCP274" s="413"/>
      <c r="OCQ274" s="413"/>
      <c r="OCR274" s="413"/>
      <c r="OCS274" s="413"/>
      <c r="OCT274" s="412"/>
      <c r="OCU274" s="412"/>
      <c r="OCV274" s="412"/>
      <c r="OCW274" s="412"/>
      <c r="OCX274" s="412"/>
      <c r="OCY274" s="412"/>
      <c r="OCZ274" s="412"/>
      <c r="ODA274" s="412"/>
      <c r="ODB274" s="412"/>
      <c r="ODC274" s="412"/>
      <c r="ODD274" s="412"/>
      <c r="ODE274" s="412"/>
      <c r="ODF274" s="412"/>
      <c r="ODG274" s="412"/>
      <c r="ODH274" s="412"/>
      <c r="ODI274" s="412"/>
      <c r="ODJ274" s="412"/>
      <c r="ODK274" s="412"/>
      <c r="ODL274" s="412"/>
      <c r="ODM274" s="412"/>
      <c r="ODN274" s="412"/>
      <c r="ODO274" s="412"/>
      <c r="ODP274" s="412"/>
      <c r="ODQ274" s="412"/>
      <c r="ODR274" s="412"/>
      <c r="ODS274" s="412"/>
      <c r="ODT274" s="412"/>
      <c r="ODU274" s="412"/>
      <c r="ODV274" s="412"/>
      <c r="ODW274" s="412"/>
      <c r="ODX274" s="412"/>
      <c r="ODY274" s="412"/>
      <c r="ODZ274" s="412"/>
      <c r="OEA274" s="412"/>
      <c r="OEB274" s="412"/>
      <c r="OEC274" s="412"/>
      <c r="OED274" s="412"/>
      <c r="OEE274" s="412"/>
      <c r="OEF274" s="412"/>
      <c r="OEG274" s="412"/>
      <c r="OEH274" s="412"/>
      <c r="OEI274" s="412"/>
      <c r="OEJ274" s="412"/>
      <c r="OEK274" s="412"/>
      <c r="OEL274" s="413"/>
      <c r="OEM274" s="413"/>
      <c r="OEN274" s="413"/>
      <c r="OEO274" s="413"/>
      <c r="OEP274" s="413"/>
      <c r="OEQ274" s="413"/>
      <c r="OER274" s="413"/>
      <c r="OES274" s="413"/>
      <c r="OET274" s="413"/>
      <c r="OEU274" s="413"/>
      <c r="OEV274" s="413"/>
      <c r="OEW274" s="413"/>
      <c r="OEX274" s="413"/>
      <c r="OEY274" s="413"/>
      <c r="OEZ274" s="413"/>
      <c r="OFA274" s="413"/>
      <c r="OFB274" s="413"/>
      <c r="OFC274" s="413"/>
      <c r="OFD274" s="413"/>
      <c r="OFE274" s="413"/>
      <c r="OFF274" s="413"/>
      <c r="OFG274" s="413"/>
      <c r="OFH274" s="413"/>
      <c r="OFI274" s="413"/>
      <c r="OFJ274" s="414"/>
      <c r="OFK274" s="414"/>
      <c r="OFL274" s="414"/>
      <c r="OFM274" s="414"/>
      <c r="OFN274" s="414"/>
      <c r="OFO274" s="413"/>
      <c r="OFP274" s="413"/>
      <c r="OFQ274" s="414"/>
      <c r="OFR274" s="414"/>
      <c r="OFS274" s="413"/>
      <c r="OFT274" s="413"/>
      <c r="OFU274" s="414"/>
      <c r="OFV274" s="414"/>
      <c r="OFW274" s="413"/>
      <c r="OFX274" s="413"/>
      <c r="OFY274" s="413"/>
      <c r="OFZ274" s="413"/>
      <c r="OGA274" s="413"/>
      <c r="OGB274" s="413"/>
      <c r="OGC274" s="413"/>
      <c r="OGD274" s="414"/>
      <c r="OGE274" s="414"/>
      <c r="OGF274" s="413"/>
      <c r="OGG274" s="413"/>
      <c r="OGH274" s="414"/>
      <c r="OGI274" s="414"/>
      <c r="OGJ274" s="413"/>
      <c r="OGK274" s="413"/>
      <c r="OGL274" s="413"/>
      <c r="OGM274" s="413"/>
      <c r="OGN274" s="413"/>
      <c r="OGO274" s="407"/>
      <c r="OGP274" s="439"/>
      <c r="OGQ274" s="413"/>
      <c r="OGR274" s="413"/>
      <c r="OGS274" s="413"/>
      <c r="OGT274" s="413"/>
      <c r="OGU274" s="413"/>
      <c r="OGV274" s="413"/>
      <c r="OGW274" s="413"/>
      <c r="OGX274" s="412"/>
      <c r="OGY274" s="412"/>
      <c r="OGZ274" s="412"/>
      <c r="OHA274" s="412"/>
      <c r="OHB274" s="412"/>
      <c r="OHC274" s="412"/>
      <c r="OHD274" s="412"/>
      <c r="OHE274" s="412"/>
      <c r="OHF274" s="412"/>
      <c r="OHG274" s="412"/>
      <c r="OHH274" s="412"/>
      <c r="OHI274" s="412"/>
      <c r="OHJ274" s="412"/>
      <c r="OHK274" s="412"/>
      <c r="OHL274" s="412"/>
      <c r="OHM274" s="412"/>
      <c r="OHN274" s="412"/>
      <c r="OHO274" s="412"/>
      <c r="OHP274" s="412"/>
      <c r="OHQ274" s="412"/>
      <c r="OHR274" s="412"/>
      <c r="OHS274" s="412"/>
      <c r="OHT274" s="412"/>
      <c r="OHU274" s="412"/>
      <c r="OHV274" s="412"/>
      <c r="OHW274" s="412"/>
      <c r="OHX274" s="412"/>
      <c r="OHY274" s="412"/>
      <c r="OHZ274" s="412"/>
      <c r="OIA274" s="412"/>
      <c r="OIB274" s="412"/>
      <c r="OIC274" s="412"/>
      <c r="OID274" s="412"/>
      <c r="OIE274" s="412"/>
      <c r="OIF274" s="412"/>
      <c r="OIG274" s="412"/>
      <c r="OIH274" s="412"/>
      <c r="OII274" s="412"/>
      <c r="OIJ274" s="412"/>
      <c r="OIK274" s="412"/>
      <c r="OIL274" s="412"/>
      <c r="OIM274" s="412"/>
      <c r="OIN274" s="412"/>
      <c r="OIO274" s="412"/>
      <c r="OIP274" s="413"/>
      <c r="OIQ274" s="413"/>
      <c r="OIR274" s="413"/>
      <c r="OIS274" s="413"/>
      <c r="OIT274" s="413"/>
      <c r="OIU274" s="413"/>
      <c r="OIV274" s="413"/>
      <c r="OIW274" s="413"/>
      <c r="OIX274" s="413"/>
      <c r="OIY274" s="413"/>
      <c r="OIZ274" s="413"/>
      <c r="OJA274" s="413"/>
      <c r="OJB274" s="413"/>
      <c r="OJC274" s="413"/>
      <c r="OJD274" s="413"/>
      <c r="OJE274" s="413"/>
      <c r="OJF274" s="413"/>
      <c r="OJG274" s="413"/>
      <c r="OJH274" s="413"/>
      <c r="OJI274" s="413"/>
      <c r="OJJ274" s="413"/>
      <c r="OJK274" s="413"/>
      <c r="OJL274" s="413"/>
      <c r="OJM274" s="413"/>
      <c r="OJN274" s="414"/>
      <c r="OJO274" s="414"/>
      <c r="OJP274" s="414"/>
      <c r="OJQ274" s="414"/>
      <c r="OJR274" s="414"/>
      <c r="OJS274" s="413"/>
      <c r="OJT274" s="413"/>
      <c r="OJU274" s="414"/>
      <c r="OJV274" s="414"/>
      <c r="OJW274" s="413"/>
      <c r="OJX274" s="413"/>
      <c r="OJY274" s="414"/>
      <c r="OJZ274" s="414"/>
      <c r="OKA274" s="413"/>
      <c r="OKB274" s="413"/>
      <c r="OKC274" s="413"/>
      <c r="OKD274" s="413"/>
      <c r="OKE274" s="413"/>
      <c r="OKF274" s="413"/>
      <c r="OKG274" s="413"/>
      <c r="OKH274" s="414"/>
      <c r="OKI274" s="414"/>
      <c r="OKJ274" s="413"/>
      <c r="OKK274" s="413"/>
      <c r="OKL274" s="414"/>
      <c r="OKM274" s="414"/>
      <c r="OKN274" s="413"/>
      <c r="OKO274" s="413"/>
      <c r="OKP274" s="413"/>
      <c r="OKQ274" s="413"/>
      <c r="OKR274" s="413"/>
      <c r="OKS274" s="407"/>
      <c r="OKT274" s="439"/>
      <c r="OKU274" s="413"/>
      <c r="OKV274" s="413"/>
      <c r="OKW274" s="413"/>
      <c r="OKX274" s="413"/>
      <c r="OKY274" s="413"/>
      <c r="OKZ274" s="413"/>
      <c r="OLA274" s="413"/>
      <c r="OLB274" s="412"/>
      <c r="OLC274" s="412"/>
      <c r="OLD274" s="412"/>
      <c r="OLE274" s="412"/>
      <c r="OLF274" s="412"/>
      <c r="OLG274" s="412"/>
      <c r="OLH274" s="412"/>
      <c r="OLI274" s="412"/>
      <c r="OLJ274" s="412"/>
      <c r="OLK274" s="412"/>
      <c r="OLL274" s="412"/>
      <c r="OLM274" s="412"/>
      <c r="OLN274" s="412"/>
      <c r="OLO274" s="412"/>
      <c r="OLP274" s="412"/>
      <c r="OLQ274" s="412"/>
      <c r="OLR274" s="412"/>
      <c r="OLS274" s="412"/>
      <c r="OLT274" s="412"/>
      <c r="OLU274" s="412"/>
      <c r="OLV274" s="412"/>
      <c r="OLW274" s="412"/>
      <c r="OLX274" s="412"/>
      <c r="OLY274" s="412"/>
      <c r="OLZ274" s="412"/>
      <c r="OMA274" s="412"/>
      <c r="OMB274" s="412"/>
      <c r="OMC274" s="412"/>
      <c r="OMD274" s="412"/>
      <c r="OME274" s="412"/>
      <c r="OMF274" s="412"/>
      <c r="OMG274" s="412"/>
      <c r="OMH274" s="412"/>
      <c r="OMI274" s="412"/>
      <c r="OMJ274" s="412"/>
      <c r="OMK274" s="412"/>
      <c r="OML274" s="412"/>
      <c r="OMM274" s="412"/>
      <c r="OMN274" s="412"/>
      <c r="OMO274" s="412"/>
      <c r="OMP274" s="412"/>
      <c r="OMQ274" s="412"/>
      <c r="OMR274" s="412"/>
      <c r="OMS274" s="412"/>
      <c r="OMT274" s="413"/>
      <c r="OMU274" s="413"/>
      <c r="OMV274" s="413"/>
      <c r="OMW274" s="413"/>
      <c r="OMX274" s="413"/>
      <c r="OMY274" s="413"/>
      <c r="OMZ274" s="413"/>
      <c r="ONA274" s="413"/>
      <c r="ONB274" s="413"/>
      <c r="ONC274" s="413"/>
      <c r="OND274" s="413"/>
      <c r="ONE274" s="413"/>
      <c r="ONF274" s="413"/>
      <c r="ONG274" s="413"/>
      <c r="ONH274" s="413"/>
      <c r="ONI274" s="413"/>
      <c r="ONJ274" s="413"/>
      <c r="ONK274" s="413"/>
      <c r="ONL274" s="413"/>
      <c r="ONM274" s="413"/>
      <c r="ONN274" s="413"/>
      <c r="ONO274" s="413"/>
      <c r="ONP274" s="413"/>
      <c r="ONQ274" s="413"/>
      <c r="ONR274" s="414"/>
      <c r="ONS274" s="414"/>
      <c r="ONT274" s="414"/>
      <c r="ONU274" s="414"/>
      <c r="ONV274" s="414"/>
      <c r="ONW274" s="413"/>
      <c r="ONX274" s="413"/>
      <c r="ONY274" s="414"/>
      <c r="ONZ274" s="414"/>
      <c r="OOA274" s="413"/>
      <c r="OOB274" s="413"/>
      <c r="OOC274" s="414"/>
      <c r="OOD274" s="414"/>
      <c r="OOE274" s="413"/>
      <c r="OOF274" s="413"/>
      <c r="OOG274" s="413"/>
      <c r="OOH274" s="413"/>
      <c r="OOI274" s="413"/>
      <c r="OOJ274" s="413"/>
      <c r="OOK274" s="413"/>
      <c r="OOL274" s="414"/>
      <c r="OOM274" s="414"/>
      <c r="OON274" s="413"/>
      <c r="OOO274" s="413"/>
      <c r="OOP274" s="414"/>
      <c r="OOQ274" s="414"/>
      <c r="OOR274" s="413"/>
      <c r="OOS274" s="413"/>
      <c r="OOT274" s="413"/>
      <c r="OOU274" s="413"/>
      <c r="OOV274" s="413"/>
      <c r="OOW274" s="407"/>
      <c r="OOX274" s="439"/>
      <c r="OOY274" s="413"/>
      <c r="OOZ274" s="413"/>
      <c r="OPA274" s="413"/>
      <c r="OPB274" s="413"/>
      <c r="OPC274" s="413"/>
      <c r="OPD274" s="413"/>
      <c r="OPE274" s="413"/>
      <c r="OPF274" s="412"/>
      <c r="OPG274" s="412"/>
      <c r="OPH274" s="412"/>
      <c r="OPI274" s="412"/>
      <c r="OPJ274" s="412"/>
      <c r="OPK274" s="412"/>
      <c r="OPL274" s="412"/>
      <c r="OPM274" s="412"/>
      <c r="OPN274" s="412"/>
      <c r="OPO274" s="412"/>
      <c r="OPP274" s="412"/>
      <c r="OPQ274" s="412"/>
      <c r="OPR274" s="412"/>
      <c r="OPS274" s="412"/>
      <c r="OPT274" s="412"/>
      <c r="OPU274" s="412"/>
      <c r="OPV274" s="412"/>
      <c r="OPW274" s="412"/>
      <c r="OPX274" s="412"/>
      <c r="OPY274" s="412"/>
      <c r="OPZ274" s="412"/>
      <c r="OQA274" s="412"/>
      <c r="OQB274" s="412"/>
      <c r="OQC274" s="412"/>
      <c r="OQD274" s="412"/>
      <c r="OQE274" s="412"/>
      <c r="OQF274" s="412"/>
      <c r="OQG274" s="412"/>
      <c r="OQH274" s="412"/>
      <c r="OQI274" s="412"/>
      <c r="OQJ274" s="412"/>
      <c r="OQK274" s="412"/>
      <c r="OQL274" s="412"/>
      <c r="OQM274" s="412"/>
      <c r="OQN274" s="412"/>
      <c r="OQO274" s="412"/>
      <c r="OQP274" s="412"/>
      <c r="OQQ274" s="412"/>
      <c r="OQR274" s="412"/>
      <c r="OQS274" s="412"/>
      <c r="OQT274" s="412"/>
      <c r="OQU274" s="412"/>
      <c r="OQV274" s="412"/>
      <c r="OQW274" s="412"/>
      <c r="OQX274" s="413"/>
      <c r="OQY274" s="413"/>
      <c r="OQZ274" s="413"/>
      <c r="ORA274" s="413"/>
      <c r="ORB274" s="413"/>
      <c r="ORC274" s="413"/>
      <c r="ORD274" s="413"/>
      <c r="ORE274" s="413"/>
      <c r="ORF274" s="413"/>
      <c r="ORG274" s="413"/>
      <c r="ORH274" s="413"/>
      <c r="ORI274" s="413"/>
      <c r="ORJ274" s="413"/>
      <c r="ORK274" s="413"/>
      <c r="ORL274" s="413"/>
      <c r="ORM274" s="413"/>
      <c r="ORN274" s="413"/>
      <c r="ORO274" s="413"/>
      <c r="ORP274" s="413"/>
      <c r="ORQ274" s="413"/>
      <c r="ORR274" s="413"/>
      <c r="ORS274" s="413"/>
      <c r="ORT274" s="413"/>
      <c r="ORU274" s="413"/>
      <c r="ORV274" s="414"/>
      <c r="ORW274" s="414"/>
      <c r="ORX274" s="414"/>
      <c r="ORY274" s="414"/>
      <c r="ORZ274" s="414"/>
      <c r="OSA274" s="413"/>
      <c r="OSB274" s="413"/>
      <c r="OSC274" s="414"/>
      <c r="OSD274" s="414"/>
      <c r="OSE274" s="413"/>
      <c r="OSF274" s="413"/>
      <c r="OSG274" s="414"/>
      <c r="OSH274" s="414"/>
      <c r="OSI274" s="413"/>
      <c r="OSJ274" s="413"/>
      <c r="OSK274" s="413"/>
      <c r="OSL274" s="413"/>
      <c r="OSM274" s="413"/>
      <c r="OSN274" s="413"/>
      <c r="OSO274" s="413"/>
      <c r="OSP274" s="414"/>
      <c r="OSQ274" s="414"/>
      <c r="OSR274" s="413"/>
      <c r="OSS274" s="413"/>
      <c r="OST274" s="414"/>
      <c r="OSU274" s="414"/>
      <c r="OSV274" s="413"/>
      <c r="OSW274" s="413"/>
      <c r="OSX274" s="413"/>
      <c r="OSY274" s="413"/>
      <c r="OSZ274" s="413"/>
      <c r="OTA274" s="407"/>
      <c r="OTB274" s="439"/>
      <c r="OTC274" s="413"/>
      <c r="OTD274" s="413"/>
      <c r="OTE274" s="413"/>
      <c r="OTF274" s="413"/>
      <c r="OTG274" s="413"/>
      <c r="OTH274" s="413"/>
      <c r="OTI274" s="413"/>
      <c r="OTJ274" s="412"/>
      <c r="OTK274" s="412"/>
      <c r="OTL274" s="412"/>
      <c r="OTM274" s="412"/>
      <c r="OTN274" s="412"/>
      <c r="OTO274" s="412"/>
      <c r="OTP274" s="412"/>
      <c r="OTQ274" s="412"/>
      <c r="OTR274" s="412"/>
      <c r="OTS274" s="412"/>
      <c r="OTT274" s="412"/>
      <c r="OTU274" s="412"/>
      <c r="OTV274" s="412"/>
      <c r="OTW274" s="412"/>
      <c r="OTX274" s="412"/>
      <c r="OTY274" s="412"/>
      <c r="OTZ274" s="412"/>
      <c r="OUA274" s="412"/>
      <c r="OUB274" s="412"/>
      <c r="OUC274" s="412"/>
      <c r="OUD274" s="412"/>
      <c r="OUE274" s="412"/>
      <c r="OUF274" s="412"/>
      <c r="OUG274" s="412"/>
      <c r="OUH274" s="412"/>
      <c r="OUI274" s="412"/>
      <c r="OUJ274" s="412"/>
      <c r="OUK274" s="412"/>
      <c r="OUL274" s="412"/>
      <c r="OUM274" s="412"/>
      <c r="OUN274" s="412"/>
      <c r="OUO274" s="412"/>
      <c r="OUP274" s="412"/>
      <c r="OUQ274" s="412"/>
      <c r="OUR274" s="412"/>
      <c r="OUS274" s="412"/>
      <c r="OUT274" s="412"/>
      <c r="OUU274" s="412"/>
      <c r="OUV274" s="412"/>
      <c r="OUW274" s="412"/>
      <c r="OUX274" s="412"/>
      <c r="OUY274" s="412"/>
      <c r="OUZ274" s="412"/>
      <c r="OVA274" s="412"/>
      <c r="OVB274" s="413"/>
      <c r="OVC274" s="413"/>
      <c r="OVD274" s="413"/>
      <c r="OVE274" s="413"/>
      <c r="OVF274" s="413"/>
      <c r="OVG274" s="413"/>
      <c r="OVH274" s="413"/>
      <c r="OVI274" s="413"/>
      <c r="OVJ274" s="413"/>
      <c r="OVK274" s="413"/>
      <c r="OVL274" s="413"/>
      <c r="OVM274" s="413"/>
      <c r="OVN274" s="413"/>
      <c r="OVO274" s="413"/>
      <c r="OVP274" s="413"/>
      <c r="OVQ274" s="413"/>
      <c r="OVR274" s="413"/>
      <c r="OVS274" s="413"/>
      <c r="OVT274" s="413"/>
      <c r="OVU274" s="413"/>
      <c r="OVV274" s="413"/>
      <c r="OVW274" s="413"/>
      <c r="OVX274" s="413"/>
      <c r="OVY274" s="413"/>
      <c r="OVZ274" s="414"/>
      <c r="OWA274" s="414"/>
      <c r="OWB274" s="414"/>
      <c r="OWC274" s="414"/>
      <c r="OWD274" s="414"/>
      <c r="OWE274" s="413"/>
      <c r="OWF274" s="413"/>
      <c r="OWG274" s="414"/>
      <c r="OWH274" s="414"/>
      <c r="OWI274" s="413"/>
      <c r="OWJ274" s="413"/>
      <c r="OWK274" s="414"/>
      <c r="OWL274" s="414"/>
      <c r="OWM274" s="413"/>
      <c r="OWN274" s="413"/>
      <c r="OWO274" s="413"/>
      <c r="OWP274" s="413"/>
      <c r="OWQ274" s="413"/>
      <c r="OWR274" s="413"/>
      <c r="OWS274" s="413"/>
      <c r="OWT274" s="414"/>
      <c r="OWU274" s="414"/>
      <c r="OWV274" s="413"/>
      <c r="OWW274" s="413"/>
      <c r="OWX274" s="414"/>
      <c r="OWY274" s="414"/>
      <c r="OWZ274" s="413"/>
      <c r="OXA274" s="413"/>
      <c r="OXB274" s="413"/>
      <c r="OXC274" s="413"/>
      <c r="OXD274" s="413"/>
      <c r="OXE274" s="407"/>
      <c r="OXF274" s="439"/>
      <c r="OXG274" s="413"/>
      <c r="OXH274" s="413"/>
      <c r="OXI274" s="413"/>
      <c r="OXJ274" s="413"/>
      <c r="OXK274" s="413"/>
      <c r="OXL274" s="413"/>
      <c r="OXM274" s="413"/>
      <c r="OXN274" s="412"/>
      <c r="OXO274" s="412"/>
      <c r="OXP274" s="412"/>
      <c r="OXQ274" s="412"/>
      <c r="OXR274" s="412"/>
      <c r="OXS274" s="412"/>
      <c r="OXT274" s="412"/>
      <c r="OXU274" s="412"/>
      <c r="OXV274" s="412"/>
      <c r="OXW274" s="412"/>
      <c r="OXX274" s="412"/>
      <c r="OXY274" s="412"/>
      <c r="OXZ274" s="412"/>
      <c r="OYA274" s="412"/>
      <c r="OYB274" s="412"/>
      <c r="OYC274" s="412"/>
      <c r="OYD274" s="412"/>
      <c r="OYE274" s="412"/>
      <c r="OYF274" s="412"/>
      <c r="OYG274" s="412"/>
      <c r="OYH274" s="412"/>
      <c r="OYI274" s="412"/>
      <c r="OYJ274" s="412"/>
      <c r="OYK274" s="412"/>
      <c r="OYL274" s="412"/>
      <c r="OYM274" s="412"/>
      <c r="OYN274" s="412"/>
      <c r="OYO274" s="412"/>
      <c r="OYP274" s="412"/>
      <c r="OYQ274" s="412"/>
      <c r="OYR274" s="412"/>
      <c r="OYS274" s="412"/>
      <c r="OYT274" s="412"/>
      <c r="OYU274" s="412"/>
      <c r="OYV274" s="412"/>
      <c r="OYW274" s="412"/>
      <c r="OYX274" s="412"/>
      <c r="OYY274" s="412"/>
      <c r="OYZ274" s="412"/>
      <c r="OZA274" s="412"/>
      <c r="OZB274" s="412"/>
      <c r="OZC274" s="412"/>
      <c r="OZD274" s="412"/>
      <c r="OZE274" s="412"/>
      <c r="OZF274" s="413"/>
      <c r="OZG274" s="413"/>
      <c r="OZH274" s="413"/>
      <c r="OZI274" s="413"/>
      <c r="OZJ274" s="413"/>
      <c r="OZK274" s="413"/>
      <c r="OZL274" s="413"/>
      <c r="OZM274" s="413"/>
      <c r="OZN274" s="413"/>
      <c r="OZO274" s="413"/>
      <c r="OZP274" s="413"/>
      <c r="OZQ274" s="413"/>
      <c r="OZR274" s="413"/>
      <c r="OZS274" s="413"/>
      <c r="OZT274" s="413"/>
      <c r="OZU274" s="413"/>
      <c r="OZV274" s="413"/>
      <c r="OZW274" s="413"/>
      <c r="OZX274" s="413"/>
      <c r="OZY274" s="413"/>
      <c r="OZZ274" s="413"/>
      <c r="PAA274" s="413"/>
      <c r="PAB274" s="413"/>
      <c r="PAC274" s="413"/>
      <c r="PAD274" s="414"/>
      <c r="PAE274" s="414"/>
      <c r="PAF274" s="414"/>
      <c r="PAG274" s="414"/>
      <c r="PAH274" s="414"/>
      <c r="PAI274" s="413"/>
      <c r="PAJ274" s="413"/>
      <c r="PAK274" s="414"/>
      <c r="PAL274" s="414"/>
      <c r="PAM274" s="413"/>
      <c r="PAN274" s="413"/>
      <c r="PAO274" s="414"/>
      <c r="PAP274" s="414"/>
      <c r="PAQ274" s="413"/>
      <c r="PAR274" s="413"/>
      <c r="PAS274" s="413"/>
      <c r="PAT274" s="413"/>
      <c r="PAU274" s="413"/>
      <c r="PAV274" s="413"/>
      <c r="PAW274" s="413"/>
      <c r="PAX274" s="414"/>
      <c r="PAY274" s="414"/>
      <c r="PAZ274" s="413"/>
      <c r="PBA274" s="413"/>
      <c r="PBB274" s="414"/>
      <c r="PBC274" s="414"/>
      <c r="PBD274" s="413"/>
      <c r="PBE274" s="413"/>
      <c r="PBF274" s="413"/>
      <c r="PBG274" s="413"/>
      <c r="PBH274" s="413"/>
      <c r="PBI274" s="407"/>
      <c r="PBJ274" s="439"/>
      <c r="PBK274" s="413"/>
      <c r="PBL274" s="413"/>
      <c r="PBM274" s="413"/>
      <c r="PBN274" s="413"/>
      <c r="PBO274" s="413"/>
      <c r="PBP274" s="413"/>
      <c r="PBQ274" s="413"/>
      <c r="PBR274" s="412"/>
      <c r="PBS274" s="412"/>
      <c r="PBT274" s="412"/>
      <c r="PBU274" s="412"/>
      <c r="PBV274" s="412"/>
      <c r="PBW274" s="412"/>
      <c r="PBX274" s="412"/>
      <c r="PBY274" s="412"/>
      <c r="PBZ274" s="412"/>
      <c r="PCA274" s="412"/>
      <c r="PCB274" s="412"/>
      <c r="PCC274" s="412"/>
      <c r="PCD274" s="412"/>
      <c r="PCE274" s="412"/>
      <c r="PCF274" s="412"/>
      <c r="PCG274" s="412"/>
      <c r="PCH274" s="412"/>
      <c r="PCI274" s="412"/>
      <c r="PCJ274" s="412"/>
      <c r="PCK274" s="412"/>
      <c r="PCL274" s="412"/>
      <c r="PCM274" s="412"/>
      <c r="PCN274" s="412"/>
      <c r="PCO274" s="412"/>
      <c r="PCP274" s="412"/>
      <c r="PCQ274" s="412"/>
      <c r="PCR274" s="412"/>
      <c r="PCS274" s="412"/>
      <c r="PCT274" s="412"/>
      <c r="PCU274" s="412"/>
      <c r="PCV274" s="412"/>
      <c r="PCW274" s="412"/>
      <c r="PCX274" s="412"/>
      <c r="PCY274" s="412"/>
      <c r="PCZ274" s="412"/>
      <c r="PDA274" s="412"/>
      <c r="PDB274" s="412"/>
      <c r="PDC274" s="412"/>
      <c r="PDD274" s="412"/>
      <c r="PDE274" s="412"/>
      <c r="PDF274" s="412"/>
      <c r="PDG274" s="412"/>
      <c r="PDH274" s="412"/>
      <c r="PDI274" s="412"/>
      <c r="PDJ274" s="413"/>
      <c r="PDK274" s="413"/>
      <c r="PDL274" s="413"/>
      <c r="PDM274" s="413"/>
      <c r="PDN274" s="413"/>
      <c r="PDO274" s="413"/>
      <c r="PDP274" s="413"/>
      <c r="PDQ274" s="413"/>
      <c r="PDR274" s="413"/>
      <c r="PDS274" s="413"/>
      <c r="PDT274" s="413"/>
      <c r="PDU274" s="413"/>
      <c r="PDV274" s="413"/>
      <c r="PDW274" s="413"/>
      <c r="PDX274" s="413"/>
      <c r="PDY274" s="413"/>
      <c r="PDZ274" s="413"/>
      <c r="PEA274" s="413"/>
      <c r="PEB274" s="413"/>
      <c r="PEC274" s="413"/>
      <c r="PED274" s="413"/>
      <c r="PEE274" s="413"/>
      <c r="PEF274" s="413"/>
      <c r="PEG274" s="413"/>
      <c r="PEH274" s="414"/>
      <c r="PEI274" s="414"/>
      <c r="PEJ274" s="414"/>
      <c r="PEK274" s="414"/>
      <c r="PEL274" s="414"/>
      <c r="PEM274" s="413"/>
      <c r="PEN274" s="413"/>
      <c r="PEO274" s="414"/>
      <c r="PEP274" s="414"/>
      <c r="PEQ274" s="413"/>
      <c r="PER274" s="413"/>
      <c r="PES274" s="414"/>
      <c r="PET274" s="414"/>
      <c r="PEU274" s="413"/>
      <c r="PEV274" s="413"/>
      <c r="PEW274" s="413"/>
      <c r="PEX274" s="413"/>
      <c r="PEY274" s="413"/>
      <c r="PEZ274" s="413"/>
      <c r="PFA274" s="413"/>
      <c r="PFB274" s="414"/>
      <c r="PFC274" s="414"/>
      <c r="PFD274" s="413"/>
      <c r="PFE274" s="413"/>
      <c r="PFF274" s="414"/>
      <c r="PFG274" s="414"/>
      <c r="PFH274" s="413"/>
      <c r="PFI274" s="413"/>
      <c r="PFJ274" s="413"/>
      <c r="PFK274" s="413"/>
      <c r="PFL274" s="413"/>
      <c r="PFM274" s="407"/>
      <c r="PFN274" s="439"/>
      <c r="PFO274" s="413"/>
      <c r="PFP274" s="413"/>
      <c r="PFQ274" s="413"/>
      <c r="PFR274" s="413"/>
      <c r="PFS274" s="413"/>
      <c r="PFT274" s="413"/>
      <c r="PFU274" s="413"/>
      <c r="PFV274" s="412"/>
      <c r="PFW274" s="412"/>
      <c r="PFX274" s="412"/>
      <c r="PFY274" s="412"/>
      <c r="PFZ274" s="412"/>
      <c r="PGA274" s="412"/>
      <c r="PGB274" s="412"/>
      <c r="PGC274" s="412"/>
      <c r="PGD274" s="412"/>
      <c r="PGE274" s="412"/>
      <c r="PGF274" s="412"/>
      <c r="PGG274" s="412"/>
      <c r="PGH274" s="412"/>
      <c r="PGI274" s="412"/>
      <c r="PGJ274" s="412"/>
      <c r="PGK274" s="412"/>
      <c r="PGL274" s="412"/>
      <c r="PGM274" s="412"/>
      <c r="PGN274" s="412"/>
      <c r="PGO274" s="412"/>
      <c r="PGP274" s="412"/>
      <c r="PGQ274" s="412"/>
      <c r="PGR274" s="412"/>
      <c r="PGS274" s="412"/>
      <c r="PGT274" s="412"/>
      <c r="PGU274" s="412"/>
      <c r="PGV274" s="412"/>
      <c r="PGW274" s="412"/>
      <c r="PGX274" s="412"/>
      <c r="PGY274" s="412"/>
      <c r="PGZ274" s="412"/>
      <c r="PHA274" s="412"/>
      <c r="PHB274" s="412"/>
      <c r="PHC274" s="412"/>
      <c r="PHD274" s="412"/>
      <c r="PHE274" s="412"/>
      <c r="PHF274" s="412"/>
      <c r="PHG274" s="412"/>
      <c r="PHH274" s="412"/>
      <c r="PHI274" s="412"/>
      <c r="PHJ274" s="412"/>
      <c r="PHK274" s="412"/>
      <c r="PHL274" s="412"/>
      <c r="PHM274" s="412"/>
      <c r="PHN274" s="413"/>
      <c r="PHO274" s="413"/>
      <c r="PHP274" s="413"/>
      <c r="PHQ274" s="413"/>
      <c r="PHR274" s="413"/>
      <c r="PHS274" s="413"/>
      <c r="PHT274" s="413"/>
      <c r="PHU274" s="413"/>
      <c r="PHV274" s="413"/>
      <c r="PHW274" s="413"/>
      <c r="PHX274" s="413"/>
      <c r="PHY274" s="413"/>
      <c r="PHZ274" s="413"/>
      <c r="PIA274" s="413"/>
      <c r="PIB274" s="413"/>
      <c r="PIC274" s="413"/>
      <c r="PID274" s="413"/>
      <c r="PIE274" s="413"/>
      <c r="PIF274" s="413"/>
      <c r="PIG274" s="413"/>
      <c r="PIH274" s="413"/>
      <c r="PII274" s="413"/>
      <c r="PIJ274" s="413"/>
      <c r="PIK274" s="413"/>
      <c r="PIL274" s="414"/>
      <c r="PIM274" s="414"/>
      <c r="PIN274" s="414"/>
      <c r="PIO274" s="414"/>
      <c r="PIP274" s="414"/>
      <c r="PIQ274" s="413"/>
      <c r="PIR274" s="413"/>
      <c r="PIS274" s="414"/>
      <c r="PIT274" s="414"/>
      <c r="PIU274" s="413"/>
      <c r="PIV274" s="413"/>
      <c r="PIW274" s="414"/>
      <c r="PIX274" s="414"/>
      <c r="PIY274" s="413"/>
      <c r="PIZ274" s="413"/>
      <c r="PJA274" s="413"/>
      <c r="PJB274" s="413"/>
      <c r="PJC274" s="413"/>
      <c r="PJD274" s="413"/>
      <c r="PJE274" s="413"/>
      <c r="PJF274" s="414"/>
      <c r="PJG274" s="414"/>
      <c r="PJH274" s="413"/>
      <c r="PJI274" s="413"/>
      <c r="PJJ274" s="414"/>
      <c r="PJK274" s="414"/>
      <c r="PJL274" s="413"/>
      <c r="PJM274" s="413"/>
      <c r="PJN274" s="413"/>
      <c r="PJO274" s="413"/>
      <c r="PJP274" s="413"/>
      <c r="PJQ274" s="407"/>
      <c r="PJR274" s="439"/>
      <c r="PJS274" s="413"/>
      <c r="PJT274" s="413"/>
      <c r="PJU274" s="413"/>
      <c r="PJV274" s="413"/>
      <c r="PJW274" s="413"/>
      <c r="PJX274" s="413"/>
      <c r="PJY274" s="413"/>
      <c r="PJZ274" s="412"/>
      <c r="PKA274" s="412"/>
      <c r="PKB274" s="412"/>
      <c r="PKC274" s="412"/>
      <c r="PKD274" s="412"/>
      <c r="PKE274" s="412"/>
      <c r="PKF274" s="412"/>
      <c r="PKG274" s="412"/>
      <c r="PKH274" s="412"/>
      <c r="PKI274" s="412"/>
      <c r="PKJ274" s="412"/>
      <c r="PKK274" s="412"/>
      <c r="PKL274" s="412"/>
      <c r="PKM274" s="412"/>
      <c r="PKN274" s="412"/>
      <c r="PKO274" s="412"/>
      <c r="PKP274" s="412"/>
      <c r="PKQ274" s="412"/>
      <c r="PKR274" s="412"/>
      <c r="PKS274" s="412"/>
      <c r="PKT274" s="412"/>
      <c r="PKU274" s="412"/>
      <c r="PKV274" s="412"/>
      <c r="PKW274" s="412"/>
      <c r="PKX274" s="412"/>
      <c r="PKY274" s="412"/>
      <c r="PKZ274" s="412"/>
      <c r="PLA274" s="412"/>
      <c r="PLB274" s="412"/>
      <c r="PLC274" s="412"/>
      <c r="PLD274" s="412"/>
      <c r="PLE274" s="412"/>
      <c r="PLF274" s="412"/>
      <c r="PLG274" s="412"/>
      <c r="PLH274" s="412"/>
      <c r="PLI274" s="412"/>
      <c r="PLJ274" s="412"/>
      <c r="PLK274" s="412"/>
      <c r="PLL274" s="412"/>
      <c r="PLM274" s="412"/>
      <c r="PLN274" s="412"/>
      <c r="PLO274" s="412"/>
      <c r="PLP274" s="412"/>
      <c r="PLQ274" s="412"/>
      <c r="PLR274" s="413"/>
      <c r="PLS274" s="413"/>
      <c r="PLT274" s="413"/>
      <c r="PLU274" s="413"/>
      <c r="PLV274" s="413"/>
      <c r="PLW274" s="413"/>
      <c r="PLX274" s="413"/>
      <c r="PLY274" s="413"/>
      <c r="PLZ274" s="413"/>
      <c r="PMA274" s="413"/>
      <c r="PMB274" s="413"/>
      <c r="PMC274" s="413"/>
      <c r="PMD274" s="413"/>
      <c r="PME274" s="413"/>
      <c r="PMF274" s="413"/>
      <c r="PMG274" s="413"/>
      <c r="PMH274" s="413"/>
      <c r="PMI274" s="413"/>
      <c r="PMJ274" s="413"/>
      <c r="PMK274" s="413"/>
      <c r="PML274" s="413"/>
      <c r="PMM274" s="413"/>
      <c r="PMN274" s="413"/>
      <c r="PMO274" s="413"/>
      <c r="PMP274" s="414"/>
      <c r="PMQ274" s="414"/>
      <c r="PMR274" s="414"/>
      <c r="PMS274" s="414"/>
      <c r="PMT274" s="414"/>
      <c r="PMU274" s="413"/>
      <c r="PMV274" s="413"/>
      <c r="PMW274" s="414"/>
      <c r="PMX274" s="414"/>
      <c r="PMY274" s="413"/>
      <c r="PMZ274" s="413"/>
      <c r="PNA274" s="414"/>
      <c r="PNB274" s="414"/>
      <c r="PNC274" s="413"/>
      <c r="PND274" s="413"/>
      <c r="PNE274" s="413"/>
      <c r="PNF274" s="413"/>
      <c r="PNG274" s="413"/>
      <c r="PNH274" s="413"/>
      <c r="PNI274" s="413"/>
      <c r="PNJ274" s="414"/>
      <c r="PNK274" s="414"/>
      <c r="PNL274" s="413"/>
      <c r="PNM274" s="413"/>
      <c r="PNN274" s="414"/>
      <c r="PNO274" s="414"/>
      <c r="PNP274" s="413"/>
      <c r="PNQ274" s="413"/>
      <c r="PNR274" s="413"/>
      <c r="PNS274" s="413"/>
      <c r="PNT274" s="413"/>
      <c r="PNU274" s="407"/>
      <c r="PNV274" s="439"/>
      <c r="PNW274" s="413"/>
      <c r="PNX274" s="413"/>
      <c r="PNY274" s="413"/>
      <c r="PNZ274" s="413"/>
      <c r="POA274" s="413"/>
      <c r="POB274" s="413"/>
      <c r="POC274" s="413"/>
      <c r="POD274" s="412"/>
      <c r="POE274" s="412"/>
      <c r="POF274" s="412"/>
      <c r="POG274" s="412"/>
      <c r="POH274" s="412"/>
      <c r="POI274" s="412"/>
      <c r="POJ274" s="412"/>
      <c r="POK274" s="412"/>
      <c r="POL274" s="412"/>
      <c r="POM274" s="412"/>
      <c r="PON274" s="412"/>
      <c r="POO274" s="412"/>
      <c r="POP274" s="412"/>
      <c r="POQ274" s="412"/>
      <c r="POR274" s="412"/>
      <c r="POS274" s="412"/>
      <c r="POT274" s="412"/>
      <c r="POU274" s="412"/>
      <c r="POV274" s="412"/>
      <c r="POW274" s="412"/>
      <c r="POX274" s="412"/>
      <c r="POY274" s="412"/>
      <c r="POZ274" s="412"/>
      <c r="PPA274" s="412"/>
      <c r="PPB274" s="412"/>
      <c r="PPC274" s="412"/>
      <c r="PPD274" s="412"/>
      <c r="PPE274" s="412"/>
      <c r="PPF274" s="412"/>
      <c r="PPG274" s="412"/>
      <c r="PPH274" s="412"/>
      <c r="PPI274" s="412"/>
      <c r="PPJ274" s="412"/>
      <c r="PPK274" s="412"/>
      <c r="PPL274" s="412"/>
      <c r="PPM274" s="412"/>
      <c r="PPN274" s="412"/>
      <c r="PPO274" s="412"/>
      <c r="PPP274" s="412"/>
      <c r="PPQ274" s="412"/>
      <c r="PPR274" s="412"/>
      <c r="PPS274" s="412"/>
      <c r="PPT274" s="412"/>
      <c r="PPU274" s="412"/>
      <c r="PPV274" s="413"/>
      <c r="PPW274" s="413"/>
      <c r="PPX274" s="413"/>
      <c r="PPY274" s="413"/>
      <c r="PPZ274" s="413"/>
      <c r="PQA274" s="413"/>
      <c r="PQB274" s="413"/>
      <c r="PQC274" s="413"/>
      <c r="PQD274" s="413"/>
      <c r="PQE274" s="413"/>
      <c r="PQF274" s="413"/>
      <c r="PQG274" s="413"/>
      <c r="PQH274" s="413"/>
      <c r="PQI274" s="413"/>
      <c r="PQJ274" s="413"/>
      <c r="PQK274" s="413"/>
      <c r="PQL274" s="413"/>
      <c r="PQM274" s="413"/>
      <c r="PQN274" s="413"/>
      <c r="PQO274" s="413"/>
      <c r="PQP274" s="413"/>
      <c r="PQQ274" s="413"/>
      <c r="PQR274" s="413"/>
      <c r="PQS274" s="413"/>
      <c r="PQT274" s="414"/>
      <c r="PQU274" s="414"/>
      <c r="PQV274" s="414"/>
      <c r="PQW274" s="414"/>
      <c r="PQX274" s="414"/>
      <c r="PQY274" s="413"/>
      <c r="PQZ274" s="413"/>
      <c r="PRA274" s="414"/>
      <c r="PRB274" s="414"/>
      <c r="PRC274" s="413"/>
      <c r="PRD274" s="413"/>
      <c r="PRE274" s="414"/>
      <c r="PRF274" s="414"/>
      <c r="PRG274" s="413"/>
      <c r="PRH274" s="413"/>
      <c r="PRI274" s="413"/>
      <c r="PRJ274" s="413"/>
      <c r="PRK274" s="413"/>
      <c r="PRL274" s="413"/>
      <c r="PRM274" s="413"/>
      <c r="PRN274" s="414"/>
      <c r="PRO274" s="414"/>
      <c r="PRP274" s="413"/>
      <c r="PRQ274" s="413"/>
      <c r="PRR274" s="414"/>
      <c r="PRS274" s="414"/>
      <c r="PRT274" s="413"/>
      <c r="PRU274" s="413"/>
      <c r="PRV274" s="413"/>
      <c r="PRW274" s="413"/>
      <c r="PRX274" s="413"/>
      <c r="PRY274" s="407"/>
      <c r="PRZ274" s="439"/>
      <c r="PSA274" s="413"/>
      <c r="PSB274" s="413"/>
      <c r="PSC274" s="413"/>
      <c r="PSD274" s="413"/>
      <c r="PSE274" s="413"/>
      <c r="PSF274" s="413"/>
      <c r="PSG274" s="413"/>
      <c r="PSH274" s="412"/>
      <c r="PSI274" s="412"/>
      <c r="PSJ274" s="412"/>
      <c r="PSK274" s="412"/>
      <c r="PSL274" s="412"/>
      <c r="PSM274" s="412"/>
      <c r="PSN274" s="412"/>
      <c r="PSO274" s="412"/>
      <c r="PSP274" s="412"/>
      <c r="PSQ274" s="412"/>
      <c r="PSR274" s="412"/>
      <c r="PSS274" s="412"/>
      <c r="PST274" s="412"/>
      <c r="PSU274" s="412"/>
      <c r="PSV274" s="412"/>
      <c r="PSW274" s="412"/>
      <c r="PSX274" s="412"/>
      <c r="PSY274" s="412"/>
      <c r="PSZ274" s="412"/>
      <c r="PTA274" s="412"/>
      <c r="PTB274" s="412"/>
      <c r="PTC274" s="412"/>
      <c r="PTD274" s="412"/>
      <c r="PTE274" s="412"/>
      <c r="PTF274" s="412"/>
      <c r="PTG274" s="412"/>
      <c r="PTH274" s="412"/>
      <c r="PTI274" s="412"/>
      <c r="PTJ274" s="412"/>
      <c r="PTK274" s="412"/>
      <c r="PTL274" s="412"/>
      <c r="PTM274" s="412"/>
      <c r="PTN274" s="412"/>
      <c r="PTO274" s="412"/>
      <c r="PTP274" s="412"/>
      <c r="PTQ274" s="412"/>
      <c r="PTR274" s="412"/>
      <c r="PTS274" s="412"/>
      <c r="PTT274" s="412"/>
      <c r="PTU274" s="412"/>
      <c r="PTV274" s="412"/>
      <c r="PTW274" s="412"/>
      <c r="PTX274" s="412"/>
      <c r="PTY274" s="412"/>
      <c r="PTZ274" s="413"/>
      <c r="PUA274" s="413"/>
      <c r="PUB274" s="413"/>
      <c r="PUC274" s="413"/>
      <c r="PUD274" s="413"/>
      <c r="PUE274" s="413"/>
      <c r="PUF274" s="413"/>
      <c r="PUG274" s="413"/>
      <c r="PUH274" s="413"/>
      <c r="PUI274" s="413"/>
      <c r="PUJ274" s="413"/>
      <c r="PUK274" s="413"/>
      <c r="PUL274" s="413"/>
      <c r="PUM274" s="413"/>
      <c r="PUN274" s="413"/>
      <c r="PUO274" s="413"/>
      <c r="PUP274" s="413"/>
      <c r="PUQ274" s="413"/>
      <c r="PUR274" s="413"/>
      <c r="PUS274" s="413"/>
      <c r="PUT274" s="413"/>
      <c r="PUU274" s="413"/>
      <c r="PUV274" s="413"/>
      <c r="PUW274" s="413"/>
      <c r="PUX274" s="414"/>
      <c r="PUY274" s="414"/>
      <c r="PUZ274" s="414"/>
      <c r="PVA274" s="414"/>
      <c r="PVB274" s="414"/>
      <c r="PVC274" s="413"/>
      <c r="PVD274" s="413"/>
      <c r="PVE274" s="414"/>
      <c r="PVF274" s="414"/>
      <c r="PVG274" s="413"/>
      <c r="PVH274" s="413"/>
      <c r="PVI274" s="414"/>
      <c r="PVJ274" s="414"/>
      <c r="PVK274" s="413"/>
      <c r="PVL274" s="413"/>
      <c r="PVM274" s="413"/>
      <c r="PVN274" s="413"/>
      <c r="PVO274" s="413"/>
      <c r="PVP274" s="413"/>
      <c r="PVQ274" s="413"/>
      <c r="PVR274" s="414"/>
      <c r="PVS274" s="414"/>
      <c r="PVT274" s="413"/>
      <c r="PVU274" s="413"/>
      <c r="PVV274" s="414"/>
      <c r="PVW274" s="414"/>
      <c r="PVX274" s="413"/>
      <c r="PVY274" s="413"/>
      <c r="PVZ274" s="413"/>
      <c r="PWA274" s="413"/>
      <c r="PWB274" s="413"/>
      <c r="PWC274" s="407"/>
      <c r="PWD274" s="439"/>
      <c r="PWE274" s="413"/>
      <c r="PWF274" s="413"/>
      <c r="PWG274" s="413"/>
      <c r="PWH274" s="413"/>
      <c r="PWI274" s="413"/>
      <c r="PWJ274" s="413"/>
      <c r="PWK274" s="413"/>
      <c r="PWL274" s="412"/>
      <c r="PWM274" s="412"/>
      <c r="PWN274" s="412"/>
      <c r="PWO274" s="412"/>
      <c r="PWP274" s="412"/>
      <c r="PWQ274" s="412"/>
      <c r="PWR274" s="412"/>
      <c r="PWS274" s="412"/>
      <c r="PWT274" s="412"/>
      <c r="PWU274" s="412"/>
      <c r="PWV274" s="412"/>
      <c r="PWW274" s="412"/>
      <c r="PWX274" s="412"/>
      <c r="PWY274" s="412"/>
      <c r="PWZ274" s="412"/>
      <c r="PXA274" s="412"/>
      <c r="PXB274" s="412"/>
      <c r="PXC274" s="412"/>
      <c r="PXD274" s="412"/>
      <c r="PXE274" s="412"/>
      <c r="PXF274" s="412"/>
      <c r="PXG274" s="412"/>
      <c r="PXH274" s="412"/>
      <c r="PXI274" s="412"/>
      <c r="PXJ274" s="412"/>
      <c r="PXK274" s="412"/>
      <c r="PXL274" s="412"/>
      <c r="PXM274" s="412"/>
      <c r="PXN274" s="412"/>
      <c r="PXO274" s="412"/>
      <c r="PXP274" s="412"/>
      <c r="PXQ274" s="412"/>
      <c r="PXR274" s="412"/>
      <c r="PXS274" s="412"/>
      <c r="PXT274" s="412"/>
      <c r="PXU274" s="412"/>
      <c r="PXV274" s="412"/>
      <c r="PXW274" s="412"/>
      <c r="PXX274" s="412"/>
      <c r="PXY274" s="412"/>
      <c r="PXZ274" s="412"/>
      <c r="PYA274" s="412"/>
      <c r="PYB274" s="412"/>
      <c r="PYC274" s="412"/>
      <c r="PYD274" s="413"/>
      <c r="PYE274" s="413"/>
      <c r="PYF274" s="413"/>
      <c r="PYG274" s="413"/>
      <c r="PYH274" s="413"/>
      <c r="PYI274" s="413"/>
      <c r="PYJ274" s="413"/>
      <c r="PYK274" s="413"/>
      <c r="PYL274" s="413"/>
      <c r="PYM274" s="413"/>
      <c r="PYN274" s="413"/>
      <c r="PYO274" s="413"/>
      <c r="PYP274" s="413"/>
      <c r="PYQ274" s="413"/>
      <c r="PYR274" s="413"/>
      <c r="PYS274" s="413"/>
      <c r="PYT274" s="413"/>
      <c r="PYU274" s="413"/>
      <c r="PYV274" s="413"/>
      <c r="PYW274" s="413"/>
      <c r="PYX274" s="413"/>
      <c r="PYY274" s="413"/>
      <c r="PYZ274" s="413"/>
      <c r="PZA274" s="413"/>
      <c r="PZB274" s="414"/>
      <c r="PZC274" s="414"/>
      <c r="PZD274" s="414"/>
      <c r="PZE274" s="414"/>
      <c r="PZF274" s="414"/>
      <c r="PZG274" s="413"/>
      <c r="PZH274" s="413"/>
      <c r="PZI274" s="414"/>
      <c r="PZJ274" s="414"/>
      <c r="PZK274" s="413"/>
      <c r="PZL274" s="413"/>
      <c r="PZM274" s="414"/>
      <c r="PZN274" s="414"/>
      <c r="PZO274" s="413"/>
      <c r="PZP274" s="413"/>
      <c r="PZQ274" s="413"/>
      <c r="PZR274" s="413"/>
      <c r="PZS274" s="413"/>
      <c r="PZT274" s="413"/>
      <c r="PZU274" s="413"/>
      <c r="PZV274" s="414"/>
      <c r="PZW274" s="414"/>
      <c r="PZX274" s="413"/>
      <c r="PZY274" s="413"/>
      <c r="PZZ274" s="414"/>
      <c r="QAA274" s="414"/>
      <c r="QAB274" s="413"/>
      <c r="QAC274" s="413"/>
      <c r="QAD274" s="413"/>
      <c r="QAE274" s="413"/>
      <c r="QAF274" s="413"/>
      <c r="QAG274" s="407"/>
      <c r="QAH274" s="439"/>
      <c r="QAI274" s="413"/>
      <c r="QAJ274" s="413"/>
      <c r="QAK274" s="413"/>
      <c r="QAL274" s="413"/>
      <c r="QAM274" s="413"/>
      <c r="QAN274" s="413"/>
      <c r="QAO274" s="413"/>
      <c r="QAP274" s="412"/>
      <c r="QAQ274" s="412"/>
      <c r="QAR274" s="412"/>
      <c r="QAS274" s="412"/>
      <c r="QAT274" s="412"/>
      <c r="QAU274" s="412"/>
      <c r="QAV274" s="412"/>
      <c r="QAW274" s="412"/>
      <c r="QAX274" s="412"/>
      <c r="QAY274" s="412"/>
      <c r="QAZ274" s="412"/>
      <c r="QBA274" s="412"/>
      <c r="QBB274" s="412"/>
      <c r="QBC274" s="412"/>
      <c r="QBD274" s="412"/>
      <c r="QBE274" s="412"/>
      <c r="QBF274" s="412"/>
      <c r="QBG274" s="412"/>
      <c r="QBH274" s="412"/>
      <c r="QBI274" s="412"/>
      <c r="QBJ274" s="412"/>
      <c r="QBK274" s="412"/>
      <c r="QBL274" s="412"/>
      <c r="QBM274" s="412"/>
      <c r="QBN274" s="412"/>
      <c r="QBO274" s="412"/>
      <c r="QBP274" s="412"/>
      <c r="QBQ274" s="412"/>
      <c r="QBR274" s="412"/>
      <c r="QBS274" s="412"/>
      <c r="QBT274" s="412"/>
      <c r="QBU274" s="412"/>
      <c r="QBV274" s="412"/>
      <c r="QBW274" s="412"/>
      <c r="QBX274" s="412"/>
      <c r="QBY274" s="412"/>
      <c r="QBZ274" s="412"/>
      <c r="QCA274" s="412"/>
      <c r="QCB274" s="412"/>
      <c r="QCC274" s="412"/>
      <c r="QCD274" s="412"/>
      <c r="QCE274" s="412"/>
      <c r="QCF274" s="412"/>
      <c r="QCG274" s="412"/>
      <c r="QCH274" s="413"/>
      <c r="QCI274" s="413"/>
      <c r="QCJ274" s="413"/>
      <c r="QCK274" s="413"/>
      <c r="QCL274" s="413"/>
      <c r="QCM274" s="413"/>
      <c r="QCN274" s="413"/>
      <c r="QCO274" s="413"/>
      <c r="QCP274" s="413"/>
      <c r="QCQ274" s="413"/>
      <c r="QCR274" s="413"/>
      <c r="QCS274" s="413"/>
      <c r="QCT274" s="413"/>
      <c r="QCU274" s="413"/>
      <c r="QCV274" s="413"/>
      <c r="QCW274" s="413"/>
      <c r="QCX274" s="413"/>
      <c r="QCY274" s="413"/>
      <c r="QCZ274" s="413"/>
      <c r="QDA274" s="413"/>
      <c r="QDB274" s="413"/>
      <c r="QDC274" s="413"/>
      <c r="QDD274" s="413"/>
      <c r="QDE274" s="413"/>
      <c r="QDF274" s="414"/>
      <c r="QDG274" s="414"/>
      <c r="QDH274" s="414"/>
      <c r="QDI274" s="414"/>
      <c r="QDJ274" s="414"/>
      <c r="QDK274" s="413"/>
      <c r="QDL274" s="413"/>
      <c r="QDM274" s="414"/>
      <c r="QDN274" s="414"/>
      <c r="QDO274" s="413"/>
      <c r="QDP274" s="413"/>
      <c r="QDQ274" s="414"/>
      <c r="QDR274" s="414"/>
      <c r="QDS274" s="413"/>
      <c r="QDT274" s="413"/>
      <c r="QDU274" s="413"/>
      <c r="QDV274" s="413"/>
      <c r="QDW274" s="413"/>
      <c r="QDX274" s="413"/>
      <c r="QDY274" s="413"/>
      <c r="QDZ274" s="414"/>
      <c r="QEA274" s="414"/>
      <c r="QEB274" s="413"/>
      <c r="QEC274" s="413"/>
      <c r="QED274" s="414"/>
      <c r="QEE274" s="414"/>
      <c r="QEF274" s="413"/>
      <c r="QEG274" s="413"/>
      <c r="QEH274" s="413"/>
      <c r="QEI274" s="413"/>
      <c r="QEJ274" s="413"/>
      <c r="QEK274" s="407"/>
      <c r="QEL274" s="439"/>
      <c r="QEM274" s="413"/>
      <c r="QEN274" s="413"/>
      <c r="QEO274" s="413"/>
      <c r="QEP274" s="413"/>
      <c r="QEQ274" s="413"/>
      <c r="QER274" s="413"/>
      <c r="QES274" s="413"/>
      <c r="QET274" s="412"/>
      <c r="QEU274" s="412"/>
      <c r="QEV274" s="412"/>
      <c r="QEW274" s="412"/>
      <c r="QEX274" s="412"/>
      <c r="QEY274" s="412"/>
      <c r="QEZ274" s="412"/>
      <c r="QFA274" s="412"/>
      <c r="QFB274" s="412"/>
      <c r="QFC274" s="412"/>
      <c r="QFD274" s="412"/>
      <c r="QFE274" s="412"/>
      <c r="QFF274" s="412"/>
      <c r="QFG274" s="412"/>
      <c r="QFH274" s="412"/>
      <c r="QFI274" s="412"/>
      <c r="QFJ274" s="412"/>
      <c r="QFK274" s="412"/>
      <c r="QFL274" s="412"/>
      <c r="QFM274" s="412"/>
      <c r="QFN274" s="412"/>
      <c r="QFO274" s="412"/>
      <c r="QFP274" s="412"/>
      <c r="QFQ274" s="412"/>
      <c r="QFR274" s="412"/>
      <c r="QFS274" s="412"/>
      <c r="QFT274" s="412"/>
      <c r="QFU274" s="412"/>
      <c r="QFV274" s="412"/>
      <c r="QFW274" s="412"/>
      <c r="QFX274" s="412"/>
      <c r="QFY274" s="412"/>
      <c r="QFZ274" s="412"/>
      <c r="QGA274" s="412"/>
      <c r="QGB274" s="412"/>
      <c r="QGC274" s="412"/>
      <c r="QGD274" s="412"/>
      <c r="QGE274" s="412"/>
      <c r="QGF274" s="412"/>
      <c r="QGG274" s="412"/>
      <c r="QGH274" s="412"/>
      <c r="QGI274" s="412"/>
      <c r="QGJ274" s="412"/>
      <c r="QGK274" s="412"/>
      <c r="QGL274" s="413"/>
      <c r="QGM274" s="413"/>
      <c r="QGN274" s="413"/>
      <c r="QGO274" s="413"/>
      <c r="QGP274" s="413"/>
      <c r="QGQ274" s="413"/>
      <c r="QGR274" s="413"/>
      <c r="QGS274" s="413"/>
      <c r="QGT274" s="413"/>
      <c r="QGU274" s="413"/>
      <c r="QGV274" s="413"/>
      <c r="QGW274" s="413"/>
      <c r="QGX274" s="413"/>
      <c r="QGY274" s="413"/>
      <c r="QGZ274" s="413"/>
      <c r="QHA274" s="413"/>
      <c r="QHB274" s="413"/>
      <c r="QHC274" s="413"/>
      <c r="QHD274" s="413"/>
      <c r="QHE274" s="413"/>
      <c r="QHF274" s="413"/>
      <c r="QHG274" s="413"/>
      <c r="QHH274" s="413"/>
      <c r="QHI274" s="413"/>
      <c r="QHJ274" s="414"/>
      <c r="QHK274" s="414"/>
      <c r="QHL274" s="414"/>
      <c r="QHM274" s="414"/>
      <c r="QHN274" s="414"/>
      <c r="QHO274" s="413"/>
      <c r="QHP274" s="413"/>
      <c r="QHQ274" s="414"/>
      <c r="QHR274" s="414"/>
      <c r="QHS274" s="413"/>
      <c r="QHT274" s="413"/>
      <c r="QHU274" s="414"/>
      <c r="QHV274" s="414"/>
      <c r="QHW274" s="413"/>
      <c r="QHX274" s="413"/>
      <c r="QHY274" s="413"/>
      <c r="QHZ274" s="413"/>
      <c r="QIA274" s="413"/>
      <c r="QIB274" s="413"/>
      <c r="QIC274" s="413"/>
      <c r="QID274" s="414"/>
      <c r="QIE274" s="414"/>
      <c r="QIF274" s="413"/>
      <c r="QIG274" s="413"/>
      <c r="QIH274" s="414"/>
      <c r="QII274" s="414"/>
      <c r="QIJ274" s="413"/>
      <c r="QIK274" s="413"/>
      <c r="QIL274" s="413"/>
      <c r="QIM274" s="413"/>
      <c r="QIN274" s="413"/>
      <c r="QIO274" s="407"/>
      <c r="QIP274" s="439"/>
      <c r="QIQ274" s="413"/>
      <c r="QIR274" s="413"/>
      <c r="QIS274" s="413"/>
      <c r="QIT274" s="413"/>
      <c r="QIU274" s="413"/>
      <c r="QIV274" s="413"/>
      <c r="QIW274" s="413"/>
      <c r="QIX274" s="412"/>
      <c r="QIY274" s="412"/>
      <c r="QIZ274" s="412"/>
      <c r="QJA274" s="412"/>
      <c r="QJB274" s="412"/>
      <c r="QJC274" s="412"/>
      <c r="QJD274" s="412"/>
      <c r="QJE274" s="412"/>
      <c r="QJF274" s="412"/>
      <c r="QJG274" s="412"/>
      <c r="QJH274" s="412"/>
      <c r="QJI274" s="412"/>
      <c r="QJJ274" s="412"/>
      <c r="QJK274" s="412"/>
      <c r="QJL274" s="412"/>
      <c r="QJM274" s="412"/>
      <c r="QJN274" s="412"/>
      <c r="QJO274" s="412"/>
      <c r="QJP274" s="412"/>
      <c r="QJQ274" s="412"/>
      <c r="QJR274" s="412"/>
      <c r="QJS274" s="412"/>
      <c r="QJT274" s="412"/>
      <c r="QJU274" s="412"/>
      <c r="QJV274" s="412"/>
      <c r="QJW274" s="412"/>
      <c r="QJX274" s="412"/>
      <c r="QJY274" s="412"/>
      <c r="QJZ274" s="412"/>
      <c r="QKA274" s="412"/>
      <c r="QKB274" s="412"/>
      <c r="QKC274" s="412"/>
      <c r="QKD274" s="412"/>
      <c r="QKE274" s="412"/>
      <c r="QKF274" s="412"/>
      <c r="QKG274" s="412"/>
      <c r="QKH274" s="412"/>
      <c r="QKI274" s="412"/>
      <c r="QKJ274" s="412"/>
      <c r="QKK274" s="412"/>
      <c r="QKL274" s="412"/>
      <c r="QKM274" s="412"/>
      <c r="QKN274" s="412"/>
      <c r="QKO274" s="412"/>
      <c r="QKP274" s="413"/>
      <c r="QKQ274" s="413"/>
      <c r="QKR274" s="413"/>
      <c r="QKS274" s="413"/>
      <c r="QKT274" s="413"/>
      <c r="QKU274" s="413"/>
      <c r="QKV274" s="413"/>
      <c r="QKW274" s="413"/>
      <c r="QKX274" s="413"/>
      <c r="QKY274" s="413"/>
      <c r="QKZ274" s="413"/>
      <c r="QLA274" s="413"/>
      <c r="QLB274" s="413"/>
      <c r="QLC274" s="413"/>
      <c r="QLD274" s="413"/>
      <c r="QLE274" s="413"/>
      <c r="QLF274" s="413"/>
      <c r="QLG274" s="413"/>
      <c r="QLH274" s="413"/>
      <c r="QLI274" s="413"/>
      <c r="QLJ274" s="413"/>
      <c r="QLK274" s="413"/>
      <c r="QLL274" s="413"/>
      <c r="QLM274" s="413"/>
      <c r="QLN274" s="414"/>
      <c r="QLO274" s="414"/>
      <c r="QLP274" s="414"/>
      <c r="QLQ274" s="414"/>
      <c r="QLR274" s="414"/>
      <c r="QLS274" s="413"/>
      <c r="QLT274" s="413"/>
      <c r="QLU274" s="414"/>
      <c r="QLV274" s="414"/>
      <c r="QLW274" s="413"/>
      <c r="QLX274" s="413"/>
      <c r="QLY274" s="414"/>
      <c r="QLZ274" s="414"/>
      <c r="QMA274" s="413"/>
      <c r="QMB274" s="413"/>
      <c r="QMC274" s="413"/>
      <c r="QMD274" s="413"/>
      <c r="QME274" s="413"/>
      <c r="QMF274" s="413"/>
      <c r="QMG274" s="413"/>
      <c r="QMH274" s="414"/>
      <c r="QMI274" s="414"/>
      <c r="QMJ274" s="413"/>
      <c r="QMK274" s="413"/>
      <c r="QML274" s="414"/>
      <c r="QMM274" s="414"/>
      <c r="QMN274" s="413"/>
      <c r="QMO274" s="413"/>
      <c r="QMP274" s="413"/>
      <c r="QMQ274" s="413"/>
      <c r="QMR274" s="413"/>
      <c r="QMS274" s="407"/>
      <c r="QMT274" s="439"/>
      <c r="QMU274" s="413"/>
      <c r="QMV274" s="413"/>
      <c r="QMW274" s="413"/>
      <c r="QMX274" s="413"/>
      <c r="QMY274" s="413"/>
      <c r="QMZ274" s="413"/>
      <c r="QNA274" s="413"/>
      <c r="QNB274" s="412"/>
      <c r="QNC274" s="412"/>
      <c r="QND274" s="412"/>
      <c r="QNE274" s="412"/>
      <c r="QNF274" s="412"/>
      <c r="QNG274" s="412"/>
      <c r="QNH274" s="412"/>
      <c r="QNI274" s="412"/>
      <c r="QNJ274" s="412"/>
      <c r="QNK274" s="412"/>
      <c r="QNL274" s="412"/>
      <c r="QNM274" s="412"/>
      <c r="QNN274" s="412"/>
      <c r="QNO274" s="412"/>
      <c r="QNP274" s="412"/>
      <c r="QNQ274" s="412"/>
      <c r="QNR274" s="412"/>
      <c r="QNS274" s="412"/>
      <c r="QNT274" s="412"/>
      <c r="QNU274" s="412"/>
      <c r="QNV274" s="412"/>
      <c r="QNW274" s="412"/>
      <c r="QNX274" s="412"/>
      <c r="QNY274" s="412"/>
      <c r="QNZ274" s="412"/>
      <c r="QOA274" s="412"/>
      <c r="QOB274" s="412"/>
      <c r="QOC274" s="412"/>
      <c r="QOD274" s="412"/>
      <c r="QOE274" s="412"/>
      <c r="QOF274" s="412"/>
      <c r="QOG274" s="412"/>
      <c r="QOH274" s="412"/>
      <c r="QOI274" s="412"/>
      <c r="QOJ274" s="412"/>
      <c r="QOK274" s="412"/>
      <c r="QOL274" s="412"/>
      <c r="QOM274" s="412"/>
      <c r="QON274" s="412"/>
      <c r="QOO274" s="412"/>
      <c r="QOP274" s="412"/>
      <c r="QOQ274" s="412"/>
      <c r="QOR274" s="412"/>
      <c r="QOS274" s="412"/>
      <c r="QOT274" s="413"/>
      <c r="QOU274" s="413"/>
      <c r="QOV274" s="413"/>
      <c r="QOW274" s="413"/>
      <c r="QOX274" s="413"/>
      <c r="QOY274" s="413"/>
      <c r="QOZ274" s="413"/>
      <c r="QPA274" s="413"/>
      <c r="QPB274" s="413"/>
      <c r="QPC274" s="413"/>
      <c r="QPD274" s="413"/>
      <c r="QPE274" s="413"/>
      <c r="QPF274" s="413"/>
      <c r="QPG274" s="413"/>
      <c r="QPH274" s="413"/>
      <c r="QPI274" s="413"/>
      <c r="QPJ274" s="413"/>
      <c r="QPK274" s="413"/>
      <c r="QPL274" s="413"/>
      <c r="QPM274" s="413"/>
      <c r="QPN274" s="413"/>
      <c r="QPO274" s="413"/>
      <c r="QPP274" s="413"/>
      <c r="QPQ274" s="413"/>
      <c r="QPR274" s="414"/>
      <c r="QPS274" s="414"/>
      <c r="QPT274" s="414"/>
      <c r="QPU274" s="414"/>
      <c r="QPV274" s="414"/>
      <c r="QPW274" s="413"/>
      <c r="QPX274" s="413"/>
      <c r="QPY274" s="414"/>
      <c r="QPZ274" s="414"/>
      <c r="QQA274" s="413"/>
      <c r="QQB274" s="413"/>
      <c r="QQC274" s="414"/>
      <c r="QQD274" s="414"/>
      <c r="QQE274" s="413"/>
      <c r="QQF274" s="413"/>
      <c r="QQG274" s="413"/>
      <c r="QQH274" s="413"/>
      <c r="QQI274" s="413"/>
      <c r="QQJ274" s="413"/>
      <c r="QQK274" s="413"/>
      <c r="QQL274" s="414"/>
      <c r="QQM274" s="414"/>
      <c r="QQN274" s="413"/>
      <c r="QQO274" s="413"/>
      <c r="QQP274" s="414"/>
      <c r="QQQ274" s="414"/>
      <c r="QQR274" s="413"/>
      <c r="QQS274" s="413"/>
      <c r="QQT274" s="413"/>
      <c r="QQU274" s="413"/>
      <c r="QQV274" s="413"/>
      <c r="QQW274" s="407"/>
      <c r="QQX274" s="439"/>
      <c r="QQY274" s="413"/>
      <c r="QQZ274" s="413"/>
      <c r="QRA274" s="413"/>
      <c r="QRB274" s="413"/>
      <c r="QRC274" s="413"/>
      <c r="QRD274" s="413"/>
      <c r="QRE274" s="413"/>
      <c r="QRF274" s="412"/>
      <c r="QRG274" s="412"/>
      <c r="QRH274" s="412"/>
      <c r="QRI274" s="412"/>
      <c r="QRJ274" s="412"/>
      <c r="QRK274" s="412"/>
      <c r="QRL274" s="412"/>
      <c r="QRM274" s="412"/>
      <c r="QRN274" s="412"/>
      <c r="QRO274" s="412"/>
      <c r="QRP274" s="412"/>
      <c r="QRQ274" s="412"/>
      <c r="QRR274" s="412"/>
      <c r="QRS274" s="412"/>
      <c r="QRT274" s="412"/>
      <c r="QRU274" s="412"/>
      <c r="QRV274" s="412"/>
      <c r="QRW274" s="412"/>
      <c r="QRX274" s="412"/>
      <c r="QRY274" s="412"/>
      <c r="QRZ274" s="412"/>
      <c r="QSA274" s="412"/>
      <c r="QSB274" s="412"/>
      <c r="QSC274" s="412"/>
      <c r="QSD274" s="412"/>
      <c r="QSE274" s="412"/>
      <c r="QSF274" s="412"/>
      <c r="QSG274" s="412"/>
      <c r="QSH274" s="412"/>
      <c r="QSI274" s="412"/>
      <c r="QSJ274" s="412"/>
      <c r="QSK274" s="412"/>
      <c r="QSL274" s="412"/>
      <c r="QSM274" s="412"/>
      <c r="QSN274" s="412"/>
      <c r="QSO274" s="412"/>
      <c r="QSP274" s="412"/>
      <c r="QSQ274" s="412"/>
      <c r="QSR274" s="412"/>
      <c r="QSS274" s="412"/>
      <c r="QST274" s="412"/>
      <c r="QSU274" s="412"/>
      <c r="QSV274" s="412"/>
      <c r="QSW274" s="412"/>
      <c r="QSX274" s="413"/>
      <c r="QSY274" s="413"/>
      <c r="QSZ274" s="413"/>
      <c r="QTA274" s="413"/>
      <c r="QTB274" s="413"/>
      <c r="QTC274" s="413"/>
      <c r="QTD274" s="413"/>
      <c r="QTE274" s="413"/>
      <c r="QTF274" s="413"/>
      <c r="QTG274" s="413"/>
      <c r="QTH274" s="413"/>
      <c r="QTI274" s="413"/>
      <c r="QTJ274" s="413"/>
      <c r="QTK274" s="413"/>
      <c r="QTL274" s="413"/>
      <c r="QTM274" s="413"/>
      <c r="QTN274" s="413"/>
      <c r="QTO274" s="413"/>
      <c r="QTP274" s="413"/>
      <c r="QTQ274" s="413"/>
      <c r="QTR274" s="413"/>
      <c r="QTS274" s="413"/>
      <c r="QTT274" s="413"/>
      <c r="QTU274" s="413"/>
      <c r="QTV274" s="414"/>
      <c r="QTW274" s="414"/>
      <c r="QTX274" s="414"/>
      <c r="QTY274" s="414"/>
      <c r="QTZ274" s="414"/>
      <c r="QUA274" s="413"/>
      <c r="QUB274" s="413"/>
      <c r="QUC274" s="414"/>
      <c r="QUD274" s="414"/>
      <c r="QUE274" s="413"/>
      <c r="QUF274" s="413"/>
      <c r="QUG274" s="414"/>
      <c r="QUH274" s="414"/>
      <c r="QUI274" s="413"/>
      <c r="QUJ274" s="413"/>
      <c r="QUK274" s="413"/>
      <c r="QUL274" s="413"/>
      <c r="QUM274" s="413"/>
      <c r="QUN274" s="413"/>
      <c r="QUO274" s="413"/>
      <c r="QUP274" s="414"/>
      <c r="QUQ274" s="414"/>
      <c r="QUR274" s="413"/>
      <c r="QUS274" s="413"/>
      <c r="QUT274" s="414"/>
      <c r="QUU274" s="414"/>
      <c r="QUV274" s="413"/>
      <c r="QUW274" s="413"/>
      <c r="QUX274" s="413"/>
      <c r="QUY274" s="413"/>
      <c r="QUZ274" s="413"/>
      <c r="QVA274" s="407"/>
      <c r="QVB274" s="439"/>
      <c r="QVC274" s="413"/>
      <c r="QVD274" s="413"/>
      <c r="QVE274" s="413"/>
      <c r="QVF274" s="413"/>
      <c r="QVG274" s="413"/>
      <c r="QVH274" s="413"/>
      <c r="QVI274" s="413"/>
      <c r="QVJ274" s="412"/>
      <c r="QVK274" s="412"/>
      <c r="QVL274" s="412"/>
      <c r="QVM274" s="412"/>
      <c r="QVN274" s="412"/>
      <c r="QVO274" s="412"/>
      <c r="QVP274" s="412"/>
      <c r="QVQ274" s="412"/>
      <c r="QVR274" s="412"/>
      <c r="QVS274" s="412"/>
      <c r="QVT274" s="412"/>
      <c r="QVU274" s="412"/>
      <c r="QVV274" s="412"/>
      <c r="QVW274" s="412"/>
      <c r="QVX274" s="412"/>
      <c r="QVY274" s="412"/>
      <c r="QVZ274" s="412"/>
      <c r="QWA274" s="412"/>
      <c r="QWB274" s="412"/>
      <c r="QWC274" s="412"/>
      <c r="QWD274" s="412"/>
      <c r="QWE274" s="412"/>
      <c r="QWF274" s="412"/>
      <c r="QWG274" s="412"/>
      <c r="QWH274" s="412"/>
      <c r="QWI274" s="412"/>
      <c r="QWJ274" s="412"/>
      <c r="QWK274" s="412"/>
      <c r="QWL274" s="412"/>
      <c r="QWM274" s="412"/>
      <c r="QWN274" s="412"/>
      <c r="QWO274" s="412"/>
      <c r="QWP274" s="412"/>
      <c r="QWQ274" s="412"/>
      <c r="QWR274" s="412"/>
      <c r="QWS274" s="412"/>
      <c r="QWT274" s="412"/>
      <c r="QWU274" s="412"/>
      <c r="QWV274" s="412"/>
      <c r="QWW274" s="412"/>
      <c r="QWX274" s="412"/>
      <c r="QWY274" s="412"/>
      <c r="QWZ274" s="412"/>
      <c r="QXA274" s="412"/>
      <c r="QXB274" s="413"/>
      <c r="QXC274" s="413"/>
      <c r="QXD274" s="413"/>
      <c r="QXE274" s="413"/>
      <c r="QXF274" s="413"/>
      <c r="QXG274" s="413"/>
      <c r="QXH274" s="413"/>
      <c r="QXI274" s="413"/>
      <c r="QXJ274" s="413"/>
      <c r="QXK274" s="413"/>
      <c r="QXL274" s="413"/>
      <c r="QXM274" s="413"/>
      <c r="QXN274" s="413"/>
      <c r="QXO274" s="413"/>
      <c r="QXP274" s="413"/>
      <c r="QXQ274" s="413"/>
      <c r="QXR274" s="413"/>
      <c r="QXS274" s="413"/>
      <c r="QXT274" s="413"/>
      <c r="QXU274" s="413"/>
      <c r="QXV274" s="413"/>
      <c r="QXW274" s="413"/>
      <c r="QXX274" s="413"/>
      <c r="QXY274" s="413"/>
      <c r="QXZ274" s="414"/>
      <c r="QYA274" s="414"/>
      <c r="QYB274" s="414"/>
      <c r="QYC274" s="414"/>
      <c r="QYD274" s="414"/>
      <c r="QYE274" s="413"/>
      <c r="QYF274" s="413"/>
      <c r="QYG274" s="414"/>
      <c r="QYH274" s="414"/>
      <c r="QYI274" s="413"/>
      <c r="QYJ274" s="413"/>
      <c r="QYK274" s="414"/>
      <c r="QYL274" s="414"/>
      <c r="QYM274" s="413"/>
      <c r="QYN274" s="413"/>
      <c r="QYO274" s="413"/>
      <c r="QYP274" s="413"/>
      <c r="QYQ274" s="413"/>
      <c r="QYR274" s="413"/>
      <c r="QYS274" s="413"/>
      <c r="QYT274" s="414"/>
      <c r="QYU274" s="414"/>
      <c r="QYV274" s="413"/>
      <c r="QYW274" s="413"/>
      <c r="QYX274" s="414"/>
      <c r="QYY274" s="414"/>
      <c r="QYZ274" s="413"/>
      <c r="QZA274" s="413"/>
      <c r="QZB274" s="413"/>
      <c r="QZC274" s="413"/>
      <c r="QZD274" s="413"/>
      <c r="QZE274" s="407"/>
      <c r="QZF274" s="439"/>
      <c r="QZG274" s="413"/>
      <c r="QZH274" s="413"/>
      <c r="QZI274" s="413"/>
      <c r="QZJ274" s="413"/>
      <c r="QZK274" s="413"/>
      <c r="QZL274" s="413"/>
      <c r="QZM274" s="413"/>
      <c r="QZN274" s="412"/>
      <c r="QZO274" s="412"/>
      <c r="QZP274" s="412"/>
      <c r="QZQ274" s="412"/>
      <c r="QZR274" s="412"/>
      <c r="QZS274" s="412"/>
      <c r="QZT274" s="412"/>
      <c r="QZU274" s="412"/>
      <c r="QZV274" s="412"/>
      <c r="QZW274" s="412"/>
      <c r="QZX274" s="412"/>
      <c r="QZY274" s="412"/>
      <c r="QZZ274" s="412"/>
      <c r="RAA274" s="412"/>
      <c r="RAB274" s="412"/>
      <c r="RAC274" s="412"/>
      <c r="RAD274" s="412"/>
      <c r="RAE274" s="412"/>
      <c r="RAF274" s="412"/>
      <c r="RAG274" s="412"/>
      <c r="RAH274" s="412"/>
      <c r="RAI274" s="412"/>
      <c r="RAJ274" s="412"/>
      <c r="RAK274" s="412"/>
      <c r="RAL274" s="412"/>
      <c r="RAM274" s="412"/>
      <c r="RAN274" s="412"/>
      <c r="RAO274" s="412"/>
      <c r="RAP274" s="412"/>
      <c r="RAQ274" s="412"/>
      <c r="RAR274" s="412"/>
      <c r="RAS274" s="412"/>
      <c r="RAT274" s="412"/>
      <c r="RAU274" s="412"/>
      <c r="RAV274" s="412"/>
      <c r="RAW274" s="412"/>
      <c r="RAX274" s="412"/>
      <c r="RAY274" s="412"/>
      <c r="RAZ274" s="412"/>
      <c r="RBA274" s="412"/>
      <c r="RBB274" s="412"/>
      <c r="RBC274" s="412"/>
      <c r="RBD274" s="412"/>
      <c r="RBE274" s="412"/>
      <c r="RBF274" s="413"/>
      <c r="RBG274" s="413"/>
      <c r="RBH274" s="413"/>
      <c r="RBI274" s="413"/>
      <c r="RBJ274" s="413"/>
      <c r="RBK274" s="413"/>
      <c r="RBL274" s="413"/>
      <c r="RBM274" s="413"/>
      <c r="RBN274" s="413"/>
      <c r="RBO274" s="413"/>
      <c r="RBP274" s="413"/>
      <c r="RBQ274" s="413"/>
      <c r="RBR274" s="413"/>
      <c r="RBS274" s="413"/>
      <c r="RBT274" s="413"/>
      <c r="RBU274" s="413"/>
      <c r="RBV274" s="413"/>
      <c r="RBW274" s="413"/>
      <c r="RBX274" s="413"/>
      <c r="RBY274" s="413"/>
      <c r="RBZ274" s="413"/>
      <c r="RCA274" s="413"/>
      <c r="RCB274" s="413"/>
    </row>
    <row r="275" spans="1:12248" s="645" customFormat="1" ht="224.25" customHeight="1" x14ac:dyDescent="0.3">
      <c r="A275" s="673"/>
      <c r="B275" s="499">
        <v>3</v>
      </c>
      <c r="C275" s="440" t="s">
        <v>452</v>
      </c>
      <c r="D275" s="412">
        <f>E275</f>
        <v>186818.8</v>
      </c>
      <c r="E275" s="412">
        <v>186818.8</v>
      </c>
      <c r="F275" s="412"/>
      <c r="G275" s="412"/>
      <c r="H275" s="412"/>
      <c r="I275" s="412">
        <f>K275</f>
        <v>129246.07865</v>
      </c>
      <c r="J275" s="613">
        <f t="shared" ref="J275" si="1025">I275/D275</f>
        <v>0.69182586897036058</v>
      </c>
      <c r="K275" s="412">
        <v>129246.07865</v>
      </c>
      <c r="L275" s="613">
        <f>K275/E275</f>
        <v>0.69182586897036058</v>
      </c>
      <c r="M275" s="413"/>
      <c r="N275" s="413"/>
      <c r="O275" s="413"/>
      <c r="P275" s="413"/>
      <c r="Q275" s="413"/>
      <c r="R275" s="413"/>
      <c r="S275" s="412">
        <f>U275</f>
        <v>70066.408150000003</v>
      </c>
      <c r="T275" s="613">
        <f>S275/D275</f>
        <v>0.37505009212134971</v>
      </c>
      <c r="U275" s="412">
        <v>70066.408150000003</v>
      </c>
      <c r="V275" s="613">
        <f>U275/D275</f>
        <v>0.37505009212134971</v>
      </c>
      <c r="W275" s="413"/>
      <c r="X275" s="644"/>
      <c r="Y275" s="413"/>
      <c r="Z275" s="644"/>
      <c r="AA275" s="413"/>
      <c r="AB275" s="413"/>
      <c r="AC275" s="412">
        <f>AE275</f>
        <v>186818.8</v>
      </c>
      <c r="AD275" s="628">
        <f t="shared" si="1015"/>
        <v>1</v>
      </c>
      <c r="AE275" s="412">
        <v>186818.8</v>
      </c>
      <c r="AF275" s="613">
        <f>AE275/D275</f>
        <v>1</v>
      </c>
      <c r="AG275" s="413"/>
      <c r="AH275" s="628"/>
      <c r="AI275" s="413"/>
      <c r="AJ275" s="628"/>
      <c r="AK275" s="413"/>
      <c r="AL275" s="801"/>
      <c r="AM275" s="413"/>
      <c r="AN275" s="413"/>
      <c r="AO275" s="413"/>
      <c r="AP275" s="413"/>
      <c r="AQ275" s="413"/>
      <c r="AR275" s="413"/>
      <c r="AS275" s="413"/>
      <c r="AT275" s="413"/>
      <c r="AU275" s="413"/>
      <c r="AV275" s="413"/>
      <c r="AW275" s="413"/>
      <c r="AX275" s="413"/>
      <c r="AY275" s="413"/>
      <c r="AZ275" s="413"/>
      <c r="BA275" s="413"/>
      <c r="BB275" s="413"/>
      <c r="BC275" s="413"/>
      <c r="BD275" s="413"/>
      <c r="BE275" s="413"/>
      <c r="BF275" s="413"/>
      <c r="BG275" s="413"/>
      <c r="BH275" s="413"/>
      <c r="BI275" s="413"/>
      <c r="BJ275" s="413"/>
      <c r="BK275" s="413"/>
      <c r="BL275" s="413"/>
      <c r="BM275" s="413"/>
      <c r="BN275" s="413"/>
      <c r="BO275" s="413"/>
      <c r="BP275" s="413"/>
      <c r="BQ275" s="413"/>
      <c r="BR275" s="413"/>
      <c r="BS275" s="413"/>
      <c r="BT275" s="413"/>
      <c r="BU275" s="413"/>
      <c r="BV275" s="413"/>
      <c r="BW275" s="413"/>
      <c r="BX275" s="413"/>
      <c r="BY275" s="413"/>
      <c r="BZ275" s="413"/>
      <c r="CA275" s="413"/>
      <c r="CB275" s="413"/>
      <c r="CC275" s="413"/>
      <c r="CD275" s="413"/>
      <c r="CE275" s="413"/>
      <c r="CF275" s="413"/>
      <c r="CG275" s="413"/>
      <c r="CH275" s="413"/>
      <c r="CI275" s="413"/>
      <c r="CJ275" s="413"/>
      <c r="CK275" s="413"/>
      <c r="CL275" s="413"/>
      <c r="CM275" s="413"/>
      <c r="CN275" s="413"/>
      <c r="CO275" s="407"/>
      <c r="CP275" s="674"/>
      <c r="CQ275" s="674"/>
      <c r="CR275" s="674"/>
      <c r="CS275" s="674"/>
      <c r="CT275" s="674"/>
      <c r="CU275" s="674"/>
      <c r="CV275" s="674"/>
      <c r="CW275" s="674"/>
      <c r="CX275" s="674"/>
      <c r="CY275" s="674"/>
      <c r="CZ275" s="674"/>
      <c r="DA275" s="674"/>
      <c r="DB275" s="674"/>
      <c r="DC275" s="675"/>
      <c r="DD275" s="675"/>
      <c r="DE275" s="675"/>
      <c r="DF275" s="675"/>
      <c r="DG275" s="676"/>
      <c r="DH275" s="676"/>
      <c r="DI275" s="676"/>
      <c r="DJ275" s="676"/>
      <c r="DK275" s="676"/>
      <c r="DL275" s="676"/>
      <c r="DM275" s="676"/>
      <c r="DN275" s="676"/>
      <c r="DO275" s="676"/>
      <c r="DP275" s="676"/>
      <c r="DQ275" s="676"/>
      <c r="DR275" s="676"/>
      <c r="DS275" s="676"/>
      <c r="DT275" s="676"/>
      <c r="DU275" s="676"/>
      <c r="DV275" s="676"/>
      <c r="DW275" s="676"/>
      <c r="DX275" s="676"/>
      <c r="DY275" s="676"/>
      <c r="DZ275" s="674"/>
      <c r="EA275" s="674"/>
      <c r="EB275" s="674"/>
      <c r="EC275" s="674"/>
      <c r="ED275" s="674"/>
      <c r="EE275" s="674"/>
      <c r="EF275" s="674"/>
      <c r="EG275" s="674"/>
      <c r="EH275" s="674"/>
      <c r="EI275" s="674"/>
      <c r="EJ275" s="674"/>
      <c r="EK275" s="674"/>
      <c r="EL275" s="674"/>
      <c r="EM275" s="674"/>
      <c r="EN275" s="674"/>
      <c r="EO275" s="674"/>
      <c r="EP275" s="674"/>
      <c r="EQ275" s="674"/>
      <c r="ER275" s="674"/>
      <c r="ES275" s="674"/>
      <c r="ET275" s="674"/>
      <c r="EU275" s="674"/>
      <c r="EV275" s="674"/>
      <c r="EW275" s="674"/>
      <c r="EX275" s="675"/>
      <c r="EY275" s="675"/>
      <c r="EZ275" s="675"/>
      <c r="FA275" s="675"/>
      <c r="FB275" s="675"/>
      <c r="FC275" s="674"/>
      <c r="FD275" s="674"/>
      <c r="FE275" s="675"/>
      <c r="FF275" s="675"/>
      <c r="FG275" s="674"/>
      <c r="FH275" s="674"/>
      <c r="FI275" s="675"/>
      <c r="FJ275" s="675"/>
      <c r="FK275" s="674"/>
      <c r="FL275" s="674"/>
      <c r="FM275" s="674"/>
      <c r="FN275" s="674"/>
      <c r="FO275" s="674"/>
      <c r="FP275" s="674"/>
      <c r="FQ275" s="674"/>
      <c r="FR275" s="675"/>
      <c r="FS275" s="675"/>
      <c r="FT275" s="674"/>
      <c r="FU275" s="674"/>
      <c r="FV275" s="675"/>
      <c r="FW275" s="675"/>
      <c r="FX275" s="674"/>
      <c r="FY275" s="674"/>
      <c r="FZ275" s="674"/>
      <c r="GA275" s="674"/>
      <c r="GB275" s="674"/>
      <c r="GC275" s="673"/>
      <c r="GD275" s="677"/>
      <c r="GE275" s="674"/>
      <c r="GF275" s="674"/>
      <c r="GG275" s="674"/>
      <c r="GH275" s="674"/>
      <c r="GI275" s="674"/>
      <c r="GJ275" s="674"/>
      <c r="GK275" s="674"/>
      <c r="GL275" s="676"/>
      <c r="GM275" s="676"/>
      <c r="GN275" s="676"/>
      <c r="GO275" s="676"/>
      <c r="GP275" s="676"/>
      <c r="GQ275" s="676"/>
      <c r="GR275" s="676"/>
      <c r="GS275" s="676"/>
      <c r="GT275" s="676"/>
      <c r="GU275" s="676"/>
      <c r="GV275" s="676"/>
      <c r="GW275" s="676"/>
      <c r="GX275" s="676"/>
      <c r="GY275" s="676"/>
      <c r="GZ275" s="676"/>
      <c r="HA275" s="676"/>
      <c r="HB275" s="676"/>
      <c r="HC275" s="676"/>
      <c r="HD275" s="676"/>
      <c r="HE275" s="676"/>
      <c r="HF275" s="676"/>
      <c r="HG275" s="676"/>
      <c r="HH275" s="676"/>
      <c r="HI275" s="676"/>
      <c r="HJ275" s="676"/>
      <c r="HK275" s="676"/>
      <c r="HL275" s="676"/>
      <c r="HM275" s="676"/>
      <c r="HN275" s="676"/>
      <c r="HO275" s="676"/>
      <c r="HP275" s="676"/>
      <c r="HQ275" s="676"/>
      <c r="HR275" s="676"/>
      <c r="HS275" s="676"/>
      <c r="HT275" s="676"/>
      <c r="HU275" s="676"/>
      <c r="HV275" s="676"/>
      <c r="HW275" s="676"/>
      <c r="HX275" s="676"/>
      <c r="HY275" s="676"/>
      <c r="HZ275" s="676"/>
      <c r="IA275" s="676"/>
      <c r="IB275" s="676"/>
      <c r="IC275" s="676"/>
      <c r="ID275" s="674"/>
      <c r="IE275" s="674"/>
      <c r="IF275" s="674"/>
      <c r="IG275" s="674"/>
      <c r="IH275" s="674"/>
      <c r="II275" s="674"/>
      <c r="IJ275" s="674"/>
      <c r="IK275" s="674"/>
      <c r="IL275" s="674"/>
      <c r="IM275" s="674"/>
      <c r="IN275" s="674"/>
      <c r="IO275" s="674"/>
      <c r="IP275" s="674"/>
      <c r="IQ275" s="674"/>
      <c r="IR275" s="674"/>
      <c r="IS275" s="674"/>
      <c r="IT275" s="674"/>
      <c r="IU275" s="674"/>
      <c r="IV275" s="674"/>
      <c r="IW275" s="674"/>
      <c r="IX275" s="674"/>
      <c r="IY275" s="674"/>
      <c r="IZ275" s="674"/>
      <c r="JA275" s="674"/>
      <c r="JB275" s="675"/>
      <c r="JC275" s="675"/>
      <c r="JD275" s="675"/>
      <c r="JE275" s="675"/>
      <c r="JF275" s="675"/>
      <c r="JG275" s="674"/>
      <c r="JH275" s="674"/>
      <c r="JI275" s="675"/>
      <c r="JJ275" s="675"/>
      <c r="JK275" s="674"/>
      <c r="JL275" s="674"/>
      <c r="JM275" s="675"/>
      <c r="JN275" s="675"/>
      <c r="JO275" s="674"/>
      <c r="JP275" s="674"/>
      <c r="JQ275" s="674"/>
      <c r="JR275" s="674"/>
      <c r="JS275" s="674"/>
      <c r="JT275" s="674"/>
      <c r="JU275" s="674"/>
      <c r="JV275" s="675"/>
      <c r="JW275" s="675"/>
      <c r="JX275" s="674"/>
      <c r="JY275" s="674"/>
      <c r="JZ275" s="675"/>
      <c r="KA275" s="675"/>
      <c r="KB275" s="674"/>
      <c r="KC275" s="674"/>
      <c r="KD275" s="674"/>
      <c r="KE275" s="674"/>
      <c r="KF275" s="674"/>
      <c r="KG275" s="673"/>
      <c r="KH275" s="677"/>
      <c r="KI275" s="674"/>
      <c r="KJ275" s="674"/>
      <c r="KK275" s="674"/>
      <c r="KL275" s="674"/>
      <c r="KM275" s="674"/>
      <c r="KN275" s="674"/>
      <c r="KO275" s="674"/>
      <c r="KP275" s="676"/>
      <c r="KQ275" s="676"/>
      <c r="KR275" s="676"/>
      <c r="KS275" s="676"/>
      <c r="KT275" s="676"/>
      <c r="KU275" s="676"/>
      <c r="KV275" s="676"/>
      <c r="KW275" s="676"/>
      <c r="KX275" s="676"/>
      <c r="KY275" s="676"/>
      <c r="KZ275" s="676"/>
      <c r="LA275" s="676"/>
      <c r="LB275" s="676"/>
      <c r="LC275" s="676"/>
      <c r="LD275" s="676"/>
      <c r="LE275" s="676"/>
      <c r="LF275" s="676"/>
      <c r="LG275" s="676"/>
      <c r="LH275" s="676"/>
      <c r="LI275" s="676"/>
      <c r="LJ275" s="676"/>
      <c r="LK275" s="676"/>
      <c r="LL275" s="676"/>
      <c r="LM275" s="676"/>
      <c r="LN275" s="676"/>
      <c r="LO275" s="676"/>
      <c r="LP275" s="676"/>
      <c r="LQ275" s="676"/>
      <c r="LR275" s="676"/>
      <c r="LS275" s="676"/>
      <c r="LT275" s="676"/>
      <c r="LU275" s="676"/>
      <c r="LV275" s="676"/>
      <c r="LW275" s="676"/>
      <c r="LX275" s="676"/>
      <c r="LY275" s="676"/>
      <c r="LZ275" s="676"/>
      <c r="MA275" s="676"/>
      <c r="MB275" s="676"/>
      <c r="MC275" s="676"/>
      <c r="MD275" s="676"/>
      <c r="ME275" s="676"/>
      <c r="MF275" s="676"/>
      <c r="MG275" s="676"/>
      <c r="MH275" s="674"/>
      <c r="MI275" s="674"/>
      <c r="MJ275" s="674"/>
      <c r="MK275" s="674"/>
      <c r="ML275" s="674"/>
      <c r="MM275" s="674"/>
      <c r="MN275" s="674"/>
      <c r="MO275" s="674"/>
      <c r="MP275" s="674"/>
      <c r="MQ275" s="674"/>
      <c r="MR275" s="674"/>
      <c r="MS275" s="674"/>
      <c r="MT275" s="674"/>
      <c r="MU275" s="674"/>
      <c r="MV275" s="674"/>
      <c r="MW275" s="674"/>
      <c r="MX275" s="674"/>
      <c r="MY275" s="674"/>
      <c r="MZ275" s="674"/>
      <c r="NA275" s="674"/>
      <c r="NB275" s="674"/>
      <c r="NC275" s="674"/>
      <c r="ND275" s="674"/>
      <c r="NE275" s="674"/>
      <c r="NF275" s="675"/>
      <c r="NG275" s="675"/>
      <c r="NH275" s="675"/>
      <c r="NI275" s="675"/>
      <c r="NJ275" s="675"/>
      <c r="NK275" s="674"/>
      <c r="NL275" s="674"/>
      <c r="NM275" s="675"/>
      <c r="NN275" s="675"/>
      <c r="NO275" s="674"/>
      <c r="NP275" s="674"/>
      <c r="NQ275" s="675"/>
      <c r="NR275" s="675"/>
      <c r="NS275" s="674"/>
      <c r="NT275" s="674"/>
      <c r="NU275" s="674"/>
      <c r="NV275" s="674"/>
      <c r="NW275" s="674"/>
      <c r="NX275" s="674"/>
      <c r="NY275" s="674"/>
      <c r="NZ275" s="675"/>
      <c r="OA275" s="675"/>
      <c r="OB275" s="674"/>
      <c r="OC275" s="674"/>
      <c r="OD275" s="675"/>
      <c r="OE275" s="675"/>
      <c r="OF275" s="674"/>
      <c r="OG275" s="674"/>
      <c r="OH275" s="674"/>
      <c r="OI275" s="674"/>
      <c r="OJ275" s="674"/>
      <c r="OK275" s="673"/>
      <c r="OL275" s="677"/>
      <c r="OM275" s="674"/>
      <c r="ON275" s="674"/>
      <c r="OO275" s="674"/>
      <c r="OP275" s="674"/>
      <c r="OQ275" s="674"/>
      <c r="OR275" s="674"/>
      <c r="OS275" s="674"/>
      <c r="OT275" s="676"/>
      <c r="OU275" s="676"/>
      <c r="OV275" s="676"/>
      <c r="OW275" s="676"/>
      <c r="OX275" s="676"/>
      <c r="OY275" s="676"/>
      <c r="OZ275" s="676"/>
      <c r="PA275" s="676"/>
      <c r="PB275" s="676"/>
      <c r="PC275" s="676"/>
      <c r="PD275" s="676"/>
      <c r="PE275" s="676"/>
      <c r="PF275" s="676"/>
      <c r="PG275" s="676"/>
      <c r="PH275" s="676"/>
      <c r="PI275" s="676"/>
      <c r="PJ275" s="676"/>
      <c r="PK275" s="676"/>
      <c r="PL275" s="676"/>
      <c r="PM275" s="676"/>
      <c r="PN275" s="676"/>
      <c r="PO275" s="676"/>
      <c r="PP275" s="676"/>
      <c r="PQ275" s="676"/>
      <c r="PR275" s="676"/>
      <c r="PS275" s="676"/>
      <c r="PT275" s="676"/>
      <c r="PU275" s="676"/>
      <c r="PV275" s="676"/>
      <c r="PW275" s="676"/>
      <c r="PX275" s="676"/>
      <c r="PY275" s="676"/>
      <c r="PZ275" s="676"/>
      <c r="QA275" s="676"/>
      <c r="QB275" s="676"/>
      <c r="QC275" s="676"/>
      <c r="QD275" s="676"/>
      <c r="QE275" s="676"/>
      <c r="QF275" s="676"/>
      <c r="QG275" s="676"/>
      <c r="QH275" s="676"/>
      <c r="QI275" s="676"/>
      <c r="QJ275" s="676"/>
      <c r="QK275" s="676"/>
      <c r="QL275" s="674"/>
      <c r="QM275" s="674"/>
      <c r="QN275" s="674"/>
      <c r="QO275" s="674"/>
      <c r="QP275" s="674"/>
      <c r="QQ275" s="674"/>
      <c r="QR275" s="674"/>
      <c r="QS275" s="674"/>
      <c r="QT275" s="674"/>
      <c r="QU275" s="674"/>
      <c r="QV275" s="674"/>
      <c r="QW275" s="674"/>
      <c r="QX275" s="674"/>
      <c r="QY275" s="674"/>
      <c r="QZ275" s="674"/>
      <c r="RA275" s="674"/>
      <c r="RB275" s="674"/>
      <c r="RC275" s="674"/>
      <c r="RD275" s="674"/>
      <c r="RE275" s="674"/>
      <c r="RF275" s="674"/>
      <c r="RG275" s="674"/>
      <c r="RH275" s="674"/>
      <c r="RI275" s="674"/>
      <c r="RJ275" s="675"/>
      <c r="RK275" s="675"/>
      <c r="RL275" s="675"/>
      <c r="RM275" s="675"/>
      <c r="RN275" s="675"/>
      <c r="RO275" s="674"/>
      <c r="RP275" s="674"/>
      <c r="RQ275" s="675"/>
      <c r="RR275" s="675"/>
      <c r="RS275" s="674"/>
      <c r="RT275" s="674"/>
      <c r="RU275" s="675"/>
      <c r="RV275" s="675"/>
      <c r="RW275" s="674"/>
      <c r="RX275" s="674"/>
      <c r="RY275" s="674"/>
      <c r="RZ275" s="674"/>
      <c r="SA275" s="674"/>
      <c r="SB275" s="674"/>
      <c r="SC275" s="674"/>
      <c r="SD275" s="675"/>
      <c r="SE275" s="675"/>
      <c r="SF275" s="674"/>
      <c r="SG275" s="674"/>
      <c r="SH275" s="675"/>
      <c r="SI275" s="675"/>
      <c r="SJ275" s="674"/>
      <c r="SK275" s="674"/>
      <c r="SL275" s="674"/>
      <c r="SM275" s="674"/>
      <c r="SN275" s="674"/>
      <c r="SO275" s="673"/>
      <c r="SP275" s="677"/>
      <c r="SQ275" s="674"/>
      <c r="SR275" s="674"/>
      <c r="SS275" s="674"/>
      <c r="ST275" s="674"/>
      <c r="SU275" s="674"/>
      <c r="SV275" s="674"/>
      <c r="SW275" s="674"/>
      <c r="SX275" s="676"/>
      <c r="SY275" s="676"/>
      <c r="SZ275" s="676"/>
      <c r="TA275" s="676"/>
      <c r="TB275" s="676"/>
      <c r="TC275" s="676"/>
      <c r="TD275" s="676"/>
      <c r="TE275" s="676"/>
      <c r="TF275" s="676"/>
      <c r="TG275" s="676"/>
      <c r="TH275" s="676"/>
      <c r="TI275" s="676"/>
      <c r="TJ275" s="676"/>
      <c r="TK275" s="676"/>
      <c r="TL275" s="676"/>
      <c r="TM275" s="676"/>
      <c r="TN275" s="676"/>
      <c r="TO275" s="676"/>
      <c r="TP275" s="676"/>
      <c r="TQ275" s="676"/>
      <c r="TR275" s="676"/>
      <c r="TS275" s="676"/>
      <c r="TT275" s="676"/>
      <c r="TU275" s="676"/>
      <c r="TV275" s="676"/>
      <c r="TW275" s="676"/>
      <c r="TX275" s="676"/>
      <c r="TY275" s="676"/>
      <c r="TZ275" s="676"/>
      <c r="UA275" s="676"/>
      <c r="UB275" s="676"/>
      <c r="UC275" s="676"/>
      <c r="UD275" s="676"/>
      <c r="UE275" s="676"/>
      <c r="UF275" s="676"/>
      <c r="UG275" s="676"/>
      <c r="UH275" s="676"/>
      <c r="UI275" s="676"/>
      <c r="UJ275" s="676"/>
      <c r="UK275" s="676"/>
      <c r="UL275" s="676"/>
      <c r="UM275" s="676"/>
      <c r="UN275" s="676"/>
      <c r="UO275" s="676"/>
      <c r="UP275" s="674"/>
      <c r="UQ275" s="674"/>
      <c r="UR275" s="674"/>
      <c r="US275" s="674"/>
      <c r="UT275" s="674"/>
      <c r="UU275" s="674"/>
      <c r="UV275" s="674"/>
      <c r="UW275" s="674"/>
      <c r="UX275" s="674"/>
      <c r="UY275" s="674"/>
      <c r="UZ275" s="674"/>
      <c r="VA275" s="674"/>
      <c r="VB275" s="674"/>
      <c r="VC275" s="674"/>
      <c r="VD275" s="674"/>
      <c r="VE275" s="674"/>
      <c r="VF275" s="674"/>
      <c r="VG275" s="674"/>
      <c r="VH275" s="674"/>
      <c r="VI275" s="674"/>
      <c r="VJ275" s="674"/>
      <c r="VK275" s="674"/>
      <c r="VL275" s="674"/>
      <c r="VM275" s="674"/>
      <c r="VN275" s="675"/>
      <c r="VO275" s="675"/>
      <c r="VP275" s="675"/>
      <c r="VQ275" s="675"/>
      <c r="VR275" s="675"/>
      <c r="VS275" s="674"/>
      <c r="VT275" s="674"/>
      <c r="VU275" s="675"/>
      <c r="VV275" s="675"/>
      <c r="VW275" s="674"/>
      <c r="VX275" s="674"/>
      <c r="VY275" s="675"/>
      <c r="VZ275" s="675"/>
      <c r="WA275" s="674"/>
      <c r="WB275" s="674"/>
      <c r="WC275" s="674"/>
      <c r="WD275" s="674"/>
      <c r="WE275" s="674"/>
      <c r="WF275" s="674"/>
      <c r="WG275" s="674"/>
      <c r="WH275" s="675"/>
      <c r="WI275" s="675"/>
      <c r="WJ275" s="674"/>
      <c r="WK275" s="674"/>
      <c r="WL275" s="675"/>
      <c r="WM275" s="675"/>
      <c r="WN275" s="674"/>
      <c r="WO275" s="674"/>
      <c r="WP275" s="674"/>
      <c r="WQ275" s="674"/>
      <c r="WR275" s="674"/>
      <c r="WS275" s="673"/>
      <c r="WT275" s="677"/>
      <c r="WU275" s="674"/>
      <c r="WV275" s="674"/>
      <c r="WW275" s="674"/>
      <c r="WX275" s="674"/>
      <c r="WY275" s="674"/>
      <c r="WZ275" s="674"/>
      <c r="XA275" s="674"/>
      <c r="XB275" s="676"/>
      <c r="XC275" s="676"/>
      <c r="XD275" s="676"/>
      <c r="XE275" s="676"/>
      <c r="XF275" s="676"/>
      <c r="XG275" s="676"/>
      <c r="XH275" s="676"/>
      <c r="XI275" s="676"/>
      <c r="XJ275" s="676"/>
      <c r="XK275" s="676"/>
      <c r="XL275" s="676"/>
      <c r="XM275" s="676"/>
      <c r="XN275" s="676"/>
      <c r="XO275" s="676"/>
      <c r="XP275" s="676"/>
      <c r="XQ275" s="676"/>
      <c r="XR275" s="676"/>
      <c r="XS275" s="676"/>
      <c r="XT275" s="676"/>
      <c r="XU275" s="676"/>
      <c r="XV275" s="676"/>
      <c r="XW275" s="676"/>
      <c r="XX275" s="676"/>
      <c r="XY275" s="676"/>
      <c r="XZ275" s="676"/>
      <c r="YA275" s="676"/>
      <c r="YB275" s="676"/>
      <c r="YC275" s="676"/>
      <c r="YD275" s="676"/>
      <c r="YE275" s="676"/>
      <c r="YF275" s="676"/>
      <c r="YG275" s="676"/>
      <c r="YH275" s="676"/>
      <c r="YI275" s="676"/>
      <c r="YJ275" s="676"/>
      <c r="YK275" s="676"/>
      <c r="YL275" s="676"/>
      <c r="YM275" s="676"/>
      <c r="YN275" s="676"/>
      <c r="YO275" s="676"/>
      <c r="YP275" s="676"/>
      <c r="YQ275" s="676"/>
      <c r="YR275" s="676"/>
      <c r="YS275" s="676"/>
      <c r="YT275" s="674"/>
      <c r="YU275" s="674"/>
      <c r="YV275" s="674"/>
      <c r="YW275" s="674"/>
      <c r="YX275" s="674"/>
      <c r="YY275" s="674"/>
      <c r="YZ275" s="674"/>
      <c r="ZA275" s="674"/>
      <c r="ZB275" s="674"/>
      <c r="ZC275" s="674"/>
      <c r="ZD275" s="674"/>
      <c r="ZE275" s="674"/>
      <c r="ZF275" s="674"/>
      <c r="ZG275" s="674"/>
      <c r="ZH275" s="674"/>
      <c r="ZI275" s="674"/>
      <c r="ZJ275" s="674"/>
      <c r="ZK275" s="674"/>
      <c r="ZL275" s="674"/>
      <c r="ZM275" s="674"/>
      <c r="ZN275" s="674"/>
      <c r="ZO275" s="674"/>
      <c r="ZP275" s="674"/>
      <c r="ZQ275" s="674"/>
      <c r="ZR275" s="675"/>
      <c r="ZS275" s="675"/>
      <c r="ZT275" s="675"/>
      <c r="ZU275" s="675"/>
      <c r="ZV275" s="675"/>
      <c r="ZW275" s="674"/>
      <c r="ZX275" s="674"/>
      <c r="ZY275" s="675"/>
      <c r="ZZ275" s="675"/>
      <c r="AAA275" s="674"/>
      <c r="AAB275" s="674"/>
      <c r="AAC275" s="675"/>
      <c r="AAD275" s="675"/>
      <c r="AAE275" s="674"/>
      <c r="AAF275" s="674"/>
      <c r="AAG275" s="674"/>
      <c r="AAH275" s="674"/>
      <c r="AAI275" s="674"/>
      <c r="AAJ275" s="674"/>
      <c r="AAK275" s="674"/>
      <c r="AAL275" s="675"/>
      <c r="AAM275" s="675"/>
      <c r="AAN275" s="674"/>
      <c r="AAO275" s="674"/>
      <c r="AAP275" s="675"/>
      <c r="AAQ275" s="675"/>
      <c r="AAR275" s="674"/>
      <c r="AAS275" s="674"/>
      <c r="AAT275" s="674"/>
      <c r="AAU275" s="674"/>
      <c r="AAV275" s="674"/>
      <c r="AAW275" s="673"/>
      <c r="AAX275" s="677"/>
      <c r="AAY275" s="674"/>
      <c r="AAZ275" s="674"/>
      <c r="ABA275" s="674"/>
      <c r="ABB275" s="674"/>
      <c r="ABC275" s="674"/>
      <c r="ABD275" s="674"/>
      <c r="ABE275" s="674"/>
      <c r="ABF275" s="676"/>
      <c r="ABG275" s="676"/>
      <c r="ABH275" s="676"/>
      <c r="ABI275" s="676"/>
      <c r="ABJ275" s="676"/>
      <c r="ABK275" s="676"/>
      <c r="ABL275" s="676"/>
      <c r="ABM275" s="676"/>
      <c r="ABN275" s="676"/>
      <c r="ABO275" s="676"/>
      <c r="ABP275" s="676"/>
      <c r="ABQ275" s="676"/>
      <c r="ABR275" s="676"/>
      <c r="ABS275" s="676"/>
      <c r="ABT275" s="676"/>
      <c r="ABU275" s="676"/>
      <c r="ABV275" s="676"/>
      <c r="ABW275" s="676"/>
      <c r="ABX275" s="676"/>
      <c r="ABY275" s="676"/>
      <c r="ABZ275" s="676"/>
      <c r="ACA275" s="676"/>
      <c r="ACB275" s="676"/>
      <c r="ACC275" s="676"/>
      <c r="ACD275" s="676"/>
      <c r="ACE275" s="676"/>
      <c r="ACF275" s="676"/>
      <c r="ACG275" s="676"/>
      <c r="ACH275" s="676"/>
      <c r="ACI275" s="676"/>
      <c r="ACJ275" s="676"/>
      <c r="ACK275" s="676"/>
      <c r="ACL275" s="676"/>
      <c r="ACM275" s="676"/>
      <c r="ACN275" s="676"/>
      <c r="ACO275" s="676"/>
      <c r="ACP275" s="676"/>
      <c r="ACQ275" s="676"/>
      <c r="ACR275" s="676"/>
      <c r="ACS275" s="676"/>
      <c r="ACT275" s="676"/>
      <c r="ACU275" s="676"/>
      <c r="ACV275" s="676"/>
      <c r="ACW275" s="676"/>
      <c r="ACX275" s="674"/>
      <c r="ACY275" s="674"/>
      <c r="ACZ275" s="674"/>
      <c r="ADA275" s="674"/>
      <c r="ADB275" s="674"/>
      <c r="ADC275" s="674"/>
      <c r="ADD275" s="674"/>
      <c r="ADE275" s="674"/>
      <c r="ADF275" s="674"/>
      <c r="ADG275" s="674"/>
      <c r="ADH275" s="674"/>
      <c r="ADI275" s="674"/>
      <c r="ADJ275" s="674"/>
      <c r="ADK275" s="674"/>
      <c r="ADL275" s="674"/>
      <c r="ADM275" s="674"/>
      <c r="ADN275" s="674"/>
      <c r="ADO275" s="674"/>
      <c r="ADP275" s="674"/>
      <c r="ADQ275" s="674"/>
      <c r="ADR275" s="674"/>
      <c r="ADS275" s="674"/>
      <c r="ADT275" s="674"/>
      <c r="ADU275" s="674"/>
      <c r="ADV275" s="675"/>
      <c r="ADW275" s="675"/>
      <c r="ADX275" s="675"/>
      <c r="ADY275" s="675"/>
      <c r="ADZ275" s="675"/>
      <c r="AEA275" s="674"/>
      <c r="AEB275" s="674"/>
      <c r="AEC275" s="675"/>
      <c r="AED275" s="675"/>
      <c r="AEE275" s="674"/>
      <c r="AEF275" s="674"/>
      <c r="AEG275" s="675"/>
      <c r="AEH275" s="675"/>
      <c r="AEI275" s="674"/>
      <c r="AEJ275" s="674"/>
      <c r="AEK275" s="674"/>
      <c r="AEL275" s="674"/>
      <c r="AEM275" s="674"/>
      <c r="AEN275" s="674"/>
      <c r="AEO275" s="674"/>
      <c r="AEP275" s="675"/>
      <c r="AEQ275" s="675"/>
      <c r="AER275" s="674"/>
      <c r="AES275" s="674"/>
      <c r="AET275" s="675"/>
      <c r="AEU275" s="675"/>
      <c r="AEV275" s="674"/>
      <c r="AEW275" s="674"/>
      <c r="AEX275" s="674"/>
      <c r="AEY275" s="674"/>
      <c r="AEZ275" s="674"/>
      <c r="AFA275" s="673"/>
      <c r="AFB275" s="677"/>
      <c r="AFC275" s="674"/>
      <c r="AFD275" s="674"/>
      <c r="AFE275" s="674"/>
      <c r="AFF275" s="674"/>
      <c r="AFG275" s="674"/>
      <c r="AFH275" s="674"/>
      <c r="AFI275" s="674"/>
      <c r="AFJ275" s="676"/>
      <c r="AFK275" s="676"/>
      <c r="AFL275" s="676"/>
      <c r="AFM275" s="676"/>
      <c r="AFN275" s="676"/>
      <c r="AFO275" s="676"/>
      <c r="AFP275" s="676"/>
      <c r="AFQ275" s="676"/>
      <c r="AFR275" s="676"/>
      <c r="AFS275" s="676"/>
      <c r="AFT275" s="676"/>
      <c r="AFU275" s="676"/>
      <c r="AFV275" s="676"/>
      <c r="AFW275" s="676"/>
      <c r="AFX275" s="676"/>
      <c r="AFY275" s="676"/>
      <c r="AFZ275" s="676"/>
      <c r="AGA275" s="676"/>
      <c r="AGB275" s="676"/>
      <c r="AGC275" s="676"/>
      <c r="AGD275" s="676"/>
      <c r="AGE275" s="676"/>
      <c r="AGF275" s="676"/>
      <c r="AGG275" s="676"/>
      <c r="AGH275" s="676"/>
      <c r="AGI275" s="676"/>
      <c r="AGJ275" s="676"/>
      <c r="AGK275" s="676"/>
      <c r="AGL275" s="676"/>
      <c r="AGM275" s="676"/>
      <c r="AGN275" s="676"/>
      <c r="AGO275" s="676"/>
      <c r="AGP275" s="676"/>
      <c r="AGQ275" s="676"/>
      <c r="AGR275" s="676"/>
      <c r="AGS275" s="676"/>
      <c r="AGT275" s="676"/>
      <c r="AGU275" s="676"/>
      <c r="AGV275" s="676"/>
      <c r="AGW275" s="676"/>
      <c r="AGX275" s="676"/>
      <c r="AGY275" s="676"/>
      <c r="AGZ275" s="676"/>
      <c r="AHA275" s="676"/>
      <c r="AHB275" s="674"/>
      <c r="AHC275" s="674"/>
      <c r="AHD275" s="674"/>
      <c r="AHE275" s="674"/>
      <c r="AHF275" s="674"/>
      <c r="AHG275" s="674"/>
      <c r="AHH275" s="674"/>
      <c r="AHI275" s="674"/>
      <c r="AHJ275" s="674"/>
      <c r="AHK275" s="674"/>
      <c r="AHL275" s="674"/>
      <c r="AHM275" s="674"/>
      <c r="AHN275" s="674"/>
      <c r="AHO275" s="674"/>
      <c r="AHP275" s="674"/>
      <c r="AHQ275" s="674"/>
      <c r="AHR275" s="674"/>
      <c r="AHS275" s="674"/>
      <c r="AHT275" s="674"/>
      <c r="AHU275" s="674"/>
      <c r="AHV275" s="674"/>
      <c r="AHW275" s="674"/>
      <c r="AHX275" s="674"/>
      <c r="AHY275" s="674"/>
      <c r="AHZ275" s="675"/>
      <c r="AIA275" s="675"/>
      <c r="AIB275" s="675"/>
      <c r="AIC275" s="675"/>
      <c r="AID275" s="675"/>
      <c r="AIE275" s="674"/>
      <c r="AIF275" s="674"/>
      <c r="AIG275" s="675"/>
      <c r="AIH275" s="675"/>
      <c r="AII275" s="674"/>
      <c r="AIJ275" s="674"/>
      <c r="AIK275" s="675"/>
      <c r="AIL275" s="675"/>
      <c r="AIM275" s="674"/>
      <c r="AIN275" s="674"/>
      <c r="AIO275" s="674"/>
      <c r="AIP275" s="674"/>
      <c r="AIQ275" s="674"/>
      <c r="AIR275" s="674"/>
      <c r="AIS275" s="674"/>
      <c r="AIT275" s="675"/>
      <c r="AIU275" s="675"/>
      <c r="AIV275" s="674"/>
      <c r="AIW275" s="674"/>
      <c r="AIX275" s="675"/>
      <c r="AIY275" s="675"/>
      <c r="AIZ275" s="674"/>
      <c r="AJA275" s="674"/>
      <c r="AJB275" s="674"/>
      <c r="AJC275" s="674"/>
      <c r="AJD275" s="674"/>
      <c r="AJE275" s="673"/>
      <c r="AJF275" s="677"/>
      <c r="AJG275" s="674"/>
      <c r="AJH275" s="674"/>
      <c r="AJI275" s="674"/>
      <c r="AJJ275" s="674"/>
      <c r="AJK275" s="674"/>
      <c r="AJL275" s="674"/>
      <c r="AJM275" s="674"/>
      <c r="AJN275" s="676"/>
      <c r="AJO275" s="676"/>
      <c r="AJP275" s="676"/>
      <c r="AJQ275" s="676"/>
      <c r="AJR275" s="676"/>
      <c r="AJS275" s="676"/>
      <c r="AJT275" s="676"/>
      <c r="AJU275" s="676"/>
      <c r="AJV275" s="676"/>
      <c r="AJW275" s="676"/>
      <c r="AJX275" s="676"/>
      <c r="AJY275" s="676"/>
      <c r="AJZ275" s="676"/>
      <c r="AKA275" s="676"/>
      <c r="AKB275" s="676"/>
      <c r="AKC275" s="676"/>
      <c r="AKD275" s="676"/>
      <c r="AKE275" s="676"/>
      <c r="AKF275" s="676"/>
      <c r="AKG275" s="676"/>
      <c r="AKH275" s="676"/>
      <c r="AKI275" s="676"/>
      <c r="AKJ275" s="676"/>
      <c r="AKK275" s="676"/>
      <c r="AKL275" s="676"/>
      <c r="AKM275" s="676"/>
      <c r="AKN275" s="676"/>
      <c r="AKO275" s="676"/>
      <c r="AKP275" s="676"/>
      <c r="AKQ275" s="676"/>
      <c r="AKR275" s="676"/>
      <c r="AKS275" s="676"/>
      <c r="AKT275" s="676"/>
      <c r="AKU275" s="676"/>
      <c r="AKV275" s="676"/>
      <c r="AKW275" s="676"/>
      <c r="AKX275" s="676"/>
      <c r="AKY275" s="676"/>
      <c r="AKZ275" s="676"/>
      <c r="ALA275" s="676"/>
      <c r="ALB275" s="676"/>
      <c r="ALC275" s="676"/>
      <c r="ALD275" s="676"/>
      <c r="ALE275" s="676"/>
      <c r="ALF275" s="674"/>
      <c r="ALG275" s="674"/>
      <c r="ALH275" s="674"/>
      <c r="ALI275" s="674"/>
      <c r="ALJ275" s="674"/>
      <c r="ALK275" s="674"/>
      <c r="ALL275" s="674"/>
      <c r="ALM275" s="674"/>
      <c r="ALN275" s="674"/>
      <c r="ALO275" s="674"/>
      <c r="ALP275" s="674"/>
      <c r="ALQ275" s="674"/>
      <c r="ALR275" s="674"/>
      <c r="ALS275" s="674"/>
      <c r="ALT275" s="674"/>
      <c r="ALU275" s="674"/>
      <c r="ALV275" s="674"/>
      <c r="ALW275" s="674"/>
      <c r="ALX275" s="674"/>
      <c r="ALY275" s="674"/>
      <c r="ALZ275" s="674"/>
      <c r="AMA275" s="674"/>
      <c r="AMB275" s="674"/>
      <c r="AMC275" s="674"/>
      <c r="AMD275" s="675"/>
      <c r="AME275" s="675"/>
      <c r="AMF275" s="675"/>
      <c r="AMG275" s="675"/>
      <c r="AMH275" s="675"/>
      <c r="AMI275" s="674"/>
      <c r="AMJ275" s="674"/>
      <c r="AMK275" s="675"/>
      <c r="AML275" s="675"/>
      <c r="AMM275" s="674"/>
      <c r="AMN275" s="674"/>
      <c r="AMO275" s="675"/>
      <c r="AMP275" s="675"/>
      <c r="AMQ275" s="674"/>
      <c r="AMR275" s="674"/>
      <c r="AMS275" s="674"/>
      <c r="AMT275" s="674"/>
      <c r="AMU275" s="674"/>
      <c r="AMV275" s="674"/>
      <c r="AMW275" s="674"/>
      <c r="AMX275" s="675"/>
      <c r="AMY275" s="675"/>
      <c r="AMZ275" s="674"/>
      <c r="ANA275" s="674"/>
      <c r="ANB275" s="675"/>
      <c r="ANC275" s="675"/>
      <c r="AND275" s="674"/>
      <c r="ANE275" s="674"/>
      <c r="ANF275" s="674"/>
      <c r="ANG275" s="674"/>
      <c r="ANH275" s="674"/>
      <c r="ANI275" s="673"/>
      <c r="ANJ275" s="677"/>
      <c r="ANK275" s="674"/>
      <c r="ANL275" s="674"/>
      <c r="ANM275" s="674"/>
      <c r="ANN275" s="674"/>
      <c r="ANO275" s="674"/>
      <c r="ANP275" s="674"/>
      <c r="ANQ275" s="674"/>
      <c r="ANR275" s="676"/>
      <c r="ANS275" s="676"/>
      <c r="ANT275" s="676"/>
      <c r="ANU275" s="676"/>
      <c r="ANV275" s="676"/>
      <c r="ANW275" s="676"/>
      <c r="ANX275" s="676"/>
      <c r="ANY275" s="676"/>
      <c r="ANZ275" s="676"/>
      <c r="AOA275" s="676"/>
      <c r="AOB275" s="676"/>
      <c r="AOC275" s="676"/>
      <c r="AOD275" s="676"/>
      <c r="AOE275" s="676"/>
      <c r="AOF275" s="676"/>
      <c r="AOG275" s="676"/>
      <c r="AOH275" s="676"/>
      <c r="AOI275" s="676"/>
      <c r="AOJ275" s="676"/>
      <c r="AOK275" s="676"/>
      <c r="AOL275" s="676"/>
      <c r="AOM275" s="676"/>
      <c r="AON275" s="676"/>
      <c r="AOO275" s="676"/>
      <c r="AOP275" s="676"/>
      <c r="AOQ275" s="676"/>
      <c r="AOR275" s="676"/>
      <c r="AOS275" s="676"/>
      <c r="AOT275" s="676"/>
      <c r="AOU275" s="676"/>
      <c r="AOV275" s="676"/>
      <c r="AOW275" s="676"/>
      <c r="AOX275" s="676"/>
      <c r="AOY275" s="676"/>
      <c r="AOZ275" s="676"/>
      <c r="APA275" s="676"/>
      <c r="APB275" s="676"/>
      <c r="APC275" s="676"/>
      <c r="APD275" s="676"/>
      <c r="APE275" s="676"/>
      <c r="APF275" s="676"/>
      <c r="APG275" s="676"/>
      <c r="APH275" s="676"/>
      <c r="API275" s="676"/>
      <c r="APJ275" s="674"/>
      <c r="APK275" s="674"/>
      <c r="APL275" s="674"/>
      <c r="APM275" s="674"/>
      <c r="APN275" s="674"/>
      <c r="APO275" s="674"/>
      <c r="APP275" s="674"/>
      <c r="APQ275" s="674"/>
      <c r="APR275" s="674"/>
      <c r="APS275" s="674"/>
      <c r="APT275" s="674"/>
      <c r="APU275" s="674"/>
      <c r="APV275" s="674"/>
      <c r="APW275" s="674"/>
      <c r="APX275" s="674"/>
      <c r="APY275" s="674"/>
      <c r="APZ275" s="674"/>
      <c r="AQA275" s="674"/>
      <c r="AQB275" s="674"/>
      <c r="AQC275" s="674"/>
      <c r="AQD275" s="674"/>
      <c r="AQE275" s="674"/>
      <c r="AQF275" s="674"/>
      <c r="AQG275" s="674"/>
      <c r="AQH275" s="675"/>
      <c r="AQI275" s="675"/>
      <c r="AQJ275" s="675"/>
      <c r="AQK275" s="675"/>
      <c r="AQL275" s="675"/>
      <c r="AQM275" s="674"/>
      <c r="AQN275" s="674"/>
      <c r="AQO275" s="675"/>
      <c r="AQP275" s="675"/>
      <c r="AQQ275" s="674"/>
      <c r="AQR275" s="674"/>
      <c r="AQS275" s="675"/>
      <c r="AQT275" s="675"/>
      <c r="AQU275" s="674"/>
      <c r="AQV275" s="674"/>
      <c r="AQW275" s="674"/>
      <c r="AQX275" s="674"/>
      <c r="AQY275" s="674"/>
      <c r="AQZ275" s="674"/>
      <c r="ARA275" s="674"/>
      <c r="ARB275" s="675"/>
      <c r="ARC275" s="675"/>
      <c r="ARD275" s="674"/>
      <c r="ARE275" s="674"/>
      <c r="ARF275" s="675"/>
      <c r="ARG275" s="675"/>
      <c r="ARH275" s="674"/>
      <c r="ARI275" s="674"/>
      <c r="ARJ275" s="674"/>
      <c r="ARK275" s="674"/>
      <c r="ARL275" s="674"/>
      <c r="ARM275" s="673"/>
      <c r="ARN275" s="677"/>
      <c r="ARO275" s="674"/>
      <c r="ARP275" s="674"/>
      <c r="ARQ275" s="674"/>
      <c r="ARR275" s="674"/>
      <c r="ARS275" s="674"/>
      <c r="ART275" s="674"/>
      <c r="ARU275" s="674"/>
      <c r="ARV275" s="676"/>
      <c r="ARW275" s="676"/>
      <c r="ARX275" s="676"/>
      <c r="ARY275" s="676"/>
      <c r="ARZ275" s="676"/>
      <c r="ASA275" s="676"/>
      <c r="ASB275" s="676"/>
      <c r="ASC275" s="676"/>
      <c r="ASD275" s="676"/>
      <c r="ASE275" s="676"/>
      <c r="ASF275" s="676"/>
      <c r="ASG275" s="676"/>
      <c r="ASH275" s="676"/>
      <c r="ASI275" s="676"/>
      <c r="ASJ275" s="676"/>
      <c r="ASK275" s="676"/>
      <c r="ASL275" s="676"/>
      <c r="ASM275" s="676"/>
      <c r="ASN275" s="676"/>
      <c r="ASO275" s="676"/>
      <c r="ASP275" s="676"/>
      <c r="ASQ275" s="676"/>
      <c r="ASR275" s="676"/>
      <c r="ASS275" s="676"/>
      <c r="AST275" s="676"/>
      <c r="ASU275" s="676"/>
      <c r="ASV275" s="676"/>
      <c r="ASW275" s="676"/>
      <c r="ASX275" s="676"/>
      <c r="ASY275" s="676"/>
      <c r="ASZ275" s="676"/>
      <c r="ATA275" s="676"/>
      <c r="ATB275" s="676"/>
      <c r="ATC275" s="676"/>
      <c r="ATD275" s="676"/>
      <c r="ATE275" s="676"/>
      <c r="ATF275" s="676"/>
      <c r="ATG275" s="676"/>
      <c r="ATH275" s="676"/>
      <c r="ATI275" s="676"/>
      <c r="ATJ275" s="676"/>
      <c r="ATK275" s="676"/>
      <c r="ATL275" s="676"/>
      <c r="ATM275" s="676"/>
      <c r="ATN275" s="674"/>
      <c r="ATO275" s="674"/>
      <c r="ATP275" s="674"/>
      <c r="ATQ275" s="674"/>
      <c r="ATR275" s="674"/>
      <c r="ATS275" s="674"/>
      <c r="ATT275" s="674"/>
      <c r="ATU275" s="674"/>
      <c r="ATV275" s="674"/>
      <c r="ATW275" s="674"/>
      <c r="ATX275" s="674"/>
      <c r="ATY275" s="674"/>
      <c r="ATZ275" s="674"/>
      <c r="AUA275" s="674"/>
      <c r="AUB275" s="674"/>
      <c r="AUC275" s="674"/>
      <c r="AUD275" s="674"/>
      <c r="AUE275" s="674"/>
      <c r="AUF275" s="674"/>
      <c r="AUG275" s="674"/>
      <c r="AUH275" s="674"/>
      <c r="AUI275" s="674"/>
      <c r="AUJ275" s="674"/>
      <c r="AUK275" s="674"/>
      <c r="AUL275" s="675"/>
      <c r="AUM275" s="675"/>
      <c r="AUN275" s="675"/>
      <c r="AUO275" s="675"/>
      <c r="AUP275" s="675"/>
      <c r="AUQ275" s="674"/>
      <c r="AUR275" s="674"/>
      <c r="AUS275" s="675"/>
      <c r="AUT275" s="675"/>
      <c r="AUU275" s="674"/>
      <c r="AUV275" s="674"/>
      <c r="AUW275" s="675"/>
      <c r="AUX275" s="675"/>
      <c r="AUY275" s="674"/>
      <c r="AUZ275" s="674"/>
      <c r="AVA275" s="674"/>
      <c r="AVB275" s="674"/>
      <c r="AVC275" s="674"/>
      <c r="AVD275" s="674"/>
      <c r="AVE275" s="674"/>
      <c r="AVF275" s="675"/>
      <c r="AVG275" s="675"/>
      <c r="AVH275" s="674"/>
      <c r="AVI275" s="674"/>
      <c r="AVJ275" s="675"/>
      <c r="AVK275" s="675"/>
      <c r="AVL275" s="674"/>
      <c r="AVM275" s="674"/>
      <c r="AVN275" s="674"/>
      <c r="AVO275" s="674"/>
      <c r="AVP275" s="674"/>
      <c r="AVQ275" s="673"/>
      <c r="AVR275" s="677"/>
      <c r="AVS275" s="674"/>
      <c r="AVT275" s="674"/>
      <c r="AVU275" s="674"/>
      <c r="AVV275" s="674"/>
      <c r="AVW275" s="674"/>
      <c r="AVX275" s="674"/>
      <c r="AVY275" s="674"/>
      <c r="AVZ275" s="676"/>
      <c r="AWA275" s="676"/>
      <c r="AWB275" s="676"/>
      <c r="AWC275" s="676"/>
      <c r="AWD275" s="676"/>
      <c r="AWE275" s="676"/>
      <c r="AWF275" s="676"/>
      <c r="AWG275" s="676"/>
      <c r="AWH275" s="676"/>
      <c r="AWI275" s="676"/>
      <c r="AWJ275" s="676"/>
      <c r="AWK275" s="676"/>
      <c r="AWL275" s="676"/>
      <c r="AWM275" s="676"/>
      <c r="AWN275" s="676"/>
      <c r="AWO275" s="676"/>
      <c r="AWP275" s="676"/>
      <c r="AWQ275" s="676"/>
      <c r="AWR275" s="676"/>
      <c r="AWS275" s="676"/>
      <c r="AWT275" s="676"/>
      <c r="AWU275" s="676"/>
      <c r="AWV275" s="676"/>
      <c r="AWW275" s="676"/>
      <c r="AWX275" s="676"/>
      <c r="AWY275" s="676"/>
      <c r="AWZ275" s="676"/>
      <c r="AXA275" s="676"/>
      <c r="AXB275" s="676"/>
      <c r="AXC275" s="676"/>
      <c r="AXD275" s="676"/>
      <c r="AXE275" s="676"/>
      <c r="AXF275" s="676"/>
      <c r="AXG275" s="676"/>
      <c r="AXH275" s="676"/>
      <c r="AXI275" s="676"/>
      <c r="AXJ275" s="676"/>
      <c r="AXK275" s="676"/>
      <c r="AXL275" s="676"/>
      <c r="AXM275" s="676"/>
      <c r="AXN275" s="676"/>
      <c r="AXO275" s="676"/>
      <c r="AXP275" s="676"/>
      <c r="AXQ275" s="676"/>
      <c r="AXR275" s="674"/>
      <c r="AXS275" s="674"/>
      <c r="AXT275" s="674"/>
      <c r="AXU275" s="674"/>
      <c r="AXV275" s="674"/>
      <c r="AXW275" s="674"/>
      <c r="AXX275" s="674"/>
      <c r="AXY275" s="674"/>
      <c r="AXZ275" s="674"/>
      <c r="AYA275" s="674"/>
      <c r="AYB275" s="674"/>
      <c r="AYC275" s="674"/>
      <c r="AYD275" s="674"/>
      <c r="AYE275" s="674"/>
      <c r="AYF275" s="674"/>
      <c r="AYG275" s="674"/>
      <c r="AYH275" s="674"/>
      <c r="AYI275" s="674"/>
      <c r="AYJ275" s="674"/>
      <c r="AYK275" s="674"/>
      <c r="AYL275" s="674"/>
      <c r="AYM275" s="674"/>
      <c r="AYN275" s="674"/>
      <c r="AYO275" s="674"/>
      <c r="AYP275" s="675"/>
      <c r="AYQ275" s="675"/>
      <c r="AYR275" s="675"/>
      <c r="AYS275" s="675"/>
      <c r="AYT275" s="675"/>
      <c r="AYU275" s="674"/>
      <c r="AYV275" s="674"/>
      <c r="AYW275" s="675"/>
      <c r="AYX275" s="675"/>
      <c r="AYY275" s="674"/>
      <c r="AYZ275" s="674"/>
      <c r="AZA275" s="675"/>
      <c r="AZB275" s="675"/>
      <c r="AZC275" s="674"/>
      <c r="AZD275" s="674"/>
      <c r="AZE275" s="674"/>
      <c r="AZF275" s="674"/>
      <c r="AZG275" s="674"/>
      <c r="AZH275" s="674"/>
      <c r="AZI275" s="674"/>
      <c r="AZJ275" s="675"/>
      <c r="AZK275" s="675"/>
      <c r="AZL275" s="674"/>
      <c r="AZM275" s="674"/>
      <c r="AZN275" s="675"/>
      <c r="AZO275" s="675"/>
      <c r="AZP275" s="674"/>
      <c r="AZQ275" s="674"/>
      <c r="AZR275" s="674"/>
      <c r="AZS275" s="674"/>
      <c r="AZT275" s="674"/>
      <c r="AZU275" s="673"/>
      <c r="AZV275" s="677"/>
      <c r="AZW275" s="674"/>
      <c r="AZX275" s="674"/>
      <c r="AZY275" s="674"/>
      <c r="AZZ275" s="674"/>
      <c r="BAA275" s="674"/>
      <c r="BAB275" s="674"/>
      <c r="BAC275" s="674"/>
      <c r="BAD275" s="676"/>
      <c r="BAE275" s="676"/>
      <c r="BAF275" s="676"/>
      <c r="BAG275" s="676"/>
      <c r="BAH275" s="676"/>
      <c r="BAI275" s="676"/>
      <c r="BAJ275" s="676"/>
      <c r="BAK275" s="676"/>
      <c r="BAL275" s="676"/>
      <c r="BAM275" s="676"/>
      <c r="BAN275" s="676"/>
      <c r="BAO275" s="676"/>
      <c r="BAP275" s="676"/>
      <c r="BAQ275" s="676"/>
      <c r="BAR275" s="676"/>
      <c r="BAS275" s="676"/>
      <c r="BAT275" s="676"/>
      <c r="BAU275" s="676"/>
      <c r="BAV275" s="676"/>
      <c r="BAW275" s="676"/>
      <c r="BAX275" s="676"/>
      <c r="BAY275" s="676"/>
      <c r="BAZ275" s="676"/>
      <c r="BBA275" s="676"/>
      <c r="BBB275" s="676"/>
      <c r="BBC275" s="676"/>
      <c r="BBD275" s="676"/>
      <c r="BBE275" s="676"/>
      <c r="BBF275" s="676"/>
      <c r="BBG275" s="676"/>
      <c r="BBH275" s="676"/>
      <c r="BBI275" s="676"/>
      <c r="BBJ275" s="676"/>
      <c r="BBK275" s="676"/>
      <c r="BBL275" s="676"/>
      <c r="BBM275" s="676"/>
      <c r="BBN275" s="676"/>
      <c r="BBO275" s="676"/>
      <c r="BBP275" s="676"/>
      <c r="BBQ275" s="676"/>
      <c r="BBR275" s="676"/>
      <c r="BBS275" s="676"/>
      <c r="BBT275" s="676"/>
      <c r="BBU275" s="676"/>
      <c r="BBV275" s="674"/>
      <c r="BBW275" s="674"/>
      <c r="BBX275" s="674"/>
      <c r="BBY275" s="674"/>
      <c r="BBZ275" s="674"/>
      <c r="BCA275" s="674"/>
      <c r="BCB275" s="674"/>
      <c r="BCC275" s="674"/>
      <c r="BCD275" s="674"/>
      <c r="BCE275" s="674"/>
      <c r="BCF275" s="674"/>
      <c r="BCG275" s="674"/>
      <c r="BCH275" s="674"/>
      <c r="BCI275" s="674"/>
      <c r="BCJ275" s="674"/>
      <c r="BCK275" s="674"/>
      <c r="BCL275" s="674"/>
      <c r="BCM275" s="674"/>
      <c r="BCN275" s="674"/>
      <c r="BCO275" s="674"/>
      <c r="BCP275" s="674"/>
      <c r="BCQ275" s="674"/>
      <c r="BCR275" s="674"/>
      <c r="BCS275" s="674"/>
      <c r="BCT275" s="675"/>
      <c r="BCU275" s="675"/>
      <c r="BCV275" s="675"/>
      <c r="BCW275" s="675"/>
      <c r="BCX275" s="675"/>
      <c r="BCY275" s="674"/>
      <c r="BCZ275" s="674"/>
      <c r="BDA275" s="675"/>
      <c r="BDB275" s="675"/>
      <c r="BDC275" s="674"/>
      <c r="BDD275" s="674"/>
      <c r="BDE275" s="675"/>
      <c r="BDF275" s="675"/>
      <c r="BDG275" s="674"/>
      <c r="BDH275" s="674"/>
      <c r="BDI275" s="674"/>
      <c r="BDJ275" s="674"/>
      <c r="BDK275" s="674"/>
      <c r="BDL275" s="674"/>
      <c r="BDM275" s="674"/>
      <c r="BDN275" s="675"/>
      <c r="BDO275" s="675"/>
      <c r="BDP275" s="674"/>
      <c r="BDQ275" s="674"/>
      <c r="BDR275" s="675"/>
      <c r="BDS275" s="675"/>
      <c r="BDT275" s="674"/>
      <c r="BDU275" s="674"/>
      <c r="BDV275" s="674"/>
      <c r="BDW275" s="674"/>
      <c r="BDX275" s="674"/>
      <c r="BDY275" s="673"/>
      <c r="BDZ275" s="677"/>
      <c r="BEA275" s="674"/>
      <c r="BEB275" s="674"/>
      <c r="BEC275" s="674"/>
      <c r="BED275" s="674"/>
      <c r="BEE275" s="674"/>
      <c r="BEF275" s="674"/>
      <c r="BEG275" s="674"/>
      <c r="BEH275" s="676"/>
      <c r="BEI275" s="676"/>
      <c r="BEJ275" s="676"/>
      <c r="BEK275" s="676"/>
      <c r="BEL275" s="676"/>
      <c r="BEM275" s="676"/>
      <c r="BEN275" s="676"/>
      <c r="BEO275" s="676"/>
      <c r="BEP275" s="676"/>
      <c r="BEQ275" s="676"/>
      <c r="BER275" s="676"/>
      <c r="BES275" s="676"/>
      <c r="BET275" s="676"/>
      <c r="BEU275" s="676"/>
      <c r="BEV275" s="676"/>
      <c r="BEW275" s="676"/>
      <c r="BEX275" s="676"/>
      <c r="BEY275" s="676"/>
      <c r="BEZ275" s="676"/>
      <c r="BFA275" s="676"/>
      <c r="BFB275" s="676"/>
      <c r="BFC275" s="676"/>
      <c r="BFD275" s="676"/>
      <c r="BFE275" s="676"/>
      <c r="BFF275" s="676"/>
      <c r="BFG275" s="676"/>
      <c r="BFH275" s="676"/>
      <c r="BFI275" s="676"/>
      <c r="BFJ275" s="676"/>
      <c r="BFK275" s="676"/>
      <c r="BFL275" s="676"/>
      <c r="BFM275" s="676"/>
      <c r="BFN275" s="676"/>
      <c r="BFO275" s="676"/>
      <c r="BFP275" s="676"/>
      <c r="BFQ275" s="676"/>
      <c r="BFR275" s="676"/>
      <c r="BFS275" s="676"/>
      <c r="BFT275" s="676"/>
      <c r="BFU275" s="676"/>
      <c r="BFV275" s="676"/>
      <c r="BFW275" s="676"/>
      <c r="BFX275" s="676"/>
      <c r="BFY275" s="676"/>
      <c r="BFZ275" s="674"/>
      <c r="BGA275" s="674"/>
      <c r="BGB275" s="674"/>
      <c r="BGC275" s="674"/>
      <c r="BGD275" s="674"/>
      <c r="BGE275" s="674"/>
      <c r="BGF275" s="674"/>
      <c r="BGG275" s="674"/>
      <c r="BGH275" s="674"/>
      <c r="BGI275" s="674"/>
      <c r="BGJ275" s="674"/>
      <c r="BGK275" s="674"/>
      <c r="BGL275" s="674"/>
      <c r="BGM275" s="674"/>
      <c r="BGN275" s="674"/>
      <c r="BGO275" s="674"/>
      <c r="BGP275" s="674"/>
      <c r="BGQ275" s="674"/>
      <c r="BGR275" s="674"/>
      <c r="BGS275" s="674"/>
      <c r="BGT275" s="674"/>
      <c r="BGU275" s="674"/>
      <c r="BGV275" s="674"/>
      <c r="BGW275" s="674"/>
      <c r="BGX275" s="675"/>
      <c r="BGY275" s="675"/>
      <c r="BGZ275" s="675"/>
      <c r="BHA275" s="675"/>
      <c r="BHB275" s="675"/>
      <c r="BHC275" s="674"/>
      <c r="BHD275" s="674"/>
      <c r="BHE275" s="675"/>
      <c r="BHF275" s="675"/>
      <c r="BHG275" s="674"/>
      <c r="BHH275" s="674"/>
      <c r="BHI275" s="675"/>
      <c r="BHJ275" s="675"/>
      <c r="BHK275" s="674"/>
      <c r="BHL275" s="674"/>
      <c r="BHM275" s="674"/>
      <c r="BHN275" s="674"/>
      <c r="BHO275" s="674"/>
      <c r="BHP275" s="674"/>
      <c r="BHQ275" s="674"/>
      <c r="BHR275" s="675"/>
      <c r="BHS275" s="675"/>
      <c r="BHT275" s="674"/>
      <c r="BHU275" s="674"/>
      <c r="BHV275" s="675"/>
      <c r="BHW275" s="675"/>
      <c r="BHX275" s="674"/>
      <c r="BHY275" s="674"/>
      <c r="BHZ275" s="674"/>
      <c r="BIA275" s="674"/>
      <c r="BIB275" s="674"/>
      <c r="BIC275" s="673"/>
      <c r="BID275" s="677"/>
      <c r="BIE275" s="674"/>
      <c r="BIF275" s="674"/>
      <c r="BIG275" s="674"/>
      <c r="BIH275" s="674"/>
      <c r="BII275" s="674"/>
      <c r="BIJ275" s="674"/>
      <c r="BIK275" s="674"/>
      <c r="BIL275" s="676"/>
      <c r="BIM275" s="676"/>
      <c r="BIN275" s="676"/>
      <c r="BIO275" s="676"/>
      <c r="BIP275" s="676"/>
      <c r="BIQ275" s="676"/>
      <c r="BIR275" s="676"/>
      <c r="BIS275" s="676"/>
      <c r="BIT275" s="676"/>
      <c r="BIU275" s="676"/>
      <c r="BIV275" s="676"/>
      <c r="BIW275" s="676"/>
      <c r="BIX275" s="676"/>
      <c r="BIY275" s="676"/>
      <c r="BIZ275" s="676"/>
      <c r="BJA275" s="676"/>
      <c r="BJB275" s="676"/>
      <c r="BJC275" s="676"/>
      <c r="BJD275" s="676"/>
      <c r="BJE275" s="676"/>
      <c r="BJF275" s="676"/>
      <c r="BJG275" s="676"/>
      <c r="BJH275" s="676"/>
      <c r="BJI275" s="676"/>
      <c r="BJJ275" s="676"/>
      <c r="BJK275" s="676"/>
      <c r="BJL275" s="676"/>
      <c r="BJM275" s="676"/>
      <c r="BJN275" s="676"/>
      <c r="BJO275" s="676"/>
      <c r="BJP275" s="676"/>
      <c r="BJQ275" s="676"/>
      <c r="BJR275" s="676"/>
      <c r="BJS275" s="676"/>
      <c r="BJT275" s="676"/>
      <c r="BJU275" s="676"/>
      <c r="BJV275" s="676"/>
      <c r="BJW275" s="676"/>
      <c r="BJX275" s="676"/>
      <c r="BJY275" s="676"/>
      <c r="BJZ275" s="676"/>
      <c r="BKA275" s="676"/>
      <c r="BKB275" s="676"/>
      <c r="BKC275" s="676"/>
      <c r="BKD275" s="674"/>
      <c r="BKE275" s="674"/>
      <c r="BKF275" s="674"/>
      <c r="BKG275" s="674"/>
      <c r="BKH275" s="674"/>
      <c r="BKI275" s="674"/>
      <c r="BKJ275" s="674"/>
      <c r="BKK275" s="674"/>
      <c r="BKL275" s="674"/>
      <c r="BKM275" s="674"/>
      <c r="BKN275" s="674"/>
      <c r="BKO275" s="674"/>
      <c r="BKP275" s="674"/>
      <c r="BKQ275" s="674"/>
      <c r="BKR275" s="674"/>
      <c r="BKS275" s="674"/>
      <c r="BKT275" s="674"/>
      <c r="BKU275" s="674"/>
      <c r="BKV275" s="674"/>
      <c r="BKW275" s="674"/>
      <c r="BKX275" s="674"/>
      <c r="BKY275" s="674"/>
      <c r="BKZ275" s="674"/>
      <c r="BLA275" s="674"/>
      <c r="BLB275" s="675"/>
      <c r="BLC275" s="675"/>
      <c r="BLD275" s="675"/>
      <c r="BLE275" s="675"/>
      <c r="BLF275" s="675"/>
      <c r="BLG275" s="674"/>
      <c r="BLH275" s="674"/>
      <c r="BLI275" s="675"/>
      <c r="BLJ275" s="675"/>
      <c r="BLK275" s="674"/>
      <c r="BLL275" s="674"/>
      <c r="BLM275" s="675"/>
      <c r="BLN275" s="675"/>
      <c r="BLO275" s="674"/>
      <c r="BLP275" s="674"/>
      <c r="BLQ275" s="674"/>
      <c r="BLR275" s="674"/>
      <c r="BLS275" s="674"/>
      <c r="BLT275" s="674"/>
      <c r="BLU275" s="674"/>
      <c r="BLV275" s="675"/>
      <c r="BLW275" s="675"/>
      <c r="BLX275" s="674"/>
      <c r="BLY275" s="674"/>
      <c r="BLZ275" s="675"/>
      <c r="BMA275" s="675"/>
      <c r="BMB275" s="674"/>
      <c r="BMC275" s="674"/>
      <c r="BMD275" s="674"/>
      <c r="BME275" s="674"/>
      <c r="BMF275" s="674"/>
      <c r="BMG275" s="673"/>
      <c r="BMH275" s="677"/>
      <c r="BMI275" s="674"/>
      <c r="BMJ275" s="674"/>
      <c r="BMK275" s="674"/>
      <c r="BML275" s="674"/>
      <c r="BMM275" s="674"/>
      <c r="BMN275" s="674"/>
      <c r="BMO275" s="674"/>
      <c r="BMP275" s="676"/>
      <c r="BMQ275" s="676"/>
      <c r="BMR275" s="676"/>
      <c r="BMS275" s="676"/>
      <c r="BMT275" s="676"/>
      <c r="BMU275" s="676"/>
      <c r="BMV275" s="676"/>
      <c r="BMW275" s="676"/>
      <c r="BMX275" s="676"/>
      <c r="BMY275" s="676"/>
      <c r="BMZ275" s="676"/>
      <c r="BNA275" s="676"/>
      <c r="BNB275" s="676"/>
      <c r="BNC275" s="676"/>
      <c r="BND275" s="676"/>
      <c r="BNE275" s="676"/>
      <c r="BNF275" s="676"/>
      <c r="BNG275" s="676"/>
      <c r="BNH275" s="676"/>
      <c r="BNI275" s="676"/>
      <c r="BNJ275" s="676"/>
      <c r="BNK275" s="676"/>
      <c r="BNL275" s="676"/>
      <c r="BNM275" s="676"/>
      <c r="BNN275" s="676"/>
      <c r="BNO275" s="676"/>
      <c r="BNP275" s="676"/>
      <c r="BNQ275" s="676"/>
      <c r="BNR275" s="676"/>
      <c r="BNS275" s="676"/>
      <c r="BNT275" s="676"/>
      <c r="BNU275" s="676"/>
      <c r="BNV275" s="676"/>
      <c r="BNW275" s="676"/>
      <c r="BNX275" s="676"/>
      <c r="BNY275" s="676"/>
      <c r="BNZ275" s="676"/>
      <c r="BOA275" s="676"/>
      <c r="BOB275" s="676"/>
      <c r="BOC275" s="676"/>
      <c r="BOD275" s="676"/>
      <c r="BOE275" s="676"/>
      <c r="BOF275" s="676"/>
      <c r="BOG275" s="676"/>
      <c r="BOH275" s="674"/>
      <c r="BOI275" s="674"/>
      <c r="BOJ275" s="674"/>
      <c r="BOK275" s="674"/>
      <c r="BOL275" s="674"/>
      <c r="BOM275" s="674"/>
      <c r="BON275" s="674"/>
      <c r="BOO275" s="674"/>
      <c r="BOP275" s="674"/>
      <c r="BOQ275" s="674"/>
      <c r="BOR275" s="674"/>
      <c r="BOS275" s="674"/>
      <c r="BOT275" s="674"/>
      <c r="BOU275" s="674"/>
      <c r="BOV275" s="674"/>
      <c r="BOW275" s="674"/>
      <c r="BOX275" s="674"/>
      <c r="BOY275" s="674"/>
      <c r="BOZ275" s="674"/>
      <c r="BPA275" s="674"/>
      <c r="BPB275" s="674"/>
      <c r="BPC275" s="674"/>
      <c r="BPD275" s="674"/>
      <c r="BPE275" s="674"/>
      <c r="BPF275" s="675"/>
      <c r="BPG275" s="675"/>
      <c r="BPH275" s="675"/>
      <c r="BPI275" s="675"/>
      <c r="BPJ275" s="675"/>
      <c r="BPK275" s="674"/>
      <c r="BPL275" s="674"/>
      <c r="BPM275" s="675"/>
      <c r="BPN275" s="675"/>
      <c r="BPO275" s="674"/>
      <c r="BPP275" s="674"/>
      <c r="BPQ275" s="675"/>
      <c r="BPR275" s="675"/>
      <c r="BPS275" s="674"/>
      <c r="BPT275" s="674"/>
      <c r="BPU275" s="674"/>
      <c r="BPV275" s="674"/>
      <c r="BPW275" s="674"/>
      <c r="BPX275" s="674"/>
      <c r="BPY275" s="674"/>
      <c r="BPZ275" s="675"/>
      <c r="BQA275" s="675"/>
      <c r="BQB275" s="674"/>
      <c r="BQC275" s="674"/>
      <c r="BQD275" s="675"/>
      <c r="BQE275" s="675"/>
      <c r="BQF275" s="674"/>
      <c r="BQG275" s="674"/>
      <c r="BQH275" s="674"/>
      <c r="BQI275" s="674"/>
      <c r="BQJ275" s="674"/>
      <c r="BQK275" s="673"/>
      <c r="BQL275" s="677"/>
      <c r="BQM275" s="674"/>
      <c r="BQN275" s="674"/>
      <c r="BQO275" s="674"/>
      <c r="BQP275" s="674"/>
      <c r="BQQ275" s="674"/>
      <c r="BQR275" s="674"/>
      <c r="BQS275" s="674"/>
      <c r="BQT275" s="676"/>
      <c r="BQU275" s="676"/>
      <c r="BQV275" s="676"/>
      <c r="BQW275" s="676"/>
      <c r="BQX275" s="676"/>
      <c r="BQY275" s="676"/>
      <c r="BQZ275" s="676"/>
      <c r="BRA275" s="676"/>
      <c r="BRB275" s="676"/>
      <c r="BRC275" s="676"/>
      <c r="BRD275" s="676"/>
      <c r="BRE275" s="676"/>
      <c r="BRF275" s="676"/>
      <c r="BRG275" s="676"/>
      <c r="BRH275" s="676"/>
      <c r="BRI275" s="676"/>
      <c r="BRJ275" s="676"/>
      <c r="BRK275" s="676"/>
      <c r="BRL275" s="676"/>
      <c r="BRM275" s="676"/>
      <c r="BRN275" s="676"/>
      <c r="BRO275" s="676"/>
      <c r="BRP275" s="676"/>
      <c r="BRQ275" s="676"/>
      <c r="BRR275" s="676"/>
      <c r="BRS275" s="676"/>
      <c r="BRT275" s="676"/>
      <c r="BRU275" s="676"/>
      <c r="BRV275" s="676"/>
      <c r="BRW275" s="676"/>
      <c r="BRX275" s="676"/>
      <c r="BRY275" s="676"/>
      <c r="BRZ275" s="676"/>
      <c r="BSA275" s="676"/>
      <c r="BSB275" s="676"/>
      <c r="BSC275" s="676"/>
      <c r="BSD275" s="676"/>
      <c r="BSE275" s="676"/>
      <c r="BSF275" s="676"/>
      <c r="BSG275" s="676"/>
      <c r="BSH275" s="676"/>
      <c r="BSI275" s="676"/>
      <c r="BSJ275" s="676"/>
      <c r="BSK275" s="676"/>
      <c r="BSL275" s="674"/>
      <c r="BSM275" s="674"/>
      <c r="BSN275" s="674"/>
      <c r="BSO275" s="674"/>
      <c r="BSP275" s="674"/>
      <c r="BSQ275" s="674"/>
      <c r="BSR275" s="674"/>
      <c r="BSS275" s="674"/>
      <c r="BST275" s="674"/>
      <c r="BSU275" s="674"/>
      <c r="BSV275" s="674"/>
      <c r="BSW275" s="674"/>
      <c r="BSX275" s="674"/>
      <c r="BSY275" s="674"/>
      <c r="BSZ275" s="674"/>
      <c r="BTA275" s="674"/>
      <c r="BTB275" s="674"/>
      <c r="BTC275" s="674"/>
      <c r="BTD275" s="674"/>
      <c r="BTE275" s="674"/>
      <c r="BTF275" s="674"/>
      <c r="BTG275" s="674"/>
      <c r="BTH275" s="674"/>
      <c r="BTI275" s="674"/>
      <c r="BTJ275" s="675"/>
      <c r="BTK275" s="675"/>
      <c r="BTL275" s="675"/>
      <c r="BTM275" s="675"/>
      <c r="BTN275" s="675"/>
      <c r="BTO275" s="674"/>
      <c r="BTP275" s="674"/>
      <c r="BTQ275" s="675"/>
      <c r="BTR275" s="675"/>
      <c r="BTS275" s="674"/>
      <c r="BTT275" s="674"/>
      <c r="BTU275" s="675"/>
      <c r="BTV275" s="675"/>
      <c r="BTW275" s="674"/>
      <c r="BTX275" s="674"/>
      <c r="BTY275" s="674"/>
      <c r="BTZ275" s="674"/>
      <c r="BUA275" s="674"/>
      <c r="BUB275" s="674"/>
      <c r="BUC275" s="674"/>
      <c r="BUD275" s="675"/>
      <c r="BUE275" s="675"/>
      <c r="BUF275" s="674"/>
      <c r="BUG275" s="674"/>
      <c r="BUH275" s="675"/>
      <c r="BUI275" s="675"/>
      <c r="BUJ275" s="674"/>
      <c r="BUK275" s="674"/>
      <c r="BUL275" s="674"/>
      <c r="BUM275" s="674"/>
      <c r="BUN275" s="674"/>
      <c r="BUO275" s="673"/>
      <c r="BUP275" s="677"/>
      <c r="BUQ275" s="674"/>
      <c r="BUR275" s="674"/>
      <c r="BUS275" s="674"/>
      <c r="BUT275" s="674"/>
      <c r="BUU275" s="674"/>
      <c r="BUV275" s="674"/>
      <c r="BUW275" s="674"/>
      <c r="BUX275" s="676"/>
      <c r="BUY275" s="676"/>
      <c r="BUZ275" s="676"/>
      <c r="BVA275" s="676"/>
      <c r="BVB275" s="676"/>
      <c r="BVC275" s="676"/>
      <c r="BVD275" s="676"/>
      <c r="BVE275" s="676"/>
      <c r="BVF275" s="676"/>
      <c r="BVG275" s="676"/>
      <c r="BVH275" s="676"/>
      <c r="BVI275" s="676"/>
      <c r="BVJ275" s="676"/>
      <c r="BVK275" s="676"/>
      <c r="BVL275" s="676"/>
      <c r="BVM275" s="676"/>
      <c r="BVN275" s="676"/>
      <c r="BVO275" s="676"/>
      <c r="BVP275" s="676"/>
      <c r="BVQ275" s="676"/>
      <c r="BVR275" s="676"/>
      <c r="BVS275" s="676"/>
      <c r="BVT275" s="676"/>
      <c r="BVU275" s="676"/>
      <c r="BVV275" s="676"/>
      <c r="BVW275" s="676"/>
      <c r="BVX275" s="676"/>
      <c r="BVY275" s="676"/>
      <c r="BVZ275" s="676"/>
      <c r="BWA275" s="676"/>
      <c r="BWB275" s="676"/>
      <c r="BWC275" s="676"/>
      <c r="BWD275" s="676"/>
      <c r="BWE275" s="676"/>
      <c r="BWF275" s="676"/>
      <c r="BWG275" s="676"/>
      <c r="BWH275" s="676"/>
      <c r="BWI275" s="676"/>
      <c r="BWJ275" s="676"/>
      <c r="BWK275" s="676"/>
      <c r="BWL275" s="676"/>
      <c r="BWM275" s="676"/>
      <c r="BWN275" s="676"/>
      <c r="BWO275" s="676"/>
      <c r="BWP275" s="674"/>
      <c r="BWQ275" s="674"/>
      <c r="BWR275" s="674"/>
      <c r="BWS275" s="674"/>
      <c r="BWT275" s="674"/>
      <c r="BWU275" s="674"/>
      <c r="BWV275" s="674"/>
      <c r="BWW275" s="674"/>
      <c r="BWX275" s="674"/>
      <c r="BWY275" s="674"/>
      <c r="BWZ275" s="674"/>
      <c r="BXA275" s="674"/>
      <c r="BXB275" s="674"/>
      <c r="BXC275" s="674"/>
      <c r="BXD275" s="674"/>
      <c r="BXE275" s="674"/>
      <c r="BXF275" s="674"/>
      <c r="BXG275" s="674"/>
      <c r="BXH275" s="674"/>
      <c r="BXI275" s="674"/>
      <c r="BXJ275" s="674"/>
      <c r="BXK275" s="674"/>
      <c r="BXL275" s="674"/>
      <c r="BXM275" s="674"/>
      <c r="BXN275" s="675"/>
      <c r="BXO275" s="675"/>
      <c r="BXP275" s="675"/>
      <c r="BXQ275" s="675"/>
      <c r="BXR275" s="675"/>
      <c r="BXS275" s="674"/>
      <c r="BXT275" s="674"/>
      <c r="BXU275" s="675"/>
      <c r="BXV275" s="675"/>
      <c r="BXW275" s="674"/>
      <c r="BXX275" s="674"/>
      <c r="BXY275" s="675"/>
      <c r="BXZ275" s="675"/>
      <c r="BYA275" s="674"/>
      <c r="BYB275" s="674"/>
      <c r="BYC275" s="674"/>
      <c r="BYD275" s="674"/>
      <c r="BYE275" s="674"/>
      <c r="BYF275" s="674"/>
      <c r="BYG275" s="674"/>
      <c r="BYH275" s="675"/>
      <c r="BYI275" s="675"/>
      <c r="BYJ275" s="674"/>
      <c r="BYK275" s="674"/>
      <c r="BYL275" s="675"/>
      <c r="BYM275" s="675"/>
      <c r="BYN275" s="674"/>
      <c r="BYO275" s="674"/>
      <c r="BYP275" s="674"/>
      <c r="BYQ275" s="674"/>
      <c r="BYR275" s="674"/>
      <c r="BYS275" s="673"/>
      <c r="BYT275" s="677"/>
      <c r="BYU275" s="674"/>
      <c r="BYV275" s="674"/>
      <c r="BYW275" s="674"/>
      <c r="BYX275" s="674"/>
      <c r="BYY275" s="674"/>
      <c r="BYZ275" s="674"/>
      <c r="BZA275" s="674"/>
      <c r="BZB275" s="676"/>
      <c r="BZC275" s="676"/>
      <c r="BZD275" s="676"/>
      <c r="BZE275" s="676"/>
      <c r="BZF275" s="676"/>
      <c r="BZG275" s="676"/>
      <c r="BZH275" s="676"/>
      <c r="BZI275" s="676"/>
      <c r="BZJ275" s="676"/>
      <c r="BZK275" s="676"/>
      <c r="BZL275" s="676"/>
      <c r="BZM275" s="676"/>
      <c r="BZN275" s="676"/>
      <c r="BZO275" s="676"/>
      <c r="BZP275" s="676"/>
      <c r="BZQ275" s="676"/>
      <c r="BZR275" s="676"/>
      <c r="BZS275" s="676"/>
      <c r="BZT275" s="676"/>
      <c r="BZU275" s="676"/>
      <c r="BZV275" s="676"/>
      <c r="BZW275" s="676"/>
      <c r="BZX275" s="676"/>
      <c r="BZY275" s="676"/>
      <c r="BZZ275" s="676"/>
      <c r="CAA275" s="676"/>
      <c r="CAB275" s="676"/>
      <c r="CAC275" s="676"/>
      <c r="CAD275" s="676"/>
      <c r="CAE275" s="676"/>
      <c r="CAF275" s="676"/>
      <c r="CAG275" s="676"/>
      <c r="CAH275" s="676"/>
      <c r="CAI275" s="676"/>
      <c r="CAJ275" s="676"/>
      <c r="CAK275" s="676"/>
      <c r="CAL275" s="676"/>
      <c r="CAM275" s="676"/>
      <c r="CAN275" s="676"/>
      <c r="CAO275" s="676"/>
      <c r="CAP275" s="676"/>
      <c r="CAQ275" s="676"/>
      <c r="CAR275" s="676"/>
      <c r="CAS275" s="676"/>
      <c r="CAT275" s="674"/>
      <c r="CAU275" s="674"/>
      <c r="CAV275" s="674"/>
      <c r="CAW275" s="674"/>
      <c r="CAX275" s="674"/>
      <c r="CAY275" s="674"/>
      <c r="CAZ275" s="674"/>
      <c r="CBA275" s="674"/>
      <c r="CBB275" s="674"/>
      <c r="CBC275" s="674"/>
      <c r="CBD275" s="674"/>
      <c r="CBE275" s="674"/>
      <c r="CBF275" s="674"/>
      <c r="CBG275" s="674"/>
      <c r="CBH275" s="674"/>
      <c r="CBI275" s="674"/>
      <c r="CBJ275" s="674"/>
      <c r="CBK275" s="674"/>
      <c r="CBL275" s="674"/>
      <c r="CBM275" s="674"/>
      <c r="CBN275" s="674"/>
      <c r="CBO275" s="674"/>
      <c r="CBP275" s="674"/>
      <c r="CBQ275" s="674"/>
      <c r="CBR275" s="675"/>
      <c r="CBS275" s="675"/>
      <c r="CBT275" s="675"/>
      <c r="CBU275" s="675"/>
      <c r="CBV275" s="675"/>
      <c r="CBW275" s="674"/>
      <c r="CBX275" s="674"/>
      <c r="CBY275" s="675"/>
      <c r="CBZ275" s="675"/>
      <c r="CCA275" s="674"/>
      <c r="CCB275" s="674"/>
      <c r="CCC275" s="675"/>
      <c r="CCD275" s="675"/>
      <c r="CCE275" s="674"/>
      <c r="CCF275" s="674"/>
      <c r="CCG275" s="674"/>
      <c r="CCH275" s="674"/>
      <c r="CCI275" s="674"/>
      <c r="CCJ275" s="674"/>
      <c r="CCK275" s="674"/>
      <c r="CCL275" s="675"/>
      <c r="CCM275" s="675"/>
      <c r="CCN275" s="674"/>
      <c r="CCO275" s="674"/>
      <c r="CCP275" s="675"/>
      <c r="CCQ275" s="675"/>
      <c r="CCR275" s="674"/>
      <c r="CCS275" s="674"/>
      <c r="CCT275" s="674"/>
      <c r="CCU275" s="674"/>
      <c r="CCV275" s="674"/>
      <c r="CCW275" s="673"/>
      <c r="CCX275" s="677"/>
      <c r="CCY275" s="674"/>
      <c r="CCZ275" s="674"/>
      <c r="CDA275" s="674"/>
      <c r="CDB275" s="674"/>
      <c r="CDC275" s="674"/>
      <c r="CDD275" s="674"/>
      <c r="CDE275" s="674"/>
      <c r="CDF275" s="676"/>
      <c r="CDG275" s="676"/>
      <c r="CDH275" s="676"/>
      <c r="CDI275" s="676"/>
      <c r="CDJ275" s="676"/>
      <c r="CDK275" s="676"/>
      <c r="CDL275" s="676"/>
      <c r="CDM275" s="676"/>
      <c r="CDN275" s="676"/>
      <c r="CDO275" s="676"/>
      <c r="CDP275" s="676"/>
      <c r="CDQ275" s="676"/>
      <c r="CDR275" s="676"/>
      <c r="CDS275" s="676"/>
      <c r="CDT275" s="676"/>
      <c r="CDU275" s="676"/>
      <c r="CDV275" s="676"/>
      <c r="CDW275" s="676"/>
      <c r="CDX275" s="676"/>
      <c r="CDY275" s="676"/>
      <c r="CDZ275" s="676"/>
      <c r="CEA275" s="676"/>
      <c r="CEB275" s="676"/>
      <c r="CEC275" s="676"/>
      <c r="CED275" s="676"/>
      <c r="CEE275" s="676"/>
      <c r="CEF275" s="676"/>
      <c r="CEG275" s="676"/>
      <c r="CEH275" s="676"/>
      <c r="CEI275" s="676"/>
      <c r="CEJ275" s="676"/>
      <c r="CEK275" s="676"/>
      <c r="CEL275" s="676"/>
      <c r="CEM275" s="676"/>
      <c r="CEN275" s="676"/>
      <c r="CEO275" s="676"/>
      <c r="CEP275" s="676"/>
      <c r="CEQ275" s="676"/>
      <c r="CER275" s="676"/>
      <c r="CES275" s="676"/>
      <c r="CET275" s="676"/>
      <c r="CEU275" s="676"/>
      <c r="CEV275" s="676"/>
      <c r="CEW275" s="676"/>
      <c r="CEX275" s="674"/>
      <c r="CEY275" s="674"/>
      <c r="CEZ275" s="674"/>
      <c r="CFA275" s="674"/>
      <c r="CFB275" s="674"/>
      <c r="CFC275" s="674"/>
      <c r="CFD275" s="674"/>
      <c r="CFE275" s="674"/>
      <c r="CFF275" s="674"/>
      <c r="CFG275" s="674"/>
      <c r="CFH275" s="674"/>
      <c r="CFI275" s="674"/>
      <c r="CFJ275" s="674"/>
      <c r="CFK275" s="674"/>
      <c r="CFL275" s="674"/>
      <c r="CFM275" s="674"/>
      <c r="CFN275" s="674"/>
      <c r="CFO275" s="674"/>
      <c r="CFP275" s="674"/>
      <c r="CFQ275" s="674"/>
      <c r="CFR275" s="674"/>
      <c r="CFS275" s="674"/>
      <c r="CFT275" s="674"/>
      <c r="CFU275" s="674"/>
      <c r="CFV275" s="675"/>
      <c r="CFW275" s="675"/>
      <c r="CFX275" s="675"/>
      <c r="CFY275" s="675"/>
      <c r="CFZ275" s="675"/>
      <c r="CGA275" s="674"/>
      <c r="CGB275" s="674"/>
      <c r="CGC275" s="675"/>
      <c r="CGD275" s="675"/>
      <c r="CGE275" s="674"/>
      <c r="CGF275" s="674"/>
      <c r="CGG275" s="675"/>
      <c r="CGH275" s="675"/>
      <c r="CGI275" s="674"/>
      <c r="CGJ275" s="674"/>
      <c r="CGK275" s="674"/>
      <c r="CGL275" s="674"/>
      <c r="CGM275" s="674"/>
      <c r="CGN275" s="674"/>
      <c r="CGO275" s="674"/>
      <c r="CGP275" s="675"/>
      <c r="CGQ275" s="675"/>
      <c r="CGR275" s="674"/>
      <c r="CGS275" s="674"/>
      <c r="CGT275" s="675"/>
      <c r="CGU275" s="675"/>
      <c r="CGV275" s="674"/>
      <c r="CGW275" s="674"/>
      <c r="CGX275" s="674"/>
      <c r="CGY275" s="674"/>
      <c r="CGZ275" s="674"/>
      <c r="CHA275" s="673"/>
      <c r="CHB275" s="677"/>
      <c r="CHC275" s="674"/>
      <c r="CHD275" s="674"/>
      <c r="CHE275" s="674"/>
      <c r="CHF275" s="674"/>
      <c r="CHG275" s="674"/>
      <c r="CHH275" s="674"/>
      <c r="CHI275" s="674"/>
      <c r="CHJ275" s="676"/>
      <c r="CHK275" s="676"/>
      <c r="CHL275" s="676"/>
      <c r="CHM275" s="676"/>
      <c r="CHN275" s="676"/>
      <c r="CHO275" s="676"/>
      <c r="CHP275" s="676"/>
      <c r="CHQ275" s="676"/>
      <c r="CHR275" s="676"/>
      <c r="CHS275" s="676"/>
      <c r="CHT275" s="676"/>
      <c r="CHU275" s="676"/>
      <c r="CHV275" s="676"/>
      <c r="CHW275" s="676"/>
      <c r="CHX275" s="676"/>
      <c r="CHY275" s="676"/>
      <c r="CHZ275" s="676"/>
      <c r="CIA275" s="676"/>
      <c r="CIB275" s="676"/>
      <c r="CIC275" s="676"/>
      <c r="CID275" s="676"/>
      <c r="CIE275" s="676"/>
      <c r="CIF275" s="676"/>
      <c r="CIG275" s="676"/>
      <c r="CIH275" s="676"/>
      <c r="CII275" s="676"/>
      <c r="CIJ275" s="676"/>
      <c r="CIK275" s="676"/>
      <c r="CIL275" s="676"/>
      <c r="CIM275" s="676"/>
      <c r="CIN275" s="676"/>
      <c r="CIO275" s="676"/>
      <c r="CIP275" s="676"/>
      <c r="CIQ275" s="676"/>
      <c r="CIR275" s="676"/>
      <c r="CIS275" s="676"/>
      <c r="CIT275" s="676"/>
      <c r="CIU275" s="676"/>
      <c r="CIV275" s="676"/>
      <c r="CIW275" s="676"/>
      <c r="CIX275" s="676"/>
      <c r="CIY275" s="676"/>
      <c r="CIZ275" s="676"/>
      <c r="CJA275" s="676"/>
      <c r="CJB275" s="674"/>
      <c r="CJC275" s="674"/>
      <c r="CJD275" s="674"/>
      <c r="CJE275" s="674"/>
      <c r="CJF275" s="674"/>
      <c r="CJG275" s="674"/>
      <c r="CJH275" s="674"/>
      <c r="CJI275" s="674"/>
      <c r="CJJ275" s="674"/>
      <c r="CJK275" s="674"/>
      <c r="CJL275" s="674"/>
      <c r="CJM275" s="674"/>
      <c r="CJN275" s="674"/>
      <c r="CJO275" s="674"/>
      <c r="CJP275" s="674"/>
      <c r="CJQ275" s="674"/>
      <c r="CJR275" s="674"/>
      <c r="CJS275" s="674"/>
      <c r="CJT275" s="674"/>
      <c r="CJU275" s="674"/>
      <c r="CJV275" s="674"/>
      <c r="CJW275" s="674"/>
      <c r="CJX275" s="674"/>
      <c r="CJY275" s="674"/>
      <c r="CJZ275" s="675"/>
      <c r="CKA275" s="675"/>
      <c r="CKB275" s="675"/>
      <c r="CKC275" s="675"/>
      <c r="CKD275" s="675"/>
      <c r="CKE275" s="674"/>
      <c r="CKF275" s="674"/>
      <c r="CKG275" s="675"/>
      <c r="CKH275" s="675"/>
      <c r="CKI275" s="674"/>
      <c r="CKJ275" s="674"/>
      <c r="CKK275" s="675"/>
      <c r="CKL275" s="675"/>
      <c r="CKM275" s="674"/>
      <c r="CKN275" s="674"/>
      <c r="CKO275" s="674"/>
      <c r="CKP275" s="674"/>
      <c r="CKQ275" s="674"/>
      <c r="CKR275" s="674"/>
      <c r="CKS275" s="674"/>
      <c r="CKT275" s="675"/>
      <c r="CKU275" s="675"/>
      <c r="CKV275" s="674"/>
      <c r="CKW275" s="674"/>
      <c r="CKX275" s="675"/>
      <c r="CKY275" s="675"/>
      <c r="CKZ275" s="674"/>
      <c r="CLA275" s="674"/>
      <c r="CLB275" s="674"/>
      <c r="CLC275" s="674"/>
      <c r="CLD275" s="674"/>
      <c r="CLE275" s="673"/>
      <c r="CLF275" s="677"/>
      <c r="CLG275" s="674"/>
      <c r="CLH275" s="674"/>
      <c r="CLI275" s="674"/>
      <c r="CLJ275" s="674"/>
      <c r="CLK275" s="674"/>
      <c r="CLL275" s="674"/>
      <c r="CLM275" s="674"/>
      <c r="CLN275" s="676"/>
      <c r="CLO275" s="676"/>
      <c r="CLP275" s="676"/>
      <c r="CLQ275" s="676"/>
      <c r="CLR275" s="676"/>
      <c r="CLS275" s="676"/>
      <c r="CLT275" s="676"/>
      <c r="CLU275" s="676"/>
      <c r="CLV275" s="676"/>
      <c r="CLW275" s="676"/>
      <c r="CLX275" s="676"/>
      <c r="CLY275" s="676"/>
      <c r="CLZ275" s="676"/>
      <c r="CMA275" s="676"/>
      <c r="CMB275" s="676"/>
      <c r="CMC275" s="676"/>
      <c r="CMD275" s="676"/>
      <c r="CME275" s="676"/>
      <c r="CMF275" s="676"/>
      <c r="CMG275" s="676"/>
      <c r="CMH275" s="676"/>
      <c r="CMI275" s="676"/>
      <c r="CMJ275" s="676"/>
      <c r="CMK275" s="676"/>
      <c r="CML275" s="676"/>
      <c r="CMM275" s="676"/>
      <c r="CMN275" s="676"/>
      <c r="CMO275" s="676"/>
      <c r="CMP275" s="676"/>
      <c r="CMQ275" s="676"/>
      <c r="CMR275" s="676"/>
      <c r="CMS275" s="676"/>
      <c r="CMT275" s="676"/>
      <c r="CMU275" s="676"/>
      <c r="CMV275" s="676"/>
      <c r="CMW275" s="676"/>
      <c r="CMX275" s="676"/>
      <c r="CMY275" s="676"/>
      <c r="CMZ275" s="676"/>
      <c r="CNA275" s="676"/>
      <c r="CNB275" s="676"/>
      <c r="CNC275" s="676"/>
      <c r="CND275" s="676"/>
      <c r="CNE275" s="676"/>
      <c r="CNF275" s="674"/>
      <c r="CNG275" s="674"/>
      <c r="CNH275" s="674"/>
      <c r="CNI275" s="674"/>
      <c r="CNJ275" s="674"/>
      <c r="CNK275" s="674"/>
      <c r="CNL275" s="674"/>
      <c r="CNM275" s="674"/>
      <c r="CNN275" s="674"/>
      <c r="CNO275" s="674"/>
      <c r="CNP275" s="674"/>
      <c r="CNQ275" s="674"/>
      <c r="CNR275" s="674"/>
      <c r="CNS275" s="674"/>
      <c r="CNT275" s="674"/>
      <c r="CNU275" s="674"/>
      <c r="CNV275" s="674"/>
      <c r="CNW275" s="674"/>
      <c r="CNX275" s="674"/>
      <c r="CNY275" s="674"/>
      <c r="CNZ275" s="674"/>
      <c r="COA275" s="674"/>
      <c r="COB275" s="674"/>
      <c r="COC275" s="674"/>
      <c r="COD275" s="675"/>
      <c r="COE275" s="675"/>
      <c r="COF275" s="675"/>
      <c r="COG275" s="675"/>
      <c r="COH275" s="675"/>
      <c r="COI275" s="674"/>
      <c r="COJ275" s="674"/>
      <c r="COK275" s="675"/>
      <c r="COL275" s="675"/>
      <c r="COM275" s="674"/>
      <c r="CON275" s="674"/>
      <c r="COO275" s="675"/>
      <c r="COP275" s="675"/>
      <c r="COQ275" s="674"/>
      <c r="COR275" s="674"/>
      <c r="COS275" s="674"/>
      <c r="COT275" s="674"/>
      <c r="COU275" s="674"/>
      <c r="COV275" s="674"/>
      <c r="COW275" s="674"/>
      <c r="COX275" s="675"/>
      <c r="COY275" s="675"/>
      <c r="COZ275" s="674"/>
      <c r="CPA275" s="674"/>
      <c r="CPB275" s="675"/>
      <c r="CPC275" s="675"/>
      <c r="CPD275" s="674"/>
      <c r="CPE275" s="674"/>
      <c r="CPF275" s="674"/>
      <c r="CPG275" s="674"/>
      <c r="CPH275" s="674"/>
      <c r="CPI275" s="673"/>
      <c r="CPJ275" s="677"/>
      <c r="CPK275" s="674"/>
      <c r="CPL275" s="674"/>
      <c r="CPM275" s="674"/>
      <c r="CPN275" s="674"/>
      <c r="CPO275" s="674"/>
      <c r="CPP275" s="674"/>
      <c r="CPQ275" s="674"/>
      <c r="CPR275" s="676"/>
      <c r="CPS275" s="676"/>
      <c r="CPT275" s="676"/>
      <c r="CPU275" s="676"/>
      <c r="CPV275" s="676"/>
      <c r="CPW275" s="676"/>
      <c r="CPX275" s="676"/>
      <c r="CPY275" s="676"/>
      <c r="CPZ275" s="676"/>
      <c r="CQA275" s="676"/>
      <c r="CQB275" s="676"/>
      <c r="CQC275" s="676"/>
      <c r="CQD275" s="676"/>
      <c r="CQE275" s="676"/>
      <c r="CQF275" s="676"/>
      <c r="CQG275" s="676"/>
      <c r="CQH275" s="676"/>
      <c r="CQI275" s="676"/>
      <c r="CQJ275" s="676"/>
      <c r="CQK275" s="676"/>
      <c r="CQL275" s="676"/>
      <c r="CQM275" s="676"/>
      <c r="CQN275" s="676"/>
      <c r="CQO275" s="676"/>
      <c r="CQP275" s="676"/>
      <c r="CQQ275" s="676"/>
      <c r="CQR275" s="676"/>
      <c r="CQS275" s="676"/>
      <c r="CQT275" s="676"/>
      <c r="CQU275" s="676"/>
      <c r="CQV275" s="676"/>
      <c r="CQW275" s="676"/>
      <c r="CQX275" s="676"/>
      <c r="CQY275" s="676"/>
      <c r="CQZ275" s="676"/>
      <c r="CRA275" s="676"/>
      <c r="CRB275" s="676"/>
      <c r="CRC275" s="676"/>
      <c r="CRD275" s="676"/>
      <c r="CRE275" s="676"/>
      <c r="CRF275" s="676"/>
      <c r="CRG275" s="676"/>
      <c r="CRH275" s="676"/>
      <c r="CRI275" s="676"/>
      <c r="CRJ275" s="674"/>
      <c r="CRK275" s="674"/>
      <c r="CRL275" s="674"/>
      <c r="CRM275" s="674"/>
      <c r="CRN275" s="674"/>
      <c r="CRO275" s="674"/>
      <c r="CRP275" s="674"/>
      <c r="CRQ275" s="674"/>
      <c r="CRR275" s="674"/>
      <c r="CRS275" s="674"/>
      <c r="CRT275" s="674"/>
      <c r="CRU275" s="674"/>
      <c r="CRV275" s="674"/>
      <c r="CRW275" s="674"/>
      <c r="CRX275" s="674"/>
      <c r="CRY275" s="674"/>
      <c r="CRZ275" s="674"/>
      <c r="CSA275" s="674"/>
      <c r="CSB275" s="674"/>
      <c r="CSC275" s="674"/>
      <c r="CSD275" s="674"/>
      <c r="CSE275" s="674"/>
      <c r="CSF275" s="674"/>
      <c r="CSG275" s="674"/>
      <c r="CSH275" s="675"/>
      <c r="CSI275" s="675"/>
      <c r="CSJ275" s="675"/>
      <c r="CSK275" s="675"/>
      <c r="CSL275" s="675"/>
      <c r="CSM275" s="674"/>
      <c r="CSN275" s="674"/>
      <c r="CSO275" s="675"/>
      <c r="CSP275" s="675"/>
      <c r="CSQ275" s="674"/>
      <c r="CSR275" s="674"/>
      <c r="CSS275" s="675"/>
      <c r="CST275" s="675"/>
      <c r="CSU275" s="674"/>
      <c r="CSV275" s="674"/>
      <c r="CSW275" s="674"/>
      <c r="CSX275" s="674"/>
      <c r="CSY275" s="674"/>
      <c r="CSZ275" s="674"/>
      <c r="CTA275" s="674"/>
      <c r="CTB275" s="675"/>
      <c r="CTC275" s="675"/>
      <c r="CTD275" s="674"/>
      <c r="CTE275" s="674"/>
      <c r="CTF275" s="675"/>
      <c r="CTG275" s="675"/>
      <c r="CTH275" s="674"/>
      <c r="CTI275" s="674"/>
      <c r="CTJ275" s="674"/>
      <c r="CTK275" s="674"/>
      <c r="CTL275" s="674"/>
      <c r="CTM275" s="673"/>
      <c r="CTN275" s="677"/>
      <c r="CTO275" s="674"/>
      <c r="CTP275" s="674"/>
      <c r="CTQ275" s="674"/>
      <c r="CTR275" s="674"/>
      <c r="CTS275" s="674"/>
      <c r="CTT275" s="674"/>
      <c r="CTU275" s="674"/>
      <c r="CTV275" s="676"/>
      <c r="CTW275" s="676"/>
      <c r="CTX275" s="676"/>
      <c r="CTY275" s="676"/>
      <c r="CTZ275" s="676"/>
      <c r="CUA275" s="676"/>
      <c r="CUB275" s="676"/>
      <c r="CUC275" s="676"/>
      <c r="CUD275" s="676"/>
      <c r="CUE275" s="676"/>
      <c r="CUF275" s="676"/>
      <c r="CUG275" s="676"/>
      <c r="CUH275" s="676"/>
      <c r="CUI275" s="676"/>
      <c r="CUJ275" s="676"/>
      <c r="CUK275" s="676"/>
      <c r="CUL275" s="676"/>
      <c r="CUM275" s="676"/>
      <c r="CUN275" s="676"/>
      <c r="CUO275" s="676"/>
      <c r="CUP275" s="676"/>
      <c r="CUQ275" s="676"/>
      <c r="CUR275" s="676"/>
      <c r="CUS275" s="676"/>
      <c r="CUT275" s="676"/>
      <c r="CUU275" s="676"/>
      <c r="CUV275" s="676"/>
      <c r="CUW275" s="676"/>
      <c r="CUX275" s="676"/>
      <c r="CUY275" s="676"/>
      <c r="CUZ275" s="676"/>
      <c r="CVA275" s="676"/>
      <c r="CVB275" s="676"/>
      <c r="CVC275" s="676"/>
      <c r="CVD275" s="676"/>
      <c r="CVE275" s="676"/>
      <c r="CVF275" s="676"/>
      <c r="CVG275" s="676"/>
      <c r="CVH275" s="676"/>
      <c r="CVI275" s="676"/>
      <c r="CVJ275" s="676"/>
      <c r="CVK275" s="676"/>
      <c r="CVL275" s="676"/>
      <c r="CVM275" s="676"/>
      <c r="CVN275" s="674"/>
      <c r="CVO275" s="674"/>
      <c r="CVP275" s="674"/>
      <c r="CVQ275" s="674"/>
      <c r="CVR275" s="674"/>
      <c r="CVS275" s="674"/>
      <c r="CVT275" s="674"/>
      <c r="CVU275" s="674"/>
      <c r="CVV275" s="674"/>
      <c r="CVW275" s="674"/>
      <c r="CVX275" s="674"/>
      <c r="CVY275" s="674"/>
      <c r="CVZ275" s="674"/>
      <c r="CWA275" s="674"/>
      <c r="CWB275" s="674"/>
      <c r="CWC275" s="674"/>
      <c r="CWD275" s="674"/>
      <c r="CWE275" s="674"/>
      <c r="CWF275" s="674"/>
      <c r="CWG275" s="674"/>
      <c r="CWH275" s="674"/>
      <c r="CWI275" s="674"/>
      <c r="CWJ275" s="674"/>
      <c r="CWK275" s="674"/>
      <c r="CWL275" s="675"/>
      <c r="CWM275" s="675"/>
      <c r="CWN275" s="675"/>
      <c r="CWO275" s="675"/>
      <c r="CWP275" s="675"/>
      <c r="CWQ275" s="674"/>
      <c r="CWR275" s="674"/>
      <c r="CWS275" s="675"/>
      <c r="CWT275" s="675"/>
      <c r="CWU275" s="674"/>
      <c r="CWV275" s="674"/>
      <c r="CWW275" s="675"/>
      <c r="CWX275" s="675"/>
      <c r="CWY275" s="674"/>
      <c r="CWZ275" s="674"/>
      <c r="CXA275" s="674"/>
      <c r="CXB275" s="674"/>
      <c r="CXC275" s="674"/>
      <c r="CXD275" s="674"/>
      <c r="CXE275" s="674"/>
      <c r="CXF275" s="675"/>
      <c r="CXG275" s="675"/>
      <c r="CXH275" s="674"/>
      <c r="CXI275" s="674"/>
      <c r="CXJ275" s="675"/>
      <c r="CXK275" s="675"/>
      <c r="CXL275" s="674"/>
      <c r="CXM275" s="674"/>
      <c r="CXN275" s="674"/>
      <c r="CXO275" s="674"/>
      <c r="CXP275" s="674"/>
      <c r="CXQ275" s="673"/>
      <c r="CXR275" s="677"/>
      <c r="CXS275" s="674"/>
      <c r="CXT275" s="674"/>
      <c r="CXU275" s="674"/>
      <c r="CXV275" s="674"/>
      <c r="CXW275" s="674"/>
      <c r="CXX275" s="674"/>
      <c r="CXY275" s="674"/>
      <c r="CXZ275" s="676"/>
      <c r="CYA275" s="676"/>
      <c r="CYB275" s="676"/>
      <c r="CYC275" s="676"/>
      <c r="CYD275" s="676"/>
      <c r="CYE275" s="676"/>
      <c r="CYF275" s="676"/>
      <c r="CYG275" s="676"/>
      <c r="CYH275" s="676"/>
      <c r="CYI275" s="676"/>
      <c r="CYJ275" s="676"/>
      <c r="CYK275" s="676"/>
      <c r="CYL275" s="676"/>
      <c r="CYM275" s="676"/>
      <c r="CYN275" s="676"/>
      <c r="CYO275" s="676"/>
      <c r="CYP275" s="676"/>
      <c r="CYQ275" s="676"/>
      <c r="CYR275" s="676"/>
      <c r="CYS275" s="676"/>
      <c r="CYT275" s="676"/>
      <c r="CYU275" s="676"/>
      <c r="CYV275" s="676"/>
      <c r="CYW275" s="676"/>
      <c r="CYX275" s="676"/>
      <c r="CYY275" s="676"/>
      <c r="CYZ275" s="676"/>
      <c r="CZA275" s="676"/>
      <c r="CZB275" s="676"/>
      <c r="CZC275" s="676"/>
      <c r="CZD275" s="676"/>
      <c r="CZE275" s="676"/>
      <c r="CZF275" s="676"/>
      <c r="CZG275" s="676"/>
      <c r="CZH275" s="676"/>
      <c r="CZI275" s="676"/>
      <c r="CZJ275" s="676"/>
      <c r="CZK275" s="676"/>
      <c r="CZL275" s="676"/>
      <c r="CZM275" s="676"/>
      <c r="CZN275" s="676"/>
      <c r="CZO275" s="676"/>
      <c r="CZP275" s="676"/>
      <c r="CZQ275" s="676"/>
      <c r="CZR275" s="674"/>
      <c r="CZS275" s="674"/>
      <c r="CZT275" s="674"/>
      <c r="CZU275" s="674"/>
      <c r="CZV275" s="674"/>
      <c r="CZW275" s="674"/>
      <c r="CZX275" s="674"/>
      <c r="CZY275" s="674"/>
      <c r="CZZ275" s="674"/>
      <c r="DAA275" s="674"/>
      <c r="DAB275" s="674"/>
      <c r="DAC275" s="674"/>
      <c r="DAD275" s="674"/>
      <c r="DAE275" s="674"/>
      <c r="DAF275" s="674"/>
      <c r="DAG275" s="674"/>
      <c r="DAH275" s="674"/>
      <c r="DAI275" s="674"/>
      <c r="DAJ275" s="674"/>
      <c r="DAK275" s="674"/>
      <c r="DAL275" s="674"/>
      <c r="DAM275" s="674"/>
      <c r="DAN275" s="674"/>
      <c r="DAO275" s="674"/>
      <c r="DAP275" s="675"/>
      <c r="DAQ275" s="675"/>
      <c r="DAR275" s="675"/>
      <c r="DAS275" s="675"/>
      <c r="DAT275" s="675"/>
      <c r="DAU275" s="674"/>
      <c r="DAV275" s="674"/>
      <c r="DAW275" s="675"/>
      <c r="DAX275" s="675"/>
      <c r="DAY275" s="674"/>
      <c r="DAZ275" s="674"/>
      <c r="DBA275" s="675"/>
      <c r="DBB275" s="675"/>
      <c r="DBC275" s="674"/>
      <c r="DBD275" s="674"/>
      <c r="DBE275" s="674"/>
      <c r="DBF275" s="674"/>
      <c r="DBG275" s="674"/>
      <c r="DBH275" s="674"/>
      <c r="DBI275" s="674"/>
      <c r="DBJ275" s="675"/>
      <c r="DBK275" s="675"/>
      <c r="DBL275" s="674"/>
      <c r="DBM275" s="674"/>
      <c r="DBN275" s="675"/>
      <c r="DBO275" s="675"/>
      <c r="DBP275" s="674"/>
      <c r="DBQ275" s="674"/>
      <c r="DBR275" s="674"/>
      <c r="DBS275" s="674"/>
      <c r="DBT275" s="674"/>
      <c r="DBU275" s="673"/>
      <c r="DBV275" s="677"/>
      <c r="DBW275" s="674"/>
      <c r="DBX275" s="674"/>
      <c r="DBY275" s="674"/>
      <c r="DBZ275" s="674"/>
      <c r="DCA275" s="674"/>
      <c r="DCB275" s="674"/>
      <c r="DCC275" s="674"/>
      <c r="DCD275" s="676"/>
      <c r="DCE275" s="676"/>
      <c r="DCF275" s="676"/>
      <c r="DCG275" s="676"/>
      <c r="DCH275" s="676"/>
      <c r="DCI275" s="676"/>
      <c r="DCJ275" s="676"/>
      <c r="DCK275" s="676"/>
      <c r="DCL275" s="676"/>
      <c r="DCM275" s="676"/>
      <c r="DCN275" s="676"/>
      <c r="DCO275" s="676"/>
      <c r="DCP275" s="676"/>
      <c r="DCQ275" s="676"/>
      <c r="DCR275" s="676"/>
      <c r="DCS275" s="676"/>
      <c r="DCT275" s="676"/>
      <c r="DCU275" s="676"/>
      <c r="DCV275" s="676"/>
      <c r="DCW275" s="676"/>
      <c r="DCX275" s="676"/>
      <c r="DCY275" s="676"/>
      <c r="DCZ275" s="676"/>
      <c r="DDA275" s="676"/>
      <c r="DDB275" s="676"/>
      <c r="DDC275" s="676"/>
      <c r="DDD275" s="676"/>
      <c r="DDE275" s="676"/>
      <c r="DDF275" s="676"/>
      <c r="DDG275" s="676"/>
      <c r="DDH275" s="676"/>
      <c r="DDI275" s="676"/>
      <c r="DDJ275" s="676"/>
      <c r="DDK275" s="676"/>
      <c r="DDL275" s="676"/>
      <c r="DDM275" s="676"/>
      <c r="DDN275" s="676"/>
      <c r="DDO275" s="676"/>
      <c r="DDP275" s="676"/>
      <c r="DDQ275" s="676"/>
      <c r="DDR275" s="676"/>
      <c r="DDS275" s="676"/>
      <c r="DDT275" s="676"/>
      <c r="DDU275" s="676"/>
      <c r="DDV275" s="674"/>
      <c r="DDW275" s="674"/>
      <c r="DDX275" s="674"/>
      <c r="DDY275" s="674"/>
      <c r="DDZ275" s="674"/>
      <c r="DEA275" s="674"/>
      <c r="DEB275" s="674"/>
      <c r="DEC275" s="674"/>
      <c r="DED275" s="674"/>
      <c r="DEE275" s="674"/>
      <c r="DEF275" s="674"/>
      <c r="DEG275" s="674"/>
      <c r="DEH275" s="674"/>
      <c r="DEI275" s="674"/>
      <c r="DEJ275" s="674"/>
      <c r="DEK275" s="674"/>
      <c r="DEL275" s="674"/>
      <c r="DEM275" s="674"/>
      <c r="DEN275" s="674"/>
      <c r="DEO275" s="674"/>
      <c r="DEP275" s="674"/>
      <c r="DEQ275" s="674"/>
      <c r="DER275" s="674"/>
      <c r="DES275" s="674"/>
      <c r="DET275" s="675"/>
      <c r="DEU275" s="675"/>
      <c r="DEV275" s="675"/>
      <c r="DEW275" s="675"/>
      <c r="DEX275" s="675"/>
      <c r="DEY275" s="674"/>
      <c r="DEZ275" s="674"/>
      <c r="DFA275" s="675"/>
      <c r="DFB275" s="675"/>
      <c r="DFC275" s="674"/>
      <c r="DFD275" s="674"/>
      <c r="DFE275" s="675"/>
      <c r="DFF275" s="675"/>
      <c r="DFG275" s="674"/>
      <c r="DFH275" s="674"/>
      <c r="DFI275" s="674"/>
      <c r="DFJ275" s="674"/>
      <c r="DFK275" s="674"/>
      <c r="DFL275" s="674"/>
      <c r="DFM275" s="674"/>
      <c r="DFN275" s="675"/>
      <c r="DFO275" s="675"/>
      <c r="DFP275" s="674"/>
      <c r="DFQ275" s="674"/>
      <c r="DFR275" s="675"/>
      <c r="DFS275" s="675"/>
      <c r="DFT275" s="674"/>
      <c r="DFU275" s="674"/>
      <c r="DFV275" s="674"/>
      <c r="DFW275" s="674"/>
      <c r="DFX275" s="674"/>
      <c r="DFY275" s="673"/>
      <c r="DFZ275" s="677"/>
      <c r="DGA275" s="674"/>
      <c r="DGB275" s="674"/>
      <c r="DGC275" s="674"/>
      <c r="DGD275" s="674"/>
      <c r="DGE275" s="674"/>
      <c r="DGF275" s="674"/>
      <c r="DGG275" s="674"/>
      <c r="DGH275" s="676"/>
      <c r="DGI275" s="676"/>
      <c r="DGJ275" s="676"/>
      <c r="DGK275" s="676"/>
      <c r="DGL275" s="676"/>
      <c r="DGM275" s="676"/>
      <c r="DGN275" s="676"/>
      <c r="DGO275" s="676"/>
      <c r="DGP275" s="676"/>
      <c r="DGQ275" s="676"/>
      <c r="DGR275" s="676"/>
      <c r="DGS275" s="676"/>
      <c r="DGT275" s="676"/>
      <c r="DGU275" s="676"/>
      <c r="DGV275" s="676"/>
      <c r="DGW275" s="676"/>
      <c r="DGX275" s="676"/>
      <c r="DGY275" s="676"/>
      <c r="DGZ275" s="676"/>
      <c r="DHA275" s="676"/>
      <c r="DHB275" s="676"/>
      <c r="DHC275" s="676"/>
      <c r="DHD275" s="676"/>
      <c r="DHE275" s="676"/>
      <c r="DHF275" s="676"/>
      <c r="DHG275" s="676"/>
      <c r="DHH275" s="676"/>
      <c r="DHI275" s="676"/>
      <c r="DHJ275" s="676"/>
      <c r="DHK275" s="676"/>
      <c r="DHL275" s="676"/>
      <c r="DHM275" s="676"/>
      <c r="DHN275" s="676"/>
      <c r="DHO275" s="676"/>
      <c r="DHP275" s="676"/>
      <c r="DHQ275" s="676"/>
      <c r="DHR275" s="676"/>
      <c r="DHS275" s="676"/>
      <c r="DHT275" s="676"/>
      <c r="DHU275" s="676"/>
      <c r="DHV275" s="676"/>
      <c r="DHW275" s="676"/>
      <c r="DHX275" s="676"/>
      <c r="DHY275" s="676"/>
      <c r="DHZ275" s="674"/>
      <c r="DIA275" s="674"/>
      <c r="DIB275" s="674"/>
      <c r="DIC275" s="674"/>
      <c r="DID275" s="674"/>
      <c r="DIE275" s="674"/>
      <c r="DIF275" s="674"/>
      <c r="DIG275" s="674"/>
      <c r="DIH275" s="674"/>
      <c r="DII275" s="674"/>
      <c r="DIJ275" s="674"/>
      <c r="DIK275" s="674"/>
      <c r="DIL275" s="674"/>
      <c r="DIM275" s="674"/>
      <c r="DIN275" s="674"/>
      <c r="DIO275" s="674"/>
      <c r="DIP275" s="674"/>
      <c r="DIQ275" s="674"/>
      <c r="DIR275" s="674"/>
      <c r="DIS275" s="674"/>
      <c r="DIT275" s="674"/>
      <c r="DIU275" s="674"/>
      <c r="DIV275" s="674"/>
      <c r="DIW275" s="674"/>
      <c r="DIX275" s="675"/>
      <c r="DIY275" s="675"/>
      <c r="DIZ275" s="675"/>
      <c r="DJA275" s="675"/>
      <c r="DJB275" s="675"/>
      <c r="DJC275" s="674"/>
      <c r="DJD275" s="674"/>
      <c r="DJE275" s="675"/>
      <c r="DJF275" s="675"/>
      <c r="DJG275" s="674"/>
      <c r="DJH275" s="674"/>
      <c r="DJI275" s="675"/>
      <c r="DJJ275" s="675"/>
      <c r="DJK275" s="674"/>
      <c r="DJL275" s="674"/>
      <c r="DJM275" s="674"/>
      <c r="DJN275" s="674"/>
      <c r="DJO275" s="674"/>
      <c r="DJP275" s="674"/>
      <c r="DJQ275" s="674"/>
      <c r="DJR275" s="675"/>
      <c r="DJS275" s="675"/>
      <c r="DJT275" s="674"/>
      <c r="DJU275" s="674"/>
      <c r="DJV275" s="675"/>
      <c r="DJW275" s="675"/>
      <c r="DJX275" s="674"/>
      <c r="DJY275" s="674"/>
      <c r="DJZ275" s="674"/>
      <c r="DKA275" s="674"/>
      <c r="DKB275" s="674"/>
      <c r="DKC275" s="673"/>
      <c r="DKD275" s="677"/>
      <c r="DKE275" s="674"/>
      <c r="DKF275" s="674"/>
      <c r="DKG275" s="674"/>
      <c r="DKH275" s="674"/>
      <c r="DKI275" s="674"/>
      <c r="DKJ275" s="674"/>
      <c r="DKK275" s="674"/>
      <c r="DKL275" s="676"/>
      <c r="DKM275" s="676"/>
      <c r="DKN275" s="676"/>
      <c r="DKO275" s="676"/>
      <c r="DKP275" s="676"/>
      <c r="DKQ275" s="676"/>
      <c r="DKR275" s="676"/>
      <c r="DKS275" s="676"/>
      <c r="DKT275" s="676"/>
      <c r="DKU275" s="676"/>
      <c r="DKV275" s="676"/>
      <c r="DKW275" s="676"/>
      <c r="DKX275" s="676"/>
      <c r="DKY275" s="676"/>
      <c r="DKZ275" s="676"/>
      <c r="DLA275" s="676"/>
      <c r="DLB275" s="676"/>
      <c r="DLC275" s="676"/>
      <c r="DLD275" s="676"/>
      <c r="DLE275" s="676"/>
      <c r="DLF275" s="676"/>
      <c r="DLG275" s="676"/>
      <c r="DLH275" s="676"/>
      <c r="DLI275" s="676"/>
      <c r="DLJ275" s="676"/>
      <c r="DLK275" s="676"/>
      <c r="DLL275" s="676"/>
      <c r="DLM275" s="676"/>
      <c r="DLN275" s="676"/>
      <c r="DLO275" s="676"/>
      <c r="DLP275" s="676"/>
      <c r="DLQ275" s="676"/>
      <c r="DLR275" s="676"/>
      <c r="DLS275" s="676"/>
      <c r="DLT275" s="676"/>
      <c r="DLU275" s="676"/>
      <c r="DLV275" s="676"/>
      <c r="DLW275" s="676"/>
      <c r="DLX275" s="676"/>
      <c r="DLY275" s="676"/>
      <c r="DLZ275" s="676"/>
      <c r="DMA275" s="676"/>
      <c r="DMB275" s="676"/>
      <c r="DMC275" s="676"/>
      <c r="DMD275" s="674"/>
      <c r="DME275" s="674"/>
      <c r="DMF275" s="674"/>
      <c r="DMG275" s="674"/>
      <c r="DMH275" s="674"/>
      <c r="DMI275" s="674"/>
      <c r="DMJ275" s="674"/>
      <c r="DMK275" s="674"/>
      <c r="DML275" s="674"/>
      <c r="DMM275" s="674"/>
      <c r="DMN275" s="674"/>
      <c r="DMO275" s="674"/>
      <c r="DMP275" s="674"/>
      <c r="DMQ275" s="674"/>
      <c r="DMR275" s="674"/>
      <c r="DMS275" s="674"/>
      <c r="DMT275" s="674"/>
      <c r="DMU275" s="674"/>
      <c r="DMV275" s="674"/>
      <c r="DMW275" s="674"/>
      <c r="DMX275" s="674"/>
      <c r="DMY275" s="674"/>
      <c r="DMZ275" s="674"/>
      <c r="DNA275" s="674"/>
      <c r="DNB275" s="675"/>
      <c r="DNC275" s="675"/>
      <c r="DND275" s="675"/>
      <c r="DNE275" s="675"/>
      <c r="DNF275" s="675"/>
      <c r="DNG275" s="674"/>
      <c r="DNH275" s="674"/>
      <c r="DNI275" s="675"/>
      <c r="DNJ275" s="675"/>
      <c r="DNK275" s="674"/>
      <c r="DNL275" s="674"/>
      <c r="DNM275" s="675"/>
      <c r="DNN275" s="675"/>
      <c r="DNO275" s="674"/>
      <c r="DNP275" s="674"/>
      <c r="DNQ275" s="674"/>
      <c r="DNR275" s="674"/>
      <c r="DNS275" s="674"/>
      <c r="DNT275" s="674"/>
      <c r="DNU275" s="674"/>
      <c r="DNV275" s="675"/>
      <c r="DNW275" s="675"/>
      <c r="DNX275" s="674"/>
      <c r="DNY275" s="674"/>
      <c r="DNZ275" s="675"/>
      <c r="DOA275" s="675"/>
      <c r="DOB275" s="674"/>
      <c r="DOC275" s="674"/>
      <c r="DOD275" s="674"/>
      <c r="DOE275" s="674"/>
      <c r="DOF275" s="674"/>
      <c r="DOG275" s="673"/>
      <c r="DOH275" s="677"/>
      <c r="DOI275" s="674"/>
      <c r="DOJ275" s="674"/>
      <c r="DOK275" s="674"/>
      <c r="DOL275" s="674"/>
      <c r="DOM275" s="674"/>
      <c r="DON275" s="674"/>
      <c r="DOO275" s="674"/>
      <c r="DOP275" s="676"/>
      <c r="DOQ275" s="676"/>
      <c r="DOR275" s="676"/>
      <c r="DOS275" s="676"/>
      <c r="DOT275" s="676"/>
      <c r="DOU275" s="676"/>
      <c r="DOV275" s="676"/>
      <c r="DOW275" s="676"/>
      <c r="DOX275" s="676"/>
      <c r="DOY275" s="676"/>
      <c r="DOZ275" s="676"/>
      <c r="DPA275" s="676"/>
      <c r="DPB275" s="676"/>
      <c r="DPC275" s="676"/>
      <c r="DPD275" s="676"/>
      <c r="DPE275" s="676"/>
      <c r="DPF275" s="676"/>
      <c r="DPG275" s="676"/>
      <c r="DPH275" s="676"/>
      <c r="DPI275" s="676"/>
      <c r="DPJ275" s="676"/>
      <c r="DPK275" s="676"/>
      <c r="DPL275" s="676"/>
      <c r="DPM275" s="676"/>
      <c r="DPN275" s="676"/>
      <c r="DPO275" s="676"/>
      <c r="DPP275" s="676"/>
      <c r="DPQ275" s="676"/>
      <c r="DPR275" s="676"/>
      <c r="DPS275" s="676"/>
      <c r="DPT275" s="676"/>
      <c r="DPU275" s="676"/>
      <c r="DPV275" s="676"/>
      <c r="DPW275" s="676"/>
      <c r="DPX275" s="676"/>
      <c r="DPY275" s="676"/>
      <c r="DPZ275" s="676"/>
      <c r="DQA275" s="676"/>
      <c r="DQB275" s="676"/>
      <c r="DQC275" s="676"/>
      <c r="DQD275" s="676"/>
      <c r="DQE275" s="676"/>
      <c r="DQF275" s="676"/>
      <c r="DQG275" s="676"/>
      <c r="DQH275" s="674"/>
      <c r="DQI275" s="674"/>
      <c r="DQJ275" s="674"/>
      <c r="DQK275" s="674"/>
      <c r="DQL275" s="674"/>
      <c r="DQM275" s="674"/>
      <c r="DQN275" s="674"/>
      <c r="DQO275" s="674"/>
      <c r="DQP275" s="674"/>
      <c r="DQQ275" s="674"/>
      <c r="DQR275" s="674"/>
      <c r="DQS275" s="674"/>
      <c r="DQT275" s="674"/>
      <c r="DQU275" s="674"/>
      <c r="DQV275" s="674"/>
      <c r="DQW275" s="674"/>
      <c r="DQX275" s="674"/>
      <c r="DQY275" s="674"/>
      <c r="DQZ275" s="674"/>
      <c r="DRA275" s="674"/>
      <c r="DRB275" s="674"/>
      <c r="DRC275" s="674"/>
      <c r="DRD275" s="674"/>
      <c r="DRE275" s="674"/>
      <c r="DRF275" s="675"/>
      <c r="DRG275" s="675"/>
      <c r="DRH275" s="675"/>
      <c r="DRI275" s="675"/>
      <c r="DRJ275" s="675"/>
      <c r="DRK275" s="674"/>
      <c r="DRL275" s="674"/>
      <c r="DRM275" s="675"/>
      <c r="DRN275" s="675"/>
      <c r="DRO275" s="674"/>
      <c r="DRP275" s="674"/>
      <c r="DRQ275" s="675"/>
      <c r="DRR275" s="675"/>
      <c r="DRS275" s="674"/>
      <c r="DRT275" s="674"/>
      <c r="DRU275" s="674"/>
      <c r="DRV275" s="674"/>
      <c r="DRW275" s="674"/>
      <c r="DRX275" s="674"/>
      <c r="DRY275" s="674"/>
      <c r="DRZ275" s="675"/>
      <c r="DSA275" s="675"/>
      <c r="DSB275" s="674"/>
      <c r="DSC275" s="674"/>
      <c r="DSD275" s="675"/>
      <c r="DSE275" s="675"/>
      <c r="DSF275" s="674"/>
      <c r="DSG275" s="674"/>
      <c r="DSH275" s="674"/>
      <c r="DSI275" s="674"/>
      <c r="DSJ275" s="674"/>
      <c r="DSK275" s="673"/>
      <c r="DSL275" s="677"/>
      <c r="DSM275" s="674"/>
      <c r="DSN275" s="674"/>
      <c r="DSO275" s="674"/>
      <c r="DSP275" s="674"/>
      <c r="DSQ275" s="674"/>
      <c r="DSR275" s="674"/>
      <c r="DSS275" s="674"/>
      <c r="DST275" s="676"/>
      <c r="DSU275" s="676"/>
      <c r="DSV275" s="676"/>
      <c r="DSW275" s="676"/>
      <c r="DSX275" s="676"/>
      <c r="DSY275" s="676"/>
      <c r="DSZ275" s="676"/>
      <c r="DTA275" s="676"/>
      <c r="DTB275" s="676"/>
      <c r="DTC275" s="676"/>
      <c r="DTD275" s="676"/>
      <c r="DTE275" s="676"/>
      <c r="DTF275" s="676"/>
      <c r="DTG275" s="676"/>
      <c r="DTH275" s="676"/>
      <c r="DTI275" s="676"/>
      <c r="DTJ275" s="676"/>
      <c r="DTK275" s="676"/>
      <c r="DTL275" s="676"/>
      <c r="DTM275" s="676"/>
      <c r="DTN275" s="676"/>
      <c r="DTO275" s="676"/>
      <c r="DTP275" s="676"/>
      <c r="DTQ275" s="676"/>
      <c r="DTR275" s="676"/>
      <c r="DTS275" s="676"/>
      <c r="DTT275" s="676"/>
      <c r="DTU275" s="676"/>
      <c r="DTV275" s="676"/>
      <c r="DTW275" s="676"/>
      <c r="DTX275" s="676"/>
      <c r="DTY275" s="676"/>
      <c r="DTZ275" s="676"/>
      <c r="DUA275" s="676"/>
      <c r="DUB275" s="676"/>
      <c r="DUC275" s="676"/>
      <c r="DUD275" s="676"/>
      <c r="DUE275" s="676"/>
      <c r="DUF275" s="676"/>
      <c r="DUG275" s="676"/>
      <c r="DUH275" s="676"/>
      <c r="DUI275" s="676"/>
      <c r="DUJ275" s="676"/>
      <c r="DUK275" s="676"/>
      <c r="DUL275" s="674"/>
      <c r="DUM275" s="674"/>
      <c r="DUN275" s="674"/>
      <c r="DUO275" s="674"/>
      <c r="DUP275" s="674"/>
      <c r="DUQ275" s="674"/>
      <c r="DUR275" s="674"/>
      <c r="DUS275" s="674"/>
      <c r="DUT275" s="674"/>
      <c r="DUU275" s="674"/>
      <c r="DUV275" s="674"/>
      <c r="DUW275" s="674"/>
      <c r="DUX275" s="674"/>
      <c r="DUY275" s="674"/>
      <c r="DUZ275" s="674"/>
      <c r="DVA275" s="674"/>
      <c r="DVB275" s="674"/>
      <c r="DVC275" s="674"/>
      <c r="DVD275" s="674"/>
      <c r="DVE275" s="674"/>
      <c r="DVF275" s="674"/>
      <c r="DVG275" s="674"/>
      <c r="DVH275" s="674"/>
      <c r="DVI275" s="674"/>
      <c r="DVJ275" s="675"/>
      <c r="DVK275" s="675"/>
      <c r="DVL275" s="675"/>
      <c r="DVM275" s="675"/>
      <c r="DVN275" s="675"/>
      <c r="DVO275" s="674"/>
      <c r="DVP275" s="674"/>
      <c r="DVQ275" s="675"/>
      <c r="DVR275" s="675"/>
      <c r="DVS275" s="674"/>
      <c r="DVT275" s="674"/>
      <c r="DVU275" s="675"/>
      <c r="DVV275" s="675"/>
      <c r="DVW275" s="674"/>
      <c r="DVX275" s="674"/>
      <c r="DVY275" s="674"/>
      <c r="DVZ275" s="674"/>
      <c r="DWA275" s="674"/>
      <c r="DWB275" s="674"/>
      <c r="DWC275" s="674"/>
      <c r="DWD275" s="675"/>
      <c r="DWE275" s="675"/>
      <c r="DWF275" s="674"/>
      <c r="DWG275" s="674"/>
      <c r="DWH275" s="675"/>
      <c r="DWI275" s="675"/>
      <c r="DWJ275" s="674"/>
      <c r="DWK275" s="674"/>
      <c r="DWL275" s="674"/>
      <c r="DWM275" s="674"/>
      <c r="DWN275" s="674"/>
      <c r="DWO275" s="673"/>
      <c r="DWP275" s="677"/>
      <c r="DWQ275" s="674"/>
      <c r="DWR275" s="674"/>
      <c r="DWS275" s="674"/>
      <c r="DWT275" s="674"/>
      <c r="DWU275" s="674"/>
      <c r="DWV275" s="674"/>
      <c r="DWW275" s="674"/>
      <c r="DWX275" s="676"/>
      <c r="DWY275" s="676"/>
      <c r="DWZ275" s="676"/>
      <c r="DXA275" s="676"/>
      <c r="DXB275" s="676"/>
      <c r="DXC275" s="676"/>
      <c r="DXD275" s="676"/>
      <c r="DXE275" s="676"/>
      <c r="DXF275" s="676"/>
      <c r="DXG275" s="676"/>
      <c r="DXH275" s="676"/>
      <c r="DXI275" s="676"/>
      <c r="DXJ275" s="676"/>
      <c r="DXK275" s="676"/>
      <c r="DXL275" s="676"/>
      <c r="DXM275" s="676"/>
      <c r="DXN275" s="676"/>
      <c r="DXO275" s="676"/>
      <c r="DXP275" s="676"/>
      <c r="DXQ275" s="676"/>
      <c r="DXR275" s="676"/>
      <c r="DXS275" s="676"/>
      <c r="DXT275" s="676"/>
      <c r="DXU275" s="676"/>
      <c r="DXV275" s="676"/>
      <c r="DXW275" s="676"/>
      <c r="DXX275" s="676"/>
      <c r="DXY275" s="676"/>
      <c r="DXZ275" s="676"/>
      <c r="DYA275" s="676"/>
      <c r="DYB275" s="676"/>
      <c r="DYC275" s="676"/>
      <c r="DYD275" s="676"/>
      <c r="DYE275" s="676"/>
      <c r="DYF275" s="676"/>
      <c r="DYG275" s="676"/>
      <c r="DYH275" s="676"/>
      <c r="DYI275" s="676"/>
      <c r="DYJ275" s="676"/>
      <c r="DYK275" s="676"/>
      <c r="DYL275" s="676"/>
      <c r="DYM275" s="676"/>
      <c r="DYN275" s="676"/>
      <c r="DYO275" s="676"/>
      <c r="DYP275" s="674"/>
      <c r="DYQ275" s="674"/>
      <c r="DYR275" s="674"/>
      <c r="DYS275" s="674"/>
      <c r="DYT275" s="674"/>
      <c r="DYU275" s="674"/>
      <c r="DYV275" s="674"/>
      <c r="DYW275" s="674"/>
      <c r="DYX275" s="674"/>
      <c r="DYY275" s="674"/>
      <c r="DYZ275" s="674"/>
      <c r="DZA275" s="674"/>
      <c r="DZB275" s="674"/>
      <c r="DZC275" s="674"/>
      <c r="DZD275" s="674"/>
      <c r="DZE275" s="674"/>
      <c r="DZF275" s="674"/>
      <c r="DZG275" s="674"/>
      <c r="DZH275" s="674"/>
      <c r="DZI275" s="674"/>
      <c r="DZJ275" s="674"/>
      <c r="DZK275" s="674"/>
      <c r="DZL275" s="674"/>
      <c r="DZM275" s="674"/>
      <c r="DZN275" s="675"/>
      <c r="DZO275" s="675"/>
      <c r="DZP275" s="675"/>
      <c r="DZQ275" s="675"/>
      <c r="DZR275" s="675"/>
      <c r="DZS275" s="674"/>
      <c r="DZT275" s="674"/>
      <c r="DZU275" s="675"/>
      <c r="DZV275" s="675"/>
      <c r="DZW275" s="674"/>
      <c r="DZX275" s="674"/>
      <c r="DZY275" s="675"/>
      <c r="DZZ275" s="675"/>
      <c r="EAA275" s="674"/>
      <c r="EAB275" s="674"/>
      <c r="EAC275" s="674"/>
      <c r="EAD275" s="674"/>
      <c r="EAE275" s="674"/>
      <c r="EAF275" s="674"/>
      <c r="EAG275" s="674"/>
      <c r="EAH275" s="675"/>
      <c r="EAI275" s="675"/>
      <c r="EAJ275" s="674"/>
      <c r="EAK275" s="674"/>
      <c r="EAL275" s="675"/>
      <c r="EAM275" s="675"/>
      <c r="EAN275" s="674"/>
      <c r="EAO275" s="674"/>
      <c r="EAP275" s="674"/>
      <c r="EAQ275" s="674"/>
      <c r="EAR275" s="674"/>
      <c r="EAS275" s="673"/>
      <c r="EAT275" s="677"/>
      <c r="EAU275" s="674"/>
      <c r="EAV275" s="674"/>
      <c r="EAW275" s="674"/>
      <c r="EAX275" s="674"/>
      <c r="EAY275" s="674"/>
      <c r="EAZ275" s="674"/>
      <c r="EBA275" s="674"/>
      <c r="EBB275" s="676"/>
      <c r="EBC275" s="676"/>
      <c r="EBD275" s="676"/>
      <c r="EBE275" s="676"/>
      <c r="EBF275" s="676"/>
      <c r="EBG275" s="676"/>
      <c r="EBH275" s="676"/>
      <c r="EBI275" s="676"/>
      <c r="EBJ275" s="676"/>
      <c r="EBK275" s="676"/>
      <c r="EBL275" s="676"/>
      <c r="EBM275" s="676"/>
      <c r="EBN275" s="676"/>
      <c r="EBO275" s="676"/>
      <c r="EBP275" s="676"/>
      <c r="EBQ275" s="676"/>
      <c r="EBR275" s="676"/>
      <c r="EBS275" s="676"/>
      <c r="EBT275" s="676"/>
      <c r="EBU275" s="676"/>
      <c r="EBV275" s="676"/>
      <c r="EBW275" s="676"/>
      <c r="EBX275" s="676"/>
      <c r="EBY275" s="676"/>
      <c r="EBZ275" s="676"/>
      <c r="ECA275" s="676"/>
      <c r="ECB275" s="676"/>
      <c r="ECC275" s="676"/>
      <c r="ECD275" s="676"/>
      <c r="ECE275" s="676"/>
      <c r="ECF275" s="676"/>
      <c r="ECG275" s="676"/>
      <c r="ECH275" s="676"/>
      <c r="ECI275" s="676"/>
      <c r="ECJ275" s="676"/>
      <c r="ECK275" s="676"/>
      <c r="ECL275" s="676"/>
      <c r="ECM275" s="676"/>
      <c r="ECN275" s="676"/>
      <c r="ECO275" s="676"/>
      <c r="ECP275" s="676"/>
      <c r="ECQ275" s="676"/>
      <c r="ECR275" s="676"/>
      <c r="ECS275" s="676"/>
      <c r="ECT275" s="674"/>
      <c r="ECU275" s="674"/>
      <c r="ECV275" s="674"/>
      <c r="ECW275" s="674"/>
      <c r="ECX275" s="674"/>
      <c r="ECY275" s="674"/>
      <c r="ECZ275" s="674"/>
      <c r="EDA275" s="674"/>
      <c r="EDB275" s="674"/>
      <c r="EDC275" s="674"/>
      <c r="EDD275" s="674"/>
      <c r="EDE275" s="674"/>
      <c r="EDF275" s="674"/>
      <c r="EDG275" s="674"/>
      <c r="EDH275" s="674"/>
      <c r="EDI275" s="674"/>
      <c r="EDJ275" s="674"/>
      <c r="EDK275" s="674"/>
      <c r="EDL275" s="674"/>
      <c r="EDM275" s="674"/>
      <c r="EDN275" s="674"/>
      <c r="EDO275" s="674"/>
      <c r="EDP275" s="674"/>
      <c r="EDQ275" s="674"/>
      <c r="EDR275" s="675"/>
      <c r="EDS275" s="675"/>
      <c r="EDT275" s="675"/>
      <c r="EDU275" s="675"/>
      <c r="EDV275" s="675"/>
      <c r="EDW275" s="674"/>
      <c r="EDX275" s="674"/>
      <c r="EDY275" s="675"/>
      <c r="EDZ275" s="675"/>
      <c r="EEA275" s="674"/>
      <c r="EEB275" s="674"/>
      <c r="EEC275" s="675"/>
      <c r="EED275" s="675"/>
      <c r="EEE275" s="674"/>
      <c r="EEF275" s="674"/>
      <c r="EEG275" s="674"/>
      <c r="EEH275" s="674"/>
      <c r="EEI275" s="674"/>
      <c r="EEJ275" s="674"/>
      <c r="EEK275" s="674"/>
      <c r="EEL275" s="675"/>
      <c r="EEM275" s="675"/>
      <c r="EEN275" s="674"/>
      <c r="EEO275" s="674"/>
      <c r="EEP275" s="675"/>
      <c r="EEQ275" s="675"/>
      <c r="EER275" s="674"/>
      <c r="EES275" s="674"/>
      <c r="EET275" s="674"/>
      <c r="EEU275" s="674"/>
      <c r="EEV275" s="674"/>
      <c r="EEW275" s="673"/>
      <c r="EEX275" s="677"/>
      <c r="EEY275" s="674"/>
      <c r="EEZ275" s="674"/>
      <c r="EFA275" s="674"/>
      <c r="EFB275" s="674"/>
      <c r="EFC275" s="674"/>
      <c r="EFD275" s="674"/>
      <c r="EFE275" s="674"/>
      <c r="EFF275" s="676"/>
      <c r="EFG275" s="676"/>
      <c r="EFH275" s="676"/>
      <c r="EFI275" s="676"/>
      <c r="EFJ275" s="676"/>
      <c r="EFK275" s="676"/>
      <c r="EFL275" s="676"/>
      <c r="EFM275" s="676"/>
      <c r="EFN275" s="676"/>
      <c r="EFO275" s="676"/>
      <c r="EFP275" s="676"/>
      <c r="EFQ275" s="676"/>
      <c r="EFR275" s="676"/>
      <c r="EFS275" s="676"/>
      <c r="EFT275" s="676"/>
      <c r="EFU275" s="676"/>
      <c r="EFV275" s="676"/>
      <c r="EFW275" s="676"/>
      <c r="EFX275" s="676"/>
      <c r="EFY275" s="676"/>
      <c r="EFZ275" s="676"/>
      <c r="EGA275" s="676"/>
      <c r="EGB275" s="676"/>
      <c r="EGC275" s="676"/>
      <c r="EGD275" s="676"/>
      <c r="EGE275" s="676"/>
      <c r="EGF275" s="676"/>
      <c r="EGG275" s="676"/>
      <c r="EGH275" s="676"/>
      <c r="EGI275" s="676"/>
      <c r="EGJ275" s="676"/>
      <c r="EGK275" s="676"/>
      <c r="EGL275" s="676"/>
      <c r="EGM275" s="676"/>
      <c r="EGN275" s="676"/>
      <c r="EGO275" s="676"/>
      <c r="EGP275" s="676"/>
      <c r="EGQ275" s="676"/>
      <c r="EGR275" s="676"/>
      <c r="EGS275" s="676"/>
      <c r="EGT275" s="676"/>
      <c r="EGU275" s="676"/>
      <c r="EGV275" s="676"/>
      <c r="EGW275" s="676"/>
      <c r="EGX275" s="674"/>
      <c r="EGY275" s="674"/>
      <c r="EGZ275" s="674"/>
      <c r="EHA275" s="674"/>
      <c r="EHB275" s="674"/>
      <c r="EHC275" s="674"/>
      <c r="EHD275" s="674"/>
      <c r="EHE275" s="674"/>
      <c r="EHF275" s="674"/>
      <c r="EHG275" s="674"/>
      <c r="EHH275" s="674"/>
      <c r="EHI275" s="674"/>
      <c r="EHJ275" s="674"/>
      <c r="EHK275" s="674"/>
      <c r="EHL275" s="674"/>
      <c r="EHM275" s="674"/>
      <c r="EHN275" s="674"/>
      <c r="EHO275" s="674"/>
      <c r="EHP275" s="674"/>
      <c r="EHQ275" s="674"/>
      <c r="EHR275" s="674"/>
      <c r="EHS275" s="674"/>
      <c r="EHT275" s="674"/>
      <c r="EHU275" s="674"/>
      <c r="EHV275" s="675"/>
      <c r="EHW275" s="675"/>
      <c r="EHX275" s="675"/>
      <c r="EHY275" s="675"/>
      <c r="EHZ275" s="675"/>
      <c r="EIA275" s="674"/>
      <c r="EIB275" s="674"/>
      <c r="EIC275" s="675"/>
      <c r="EID275" s="675"/>
      <c r="EIE275" s="674"/>
      <c r="EIF275" s="674"/>
      <c r="EIG275" s="675"/>
      <c r="EIH275" s="675"/>
      <c r="EII275" s="674"/>
      <c r="EIJ275" s="674"/>
      <c r="EIK275" s="674"/>
      <c r="EIL275" s="674"/>
      <c r="EIM275" s="674"/>
      <c r="EIN275" s="674"/>
      <c r="EIO275" s="674"/>
      <c r="EIP275" s="675"/>
      <c r="EIQ275" s="675"/>
      <c r="EIR275" s="674"/>
      <c r="EIS275" s="674"/>
      <c r="EIT275" s="675"/>
      <c r="EIU275" s="675"/>
      <c r="EIV275" s="674"/>
      <c r="EIW275" s="674"/>
      <c r="EIX275" s="674"/>
      <c r="EIY275" s="674"/>
      <c r="EIZ275" s="674"/>
      <c r="EJA275" s="673"/>
      <c r="EJB275" s="677"/>
      <c r="EJC275" s="674"/>
      <c r="EJD275" s="674"/>
      <c r="EJE275" s="674"/>
      <c r="EJF275" s="674"/>
      <c r="EJG275" s="674"/>
      <c r="EJH275" s="674"/>
      <c r="EJI275" s="674"/>
      <c r="EJJ275" s="676"/>
      <c r="EJK275" s="676"/>
      <c r="EJL275" s="676"/>
      <c r="EJM275" s="676"/>
      <c r="EJN275" s="676"/>
      <c r="EJO275" s="676"/>
      <c r="EJP275" s="676"/>
      <c r="EJQ275" s="676"/>
      <c r="EJR275" s="676"/>
      <c r="EJS275" s="676"/>
      <c r="EJT275" s="676"/>
      <c r="EJU275" s="676"/>
      <c r="EJV275" s="676"/>
      <c r="EJW275" s="676"/>
      <c r="EJX275" s="676"/>
      <c r="EJY275" s="676"/>
      <c r="EJZ275" s="676"/>
      <c r="EKA275" s="676"/>
      <c r="EKB275" s="676"/>
      <c r="EKC275" s="676"/>
      <c r="EKD275" s="676"/>
      <c r="EKE275" s="676"/>
      <c r="EKF275" s="676"/>
      <c r="EKG275" s="676"/>
      <c r="EKH275" s="676"/>
      <c r="EKI275" s="676"/>
      <c r="EKJ275" s="676"/>
      <c r="EKK275" s="676"/>
      <c r="EKL275" s="676"/>
      <c r="EKM275" s="676"/>
      <c r="EKN275" s="676"/>
      <c r="EKO275" s="676"/>
      <c r="EKP275" s="676"/>
      <c r="EKQ275" s="676"/>
      <c r="EKR275" s="676"/>
      <c r="EKS275" s="676"/>
      <c r="EKT275" s="676"/>
      <c r="EKU275" s="676"/>
      <c r="EKV275" s="676"/>
      <c r="EKW275" s="676"/>
      <c r="EKX275" s="676"/>
      <c r="EKY275" s="676"/>
      <c r="EKZ275" s="676"/>
      <c r="ELA275" s="676"/>
      <c r="ELB275" s="674"/>
      <c r="ELC275" s="674"/>
      <c r="ELD275" s="674"/>
      <c r="ELE275" s="674"/>
      <c r="ELF275" s="674"/>
      <c r="ELG275" s="674"/>
      <c r="ELH275" s="674"/>
      <c r="ELI275" s="674"/>
      <c r="ELJ275" s="674"/>
      <c r="ELK275" s="674"/>
      <c r="ELL275" s="674"/>
      <c r="ELM275" s="674"/>
      <c r="ELN275" s="674"/>
      <c r="ELO275" s="674"/>
      <c r="ELP275" s="674"/>
      <c r="ELQ275" s="674"/>
      <c r="ELR275" s="674"/>
      <c r="ELS275" s="674"/>
      <c r="ELT275" s="674"/>
      <c r="ELU275" s="674"/>
      <c r="ELV275" s="674"/>
      <c r="ELW275" s="674"/>
      <c r="ELX275" s="674"/>
      <c r="ELY275" s="674"/>
      <c r="ELZ275" s="675"/>
      <c r="EMA275" s="675"/>
      <c r="EMB275" s="675"/>
      <c r="EMC275" s="675"/>
      <c r="EMD275" s="675"/>
      <c r="EME275" s="674"/>
      <c r="EMF275" s="674"/>
      <c r="EMG275" s="675"/>
      <c r="EMH275" s="675"/>
      <c r="EMI275" s="674"/>
      <c r="EMJ275" s="674"/>
      <c r="EMK275" s="675"/>
      <c r="EML275" s="675"/>
      <c r="EMM275" s="674"/>
      <c r="EMN275" s="674"/>
      <c r="EMO275" s="674"/>
      <c r="EMP275" s="674"/>
      <c r="EMQ275" s="674"/>
      <c r="EMR275" s="674"/>
      <c r="EMS275" s="674"/>
      <c r="EMT275" s="675"/>
      <c r="EMU275" s="675"/>
      <c r="EMV275" s="674"/>
      <c r="EMW275" s="674"/>
      <c r="EMX275" s="675"/>
      <c r="EMY275" s="675"/>
      <c r="EMZ275" s="674"/>
      <c r="ENA275" s="674"/>
      <c r="ENB275" s="674"/>
      <c r="ENC275" s="674"/>
      <c r="END275" s="674"/>
      <c r="ENE275" s="673"/>
      <c r="ENF275" s="677"/>
      <c r="ENG275" s="674"/>
      <c r="ENH275" s="674"/>
      <c r="ENI275" s="674"/>
      <c r="ENJ275" s="674"/>
      <c r="ENK275" s="674"/>
      <c r="ENL275" s="674"/>
      <c r="ENM275" s="674"/>
      <c r="ENN275" s="676"/>
      <c r="ENO275" s="676"/>
      <c r="ENP275" s="676"/>
      <c r="ENQ275" s="676"/>
      <c r="ENR275" s="676"/>
      <c r="ENS275" s="676"/>
      <c r="ENT275" s="676"/>
      <c r="ENU275" s="676"/>
      <c r="ENV275" s="676"/>
      <c r="ENW275" s="676"/>
      <c r="ENX275" s="676"/>
      <c r="ENY275" s="676"/>
      <c r="ENZ275" s="676"/>
      <c r="EOA275" s="676"/>
      <c r="EOB275" s="676"/>
      <c r="EOC275" s="676"/>
      <c r="EOD275" s="676"/>
      <c r="EOE275" s="676"/>
      <c r="EOF275" s="676"/>
      <c r="EOG275" s="676"/>
      <c r="EOH275" s="676"/>
      <c r="EOI275" s="676"/>
      <c r="EOJ275" s="676"/>
      <c r="EOK275" s="676"/>
      <c r="EOL275" s="676"/>
      <c r="EOM275" s="676"/>
      <c r="EON275" s="676"/>
      <c r="EOO275" s="676"/>
      <c r="EOP275" s="676"/>
      <c r="EOQ275" s="676"/>
      <c r="EOR275" s="676"/>
      <c r="EOS275" s="676"/>
      <c r="EOT275" s="676"/>
      <c r="EOU275" s="676"/>
      <c r="EOV275" s="676"/>
      <c r="EOW275" s="676"/>
      <c r="EOX275" s="676"/>
      <c r="EOY275" s="676"/>
      <c r="EOZ275" s="676"/>
      <c r="EPA275" s="676"/>
      <c r="EPB275" s="676"/>
      <c r="EPC275" s="676"/>
      <c r="EPD275" s="676"/>
      <c r="EPE275" s="676"/>
      <c r="EPF275" s="674"/>
      <c r="EPG275" s="674"/>
      <c r="EPH275" s="674"/>
      <c r="EPI275" s="674"/>
      <c r="EPJ275" s="674"/>
      <c r="EPK275" s="674"/>
      <c r="EPL275" s="674"/>
      <c r="EPM275" s="674"/>
      <c r="EPN275" s="674"/>
      <c r="EPO275" s="674"/>
      <c r="EPP275" s="674"/>
      <c r="EPQ275" s="674"/>
      <c r="EPR275" s="674"/>
      <c r="EPS275" s="674"/>
      <c r="EPT275" s="674"/>
      <c r="EPU275" s="674"/>
      <c r="EPV275" s="674"/>
      <c r="EPW275" s="674"/>
      <c r="EPX275" s="674"/>
      <c r="EPY275" s="674"/>
      <c r="EPZ275" s="674"/>
      <c r="EQA275" s="674"/>
      <c r="EQB275" s="674"/>
      <c r="EQC275" s="674"/>
      <c r="EQD275" s="675"/>
      <c r="EQE275" s="675"/>
      <c r="EQF275" s="675"/>
      <c r="EQG275" s="675"/>
      <c r="EQH275" s="675"/>
      <c r="EQI275" s="674"/>
      <c r="EQJ275" s="674"/>
      <c r="EQK275" s="675"/>
      <c r="EQL275" s="675"/>
      <c r="EQM275" s="674"/>
      <c r="EQN275" s="674"/>
      <c r="EQO275" s="675"/>
      <c r="EQP275" s="675"/>
      <c r="EQQ275" s="674"/>
      <c r="EQR275" s="674"/>
      <c r="EQS275" s="674"/>
      <c r="EQT275" s="674"/>
      <c r="EQU275" s="674"/>
      <c r="EQV275" s="674"/>
      <c r="EQW275" s="674"/>
      <c r="EQX275" s="675"/>
      <c r="EQY275" s="675"/>
      <c r="EQZ275" s="674"/>
      <c r="ERA275" s="674"/>
      <c r="ERB275" s="675"/>
      <c r="ERC275" s="675"/>
      <c r="ERD275" s="674"/>
      <c r="ERE275" s="674"/>
      <c r="ERF275" s="674"/>
      <c r="ERG275" s="674"/>
      <c r="ERH275" s="674"/>
      <c r="ERI275" s="673"/>
      <c r="ERJ275" s="677"/>
      <c r="ERK275" s="674"/>
      <c r="ERL275" s="674"/>
      <c r="ERM275" s="674"/>
      <c r="ERN275" s="674"/>
      <c r="ERO275" s="674"/>
      <c r="ERP275" s="674"/>
      <c r="ERQ275" s="674"/>
      <c r="ERR275" s="676"/>
      <c r="ERS275" s="676"/>
      <c r="ERT275" s="676"/>
      <c r="ERU275" s="676"/>
      <c r="ERV275" s="676"/>
      <c r="ERW275" s="676"/>
      <c r="ERX275" s="676"/>
      <c r="ERY275" s="676"/>
      <c r="ERZ275" s="676"/>
      <c r="ESA275" s="676"/>
      <c r="ESB275" s="676"/>
      <c r="ESC275" s="676"/>
      <c r="ESD275" s="676"/>
      <c r="ESE275" s="676"/>
      <c r="ESF275" s="676"/>
      <c r="ESG275" s="676"/>
      <c r="ESH275" s="676"/>
      <c r="ESI275" s="676"/>
      <c r="ESJ275" s="676"/>
      <c r="ESK275" s="676"/>
      <c r="ESL275" s="676"/>
      <c r="ESM275" s="676"/>
      <c r="ESN275" s="676"/>
      <c r="ESO275" s="676"/>
      <c r="ESP275" s="676"/>
      <c r="ESQ275" s="676"/>
      <c r="ESR275" s="676"/>
      <c r="ESS275" s="676"/>
      <c r="EST275" s="676"/>
      <c r="ESU275" s="676"/>
      <c r="ESV275" s="676"/>
      <c r="ESW275" s="676"/>
      <c r="ESX275" s="676"/>
      <c r="ESY275" s="676"/>
      <c r="ESZ275" s="676"/>
      <c r="ETA275" s="676"/>
      <c r="ETB275" s="676"/>
      <c r="ETC275" s="676"/>
      <c r="ETD275" s="676"/>
      <c r="ETE275" s="676"/>
      <c r="ETF275" s="676"/>
      <c r="ETG275" s="676"/>
      <c r="ETH275" s="676"/>
      <c r="ETI275" s="676"/>
      <c r="ETJ275" s="674"/>
      <c r="ETK275" s="674"/>
      <c r="ETL275" s="674"/>
      <c r="ETM275" s="674"/>
      <c r="ETN275" s="674"/>
      <c r="ETO275" s="674"/>
      <c r="ETP275" s="674"/>
      <c r="ETQ275" s="674"/>
      <c r="ETR275" s="674"/>
      <c r="ETS275" s="674"/>
      <c r="ETT275" s="674"/>
      <c r="ETU275" s="674"/>
      <c r="ETV275" s="674"/>
      <c r="ETW275" s="674"/>
      <c r="ETX275" s="674"/>
      <c r="ETY275" s="674"/>
      <c r="ETZ275" s="674"/>
      <c r="EUA275" s="674"/>
      <c r="EUB275" s="674"/>
      <c r="EUC275" s="674"/>
      <c r="EUD275" s="674"/>
      <c r="EUE275" s="674"/>
      <c r="EUF275" s="674"/>
      <c r="EUG275" s="674"/>
      <c r="EUH275" s="675"/>
      <c r="EUI275" s="675"/>
      <c r="EUJ275" s="675"/>
      <c r="EUK275" s="675"/>
      <c r="EUL275" s="675"/>
      <c r="EUM275" s="674"/>
      <c r="EUN275" s="674"/>
      <c r="EUO275" s="675"/>
      <c r="EUP275" s="675"/>
      <c r="EUQ275" s="674"/>
      <c r="EUR275" s="674"/>
      <c r="EUS275" s="675"/>
      <c r="EUT275" s="675"/>
      <c r="EUU275" s="674"/>
      <c r="EUV275" s="674"/>
      <c r="EUW275" s="674"/>
      <c r="EUX275" s="674"/>
      <c r="EUY275" s="674"/>
      <c r="EUZ275" s="674"/>
      <c r="EVA275" s="674"/>
      <c r="EVB275" s="675"/>
      <c r="EVC275" s="675"/>
      <c r="EVD275" s="674"/>
      <c r="EVE275" s="674"/>
      <c r="EVF275" s="675"/>
      <c r="EVG275" s="675"/>
      <c r="EVH275" s="674"/>
      <c r="EVI275" s="674"/>
      <c r="EVJ275" s="674"/>
      <c r="EVK275" s="674"/>
      <c r="EVL275" s="674"/>
      <c r="EVM275" s="673"/>
      <c r="EVN275" s="677"/>
      <c r="EVO275" s="674"/>
      <c r="EVP275" s="674"/>
      <c r="EVQ275" s="674"/>
      <c r="EVR275" s="674"/>
      <c r="EVS275" s="674"/>
      <c r="EVT275" s="674"/>
      <c r="EVU275" s="674"/>
      <c r="EVV275" s="676"/>
      <c r="EVW275" s="676"/>
      <c r="EVX275" s="676"/>
      <c r="EVY275" s="676"/>
      <c r="EVZ275" s="676"/>
      <c r="EWA275" s="676"/>
      <c r="EWB275" s="676"/>
      <c r="EWC275" s="676"/>
      <c r="EWD275" s="676"/>
      <c r="EWE275" s="676"/>
      <c r="EWF275" s="676"/>
      <c r="EWG275" s="676"/>
      <c r="EWH275" s="676"/>
      <c r="EWI275" s="676"/>
      <c r="EWJ275" s="676"/>
      <c r="EWK275" s="676"/>
      <c r="EWL275" s="676"/>
      <c r="EWM275" s="676"/>
      <c r="EWN275" s="676"/>
      <c r="EWO275" s="676"/>
      <c r="EWP275" s="676"/>
      <c r="EWQ275" s="676"/>
      <c r="EWR275" s="676"/>
      <c r="EWS275" s="676"/>
      <c r="EWT275" s="676"/>
      <c r="EWU275" s="676"/>
      <c r="EWV275" s="676"/>
      <c r="EWW275" s="676"/>
      <c r="EWX275" s="676"/>
      <c r="EWY275" s="676"/>
      <c r="EWZ275" s="676"/>
      <c r="EXA275" s="676"/>
      <c r="EXB275" s="676"/>
      <c r="EXC275" s="676"/>
      <c r="EXD275" s="676"/>
      <c r="EXE275" s="676"/>
      <c r="EXF275" s="676"/>
      <c r="EXG275" s="676"/>
      <c r="EXH275" s="676"/>
      <c r="EXI275" s="676"/>
      <c r="EXJ275" s="676"/>
      <c r="EXK275" s="676"/>
      <c r="EXL275" s="676"/>
      <c r="EXM275" s="676"/>
      <c r="EXN275" s="674"/>
      <c r="EXO275" s="674"/>
      <c r="EXP275" s="674"/>
      <c r="EXQ275" s="674"/>
      <c r="EXR275" s="674"/>
      <c r="EXS275" s="674"/>
      <c r="EXT275" s="674"/>
      <c r="EXU275" s="674"/>
      <c r="EXV275" s="674"/>
      <c r="EXW275" s="674"/>
      <c r="EXX275" s="674"/>
      <c r="EXY275" s="674"/>
      <c r="EXZ275" s="674"/>
      <c r="EYA275" s="674"/>
      <c r="EYB275" s="674"/>
      <c r="EYC275" s="674"/>
      <c r="EYD275" s="674"/>
      <c r="EYE275" s="674"/>
      <c r="EYF275" s="674"/>
      <c r="EYG275" s="674"/>
      <c r="EYH275" s="674"/>
      <c r="EYI275" s="674"/>
      <c r="EYJ275" s="674"/>
      <c r="EYK275" s="674"/>
      <c r="EYL275" s="675"/>
      <c r="EYM275" s="675"/>
      <c r="EYN275" s="675"/>
      <c r="EYO275" s="675"/>
      <c r="EYP275" s="675"/>
      <c r="EYQ275" s="674"/>
      <c r="EYR275" s="674"/>
      <c r="EYS275" s="675"/>
      <c r="EYT275" s="675"/>
      <c r="EYU275" s="674"/>
      <c r="EYV275" s="674"/>
      <c r="EYW275" s="675"/>
      <c r="EYX275" s="675"/>
      <c r="EYY275" s="674"/>
      <c r="EYZ275" s="674"/>
      <c r="EZA275" s="674"/>
      <c r="EZB275" s="674"/>
      <c r="EZC275" s="674"/>
      <c r="EZD275" s="674"/>
      <c r="EZE275" s="674"/>
      <c r="EZF275" s="675"/>
      <c r="EZG275" s="675"/>
      <c r="EZH275" s="674"/>
      <c r="EZI275" s="674"/>
      <c r="EZJ275" s="675"/>
      <c r="EZK275" s="675"/>
      <c r="EZL275" s="674"/>
      <c r="EZM275" s="674"/>
      <c r="EZN275" s="674"/>
      <c r="EZO275" s="674"/>
      <c r="EZP275" s="674"/>
      <c r="EZQ275" s="673"/>
      <c r="EZR275" s="677"/>
      <c r="EZS275" s="674"/>
      <c r="EZT275" s="674"/>
      <c r="EZU275" s="674"/>
      <c r="EZV275" s="674"/>
      <c r="EZW275" s="674"/>
      <c r="EZX275" s="674"/>
      <c r="EZY275" s="674"/>
      <c r="EZZ275" s="676"/>
      <c r="FAA275" s="676"/>
      <c r="FAB275" s="676"/>
      <c r="FAC275" s="676"/>
      <c r="FAD275" s="676"/>
      <c r="FAE275" s="676"/>
      <c r="FAF275" s="676"/>
      <c r="FAG275" s="676"/>
      <c r="FAH275" s="676"/>
      <c r="FAI275" s="676"/>
      <c r="FAJ275" s="676"/>
      <c r="FAK275" s="676"/>
      <c r="FAL275" s="676"/>
      <c r="FAM275" s="676"/>
      <c r="FAN275" s="676"/>
      <c r="FAO275" s="676"/>
      <c r="FAP275" s="676"/>
      <c r="FAQ275" s="676"/>
      <c r="FAR275" s="676"/>
      <c r="FAS275" s="676"/>
      <c r="FAT275" s="676"/>
      <c r="FAU275" s="676"/>
      <c r="FAV275" s="676"/>
      <c r="FAW275" s="676"/>
      <c r="FAX275" s="676"/>
      <c r="FAY275" s="676"/>
      <c r="FAZ275" s="676"/>
      <c r="FBA275" s="676"/>
      <c r="FBB275" s="676"/>
      <c r="FBC275" s="676"/>
      <c r="FBD275" s="676"/>
      <c r="FBE275" s="676"/>
      <c r="FBF275" s="676"/>
      <c r="FBG275" s="676"/>
      <c r="FBH275" s="676"/>
      <c r="FBI275" s="676"/>
      <c r="FBJ275" s="676"/>
      <c r="FBK275" s="676"/>
      <c r="FBL275" s="676"/>
      <c r="FBM275" s="676"/>
      <c r="FBN275" s="676"/>
      <c r="FBO275" s="676"/>
      <c r="FBP275" s="676"/>
      <c r="FBQ275" s="676"/>
      <c r="FBR275" s="674"/>
      <c r="FBS275" s="674"/>
      <c r="FBT275" s="674"/>
      <c r="FBU275" s="674"/>
      <c r="FBV275" s="674"/>
      <c r="FBW275" s="674"/>
      <c r="FBX275" s="674"/>
      <c r="FBY275" s="674"/>
      <c r="FBZ275" s="674"/>
      <c r="FCA275" s="674"/>
      <c r="FCB275" s="674"/>
      <c r="FCC275" s="674"/>
      <c r="FCD275" s="674"/>
      <c r="FCE275" s="674"/>
      <c r="FCF275" s="674"/>
      <c r="FCG275" s="674"/>
      <c r="FCH275" s="674"/>
      <c r="FCI275" s="674"/>
      <c r="FCJ275" s="674"/>
      <c r="FCK275" s="674"/>
      <c r="FCL275" s="674"/>
      <c r="FCM275" s="674"/>
      <c r="FCN275" s="674"/>
      <c r="FCO275" s="674"/>
      <c r="FCP275" s="675"/>
      <c r="FCQ275" s="675"/>
      <c r="FCR275" s="675"/>
      <c r="FCS275" s="675"/>
      <c r="FCT275" s="675"/>
      <c r="FCU275" s="674"/>
      <c r="FCV275" s="674"/>
      <c r="FCW275" s="675"/>
      <c r="FCX275" s="675"/>
      <c r="FCY275" s="674"/>
      <c r="FCZ275" s="674"/>
      <c r="FDA275" s="675"/>
      <c r="FDB275" s="675"/>
      <c r="FDC275" s="674"/>
      <c r="FDD275" s="674"/>
      <c r="FDE275" s="674"/>
      <c r="FDF275" s="674"/>
      <c r="FDG275" s="674"/>
      <c r="FDH275" s="674"/>
      <c r="FDI275" s="674"/>
      <c r="FDJ275" s="675"/>
      <c r="FDK275" s="675"/>
      <c r="FDL275" s="674"/>
      <c r="FDM275" s="674"/>
      <c r="FDN275" s="675"/>
      <c r="FDO275" s="675"/>
      <c r="FDP275" s="674"/>
      <c r="FDQ275" s="674"/>
      <c r="FDR275" s="674"/>
      <c r="FDS275" s="674"/>
      <c r="FDT275" s="674"/>
      <c r="FDU275" s="673"/>
      <c r="FDV275" s="677"/>
      <c r="FDW275" s="674"/>
      <c r="FDX275" s="674"/>
      <c r="FDY275" s="674"/>
      <c r="FDZ275" s="674"/>
      <c r="FEA275" s="674"/>
      <c r="FEB275" s="674"/>
      <c r="FEC275" s="674"/>
      <c r="FED275" s="676"/>
      <c r="FEE275" s="676"/>
      <c r="FEF275" s="676"/>
      <c r="FEG275" s="676"/>
      <c r="FEH275" s="676"/>
      <c r="FEI275" s="676"/>
      <c r="FEJ275" s="676"/>
      <c r="FEK275" s="676"/>
      <c r="FEL275" s="676"/>
      <c r="FEM275" s="676"/>
      <c r="FEN275" s="676"/>
      <c r="FEO275" s="676"/>
      <c r="FEP275" s="676"/>
      <c r="FEQ275" s="676"/>
      <c r="FER275" s="676"/>
      <c r="FES275" s="676"/>
      <c r="FET275" s="676"/>
      <c r="FEU275" s="676"/>
      <c r="FEV275" s="676"/>
      <c r="FEW275" s="676"/>
      <c r="FEX275" s="676"/>
      <c r="FEY275" s="676"/>
      <c r="FEZ275" s="676"/>
      <c r="FFA275" s="676"/>
      <c r="FFB275" s="676"/>
      <c r="FFC275" s="676"/>
      <c r="FFD275" s="676"/>
      <c r="FFE275" s="676"/>
      <c r="FFF275" s="676"/>
      <c r="FFG275" s="676"/>
      <c r="FFH275" s="676"/>
      <c r="FFI275" s="676"/>
      <c r="FFJ275" s="676"/>
      <c r="FFK275" s="676"/>
      <c r="FFL275" s="676"/>
      <c r="FFM275" s="676"/>
      <c r="FFN275" s="676"/>
      <c r="FFO275" s="676"/>
      <c r="FFP275" s="676"/>
      <c r="FFQ275" s="676"/>
      <c r="FFR275" s="676"/>
      <c r="FFS275" s="676"/>
      <c r="FFT275" s="676"/>
      <c r="FFU275" s="676"/>
      <c r="FFV275" s="674"/>
      <c r="FFW275" s="674"/>
      <c r="FFX275" s="674"/>
      <c r="FFY275" s="674"/>
      <c r="FFZ275" s="674"/>
      <c r="FGA275" s="674"/>
      <c r="FGB275" s="674"/>
      <c r="FGC275" s="674"/>
      <c r="FGD275" s="674"/>
      <c r="FGE275" s="674"/>
      <c r="FGF275" s="674"/>
      <c r="FGG275" s="674"/>
      <c r="FGH275" s="674"/>
      <c r="FGI275" s="674"/>
      <c r="FGJ275" s="674"/>
      <c r="FGK275" s="674"/>
      <c r="FGL275" s="674"/>
      <c r="FGM275" s="674"/>
      <c r="FGN275" s="674"/>
      <c r="FGO275" s="674"/>
      <c r="FGP275" s="674"/>
      <c r="FGQ275" s="674"/>
      <c r="FGR275" s="674"/>
      <c r="FGS275" s="674"/>
      <c r="FGT275" s="675"/>
      <c r="FGU275" s="675"/>
      <c r="FGV275" s="675"/>
      <c r="FGW275" s="675"/>
      <c r="FGX275" s="675"/>
      <c r="FGY275" s="674"/>
      <c r="FGZ275" s="674"/>
      <c r="FHA275" s="675"/>
      <c r="FHB275" s="675"/>
      <c r="FHC275" s="674"/>
      <c r="FHD275" s="674"/>
      <c r="FHE275" s="675"/>
      <c r="FHF275" s="675"/>
      <c r="FHG275" s="674"/>
      <c r="FHH275" s="674"/>
      <c r="FHI275" s="674"/>
      <c r="FHJ275" s="674"/>
      <c r="FHK275" s="674"/>
      <c r="FHL275" s="674"/>
      <c r="FHM275" s="674"/>
      <c r="FHN275" s="675"/>
      <c r="FHO275" s="675"/>
      <c r="FHP275" s="674"/>
      <c r="FHQ275" s="674"/>
      <c r="FHR275" s="675"/>
      <c r="FHS275" s="675"/>
      <c r="FHT275" s="674"/>
      <c r="FHU275" s="674"/>
      <c r="FHV275" s="674"/>
      <c r="FHW275" s="674"/>
      <c r="FHX275" s="674"/>
      <c r="FHY275" s="673"/>
      <c r="FHZ275" s="677"/>
      <c r="FIA275" s="674"/>
      <c r="FIB275" s="674"/>
      <c r="FIC275" s="674"/>
      <c r="FID275" s="674"/>
      <c r="FIE275" s="674"/>
      <c r="FIF275" s="674"/>
      <c r="FIG275" s="674"/>
      <c r="FIH275" s="676"/>
      <c r="FII275" s="676"/>
      <c r="FIJ275" s="676"/>
      <c r="FIK275" s="676"/>
      <c r="FIL275" s="676"/>
      <c r="FIM275" s="676"/>
      <c r="FIN275" s="676"/>
      <c r="FIO275" s="676"/>
      <c r="FIP275" s="676"/>
      <c r="FIQ275" s="676"/>
      <c r="FIR275" s="676"/>
      <c r="FIS275" s="676"/>
      <c r="FIT275" s="676"/>
      <c r="FIU275" s="676"/>
      <c r="FIV275" s="676"/>
      <c r="FIW275" s="676"/>
      <c r="FIX275" s="676"/>
      <c r="FIY275" s="676"/>
      <c r="FIZ275" s="676"/>
      <c r="FJA275" s="676"/>
      <c r="FJB275" s="676"/>
      <c r="FJC275" s="676"/>
      <c r="FJD275" s="676"/>
      <c r="FJE275" s="676"/>
      <c r="FJF275" s="676"/>
      <c r="FJG275" s="676"/>
      <c r="FJH275" s="676"/>
      <c r="FJI275" s="676"/>
      <c r="FJJ275" s="676"/>
      <c r="FJK275" s="676"/>
      <c r="FJL275" s="676"/>
      <c r="FJM275" s="676"/>
      <c r="FJN275" s="676"/>
      <c r="FJO275" s="676"/>
      <c r="FJP275" s="676"/>
      <c r="FJQ275" s="676"/>
      <c r="FJR275" s="676"/>
      <c r="FJS275" s="676"/>
      <c r="FJT275" s="676"/>
      <c r="FJU275" s="676"/>
      <c r="FJV275" s="676"/>
      <c r="FJW275" s="676"/>
      <c r="FJX275" s="676"/>
      <c r="FJY275" s="676"/>
      <c r="FJZ275" s="674"/>
      <c r="FKA275" s="674"/>
      <c r="FKB275" s="674"/>
      <c r="FKC275" s="674"/>
      <c r="FKD275" s="674"/>
      <c r="FKE275" s="674"/>
      <c r="FKF275" s="674"/>
      <c r="FKG275" s="674"/>
      <c r="FKH275" s="674"/>
      <c r="FKI275" s="674"/>
      <c r="FKJ275" s="674"/>
      <c r="FKK275" s="674"/>
      <c r="FKL275" s="674"/>
      <c r="FKM275" s="674"/>
      <c r="FKN275" s="674"/>
      <c r="FKO275" s="674"/>
      <c r="FKP275" s="674"/>
      <c r="FKQ275" s="674"/>
      <c r="FKR275" s="674"/>
      <c r="FKS275" s="674"/>
      <c r="FKT275" s="674"/>
      <c r="FKU275" s="674"/>
      <c r="FKV275" s="674"/>
      <c r="FKW275" s="674"/>
      <c r="FKX275" s="675"/>
      <c r="FKY275" s="675"/>
      <c r="FKZ275" s="675"/>
      <c r="FLA275" s="675"/>
      <c r="FLB275" s="675"/>
      <c r="FLC275" s="674"/>
      <c r="FLD275" s="674"/>
      <c r="FLE275" s="675"/>
      <c r="FLF275" s="675"/>
      <c r="FLG275" s="674"/>
      <c r="FLH275" s="674"/>
      <c r="FLI275" s="675"/>
      <c r="FLJ275" s="675"/>
      <c r="FLK275" s="674"/>
      <c r="FLL275" s="674"/>
      <c r="FLM275" s="674"/>
      <c r="FLN275" s="674"/>
      <c r="FLO275" s="674"/>
      <c r="FLP275" s="674"/>
      <c r="FLQ275" s="674"/>
      <c r="FLR275" s="675"/>
      <c r="FLS275" s="675"/>
      <c r="FLT275" s="674"/>
      <c r="FLU275" s="674"/>
      <c r="FLV275" s="675"/>
      <c r="FLW275" s="675"/>
      <c r="FLX275" s="674"/>
      <c r="FLY275" s="674"/>
      <c r="FLZ275" s="674"/>
      <c r="FMA275" s="674"/>
      <c r="FMB275" s="674"/>
      <c r="FMC275" s="673"/>
      <c r="FMD275" s="677"/>
      <c r="FME275" s="674"/>
      <c r="FMF275" s="674"/>
      <c r="FMG275" s="674"/>
      <c r="FMH275" s="674"/>
      <c r="FMI275" s="674"/>
      <c r="FMJ275" s="674"/>
      <c r="FMK275" s="674"/>
      <c r="FML275" s="676"/>
      <c r="FMM275" s="676"/>
      <c r="FMN275" s="676"/>
      <c r="FMO275" s="676"/>
      <c r="FMP275" s="676"/>
      <c r="FMQ275" s="676"/>
      <c r="FMR275" s="676"/>
      <c r="FMS275" s="676"/>
      <c r="FMT275" s="676"/>
      <c r="FMU275" s="676"/>
      <c r="FMV275" s="676"/>
      <c r="FMW275" s="676"/>
      <c r="FMX275" s="676"/>
      <c r="FMY275" s="676"/>
      <c r="FMZ275" s="676"/>
      <c r="FNA275" s="676"/>
      <c r="FNB275" s="676"/>
      <c r="FNC275" s="676"/>
      <c r="FND275" s="676"/>
      <c r="FNE275" s="676"/>
      <c r="FNF275" s="676"/>
      <c r="FNG275" s="676"/>
      <c r="FNH275" s="676"/>
      <c r="FNI275" s="676"/>
      <c r="FNJ275" s="676"/>
      <c r="FNK275" s="676"/>
      <c r="FNL275" s="676"/>
      <c r="FNM275" s="676"/>
      <c r="FNN275" s="676"/>
      <c r="FNO275" s="676"/>
      <c r="FNP275" s="676"/>
      <c r="FNQ275" s="676"/>
      <c r="FNR275" s="676"/>
      <c r="FNS275" s="676"/>
      <c r="FNT275" s="676"/>
      <c r="FNU275" s="676"/>
      <c r="FNV275" s="676"/>
      <c r="FNW275" s="676"/>
      <c r="FNX275" s="676"/>
      <c r="FNY275" s="676"/>
      <c r="FNZ275" s="676"/>
      <c r="FOA275" s="676"/>
      <c r="FOB275" s="676"/>
      <c r="FOC275" s="676"/>
      <c r="FOD275" s="674"/>
      <c r="FOE275" s="674"/>
      <c r="FOF275" s="674"/>
      <c r="FOG275" s="674"/>
      <c r="FOH275" s="674"/>
      <c r="FOI275" s="674"/>
      <c r="FOJ275" s="674"/>
      <c r="FOK275" s="674"/>
      <c r="FOL275" s="674"/>
      <c r="FOM275" s="674"/>
      <c r="FON275" s="674"/>
      <c r="FOO275" s="674"/>
      <c r="FOP275" s="674"/>
      <c r="FOQ275" s="674"/>
      <c r="FOR275" s="674"/>
      <c r="FOS275" s="674"/>
      <c r="FOT275" s="674"/>
      <c r="FOU275" s="674"/>
      <c r="FOV275" s="674"/>
      <c r="FOW275" s="674"/>
      <c r="FOX275" s="674"/>
      <c r="FOY275" s="674"/>
      <c r="FOZ275" s="674"/>
      <c r="FPA275" s="674"/>
      <c r="FPB275" s="675"/>
      <c r="FPC275" s="675"/>
      <c r="FPD275" s="675"/>
      <c r="FPE275" s="675"/>
      <c r="FPF275" s="675"/>
      <c r="FPG275" s="674"/>
      <c r="FPH275" s="674"/>
      <c r="FPI275" s="675"/>
      <c r="FPJ275" s="675"/>
      <c r="FPK275" s="674"/>
      <c r="FPL275" s="674"/>
      <c r="FPM275" s="675"/>
      <c r="FPN275" s="675"/>
      <c r="FPO275" s="674"/>
      <c r="FPP275" s="674"/>
      <c r="FPQ275" s="674"/>
      <c r="FPR275" s="674"/>
      <c r="FPS275" s="674"/>
      <c r="FPT275" s="674"/>
      <c r="FPU275" s="674"/>
      <c r="FPV275" s="675"/>
      <c r="FPW275" s="675"/>
      <c r="FPX275" s="674"/>
      <c r="FPY275" s="674"/>
      <c r="FPZ275" s="675"/>
      <c r="FQA275" s="675"/>
      <c r="FQB275" s="674"/>
      <c r="FQC275" s="674"/>
      <c r="FQD275" s="674"/>
      <c r="FQE275" s="674"/>
      <c r="FQF275" s="674"/>
      <c r="FQG275" s="673"/>
      <c r="FQH275" s="677"/>
      <c r="FQI275" s="674"/>
      <c r="FQJ275" s="674"/>
      <c r="FQK275" s="674"/>
      <c r="FQL275" s="674"/>
      <c r="FQM275" s="674"/>
      <c r="FQN275" s="674"/>
      <c r="FQO275" s="674"/>
      <c r="FQP275" s="676"/>
      <c r="FQQ275" s="676"/>
      <c r="FQR275" s="676"/>
      <c r="FQS275" s="676"/>
      <c r="FQT275" s="676"/>
      <c r="FQU275" s="676"/>
      <c r="FQV275" s="676"/>
      <c r="FQW275" s="676"/>
      <c r="FQX275" s="676"/>
      <c r="FQY275" s="676"/>
      <c r="FQZ275" s="676"/>
      <c r="FRA275" s="676"/>
      <c r="FRB275" s="676"/>
      <c r="FRC275" s="676"/>
      <c r="FRD275" s="676"/>
      <c r="FRE275" s="676"/>
      <c r="FRF275" s="676"/>
      <c r="FRG275" s="676"/>
      <c r="FRH275" s="676"/>
      <c r="FRI275" s="676"/>
      <c r="FRJ275" s="676"/>
      <c r="FRK275" s="676"/>
      <c r="FRL275" s="676"/>
      <c r="FRM275" s="676"/>
      <c r="FRN275" s="676"/>
      <c r="FRO275" s="676"/>
      <c r="FRP275" s="676"/>
      <c r="FRQ275" s="676"/>
      <c r="FRR275" s="676"/>
      <c r="FRS275" s="676"/>
      <c r="FRT275" s="676"/>
      <c r="FRU275" s="676"/>
      <c r="FRV275" s="676"/>
      <c r="FRW275" s="676"/>
      <c r="FRX275" s="676"/>
      <c r="FRY275" s="676"/>
      <c r="FRZ275" s="676"/>
      <c r="FSA275" s="676"/>
      <c r="FSB275" s="676"/>
      <c r="FSC275" s="676"/>
      <c r="FSD275" s="676"/>
      <c r="FSE275" s="676"/>
      <c r="FSF275" s="676"/>
      <c r="FSG275" s="676"/>
      <c r="FSH275" s="674"/>
      <c r="FSI275" s="674"/>
      <c r="FSJ275" s="674"/>
      <c r="FSK275" s="674"/>
      <c r="FSL275" s="674"/>
      <c r="FSM275" s="674"/>
      <c r="FSN275" s="674"/>
      <c r="FSO275" s="674"/>
      <c r="FSP275" s="674"/>
      <c r="FSQ275" s="674"/>
      <c r="FSR275" s="674"/>
      <c r="FSS275" s="674"/>
      <c r="FST275" s="674"/>
      <c r="FSU275" s="674"/>
      <c r="FSV275" s="674"/>
      <c r="FSW275" s="674"/>
      <c r="FSX275" s="674"/>
      <c r="FSY275" s="674"/>
      <c r="FSZ275" s="674"/>
      <c r="FTA275" s="674"/>
      <c r="FTB275" s="674"/>
      <c r="FTC275" s="674"/>
      <c r="FTD275" s="674"/>
      <c r="FTE275" s="674"/>
      <c r="FTF275" s="675"/>
      <c r="FTG275" s="675"/>
      <c r="FTH275" s="675"/>
      <c r="FTI275" s="675"/>
      <c r="FTJ275" s="675"/>
      <c r="FTK275" s="674"/>
      <c r="FTL275" s="674"/>
      <c r="FTM275" s="675"/>
      <c r="FTN275" s="675"/>
      <c r="FTO275" s="674"/>
      <c r="FTP275" s="674"/>
      <c r="FTQ275" s="675"/>
      <c r="FTR275" s="675"/>
      <c r="FTS275" s="674"/>
      <c r="FTT275" s="674"/>
      <c r="FTU275" s="674"/>
      <c r="FTV275" s="674"/>
      <c r="FTW275" s="674"/>
      <c r="FTX275" s="674"/>
      <c r="FTY275" s="674"/>
      <c r="FTZ275" s="675"/>
      <c r="FUA275" s="675"/>
      <c r="FUB275" s="674"/>
      <c r="FUC275" s="674"/>
      <c r="FUD275" s="675"/>
      <c r="FUE275" s="675"/>
      <c r="FUF275" s="674"/>
      <c r="FUG275" s="674"/>
      <c r="FUH275" s="674"/>
      <c r="FUI275" s="674"/>
      <c r="FUJ275" s="674"/>
      <c r="FUK275" s="673"/>
      <c r="FUL275" s="677"/>
      <c r="FUM275" s="674"/>
      <c r="FUN275" s="674"/>
      <c r="FUO275" s="674"/>
      <c r="FUP275" s="674"/>
      <c r="FUQ275" s="674"/>
      <c r="FUR275" s="674"/>
      <c r="FUS275" s="674"/>
      <c r="FUT275" s="676"/>
      <c r="FUU275" s="676"/>
      <c r="FUV275" s="676"/>
      <c r="FUW275" s="676"/>
      <c r="FUX275" s="676"/>
      <c r="FUY275" s="676"/>
      <c r="FUZ275" s="676"/>
      <c r="FVA275" s="676"/>
      <c r="FVB275" s="676"/>
      <c r="FVC275" s="676"/>
      <c r="FVD275" s="676"/>
      <c r="FVE275" s="676"/>
      <c r="FVF275" s="676"/>
      <c r="FVG275" s="676"/>
      <c r="FVH275" s="676"/>
      <c r="FVI275" s="676"/>
      <c r="FVJ275" s="676"/>
      <c r="FVK275" s="676"/>
      <c r="FVL275" s="676"/>
      <c r="FVM275" s="676"/>
      <c r="FVN275" s="676"/>
      <c r="FVO275" s="676"/>
      <c r="FVP275" s="676"/>
      <c r="FVQ275" s="676"/>
      <c r="FVR275" s="676"/>
      <c r="FVS275" s="676"/>
      <c r="FVT275" s="676"/>
      <c r="FVU275" s="676"/>
      <c r="FVV275" s="676"/>
      <c r="FVW275" s="676"/>
      <c r="FVX275" s="676"/>
      <c r="FVY275" s="676"/>
      <c r="FVZ275" s="676"/>
      <c r="FWA275" s="676"/>
      <c r="FWB275" s="676"/>
      <c r="FWC275" s="676"/>
      <c r="FWD275" s="676"/>
      <c r="FWE275" s="676"/>
      <c r="FWF275" s="676"/>
      <c r="FWG275" s="676"/>
      <c r="FWH275" s="676"/>
      <c r="FWI275" s="676"/>
      <c r="FWJ275" s="676"/>
      <c r="FWK275" s="676"/>
      <c r="FWL275" s="674"/>
      <c r="FWM275" s="674"/>
      <c r="FWN275" s="674"/>
      <c r="FWO275" s="674"/>
      <c r="FWP275" s="674"/>
      <c r="FWQ275" s="674"/>
      <c r="FWR275" s="674"/>
      <c r="FWS275" s="674"/>
      <c r="FWT275" s="674"/>
      <c r="FWU275" s="674"/>
      <c r="FWV275" s="674"/>
      <c r="FWW275" s="674"/>
      <c r="FWX275" s="674"/>
      <c r="FWY275" s="674"/>
      <c r="FWZ275" s="674"/>
      <c r="FXA275" s="674"/>
      <c r="FXB275" s="674"/>
      <c r="FXC275" s="674"/>
      <c r="FXD275" s="674"/>
      <c r="FXE275" s="674"/>
      <c r="FXF275" s="674"/>
      <c r="FXG275" s="674"/>
      <c r="FXH275" s="674"/>
      <c r="FXI275" s="674"/>
      <c r="FXJ275" s="675"/>
      <c r="FXK275" s="675"/>
      <c r="FXL275" s="675"/>
      <c r="FXM275" s="675"/>
      <c r="FXN275" s="675"/>
      <c r="FXO275" s="674"/>
      <c r="FXP275" s="674"/>
      <c r="FXQ275" s="675"/>
      <c r="FXR275" s="675"/>
      <c r="FXS275" s="674"/>
      <c r="FXT275" s="674"/>
      <c r="FXU275" s="675"/>
      <c r="FXV275" s="675"/>
      <c r="FXW275" s="674"/>
      <c r="FXX275" s="674"/>
      <c r="FXY275" s="674"/>
      <c r="FXZ275" s="674"/>
      <c r="FYA275" s="674"/>
      <c r="FYB275" s="674"/>
      <c r="FYC275" s="674"/>
      <c r="FYD275" s="675"/>
      <c r="FYE275" s="675"/>
      <c r="FYF275" s="674"/>
      <c r="FYG275" s="674"/>
      <c r="FYH275" s="675"/>
      <c r="FYI275" s="675"/>
      <c r="FYJ275" s="674"/>
      <c r="FYK275" s="674"/>
      <c r="FYL275" s="674"/>
      <c r="FYM275" s="674"/>
      <c r="FYN275" s="674"/>
      <c r="FYO275" s="673"/>
      <c r="FYP275" s="677"/>
      <c r="FYQ275" s="674"/>
      <c r="FYR275" s="674"/>
      <c r="FYS275" s="674"/>
      <c r="FYT275" s="674"/>
      <c r="FYU275" s="674"/>
      <c r="FYV275" s="674"/>
      <c r="FYW275" s="674"/>
      <c r="FYX275" s="676"/>
      <c r="FYY275" s="676"/>
      <c r="FYZ275" s="676"/>
      <c r="FZA275" s="676"/>
      <c r="FZB275" s="676"/>
      <c r="FZC275" s="676"/>
      <c r="FZD275" s="676"/>
      <c r="FZE275" s="676"/>
      <c r="FZF275" s="676"/>
      <c r="FZG275" s="676"/>
      <c r="FZH275" s="676"/>
      <c r="FZI275" s="676"/>
      <c r="FZJ275" s="676"/>
      <c r="FZK275" s="676"/>
      <c r="FZL275" s="676"/>
      <c r="FZM275" s="676"/>
      <c r="FZN275" s="676"/>
      <c r="FZO275" s="676"/>
      <c r="FZP275" s="676"/>
      <c r="FZQ275" s="676"/>
      <c r="FZR275" s="676"/>
      <c r="FZS275" s="676"/>
      <c r="FZT275" s="676"/>
      <c r="FZU275" s="676"/>
      <c r="FZV275" s="676"/>
      <c r="FZW275" s="676"/>
      <c r="FZX275" s="676"/>
      <c r="FZY275" s="676"/>
      <c r="FZZ275" s="676"/>
      <c r="GAA275" s="676"/>
      <c r="GAB275" s="676"/>
      <c r="GAC275" s="676"/>
      <c r="GAD275" s="676"/>
      <c r="GAE275" s="676"/>
      <c r="GAF275" s="676"/>
      <c r="GAG275" s="676"/>
      <c r="GAH275" s="676"/>
      <c r="GAI275" s="676"/>
      <c r="GAJ275" s="676"/>
      <c r="GAK275" s="676"/>
      <c r="GAL275" s="676"/>
      <c r="GAM275" s="676"/>
      <c r="GAN275" s="676"/>
      <c r="GAO275" s="676"/>
      <c r="GAP275" s="674"/>
      <c r="GAQ275" s="674"/>
      <c r="GAR275" s="674"/>
      <c r="GAS275" s="674"/>
      <c r="GAT275" s="674"/>
      <c r="GAU275" s="674"/>
      <c r="GAV275" s="674"/>
      <c r="GAW275" s="674"/>
      <c r="GAX275" s="674"/>
      <c r="GAY275" s="674"/>
      <c r="GAZ275" s="674"/>
      <c r="GBA275" s="674"/>
      <c r="GBB275" s="674"/>
      <c r="GBC275" s="674"/>
      <c r="GBD275" s="674"/>
      <c r="GBE275" s="674"/>
      <c r="GBF275" s="674"/>
      <c r="GBG275" s="674"/>
      <c r="GBH275" s="674"/>
      <c r="GBI275" s="674"/>
      <c r="GBJ275" s="674"/>
      <c r="GBK275" s="674"/>
      <c r="GBL275" s="674"/>
      <c r="GBM275" s="674"/>
      <c r="GBN275" s="675"/>
      <c r="GBO275" s="675"/>
      <c r="GBP275" s="675"/>
      <c r="GBQ275" s="675"/>
      <c r="GBR275" s="675"/>
      <c r="GBS275" s="674"/>
      <c r="GBT275" s="674"/>
      <c r="GBU275" s="675"/>
      <c r="GBV275" s="675"/>
      <c r="GBW275" s="674"/>
      <c r="GBX275" s="674"/>
      <c r="GBY275" s="675"/>
      <c r="GBZ275" s="675"/>
      <c r="GCA275" s="674"/>
      <c r="GCB275" s="674"/>
      <c r="GCC275" s="674"/>
      <c r="GCD275" s="674"/>
      <c r="GCE275" s="674"/>
      <c r="GCF275" s="674"/>
      <c r="GCG275" s="674"/>
      <c r="GCH275" s="675"/>
      <c r="GCI275" s="675"/>
      <c r="GCJ275" s="674"/>
      <c r="GCK275" s="674"/>
      <c r="GCL275" s="675"/>
      <c r="GCM275" s="675"/>
      <c r="GCN275" s="674"/>
      <c r="GCO275" s="674"/>
      <c r="GCP275" s="674"/>
      <c r="GCQ275" s="674"/>
      <c r="GCR275" s="674"/>
      <c r="GCS275" s="673"/>
      <c r="GCT275" s="677"/>
      <c r="GCU275" s="674"/>
      <c r="GCV275" s="674"/>
      <c r="GCW275" s="674"/>
      <c r="GCX275" s="674"/>
      <c r="GCY275" s="674"/>
      <c r="GCZ275" s="674"/>
      <c r="GDA275" s="674"/>
      <c r="GDB275" s="676"/>
      <c r="GDC275" s="676"/>
      <c r="GDD275" s="676"/>
      <c r="GDE275" s="676"/>
      <c r="GDF275" s="676"/>
      <c r="GDG275" s="676"/>
      <c r="GDH275" s="676"/>
      <c r="GDI275" s="676"/>
      <c r="GDJ275" s="676"/>
      <c r="GDK275" s="676"/>
      <c r="GDL275" s="676"/>
      <c r="GDM275" s="676"/>
      <c r="GDN275" s="676"/>
      <c r="GDO275" s="676"/>
      <c r="GDP275" s="676"/>
      <c r="GDQ275" s="676"/>
      <c r="GDR275" s="676"/>
      <c r="GDS275" s="676"/>
      <c r="GDT275" s="676"/>
      <c r="GDU275" s="676"/>
      <c r="GDV275" s="676"/>
      <c r="GDW275" s="676"/>
      <c r="GDX275" s="676"/>
      <c r="GDY275" s="676"/>
      <c r="GDZ275" s="676"/>
      <c r="GEA275" s="676"/>
      <c r="GEB275" s="676"/>
      <c r="GEC275" s="676"/>
      <c r="GED275" s="676"/>
      <c r="GEE275" s="676"/>
      <c r="GEF275" s="676"/>
      <c r="GEG275" s="676"/>
      <c r="GEH275" s="676"/>
      <c r="GEI275" s="676"/>
      <c r="GEJ275" s="676"/>
      <c r="GEK275" s="676"/>
      <c r="GEL275" s="676"/>
      <c r="GEM275" s="676"/>
      <c r="GEN275" s="676"/>
      <c r="GEO275" s="676"/>
      <c r="GEP275" s="676"/>
      <c r="GEQ275" s="676"/>
      <c r="GER275" s="676"/>
      <c r="GES275" s="676"/>
      <c r="GET275" s="674"/>
      <c r="GEU275" s="674"/>
      <c r="GEV275" s="674"/>
      <c r="GEW275" s="674"/>
      <c r="GEX275" s="674"/>
      <c r="GEY275" s="674"/>
      <c r="GEZ275" s="674"/>
      <c r="GFA275" s="674"/>
      <c r="GFB275" s="674"/>
      <c r="GFC275" s="674"/>
      <c r="GFD275" s="674"/>
      <c r="GFE275" s="674"/>
      <c r="GFF275" s="674"/>
      <c r="GFG275" s="674"/>
      <c r="GFH275" s="674"/>
      <c r="GFI275" s="674"/>
      <c r="GFJ275" s="674"/>
      <c r="GFK275" s="674"/>
      <c r="GFL275" s="674"/>
      <c r="GFM275" s="674"/>
      <c r="GFN275" s="674"/>
      <c r="GFO275" s="674"/>
      <c r="GFP275" s="674"/>
      <c r="GFQ275" s="674"/>
      <c r="GFR275" s="675"/>
      <c r="GFS275" s="675"/>
      <c r="GFT275" s="675"/>
      <c r="GFU275" s="675"/>
      <c r="GFV275" s="675"/>
      <c r="GFW275" s="674"/>
      <c r="GFX275" s="674"/>
      <c r="GFY275" s="675"/>
      <c r="GFZ275" s="675"/>
      <c r="GGA275" s="674"/>
      <c r="GGB275" s="674"/>
      <c r="GGC275" s="675"/>
      <c r="GGD275" s="675"/>
      <c r="GGE275" s="674"/>
      <c r="GGF275" s="674"/>
      <c r="GGG275" s="674"/>
      <c r="GGH275" s="674"/>
      <c r="GGI275" s="674"/>
      <c r="GGJ275" s="674"/>
      <c r="GGK275" s="674"/>
      <c r="GGL275" s="675"/>
      <c r="GGM275" s="675"/>
      <c r="GGN275" s="674"/>
      <c r="GGO275" s="674"/>
      <c r="GGP275" s="675"/>
      <c r="GGQ275" s="675"/>
      <c r="GGR275" s="674"/>
      <c r="GGS275" s="674"/>
      <c r="GGT275" s="674"/>
      <c r="GGU275" s="674"/>
      <c r="GGV275" s="674"/>
      <c r="GGW275" s="673"/>
      <c r="GGX275" s="677"/>
      <c r="GGY275" s="674"/>
      <c r="GGZ275" s="674"/>
      <c r="GHA275" s="674"/>
      <c r="GHB275" s="674"/>
      <c r="GHC275" s="674"/>
      <c r="GHD275" s="674"/>
      <c r="GHE275" s="674"/>
      <c r="GHF275" s="676"/>
      <c r="GHG275" s="676"/>
      <c r="GHH275" s="676"/>
      <c r="GHI275" s="676"/>
      <c r="GHJ275" s="676"/>
      <c r="GHK275" s="676"/>
      <c r="GHL275" s="676"/>
      <c r="GHM275" s="676"/>
      <c r="GHN275" s="676"/>
      <c r="GHO275" s="676"/>
      <c r="GHP275" s="676"/>
      <c r="GHQ275" s="676"/>
      <c r="GHR275" s="676"/>
      <c r="GHS275" s="676"/>
      <c r="GHT275" s="676"/>
      <c r="GHU275" s="676"/>
      <c r="GHV275" s="676"/>
      <c r="GHW275" s="676"/>
      <c r="GHX275" s="676"/>
      <c r="GHY275" s="676"/>
      <c r="GHZ275" s="676"/>
      <c r="GIA275" s="676"/>
      <c r="GIB275" s="676"/>
      <c r="GIC275" s="676"/>
      <c r="GID275" s="676"/>
      <c r="GIE275" s="676"/>
      <c r="GIF275" s="676"/>
      <c r="GIG275" s="676"/>
      <c r="GIH275" s="676"/>
      <c r="GII275" s="676"/>
      <c r="GIJ275" s="676"/>
      <c r="GIK275" s="676"/>
      <c r="GIL275" s="676"/>
      <c r="GIM275" s="676"/>
      <c r="GIN275" s="676"/>
      <c r="GIO275" s="676"/>
      <c r="GIP275" s="676"/>
      <c r="GIQ275" s="676"/>
      <c r="GIR275" s="676"/>
      <c r="GIS275" s="676"/>
      <c r="GIT275" s="676"/>
      <c r="GIU275" s="676"/>
      <c r="GIV275" s="676"/>
      <c r="GIW275" s="676"/>
      <c r="GIX275" s="674"/>
      <c r="GIY275" s="674"/>
      <c r="GIZ275" s="674"/>
      <c r="GJA275" s="674"/>
      <c r="GJB275" s="674"/>
      <c r="GJC275" s="674"/>
      <c r="GJD275" s="674"/>
      <c r="GJE275" s="674"/>
      <c r="GJF275" s="674"/>
      <c r="GJG275" s="674"/>
      <c r="GJH275" s="674"/>
      <c r="GJI275" s="674"/>
      <c r="GJJ275" s="674"/>
      <c r="GJK275" s="674"/>
      <c r="GJL275" s="674"/>
      <c r="GJM275" s="674"/>
      <c r="GJN275" s="674"/>
      <c r="GJO275" s="674"/>
      <c r="GJP275" s="674"/>
      <c r="GJQ275" s="674"/>
      <c r="GJR275" s="674"/>
      <c r="GJS275" s="674"/>
      <c r="GJT275" s="674"/>
      <c r="GJU275" s="674"/>
      <c r="GJV275" s="675"/>
      <c r="GJW275" s="675"/>
      <c r="GJX275" s="675"/>
      <c r="GJY275" s="675"/>
      <c r="GJZ275" s="675"/>
      <c r="GKA275" s="674"/>
      <c r="GKB275" s="674"/>
      <c r="GKC275" s="675"/>
      <c r="GKD275" s="675"/>
      <c r="GKE275" s="674"/>
      <c r="GKF275" s="674"/>
      <c r="GKG275" s="675"/>
      <c r="GKH275" s="675"/>
      <c r="GKI275" s="674"/>
      <c r="GKJ275" s="674"/>
      <c r="GKK275" s="674"/>
      <c r="GKL275" s="674"/>
      <c r="GKM275" s="674"/>
      <c r="GKN275" s="674"/>
      <c r="GKO275" s="674"/>
      <c r="GKP275" s="675"/>
      <c r="GKQ275" s="675"/>
      <c r="GKR275" s="674"/>
      <c r="GKS275" s="674"/>
      <c r="GKT275" s="675"/>
      <c r="GKU275" s="675"/>
      <c r="GKV275" s="674"/>
      <c r="GKW275" s="674"/>
      <c r="GKX275" s="674"/>
      <c r="GKY275" s="674"/>
      <c r="GKZ275" s="674"/>
      <c r="GLA275" s="673"/>
      <c r="GLB275" s="677"/>
      <c r="GLC275" s="674"/>
      <c r="GLD275" s="674"/>
      <c r="GLE275" s="674"/>
      <c r="GLF275" s="674"/>
      <c r="GLG275" s="674"/>
      <c r="GLH275" s="674"/>
      <c r="GLI275" s="674"/>
      <c r="GLJ275" s="676"/>
      <c r="GLK275" s="676"/>
      <c r="GLL275" s="676"/>
      <c r="GLM275" s="676"/>
      <c r="GLN275" s="676"/>
      <c r="GLO275" s="676"/>
      <c r="GLP275" s="676"/>
      <c r="GLQ275" s="676"/>
      <c r="GLR275" s="676"/>
      <c r="GLS275" s="676"/>
      <c r="GLT275" s="676"/>
      <c r="GLU275" s="676"/>
      <c r="GLV275" s="676"/>
      <c r="GLW275" s="676"/>
      <c r="GLX275" s="676"/>
      <c r="GLY275" s="676"/>
      <c r="GLZ275" s="676"/>
      <c r="GMA275" s="676"/>
      <c r="GMB275" s="676"/>
      <c r="GMC275" s="676"/>
      <c r="GMD275" s="676"/>
      <c r="GME275" s="676"/>
      <c r="GMF275" s="676"/>
      <c r="GMG275" s="676"/>
      <c r="GMH275" s="676"/>
      <c r="GMI275" s="676"/>
      <c r="GMJ275" s="676"/>
      <c r="GMK275" s="676"/>
      <c r="GML275" s="676"/>
      <c r="GMM275" s="676"/>
      <c r="GMN275" s="676"/>
      <c r="GMO275" s="676"/>
      <c r="GMP275" s="676"/>
      <c r="GMQ275" s="676"/>
      <c r="GMR275" s="676"/>
      <c r="GMS275" s="676"/>
      <c r="GMT275" s="676"/>
      <c r="GMU275" s="676"/>
      <c r="GMV275" s="676"/>
      <c r="GMW275" s="676"/>
      <c r="GMX275" s="676"/>
      <c r="GMY275" s="676"/>
      <c r="GMZ275" s="676"/>
      <c r="GNA275" s="676"/>
      <c r="GNB275" s="674"/>
      <c r="GNC275" s="674"/>
      <c r="GND275" s="674"/>
      <c r="GNE275" s="674"/>
      <c r="GNF275" s="674"/>
      <c r="GNG275" s="674"/>
      <c r="GNH275" s="674"/>
      <c r="GNI275" s="674"/>
      <c r="GNJ275" s="674"/>
      <c r="GNK275" s="674"/>
      <c r="GNL275" s="674"/>
      <c r="GNM275" s="674"/>
      <c r="GNN275" s="674"/>
      <c r="GNO275" s="674"/>
      <c r="GNP275" s="674"/>
      <c r="GNQ275" s="674"/>
      <c r="GNR275" s="674"/>
      <c r="GNS275" s="674"/>
      <c r="GNT275" s="674"/>
      <c r="GNU275" s="674"/>
      <c r="GNV275" s="674"/>
      <c r="GNW275" s="674"/>
      <c r="GNX275" s="674"/>
      <c r="GNY275" s="674"/>
      <c r="GNZ275" s="675"/>
      <c r="GOA275" s="675"/>
      <c r="GOB275" s="675"/>
      <c r="GOC275" s="675"/>
      <c r="GOD275" s="675"/>
      <c r="GOE275" s="674"/>
      <c r="GOF275" s="674"/>
      <c r="GOG275" s="675"/>
      <c r="GOH275" s="675"/>
      <c r="GOI275" s="674"/>
      <c r="GOJ275" s="674"/>
      <c r="GOK275" s="675"/>
      <c r="GOL275" s="675"/>
      <c r="GOM275" s="674"/>
      <c r="GON275" s="674"/>
      <c r="GOO275" s="674"/>
      <c r="GOP275" s="674"/>
      <c r="GOQ275" s="674"/>
      <c r="GOR275" s="674"/>
      <c r="GOS275" s="674"/>
      <c r="GOT275" s="675"/>
      <c r="GOU275" s="675"/>
      <c r="GOV275" s="674"/>
      <c r="GOW275" s="674"/>
      <c r="GOX275" s="675"/>
      <c r="GOY275" s="675"/>
      <c r="GOZ275" s="674"/>
      <c r="GPA275" s="674"/>
      <c r="GPB275" s="674"/>
      <c r="GPC275" s="674"/>
      <c r="GPD275" s="674"/>
      <c r="GPE275" s="673"/>
      <c r="GPF275" s="677"/>
      <c r="GPG275" s="674"/>
      <c r="GPH275" s="674"/>
      <c r="GPI275" s="674"/>
      <c r="GPJ275" s="674"/>
      <c r="GPK275" s="674"/>
      <c r="GPL275" s="674"/>
      <c r="GPM275" s="674"/>
      <c r="GPN275" s="676"/>
      <c r="GPO275" s="676"/>
      <c r="GPP275" s="676"/>
      <c r="GPQ275" s="676"/>
      <c r="GPR275" s="676"/>
      <c r="GPS275" s="676"/>
      <c r="GPT275" s="676"/>
      <c r="GPU275" s="676"/>
      <c r="GPV275" s="676"/>
      <c r="GPW275" s="676"/>
      <c r="GPX275" s="676"/>
      <c r="GPY275" s="676"/>
      <c r="GPZ275" s="676"/>
      <c r="GQA275" s="676"/>
      <c r="GQB275" s="676"/>
      <c r="GQC275" s="676"/>
      <c r="GQD275" s="676"/>
      <c r="GQE275" s="676"/>
      <c r="GQF275" s="676"/>
      <c r="GQG275" s="676"/>
      <c r="GQH275" s="676"/>
      <c r="GQI275" s="676"/>
      <c r="GQJ275" s="676"/>
      <c r="GQK275" s="676"/>
      <c r="GQL275" s="676"/>
      <c r="GQM275" s="676"/>
      <c r="GQN275" s="676"/>
      <c r="GQO275" s="676"/>
      <c r="GQP275" s="676"/>
      <c r="GQQ275" s="676"/>
      <c r="GQR275" s="676"/>
      <c r="GQS275" s="676"/>
      <c r="GQT275" s="676"/>
      <c r="GQU275" s="676"/>
      <c r="GQV275" s="676"/>
      <c r="GQW275" s="676"/>
      <c r="GQX275" s="676"/>
      <c r="GQY275" s="676"/>
      <c r="GQZ275" s="676"/>
      <c r="GRA275" s="676"/>
      <c r="GRB275" s="676"/>
      <c r="GRC275" s="676"/>
      <c r="GRD275" s="676"/>
      <c r="GRE275" s="676"/>
      <c r="GRF275" s="674"/>
      <c r="GRG275" s="674"/>
      <c r="GRH275" s="674"/>
      <c r="GRI275" s="674"/>
      <c r="GRJ275" s="674"/>
      <c r="GRK275" s="674"/>
      <c r="GRL275" s="674"/>
      <c r="GRM275" s="674"/>
      <c r="GRN275" s="674"/>
      <c r="GRO275" s="674"/>
      <c r="GRP275" s="674"/>
      <c r="GRQ275" s="674"/>
      <c r="GRR275" s="674"/>
      <c r="GRS275" s="674"/>
      <c r="GRT275" s="674"/>
      <c r="GRU275" s="674"/>
      <c r="GRV275" s="674"/>
      <c r="GRW275" s="674"/>
      <c r="GRX275" s="674"/>
      <c r="GRY275" s="674"/>
      <c r="GRZ275" s="674"/>
      <c r="GSA275" s="674"/>
      <c r="GSB275" s="674"/>
      <c r="GSC275" s="674"/>
      <c r="GSD275" s="675"/>
      <c r="GSE275" s="675"/>
      <c r="GSF275" s="675"/>
      <c r="GSG275" s="675"/>
      <c r="GSH275" s="675"/>
      <c r="GSI275" s="674"/>
      <c r="GSJ275" s="674"/>
      <c r="GSK275" s="675"/>
      <c r="GSL275" s="675"/>
      <c r="GSM275" s="674"/>
      <c r="GSN275" s="674"/>
      <c r="GSO275" s="675"/>
      <c r="GSP275" s="675"/>
      <c r="GSQ275" s="674"/>
      <c r="GSR275" s="674"/>
      <c r="GSS275" s="674"/>
      <c r="GST275" s="674"/>
      <c r="GSU275" s="674"/>
      <c r="GSV275" s="674"/>
      <c r="GSW275" s="674"/>
      <c r="GSX275" s="675"/>
      <c r="GSY275" s="675"/>
      <c r="GSZ275" s="674"/>
      <c r="GTA275" s="674"/>
      <c r="GTB275" s="675"/>
      <c r="GTC275" s="675"/>
      <c r="GTD275" s="674"/>
      <c r="GTE275" s="674"/>
      <c r="GTF275" s="674"/>
      <c r="GTG275" s="674"/>
      <c r="GTH275" s="674"/>
      <c r="GTI275" s="673"/>
      <c r="GTJ275" s="677"/>
      <c r="GTK275" s="674"/>
      <c r="GTL275" s="674"/>
      <c r="GTM275" s="674"/>
      <c r="GTN275" s="674"/>
      <c r="GTO275" s="674"/>
      <c r="GTP275" s="674"/>
      <c r="GTQ275" s="674"/>
      <c r="GTR275" s="676"/>
      <c r="GTS275" s="676"/>
      <c r="GTT275" s="676"/>
      <c r="GTU275" s="676"/>
      <c r="GTV275" s="676"/>
      <c r="GTW275" s="676"/>
      <c r="GTX275" s="676"/>
      <c r="GTY275" s="676"/>
      <c r="GTZ275" s="676"/>
      <c r="GUA275" s="676"/>
      <c r="GUB275" s="676"/>
      <c r="GUC275" s="676"/>
      <c r="GUD275" s="676"/>
      <c r="GUE275" s="676"/>
      <c r="GUF275" s="676"/>
      <c r="GUG275" s="676"/>
      <c r="GUH275" s="676"/>
      <c r="GUI275" s="676"/>
      <c r="GUJ275" s="676"/>
      <c r="GUK275" s="676"/>
      <c r="GUL275" s="676"/>
      <c r="GUM275" s="676"/>
      <c r="GUN275" s="676"/>
      <c r="GUO275" s="676"/>
      <c r="GUP275" s="676"/>
      <c r="GUQ275" s="676"/>
      <c r="GUR275" s="676"/>
      <c r="GUS275" s="676"/>
      <c r="GUT275" s="676"/>
      <c r="GUU275" s="676"/>
      <c r="GUV275" s="676"/>
      <c r="GUW275" s="676"/>
      <c r="GUX275" s="676"/>
      <c r="GUY275" s="676"/>
      <c r="GUZ275" s="676"/>
      <c r="GVA275" s="676"/>
      <c r="GVB275" s="676"/>
      <c r="GVC275" s="676"/>
      <c r="GVD275" s="676"/>
      <c r="GVE275" s="676"/>
      <c r="GVF275" s="676"/>
      <c r="GVG275" s="676"/>
      <c r="GVH275" s="676"/>
      <c r="GVI275" s="676"/>
      <c r="GVJ275" s="674"/>
      <c r="GVK275" s="674"/>
      <c r="GVL275" s="674"/>
      <c r="GVM275" s="674"/>
      <c r="GVN275" s="674"/>
      <c r="GVO275" s="674"/>
      <c r="GVP275" s="674"/>
      <c r="GVQ275" s="674"/>
      <c r="GVR275" s="674"/>
      <c r="GVS275" s="674"/>
      <c r="GVT275" s="674"/>
      <c r="GVU275" s="674"/>
      <c r="GVV275" s="674"/>
      <c r="GVW275" s="674"/>
      <c r="GVX275" s="674"/>
      <c r="GVY275" s="674"/>
      <c r="GVZ275" s="674"/>
      <c r="GWA275" s="674"/>
      <c r="GWB275" s="674"/>
      <c r="GWC275" s="674"/>
      <c r="GWD275" s="674"/>
      <c r="GWE275" s="674"/>
      <c r="GWF275" s="674"/>
      <c r="GWG275" s="674"/>
      <c r="GWH275" s="675"/>
      <c r="GWI275" s="675"/>
      <c r="GWJ275" s="675"/>
      <c r="GWK275" s="675"/>
      <c r="GWL275" s="675"/>
      <c r="GWM275" s="674"/>
      <c r="GWN275" s="674"/>
      <c r="GWO275" s="675"/>
      <c r="GWP275" s="675"/>
      <c r="GWQ275" s="674"/>
      <c r="GWR275" s="674"/>
      <c r="GWS275" s="675"/>
      <c r="GWT275" s="675"/>
      <c r="GWU275" s="674"/>
      <c r="GWV275" s="674"/>
      <c r="GWW275" s="674"/>
      <c r="GWX275" s="674"/>
      <c r="GWY275" s="674"/>
      <c r="GWZ275" s="674"/>
      <c r="GXA275" s="674"/>
      <c r="GXB275" s="675"/>
      <c r="GXC275" s="675"/>
      <c r="GXD275" s="674"/>
      <c r="GXE275" s="674"/>
      <c r="GXF275" s="675"/>
      <c r="GXG275" s="675"/>
      <c r="GXH275" s="674"/>
      <c r="GXI275" s="674"/>
      <c r="GXJ275" s="674"/>
      <c r="GXK275" s="674"/>
      <c r="GXL275" s="674"/>
      <c r="GXM275" s="673"/>
      <c r="GXN275" s="677"/>
      <c r="GXO275" s="674"/>
      <c r="GXP275" s="674"/>
      <c r="GXQ275" s="674"/>
      <c r="GXR275" s="674"/>
      <c r="GXS275" s="674"/>
      <c r="GXT275" s="674"/>
      <c r="GXU275" s="674"/>
      <c r="GXV275" s="676"/>
      <c r="GXW275" s="676"/>
      <c r="GXX275" s="676"/>
      <c r="GXY275" s="676"/>
      <c r="GXZ275" s="676"/>
      <c r="GYA275" s="676"/>
      <c r="GYB275" s="676"/>
      <c r="GYC275" s="676"/>
      <c r="GYD275" s="676"/>
      <c r="GYE275" s="676"/>
      <c r="GYF275" s="676"/>
      <c r="GYG275" s="676"/>
      <c r="GYH275" s="676"/>
      <c r="GYI275" s="676"/>
      <c r="GYJ275" s="676"/>
      <c r="GYK275" s="676"/>
      <c r="GYL275" s="676"/>
      <c r="GYM275" s="676"/>
      <c r="GYN275" s="676"/>
      <c r="GYO275" s="676"/>
      <c r="GYP275" s="676"/>
      <c r="GYQ275" s="676"/>
      <c r="GYR275" s="676"/>
      <c r="GYS275" s="676"/>
      <c r="GYT275" s="676"/>
      <c r="GYU275" s="676"/>
      <c r="GYV275" s="676"/>
      <c r="GYW275" s="676"/>
      <c r="GYX275" s="676"/>
      <c r="GYY275" s="676"/>
      <c r="GYZ275" s="676"/>
      <c r="GZA275" s="676"/>
      <c r="GZB275" s="676"/>
      <c r="GZC275" s="676"/>
      <c r="GZD275" s="676"/>
      <c r="GZE275" s="676"/>
      <c r="GZF275" s="676"/>
      <c r="GZG275" s="676"/>
      <c r="GZH275" s="676"/>
      <c r="GZI275" s="676"/>
      <c r="GZJ275" s="676"/>
      <c r="GZK275" s="676"/>
      <c r="GZL275" s="676"/>
      <c r="GZM275" s="676"/>
      <c r="GZN275" s="674"/>
      <c r="GZO275" s="674"/>
      <c r="GZP275" s="674"/>
      <c r="GZQ275" s="674"/>
      <c r="GZR275" s="674"/>
      <c r="GZS275" s="674"/>
      <c r="GZT275" s="674"/>
      <c r="GZU275" s="674"/>
      <c r="GZV275" s="674"/>
      <c r="GZW275" s="674"/>
      <c r="GZX275" s="674"/>
      <c r="GZY275" s="674"/>
      <c r="GZZ275" s="674"/>
      <c r="HAA275" s="674"/>
      <c r="HAB275" s="674"/>
      <c r="HAC275" s="674"/>
      <c r="HAD275" s="674"/>
      <c r="HAE275" s="674"/>
      <c r="HAF275" s="674"/>
      <c r="HAG275" s="674"/>
      <c r="HAH275" s="674"/>
      <c r="HAI275" s="674"/>
      <c r="HAJ275" s="674"/>
      <c r="HAK275" s="674"/>
      <c r="HAL275" s="675"/>
      <c r="HAM275" s="675"/>
      <c r="HAN275" s="675"/>
      <c r="HAO275" s="675"/>
      <c r="HAP275" s="675"/>
      <c r="HAQ275" s="674"/>
      <c r="HAR275" s="674"/>
      <c r="HAS275" s="675"/>
      <c r="HAT275" s="675"/>
      <c r="HAU275" s="674"/>
      <c r="HAV275" s="674"/>
      <c r="HAW275" s="675"/>
      <c r="HAX275" s="675"/>
      <c r="HAY275" s="674"/>
      <c r="HAZ275" s="674"/>
      <c r="HBA275" s="674"/>
      <c r="HBB275" s="674"/>
      <c r="HBC275" s="674"/>
      <c r="HBD275" s="674"/>
      <c r="HBE275" s="674"/>
      <c r="HBF275" s="675"/>
      <c r="HBG275" s="675"/>
      <c r="HBH275" s="674"/>
      <c r="HBI275" s="674"/>
      <c r="HBJ275" s="675"/>
      <c r="HBK275" s="675"/>
      <c r="HBL275" s="674"/>
      <c r="HBM275" s="674"/>
      <c r="HBN275" s="674"/>
      <c r="HBO275" s="674"/>
      <c r="HBP275" s="674"/>
      <c r="HBQ275" s="673"/>
      <c r="HBR275" s="677"/>
      <c r="HBS275" s="674"/>
      <c r="HBT275" s="674"/>
      <c r="HBU275" s="674"/>
      <c r="HBV275" s="674"/>
      <c r="HBW275" s="674"/>
      <c r="HBX275" s="674"/>
      <c r="HBY275" s="674"/>
      <c r="HBZ275" s="676"/>
      <c r="HCA275" s="676"/>
      <c r="HCB275" s="676"/>
      <c r="HCC275" s="676"/>
      <c r="HCD275" s="676"/>
      <c r="HCE275" s="676"/>
      <c r="HCF275" s="676"/>
      <c r="HCG275" s="676"/>
      <c r="HCH275" s="676"/>
      <c r="HCI275" s="676"/>
      <c r="HCJ275" s="676"/>
      <c r="HCK275" s="676"/>
      <c r="HCL275" s="676"/>
      <c r="HCM275" s="676"/>
      <c r="HCN275" s="676"/>
      <c r="HCO275" s="676"/>
      <c r="HCP275" s="676"/>
      <c r="HCQ275" s="676"/>
      <c r="HCR275" s="676"/>
      <c r="HCS275" s="676"/>
      <c r="HCT275" s="676"/>
      <c r="HCU275" s="676"/>
      <c r="HCV275" s="676"/>
      <c r="HCW275" s="676"/>
      <c r="HCX275" s="676"/>
      <c r="HCY275" s="676"/>
      <c r="HCZ275" s="676"/>
      <c r="HDA275" s="676"/>
      <c r="HDB275" s="676"/>
      <c r="HDC275" s="676"/>
      <c r="HDD275" s="676"/>
      <c r="HDE275" s="676"/>
      <c r="HDF275" s="676"/>
      <c r="HDG275" s="676"/>
      <c r="HDH275" s="676"/>
      <c r="HDI275" s="676"/>
      <c r="HDJ275" s="676"/>
      <c r="HDK275" s="676"/>
      <c r="HDL275" s="676"/>
      <c r="HDM275" s="676"/>
      <c r="HDN275" s="676"/>
      <c r="HDO275" s="676"/>
      <c r="HDP275" s="676"/>
      <c r="HDQ275" s="676"/>
      <c r="HDR275" s="674"/>
      <c r="HDS275" s="674"/>
      <c r="HDT275" s="674"/>
      <c r="HDU275" s="674"/>
      <c r="HDV275" s="674"/>
      <c r="HDW275" s="674"/>
      <c r="HDX275" s="674"/>
      <c r="HDY275" s="674"/>
      <c r="HDZ275" s="674"/>
      <c r="HEA275" s="674"/>
      <c r="HEB275" s="674"/>
      <c r="HEC275" s="674"/>
      <c r="HED275" s="674"/>
      <c r="HEE275" s="674"/>
      <c r="HEF275" s="674"/>
      <c r="HEG275" s="674"/>
      <c r="HEH275" s="674"/>
      <c r="HEI275" s="674"/>
      <c r="HEJ275" s="674"/>
      <c r="HEK275" s="674"/>
      <c r="HEL275" s="674"/>
      <c r="HEM275" s="674"/>
      <c r="HEN275" s="674"/>
      <c r="HEO275" s="674"/>
      <c r="HEP275" s="675"/>
      <c r="HEQ275" s="675"/>
      <c r="HER275" s="675"/>
      <c r="HES275" s="675"/>
      <c r="HET275" s="675"/>
      <c r="HEU275" s="674"/>
      <c r="HEV275" s="674"/>
      <c r="HEW275" s="675"/>
      <c r="HEX275" s="675"/>
      <c r="HEY275" s="674"/>
      <c r="HEZ275" s="674"/>
      <c r="HFA275" s="675"/>
      <c r="HFB275" s="675"/>
      <c r="HFC275" s="674"/>
      <c r="HFD275" s="674"/>
      <c r="HFE275" s="674"/>
      <c r="HFF275" s="674"/>
      <c r="HFG275" s="674"/>
      <c r="HFH275" s="674"/>
      <c r="HFI275" s="674"/>
      <c r="HFJ275" s="675"/>
      <c r="HFK275" s="675"/>
      <c r="HFL275" s="674"/>
      <c r="HFM275" s="674"/>
      <c r="HFN275" s="675"/>
      <c r="HFO275" s="675"/>
      <c r="HFP275" s="674"/>
      <c r="HFQ275" s="674"/>
      <c r="HFR275" s="674"/>
      <c r="HFS275" s="674"/>
      <c r="HFT275" s="674"/>
      <c r="HFU275" s="673"/>
      <c r="HFV275" s="677"/>
      <c r="HFW275" s="674"/>
      <c r="HFX275" s="674"/>
      <c r="HFY275" s="674"/>
      <c r="HFZ275" s="674"/>
      <c r="HGA275" s="674"/>
      <c r="HGB275" s="674"/>
      <c r="HGC275" s="674"/>
      <c r="HGD275" s="676"/>
      <c r="HGE275" s="676"/>
      <c r="HGF275" s="676"/>
      <c r="HGG275" s="676"/>
      <c r="HGH275" s="676"/>
      <c r="HGI275" s="676"/>
      <c r="HGJ275" s="676"/>
      <c r="HGK275" s="676"/>
      <c r="HGL275" s="676"/>
      <c r="HGM275" s="676"/>
      <c r="HGN275" s="676"/>
      <c r="HGO275" s="676"/>
      <c r="HGP275" s="676"/>
      <c r="HGQ275" s="676"/>
      <c r="HGR275" s="676"/>
      <c r="HGS275" s="676"/>
      <c r="HGT275" s="676"/>
      <c r="HGU275" s="676"/>
      <c r="HGV275" s="676"/>
      <c r="HGW275" s="676"/>
      <c r="HGX275" s="676"/>
      <c r="HGY275" s="676"/>
      <c r="HGZ275" s="676"/>
      <c r="HHA275" s="676"/>
      <c r="HHB275" s="676"/>
      <c r="HHC275" s="676"/>
      <c r="HHD275" s="676"/>
      <c r="HHE275" s="676"/>
      <c r="HHF275" s="676"/>
      <c r="HHG275" s="676"/>
      <c r="HHH275" s="676"/>
      <c r="HHI275" s="676"/>
      <c r="HHJ275" s="676"/>
      <c r="HHK275" s="676"/>
      <c r="HHL275" s="676"/>
      <c r="HHM275" s="676"/>
      <c r="HHN275" s="676"/>
      <c r="HHO275" s="676"/>
      <c r="HHP275" s="676"/>
      <c r="HHQ275" s="676"/>
      <c r="HHR275" s="676"/>
      <c r="HHS275" s="676"/>
      <c r="HHT275" s="676"/>
      <c r="HHU275" s="676"/>
      <c r="HHV275" s="674"/>
      <c r="HHW275" s="674"/>
      <c r="HHX275" s="674"/>
      <c r="HHY275" s="674"/>
      <c r="HHZ275" s="674"/>
      <c r="HIA275" s="674"/>
      <c r="HIB275" s="674"/>
      <c r="HIC275" s="674"/>
      <c r="HID275" s="674"/>
      <c r="HIE275" s="674"/>
      <c r="HIF275" s="674"/>
      <c r="HIG275" s="674"/>
      <c r="HIH275" s="674"/>
      <c r="HII275" s="674"/>
      <c r="HIJ275" s="674"/>
      <c r="HIK275" s="674"/>
      <c r="HIL275" s="674"/>
      <c r="HIM275" s="674"/>
      <c r="HIN275" s="674"/>
      <c r="HIO275" s="674"/>
      <c r="HIP275" s="674"/>
      <c r="HIQ275" s="674"/>
      <c r="HIR275" s="674"/>
      <c r="HIS275" s="674"/>
      <c r="HIT275" s="675"/>
      <c r="HIU275" s="675"/>
      <c r="HIV275" s="675"/>
      <c r="HIW275" s="675"/>
      <c r="HIX275" s="675"/>
      <c r="HIY275" s="674"/>
      <c r="HIZ275" s="674"/>
      <c r="HJA275" s="675"/>
      <c r="HJB275" s="675"/>
      <c r="HJC275" s="674"/>
      <c r="HJD275" s="674"/>
      <c r="HJE275" s="675"/>
      <c r="HJF275" s="675"/>
      <c r="HJG275" s="674"/>
      <c r="HJH275" s="674"/>
      <c r="HJI275" s="674"/>
      <c r="HJJ275" s="674"/>
      <c r="HJK275" s="674"/>
      <c r="HJL275" s="674"/>
      <c r="HJM275" s="674"/>
      <c r="HJN275" s="675"/>
      <c r="HJO275" s="675"/>
      <c r="HJP275" s="674"/>
      <c r="HJQ275" s="674"/>
      <c r="HJR275" s="675"/>
      <c r="HJS275" s="675"/>
      <c r="HJT275" s="674"/>
      <c r="HJU275" s="674"/>
      <c r="HJV275" s="674"/>
      <c r="HJW275" s="674"/>
      <c r="HJX275" s="674"/>
      <c r="HJY275" s="673"/>
      <c r="HJZ275" s="677"/>
      <c r="HKA275" s="674"/>
      <c r="HKB275" s="674"/>
      <c r="HKC275" s="674"/>
      <c r="HKD275" s="674"/>
      <c r="HKE275" s="674"/>
      <c r="HKF275" s="674"/>
      <c r="HKG275" s="674"/>
      <c r="HKH275" s="676"/>
      <c r="HKI275" s="676"/>
      <c r="HKJ275" s="676"/>
      <c r="HKK275" s="676"/>
      <c r="HKL275" s="676"/>
      <c r="HKM275" s="676"/>
      <c r="HKN275" s="676"/>
      <c r="HKO275" s="676"/>
      <c r="HKP275" s="676"/>
      <c r="HKQ275" s="676"/>
      <c r="HKR275" s="676"/>
      <c r="HKS275" s="676"/>
      <c r="HKT275" s="676"/>
      <c r="HKU275" s="676"/>
      <c r="HKV275" s="676"/>
      <c r="HKW275" s="676"/>
      <c r="HKX275" s="676"/>
      <c r="HKY275" s="676"/>
      <c r="HKZ275" s="676"/>
      <c r="HLA275" s="676"/>
      <c r="HLB275" s="676"/>
      <c r="HLC275" s="676"/>
      <c r="HLD275" s="676"/>
      <c r="HLE275" s="676"/>
      <c r="HLF275" s="676"/>
      <c r="HLG275" s="676"/>
      <c r="HLH275" s="676"/>
      <c r="HLI275" s="676"/>
      <c r="HLJ275" s="676"/>
      <c r="HLK275" s="676"/>
      <c r="HLL275" s="676"/>
      <c r="HLM275" s="676"/>
      <c r="HLN275" s="676"/>
      <c r="HLO275" s="676"/>
      <c r="HLP275" s="676"/>
      <c r="HLQ275" s="676"/>
      <c r="HLR275" s="676"/>
      <c r="HLS275" s="676"/>
      <c r="HLT275" s="676"/>
      <c r="HLU275" s="676"/>
      <c r="HLV275" s="676"/>
      <c r="HLW275" s="676"/>
      <c r="HLX275" s="676"/>
      <c r="HLY275" s="676"/>
      <c r="HLZ275" s="674"/>
      <c r="HMA275" s="674"/>
      <c r="HMB275" s="674"/>
      <c r="HMC275" s="674"/>
      <c r="HMD275" s="674"/>
      <c r="HME275" s="674"/>
      <c r="HMF275" s="674"/>
      <c r="HMG275" s="674"/>
      <c r="HMH275" s="674"/>
      <c r="HMI275" s="674"/>
      <c r="HMJ275" s="674"/>
      <c r="HMK275" s="674"/>
      <c r="HML275" s="674"/>
      <c r="HMM275" s="674"/>
      <c r="HMN275" s="674"/>
      <c r="HMO275" s="674"/>
      <c r="HMP275" s="674"/>
      <c r="HMQ275" s="674"/>
      <c r="HMR275" s="674"/>
      <c r="HMS275" s="674"/>
      <c r="HMT275" s="674"/>
      <c r="HMU275" s="674"/>
      <c r="HMV275" s="674"/>
      <c r="HMW275" s="674"/>
      <c r="HMX275" s="675"/>
      <c r="HMY275" s="675"/>
      <c r="HMZ275" s="675"/>
      <c r="HNA275" s="675"/>
      <c r="HNB275" s="675"/>
      <c r="HNC275" s="674"/>
      <c r="HND275" s="674"/>
      <c r="HNE275" s="675"/>
      <c r="HNF275" s="675"/>
      <c r="HNG275" s="674"/>
      <c r="HNH275" s="674"/>
      <c r="HNI275" s="675"/>
      <c r="HNJ275" s="675"/>
      <c r="HNK275" s="674"/>
      <c r="HNL275" s="674"/>
      <c r="HNM275" s="674"/>
      <c r="HNN275" s="674"/>
      <c r="HNO275" s="674"/>
      <c r="HNP275" s="674"/>
      <c r="HNQ275" s="674"/>
      <c r="HNR275" s="675"/>
      <c r="HNS275" s="675"/>
      <c r="HNT275" s="674"/>
      <c r="HNU275" s="674"/>
      <c r="HNV275" s="675"/>
      <c r="HNW275" s="675"/>
      <c r="HNX275" s="674"/>
      <c r="HNY275" s="674"/>
      <c r="HNZ275" s="674"/>
      <c r="HOA275" s="674"/>
      <c r="HOB275" s="674"/>
      <c r="HOC275" s="673"/>
      <c r="HOD275" s="677"/>
      <c r="HOE275" s="674"/>
      <c r="HOF275" s="674"/>
      <c r="HOG275" s="674"/>
      <c r="HOH275" s="674"/>
      <c r="HOI275" s="674"/>
      <c r="HOJ275" s="674"/>
      <c r="HOK275" s="674"/>
      <c r="HOL275" s="676"/>
      <c r="HOM275" s="676"/>
      <c r="HON275" s="676"/>
      <c r="HOO275" s="676"/>
      <c r="HOP275" s="676"/>
      <c r="HOQ275" s="676"/>
      <c r="HOR275" s="676"/>
      <c r="HOS275" s="676"/>
      <c r="HOT275" s="676"/>
      <c r="HOU275" s="676"/>
      <c r="HOV275" s="676"/>
      <c r="HOW275" s="676"/>
      <c r="HOX275" s="676"/>
      <c r="HOY275" s="676"/>
      <c r="HOZ275" s="676"/>
      <c r="HPA275" s="676"/>
      <c r="HPB275" s="676"/>
      <c r="HPC275" s="676"/>
      <c r="HPD275" s="676"/>
      <c r="HPE275" s="676"/>
      <c r="HPF275" s="676"/>
      <c r="HPG275" s="676"/>
      <c r="HPH275" s="676"/>
      <c r="HPI275" s="676"/>
      <c r="HPJ275" s="676"/>
      <c r="HPK275" s="676"/>
      <c r="HPL275" s="676"/>
      <c r="HPM275" s="676"/>
      <c r="HPN275" s="676"/>
      <c r="HPO275" s="676"/>
      <c r="HPP275" s="676"/>
      <c r="HPQ275" s="676"/>
      <c r="HPR275" s="676"/>
      <c r="HPS275" s="676"/>
      <c r="HPT275" s="676"/>
      <c r="HPU275" s="676"/>
      <c r="HPV275" s="676"/>
      <c r="HPW275" s="676"/>
      <c r="HPX275" s="676"/>
      <c r="HPY275" s="676"/>
      <c r="HPZ275" s="676"/>
      <c r="HQA275" s="676"/>
      <c r="HQB275" s="676"/>
      <c r="HQC275" s="676"/>
      <c r="HQD275" s="674"/>
      <c r="HQE275" s="674"/>
      <c r="HQF275" s="674"/>
      <c r="HQG275" s="674"/>
      <c r="HQH275" s="674"/>
      <c r="HQI275" s="674"/>
      <c r="HQJ275" s="674"/>
      <c r="HQK275" s="674"/>
      <c r="HQL275" s="674"/>
      <c r="HQM275" s="674"/>
      <c r="HQN275" s="674"/>
      <c r="HQO275" s="674"/>
      <c r="HQP275" s="674"/>
      <c r="HQQ275" s="674"/>
      <c r="HQR275" s="674"/>
      <c r="HQS275" s="674"/>
      <c r="HQT275" s="674"/>
      <c r="HQU275" s="674"/>
      <c r="HQV275" s="674"/>
      <c r="HQW275" s="674"/>
      <c r="HQX275" s="674"/>
      <c r="HQY275" s="674"/>
      <c r="HQZ275" s="674"/>
      <c r="HRA275" s="674"/>
      <c r="HRB275" s="675"/>
      <c r="HRC275" s="675"/>
      <c r="HRD275" s="675"/>
      <c r="HRE275" s="675"/>
      <c r="HRF275" s="675"/>
      <c r="HRG275" s="674"/>
      <c r="HRH275" s="674"/>
      <c r="HRI275" s="675"/>
      <c r="HRJ275" s="675"/>
      <c r="HRK275" s="674"/>
      <c r="HRL275" s="674"/>
      <c r="HRM275" s="675"/>
      <c r="HRN275" s="675"/>
      <c r="HRO275" s="674"/>
      <c r="HRP275" s="674"/>
      <c r="HRQ275" s="674"/>
      <c r="HRR275" s="674"/>
      <c r="HRS275" s="674"/>
      <c r="HRT275" s="674"/>
      <c r="HRU275" s="674"/>
      <c r="HRV275" s="675"/>
      <c r="HRW275" s="675"/>
      <c r="HRX275" s="674"/>
      <c r="HRY275" s="674"/>
      <c r="HRZ275" s="675"/>
      <c r="HSA275" s="675"/>
      <c r="HSB275" s="674"/>
      <c r="HSC275" s="674"/>
      <c r="HSD275" s="674"/>
      <c r="HSE275" s="674"/>
      <c r="HSF275" s="674"/>
      <c r="HSG275" s="673"/>
      <c r="HSH275" s="677"/>
      <c r="HSI275" s="674"/>
      <c r="HSJ275" s="674"/>
      <c r="HSK275" s="674"/>
      <c r="HSL275" s="674"/>
      <c r="HSM275" s="674"/>
      <c r="HSN275" s="674"/>
      <c r="HSO275" s="674"/>
      <c r="HSP275" s="676"/>
      <c r="HSQ275" s="676"/>
      <c r="HSR275" s="676"/>
      <c r="HSS275" s="676"/>
      <c r="HST275" s="676"/>
      <c r="HSU275" s="676"/>
      <c r="HSV275" s="676"/>
      <c r="HSW275" s="676"/>
      <c r="HSX275" s="676"/>
      <c r="HSY275" s="676"/>
      <c r="HSZ275" s="676"/>
      <c r="HTA275" s="676"/>
      <c r="HTB275" s="676"/>
      <c r="HTC275" s="676"/>
      <c r="HTD275" s="676"/>
      <c r="HTE275" s="676"/>
      <c r="HTF275" s="676"/>
      <c r="HTG275" s="676"/>
      <c r="HTH275" s="676"/>
      <c r="HTI275" s="676"/>
      <c r="HTJ275" s="676"/>
      <c r="HTK275" s="676"/>
      <c r="HTL275" s="676"/>
      <c r="HTM275" s="676"/>
      <c r="HTN275" s="676"/>
      <c r="HTO275" s="676"/>
      <c r="HTP275" s="676"/>
      <c r="HTQ275" s="676"/>
      <c r="HTR275" s="676"/>
      <c r="HTS275" s="676"/>
      <c r="HTT275" s="676"/>
      <c r="HTU275" s="676"/>
      <c r="HTV275" s="676"/>
      <c r="HTW275" s="676"/>
      <c r="HTX275" s="676"/>
      <c r="HTY275" s="676"/>
      <c r="HTZ275" s="676"/>
      <c r="HUA275" s="676"/>
      <c r="HUB275" s="676"/>
      <c r="HUC275" s="676"/>
      <c r="HUD275" s="676"/>
      <c r="HUE275" s="676"/>
      <c r="HUF275" s="676"/>
      <c r="HUG275" s="676"/>
      <c r="HUH275" s="674"/>
      <c r="HUI275" s="674"/>
      <c r="HUJ275" s="674"/>
      <c r="HUK275" s="674"/>
      <c r="HUL275" s="674"/>
      <c r="HUM275" s="674"/>
      <c r="HUN275" s="674"/>
      <c r="HUO275" s="674"/>
      <c r="HUP275" s="674"/>
      <c r="HUQ275" s="674"/>
      <c r="HUR275" s="674"/>
      <c r="HUS275" s="674"/>
      <c r="HUT275" s="674"/>
      <c r="HUU275" s="674"/>
      <c r="HUV275" s="674"/>
      <c r="HUW275" s="674"/>
      <c r="HUX275" s="674"/>
      <c r="HUY275" s="674"/>
      <c r="HUZ275" s="674"/>
      <c r="HVA275" s="674"/>
      <c r="HVB275" s="674"/>
      <c r="HVC275" s="674"/>
      <c r="HVD275" s="674"/>
      <c r="HVE275" s="674"/>
      <c r="HVF275" s="675"/>
      <c r="HVG275" s="675"/>
      <c r="HVH275" s="675"/>
      <c r="HVI275" s="675"/>
      <c r="HVJ275" s="675"/>
      <c r="HVK275" s="674"/>
      <c r="HVL275" s="674"/>
      <c r="HVM275" s="675"/>
      <c r="HVN275" s="675"/>
      <c r="HVO275" s="674"/>
      <c r="HVP275" s="674"/>
      <c r="HVQ275" s="675"/>
      <c r="HVR275" s="675"/>
      <c r="HVS275" s="674"/>
      <c r="HVT275" s="674"/>
      <c r="HVU275" s="674"/>
      <c r="HVV275" s="674"/>
      <c r="HVW275" s="674"/>
      <c r="HVX275" s="674"/>
      <c r="HVY275" s="674"/>
      <c r="HVZ275" s="675"/>
      <c r="HWA275" s="675"/>
      <c r="HWB275" s="674"/>
      <c r="HWC275" s="674"/>
      <c r="HWD275" s="675"/>
      <c r="HWE275" s="675"/>
      <c r="HWF275" s="674"/>
      <c r="HWG275" s="674"/>
      <c r="HWH275" s="674"/>
      <c r="HWI275" s="674"/>
      <c r="HWJ275" s="674"/>
      <c r="HWK275" s="673"/>
      <c r="HWL275" s="677"/>
      <c r="HWM275" s="674"/>
      <c r="HWN275" s="674"/>
      <c r="HWO275" s="674"/>
      <c r="HWP275" s="674"/>
      <c r="HWQ275" s="674"/>
      <c r="HWR275" s="674"/>
      <c r="HWS275" s="674"/>
      <c r="HWT275" s="676"/>
      <c r="HWU275" s="676"/>
      <c r="HWV275" s="676"/>
      <c r="HWW275" s="676"/>
      <c r="HWX275" s="676"/>
      <c r="HWY275" s="676"/>
      <c r="HWZ275" s="676"/>
      <c r="HXA275" s="676"/>
      <c r="HXB275" s="676"/>
      <c r="HXC275" s="676"/>
      <c r="HXD275" s="676"/>
      <c r="HXE275" s="676"/>
      <c r="HXF275" s="676"/>
      <c r="HXG275" s="676"/>
      <c r="HXH275" s="676"/>
      <c r="HXI275" s="676"/>
      <c r="HXJ275" s="676"/>
      <c r="HXK275" s="676"/>
      <c r="HXL275" s="676"/>
      <c r="HXM275" s="676"/>
      <c r="HXN275" s="676"/>
      <c r="HXO275" s="676"/>
      <c r="HXP275" s="676"/>
      <c r="HXQ275" s="676"/>
      <c r="HXR275" s="676"/>
      <c r="HXS275" s="676"/>
      <c r="HXT275" s="676"/>
      <c r="HXU275" s="676"/>
      <c r="HXV275" s="676"/>
      <c r="HXW275" s="676"/>
      <c r="HXX275" s="676"/>
      <c r="HXY275" s="676"/>
      <c r="HXZ275" s="676"/>
      <c r="HYA275" s="676"/>
      <c r="HYB275" s="676"/>
      <c r="HYC275" s="676"/>
      <c r="HYD275" s="676"/>
      <c r="HYE275" s="676"/>
      <c r="HYF275" s="676"/>
      <c r="HYG275" s="676"/>
      <c r="HYH275" s="676"/>
      <c r="HYI275" s="676"/>
      <c r="HYJ275" s="676"/>
      <c r="HYK275" s="676"/>
      <c r="HYL275" s="674"/>
      <c r="HYM275" s="674"/>
      <c r="HYN275" s="674"/>
      <c r="HYO275" s="674"/>
      <c r="HYP275" s="674"/>
      <c r="HYQ275" s="674"/>
      <c r="HYR275" s="674"/>
      <c r="HYS275" s="674"/>
      <c r="HYT275" s="674"/>
      <c r="HYU275" s="674"/>
      <c r="HYV275" s="674"/>
      <c r="HYW275" s="674"/>
      <c r="HYX275" s="674"/>
      <c r="HYY275" s="674"/>
      <c r="HYZ275" s="674"/>
      <c r="HZA275" s="674"/>
      <c r="HZB275" s="674"/>
      <c r="HZC275" s="674"/>
      <c r="HZD275" s="674"/>
      <c r="HZE275" s="674"/>
      <c r="HZF275" s="674"/>
      <c r="HZG275" s="674"/>
      <c r="HZH275" s="674"/>
      <c r="HZI275" s="674"/>
      <c r="HZJ275" s="675"/>
      <c r="HZK275" s="675"/>
      <c r="HZL275" s="675"/>
      <c r="HZM275" s="675"/>
      <c r="HZN275" s="675"/>
      <c r="HZO275" s="674"/>
      <c r="HZP275" s="674"/>
      <c r="HZQ275" s="675"/>
      <c r="HZR275" s="675"/>
      <c r="HZS275" s="674"/>
      <c r="HZT275" s="674"/>
      <c r="HZU275" s="675"/>
      <c r="HZV275" s="675"/>
      <c r="HZW275" s="674"/>
      <c r="HZX275" s="674"/>
      <c r="HZY275" s="674"/>
      <c r="HZZ275" s="674"/>
      <c r="IAA275" s="674"/>
      <c r="IAB275" s="674"/>
      <c r="IAC275" s="674"/>
      <c r="IAD275" s="675"/>
      <c r="IAE275" s="675"/>
      <c r="IAF275" s="674"/>
      <c r="IAG275" s="674"/>
      <c r="IAH275" s="675"/>
      <c r="IAI275" s="675"/>
      <c r="IAJ275" s="674"/>
      <c r="IAK275" s="674"/>
      <c r="IAL275" s="674"/>
      <c r="IAM275" s="674"/>
      <c r="IAN275" s="674"/>
      <c r="IAO275" s="673"/>
      <c r="IAP275" s="677"/>
      <c r="IAQ275" s="674"/>
      <c r="IAR275" s="674"/>
      <c r="IAS275" s="674"/>
      <c r="IAT275" s="674"/>
      <c r="IAU275" s="674"/>
      <c r="IAV275" s="674"/>
      <c r="IAW275" s="674"/>
      <c r="IAX275" s="676"/>
      <c r="IAY275" s="676"/>
      <c r="IAZ275" s="676"/>
      <c r="IBA275" s="676"/>
      <c r="IBB275" s="676"/>
      <c r="IBC275" s="676"/>
      <c r="IBD275" s="676"/>
      <c r="IBE275" s="676"/>
      <c r="IBF275" s="676"/>
      <c r="IBG275" s="676"/>
      <c r="IBH275" s="676"/>
      <c r="IBI275" s="676"/>
      <c r="IBJ275" s="676"/>
      <c r="IBK275" s="676"/>
      <c r="IBL275" s="676"/>
      <c r="IBM275" s="676"/>
      <c r="IBN275" s="676"/>
      <c r="IBO275" s="676"/>
      <c r="IBP275" s="676"/>
      <c r="IBQ275" s="676"/>
      <c r="IBR275" s="676"/>
      <c r="IBS275" s="676"/>
      <c r="IBT275" s="676"/>
      <c r="IBU275" s="676"/>
      <c r="IBV275" s="676"/>
      <c r="IBW275" s="676"/>
      <c r="IBX275" s="676"/>
      <c r="IBY275" s="676"/>
      <c r="IBZ275" s="676"/>
      <c r="ICA275" s="676"/>
      <c r="ICB275" s="676"/>
      <c r="ICC275" s="676"/>
      <c r="ICD275" s="676"/>
      <c r="ICE275" s="676"/>
      <c r="ICF275" s="676"/>
      <c r="ICG275" s="676"/>
      <c r="ICH275" s="676"/>
      <c r="ICI275" s="676"/>
      <c r="ICJ275" s="676"/>
      <c r="ICK275" s="676"/>
      <c r="ICL275" s="676"/>
      <c r="ICM275" s="676"/>
      <c r="ICN275" s="676"/>
      <c r="ICO275" s="676"/>
      <c r="ICP275" s="674"/>
      <c r="ICQ275" s="674"/>
      <c r="ICR275" s="674"/>
      <c r="ICS275" s="674"/>
      <c r="ICT275" s="674"/>
      <c r="ICU275" s="674"/>
      <c r="ICV275" s="674"/>
      <c r="ICW275" s="674"/>
      <c r="ICX275" s="674"/>
      <c r="ICY275" s="674"/>
      <c r="ICZ275" s="674"/>
      <c r="IDA275" s="674"/>
      <c r="IDB275" s="674"/>
      <c r="IDC275" s="674"/>
      <c r="IDD275" s="674"/>
      <c r="IDE275" s="674"/>
      <c r="IDF275" s="674"/>
      <c r="IDG275" s="674"/>
      <c r="IDH275" s="674"/>
      <c r="IDI275" s="674"/>
      <c r="IDJ275" s="674"/>
      <c r="IDK275" s="674"/>
      <c r="IDL275" s="674"/>
      <c r="IDM275" s="674"/>
      <c r="IDN275" s="675"/>
      <c r="IDO275" s="675"/>
      <c r="IDP275" s="675"/>
      <c r="IDQ275" s="675"/>
      <c r="IDR275" s="675"/>
      <c r="IDS275" s="674"/>
      <c r="IDT275" s="674"/>
      <c r="IDU275" s="675"/>
      <c r="IDV275" s="675"/>
      <c r="IDW275" s="674"/>
      <c r="IDX275" s="674"/>
      <c r="IDY275" s="675"/>
      <c r="IDZ275" s="675"/>
      <c r="IEA275" s="674"/>
      <c r="IEB275" s="674"/>
      <c r="IEC275" s="674"/>
      <c r="IED275" s="674"/>
      <c r="IEE275" s="674"/>
      <c r="IEF275" s="674"/>
      <c r="IEG275" s="674"/>
      <c r="IEH275" s="675"/>
      <c r="IEI275" s="675"/>
      <c r="IEJ275" s="674"/>
      <c r="IEK275" s="674"/>
      <c r="IEL275" s="675"/>
      <c r="IEM275" s="675"/>
      <c r="IEN275" s="674"/>
      <c r="IEO275" s="674"/>
      <c r="IEP275" s="674"/>
      <c r="IEQ275" s="674"/>
      <c r="IER275" s="674"/>
      <c r="IES275" s="673"/>
      <c r="IET275" s="677"/>
      <c r="IEU275" s="674"/>
      <c r="IEV275" s="674"/>
      <c r="IEW275" s="674"/>
      <c r="IEX275" s="674"/>
      <c r="IEY275" s="674"/>
      <c r="IEZ275" s="674"/>
      <c r="IFA275" s="674"/>
      <c r="IFB275" s="676"/>
      <c r="IFC275" s="676"/>
      <c r="IFD275" s="676"/>
      <c r="IFE275" s="676"/>
      <c r="IFF275" s="676"/>
      <c r="IFG275" s="676"/>
      <c r="IFH275" s="676"/>
      <c r="IFI275" s="676"/>
      <c r="IFJ275" s="676"/>
      <c r="IFK275" s="676"/>
      <c r="IFL275" s="676"/>
      <c r="IFM275" s="676"/>
      <c r="IFN275" s="676"/>
      <c r="IFO275" s="676"/>
      <c r="IFP275" s="676"/>
      <c r="IFQ275" s="676"/>
      <c r="IFR275" s="676"/>
      <c r="IFS275" s="676"/>
      <c r="IFT275" s="676"/>
      <c r="IFU275" s="676"/>
      <c r="IFV275" s="676"/>
      <c r="IFW275" s="676"/>
      <c r="IFX275" s="676"/>
      <c r="IFY275" s="676"/>
      <c r="IFZ275" s="676"/>
      <c r="IGA275" s="676"/>
      <c r="IGB275" s="676"/>
      <c r="IGC275" s="676"/>
      <c r="IGD275" s="676"/>
      <c r="IGE275" s="676"/>
      <c r="IGF275" s="676"/>
      <c r="IGG275" s="676"/>
      <c r="IGH275" s="676"/>
      <c r="IGI275" s="676"/>
      <c r="IGJ275" s="676"/>
      <c r="IGK275" s="676"/>
      <c r="IGL275" s="676"/>
      <c r="IGM275" s="676"/>
      <c r="IGN275" s="676"/>
      <c r="IGO275" s="676"/>
      <c r="IGP275" s="676"/>
      <c r="IGQ275" s="676"/>
      <c r="IGR275" s="676"/>
      <c r="IGS275" s="676"/>
      <c r="IGT275" s="674"/>
      <c r="IGU275" s="674"/>
      <c r="IGV275" s="674"/>
      <c r="IGW275" s="674"/>
      <c r="IGX275" s="674"/>
      <c r="IGY275" s="674"/>
      <c r="IGZ275" s="674"/>
      <c r="IHA275" s="674"/>
      <c r="IHB275" s="674"/>
      <c r="IHC275" s="674"/>
      <c r="IHD275" s="674"/>
      <c r="IHE275" s="674"/>
      <c r="IHF275" s="674"/>
      <c r="IHG275" s="674"/>
      <c r="IHH275" s="674"/>
      <c r="IHI275" s="674"/>
      <c r="IHJ275" s="674"/>
      <c r="IHK275" s="674"/>
      <c r="IHL275" s="674"/>
      <c r="IHM275" s="674"/>
      <c r="IHN275" s="674"/>
      <c r="IHO275" s="674"/>
      <c r="IHP275" s="674"/>
      <c r="IHQ275" s="674"/>
      <c r="IHR275" s="675"/>
      <c r="IHS275" s="675"/>
      <c r="IHT275" s="675"/>
      <c r="IHU275" s="675"/>
      <c r="IHV275" s="675"/>
      <c r="IHW275" s="674"/>
      <c r="IHX275" s="674"/>
      <c r="IHY275" s="675"/>
      <c r="IHZ275" s="675"/>
      <c r="IIA275" s="674"/>
      <c r="IIB275" s="674"/>
      <c r="IIC275" s="675"/>
      <c r="IID275" s="675"/>
      <c r="IIE275" s="674"/>
      <c r="IIF275" s="674"/>
      <c r="IIG275" s="674"/>
      <c r="IIH275" s="674"/>
      <c r="III275" s="674"/>
      <c r="IIJ275" s="674"/>
      <c r="IIK275" s="674"/>
      <c r="IIL275" s="675"/>
      <c r="IIM275" s="675"/>
      <c r="IIN275" s="674"/>
      <c r="IIO275" s="674"/>
      <c r="IIP275" s="675"/>
      <c r="IIQ275" s="675"/>
      <c r="IIR275" s="674"/>
      <c r="IIS275" s="674"/>
      <c r="IIT275" s="674"/>
      <c r="IIU275" s="674"/>
      <c r="IIV275" s="674"/>
      <c r="IIW275" s="673"/>
      <c r="IIX275" s="677"/>
      <c r="IIY275" s="674"/>
      <c r="IIZ275" s="674"/>
      <c r="IJA275" s="674"/>
      <c r="IJB275" s="674"/>
      <c r="IJC275" s="674"/>
      <c r="IJD275" s="674"/>
      <c r="IJE275" s="674"/>
      <c r="IJF275" s="676"/>
      <c r="IJG275" s="676"/>
      <c r="IJH275" s="676"/>
      <c r="IJI275" s="676"/>
      <c r="IJJ275" s="676"/>
      <c r="IJK275" s="676"/>
      <c r="IJL275" s="676"/>
      <c r="IJM275" s="676"/>
      <c r="IJN275" s="676"/>
      <c r="IJO275" s="676"/>
      <c r="IJP275" s="676"/>
      <c r="IJQ275" s="676"/>
      <c r="IJR275" s="676"/>
      <c r="IJS275" s="676"/>
      <c r="IJT275" s="676"/>
      <c r="IJU275" s="676"/>
      <c r="IJV275" s="676"/>
      <c r="IJW275" s="676"/>
      <c r="IJX275" s="676"/>
      <c r="IJY275" s="676"/>
      <c r="IJZ275" s="676"/>
      <c r="IKA275" s="676"/>
      <c r="IKB275" s="676"/>
      <c r="IKC275" s="676"/>
      <c r="IKD275" s="676"/>
      <c r="IKE275" s="676"/>
      <c r="IKF275" s="676"/>
      <c r="IKG275" s="676"/>
      <c r="IKH275" s="676"/>
      <c r="IKI275" s="676"/>
      <c r="IKJ275" s="676"/>
      <c r="IKK275" s="676"/>
      <c r="IKL275" s="676"/>
      <c r="IKM275" s="676"/>
      <c r="IKN275" s="676"/>
      <c r="IKO275" s="676"/>
      <c r="IKP275" s="676"/>
      <c r="IKQ275" s="676"/>
      <c r="IKR275" s="676"/>
      <c r="IKS275" s="676"/>
      <c r="IKT275" s="676"/>
      <c r="IKU275" s="676"/>
      <c r="IKV275" s="676"/>
      <c r="IKW275" s="676"/>
      <c r="IKX275" s="674"/>
      <c r="IKY275" s="674"/>
      <c r="IKZ275" s="674"/>
      <c r="ILA275" s="674"/>
      <c r="ILB275" s="674"/>
      <c r="ILC275" s="674"/>
      <c r="ILD275" s="674"/>
      <c r="ILE275" s="674"/>
      <c r="ILF275" s="674"/>
      <c r="ILG275" s="674"/>
      <c r="ILH275" s="674"/>
      <c r="ILI275" s="674"/>
      <c r="ILJ275" s="674"/>
      <c r="ILK275" s="674"/>
      <c r="ILL275" s="674"/>
      <c r="ILM275" s="674"/>
      <c r="ILN275" s="674"/>
      <c r="ILO275" s="674"/>
      <c r="ILP275" s="674"/>
      <c r="ILQ275" s="674"/>
      <c r="ILR275" s="674"/>
      <c r="ILS275" s="674"/>
      <c r="ILT275" s="674"/>
      <c r="ILU275" s="674"/>
      <c r="ILV275" s="675"/>
      <c r="ILW275" s="675"/>
      <c r="ILX275" s="675"/>
      <c r="ILY275" s="675"/>
      <c r="ILZ275" s="675"/>
      <c r="IMA275" s="674"/>
      <c r="IMB275" s="674"/>
      <c r="IMC275" s="675"/>
      <c r="IMD275" s="675"/>
      <c r="IME275" s="674"/>
      <c r="IMF275" s="674"/>
      <c r="IMG275" s="675"/>
      <c r="IMH275" s="675"/>
      <c r="IMI275" s="674"/>
      <c r="IMJ275" s="674"/>
      <c r="IMK275" s="674"/>
      <c r="IML275" s="674"/>
      <c r="IMM275" s="674"/>
      <c r="IMN275" s="674"/>
      <c r="IMO275" s="674"/>
      <c r="IMP275" s="675"/>
      <c r="IMQ275" s="675"/>
      <c r="IMR275" s="674"/>
      <c r="IMS275" s="674"/>
      <c r="IMT275" s="675"/>
      <c r="IMU275" s="675"/>
      <c r="IMV275" s="674"/>
      <c r="IMW275" s="674"/>
      <c r="IMX275" s="674"/>
      <c r="IMY275" s="674"/>
      <c r="IMZ275" s="674"/>
      <c r="INA275" s="673"/>
      <c r="INB275" s="677"/>
      <c r="INC275" s="674"/>
      <c r="IND275" s="674"/>
      <c r="INE275" s="674"/>
      <c r="INF275" s="674"/>
      <c r="ING275" s="674"/>
      <c r="INH275" s="674"/>
      <c r="INI275" s="674"/>
      <c r="INJ275" s="676"/>
      <c r="INK275" s="676"/>
      <c r="INL275" s="676"/>
      <c r="INM275" s="676"/>
      <c r="INN275" s="676"/>
      <c r="INO275" s="676"/>
      <c r="INP275" s="676"/>
      <c r="INQ275" s="676"/>
      <c r="INR275" s="676"/>
      <c r="INS275" s="676"/>
      <c r="INT275" s="676"/>
      <c r="INU275" s="676"/>
      <c r="INV275" s="676"/>
      <c r="INW275" s="676"/>
      <c r="INX275" s="676"/>
      <c r="INY275" s="676"/>
      <c r="INZ275" s="676"/>
      <c r="IOA275" s="676"/>
      <c r="IOB275" s="676"/>
      <c r="IOC275" s="676"/>
      <c r="IOD275" s="676"/>
      <c r="IOE275" s="676"/>
      <c r="IOF275" s="676"/>
      <c r="IOG275" s="676"/>
      <c r="IOH275" s="676"/>
      <c r="IOI275" s="676"/>
      <c r="IOJ275" s="676"/>
      <c r="IOK275" s="676"/>
      <c r="IOL275" s="676"/>
      <c r="IOM275" s="676"/>
      <c r="ION275" s="676"/>
      <c r="IOO275" s="676"/>
      <c r="IOP275" s="676"/>
      <c r="IOQ275" s="676"/>
      <c r="IOR275" s="676"/>
      <c r="IOS275" s="676"/>
      <c r="IOT275" s="676"/>
      <c r="IOU275" s="676"/>
      <c r="IOV275" s="676"/>
      <c r="IOW275" s="676"/>
      <c r="IOX275" s="676"/>
      <c r="IOY275" s="676"/>
      <c r="IOZ275" s="676"/>
      <c r="IPA275" s="676"/>
      <c r="IPB275" s="674"/>
      <c r="IPC275" s="674"/>
      <c r="IPD275" s="674"/>
      <c r="IPE275" s="674"/>
      <c r="IPF275" s="674"/>
      <c r="IPG275" s="674"/>
      <c r="IPH275" s="674"/>
      <c r="IPI275" s="674"/>
      <c r="IPJ275" s="674"/>
      <c r="IPK275" s="674"/>
      <c r="IPL275" s="674"/>
      <c r="IPM275" s="674"/>
      <c r="IPN275" s="674"/>
      <c r="IPO275" s="674"/>
      <c r="IPP275" s="674"/>
      <c r="IPQ275" s="674"/>
      <c r="IPR275" s="674"/>
      <c r="IPS275" s="674"/>
      <c r="IPT275" s="674"/>
      <c r="IPU275" s="674"/>
      <c r="IPV275" s="674"/>
      <c r="IPW275" s="674"/>
      <c r="IPX275" s="674"/>
      <c r="IPY275" s="674"/>
      <c r="IPZ275" s="675"/>
      <c r="IQA275" s="675"/>
      <c r="IQB275" s="675"/>
      <c r="IQC275" s="675"/>
      <c r="IQD275" s="675"/>
      <c r="IQE275" s="674"/>
      <c r="IQF275" s="674"/>
      <c r="IQG275" s="675"/>
      <c r="IQH275" s="675"/>
      <c r="IQI275" s="674"/>
      <c r="IQJ275" s="674"/>
      <c r="IQK275" s="675"/>
      <c r="IQL275" s="675"/>
      <c r="IQM275" s="674"/>
      <c r="IQN275" s="674"/>
      <c r="IQO275" s="674"/>
      <c r="IQP275" s="674"/>
      <c r="IQQ275" s="674"/>
      <c r="IQR275" s="674"/>
      <c r="IQS275" s="674"/>
      <c r="IQT275" s="675"/>
      <c r="IQU275" s="675"/>
      <c r="IQV275" s="674"/>
      <c r="IQW275" s="674"/>
      <c r="IQX275" s="675"/>
      <c r="IQY275" s="675"/>
      <c r="IQZ275" s="674"/>
      <c r="IRA275" s="674"/>
      <c r="IRB275" s="674"/>
      <c r="IRC275" s="674"/>
      <c r="IRD275" s="674"/>
      <c r="IRE275" s="673"/>
      <c r="IRF275" s="677"/>
      <c r="IRG275" s="674"/>
      <c r="IRH275" s="674"/>
      <c r="IRI275" s="674"/>
      <c r="IRJ275" s="674"/>
      <c r="IRK275" s="674"/>
      <c r="IRL275" s="674"/>
      <c r="IRM275" s="674"/>
      <c r="IRN275" s="676"/>
      <c r="IRO275" s="676"/>
      <c r="IRP275" s="676"/>
      <c r="IRQ275" s="676"/>
      <c r="IRR275" s="676"/>
      <c r="IRS275" s="676"/>
      <c r="IRT275" s="676"/>
      <c r="IRU275" s="676"/>
      <c r="IRV275" s="676"/>
      <c r="IRW275" s="676"/>
      <c r="IRX275" s="676"/>
      <c r="IRY275" s="676"/>
      <c r="IRZ275" s="676"/>
      <c r="ISA275" s="676"/>
      <c r="ISB275" s="676"/>
      <c r="ISC275" s="676"/>
      <c r="ISD275" s="676"/>
      <c r="ISE275" s="676"/>
      <c r="ISF275" s="676"/>
      <c r="ISG275" s="676"/>
      <c r="ISH275" s="676"/>
      <c r="ISI275" s="676"/>
      <c r="ISJ275" s="676"/>
      <c r="ISK275" s="676"/>
      <c r="ISL275" s="676"/>
      <c r="ISM275" s="676"/>
      <c r="ISN275" s="676"/>
      <c r="ISO275" s="676"/>
      <c r="ISP275" s="676"/>
      <c r="ISQ275" s="676"/>
      <c r="ISR275" s="676"/>
      <c r="ISS275" s="676"/>
      <c r="IST275" s="676"/>
      <c r="ISU275" s="676"/>
      <c r="ISV275" s="676"/>
      <c r="ISW275" s="676"/>
      <c r="ISX275" s="676"/>
      <c r="ISY275" s="676"/>
      <c r="ISZ275" s="676"/>
      <c r="ITA275" s="676"/>
      <c r="ITB275" s="676"/>
      <c r="ITC275" s="676"/>
      <c r="ITD275" s="676"/>
      <c r="ITE275" s="676"/>
      <c r="ITF275" s="674"/>
      <c r="ITG275" s="674"/>
      <c r="ITH275" s="674"/>
      <c r="ITI275" s="674"/>
      <c r="ITJ275" s="674"/>
      <c r="ITK275" s="674"/>
      <c r="ITL275" s="674"/>
      <c r="ITM275" s="674"/>
      <c r="ITN275" s="674"/>
      <c r="ITO275" s="674"/>
      <c r="ITP275" s="674"/>
      <c r="ITQ275" s="674"/>
      <c r="ITR275" s="674"/>
      <c r="ITS275" s="674"/>
      <c r="ITT275" s="674"/>
      <c r="ITU275" s="674"/>
      <c r="ITV275" s="674"/>
      <c r="ITW275" s="674"/>
      <c r="ITX275" s="674"/>
      <c r="ITY275" s="674"/>
      <c r="ITZ275" s="674"/>
      <c r="IUA275" s="674"/>
      <c r="IUB275" s="674"/>
      <c r="IUC275" s="674"/>
      <c r="IUD275" s="675"/>
      <c r="IUE275" s="675"/>
      <c r="IUF275" s="675"/>
      <c r="IUG275" s="675"/>
      <c r="IUH275" s="675"/>
      <c r="IUI275" s="674"/>
      <c r="IUJ275" s="674"/>
      <c r="IUK275" s="675"/>
      <c r="IUL275" s="675"/>
      <c r="IUM275" s="674"/>
      <c r="IUN275" s="674"/>
      <c r="IUO275" s="675"/>
      <c r="IUP275" s="675"/>
      <c r="IUQ275" s="674"/>
      <c r="IUR275" s="674"/>
      <c r="IUS275" s="674"/>
      <c r="IUT275" s="674"/>
      <c r="IUU275" s="674"/>
      <c r="IUV275" s="674"/>
      <c r="IUW275" s="674"/>
      <c r="IUX275" s="675"/>
      <c r="IUY275" s="675"/>
      <c r="IUZ275" s="674"/>
      <c r="IVA275" s="674"/>
      <c r="IVB275" s="675"/>
      <c r="IVC275" s="675"/>
      <c r="IVD275" s="674"/>
      <c r="IVE275" s="674"/>
      <c r="IVF275" s="674"/>
      <c r="IVG275" s="674"/>
      <c r="IVH275" s="674"/>
      <c r="IVI275" s="673"/>
      <c r="IVJ275" s="677"/>
      <c r="IVK275" s="674"/>
      <c r="IVL275" s="674"/>
      <c r="IVM275" s="674"/>
      <c r="IVN275" s="674"/>
      <c r="IVO275" s="674"/>
      <c r="IVP275" s="674"/>
      <c r="IVQ275" s="674"/>
      <c r="IVR275" s="676"/>
      <c r="IVS275" s="676"/>
      <c r="IVT275" s="676"/>
      <c r="IVU275" s="676"/>
      <c r="IVV275" s="676"/>
      <c r="IVW275" s="676"/>
      <c r="IVX275" s="676"/>
      <c r="IVY275" s="676"/>
      <c r="IVZ275" s="676"/>
      <c r="IWA275" s="676"/>
      <c r="IWB275" s="676"/>
      <c r="IWC275" s="676"/>
      <c r="IWD275" s="676"/>
      <c r="IWE275" s="676"/>
      <c r="IWF275" s="676"/>
      <c r="IWG275" s="676"/>
      <c r="IWH275" s="676"/>
      <c r="IWI275" s="676"/>
      <c r="IWJ275" s="676"/>
      <c r="IWK275" s="676"/>
      <c r="IWL275" s="676"/>
      <c r="IWM275" s="676"/>
      <c r="IWN275" s="676"/>
      <c r="IWO275" s="676"/>
      <c r="IWP275" s="676"/>
      <c r="IWQ275" s="676"/>
      <c r="IWR275" s="676"/>
      <c r="IWS275" s="676"/>
      <c r="IWT275" s="676"/>
      <c r="IWU275" s="676"/>
      <c r="IWV275" s="676"/>
      <c r="IWW275" s="676"/>
      <c r="IWX275" s="676"/>
      <c r="IWY275" s="676"/>
      <c r="IWZ275" s="676"/>
      <c r="IXA275" s="676"/>
      <c r="IXB275" s="676"/>
      <c r="IXC275" s="676"/>
      <c r="IXD275" s="676"/>
      <c r="IXE275" s="676"/>
      <c r="IXF275" s="676"/>
      <c r="IXG275" s="676"/>
      <c r="IXH275" s="676"/>
      <c r="IXI275" s="676"/>
      <c r="IXJ275" s="674"/>
      <c r="IXK275" s="674"/>
      <c r="IXL275" s="674"/>
      <c r="IXM275" s="674"/>
      <c r="IXN275" s="674"/>
      <c r="IXO275" s="674"/>
      <c r="IXP275" s="674"/>
      <c r="IXQ275" s="674"/>
      <c r="IXR275" s="674"/>
      <c r="IXS275" s="674"/>
      <c r="IXT275" s="674"/>
      <c r="IXU275" s="674"/>
      <c r="IXV275" s="674"/>
      <c r="IXW275" s="674"/>
      <c r="IXX275" s="674"/>
      <c r="IXY275" s="674"/>
      <c r="IXZ275" s="674"/>
      <c r="IYA275" s="674"/>
      <c r="IYB275" s="674"/>
      <c r="IYC275" s="674"/>
      <c r="IYD275" s="674"/>
      <c r="IYE275" s="674"/>
      <c r="IYF275" s="674"/>
      <c r="IYG275" s="674"/>
      <c r="IYH275" s="675"/>
      <c r="IYI275" s="675"/>
      <c r="IYJ275" s="675"/>
      <c r="IYK275" s="675"/>
      <c r="IYL275" s="675"/>
      <c r="IYM275" s="674"/>
      <c r="IYN275" s="674"/>
      <c r="IYO275" s="675"/>
      <c r="IYP275" s="675"/>
      <c r="IYQ275" s="674"/>
      <c r="IYR275" s="674"/>
      <c r="IYS275" s="675"/>
      <c r="IYT275" s="675"/>
      <c r="IYU275" s="674"/>
      <c r="IYV275" s="674"/>
      <c r="IYW275" s="674"/>
      <c r="IYX275" s="674"/>
      <c r="IYY275" s="674"/>
      <c r="IYZ275" s="674"/>
      <c r="IZA275" s="674"/>
      <c r="IZB275" s="675"/>
      <c r="IZC275" s="675"/>
      <c r="IZD275" s="674"/>
      <c r="IZE275" s="674"/>
      <c r="IZF275" s="675"/>
      <c r="IZG275" s="675"/>
      <c r="IZH275" s="674"/>
      <c r="IZI275" s="674"/>
      <c r="IZJ275" s="674"/>
      <c r="IZK275" s="674"/>
      <c r="IZL275" s="674"/>
      <c r="IZM275" s="673"/>
      <c r="IZN275" s="677"/>
      <c r="IZO275" s="674"/>
      <c r="IZP275" s="674"/>
      <c r="IZQ275" s="674"/>
      <c r="IZR275" s="674"/>
      <c r="IZS275" s="674"/>
      <c r="IZT275" s="674"/>
      <c r="IZU275" s="674"/>
      <c r="IZV275" s="676"/>
      <c r="IZW275" s="676"/>
      <c r="IZX275" s="676"/>
      <c r="IZY275" s="676"/>
      <c r="IZZ275" s="676"/>
      <c r="JAA275" s="676"/>
      <c r="JAB275" s="676"/>
      <c r="JAC275" s="676"/>
      <c r="JAD275" s="676"/>
      <c r="JAE275" s="676"/>
      <c r="JAF275" s="676"/>
      <c r="JAG275" s="676"/>
      <c r="JAH275" s="676"/>
      <c r="JAI275" s="676"/>
      <c r="JAJ275" s="676"/>
      <c r="JAK275" s="676"/>
      <c r="JAL275" s="676"/>
      <c r="JAM275" s="676"/>
      <c r="JAN275" s="676"/>
      <c r="JAO275" s="676"/>
      <c r="JAP275" s="676"/>
      <c r="JAQ275" s="676"/>
      <c r="JAR275" s="676"/>
      <c r="JAS275" s="676"/>
      <c r="JAT275" s="676"/>
      <c r="JAU275" s="676"/>
      <c r="JAV275" s="676"/>
      <c r="JAW275" s="676"/>
      <c r="JAX275" s="676"/>
      <c r="JAY275" s="676"/>
      <c r="JAZ275" s="676"/>
      <c r="JBA275" s="676"/>
      <c r="JBB275" s="676"/>
      <c r="JBC275" s="676"/>
      <c r="JBD275" s="676"/>
      <c r="JBE275" s="676"/>
      <c r="JBF275" s="676"/>
      <c r="JBG275" s="676"/>
      <c r="JBH275" s="676"/>
      <c r="JBI275" s="676"/>
      <c r="JBJ275" s="676"/>
      <c r="JBK275" s="676"/>
      <c r="JBL275" s="676"/>
      <c r="JBM275" s="676"/>
      <c r="JBN275" s="674"/>
      <c r="JBO275" s="674"/>
      <c r="JBP275" s="674"/>
      <c r="JBQ275" s="674"/>
      <c r="JBR275" s="674"/>
      <c r="JBS275" s="674"/>
      <c r="JBT275" s="674"/>
      <c r="JBU275" s="674"/>
      <c r="JBV275" s="674"/>
      <c r="JBW275" s="674"/>
      <c r="JBX275" s="674"/>
      <c r="JBY275" s="674"/>
      <c r="JBZ275" s="674"/>
      <c r="JCA275" s="674"/>
      <c r="JCB275" s="674"/>
      <c r="JCC275" s="674"/>
      <c r="JCD275" s="674"/>
      <c r="JCE275" s="674"/>
      <c r="JCF275" s="674"/>
      <c r="JCG275" s="674"/>
      <c r="JCH275" s="674"/>
      <c r="JCI275" s="674"/>
      <c r="JCJ275" s="674"/>
      <c r="JCK275" s="674"/>
      <c r="JCL275" s="675"/>
      <c r="JCM275" s="675"/>
      <c r="JCN275" s="675"/>
      <c r="JCO275" s="675"/>
      <c r="JCP275" s="675"/>
      <c r="JCQ275" s="674"/>
      <c r="JCR275" s="674"/>
      <c r="JCS275" s="675"/>
      <c r="JCT275" s="675"/>
      <c r="JCU275" s="674"/>
      <c r="JCV275" s="674"/>
      <c r="JCW275" s="675"/>
      <c r="JCX275" s="675"/>
      <c r="JCY275" s="674"/>
      <c r="JCZ275" s="674"/>
      <c r="JDA275" s="674"/>
      <c r="JDB275" s="674"/>
      <c r="JDC275" s="674"/>
      <c r="JDD275" s="674"/>
      <c r="JDE275" s="674"/>
      <c r="JDF275" s="675"/>
      <c r="JDG275" s="675"/>
      <c r="JDH275" s="674"/>
      <c r="JDI275" s="674"/>
      <c r="JDJ275" s="675"/>
      <c r="JDK275" s="675"/>
      <c r="JDL275" s="674"/>
      <c r="JDM275" s="674"/>
      <c r="JDN275" s="674"/>
      <c r="JDO275" s="674"/>
      <c r="JDP275" s="674"/>
      <c r="JDQ275" s="673"/>
      <c r="JDR275" s="677"/>
      <c r="JDS275" s="674"/>
      <c r="JDT275" s="674"/>
      <c r="JDU275" s="674"/>
      <c r="JDV275" s="674"/>
      <c r="JDW275" s="674"/>
      <c r="JDX275" s="674"/>
      <c r="JDY275" s="674"/>
      <c r="JDZ275" s="676"/>
      <c r="JEA275" s="676"/>
      <c r="JEB275" s="676"/>
      <c r="JEC275" s="676"/>
      <c r="JED275" s="676"/>
      <c r="JEE275" s="676"/>
      <c r="JEF275" s="676"/>
      <c r="JEG275" s="676"/>
      <c r="JEH275" s="676"/>
      <c r="JEI275" s="676"/>
      <c r="JEJ275" s="676"/>
      <c r="JEK275" s="676"/>
      <c r="JEL275" s="676"/>
      <c r="JEM275" s="676"/>
      <c r="JEN275" s="676"/>
      <c r="JEO275" s="676"/>
      <c r="JEP275" s="676"/>
      <c r="JEQ275" s="676"/>
      <c r="JER275" s="676"/>
      <c r="JES275" s="676"/>
      <c r="JET275" s="676"/>
      <c r="JEU275" s="676"/>
      <c r="JEV275" s="676"/>
      <c r="JEW275" s="676"/>
      <c r="JEX275" s="676"/>
      <c r="JEY275" s="676"/>
      <c r="JEZ275" s="676"/>
      <c r="JFA275" s="676"/>
      <c r="JFB275" s="676"/>
      <c r="JFC275" s="676"/>
      <c r="JFD275" s="676"/>
      <c r="JFE275" s="676"/>
      <c r="JFF275" s="676"/>
      <c r="JFG275" s="676"/>
      <c r="JFH275" s="676"/>
      <c r="JFI275" s="676"/>
      <c r="JFJ275" s="676"/>
      <c r="JFK275" s="676"/>
      <c r="JFL275" s="676"/>
      <c r="JFM275" s="676"/>
      <c r="JFN275" s="676"/>
      <c r="JFO275" s="676"/>
      <c r="JFP275" s="676"/>
      <c r="JFQ275" s="676"/>
      <c r="JFR275" s="674"/>
      <c r="JFS275" s="674"/>
      <c r="JFT275" s="674"/>
      <c r="JFU275" s="674"/>
      <c r="JFV275" s="674"/>
      <c r="JFW275" s="674"/>
      <c r="JFX275" s="674"/>
      <c r="JFY275" s="674"/>
      <c r="JFZ275" s="674"/>
      <c r="JGA275" s="674"/>
      <c r="JGB275" s="674"/>
      <c r="JGC275" s="674"/>
      <c r="JGD275" s="674"/>
      <c r="JGE275" s="674"/>
      <c r="JGF275" s="674"/>
      <c r="JGG275" s="674"/>
      <c r="JGH275" s="674"/>
      <c r="JGI275" s="674"/>
      <c r="JGJ275" s="674"/>
      <c r="JGK275" s="674"/>
      <c r="JGL275" s="674"/>
      <c r="JGM275" s="674"/>
      <c r="JGN275" s="674"/>
      <c r="JGO275" s="674"/>
      <c r="JGP275" s="675"/>
      <c r="JGQ275" s="675"/>
      <c r="JGR275" s="675"/>
      <c r="JGS275" s="675"/>
      <c r="JGT275" s="675"/>
      <c r="JGU275" s="674"/>
      <c r="JGV275" s="674"/>
      <c r="JGW275" s="675"/>
      <c r="JGX275" s="675"/>
      <c r="JGY275" s="674"/>
      <c r="JGZ275" s="674"/>
      <c r="JHA275" s="675"/>
      <c r="JHB275" s="675"/>
      <c r="JHC275" s="674"/>
      <c r="JHD275" s="674"/>
      <c r="JHE275" s="674"/>
      <c r="JHF275" s="674"/>
      <c r="JHG275" s="674"/>
      <c r="JHH275" s="674"/>
      <c r="JHI275" s="674"/>
      <c r="JHJ275" s="675"/>
      <c r="JHK275" s="675"/>
      <c r="JHL275" s="674"/>
      <c r="JHM275" s="674"/>
      <c r="JHN275" s="675"/>
      <c r="JHO275" s="675"/>
      <c r="JHP275" s="674"/>
      <c r="JHQ275" s="674"/>
      <c r="JHR275" s="674"/>
      <c r="JHS275" s="674"/>
      <c r="JHT275" s="674"/>
      <c r="JHU275" s="673"/>
      <c r="JHV275" s="677"/>
      <c r="JHW275" s="674"/>
      <c r="JHX275" s="674"/>
      <c r="JHY275" s="674"/>
      <c r="JHZ275" s="674"/>
      <c r="JIA275" s="674"/>
      <c r="JIB275" s="674"/>
      <c r="JIC275" s="674"/>
      <c r="JID275" s="676"/>
      <c r="JIE275" s="676"/>
      <c r="JIF275" s="676"/>
      <c r="JIG275" s="676"/>
      <c r="JIH275" s="676"/>
      <c r="JII275" s="676"/>
      <c r="JIJ275" s="676"/>
      <c r="JIK275" s="676"/>
      <c r="JIL275" s="676"/>
      <c r="JIM275" s="676"/>
      <c r="JIN275" s="676"/>
      <c r="JIO275" s="676"/>
      <c r="JIP275" s="676"/>
      <c r="JIQ275" s="676"/>
      <c r="JIR275" s="676"/>
      <c r="JIS275" s="676"/>
      <c r="JIT275" s="676"/>
      <c r="JIU275" s="676"/>
      <c r="JIV275" s="676"/>
      <c r="JIW275" s="676"/>
      <c r="JIX275" s="676"/>
      <c r="JIY275" s="676"/>
      <c r="JIZ275" s="676"/>
      <c r="JJA275" s="676"/>
      <c r="JJB275" s="676"/>
      <c r="JJC275" s="676"/>
      <c r="JJD275" s="676"/>
      <c r="JJE275" s="676"/>
      <c r="JJF275" s="676"/>
      <c r="JJG275" s="676"/>
      <c r="JJH275" s="676"/>
      <c r="JJI275" s="676"/>
      <c r="JJJ275" s="676"/>
      <c r="JJK275" s="676"/>
      <c r="JJL275" s="676"/>
      <c r="JJM275" s="676"/>
      <c r="JJN275" s="676"/>
      <c r="JJO275" s="676"/>
      <c r="JJP275" s="676"/>
      <c r="JJQ275" s="676"/>
      <c r="JJR275" s="676"/>
      <c r="JJS275" s="676"/>
      <c r="JJT275" s="676"/>
      <c r="JJU275" s="676"/>
      <c r="JJV275" s="674"/>
      <c r="JJW275" s="674"/>
      <c r="JJX275" s="674"/>
      <c r="JJY275" s="674"/>
      <c r="JJZ275" s="674"/>
      <c r="JKA275" s="674"/>
      <c r="JKB275" s="674"/>
      <c r="JKC275" s="674"/>
      <c r="JKD275" s="674"/>
      <c r="JKE275" s="674"/>
      <c r="JKF275" s="674"/>
      <c r="JKG275" s="674"/>
      <c r="JKH275" s="674"/>
      <c r="JKI275" s="674"/>
      <c r="JKJ275" s="674"/>
      <c r="JKK275" s="674"/>
      <c r="JKL275" s="674"/>
      <c r="JKM275" s="674"/>
      <c r="JKN275" s="674"/>
      <c r="JKO275" s="674"/>
      <c r="JKP275" s="674"/>
      <c r="JKQ275" s="674"/>
      <c r="JKR275" s="674"/>
      <c r="JKS275" s="674"/>
      <c r="JKT275" s="675"/>
      <c r="JKU275" s="675"/>
      <c r="JKV275" s="675"/>
      <c r="JKW275" s="675"/>
      <c r="JKX275" s="675"/>
      <c r="JKY275" s="674"/>
      <c r="JKZ275" s="674"/>
      <c r="JLA275" s="675"/>
      <c r="JLB275" s="675"/>
      <c r="JLC275" s="674"/>
      <c r="JLD275" s="674"/>
      <c r="JLE275" s="675"/>
      <c r="JLF275" s="675"/>
      <c r="JLG275" s="674"/>
      <c r="JLH275" s="674"/>
      <c r="JLI275" s="674"/>
      <c r="JLJ275" s="674"/>
      <c r="JLK275" s="674"/>
      <c r="JLL275" s="674"/>
      <c r="JLM275" s="674"/>
      <c r="JLN275" s="675"/>
      <c r="JLO275" s="675"/>
      <c r="JLP275" s="674"/>
      <c r="JLQ275" s="674"/>
      <c r="JLR275" s="675"/>
      <c r="JLS275" s="675"/>
      <c r="JLT275" s="674"/>
      <c r="JLU275" s="674"/>
      <c r="JLV275" s="674"/>
      <c r="JLW275" s="674"/>
      <c r="JLX275" s="674"/>
      <c r="JLY275" s="673"/>
      <c r="JLZ275" s="677"/>
      <c r="JMA275" s="674"/>
      <c r="JMB275" s="674"/>
      <c r="JMC275" s="674"/>
      <c r="JMD275" s="674"/>
      <c r="JME275" s="674"/>
      <c r="JMF275" s="674"/>
      <c r="JMG275" s="674"/>
      <c r="JMH275" s="676"/>
      <c r="JMI275" s="676"/>
      <c r="JMJ275" s="676"/>
      <c r="JMK275" s="676"/>
      <c r="JML275" s="676"/>
      <c r="JMM275" s="676"/>
      <c r="JMN275" s="676"/>
      <c r="JMO275" s="676"/>
      <c r="JMP275" s="676"/>
      <c r="JMQ275" s="676"/>
      <c r="JMR275" s="676"/>
      <c r="JMS275" s="676"/>
      <c r="JMT275" s="676"/>
      <c r="JMU275" s="676"/>
      <c r="JMV275" s="676"/>
      <c r="JMW275" s="676"/>
      <c r="JMX275" s="676"/>
      <c r="JMY275" s="676"/>
      <c r="JMZ275" s="676"/>
      <c r="JNA275" s="676"/>
      <c r="JNB275" s="676"/>
      <c r="JNC275" s="676"/>
      <c r="JND275" s="676"/>
      <c r="JNE275" s="676"/>
      <c r="JNF275" s="676"/>
      <c r="JNG275" s="676"/>
      <c r="JNH275" s="676"/>
      <c r="JNI275" s="676"/>
      <c r="JNJ275" s="676"/>
      <c r="JNK275" s="676"/>
      <c r="JNL275" s="676"/>
      <c r="JNM275" s="676"/>
      <c r="JNN275" s="676"/>
      <c r="JNO275" s="676"/>
      <c r="JNP275" s="676"/>
      <c r="JNQ275" s="676"/>
      <c r="JNR275" s="676"/>
      <c r="JNS275" s="676"/>
      <c r="JNT275" s="676"/>
      <c r="JNU275" s="676"/>
      <c r="JNV275" s="676"/>
      <c r="JNW275" s="676"/>
      <c r="JNX275" s="676"/>
      <c r="JNY275" s="676"/>
      <c r="JNZ275" s="674"/>
      <c r="JOA275" s="674"/>
      <c r="JOB275" s="674"/>
      <c r="JOC275" s="674"/>
      <c r="JOD275" s="674"/>
      <c r="JOE275" s="674"/>
      <c r="JOF275" s="674"/>
      <c r="JOG275" s="674"/>
      <c r="JOH275" s="674"/>
      <c r="JOI275" s="674"/>
      <c r="JOJ275" s="674"/>
      <c r="JOK275" s="674"/>
      <c r="JOL275" s="674"/>
      <c r="JOM275" s="674"/>
      <c r="JON275" s="674"/>
      <c r="JOO275" s="674"/>
      <c r="JOP275" s="674"/>
      <c r="JOQ275" s="674"/>
      <c r="JOR275" s="674"/>
      <c r="JOS275" s="674"/>
      <c r="JOT275" s="674"/>
      <c r="JOU275" s="674"/>
      <c r="JOV275" s="674"/>
      <c r="JOW275" s="674"/>
      <c r="JOX275" s="675"/>
      <c r="JOY275" s="675"/>
      <c r="JOZ275" s="675"/>
      <c r="JPA275" s="675"/>
      <c r="JPB275" s="675"/>
      <c r="JPC275" s="674"/>
      <c r="JPD275" s="674"/>
      <c r="JPE275" s="675"/>
      <c r="JPF275" s="675"/>
      <c r="JPG275" s="674"/>
      <c r="JPH275" s="674"/>
      <c r="JPI275" s="675"/>
      <c r="JPJ275" s="675"/>
      <c r="JPK275" s="674"/>
      <c r="JPL275" s="674"/>
      <c r="JPM275" s="674"/>
      <c r="JPN275" s="674"/>
      <c r="JPO275" s="674"/>
      <c r="JPP275" s="674"/>
      <c r="JPQ275" s="674"/>
      <c r="JPR275" s="675"/>
      <c r="JPS275" s="675"/>
      <c r="JPT275" s="674"/>
      <c r="JPU275" s="674"/>
      <c r="JPV275" s="675"/>
      <c r="JPW275" s="675"/>
      <c r="JPX275" s="674"/>
      <c r="JPY275" s="674"/>
      <c r="JPZ275" s="674"/>
      <c r="JQA275" s="674"/>
      <c r="JQB275" s="674"/>
      <c r="JQC275" s="673"/>
      <c r="JQD275" s="677"/>
      <c r="JQE275" s="674"/>
      <c r="JQF275" s="674"/>
      <c r="JQG275" s="674"/>
      <c r="JQH275" s="674"/>
      <c r="JQI275" s="674"/>
      <c r="JQJ275" s="674"/>
      <c r="JQK275" s="674"/>
      <c r="JQL275" s="676"/>
      <c r="JQM275" s="676"/>
      <c r="JQN275" s="676"/>
      <c r="JQO275" s="676"/>
      <c r="JQP275" s="676"/>
      <c r="JQQ275" s="676"/>
      <c r="JQR275" s="676"/>
      <c r="JQS275" s="676"/>
      <c r="JQT275" s="676"/>
      <c r="JQU275" s="676"/>
      <c r="JQV275" s="676"/>
      <c r="JQW275" s="676"/>
      <c r="JQX275" s="676"/>
      <c r="JQY275" s="676"/>
      <c r="JQZ275" s="676"/>
      <c r="JRA275" s="676"/>
      <c r="JRB275" s="676"/>
      <c r="JRC275" s="676"/>
      <c r="JRD275" s="676"/>
      <c r="JRE275" s="676"/>
      <c r="JRF275" s="676"/>
      <c r="JRG275" s="676"/>
      <c r="JRH275" s="676"/>
      <c r="JRI275" s="676"/>
      <c r="JRJ275" s="676"/>
      <c r="JRK275" s="676"/>
      <c r="JRL275" s="676"/>
      <c r="JRM275" s="676"/>
      <c r="JRN275" s="676"/>
      <c r="JRO275" s="676"/>
      <c r="JRP275" s="676"/>
      <c r="JRQ275" s="676"/>
      <c r="JRR275" s="676"/>
      <c r="JRS275" s="676"/>
      <c r="JRT275" s="676"/>
      <c r="JRU275" s="676"/>
      <c r="JRV275" s="676"/>
      <c r="JRW275" s="676"/>
      <c r="JRX275" s="676"/>
      <c r="JRY275" s="676"/>
      <c r="JRZ275" s="676"/>
      <c r="JSA275" s="676"/>
      <c r="JSB275" s="676"/>
      <c r="JSC275" s="676"/>
      <c r="JSD275" s="674"/>
      <c r="JSE275" s="674"/>
      <c r="JSF275" s="674"/>
      <c r="JSG275" s="674"/>
      <c r="JSH275" s="674"/>
      <c r="JSI275" s="674"/>
      <c r="JSJ275" s="674"/>
      <c r="JSK275" s="674"/>
      <c r="JSL275" s="674"/>
      <c r="JSM275" s="674"/>
      <c r="JSN275" s="674"/>
      <c r="JSO275" s="674"/>
      <c r="JSP275" s="674"/>
      <c r="JSQ275" s="674"/>
      <c r="JSR275" s="674"/>
      <c r="JSS275" s="674"/>
      <c r="JST275" s="674"/>
      <c r="JSU275" s="674"/>
      <c r="JSV275" s="674"/>
      <c r="JSW275" s="674"/>
      <c r="JSX275" s="674"/>
      <c r="JSY275" s="674"/>
      <c r="JSZ275" s="674"/>
      <c r="JTA275" s="674"/>
      <c r="JTB275" s="675"/>
      <c r="JTC275" s="675"/>
      <c r="JTD275" s="675"/>
      <c r="JTE275" s="675"/>
      <c r="JTF275" s="675"/>
      <c r="JTG275" s="674"/>
      <c r="JTH275" s="674"/>
      <c r="JTI275" s="675"/>
      <c r="JTJ275" s="675"/>
      <c r="JTK275" s="674"/>
      <c r="JTL275" s="674"/>
      <c r="JTM275" s="675"/>
      <c r="JTN275" s="675"/>
      <c r="JTO275" s="674"/>
      <c r="JTP275" s="674"/>
      <c r="JTQ275" s="674"/>
      <c r="JTR275" s="674"/>
      <c r="JTS275" s="674"/>
      <c r="JTT275" s="674"/>
      <c r="JTU275" s="674"/>
      <c r="JTV275" s="675"/>
      <c r="JTW275" s="675"/>
      <c r="JTX275" s="674"/>
      <c r="JTY275" s="674"/>
      <c r="JTZ275" s="675"/>
      <c r="JUA275" s="675"/>
      <c r="JUB275" s="674"/>
      <c r="JUC275" s="674"/>
      <c r="JUD275" s="674"/>
      <c r="JUE275" s="674"/>
      <c r="JUF275" s="674"/>
      <c r="JUG275" s="673"/>
      <c r="JUH275" s="677"/>
      <c r="JUI275" s="674"/>
      <c r="JUJ275" s="674"/>
      <c r="JUK275" s="674"/>
      <c r="JUL275" s="674"/>
      <c r="JUM275" s="674"/>
      <c r="JUN275" s="674"/>
      <c r="JUO275" s="674"/>
      <c r="JUP275" s="676"/>
      <c r="JUQ275" s="676"/>
      <c r="JUR275" s="676"/>
      <c r="JUS275" s="676"/>
      <c r="JUT275" s="676"/>
      <c r="JUU275" s="676"/>
      <c r="JUV275" s="676"/>
      <c r="JUW275" s="676"/>
      <c r="JUX275" s="676"/>
      <c r="JUY275" s="676"/>
      <c r="JUZ275" s="676"/>
      <c r="JVA275" s="676"/>
      <c r="JVB275" s="676"/>
      <c r="JVC275" s="676"/>
      <c r="JVD275" s="676"/>
      <c r="JVE275" s="676"/>
      <c r="JVF275" s="676"/>
      <c r="JVG275" s="676"/>
      <c r="JVH275" s="676"/>
      <c r="JVI275" s="676"/>
      <c r="JVJ275" s="676"/>
      <c r="JVK275" s="676"/>
      <c r="JVL275" s="676"/>
      <c r="JVM275" s="676"/>
      <c r="JVN275" s="676"/>
      <c r="JVO275" s="676"/>
      <c r="JVP275" s="676"/>
      <c r="JVQ275" s="676"/>
      <c r="JVR275" s="676"/>
      <c r="JVS275" s="676"/>
      <c r="JVT275" s="676"/>
      <c r="JVU275" s="676"/>
      <c r="JVV275" s="676"/>
      <c r="JVW275" s="676"/>
      <c r="JVX275" s="676"/>
      <c r="JVY275" s="676"/>
      <c r="JVZ275" s="676"/>
      <c r="JWA275" s="676"/>
      <c r="JWB275" s="676"/>
      <c r="JWC275" s="676"/>
      <c r="JWD275" s="676"/>
      <c r="JWE275" s="676"/>
      <c r="JWF275" s="676"/>
      <c r="JWG275" s="676"/>
      <c r="JWH275" s="674"/>
      <c r="JWI275" s="674"/>
      <c r="JWJ275" s="674"/>
      <c r="JWK275" s="674"/>
      <c r="JWL275" s="674"/>
      <c r="JWM275" s="674"/>
      <c r="JWN275" s="674"/>
      <c r="JWO275" s="674"/>
      <c r="JWP275" s="674"/>
      <c r="JWQ275" s="674"/>
      <c r="JWR275" s="674"/>
      <c r="JWS275" s="674"/>
      <c r="JWT275" s="674"/>
      <c r="JWU275" s="674"/>
      <c r="JWV275" s="674"/>
      <c r="JWW275" s="674"/>
      <c r="JWX275" s="674"/>
      <c r="JWY275" s="674"/>
      <c r="JWZ275" s="674"/>
      <c r="JXA275" s="674"/>
      <c r="JXB275" s="674"/>
      <c r="JXC275" s="674"/>
      <c r="JXD275" s="674"/>
      <c r="JXE275" s="674"/>
      <c r="JXF275" s="675"/>
      <c r="JXG275" s="675"/>
      <c r="JXH275" s="675"/>
      <c r="JXI275" s="675"/>
      <c r="JXJ275" s="675"/>
      <c r="JXK275" s="674"/>
      <c r="JXL275" s="674"/>
      <c r="JXM275" s="675"/>
      <c r="JXN275" s="675"/>
      <c r="JXO275" s="674"/>
      <c r="JXP275" s="674"/>
      <c r="JXQ275" s="675"/>
      <c r="JXR275" s="675"/>
      <c r="JXS275" s="674"/>
      <c r="JXT275" s="674"/>
      <c r="JXU275" s="674"/>
      <c r="JXV275" s="674"/>
      <c r="JXW275" s="674"/>
      <c r="JXX275" s="674"/>
      <c r="JXY275" s="674"/>
      <c r="JXZ275" s="675"/>
      <c r="JYA275" s="675"/>
      <c r="JYB275" s="674"/>
      <c r="JYC275" s="674"/>
      <c r="JYD275" s="675"/>
      <c r="JYE275" s="675"/>
      <c r="JYF275" s="674"/>
      <c r="JYG275" s="674"/>
      <c r="JYH275" s="674"/>
      <c r="JYI275" s="674"/>
      <c r="JYJ275" s="674"/>
      <c r="JYK275" s="673"/>
      <c r="JYL275" s="677"/>
      <c r="JYM275" s="674"/>
      <c r="JYN275" s="674"/>
      <c r="JYO275" s="674"/>
      <c r="JYP275" s="674"/>
      <c r="JYQ275" s="674"/>
      <c r="JYR275" s="674"/>
      <c r="JYS275" s="674"/>
      <c r="JYT275" s="676"/>
      <c r="JYU275" s="676"/>
      <c r="JYV275" s="676"/>
      <c r="JYW275" s="676"/>
      <c r="JYX275" s="676"/>
      <c r="JYY275" s="676"/>
      <c r="JYZ275" s="676"/>
      <c r="JZA275" s="676"/>
      <c r="JZB275" s="676"/>
      <c r="JZC275" s="676"/>
      <c r="JZD275" s="676"/>
      <c r="JZE275" s="676"/>
      <c r="JZF275" s="676"/>
      <c r="JZG275" s="676"/>
      <c r="JZH275" s="676"/>
      <c r="JZI275" s="676"/>
      <c r="JZJ275" s="676"/>
      <c r="JZK275" s="676"/>
      <c r="JZL275" s="676"/>
      <c r="JZM275" s="676"/>
      <c r="JZN275" s="676"/>
      <c r="JZO275" s="676"/>
      <c r="JZP275" s="676"/>
      <c r="JZQ275" s="676"/>
      <c r="JZR275" s="676"/>
      <c r="JZS275" s="676"/>
      <c r="JZT275" s="676"/>
      <c r="JZU275" s="676"/>
      <c r="JZV275" s="676"/>
      <c r="JZW275" s="676"/>
      <c r="JZX275" s="676"/>
      <c r="JZY275" s="676"/>
      <c r="JZZ275" s="676"/>
      <c r="KAA275" s="676"/>
      <c r="KAB275" s="676"/>
      <c r="KAC275" s="676"/>
      <c r="KAD275" s="676"/>
      <c r="KAE275" s="676"/>
      <c r="KAF275" s="676"/>
      <c r="KAG275" s="676"/>
      <c r="KAH275" s="676"/>
      <c r="KAI275" s="676"/>
      <c r="KAJ275" s="676"/>
      <c r="KAK275" s="676"/>
      <c r="KAL275" s="674"/>
      <c r="KAM275" s="674"/>
      <c r="KAN275" s="674"/>
      <c r="KAO275" s="674"/>
      <c r="KAP275" s="674"/>
      <c r="KAQ275" s="674"/>
      <c r="KAR275" s="674"/>
      <c r="KAS275" s="674"/>
      <c r="KAT275" s="674"/>
      <c r="KAU275" s="674"/>
      <c r="KAV275" s="674"/>
      <c r="KAW275" s="674"/>
      <c r="KAX275" s="674"/>
      <c r="KAY275" s="674"/>
      <c r="KAZ275" s="674"/>
      <c r="KBA275" s="674"/>
      <c r="KBB275" s="674"/>
      <c r="KBC275" s="674"/>
      <c r="KBD275" s="674"/>
      <c r="KBE275" s="674"/>
      <c r="KBF275" s="674"/>
      <c r="KBG275" s="674"/>
      <c r="KBH275" s="674"/>
      <c r="KBI275" s="674"/>
      <c r="KBJ275" s="675"/>
      <c r="KBK275" s="675"/>
      <c r="KBL275" s="675"/>
      <c r="KBM275" s="675"/>
      <c r="KBN275" s="675"/>
      <c r="KBO275" s="674"/>
      <c r="KBP275" s="674"/>
      <c r="KBQ275" s="675"/>
      <c r="KBR275" s="675"/>
      <c r="KBS275" s="674"/>
      <c r="KBT275" s="674"/>
      <c r="KBU275" s="675"/>
      <c r="KBV275" s="675"/>
      <c r="KBW275" s="674"/>
      <c r="KBX275" s="674"/>
      <c r="KBY275" s="674"/>
      <c r="KBZ275" s="674"/>
      <c r="KCA275" s="674"/>
      <c r="KCB275" s="674"/>
      <c r="KCC275" s="674"/>
      <c r="KCD275" s="675"/>
      <c r="KCE275" s="675"/>
      <c r="KCF275" s="674"/>
      <c r="KCG275" s="674"/>
      <c r="KCH275" s="675"/>
      <c r="KCI275" s="675"/>
      <c r="KCJ275" s="674"/>
      <c r="KCK275" s="674"/>
      <c r="KCL275" s="674"/>
      <c r="KCM275" s="674"/>
      <c r="KCN275" s="674"/>
      <c r="KCO275" s="673"/>
      <c r="KCP275" s="677"/>
      <c r="KCQ275" s="674"/>
      <c r="KCR275" s="674"/>
      <c r="KCS275" s="674"/>
      <c r="KCT275" s="674"/>
      <c r="KCU275" s="674"/>
      <c r="KCV275" s="674"/>
      <c r="KCW275" s="674"/>
      <c r="KCX275" s="676"/>
      <c r="KCY275" s="676"/>
      <c r="KCZ275" s="676"/>
      <c r="KDA275" s="676"/>
      <c r="KDB275" s="676"/>
      <c r="KDC275" s="676"/>
      <c r="KDD275" s="676"/>
      <c r="KDE275" s="676"/>
      <c r="KDF275" s="676"/>
      <c r="KDG275" s="676"/>
      <c r="KDH275" s="676"/>
      <c r="KDI275" s="676"/>
      <c r="KDJ275" s="676"/>
      <c r="KDK275" s="676"/>
      <c r="KDL275" s="676"/>
      <c r="KDM275" s="676"/>
      <c r="KDN275" s="676"/>
      <c r="KDO275" s="676"/>
      <c r="KDP275" s="676"/>
      <c r="KDQ275" s="676"/>
      <c r="KDR275" s="676"/>
      <c r="KDS275" s="676"/>
      <c r="KDT275" s="676"/>
      <c r="KDU275" s="676"/>
      <c r="KDV275" s="676"/>
      <c r="KDW275" s="676"/>
      <c r="KDX275" s="676"/>
      <c r="KDY275" s="676"/>
      <c r="KDZ275" s="676"/>
      <c r="KEA275" s="676"/>
      <c r="KEB275" s="676"/>
      <c r="KEC275" s="676"/>
      <c r="KED275" s="676"/>
      <c r="KEE275" s="676"/>
      <c r="KEF275" s="676"/>
      <c r="KEG275" s="676"/>
      <c r="KEH275" s="676"/>
      <c r="KEI275" s="676"/>
      <c r="KEJ275" s="676"/>
      <c r="KEK275" s="676"/>
      <c r="KEL275" s="676"/>
      <c r="KEM275" s="676"/>
      <c r="KEN275" s="676"/>
      <c r="KEO275" s="676"/>
      <c r="KEP275" s="674"/>
      <c r="KEQ275" s="674"/>
      <c r="KER275" s="674"/>
      <c r="KES275" s="674"/>
      <c r="KET275" s="674"/>
      <c r="KEU275" s="674"/>
      <c r="KEV275" s="674"/>
      <c r="KEW275" s="674"/>
      <c r="KEX275" s="674"/>
      <c r="KEY275" s="674"/>
      <c r="KEZ275" s="674"/>
      <c r="KFA275" s="674"/>
      <c r="KFB275" s="674"/>
      <c r="KFC275" s="674"/>
      <c r="KFD275" s="674"/>
      <c r="KFE275" s="674"/>
      <c r="KFF275" s="674"/>
      <c r="KFG275" s="674"/>
      <c r="KFH275" s="674"/>
      <c r="KFI275" s="674"/>
      <c r="KFJ275" s="674"/>
      <c r="KFK275" s="674"/>
      <c r="KFL275" s="674"/>
      <c r="KFM275" s="674"/>
      <c r="KFN275" s="675"/>
      <c r="KFO275" s="675"/>
      <c r="KFP275" s="675"/>
      <c r="KFQ275" s="675"/>
      <c r="KFR275" s="675"/>
      <c r="KFS275" s="674"/>
      <c r="KFT275" s="674"/>
      <c r="KFU275" s="675"/>
      <c r="KFV275" s="675"/>
      <c r="KFW275" s="674"/>
      <c r="KFX275" s="674"/>
      <c r="KFY275" s="675"/>
      <c r="KFZ275" s="675"/>
      <c r="KGA275" s="674"/>
      <c r="KGB275" s="674"/>
      <c r="KGC275" s="674"/>
      <c r="KGD275" s="674"/>
      <c r="KGE275" s="674"/>
      <c r="KGF275" s="674"/>
      <c r="KGG275" s="674"/>
      <c r="KGH275" s="675"/>
      <c r="KGI275" s="675"/>
      <c r="KGJ275" s="674"/>
      <c r="KGK275" s="674"/>
      <c r="KGL275" s="675"/>
      <c r="KGM275" s="675"/>
      <c r="KGN275" s="674"/>
      <c r="KGO275" s="674"/>
      <c r="KGP275" s="674"/>
      <c r="KGQ275" s="674"/>
      <c r="KGR275" s="674"/>
      <c r="KGS275" s="673"/>
      <c r="KGT275" s="677"/>
      <c r="KGU275" s="674"/>
      <c r="KGV275" s="674"/>
      <c r="KGW275" s="674"/>
      <c r="KGX275" s="674"/>
      <c r="KGY275" s="674"/>
      <c r="KGZ275" s="674"/>
      <c r="KHA275" s="674"/>
      <c r="KHB275" s="676"/>
      <c r="KHC275" s="676"/>
      <c r="KHD275" s="676"/>
      <c r="KHE275" s="676"/>
      <c r="KHF275" s="676"/>
      <c r="KHG275" s="676"/>
      <c r="KHH275" s="676"/>
      <c r="KHI275" s="676"/>
      <c r="KHJ275" s="676"/>
      <c r="KHK275" s="676"/>
      <c r="KHL275" s="676"/>
      <c r="KHM275" s="676"/>
      <c r="KHN275" s="676"/>
      <c r="KHO275" s="676"/>
      <c r="KHP275" s="676"/>
      <c r="KHQ275" s="676"/>
      <c r="KHR275" s="676"/>
      <c r="KHS275" s="676"/>
      <c r="KHT275" s="676"/>
      <c r="KHU275" s="676"/>
      <c r="KHV275" s="676"/>
      <c r="KHW275" s="676"/>
      <c r="KHX275" s="676"/>
      <c r="KHY275" s="676"/>
      <c r="KHZ275" s="676"/>
      <c r="KIA275" s="676"/>
      <c r="KIB275" s="676"/>
      <c r="KIC275" s="676"/>
      <c r="KID275" s="676"/>
      <c r="KIE275" s="676"/>
      <c r="KIF275" s="676"/>
      <c r="KIG275" s="676"/>
      <c r="KIH275" s="676"/>
      <c r="KII275" s="676"/>
      <c r="KIJ275" s="676"/>
      <c r="KIK275" s="676"/>
      <c r="KIL275" s="676"/>
      <c r="KIM275" s="676"/>
      <c r="KIN275" s="676"/>
      <c r="KIO275" s="676"/>
      <c r="KIP275" s="676"/>
      <c r="KIQ275" s="676"/>
      <c r="KIR275" s="676"/>
      <c r="KIS275" s="676"/>
      <c r="KIT275" s="674"/>
      <c r="KIU275" s="674"/>
      <c r="KIV275" s="674"/>
      <c r="KIW275" s="674"/>
      <c r="KIX275" s="674"/>
      <c r="KIY275" s="674"/>
      <c r="KIZ275" s="674"/>
      <c r="KJA275" s="674"/>
      <c r="KJB275" s="674"/>
      <c r="KJC275" s="674"/>
      <c r="KJD275" s="674"/>
      <c r="KJE275" s="674"/>
      <c r="KJF275" s="674"/>
      <c r="KJG275" s="674"/>
      <c r="KJH275" s="674"/>
      <c r="KJI275" s="674"/>
      <c r="KJJ275" s="674"/>
      <c r="KJK275" s="674"/>
      <c r="KJL275" s="674"/>
      <c r="KJM275" s="674"/>
      <c r="KJN275" s="674"/>
      <c r="KJO275" s="674"/>
      <c r="KJP275" s="674"/>
      <c r="KJQ275" s="674"/>
      <c r="KJR275" s="675"/>
      <c r="KJS275" s="675"/>
      <c r="KJT275" s="675"/>
      <c r="KJU275" s="675"/>
      <c r="KJV275" s="675"/>
      <c r="KJW275" s="674"/>
      <c r="KJX275" s="674"/>
      <c r="KJY275" s="675"/>
      <c r="KJZ275" s="675"/>
      <c r="KKA275" s="674"/>
      <c r="KKB275" s="674"/>
      <c r="KKC275" s="675"/>
      <c r="KKD275" s="675"/>
      <c r="KKE275" s="674"/>
      <c r="KKF275" s="674"/>
      <c r="KKG275" s="674"/>
      <c r="KKH275" s="674"/>
      <c r="KKI275" s="674"/>
      <c r="KKJ275" s="674"/>
      <c r="KKK275" s="674"/>
      <c r="KKL275" s="675"/>
      <c r="KKM275" s="675"/>
      <c r="KKN275" s="674"/>
      <c r="KKO275" s="674"/>
      <c r="KKP275" s="675"/>
      <c r="KKQ275" s="675"/>
      <c r="KKR275" s="674"/>
      <c r="KKS275" s="674"/>
      <c r="KKT275" s="674"/>
      <c r="KKU275" s="674"/>
      <c r="KKV275" s="674"/>
      <c r="KKW275" s="673"/>
      <c r="KKX275" s="677"/>
      <c r="KKY275" s="674"/>
      <c r="KKZ275" s="674"/>
      <c r="KLA275" s="674"/>
      <c r="KLB275" s="674"/>
      <c r="KLC275" s="674"/>
      <c r="KLD275" s="674"/>
      <c r="KLE275" s="674"/>
      <c r="KLF275" s="676"/>
      <c r="KLG275" s="676"/>
      <c r="KLH275" s="676"/>
      <c r="KLI275" s="676"/>
      <c r="KLJ275" s="676"/>
      <c r="KLK275" s="676"/>
      <c r="KLL275" s="676"/>
      <c r="KLM275" s="676"/>
      <c r="KLN275" s="676"/>
      <c r="KLO275" s="676"/>
      <c r="KLP275" s="676"/>
      <c r="KLQ275" s="676"/>
      <c r="KLR275" s="676"/>
      <c r="KLS275" s="676"/>
      <c r="KLT275" s="676"/>
      <c r="KLU275" s="676"/>
      <c r="KLV275" s="676"/>
      <c r="KLW275" s="676"/>
      <c r="KLX275" s="676"/>
      <c r="KLY275" s="676"/>
      <c r="KLZ275" s="676"/>
      <c r="KMA275" s="676"/>
      <c r="KMB275" s="676"/>
      <c r="KMC275" s="676"/>
      <c r="KMD275" s="676"/>
      <c r="KME275" s="676"/>
      <c r="KMF275" s="676"/>
      <c r="KMG275" s="676"/>
      <c r="KMH275" s="676"/>
      <c r="KMI275" s="676"/>
      <c r="KMJ275" s="676"/>
      <c r="KMK275" s="676"/>
      <c r="KML275" s="676"/>
      <c r="KMM275" s="676"/>
      <c r="KMN275" s="676"/>
      <c r="KMO275" s="676"/>
      <c r="KMP275" s="676"/>
      <c r="KMQ275" s="676"/>
      <c r="KMR275" s="676"/>
      <c r="KMS275" s="676"/>
      <c r="KMT275" s="676"/>
      <c r="KMU275" s="676"/>
      <c r="KMV275" s="676"/>
      <c r="KMW275" s="676"/>
      <c r="KMX275" s="674"/>
      <c r="KMY275" s="674"/>
      <c r="KMZ275" s="674"/>
      <c r="KNA275" s="674"/>
      <c r="KNB275" s="674"/>
      <c r="KNC275" s="674"/>
      <c r="KND275" s="674"/>
      <c r="KNE275" s="674"/>
      <c r="KNF275" s="674"/>
      <c r="KNG275" s="674"/>
      <c r="KNH275" s="674"/>
      <c r="KNI275" s="674"/>
      <c r="KNJ275" s="674"/>
      <c r="KNK275" s="674"/>
      <c r="KNL275" s="674"/>
      <c r="KNM275" s="674"/>
      <c r="KNN275" s="674"/>
      <c r="KNO275" s="674"/>
      <c r="KNP275" s="674"/>
      <c r="KNQ275" s="674"/>
      <c r="KNR275" s="674"/>
      <c r="KNS275" s="674"/>
      <c r="KNT275" s="674"/>
      <c r="KNU275" s="674"/>
      <c r="KNV275" s="675"/>
      <c r="KNW275" s="675"/>
      <c r="KNX275" s="675"/>
      <c r="KNY275" s="675"/>
      <c r="KNZ275" s="675"/>
      <c r="KOA275" s="674"/>
      <c r="KOB275" s="674"/>
      <c r="KOC275" s="675"/>
      <c r="KOD275" s="675"/>
      <c r="KOE275" s="674"/>
      <c r="KOF275" s="674"/>
      <c r="KOG275" s="675"/>
      <c r="KOH275" s="675"/>
      <c r="KOI275" s="674"/>
      <c r="KOJ275" s="674"/>
      <c r="KOK275" s="674"/>
      <c r="KOL275" s="674"/>
      <c r="KOM275" s="674"/>
      <c r="KON275" s="674"/>
      <c r="KOO275" s="674"/>
      <c r="KOP275" s="675"/>
      <c r="KOQ275" s="675"/>
      <c r="KOR275" s="674"/>
      <c r="KOS275" s="674"/>
      <c r="KOT275" s="675"/>
      <c r="KOU275" s="675"/>
      <c r="KOV275" s="674"/>
      <c r="KOW275" s="674"/>
      <c r="KOX275" s="674"/>
      <c r="KOY275" s="674"/>
      <c r="KOZ275" s="674"/>
      <c r="KPA275" s="673"/>
      <c r="KPB275" s="677"/>
      <c r="KPC275" s="674"/>
      <c r="KPD275" s="674"/>
      <c r="KPE275" s="674"/>
      <c r="KPF275" s="674"/>
      <c r="KPG275" s="674"/>
      <c r="KPH275" s="674"/>
      <c r="KPI275" s="674"/>
      <c r="KPJ275" s="676"/>
      <c r="KPK275" s="676"/>
      <c r="KPL275" s="676"/>
      <c r="KPM275" s="676"/>
      <c r="KPN275" s="676"/>
      <c r="KPO275" s="676"/>
      <c r="KPP275" s="676"/>
      <c r="KPQ275" s="676"/>
      <c r="KPR275" s="676"/>
      <c r="KPS275" s="676"/>
      <c r="KPT275" s="676"/>
      <c r="KPU275" s="676"/>
      <c r="KPV275" s="676"/>
      <c r="KPW275" s="676"/>
      <c r="KPX275" s="676"/>
      <c r="KPY275" s="676"/>
      <c r="KPZ275" s="676"/>
      <c r="KQA275" s="676"/>
      <c r="KQB275" s="676"/>
      <c r="KQC275" s="676"/>
      <c r="KQD275" s="676"/>
      <c r="KQE275" s="676"/>
      <c r="KQF275" s="676"/>
      <c r="KQG275" s="676"/>
      <c r="KQH275" s="676"/>
      <c r="KQI275" s="676"/>
      <c r="KQJ275" s="676"/>
      <c r="KQK275" s="676"/>
      <c r="KQL275" s="676"/>
      <c r="KQM275" s="676"/>
      <c r="KQN275" s="676"/>
      <c r="KQO275" s="676"/>
      <c r="KQP275" s="676"/>
      <c r="KQQ275" s="676"/>
      <c r="KQR275" s="676"/>
      <c r="KQS275" s="676"/>
      <c r="KQT275" s="676"/>
      <c r="KQU275" s="676"/>
      <c r="KQV275" s="676"/>
      <c r="KQW275" s="676"/>
      <c r="KQX275" s="676"/>
      <c r="KQY275" s="676"/>
      <c r="KQZ275" s="676"/>
      <c r="KRA275" s="676"/>
      <c r="KRB275" s="674"/>
      <c r="KRC275" s="674"/>
      <c r="KRD275" s="674"/>
      <c r="KRE275" s="674"/>
      <c r="KRF275" s="674"/>
      <c r="KRG275" s="674"/>
      <c r="KRH275" s="674"/>
      <c r="KRI275" s="674"/>
      <c r="KRJ275" s="674"/>
      <c r="KRK275" s="674"/>
      <c r="KRL275" s="674"/>
      <c r="KRM275" s="674"/>
      <c r="KRN275" s="674"/>
      <c r="KRO275" s="674"/>
      <c r="KRP275" s="674"/>
      <c r="KRQ275" s="674"/>
      <c r="KRR275" s="674"/>
      <c r="KRS275" s="674"/>
      <c r="KRT275" s="674"/>
      <c r="KRU275" s="674"/>
      <c r="KRV275" s="674"/>
      <c r="KRW275" s="674"/>
      <c r="KRX275" s="674"/>
      <c r="KRY275" s="674"/>
      <c r="KRZ275" s="675"/>
      <c r="KSA275" s="675"/>
      <c r="KSB275" s="675"/>
      <c r="KSC275" s="675"/>
      <c r="KSD275" s="675"/>
      <c r="KSE275" s="674"/>
      <c r="KSF275" s="674"/>
      <c r="KSG275" s="675"/>
      <c r="KSH275" s="675"/>
      <c r="KSI275" s="674"/>
      <c r="KSJ275" s="674"/>
      <c r="KSK275" s="675"/>
      <c r="KSL275" s="675"/>
      <c r="KSM275" s="674"/>
      <c r="KSN275" s="674"/>
      <c r="KSO275" s="674"/>
      <c r="KSP275" s="674"/>
      <c r="KSQ275" s="674"/>
      <c r="KSR275" s="674"/>
      <c r="KSS275" s="674"/>
      <c r="KST275" s="675"/>
      <c r="KSU275" s="675"/>
      <c r="KSV275" s="674"/>
      <c r="KSW275" s="674"/>
      <c r="KSX275" s="675"/>
      <c r="KSY275" s="675"/>
      <c r="KSZ275" s="674"/>
      <c r="KTA275" s="674"/>
      <c r="KTB275" s="674"/>
      <c r="KTC275" s="674"/>
      <c r="KTD275" s="674"/>
      <c r="KTE275" s="673"/>
      <c r="KTF275" s="677"/>
      <c r="KTG275" s="674"/>
      <c r="KTH275" s="674"/>
      <c r="KTI275" s="674"/>
      <c r="KTJ275" s="674"/>
      <c r="KTK275" s="674"/>
      <c r="KTL275" s="674"/>
      <c r="KTM275" s="674"/>
      <c r="KTN275" s="676"/>
      <c r="KTO275" s="676"/>
      <c r="KTP275" s="676"/>
      <c r="KTQ275" s="676"/>
      <c r="KTR275" s="676"/>
      <c r="KTS275" s="676"/>
      <c r="KTT275" s="676"/>
      <c r="KTU275" s="676"/>
      <c r="KTV275" s="676"/>
      <c r="KTW275" s="676"/>
      <c r="KTX275" s="676"/>
      <c r="KTY275" s="676"/>
      <c r="KTZ275" s="676"/>
      <c r="KUA275" s="676"/>
      <c r="KUB275" s="676"/>
      <c r="KUC275" s="676"/>
      <c r="KUD275" s="676"/>
      <c r="KUE275" s="676"/>
      <c r="KUF275" s="676"/>
      <c r="KUG275" s="676"/>
      <c r="KUH275" s="676"/>
      <c r="KUI275" s="676"/>
      <c r="KUJ275" s="676"/>
      <c r="KUK275" s="676"/>
      <c r="KUL275" s="676"/>
      <c r="KUM275" s="676"/>
      <c r="KUN275" s="676"/>
      <c r="KUO275" s="676"/>
      <c r="KUP275" s="676"/>
      <c r="KUQ275" s="676"/>
      <c r="KUR275" s="676"/>
      <c r="KUS275" s="676"/>
      <c r="KUT275" s="676"/>
      <c r="KUU275" s="676"/>
      <c r="KUV275" s="676"/>
      <c r="KUW275" s="676"/>
      <c r="KUX275" s="676"/>
      <c r="KUY275" s="676"/>
      <c r="KUZ275" s="676"/>
      <c r="KVA275" s="676"/>
      <c r="KVB275" s="676"/>
      <c r="KVC275" s="676"/>
      <c r="KVD275" s="676"/>
      <c r="KVE275" s="676"/>
      <c r="KVF275" s="674"/>
      <c r="KVG275" s="674"/>
      <c r="KVH275" s="674"/>
      <c r="KVI275" s="674"/>
      <c r="KVJ275" s="674"/>
      <c r="KVK275" s="674"/>
      <c r="KVL275" s="674"/>
      <c r="KVM275" s="674"/>
      <c r="KVN275" s="674"/>
      <c r="KVO275" s="674"/>
      <c r="KVP275" s="674"/>
      <c r="KVQ275" s="674"/>
      <c r="KVR275" s="674"/>
      <c r="KVS275" s="674"/>
      <c r="KVT275" s="674"/>
      <c r="KVU275" s="674"/>
      <c r="KVV275" s="674"/>
      <c r="KVW275" s="674"/>
      <c r="KVX275" s="674"/>
      <c r="KVY275" s="674"/>
      <c r="KVZ275" s="674"/>
      <c r="KWA275" s="674"/>
      <c r="KWB275" s="674"/>
      <c r="KWC275" s="674"/>
      <c r="KWD275" s="675"/>
      <c r="KWE275" s="675"/>
      <c r="KWF275" s="675"/>
      <c r="KWG275" s="675"/>
      <c r="KWH275" s="675"/>
      <c r="KWI275" s="674"/>
      <c r="KWJ275" s="674"/>
      <c r="KWK275" s="675"/>
      <c r="KWL275" s="675"/>
      <c r="KWM275" s="674"/>
      <c r="KWN275" s="674"/>
      <c r="KWO275" s="675"/>
      <c r="KWP275" s="675"/>
      <c r="KWQ275" s="674"/>
      <c r="KWR275" s="674"/>
      <c r="KWS275" s="674"/>
      <c r="KWT275" s="674"/>
      <c r="KWU275" s="674"/>
      <c r="KWV275" s="674"/>
      <c r="KWW275" s="674"/>
      <c r="KWX275" s="675"/>
      <c r="KWY275" s="675"/>
      <c r="KWZ275" s="674"/>
      <c r="KXA275" s="674"/>
      <c r="KXB275" s="675"/>
      <c r="KXC275" s="675"/>
      <c r="KXD275" s="674"/>
      <c r="KXE275" s="674"/>
      <c r="KXF275" s="674"/>
      <c r="KXG275" s="674"/>
      <c r="KXH275" s="674"/>
      <c r="KXI275" s="673"/>
      <c r="KXJ275" s="677"/>
      <c r="KXK275" s="674"/>
      <c r="KXL275" s="674"/>
      <c r="KXM275" s="674"/>
      <c r="KXN275" s="674"/>
      <c r="KXO275" s="674"/>
      <c r="KXP275" s="674"/>
      <c r="KXQ275" s="674"/>
      <c r="KXR275" s="676"/>
      <c r="KXS275" s="676"/>
      <c r="KXT275" s="676"/>
      <c r="KXU275" s="676"/>
      <c r="KXV275" s="676"/>
      <c r="KXW275" s="676"/>
      <c r="KXX275" s="676"/>
      <c r="KXY275" s="676"/>
      <c r="KXZ275" s="676"/>
      <c r="KYA275" s="676"/>
      <c r="KYB275" s="676"/>
      <c r="KYC275" s="676"/>
      <c r="KYD275" s="676"/>
      <c r="KYE275" s="676"/>
      <c r="KYF275" s="676"/>
      <c r="KYG275" s="676"/>
      <c r="KYH275" s="676"/>
      <c r="KYI275" s="676"/>
      <c r="KYJ275" s="676"/>
      <c r="KYK275" s="676"/>
      <c r="KYL275" s="676"/>
      <c r="KYM275" s="676"/>
      <c r="KYN275" s="676"/>
      <c r="KYO275" s="676"/>
      <c r="KYP275" s="676"/>
      <c r="KYQ275" s="676"/>
      <c r="KYR275" s="676"/>
      <c r="KYS275" s="676"/>
      <c r="KYT275" s="676"/>
      <c r="KYU275" s="676"/>
      <c r="KYV275" s="676"/>
      <c r="KYW275" s="676"/>
      <c r="KYX275" s="676"/>
      <c r="KYY275" s="676"/>
      <c r="KYZ275" s="676"/>
      <c r="KZA275" s="676"/>
      <c r="KZB275" s="676"/>
      <c r="KZC275" s="676"/>
      <c r="KZD275" s="676"/>
      <c r="KZE275" s="676"/>
      <c r="KZF275" s="676"/>
      <c r="KZG275" s="676"/>
      <c r="KZH275" s="676"/>
      <c r="KZI275" s="676"/>
      <c r="KZJ275" s="674"/>
      <c r="KZK275" s="674"/>
      <c r="KZL275" s="674"/>
      <c r="KZM275" s="674"/>
      <c r="KZN275" s="674"/>
      <c r="KZO275" s="674"/>
      <c r="KZP275" s="674"/>
      <c r="KZQ275" s="674"/>
      <c r="KZR275" s="674"/>
      <c r="KZS275" s="674"/>
      <c r="KZT275" s="674"/>
      <c r="KZU275" s="674"/>
      <c r="KZV275" s="674"/>
      <c r="KZW275" s="674"/>
      <c r="KZX275" s="674"/>
      <c r="KZY275" s="674"/>
      <c r="KZZ275" s="674"/>
      <c r="LAA275" s="674"/>
      <c r="LAB275" s="674"/>
      <c r="LAC275" s="674"/>
      <c r="LAD275" s="674"/>
      <c r="LAE275" s="674"/>
      <c r="LAF275" s="674"/>
      <c r="LAG275" s="674"/>
      <c r="LAH275" s="675"/>
      <c r="LAI275" s="675"/>
      <c r="LAJ275" s="675"/>
      <c r="LAK275" s="675"/>
      <c r="LAL275" s="675"/>
      <c r="LAM275" s="674"/>
      <c r="LAN275" s="674"/>
      <c r="LAO275" s="675"/>
      <c r="LAP275" s="675"/>
      <c r="LAQ275" s="674"/>
      <c r="LAR275" s="674"/>
      <c r="LAS275" s="675"/>
      <c r="LAT275" s="675"/>
      <c r="LAU275" s="674"/>
      <c r="LAV275" s="674"/>
      <c r="LAW275" s="674"/>
      <c r="LAX275" s="674"/>
      <c r="LAY275" s="674"/>
      <c r="LAZ275" s="674"/>
      <c r="LBA275" s="674"/>
      <c r="LBB275" s="675"/>
      <c r="LBC275" s="675"/>
      <c r="LBD275" s="674"/>
      <c r="LBE275" s="674"/>
      <c r="LBF275" s="675"/>
      <c r="LBG275" s="675"/>
      <c r="LBH275" s="674"/>
      <c r="LBI275" s="674"/>
      <c r="LBJ275" s="674"/>
      <c r="LBK275" s="674"/>
      <c r="LBL275" s="674"/>
      <c r="LBM275" s="673"/>
      <c r="LBN275" s="677"/>
      <c r="LBO275" s="674"/>
      <c r="LBP275" s="674"/>
      <c r="LBQ275" s="674"/>
      <c r="LBR275" s="674"/>
      <c r="LBS275" s="674"/>
      <c r="LBT275" s="674"/>
      <c r="LBU275" s="674"/>
      <c r="LBV275" s="676"/>
      <c r="LBW275" s="676"/>
      <c r="LBX275" s="676"/>
      <c r="LBY275" s="676"/>
      <c r="LBZ275" s="676"/>
      <c r="LCA275" s="676"/>
      <c r="LCB275" s="676"/>
      <c r="LCC275" s="676"/>
      <c r="LCD275" s="676"/>
      <c r="LCE275" s="676"/>
      <c r="LCF275" s="676"/>
      <c r="LCG275" s="676"/>
      <c r="LCH275" s="676"/>
      <c r="LCI275" s="676"/>
      <c r="LCJ275" s="676"/>
      <c r="LCK275" s="676"/>
      <c r="LCL275" s="676"/>
      <c r="LCM275" s="676"/>
      <c r="LCN275" s="676"/>
      <c r="LCO275" s="676"/>
      <c r="LCP275" s="676"/>
      <c r="LCQ275" s="676"/>
      <c r="LCR275" s="676"/>
      <c r="LCS275" s="676"/>
      <c r="LCT275" s="676"/>
      <c r="LCU275" s="676"/>
      <c r="LCV275" s="676"/>
      <c r="LCW275" s="676"/>
      <c r="LCX275" s="676"/>
      <c r="LCY275" s="676"/>
      <c r="LCZ275" s="676"/>
      <c r="LDA275" s="676"/>
      <c r="LDB275" s="676"/>
      <c r="LDC275" s="676"/>
      <c r="LDD275" s="676"/>
      <c r="LDE275" s="676"/>
      <c r="LDF275" s="676"/>
      <c r="LDG275" s="676"/>
      <c r="LDH275" s="676"/>
      <c r="LDI275" s="676"/>
      <c r="LDJ275" s="676"/>
      <c r="LDK275" s="676"/>
      <c r="LDL275" s="676"/>
      <c r="LDM275" s="676"/>
      <c r="LDN275" s="674"/>
      <c r="LDO275" s="674"/>
      <c r="LDP275" s="674"/>
      <c r="LDQ275" s="674"/>
      <c r="LDR275" s="674"/>
      <c r="LDS275" s="674"/>
      <c r="LDT275" s="674"/>
      <c r="LDU275" s="674"/>
      <c r="LDV275" s="674"/>
      <c r="LDW275" s="674"/>
      <c r="LDX275" s="674"/>
      <c r="LDY275" s="674"/>
      <c r="LDZ275" s="674"/>
      <c r="LEA275" s="674"/>
      <c r="LEB275" s="674"/>
      <c r="LEC275" s="674"/>
      <c r="LED275" s="674"/>
      <c r="LEE275" s="674"/>
      <c r="LEF275" s="674"/>
      <c r="LEG275" s="674"/>
      <c r="LEH275" s="674"/>
      <c r="LEI275" s="674"/>
      <c r="LEJ275" s="674"/>
      <c r="LEK275" s="674"/>
      <c r="LEL275" s="675"/>
      <c r="LEM275" s="675"/>
      <c r="LEN275" s="675"/>
      <c r="LEO275" s="675"/>
      <c r="LEP275" s="675"/>
      <c r="LEQ275" s="674"/>
      <c r="LER275" s="674"/>
      <c r="LES275" s="675"/>
      <c r="LET275" s="675"/>
      <c r="LEU275" s="674"/>
      <c r="LEV275" s="674"/>
      <c r="LEW275" s="675"/>
      <c r="LEX275" s="675"/>
      <c r="LEY275" s="674"/>
      <c r="LEZ275" s="674"/>
      <c r="LFA275" s="674"/>
      <c r="LFB275" s="674"/>
      <c r="LFC275" s="674"/>
      <c r="LFD275" s="674"/>
      <c r="LFE275" s="674"/>
      <c r="LFF275" s="675"/>
      <c r="LFG275" s="675"/>
      <c r="LFH275" s="674"/>
      <c r="LFI275" s="674"/>
      <c r="LFJ275" s="675"/>
      <c r="LFK275" s="675"/>
      <c r="LFL275" s="674"/>
      <c r="LFM275" s="674"/>
      <c r="LFN275" s="674"/>
      <c r="LFO275" s="674"/>
      <c r="LFP275" s="674"/>
      <c r="LFQ275" s="673"/>
      <c r="LFR275" s="677"/>
      <c r="LFS275" s="674"/>
      <c r="LFT275" s="674"/>
      <c r="LFU275" s="674"/>
      <c r="LFV275" s="674"/>
      <c r="LFW275" s="674"/>
      <c r="LFX275" s="674"/>
      <c r="LFY275" s="674"/>
      <c r="LFZ275" s="676"/>
      <c r="LGA275" s="676"/>
      <c r="LGB275" s="676"/>
      <c r="LGC275" s="676"/>
      <c r="LGD275" s="676"/>
      <c r="LGE275" s="676"/>
      <c r="LGF275" s="676"/>
      <c r="LGG275" s="676"/>
      <c r="LGH275" s="676"/>
      <c r="LGI275" s="676"/>
      <c r="LGJ275" s="676"/>
      <c r="LGK275" s="676"/>
      <c r="LGL275" s="676"/>
      <c r="LGM275" s="676"/>
      <c r="LGN275" s="676"/>
      <c r="LGO275" s="676"/>
      <c r="LGP275" s="676"/>
      <c r="LGQ275" s="676"/>
      <c r="LGR275" s="676"/>
      <c r="LGS275" s="676"/>
      <c r="LGT275" s="676"/>
      <c r="LGU275" s="676"/>
      <c r="LGV275" s="676"/>
      <c r="LGW275" s="676"/>
      <c r="LGX275" s="676"/>
      <c r="LGY275" s="676"/>
      <c r="LGZ275" s="676"/>
      <c r="LHA275" s="676"/>
      <c r="LHB275" s="676"/>
      <c r="LHC275" s="676"/>
      <c r="LHD275" s="676"/>
      <c r="LHE275" s="676"/>
      <c r="LHF275" s="676"/>
      <c r="LHG275" s="676"/>
      <c r="LHH275" s="676"/>
      <c r="LHI275" s="676"/>
      <c r="LHJ275" s="676"/>
      <c r="LHK275" s="676"/>
      <c r="LHL275" s="676"/>
      <c r="LHM275" s="676"/>
      <c r="LHN275" s="676"/>
      <c r="LHO275" s="676"/>
      <c r="LHP275" s="676"/>
      <c r="LHQ275" s="676"/>
      <c r="LHR275" s="674"/>
      <c r="LHS275" s="674"/>
      <c r="LHT275" s="674"/>
      <c r="LHU275" s="674"/>
      <c r="LHV275" s="674"/>
      <c r="LHW275" s="674"/>
      <c r="LHX275" s="674"/>
      <c r="LHY275" s="674"/>
      <c r="LHZ275" s="674"/>
      <c r="LIA275" s="674"/>
      <c r="LIB275" s="674"/>
      <c r="LIC275" s="674"/>
      <c r="LID275" s="674"/>
      <c r="LIE275" s="674"/>
      <c r="LIF275" s="674"/>
      <c r="LIG275" s="674"/>
      <c r="LIH275" s="674"/>
      <c r="LII275" s="674"/>
      <c r="LIJ275" s="674"/>
      <c r="LIK275" s="674"/>
      <c r="LIL275" s="674"/>
      <c r="LIM275" s="674"/>
      <c r="LIN275" s="674"/>
      <c r="LIO275" s="674"/>
      <c r="LIP275" s="675"/>
      <c r="LIQ275" s="675"/>
      <c r="LIR275" s="675"/>
      <c r="LIS275" s="675"/>
      <c r="LIT275" s="675"/>
      <c r="LIU275" s="674"/>
      <c r="LIV275" s="674"/>
      <c r="LIW275" s="675"/>
      <c r="LIX275" s="675"/>
      <c r="LIY275" s="674"/>
      <c r="LIZ275" s="674"/>
      <c r="LJA275" s="675"/>
      <c r="LJB275" s="675"/>
      <c r="LJC275" s="674"/>
      <c r="LJD275" s="674"/>
      <c r="LJE275" s="674"/>
      <c r="LJF275" s="674"/>
      <c r="LJG275" s="674"/>
      <c r="LJH275" s="674"/>
      <c r="LJI275" s="674"/>
      <c r="LJJ275" s="675"/>
      <c r="LJK275" s="675"/>
      <c r="LJL275" s="674"/>
      <c r="LJM275" s="674"/>
      <c r="LJN275" s="675"/>
      <c r="LJO275" s="675"/>
      <c r="LJP275" s="674"/>
      <c r="LJQ275" s="674"/>
      <c r="LJR275" s="674"/>
      <c r="LJS275" s="674"/>
      <c r="LJT275" s="674"/>
      <c r="LJU275" s="673"/>
      <c r="LJV275" s="677"/>
      <c r="LJW275" s="674"/>
      <c r="LJX275" s="674"/>
      <c r="LJY275" s="674"/>
      <c r="LJZ275" s="674"/>
      <c r="LKA275" s="674"/>
      <c r="LKB275" s="674"/>
      <c r="LKC275" s="674"/>
      <c r="LKD275" s="676"/>
      <c r="LKE275" s="676"/>
      <c r="LKF275" s="676"/>
      <c r="LKG275" s="676"/>
      <c r="LKH275" s="676"/>
      <c r="LKI275" s="676"/>
      <c r="LKJ275" s="676"/>
      <c r="LKK275" s="676"/>
      <c r="LKL275" s="676"/>
      <c r="LKM275" s="676"/>
      <c r="LKN275" s="676"/>
      <c r="LKO275" s="676"/>
      <c r="LKP275" s="676"/>
      <c r="LKQ275" s="676"/>
      <c r="LKR275" s="676"/>
      <c r="LKS275" s="676"/>
      <c r="LKT275" s="676"/>
      <c r="LKU275" s="676"/>
      <c r="LKV275" s="676"/>
      <c r="LKW275" s="676"/>
      <c r="LKX275" s="676"/>
      <c r="LKY275" s="676"/>
      <c r="LKZ275" s="676"/>
      <c r="LLA275" s="676"/>
      <c r="LLB275" s="676"/>
      <c r="LLC275" s="676"/>
      <c r="LLD275" s="676"/>
      <c r="LLE275" s="676"/>
      <c r="LLF275" s="676"/>
      <c r="LLG275" s="676"/>
      <c r="LLH275" s="676"/>
      <c r="LLI275" s="676"/>
      <c r="LLJ275" s="676"/>
      <c r="LLK275" s="676"/>
      <c r="LLL275" s="676"/>
      <c r="LLM275" s="676"/>
      <c r="LLN275" s="676"/>
      <c r="LLO275" s="676"/>
      <c r="LLP275" s="676"/>
      <c r="LLQ275" s="676"/>
      <c r="LLR275" s="676"/>
      <c r="LLS275" s="676"/>
      <c r="LLT275" s="676"/>
      <c r="LLU275" s="676"/>
      <c r="LLV275" s="674"/>
      <c r="LLW275" s="674"/>
      <c r="LLX275" s="674"/>
      <c r="LLY275" s="674"/>
      <c r="LLZ275" s="674"/>
      <c r="LMA275" s="674"/>
      <c r="LMB275" s="674"/>
      <c r="LMC275" s="674"/>
      <c r="LMD275" s="674"/>
      <c r="LME275" s="674"/>
      <c r="LMF275" s="674"/>
      <c r="LMG275" s="674"/>
      <c r="LMH275" s="674"/>
      <c r="LMI275" s="674"/>
      <c r="LMJ275" s="674"/>
      <c r="LMK275" s="674"/>
      <c r="LML275" s="674"/>
      <c r="LMM275" s="674"/>
      <c r="LMN275" s="674"/>
      <c r="LMO275" s="674"/>
      <c r="LMP275" s="674"/>
      <c r="LMQ275" s="674"/>
      <c r="LMR275" s="674"/>
      <c r="LMS275" s="674"/>
      <c r="LMT275" s="675"/>
      <c r="LMU275" s="675"/>
      <c r="LMV275" s="675"/>
      <c r="LMW275" s="675"/>
      <c r="LMX275" s="675"/>
      <c r="LMY275" s="674"/>
      <c r="LMZ275" s="674"/>
      <c r="LNA275" s="675"/>
      <c r="LNB275" s="675"/>
      <c r="LNC275" s="674"/>
      <c r="LND275" s="674"/>
      <c r="LNE275" s="675"/>
      <c r="LNF275" s="675"/>
      <c r="LNG275" s="674"/>
      <c r="LNH275" s="674"/>
      <c r="LNI275" s="674"/>
      <c r="LNJ275" s="674"/>
      <c r="LNK275" s="674"/>
      <c r="LNL275" s="674"/>
      <c r="LNM275" s="674"/>
      <c r="LNN275" s="675"/>
      <c r="LNO275" s="675"/>
      <c r="LNP275" s="674"/>
      <c r="LNQ275" s="674"/>
      <c r="LNR275" s="675"/>
      <c r="LNS275" s="675"/>
      <c r="LNT275" s="674"/>
      <c r="LNU275" s="674"/>
      <c r="LNV275" s="674"/>
      <c r="LNW275" s="674"/>
      <c r="LNX275" s="674"/>
      <c r="LNY275" s="673"/>
      <c r="LNZ275" s="677"/>
      <c r="LOA275" s="674"/>
      <c r="LOB275" s="674"/>
      <c r="LOC275" s="674"/>
      <c r="LOD275" s="674"/>
      <c r="LOE275" s="674"/>
      <c r="LOF275" s="674"/>
      <c r="LOG275" s="674"/>
      <c r="LOH275" s="676"/>
      <c r="LOI275" s="676"/>
      <c r="LOJ275" s="676"/>
      <c r="LOK275" s="676"/>
      <c r="LOL275" s="676"/>
      <c r="LOM275" s="676"/>
      <c r="LON275" s="676"/>
      <c r="LOO275" s="676"/>
      <c r="LOP275" s="676"/>
      <c r="LOQ275" s="676"/>
      <c r="LOR275" s="676"/>
      <c r="LOS275" s="676"/>
      <c r="LOT275" s="676"/>
      <c r="LOU275" s="676"/>
      <c r="LOV275" s="676"/>
      <c r="LOW275" s="676"/>
      <c r="LOX275" s="676"/>
      <c r="LOY275" s="676"/>
      <c r="LOZ275" s="676"/>
      <c r="LPA275" s="676"/>
      <c r="LPB275" s="676"/>
      <c r="LPC275" s="676"/>
      <c r="LPD275" s="676"/>
      <c r="LPE275" s="676"/>
      <c r="LPF275" s="676"/>
      <c r="LPG275" s="676"/>
      <c r="LPH275" s="676"/>
      <c r="LPI275" s="676"/>
      <c r="LPJ275" s="676"/>
      <c r="LPK275" s="676"/>
      <c r="LPL275" s="676"/>
      <c r="LPM275" s="676"/>
      <c r="LPN275" s="676"/>
      <c r="LPO275" s="676"/>
      <c r="LPP275" s="676"/>
      <c r="LPQ275" s="676"/>
      <c r="LPR275" s="676"/>
      <c r="LPS275" s="676"/>
      <c r="LPT275" s="676"/>
      <c r="LPU275" s="676"/>
      <c r="LPV275" s="676"/>
      <c r="LPW275" s="676"/>
      <c r="LPX275" s="676"/>
      <c r="LPY275" s="676"/>
      <c r="LPZ275" s="674"/>
      <c r="LQA275" s="674"/>
      <c r="LQB275" s="674"/>
      <c r="LQC275" s="674"/>
      <c r="LQD275" s="674"/>
      <c r="LQE275" s="674"/>
      <c r="LQF275" s="674"/>
      <c r="LQG275" s="674"/>
      <c r="LQH275" s="674"/>
      <c r="LQI275" s="674"/>
      <c r="LQJ275" s="674"/>
      <c r="LQK275" s="674"/>
      <c r="LQL275" s="674"/>
      <c r="LQM275" s="674"/>
      <c r="LQN275" s="674"/>
      <c r="LQO275" s="674"/>
      <c r="LQP275" s="674"/>
      <c r="LQQ275" s="674"/>
      <c r="LQR275" s="674"/>
      <c r="LQS275" s="674"/>
      <c r="LQT275" s="674"/>
      <c r="LQU275" s="674"/>
      <c r="LQV275" s="674"/>
      <c r="LQW275" s="674"/>
      <c r="LQX275" s="675"/>
      <c r="LQY275" s="675"/>
      <c r="LQZ275" s="675"/>
      <c r="LRA275" s="675"/>
      <c r="LRB275" s="675"/>
      <c r="LRC275" s="674"/>
      <c r="LRD275" s="674"/>
      <c r="LRE275" s="675"/>
      <c r="LRF275" s="675"/>
      <c r="LRG275" s="674"/>
      <c r="LRH275" s="674"/>
      <c r="LRI275" s="675"/>
      <c r="LRJ275" s="675"/>
      <c r="LRK275" s="674"/>
      <c r="LRL275" s="674"/>
      <c r="LRM275" s="674"/>
      <c r="LRN275" s="674"/>
      <c r="LRO275" s="674"/>
      <c r="LRP275" s="674"/>
      <c r="LRQ275" s="674"/>
      <c r="LRR275" s="675"/>
      <c r="LRS275" s="675"/>
      <c r="LRT275" s="674"/>
      <c r="LRU275" s="674"/>
      <c r="LRV275" s="675"/>
      <c r="LRW275" s="675"/>
      <c r="LRX275" s="674"/>
      <c r="LRY275" s="674"/>
      <c r="LRZ275" s="674"/>
      <c r="LSA275" s="674"/>
      <c r="LSB275" s="674"/>
      <c r="LSC275" s="673"/>
      <c r="LSD275" s="677"/>
      <c r="LSE275" s="674"/>
      <c r="LSF275" s="674"/>
      <c r="LSG275" s="674"/>
      <c r="LSH275" s="674"/>
      <c r="LSI275" s="674"/>
      <c r="LSJ275" s="674"/>
      <c r="LSK275" s="674"/>
      <c r="LSL275" s="676"/>
      <c r="LSM275" s="676"/>
      <c r="LSN275" s="676"/>
      <c r="LSO275" s="676"/>
      <c r="LSP275" s="676"/>
      <c r="LSQ275" s="676"/>
      <c r="LSR275" s="676"/>
      <c r="LSS275" s="676"/>
      <c r="LST275" s="676"/>
      <c r="LSU275" s="676"/>
      <c r="LSV275" s="676"/>
      <c r="LSW275" s="676"/>
      <c r="LSX275" s="676"/>
      <c r="LSY275" s="676"/>
      <c r="LSZ275" s="676"/>
      <c r="LTA275" s="676"/>
      <c r="LTB275" s="676"/>
      <c r="LTC275" s="676"/>
      <c r="LTD275" s="676"/>
      <c r="LTE275" s="676"/>
      <c r="LTF275" s="676"/>
      <c r="LTG275" s="676"/>
      <c r="LTH275" s="676"/>
      <c r="LTI275" s="676"/>
      <c r="LTJ275" s="676"/>
      <c r="LTK275" s="676"/>
      <c r="LTL275" s="676"/>
      <c r="LTM275" s="676"/>
      <c r="LTN275" s="676"/>
      <c r="LTO275" s="676"/>
      <c r="LTP275" s="676"/>
      <c r="LTQ275" s="676"/>
      <c r="LTR275" s="676"/>
      <c r="LTS275" s="676"/>
      <c r="LTT275" s="676"/>
      <c r="LTU275" s="676"/>
      <c r="LTV275" s="676"/>
      <c r="LTW275" s="676"/>
      <c r="LTX275" s="676"/>
      <c r="LTY275" s="676"/>
      <c r="LTZ275" s="676"/>
      <c r="LUA275" s="676"/>
      <c r="LUB275" s="676"/>
      <c r="LUC275" s="676"/>
      <c r="LUD275" s="674"/>
      <c r="LUE275" s="674"/>
      <c r="LUF275" s="674"/>
      <c r="LUG275" s="674"/>
      <c r="LUH275" s="674"/>
      <c r="LUI275" s="674"/>
      <c r="LUJ275" s="674"/>
      <c r="LUK275" s="674"/>
      <c r="LUL275" s="674"/>
      <c r="LUM275" s="674"/>
      <c r="LUN275" s="674"/>
      <c r="LUO275" s="674"/>
      <c r="LUP275" s="674"/>
      <c r="LUQ275" s="674"/>
      <c r="LUR275" s="674"/>
      <c r="LUS275" s="674"/>
      <c r="LUT275" s="674"/>
      <c r="LUU275" s="674"/>
      <c r="LUV275" s="674"/>
      <c r="LUW275" s="674"/>
      <c r="LUX275" s="674"/>
      <c r="LUY275" s="674"/>
      <c r="LUZ275" s="674"/>
      <c r="LVA275" s="674"/>
      <c r="LVB275" s="675"/>
      <c r="LVC275" s="675"/>
      <c r="LVD275" s="675"/>
      <c r="LVE275" s="675"/>
      <c r="LVF275" s="675"/>
      <c r="LVG275" s="674"/>
      <c r="LVH275" s="674"/>
      <c r="LVI275" s="675"/>
      <c r="LVJ275" s="675"/>
      <c r="LVK275" s="674"/>
      <c r="LVL275" s="674"/>
      <c r="LVM275" s="675"/>
      <c r="LVN275" s="675"/>
      <c r="LVO275" s="674"/>
      <c r="LVP275" s="674"/>
      <c r="LVQ275" s="674"/>
      <c r="LVR275" s="674"/>
      <c r="LVS275" s="674"/>
      <c r="LVT275" s="674"/>
      <c r="LVU275" s="674"/>
      <c r="LVV275" s="675"/>
      <c r="LVW275" s="675"/>
      <c r="LVX275" s="674"/>
      <c r="LVY275" s="674"/>
      <c r="LVZ275" s="675"/>
      <c r="LWA275" s="675"/>
      <c r="LWB275" s="674"/>
      <c r="LWC275" s="674"/>
      <c r="LWD275" s="674"/>
      <c r="LWE275" s="674"/>
      <c r="LWF275" s="674"/>
      <c r="LWG275" s="673"/>
      <c r="LWH275" s="677"/>
      <c r="LWI275" s="674"/>
      <c r="LWJ275" s="674"/>
      <c r="LWK275" s="674"/>
      <c r="LWL275" s="674"/>
      <c r="LWM275" s="674"/>
      <c r="LWN275" s="674"/>
      <c r="LWO275" s="674"/>
      <c r="LWP275" s="676"/>
      <c r="LWQ275" s="676"/>
      <c r="LWR275" s="676"/>
      <c r="LWS275" s="676"/>
      <c r="LWT275" s="676"/>
      <c r="LWU275" s="676"/>
      <c r="LWV275" s="676"/>
      <c r="LWW275" s="676"/>
      <c r="LWX275" s="676"/>
      <c r="LWY275" s="676"/>
      <c r="LWZ275" s="676"/>
      <c r="LXA275" s="676"/>
      <c r="LXB275" s="676"/>
      <c r="LXC275" s="676"/>
      <c r="LXD275" s="676"/>
      <c r="LXE275" s="676"/>
      <c r="LXF275" s="676"/>
      <c r="LXG275" s="676"/>
      <c r="LXH275" s="676"/>
      <c r="LXI275" s="676"/>
      <c r="LXJ275" s="676"/>
      <c r="LXK275" s="676"/>
      <c r="LXL275" s="676"/>
      <c r="LXM275" s="676"/>
      <c r="LXN275" s="676"/>
      <c r="LXO275" s="676"/>
      <c r="LXP275" s="676"/>
      <c r="LXQ275" s="676"/>
      <c r="LXR275" s="676"/>
      <c r="LXS275" s="676"/>
      <c r="LXT275" s="676"/>
      <c r="LXU275" s="676"/>
      <c r="LXV275" s="676"/>
      <c r="LXW275" s="676"/>
      <c r="LXX275" s="676"/>
      <c r="LXY275" s="676"/>
      <c r="LXZ275" s="676"/>
      <c r="LYA275" s="676"/>
      <c r="LYB275" s="676"/>
      <c r="LYC275" s="676"/>
      <c r="LYD275" s="676"/>
      <c r="LYE275" s="676"/>
      <c r="LYF275" s="676"/>
      <c r="LYG275" s="676"/>
      <c r="LYH275" s="674"/>
      <c r="LYI275" s="674"/>
      <c r="LYJ275" s="674"/>
      <c r="LYK275" s="674"/>
      <c r="LYL275" s="674"/>
      <c r="LYM275" s="674"/>
      <c r="LYN275" s="674"/>
      <c r="LYO275" s="674"/>
      <c r="LYP275" s="674"/>
      <c r="LYQ275" s="674"/>
      <c r="LYR275" s="674"/>
      <c r="LYS275" s="674"/>
      <c r="LYT275" s="674"/>
      <c r="LYU275" s="674"/>
      <c r="LYV275" s="674"/>
      <c r="LYW275" s="674"/>
      <c r="LYX275" s="674"/>
      <c r="LYY275" s="674"/>
      <c r="LYZ275" s="674"/>
      <c r="LZA275" s="674"/>
      <c r="LZB275" s="674"/>
      <c r="LZC275" s="674"/>
      <c r="LZD275" s="674"/>
      <c r="LZE275" s="674"/>
      <c r="LZF275" s="675"/>
      <c r="LZG275" s="675"/>
      <c r="LZH275" s="675"/>
      <c r="LZI275" s="675"/>
      <c r="LZJ275" s="675"/>
      <c r="LZK275" s="674"/>
      <c r="LZL275" s="674"/>
      <c r="LZM275" s="675"/>
      <c r="LZN275" s="675"/>
      <c r="LZO275" s="674"/>
      <c r="LZP275" s="674"/>
      <c r="LZQ275" s="675"/>
      <c r="LZR275" s="675"/>
      <c r="LZS275" s="674"/>
      <c r="LZT275" s="674"/>
      <c r="LZU275" s="674"/>
      <c r="LZV275" s="674"/>
      <c r="LZW275" s="674"/>
      <c r="LZX275" s="674"/>
      <c r="LZY275" s="674"/>
      <c r="LZZ275" s="675"/>
      <c r="MAA275" s="675"/>
      <c r="MAB275" s="674"/>
      <c r="MAC275" s="674"/>
      <c r="MAD275" s="675"/>
      <c r="MAE275" s="675"/>
      <c r="MAF275" s="674"/>
      <c r="MAG275" s="674"/>
      <c r="MAH275" s="674"/>
      <c r="MAI275" s="674"/>
      <c r="MAJ275" s="674"/>
      <c r="MAK275" s="673"/>
      <c r="MAL275" s="677"/>
      <c r="MAM275" s="674"/>
      <c r="MAN275" s="674"/>
      <c r="MAO275" s="674"/>
      <c r="MAP275" s="674"/>
      <c r="MAQ275" s="674"/>
      <c r="MAR275" s="674"/>
      <c r="MAS275" s="674"/>
      <c r="MAT275" s="676"/>
      <c r="MAU275" s="676"/>
      <c r="MAV275" s="676"/>
      <c r="MAW275" s="676"/>
      <c r="MAX275" s="676"/>
      <c r="MAY275" s="676"/>
      <c r="MAZ275" s="676"/>
      <c r="MBA275" s="676"/>
      <c r="MBB275" s="676"/>
      <c r="MBC275" s="676"/>
      <c r="MBD275" s="676"/>
      <c r="MBE275" s="676"/>
      <c r="MBF275" s="676"/>
      <c r="MBG275" s="676"/>
      <c r="MBH275" s="676"/>
      <c r="MBI275" s="676"/>
      <c r="MBJ275" s="676"/>
      <c r="MBK275" s="676"/>
      <c r="MBL275" s="676"/>
      <c r="MBM275" s="676"/>
      <c r="MBN275" s="676"/>
      <c r="MBO275" s="676"/>
      <c r="MBP275" s="676"/>
      <c r="MBQ275" s="676"/>
      <c r="MBR275" s="676"/>
      <c r="MBS275" s="676"/>
      <c r="MBT275" s="676"/>
      <c r="MBU275" s="676"/>
      <c r="MBV275" s="676"/>
      <c r="MBW275" s="676"/>
      <c r="MBX275" s="676"/>
      <c r="MBY275" s="676"/>
      <c r="MBZ275" s="676"/>
      <c r="MCA275" s="676"/>
      <c r="MCB275" s="676"/>
      <c r="MCC275" s="676"/>
      <c r="MCD275" s="676"/>
      <c r="MCE275" s="676"/>
      <c r="MCF275" s="676"/>
      <c r="MCG275" s="676"/>
      <c r="MCH275" s="676"/>
      <c r="MCI275" s="676"/>
      <c r="MCJ275" s="676"/>
      <c r="MCK275" s="676"/>
      <c r="MCL275" s="674"/>
      <c r="MCM275" s="674"/>
      <c r="MCN275" s="674"/>
      <c r="MCO275" s="674"/>
      <c r="MCP275" s="674"/>
      <c r="MCQ275" s="674"/>
      <c r="MCR275" s="674"/>
      <c r="MCS275" s="674"/>
      <c r="MCT275" s="674"/>
      <c r="MCU275" s="674"/>
      <c r="MCV275" s="674"/>
      <c r="MCW275" s="674"/>
      <c r="MCX275" s="674"/>
      <c r="MCY275" s="674"/>
      <c r="MCZ275" s="674"/>
      <c r="MDA275" s="674"/>
      <c r="MDB275" s="674"/>
      <c r="MDC275" s="674"/>
      <c r="MDD275" s="674"/>
      <c r="MDE275" s="674"/>
      <c r="MDF275" s="674"/>
      <c r="MDG275" s="674"/>
      <c r="MDH275" s="674"/>
      <c r="MDI275" s="674"/>
      <c r="MDJ275" s="675"/>
      <c r="MDK275" s="675"/>
      <c r="MDL275" s="675"/>
      <c r="MDM275" s="675"/>
      <c r="MDN275" s="675"/>
      <c r="MDO275" s="674"/>
      <c r="MDP275" s="674"/>
      <c r="MDQ275" s="675"/>
      <c r="MDR275" s="675"/>
      <c r="MDS275" s="674"/>
      <c r="MDT275" s="674"/>
      <c r="MDU275" s="675"/>
      <c r="MDV275" s="675"/>
      <c r="MDW275" s="674"/>
      <c r="MDX275" s="674"/>
      <c r="MDY275" s="674"/>
      <c r="MDZ275" s="674"/>
      <c r="MEA275" s="674"/>
      <c r="MEB275" s="674"/>
      <c r="MEC275" s="674"/>
      <c r="MED275" s="675"/>
      <c r="MEE275" s="675"/>
      <c r="MEF275" s="674"/>
      <c r="MEG275" s="674"/>
      <c r="MEH275" s="675"/>
      <c r="MEI275" s="675"/>
      <c r="MEJ275" s="674"/>
      <c r="MEK275" s="674"/>
      <c r="MEL275" s="674"/>
      <c r="MEM275" s="674"/>
      <c r="MEN275" s="674"/>
      <c r="MEO275" s="673"/>
      <c r="MEP275" s="677"/>
      <c r="MEQ275" s="674"/>
      <c r="MER275" s="674"/>
      <c r="MES275" s="674"/>
      <c r="MET275" s="674"/>
      <c r="MEU275" s="674"/>
      <c r="MEV275" s="674"/>
      <c r="MEW275" s="674"/>
      <c r="MEX275" s="676"/>
      <c r="MEY275" s="676"/>
      <c r="MEZ275" s="676"/>
      <c r="MFA275" s="676"/>
      <c r="MFB275" s="676"/>
      <c r="MFC275" s="676"/>
      <c r="MFD275" s="676"/>
      <c r="MFE275" s="676"/>
      <c r="MFF275" s="676"/>
      <c r="MFG275" s="676"/>
      <c r="MFH275" s="676"/>
      <c r="MFI275" s="676"/>
      <c r="MFJ275" s="676"/>
      <c r="MFK275" s="676"/>
      <c r="MFL275" s="676"/>
      <c r="MFM275" s="676"/>
      <c r="MFN275" s="676"/>
      <c r="MFO275" s="676"/>
      <c r="MFP275" s="676"/>
      <c r="MFQ275" s="676"/>
      <c r="MFR275" s="676"/>
      <c r="MFS275" s="676"/>
      <c r="MFT275" s="676"/>
      <c r="MFU275" s="676"/>
      <c r="MFV275" s="676"/>
      <c r="MFW275" s="676"/>
      <c r="MFX275" s="676"/>
      <c r="MFY275" s="676"/>
      <c r="MFZ275" s="676"/>
      <c r="MGA275" s="676"/>
      <c r="MGB275" s="676"/>
      <c r="MGC275" s="676"/>
      <c r="MGD275" s="676"/>
      <c r="MGE275" s="676"/>
      <c r="MGF275" s="676"/>
      <c r="MGG275" s="676"/>
      <c r="MGH275" s="676"/>
      <c r="MGI275" s="676"/>
      <c r="MGJ275" s="676"/>
      <c r="MGK275" s="676"/>
      <c r="MGL275" s="676"/>
      <c r="MGM275" s="676"/>
      <c r="MGN275" s="676"/>
      <c r="MGO275" s="676"/>
      <c r="MGP275" s="674"/>
      <c r="MGQ275" s="674"/>
      <c r="MGR275" s="674"/>
      <c r="MGS275" s="674"/>
      <c r="MGT275" s="674"/>
      <c r="MGU275" s="674"/>
      <c r="MGV275" s="674"/>
      <c r="MGW275" s="674"/>
      <c r="MGX275" s="674"/>
      <c r="MGY275" s="674"/>
      <c r="MGZ275" s="674"/>
      <c r="MHA275" s="674"/>
      <c r="MHB275" s="674"/>
      <c r="MHC275" s="674"/>
      <c r="MHD275" s="674"/>
      <c r="MHE275" s="674"/>
      <c r="MHF275" s="674"/>
      <c r="MHG275" s="674"/>
      <c r="MHH275" s="674"/>
      <c r="MHI275" s="674"/>
      <c r="MHJ275" s="674"/>
      <c r="MHK275" s="674"/>
      <c r="MHL275" s="674"/>
      <c r="MHM275" s="674"/>
      <c r="MHN275" s="675"/>
      <c r="MHO275" s="675"/>
      <c r="MHP275" s="675"/>
      <c r="MHQ275" s="675"/>
      <c r="MHR275" s="675"/>
      <c r="MHS275" s="674"/>
      <c r="MHT275" s="674"/>
      <c r="MHU275" s="675"/>
      <c r="MHV275" s="675"/>
      <c r="MHW275" s="674"/>
      <c r="MHX275" s="674"/>
      <c r="MHY275" s="675"/>
      <c r="MHZ275" s="675"/>
      <c r="MIA275" s="674"/>
      <c r="MIB275" s="674"/>
      <c r="MIC275" s="674"/>
      <c r="MID275" s="674"/>
      <c r="MIE275" s="674"/>
      <c r="MIF275" s="674"/>
      <c r="MIG275" s="674"/>
      <c r="MIH275" s="675"/>
      <c r="MII275" s="675"/>
      <c r="MIJ275" s="674"/>
      <c r="MIK275" s="674"/>
      <c r="MIL275" s="675"/>
      <c r="MIM275" s="675"/>
      <c r="MIN275" s="674"/>
      <c r="MIO275" s="674"/>
      <c r="MIP275" s="674"/>
      <c r="MIQ275" s="674"/>
      <c r="MIR275" s="674"/>
      <c r="MIS275" s="673"/>
      <c r="MIT275" s="677"/>
      <c r="MIU275" s="674"/>
      <c r="MIV275" s="674"/>
      <c r="MIW275" s="674"/>
      <c r="MIX275" s="674"/>
      <c r="MIY275" s="674"/>
      <c r="MIZ275" s="674"/>
      <c r="MJA275" s="674"/>
      <c r="MJB275" s="676"/>
      <c r="MJC275" s="676"/>
      <c r="MJD275" s="676"/>
      <c r="MJE275" s="676"/>
      <c r="MJF275" s="676"/>
      <c r="MJG275" s="676"/>
      <c r="MJH275" s="676"/>
      <c r="MJI275" s="676"/>
      <c r="MJJ275" s="676"/>
      <c r="MJK275" s="676"/>
      <c r="MJL275" s="676"/>
      <c r="MJM275" s="676"/>
      <c r="MJN275" s="676"/>
      <c r="MJO275" s="676"/>
      <c r="MJP275" s="676"/>
      <c r="MJQ275" s="676"/>
      <c r="MJR275" s="676"/>
      <c r="MJS275" s="676"/>
      <c r="MJT275" s="676"/>
      <c r="MJU275" s="676"/>
      <c r="MJV275" s="676"/>
      <c r="MJW275" s="676"/>
      <c r="MJX275" s="676"/>
      <c r="MJY275" s="676"/>
      <c r="MJZ275" s="676"/>
      <c r="MKA275" s="676"/>
      <c r="MKB275" s="676"/>
      <c r="MKC275" s="676"/>
      <c r="MKD275" s="676"/>
      <c r="MKE275" s="676"/>
      <c r="MKF275" s="676"/>
      <c r="MKG275" s="676"/>
      <c r="MKH275" s="676"/>
      <c r="MKI275" s="676"/>
      <c r="MKJ275" s="676"/>
      <c r="MKK275" s="676"/>
      <c r="MKL275" s="676"/>
      <c r="MKM275" s="676"/>
      <c r="MKN275" s="676"/>
      <c r="MKO275" s="676"/>
      <c r="MKP275" s="676"/>
      <c r="MKQ275" s="676"/>
      <c r="MKR275" s="676"/>
      <c r="MKS275" s="676"/>
      <c r="MKT275" s="674"/>
      <c r="MKU275" s="674"/>
      <c r="MKV275" s="674"/>
      <c r="MKW275" s="674"/>
      <c r="MKX275" s="674"/>
      <c r="MKY275" s="674"/>
      <c r="MKZ275" s="674"/>
      <c r="MLA275" s="674"/>
      <c r="MLB275" s="674"/>
      <c r="MLC275" s="674"/>
      <c r="MLD275" s="674"/>
      <c r="MLE275" s="674"/>
      <c r="MLF275" s="674"/>
      <c r="MLG275" s="674"/>
      <c r="MLH275" s="674"/>
      <c r="MLI275" s="674"/>
      <c r="MLJ275" s="674"/>
      <c r="MLK275" s="674"/>
      <c r="MLL275" s="674"/>
      <c r="MLM275" s="674"/>
      <c r="MLN275" s="674"/>
      <c r="MLO275" s="674"/>
      <c r="MLP275" s="674"/>
      <c r="MLQ275" s="674"/>
      <c r="MLR275" s="675"/>
      <c r="MLS275" s="675"/>
      <c r="MLT275" s="675"/>
      <c r="MLU275" s="675"/>
      <c r="MLV275" s="675"/>
      <c r="MLW275" s="674"/>
      <c r="MLX275" s="674"/>
      <c r="MLY275" s="675"/>
      <c r="MLZ275" s="675"/>
      <c r="MMA275" s="674"/>
      <c r="MMB275" s="674"/>
      <c r="MMC275" s="675"/>
      <c r="MMD275" s="675"/>
      <c r="MME275" s="674"/>
      <c r="MMF275" s="674"/>
      <c r="MMG275" s="674"/>
      <c r="MMH275" s="674"/>
      <c r="MMI275" s="674"/>
      <c r="MMJ275" s="674"/>
      <c r="MMK275" s="674"/>
      <c r="MML275" s="675"/>
      <c r="MMM275" s="675"/>
      <c r="MMN275" s="674"/>
      <c r="MMO275" s="674"/>
      <c r="MMP275" s="675"/>
      <c r="MMQ275" s="675"/>
      <c r="MMR275" s="674"/>
      <c r="MMS275" s="674"/>
      <c r="MMT275" s="674"/>
      <c r="MMU275" s="674"/>
      <c r="MMV275" s="674"/>
      <c r="MMW275" s="673"/>
      <c r="MMX275" s="677"/>
      <c r="MMY275" s="674"/>
      <c r="MMZ275" s="674"/>
      <c r="MNA275" s="674"/>
      <c r="MNB275" s="674"/>
      <c r="MNC275" s="674"/>
      <c r="MND275" s="674"/>
      <c r="MNE275" s="674"/>
      <c r="MNF275" s="676"/>
      <c r="MNG275" s="676"/>
      <c r="MNH275" s="676"/>
      <c r="MNI275" s="676"/>
      <c r="MNJ275" s="676"/>
      <c r="MNK275" s="676"/>
      <c r="MNL275" s="676"/>
      <c r="MNM275" s="676"/>
      <c r="MNN275" s="676"/>
      <c r="MNO275" s="676"/>
      <c r="MNP275" s="676"/>
      <c r="MNQ275" s="676"/>
      <c r="MNR275" s="676"/>
      <c r="MNS275" s="676"/>
      <c r="MNT275" s="676"/>
      <c r="MNU275" s="676"/>
      <c r="MNV275" s="676"/>
      <c r="MNW275" s="676"/>
      <c r="MNX275" s="676"/>
      <c r="MNY275" s="676"/>
      <c r="MNZ275" s="676"/>
      <c r="MOA275" s="676"/>
      <c r="MOB275" s="676"/>
      <c r="MOC275" s="676"/>
      <c r="MOD275" s="676"/>
      <c r="MOE275" s="676"/>
      <c r="MOF275" s="676"/>
      <c r="MOG275" s="676"/>
      <c r="MOH275" s="676"/>
      <c r="MOI275" s="676"/>
      <c r="MOJ275" s="676"/>
      <c r="MOK275" s="676"/>
      <c r="MOL275" s="676"/>
      <c r="MOM275" s="676"/>
      <c r="MON275" s="676"/>
      <c r="MOO275" s="676"/>
      <c r="MOP275" s="676"/>
      <c r="MOQ275" s="676"/>
      <c r="MOR275" s="676"/>
      <c r="MOS275" s="676"/>
      <c r="MOT275" s="676"/>
      <c r="MOU275" s="676"/>
      <c r="MOV275" s="676"/>
      <c r="MOW275" s="676"/>
      <c r="MOX275" s="674"/>
      <c r="MOY275" s="674"/>
      <c r="MOZ275" s="674"/>
      <c r="MPA275" s="674"/>
      <c r="MPB275" s="674"/>
      <c r="MPC275" s="674"/>
      <c r="MPD275" s="674"/>
      <c r="MPE275" s="674"/>
      <c r="MPF275" s="674"/>
      <c r="MPG275" s="674"/>
      <c r="MPH275" s="674"/>
      <c r="MPI275" s="674"/>
      <c r="MPJ275" s="674"/>
      <c r="MPK275" s="674"/>
      <c r="MPL275" s="674"/>
      <c r="MPM275" s="674"/>
      <c r="MPN275" s="674"/>
      <c r="MPO275" s="674"/>
      <c r="MPP275" s="674"/>
      <c r="MPQ275" s="674"/>
      <c r="MPR275" s="674"/>
      <c r="MPS275" s="674"/>
      <c r="MPT275" s="674"/>
      <c r="MPU275" s="674"/>
      <c r="MPV275" s="675"/>
      <c r="MPW275" s="675"/>
      <c r="MPX275" s="675"/>
      <c r="MPY275" s="675"/>
      <c r="MPZ275" s="675"/>
      <c r="MQA275" s="674"/>
      <c r="MQB275" s="674"/>
      <c r="MQC275" s="675"/>
      <c r="MQD275" s="675"/>
      <c r="MQE275" s="674"/>
      <c r="MQF275" s="674"/>
      <c r="MQG275" s="675"/>
      <c r="MQH275" s="675"/>
      <c r="MQI275" s="674"/>
      <c r="MQJ275" s="674"/>
      <c r="MQK275" s="674"/>
      <c r="MQL275" s="674"/>
      <c r="MQM275" s="674"/>
      <c r="MQN275" s="674"/>
      <c r="MQO275" s="674"/>
      <c r="MQP275" s="675"/>
      <c r="MQQ275" s="675"/>
      <c r="MQR275" s="674"/>
      <c r="MQS275" s="674"/>
      <c r="MQT275" s="675"/>
      <c r="MQU275" s="675"/>
      <c r="MQV275" s="674"/>
      <c r="MQW275" s="674"/>
      <c r="MQX275" s="674"/>
      <c r="MQY275" s="674"/>
      <c r="MQZ275" s="674"/>
      <c r="MRA275" s="673"/>
      <c r="MRB275" s="677"/>
      <c r="MRC275" s="674"/>
      <c r="MRD275" s="674"/>
      <c r="MRE275" s="674"/>
      <c r="MRF275" s="674"/>
      <c r="MRG275" s="674"/>
      <c r="MRH275" s="674"/>
      <c r="MRI275" s="674"/>
      <c r="MRJ275" s="676"/>
      <c r="MRK275" s="676"/>
      <c r="MRL275" s="676"/>
      <c r="MRM275" s="676"/>
      <c r="MRN275" s="676"/>
      <c r="MRO275" s="676"/>
      <c r="MRP275" s="676"/>
      <c r="MRQ275" s="676"/>
      <c r="MRR275" s="676"/>
      <c r="MRS275" s="676"/>
      <c r="MRT275" s="676"/>
      <c r="MRU275" s="676"/>
      <c r="MRV275" s="676"/>
      <c r="MRW275" s="676"/>
      <c r="MRX275" s="676"/>
      <c r="MRY275" s="676"/>
      <c r="MRZ275" s="676"/>
      <c r="MSA275" s="676"/>
      <c r="MSB275" s="676"/>
      <c r="MSC275" s="676"/>
      <c r="MSD275" s="676"/>
      <c r="MSE275" s="676"/>
      <c r="MSF275" s="676"/>
      <c r="MSG275" s="676"/>
      <c r="MSH275" s="676"/>
      <c r="MSI275" s="676"/>
      <c r="MSJ275" s="676"/>
      <c r="MSK275" s="676"/>
      <c r="MSL275" s="676"/>
      <c r="MSM275" s="676"/>
      <c r="MSN275" s="676"/>
      <c r="MSO275" s="676"/>
      <c r="MSP275" s="676"/>
      <c r="MSQ275" s="676"/>
      <c r="MSR275" s="676"/>
      <c r="MSS275" s="676"/>
      <c r="MST275" s="676"/>
      <c r="MSU275" s="676"/>
      <c r="MSV275" s="676"/>
      <c r="MSW275" s="676"/>
      <c r="MSX275" s="676"/>
      <c r="MSY275" s="676"/>
      <c r="MSZ275" s="676"/>
      <c r="MTA275" s="676"/>
      <c r="MTB275" s="674"/>
      <c r="MTC275" s="674"/>
      <c r="MTD275" s="674"/>
      <c r="MTE275" s="674"/>
      <c r="MTF275" s="674"/>
      <c r="MTG275" s="674"/>
      <c r="MTH275" s="674"/>
      <c r="MTI275" s="674"/>
      <c r="MTJ275" s="674"/>
      <c r="MTK275" s="674"/>
      <c r="MTL275" s="674"/>
      <c r="MTM275" s="674"/>
      <c r="MTN275" s="674"/>
      <c r="MTO275" s="674"/>
      <c r="MTP275" s="674"/>
      <c r="MTQ275" s="674"/>
      <c r="MTR275" s="674"/>
      <c r="MTS275" s="674"/>
      <c r="MTT275" s="674"/>
      <c r="MTU275" s="674"/>
      <c r="MTV275" s="674"/>
      <c r="MTW275" s="674"/>
      <c r="MTX275" s="674"/>
      <c r="MTY275" s="674"/>
      <c r="MTZ275" s="675"/>
      <c r="MUA275" s="675"/>
      <c r="MUB275" s="675"/>
      <c r="MUC275" s="675"/>
      <c r="MUD275" s="675"/>
      <c r="MUE275" s="674"/>
      <c r="MUF275" s="674"/>
      <c r="MUG275" s="675"/>
      <c r="MUH275" s="675"/>
      <c r="MUI275" s="674"/>
      <c r="MUJ275" s="674"/>
      <c r="MUK275" s="675"/>
      <c r="MUL275" s="675"/>
      <c r="MUM275" s="674"/>
      <c r="MUN275" s="674"/>
      <c r="MUO275" s="674"/>
      <c r="MUP275" s="674"/>
      <c r="MUQ275" s="674"/>
      <c r="MUR275" s="674"/>
      <c r="MUS275" s="674"/>
      <c r="MUT275" s="675"/>
      <c r="MUU275" s="675"/>
      <c r="MUV275" s="674"/>
      <c r="MUW275" s="674"/>
      <c r="MUX275" s="675"/>
      <c r="MUY275" s="675"/>
      <c r="MUZ275" s="674"/>
      <c r="MVA275" s="674"/>
      <c r="MVB275" s="674"/>
      <c r="MVC275" s="674"/>
      <c r="MVD275" s="674"/>
      <c r="MVE275" s="673"/>
      <c r="MVF275" s="677"/>
      <c r="MVG275" s="674"/>
      <c r="MVH275" s="674"/>
      <c r="MVI275" s="674"/>
      <c r="MVJ275" s="674"/>
      <c r="MVK275" s="674"/>
      <c r="MVL275" s="674"/>
      <c r="MVM275" s="674"/>
      <c r="MVN275" s="676"/>
      <c r="MVO275" s="676"/>
      <c r="MVP275" s="676"/>
      <c r="MVQ275" s="676"/>
      <c r="MVR275" s="676"/>
      <c r="MVS275" s="676"/>
      <c r="MVT275" s="676"/>
      <c r="MVU275" s="676"/>
      <c r="MVV275" s="676"/>
      <c r="MVW275" s="676"/>
      <c r="MVX275" s="676"/>
      <c r="MVY275" s="676"/>
      <c r="MVZ275" s="676"/>
      <c r="MWA275" s="676"/>
      <c r="MWB275" s="676"/>
      <c r="MWC275" s="676"/>
      <c r="MWD275" s="676"/>
      <c r="MWE275" s="676"/>
      <c r="MWF275" s="676"/>
      <c r="MWG275" s="676"/>
      <c r="MWH275" s="676"/>
      <c r="MWI275" s="676"/>
      <c r="MWJ275" s="676"/>
      <c r="MWK275" s="676"/>
      <c r="MWL275" s="676"/>
      <c r="MWM275" s="676"/>
      <c r="MWN275" s="676"/>
      <c r="MWO275" s="676"/>
      <c r="MWP275" s="676"/>
      <c r="MWQ275" s="676"/>
      <c r="MWR275" s="676"/>
      <c r="MWS275" s="676"/>
      <c r="MWT275" s="676"/>
      <c r="MWU275" s="676"/>
      <c r="MWV275" s="676"/>
      <c r="MWW275" s="676"/>
      <c r="MWX275" s="676"/>
      <c r="MWY275" s="676"/>
      <c r="MWZ275" s="676"/>
      <c r="MXA275" s="676"/>
      <c r="MXB275" s="676"/>
      <c r="MXC275" s="676"/>
      <c r="MXD275" s="676"/>
      <c r="MXE275" s="676"/>
      <c r="MXF275" s="674"/>
      <c r="MXG275" s="674"/>
      <c r="MXH275" s="674"/>
      <c r="MXI275" s="674"/>
      <c r="MXJ275" s="674"/>
      <c r="MXK275" s="674"/>
      <c r="MXL275" s="674"/>
      <c r="MXM275" s="674"/>
      <c r="MXN275" s="674"/>
      <c r="MXO275" s="674"/>
      <c r="MXP275" s="674"/>
      <c r="MXQ275" s="674"/>
      <c r="MXR275" s="674"/>
      <c r="MXS275" s="674"/>
      <c r="MXT275" s="674"/>
      <c r="MXU275" s="674"/>
      <c r="MXV275" s="674"/>
      <c r="MXW275" s="674"/>
      <c r="MXX275" s="674"/>
      <c r="MXY275" s="674"/>
      <c r="MXZ275" s="674"/>
      <c r="MYA275" s="674"/>
      <c r="MYB275" s="674"/>
      <c r="MYC275" s="674"/>
      <c r="MYD275" s="675"/>
      <c r="MYE275" s="675"/>
      <c r="MYF275" s="675"/>
      <c r="MYG275" s="675"/>
      <c r="MYH275" s="675"/>
      <c r="MYI275" s="674"/>
      <c r="MYJ275" s="674"/>
      <c r="MYK275" s="675"/>
      <c r="MYL275" s="675"/>
      <c r="MYM275" s="674"/>
      <c r="MYN275" s="674"/>
      <c r="MYO275" s="675"/>
      <c r="MYP275" s="675"/>
      <c r="MYQ275" s="674"/>
      <c r="MYR275" s="674"/>
      <c r="MYS275" s="674"/>
      <c r="MYT275" s="674"/>
      <c r="MYU275" s="674"/>
      <c r="MYV275" s="674"/>
      <c r="MYW275" s="674"/>
      <c r="MYX275" s="675"/>
      <c r="MYY275" s="675"/>
      <c r="MYZ275" s="674"/>
      <c r="MZA275" s="674"/>
      <c r="MZB275" s="675"/>
      <c r="MZC275" s="675"/>
      <c r="MZD275" s="674"/>
      <c r="MZE275" s="674"/>
      <c r="MZF275" s="674"/>
      <c r="MZG275" s="674"/>
      <c r="MZH275" s="674"/>
      <c r="MZI275" s="673"/>
      <c r="MZJ275" s="677"/>
      <c r="MZK275" s="674"/>
      <c r="MZL275" s="674"/>
      <c r="MZM275" s="674"/>
      <c r="MZN275" s="674"/>
      <c r="MZO275" s="674"/>
      <c r="MZP275" s="674"/>
      <c r="MZQ275" s="674"/>
      <c r="MZR275" s="676"/>
      <c r="MZS275" s="676"/>
      <c r="MZT275" s="676"/>
      <c r="MZU275" s="676"/>
      <c r="MZV275" s="676"/>
      <c r="MZW275" s="676"/>
      <c r="MZX275" s="676"/>
      <c r="MZY275" s="676"/>
      <c r="MZZ275" s="676"/>
      <c r="NAA275" s="676"/>
      <c r="NAB275" s="676"/>
      <c r="NAC275" s="676"/>
      <c r="NAD275" s="676"/>
      <c r="NAE275" s="676"/>
      <c r="NAF275" s="676"/>
      <c r="NAG275" s="676"/>
      <c r="NAH275" s="676"/>
      <c r="NAI275" s="676"/>
      <c r="NAJ275" s="676"/>
      <c r="NAK275" s="676"/>
      <c r="NAL275" s="676"/>
      <c r="NAM275" s="676"/>
      <c r="NAN275" s="676"/>
      <c r="NAO275" s="676"/>
      <c r="NAP275" s="676"/>
      <c r="NAQ275" s="676"/>
      <c r="NAR275" s="676"/>
      <c r="NAS275" s="676"/>
      <c r="NAT275" s="676"/>
      <c r="NAU275" s="676"/>
      <c r="NAV275" s="676"/>
      <c r="NAW275" s="676"/>
      <c r="NAX275" s="676"/>
      <c r="NAY275" s="676"/>
      <c r="NAZ275" s="676"/>
      <c r="NBA275" s="676"/>
      <c r="NBB275" s="676"/>
      <c r="NBC275" s="676"/>
      <c r="NBD275" s="676"/>
      <c r="NBE275" s="676"/>
      <c r="NBF275" s="676"/>
      <c r="NBG275" s="676"/>
      <c r="NBH275" s="676"/>
      <c r="NBI275" s="676"/>
      <c r="NBJ275" s="674"/>
      <c r="NBK275" s="674"/>
      <c r="NBL275" s="674"/>
      <c r="NBM275" s="674"/>
      <c r="NBN275" s="674"/>
      <c r="NBO275" s="674"/>
      <c r="NBP275" s="674"/>
      <c r="NBQ275" s="674"/>
      <c r="NBR275" s="674"/>
      <c r="NBS275" s="674"/>
      <c r="NBT275" s="674"/>
      <c r="NBU275" s="674"/>
      <c r="NBV275" s="674"/>
      <c r="NBW275" s="674"/>
      <c r="NBX275" s="674"/>
      <c r="NBY275" s="674"/>
      <c r="NBZ275" s="674"/>
      <c r="NCA275" s="674"/>
      <c r="NCB275" s="674"/>
      <c r="NCC275" s="674"/>
      <c r="NCD275" s="674"/>
      <c r="NCE275" s="674"/>
      <c r="NCF275" s="674"/>
      <c r="NCG275" s="674"/>
      <c r="NCH275" s="675"/>
      <c r="NCI275" s="675"/>
      <c r="NCJ275" s="675"/>
      <c r="NCK275" s="675"/>
      <c r="NCL275" s="675"/>
      <c r="NCM275" s="674"/>
      <c r="NCN275" s="674"/>
      <c r="NCO275" s="675"/>
      <c r="NCP275" s="675"/>
      <c r="NCQ275" s="674"/>
      <c r="NCR275" s="674"/>
      <c r="NCS275" s="675"/>
      <c r="NCT275" s="675"/>
      <c r="NCU275" s="674"/>
      <c r="NCV275" s="674"/>
      <c r="NCW275" s="674"/>
      <c r="NCX275" s="674"/>
      <c r="NCY275" s="674"/>
      <c r="NCZ275" s="674"/>
      <c r="NDA275" s="674"/>
      <c r="NDB275" s="675"/>
      <c r="NDC275" s="675"/>
      <c r="NDD275" s="674"/>
      <c r="NDE275" s="674"/>
      <c r="NDF275" s="675"/>
      <c r="NDG275" s="675"/>
      <c r="NDH275" s="674"/>
      <c r="NDI275" s="674"/>
      <c r="NDJ275" s="674"/>
      <c r="NDK275" s="674"/>
      <c r="NDL275" s="674"/>
      <c r="NDM275" s="673"/>
      <c r="NDN275" s="677"/>
      <c r="NDO275" s="674"/>
      <c r="NDP275" s="674"/>
      <c r="NDQ275" s="674"/>
      <c r="NDR275" s="674"/>
      <c r="NDS275" s="674"/>
      <c r="NDT275" s="674"/>
      <c r="NDU275" s="674"/>
      <c r="NDV275" s="676"/>
      <c r="NDW275" s="676"/>
      <c r="NDX275" s="676"/>
      <c r="NDY275" s="676"/>
      <c r="NDZ275" s="676"/>
      <c r="NEA275" s="676"/>
      <c r="NEB275" s="676"/>
      <c r="NEC275" s="676"/>
      <c r="NED275" s="676"/>
      <c r="NEE275" s="676"/>
      <c r="NEF275" s="676"/>
      <c r="NEG275" s="676"/>
      <c r="NEH275" s="676"/>
      <c r="NEI275" s="676"/>
      <c r="NEJ275" s="676"/>
      <c r="NEK275" s="676"/>
      <c r="NEL275" s="676"/>
      <c r="NEM275" s="676"/>
      <c r="NEN275" s="676"/>
      <c r="NEO275" s="676"/>
      <c r="NEP275" s="676"/>
      <c r="NEQ275" s="676"/>
      <c r="NER275" s="676"/>
      <c r="NES275" s="676"/>
      <c r="NET275" s="676"/>
      <c r="NEU275" s="676"/>
      <c r="NEV275" s="676"/>
      <c r="NEW275" s="676"/>
      <c r="NEX275" s="676"/>
      <c r="NEY275" s="676"/>
      <c r="NEZ275" s="676"/>
      <c r="NFA275" s="676"/>
      <c r="NFB275" s="676"/>
      <c r="NFC275" s="676"/>
      <c r="NFD275" s="676"/>
      <c r="NFE275" s="676"/>
      <c r="NFF275" s="676"/>
      <c r="NFG275" s="676"/>
      <c r="NFH275" s="676"/>
      <c r="NFI275" s="676"/>
      <c r="NFJ275" s="676"/>
      <c r="NFK275" s="676"/>
      <c r="NFL275" s="676"/>
      <c r="NFM275" s="676"/>
      <c r="NFN275" s="674"/>
      <c r="NFO275" s="674"/>
      <c r="NFP275" s="674"/>
      <c r="NFQ275" s="674"/>
      <c r="NFR275" s="674"/>
      <c r="NFS275" s="674"/>
      <c r="NFT275" s="674"/>
      <c r="NFU275" s="674"/>
      <c r="NFV275" s="674"/>
      <c r="NFW275" s="674"/>
      <c r="NFX275" s="674"/>
      <c r="NFY275" s="674"/>
      <c r="NFZ275" s="674"/>
      <c r="NGA275" s="674"/>
      <c r="NGB275" s="674"/>
      <c r="NGC275" s="674"/>
      <c r="NGD275" s="674"/>
      <c r="NGE275" s="674"/>
      <c r="NGF275" s="674"/>
      <c r="NGG275" s="674"/>
      <c r="NGH275" s="674"/>
      <c r="NGI275" s="674"/>
      <c r="NGJ275" s="674"/>
      <c r="NGK275" s="674"/>
      <c r="NGL275" s="675"/>
      <c r="NGM275" s="675"/>
      <c r="NGN275" s="675"/>
      <c r="NGO275" s="675"/>
      <c r="NGP275" s="675"/>
      <c r="NGQ275" s="674"/>
      <c r="NGR275" s="674"/>
      <c r="NGS275" s="675"/>
      <c r="NGT275" s="675"/>
      <c r="NGU275" s="674"/>
      <c r="NGV275" s="674"/>
      <c r="NGW275" s="675"/>
      <c r="NGX275" s="675"/>
      <c r="NGY275" s="674"/>
      <c r="NGZ275" s="674"/>
      <c r="NHA275" s="674"/>
      <c r="NHB275" s="674"/>
      <c r="NHC275" s="674"/>
      <c r="NHD275" s="674"/>
      <c r="NHE275" s="674"/>
      <c r="NHF275" s="675"/>
      <c r="NHG275" s="675"/>
      <c r="NHH275" s="674"/>
      <c r="NHI275" s="674"/>
      <c r="NHJ275" s="675"/>
      <c r="NHK275" s="675"/>
      <c r="NHL275" s="674"/>
      <c r="NHM275" s="674"/>
      <c r="NHN275" s="674"/>
      <c r="NHO275" s="674"/>
      <c r="NHP275" s="674"/>
      <c r="NHQ275" s="673"/>
      <c r="NHR275" s="677"/>
      <c r="NHS275" s="674"/>
      <c r="NHT275" s="674"/>
      <c r="NHU275" s="674"/>
      <c r="NHV275" s="674"/>
      <c r="NHW275" s="674"/>
      <c r="NHX275" s="674"/>
      <c r="NHY275" s="674"/>
      <c r="NHZ275" s="676"/>
      <c r="NIA275" s="676"/>
      <c r="NIB275" s="676"/>
      <c r="NIC275" s="676"/>
      <c r="NID275" s="676"/>
      <c r="NIE275" s="676"/>
      <c r="NIF275" s="676"/>
      <c r="NIG275" s="676"/>
      <c r="NIH275" s="676"/>
      <c r="NII275" s="676"/>
      <c r="NIJ275" s="676"/>
      <c r="NIK275" s="676"/>
      <c r="NIL275" s="676"/>
      <c r="NIM275" s="676"/>
      <c r="NIN275" s="676"/>
      <c r="NIO275" s="676"/>
      <c r="NIP275" s="676"/>
      <c r="NIQ275" s="676"/>
      <c r="NIR275" s="676"/>
      <c r="NIS275" s="676"/>
      <c r="NIT275" s="676"/>
      <c r="NIU275" s="676"/>
      <c r="NIV275" s="676"/>
      <c r="NIW275" s="676"/>
      <c r="NIX275" s="676"/>
      <c r="NIY275" s="676"/>
      <c r="NIZ275" s="676"/>
      <c r="NJA275" s="676"/>
      <c r="NJB275" s="676"/>
      <c r="NJC275" s="676"/>
      <c r="NJD275" s="676"/>
      <c r="NJE275" s="676"/>
      <c r="NJF275" s="676"/>
      <c r="NJG275" s="676"/>
      <c r="NJH275" s="676"/>
      <c r="NJI275" s="676"/>
      <c r="NJJ275" s="676"/>
      <c r="NJK275" s="676"/>
      <c r="NJL275" s="676"/>
      <c r="NJM275" s="676"/>
      <c r="NJN275" s="676"/>
      <c r="NJO275" s="676"/>
      <c r="NJP275" s="676"/>
      <c r="NJQ275" s="676"/>
      <c r="NJR275" s="674"/>
      <c r="NJS275" s="674"/>
      <c r="NJT275" s="674"/>
      <c r="NJU275" s="674"/>
      <c r="NJV275" s="674"/>
      <c r="NJW275" s="674"/>
      <c r="NJX275" s="674"/>
      <c r="NJY275" s="674"/>
      <c r="NJZ275" s="674"/>
      <c r="NKA275" s="674"/>
      <c r="NKB275" s="674"/>
      <c r="NKC275" s="674"/>
      <c r="NKD275" s="674"/>
      <c r="NKE275" s="674"/>
      <c r="NKF275" s="674"/>
      <c r="NKG275" s="674"/>
      <c r="NKH275" s="674"/>
      <c r="NKI275" s="674"/>
      <c r="NKJ275" s="674"/>
      <c r="NKK275" s="674"/>
      <c r="NKL275" s="674"/>
      <c r="NKM275" s="674"/>
      <c r="NKN275" s="674"/>
      <c r="NKO275" s="674"/>
      <c r="NKP275" s="675"/>
      <c r="NKQ275" s="675"/>
      <c r="NKR275" s="675"/>
      <c r="NKS275" s="675"/>
      <c r="NKT275" s="675"/>
      <c r="NKU275" s="674"/>
      <c r="NKV275" s="674"/>
      <c r="NKW275" s="675"/>
      <c r="NKX275" s="675"/>
      <c r="NKY275" s="674"/>
      <c r="NKZ275" s="674"/>
      <c r="NLA275" s="675"/>
      <c r="NLB275" s="675"/>
      <c r="NLC275" s="674"/>
      <c r="NLD275" s="674"/>
      <c r="NLE275" s="674"/>
      <c r="NLF275" s="674"/>
      <c r="NLG275" s="674"/>
      <c r="NLH275" s="674"/>
      <c r="NLI275" s="674"/>
      <c r="NLJ275" s="675"/>
      <c r="NLK275" s="675"/>
      <c r="NLL275" s="674"/>
      <c r="NLM275" s="674"/>
      <c r="NLN275" s="675"/>
      <c r="NLO275" s="675"/>
      <c r="NLP275" s="674"/>
      <c r="NLQ275" s="674"/>
      <c r="NLR275" s="674"/>
      <c r="NLS275" s="674"/>
      <c r="NLT275" s="674"/>
      <c r="NLU275" s="673"/>
      <c r="NLV275" s="677"/>
      <c r="NLW275" s="674"/>
      <c r="NLX275" s="674"/>
      <c r="NLY275" s="674"/>
      <c r="NLZ275" s="674"/>
      <c r="NMA275" s="674"/>
      <c r="NMB275" s="674"/>
      <c r="NMC275" s="674"/>
      <c r="NMD275" s="676"/>
      <c r="NME275" s="676"/>
      <c r="NMF275" s="676"/>
      <c r="NMG275" s="676"/>
      <c r="NMH275" s="676"/>
      <c r="NMI275" s="676"/>
      <c r="NMJ275" s="676"/>
      <c r="NMK275" s="676"/>
      <c r="NML275" s="676"/>
      <c r="NMM275" s="676"/>
      <c r="NMN275" s="676"/>
      <c r="NMO275" s="676"/>
      <c r="NMP275" s="676"/>
      <c r="NMQ275" s="676"/>
      <c r="NMR275" s="676"/>
      <c r="NMS275" s="676"/>
      <c r="NMT275" s="676"/>
      <c r="NMU275" s="676"/>
      <c r="NMV275" s="676"/>
      <c r="NMW275" s="676"/>
      <c r="NMX275" s="676"/>
      <c r="NMY275" s="676"/>
      <c r="NMZ275" s="676"/>
      <c r="NNA275" s="676"/>
      <c r="NNB275" s="676"/>
      <c r="NNC275" s="676"/>
      <c r="NND275" s="676"/>
      <c r="NNE275" s="676"/>
      <c r="NNF275" s="676"/>
      <c r="NNG275" s="676"/>
      <c r="NNH275" s="676"/>
      <c r="NNI275" s="676"/>
      <c r="NNJ275" s="676"/>
      <c r="NNK275" s="676"/>
      <c r="NNL275" s="676"/>
      <c r="NNM275" s="676"/>
      <c r="NNN275" s="676"/>
      <c r="NNO275" s="676"/>
      <c r="NNP275" s="676"/>
      <c r="NNQ275" s="676"/>
      <c r="NNR275" s="676"/>
      <c r="NNS275" s="676"/>
      <c r="NNT275" s="676"/>
      <c r="NNU275" s="676"/>
      <c r="NNV275" s="674"/>
      <c r="NNW275" s="674"/>
      <c r="NNX275" s="674"/>
      <c r="NNY275" s="674"/>
      <c r="NNZ275" s="674"/>
      <c r="NOA275" s="674"/>
      <c r="NOB275" s="674"/>
      <c r="NOC275" s="674"/>
      <c r="NOD275" s="674"/>
      <c r="NOE275" s="674"/>
      <c r="NOF275" s="674"/>
      <c r="NOG275" s="674"/>
      <c r="NOH275" s="674"/>
      <c r="NOI275" s="674"/>
      <c r="NOJ275" s="674"/>
      <c r="NOK275" s="674"/>
      <c r="NOL275" s="674"/>
      <c r="NOM275" s="674"/>
      <c r="NON275" s="674"/>
      <c r="NOO275" s="674"/>
      <c r="NOP275" s="674"/>
      <c r="NOQ275" s="674"/>
      <c r="NOR275" s="674"/>
      <c r="NOS275" s="674"/>
      <c r="NOT275" s="675"/>
      <c r="NOU275" s="675"/>
      <c r="NOV275" s="675"/>
      <c r="NOW275" s="675"/>
      <c r="NOX275" s="675"/>
      <c r="NOY275" s="674"/>
      <c r="NOZ275" s="674"/>
      <c r="NPA275" s="675"/>
      <c r="NPB275" s="675"/>
      <c r="NPC275" s="674"/>
      <c r="NPD275" s="674"/>
      <c r="NPE275" s="675"/>
      <c r="NPF275" s="675"/>
      <c r="NPG275" s="674"/>
      <c r="NPH275" s="674"/>
      <c r="NPI275" s="674"/>
      <c r="NPJ275" s="674"/>
      <c r="NPK275" s="674"/>
      <c r="NPL275" s="674"/>
      <c r="NPM275" s="674"/>
      <c r="NPN275" s="675"/>
      <c r="NPO275" s="675"/>
      <c r="NPP275" s="674"/>
      <c r="NPQ275" s="674"/>
      <c r="NPR275" s="675"/>
      <c r="NPS275" s="675"/>
      <c r="NPT275" s="674"/>
      <c r="NPU275" s="674"/>
      <c r="NPV275" s="674"/>
      <c r="NPW275" s="674"/>
      <c r="NPX275" s="674"/>
      <c r="NPY275" s="673"/>
      <c r="NPZ275" s="677"/>
      <c r="NQA275" s="674"/>
      <c r="NQB275" s="674"/>
      <c r="NQC275" s="674"/>
      <c r="NQD275" s="674"/>
      <c r="NQE275" s="674"/>
      <c r="NQF275" s="674"/>
      <c r="NQG275" s="674"/>
      <c r="NQH275" s="676"/>
      <c r="NQI275" s="676"/>
      <c r="NQJ275" s="676"/>
      <c r="NQK275" s="676"/>
      <c r="NQL275" s="676"/>
      <c r="NQM275" s="676"/>
      <c r="NQN275" s="676"/>
      <c r="NQO275" s="676"/>
      <c r="NQP275" s="676"/>
      <c r="NQQ275" s="676"/>
      <c r="NQR275" s="676"/>
      <c r="NQS275" s="676"/>
      <c r="NQT275" s="676"/>
      <c r="NQU275" s="676"/>
      <c r="NQV275" s="676"/>
      <c r="NQW275" s="676"/>
      <c r="NQX275" s="676"/>
      <c r="NQY275" s="676"/>
      <c r="NQZ275" s="676"/>
      <c r="NRA275" s="676"/>
      <c r="NRB275" s="676"/>
      <c r="NRC275" s="676"/>
      <c r="NRD275" s="676"/>
      <c r="NRE275" s="676"/>
      <c r="NRF275" s="676"/>
      <c r="NRG275" s="676"/>
      <c r="NRH275" s="676"/>
      <c r="NRI275" s="676"/>
      <c r="NRJ275" s="676"/>
      <c r="NRK275" s="676"/>
      <c r="NRL275" s="676"/>
      <c r="NRM275" s="676"/>
      <c r="NRN275" s="676"/>
      <c r="NRO275" s="676"/>
      <c r="NRP275" s="676"/>
      <c r="NRQ275" s="676"/>
      <c r="NRR275" s="676"/>
      <c r="NRS275" s="676"/>
      <c r="NRT275" s="676"/>
      <c r="NRU275" s="676"/>
      <c r="NRV275" s="676"/>
      <c r="NRW275" s="676"/>
      <c r="NRX275" s="676"/>
      <c r="NRY275" s="676"/>
      <c r="NRZ275" s="674"/>
      <c r="NSA275" s="674"/>
      <c r="NSB275" s="674"/>
      <c r="NSC275" s="674"/>
      <c r="NSD275" s="674"/>
      <c r="NSE275" s="674"/>
      <c r="NSF275" s="674"/>
      <c r="NSG275" s="674"/>
      <c r="NSH275" s="674"/>
      <c r="NSI275" s="674"/>
      <c r="NSJ275" s="674"/>
      <c r="NSK275" s="674"/>
      <c r="NSL275" s="674"/>
      <c r="NSM275" s="674"/>
      <c r="NSN275" s="674"/>
      <c r="NSO275" s="674"/>
      <c r="NSP275" s="674"/>
      <c r="NSQ275" s="674"/>
      <c r="NSR275" s="674"/>
      <c r="NSS275" s="674"/>
      <c r="NST275" s="674"/>
      <c r="NSU275" s="674"/>
      <c r="NSV275" s="674"/>
      <c r="NSW275" s="674"/>
      <c r="NSX275" s="675"/>
      <c r="NSY275" s="675"/>
      <c r="NSZ275" s="675"/>
      <c r="NTA275" s="675"/>
      <c r="NTB275" s="675"/>
      <c r="NTC275" s="674"/>
      <c r="NTD275" s="674"/>
      <c r="NTE275" s="675"/>
      <c r="NTF275" s="675"/>
      <c r="NTG275" s="674"/>
      <c r="NTH275" s="674"/>
      <c r="NTI275" s="675"/>
      <c r="NTJ275" s="675"/>
      <c r="NTK275" s="674"/>
      <c r="NTL275" s="674"/>
      <c r="NTM275" s="674"/>
      <c r="NTN275" s="674"/>
      <c r="NTO275" s="674"/>
      <c r="NTP275" s="674"/>
      <c r="NTQ275" s="674"/>
      <c r="NTR275" s="675"/>
      <c r="NTS275" s="675"/>
      <c r="NTT275" s="674"/>
      <c r="NTU275" s="674"/>
      <c r="NTV275" s="675"/>
      <c r="NTW275" s="675"/>
      <c r="NTX275" s="674"/>
      <c r="NTY275" s="674"/>
      <c r="NTZ275" s="674"/>
      <c r="NUA275" s="674"/>
      <c r="NUB275" s="674"/>
      <c r="NUC275" s="673"/>
      <c r="NUD275" s="677"/>
      <c r="NUE275" s="674"/>
      <c r="NUF275" s="674"/>
      <c r="NUG275" s="674"/>
      <c r="NUH275" s="674"/>
      <c r="NUI275" s="674"/>
      <c r="NUJ275" s="674"/>
      <c r="NUK275" s="674"/>
      <c r="NUL275" s="676"/>
      <c r="NUM275" s="676"/>
      <c r="NUN275" s="676"/>
      <c r="NUO275" s="676"/>
      <c r="NUP275" s="676"/>
      <c r="NUQ275" s="676"/>
      <c r="NUR275" s="676"/>
      <c r="NUS275" s="676"/>
      <c r="NUT275" s="676"/>
      <c r="NUU275" s="676"/>
      <c r="NUV275" s="676"/>
      <c r="NUW275" s="676"/>
      <c r="NUX275" s="676"/>
      <c r="NUY275" s="676"/>
      <c r="NUZ275" s="676"/>
      <c r="NVA275" s="676"/>
      <c r="NVB275" s="676"/>
      <c r="NVC275" s="676"/>
      <c r="NVD275" s="676"/>
      <c r="NVE275" s="676"/>
      <c r="NVF275" s="676"/>
      <c r="NVG275" s="676"/>
      <c r="NVH275" s="676"/>
      <c r="NVI275" s="676"/>
      <c r="NVJ275" s="676"/>
      <c r="NVK275" s="676"/>
      <c r="NVL275" s="676"/>
      <c r="NVM275" s="676"/>
      <c r="NVN275" s="676"/>
      <c r="NVO275" s="676"/>
      <c r="NVP275" s="676"/>
      <c r="NVQ275" s="676"/>
      <c r="NVR275" s="676"/>
      <c r="NVS275" s="676"/>
      <c r="NVT275" s="676"/>
      <c r="NVU275" s="676"/>
      <c r="NVV275" s="676"/>
      <c r="NVW275" s="676"/>
      <c r="NVX275" s="676"/>
      <c r="NVY275" s="676"/>
      <c r="NVZ275" s="676"/>
      <c r="NWA275" s="676"/>
      <c r="NWB275" s="676"/>
      <c r="NWC275" s="676"/>
      <c r="NWD275" s="674"/>
      <c r="NWE275" s="674"/>
      <c r="NWF275" s="674"/>
      <c r="NWG275" s="674"/>
      <c r="NWH275" s="674"/>
      <c r="NWI275" s="674"/>
      <c r="NWJ275" s="674"/>
      <c r="NWK275" s="674"/>
      <c r="NWL275" s="674"/>
      <c r="NWM275" s="674"/>
      <c r="NWN275" s="674"/>
      <c r="NWO275" s="674"/>
      <c r="NWP275" s="674"/>
      <c r="NWQ275" s="674"/>
      <c r="NWR275" s="674"/>
      <c r="NWS275" s="674"/>
      <c r="NWT275" s="674"/>
      <c r="NWU275" s="674"/>
      <c r="NWV275" s="674"/>
      <c r="NWW275" s="674"/>
      <c r="NWX275" s="674"/>
      <c r="NWY275" s="674"/>
      <c r="NWZ275" s="674"/>
      <c r="NXA275" s="674"/>
      <c r="NXB275" s="675"/>
      <c r="NXC275" s="675"/>
      <c r="NXD275" s="675"/>
      <c r="NXE275" s="675"/>
      <c r="NXF275" s="675"/>
      <c r="NXG275" s="674"/>
      <c r="NXH275" s="674"/>
      <c r="NXI275" s="675"/>
      <c r="NXJ275" s="675"/>
      <c r="NXK275" s="674"/>
      <c r="NXL275" s="674"/>
      <c r="NXM275" s="675"/>
      <c r="NXN275" s="675"/>
      <c r="NXO275" s="674"/>
      <c r="NXP275" s="674"/>
      <c r="NXQ275" s="674"/>
      <c r="NXR275" s="674"/>
      <c r="NXS275" s="674"/>
      <c r="NXT275" s="674"/>
      <c r="NXU275" s="674"/>
      <c r="NXV275" s="675"/>
      <c r="NXW275" s="675"/>
      <c r="NXX275" s="674"/>
      <c r="NXY275" s="674"/>
      <c r="NXZ275" s="675"/>
      <c r="NYA275" s="675"/>
      <c r="NYB275" s="674"/>
      <c r="NYC275" s="674"/>
      <c r="NYD275" s="674"/>
      <c r="NYE275" s="674"/>
      <c r="NYF275" s="674"/>
      <c r="NYG275" s="673"/>
      <c r="NYH275" s="677"/>
      <c r="NYI275" s="674"/>
      <c r="NYJ275" s="674"/>
      <c r="NYK275" s="674"/>
      <c r="NYL275" s="674"/>
      <c r="NYM275" s="674"/>
      <c r="NYN275" s="674"/>
      <c r="NYO275" s="674"/>
      <c r="NYP275" s="676"/>
      <c r="NYQ275" s="676"/>
      <c r="NYR275" s="676"/>
      <c r="NYS275" s="676"/>
      <c r="NYT275" s="676"/>
      <c r="NYU275" s="676"/>
      <c r="NYV275" s="676"/>
      <c r="NYW275" s="676"/>
      <c r="NYX275" s="676"/>
      <c r="NYY275" s="676"/>
      <c r="NYZ275" s="676"/>
      <c r="NZA275" s="676"/>
      <c r="NZB275" s="676"/>
      <c r="NZC275" s="676"/>
      <c r="NZD275" s="676"/>
      <c r="NZE275" s="676"/>
      <c r="NZF275" s="676"/>
      <c r="NZG275" s="676"/>
      <c r="NZH275" s="676"/>
      <c r="NZI275" s="676"/>
      <c r="NZJ275" s="676"/>
      <c r="NZK275" s="676"/>
      <c r="NZL275" s="676"/>
      <c r="NZM275" s="676"/>
      <c r="NZN275" s="676"/>
      <c r="NZO275" s="676"/>
      <c r="NZP275" s="676"/>
      <c r="NZQ275" s="676"/>
      <c r="NZR275" s="676"/>
      <c r="NZS275" s="676"/>
      <c r="NZT275" s="676"/>
      <c r="NZU275" s="676"/>
      <c r="NZV275" s="676"/>
      <c r="NZW275" s="676"/>
      <c r="NZX275" s="676"/>
      <c r="NZY275" s="676"/>
      <c r="NZZ275" s="676"/>
      <c r="OAA275" s="676"/>
      <c r="OAB275" s="676"/>
      <c r="OAC275" s="676"/>
      <c r="OAD275" s="676"/>
      <c r="OAE275" s="676"/>
      <c r="OAF275" s="676"/>
      <c r="OAG275" s="676"/>
      <c r="OAH275" s="674"/>
      <c r="OAI275" s="674"/>
      <c r="OAJ275" s="674"/>
      <c r="OAK275" s="674"/>
      <c r="OAL275" s="674"/>
      <c r="OAM275" s="674"/>
      <c r="OAN275" s="674"/>
      <c r="OAO275" s="674"/>
      <c r="OAP275" s="674"/>
      <c r="OAQ275" s="674"/>
      <c r="OAR275" s="674"/>
      <c r="OAS275" s="674"/>
      <c r="OAT275" s="674"/>
      <c r="OAU275" s="674"/>
      <c r="OAV275" s="674"/>
      <c r="OAW275" s="674"/>
      <c r="OAX275" s="674"/>
      <c r="OAY275" s="674"/>
      <c r="OAZ275" s="674"/>
      <c r="OBA275" s="674"/>
      <c r="OBB275" s="674"/>
      <c r="OBC275" s="674"/>
      <c r="OBD275" s="674"/>
      <c r="OBE275" s="674"/>
      <c r="OBF275" s="675"/>
      <c r="OBG275" s="675"/>
      <c r="OBH275" s="675"/>
      <c r="OBI275" s="675"/>
      <c r="OBJ275" s="675"/>
      <c r="OBK275" s="674"/>
      <c r="OBL275" s="674"/>
      <c r="OBM275" s="675"/>
      <c r="OBN275" s="675"/>
      <c r="OBO275" s="674"/>
      <c r="OBP275" s="674"/>
      <c r="OBQ275" s="675"/>
      <c r="OBR275" s="675"/>
      <c r="OBS275" s="674"/>
      <c r="OBT275" s="674"/>
      <c r="OBU275" s="674"/>
      <c r="OBV275" s="674"/>
      <c r="OBW275" s="674"/>
      <c r="OBX275" s="674"/>
      <c r="OBY275" s="674"/>
      <c r="OBZ275" s="675"/>
      <c r="OCA275" s="675"/>
      <c r="OCB275" s="674"/>
      <c r="OCC275" s="674"/>
      <c r="OCD275" s="675"/>
      <c r="OCE275" s="675"/>
      <c r="OCF275" s="674"/>
      <c r="OCG275" s="674"/>
      <c r="OCH275" s="674"/>
      <c r="OCI275" s="674"/>
      <c r="OCJ275" s="674"/>
      <c r="OCK275" s="673"/>
      <c r="OCL275" s="677"/>
      <c r="OCM275" s="674"/>
      <c r="OCN275" s="674"/>
      <c r="OCO275" s="674"/>
      <c r="OCP275" s="674"/>
      <c r="OCQ275" s="674"/>
      <c r="OCR275" s="674"/>
      <c r="OCS275" s="674"/>
      <c r="OCT275" s="676"/>
      <c r="OCU275" s="676"/>
      <c r="OCV275" s="676"/>
      <c r="OCW275" s="676"/>
      <c r="OCX275" s="676"/>
      <c r="OCY275" s="676"/>
      <c r="OCZ275" s="676"/>
      <c r="ODA275" s="676"/>
      <c r="ODB275" s="676"/>
      <c r="ODC275" s="676"/>
      <c r="ODD275" s="676"/>
      <c r="ODE275" s="676"/>
      <c r="ODF275" s="676"/>
      <c r="ODG275" s="676"/>
      <c r="ODH275" s="676"/>
      <c r="ODI275" s="676"/>
      <c r="ODJ275" s="676"/>
      <c r="ODK275" s="676"/>
      <c r="ODL275" s="676"/>
      <c r="ODM275" s="676"/>
      <c r="ODN275" s="676"/>
      <c r="ODO275" s="676"/>
      <c r="ODP275" s="676"/>
      <c r="ODQ275" s="676"/>
      <c r="ODR275" s="676"/>
      <c r="ODS275" s="676"/>
      <c r="ODT275" s="676"/>
      <c r="ODU275" s="676"/>
      <c r="ODV275" s="676"/>
      <c r="ODW275" s="676"/>
      <c r="ODX275" s="676"/>
      <c r="ODY275" s="676"/>
      <c r="ODZ275" s="676"/>
      <c r="OEA275" s="676"/>
      <c r="OEB275" s="676"/>
      <c r="OEC275" s="676"/>
      <c r="OED275" s="676"/>
      <c r="OEE275" s="676"/>
      <c r="OEF275" s="676"/>
      <c r="OEG275" s="676"/>
      <c r="OEH275" s="676"/>
      <c r="OEI275" s="676"/>
      <c r="OEJ275" s="676"/>
      <c r="OEK275" s="676"/>
      <c r="OEL275" s="674"/>
      <c r="OEM275" s="674"/>
      <c r="OEN275" s="674"/>
      <c r="OEO275" s="674"/>
      <c r="OEP275" s="674"/>
      <c r="OEQ275" s="674"/>
      <c r="OER275" s="674"/>
      <c r="OES275" s="674"/>
      <c r="OET275" s="674"/>
      <c r="OEU275" s="674"/>
      <c r="OEV275" s="674"/>
      <c r="OEW275" s="674"/>
      <c r="OEX275" s="674"/>
      <c r="OEY275" s="674"/>
      <c r="OEZ275" s="674"/>
      <c r="OFA275" s="674"/>
      <c r="OFB275" s="674"/>
      <c r="OFC275" s="674"/>
      <c r="OFD275" s="674"/>
      <c r="OFE275" s="674"/>
      <c r="OFF275" s="674"/>
      <c r="OFG275" s="674"/>
      <c r="OFH275" s="674"/>
      <c r="OFI275" s="674"/>
      <c r="OFJ275" s="675"/>
      <c r="OFK275" s="675"/>
      <c r="OFL275" s="675"/>
      <c r="OFM275" s="675"/>
      <c r="OFN275" s="675"/>
      <c r="OFO275" s="674"/>
      <c r="OFP275" s="674"/>
      <c r="OFQ275" s="675"/>
      <c r="OFR275" s="675"/>
      <c r="OFS275" s="674"/>
      <c r="OFT275" s="674"/>
      <c r="OFU275" s="675"/>
      <c r="OFV275" s="675"/>
      <c r="OFW275" s="674"/>
      <c r="OFX275" s="674"/>
      <c r="OFY275" s="674"/>
      <c r="OFZ275" s="674"/>
      <c r="OGA275" s="674"/>
      <c r="OGB275" s="674"/>
      <c r="OGC275" s="674"/>
      <c r="OGD275" s="675"/>
      <c r="OGE275" s="675"/>
      <c r="OGF275" s="674"/>
      <c r="OGG275" s="674"/>
      <c r="OGH275" s="675"/>
      <c r="OGI275" s="675"/>
      <c r="OGJ275" s="674"/>
      <c r="OGK275" s="674"/>
      <c r="OGL275" s="674"/>
      <c r="OGM275" s="674"/>
      <c r="OGN275" s="674"/>
      <c r="OGO275" s="673"/>
      <c r="OGP275" s="677"/>
      <c r="OGQ275" s="674"/>
      <c r="OGR275" s="674"/>
      <c r="OGS275" s="674"/>
      <c r="OGT275" s="674"/>
      <c r="OGU275" s="674"/>
      <c r="OGV275" s="674"/>
      <c r="OGW275" s="674"/>
      <c r="OGX275" s="676"/>
      <c r="OGY275" s="676"/>
      <c r="OGZ275" s="676"/>
      <c r="OHA275" s="676"/>
      <c r="OHB275" s="676"/>
      <c r="OHC275" s="676"/>
      <c r="OHD275" s="676"/>
      <c r="OHE275" s="676"/>
      <c r="OHF275" s="676"/>
      <c r="OHG275" s="676"/>
      <c r="OHH275" s="676"/>
      <c r="OHI275" s="676"/>
      <c r="OHJ275" s="676"/>
      <c r="OHK275" s="676"/>
      <c r="OHL275" s="676"/>
      <c r="OHM275" s="676"/>
      <c r="OHN275" s="676"/>
      <c r="OHO275" s="676"/>
      <c r="OHP275" s="676"/>
      <c r="OHQ275" s="676"/>
      <c r="OHR275" s="676"/>
      <c r="OHS275" s="676"/>
      <c r="OHT275" s="676"/>
      <c r="OHU275" s="676"/>
      <c r="OHV275" s="676"/>
      <c r="OHW275" s="676"/>
      <c r="OHX275" s="676"/>
      <c r="OHY275" s="676"/>
      <c r="OHZ275" s="676"/>
      <c r="OIA275" s="676"/>
      <c r="OIB275" s="676"/>
      <c r="OIC275" s="676"/>
      <c r="OID275" s="676"/>
      <c r="OIE275" s="676"/>
      <c r="OIF275" s="676"/>
      <c r="OIG275" s="676"/>
      <c r="OIH275" s="676"/>
      <c r="OII275" s="676"/>
      <c r="OIJ275" s="676"/>
      <c r="OIK275" s="676"/>
      <c r="OIL275" s="676"/>
      <c r="OIM275" s="676"/>
      <c r="OIN275" s="676"/>
      <c r="OIO275" s="676"/>
      <c r="OIP275" s="674"/>
      <c r="OIQ275" s="674"/>
      <c r="OIR275" s="674"/>
      <c r="OIS275" s="674"/>
      <c r="OIT275" s="674"/>
      <c r="OIU275" s="674"/>
      <c r="OIV275" s="674"/>
      <c r="OIW275" s="674"/>
      <c r="OIX275" s="674"/>
      <c r="OIY275" s="674"/>
      <c r="OIZ275" s="674"/>
      <c r="OJA275" s="674"/>
      <c r="OJB275" s="674"/>
      <c r="OJC275" s="674"/>
      <c r="OJD275" s="674"/>
      <c r="OJE275" s="674"/>
      <c r="OJF275" s="674"/>
      <c r="OJG275" s="674"/>
      <c r="OJH275" s="674"/>
      <c r="OJI275" s="674"/>
      <c r="OJJ275" s="674"/>
      <c r="OJK275" s="674"/>
      <c r="OJL275" s="674"/>
      <c r="OJM275" s="674"/>
      <c r="OJN275" s="675"/>
      <c r="OJO275" s="675"/>
      <c r="OJP275" s="675"/>
      <c r="OJQ275" s="675"/>
      <c r="OJR275" s="675"/>
      <c r="OJS275" s="674"/>
      <c r="OJT275" s="674"/>
      <c r="OJU275" s="675"/>
      <c r="OJV275" s="675"/>
      <c r="OJW275" s="674"/>
      <c r="OJX275" s="674"/>
      <c r="OJY275" s="675"/>
      <c r="OJZ275" s="675"/>
      <c r="OKA275" s="674"/>
      <c r="OKB275" s="674"/>
      <c r="OKC275" s="674"/>
      <c r="OKD275" s="674"/>
      <c r="OKE275" s="674"/>
      <c r="OKF275" s="674"/>
      <c r="OKG275" s="674"/>
      <c r="OKH275" s="675"/>
      <c r="OKI275" s="675"/>
      <c r="OKJ275" s="674"/>
      <c r="OKK275" s="674"/>
      <c r="OKL275" s="675"/>
      <c r="OKM275" s="675"/>
      <c r="OKN275" s="674"/>
      <c r="OKO275" s="674"/>
      <c r="OKP275" s="674"/>
      <c r="OKQ275" s="674"/>
      <c r="OKR275" s="674"/>
      <c r="OKS275" s="673"/>
      <c r="OKT275" s="677"/>
      <c r="OKU275" s="674"/>
      <c r="OKV275" s="674"/>
      <c r="OKW275" s="674"/>
      <c r="OKX275" s="674"/>
      <c r="OKY275" s="674"/>
      <c r="OKZ275" s="674"/>
      <c r="OLA275" s="674"/>
      <c r="OLB275" s="676"/>
      <c r="OLC275" s="676"/>
      <c r="OLD275" s="676"/>
      <c r="OLE275" s="676"/>
      <c r="OLF275" s="676"/>
      <c r="OLG275" s="676"/>
      <c r="OLH275" s="676"/>
      <c r="OLI275" s="676"/>
      <c r="OLJ275" s="676"/>
      <c r="OLK275" s="676"/>
      <c r="OLL275" s="676"/>
      <c r="OLM275" s="676"/>
      <c r="OLN275" s="676"/>
      <c r="OLO275" s="676"/>
      <c r="OLP275" s="676"/>
      <c r="OLQ275" s="676"/>
      <c r="OLR275" s="676"/>
      <c r="OLS275" s="676"/>
      <c r="OLT275" s="676"/>
      <c r="OLU275" s="676"/>
      <c r="OLV275" s="676"/>
      <c r="OLW275" s="676"/>
      <c r="OLX275" s="676"/>
      <c r="OLY275" s="676"/>
      <c r="OLZ275" s="676"/>
      <c r="OMA275" s="676"/>
      <c r="OMB275" s="676"/>
      <c r="OMC275" s="676"/>
      <c r="OMD275" s="676"/>
      <c r="OME275" s="676"/>
      <c r="OMF275" s="676"/>
      <c r="OMG275" s="676"/>
      <c r="OMH275" s="676"/>
      <c r="OMI275" s="676"/>
      <c r="OMJ275" s="676"/>
      <c r="OMK275" s="676"/>
      <c r="OML275" s="676"/>
      <c r="OMM275" s="676"/>
      <c r="OMN275" s="676"/>
      <c r="OMO275" s="676"/>
      <c r="OMP275" s="676"/>
      <c r="OMQ275" s="676"/>
      <c r="OMR275" s="676"/>
      <c r="OMS275" s="676"/>
      <c r="OMT275" s="674"/>
      <c r="OMU275" s="674"/>
      <c r="OMV275" s="674"/>
      <c r="OMW275" s="674"/>
      <c r="OMX275" s="674"/>
      <c r="OMY275" s="674"/>
      <c r="OMZ275" s="674"/>
      <c r="ONA275" s="674"/>
      <c r="ONB275" s="674"/>
      <c r="ONC275" s="674"/>
      <c r="OND275" s="674"/>
      <c r="ONE275" s="674"/>
      <c r="ONF275" s="674"/>
      <c r="ONG275" s="674"/>
      <c r="ONH275" s="674"/>
      <c r="ONI275" s="674"/>
      <c r="ONJ275" s="674"/>
      <c r="ONK275" s="674"/>
      <c r="ONL275" s="674"/>
      <c r="ONM275" s="674"/>
      <c r="ONN275" s="674"/>
      <c r="ONO275" s="674"/>
      <c r="ONP275" s="674"/>
      <c r="ONQ275" s="674"/>
      <c r="ONR275" s="675"/>
      <c r="ONS275" s="675"/>
      <c r="ONT275" s="675"/>
      <c r="ONU275" s="675"/>
      <c r="ONV275" s="675"/>
      <c r="ONW275" s="674"/>
      <c r="ONX275" s="674"/>
      <c r="ONY275" s="675"/>
      <c r="ONZ275" s="675"/>
      <c r="OOA275" s="674"/>
      <c r="OOB275" s="674"/>
      <c r="OOC275" s="675"/>
      <c r="OOD275" s="675"/>
      <c r="OOE275" s="674"/>
      <c r="OOF275" s="674"/>
      <c r="OOG275" s="674"/>
      <c r="OOH275" s="674"/>
      <c r="OOI275" s="674"/>
      <c r="OOJ275" s="674"/>
      <c r="OOK275" s="674"/>
      <c r="OOL275" s="675"/>
      <c r="OOM275" s="675"/>
      <c r="OON275" s="674"/>
      <c r="OOO275" s="674"/>
      <c r="OOP275" s="675"/>
      <c r="OOQ275" s="675"/>
      <c r="OOR275" s="674"/>
      <c r="OOS275" s="674"/>
      <c r="OOT275" s="674"/>
      <c r="OOU275" s="674"/>
      <c r="OOV275" s="674"/>
      <c r="OOW275" s="673"/>
      <c r="OOX275" s="677"/>
      <c r="OOY275" s="674"/>
      <c r="OOZ275" s="674"/>
      <c r="OPA275" s="674"/>
      <c r="OPB275" s="674"/>
      <c r="OPC275" s="674"/>
      <c r="OPD275" s="674"/>
      <c r="OPE275" s="674"/>
      <c r="OPF275" s="676"/>
      <c r="OPG275" s="676"/>
      <c r="OPH275" s="676"/>
      <c r="OPI275" s="676"/>
      <c r="OPJ275" s="676"/>
      <c r="OPK275" s="676"/>
      <c r="OPL275" s="676"/>
      <c r="OPM275" s="676"/>
      <c r="OPN275" s="676"/>
      <c r="OPO275" s="676"/>
      <c r="OPP275" s="676"/>
      <c r="OPQ275" s="676"/>
      <c r="OPR275" s="676"/>
      <c r="OPS275" s="676"/>
      <c r="OPT275" s="676"/>
      <c r="OPU275" s="676"/>
      <c r="OPV275" s="676"/>
      <c r="OPW275" s="676"/>
      <c r="OPX275" s="676"/>
      <c r="OPY275" s="676"/>
      <c r="OPZ275" s="676"/>
      <c r="OQA275" s="676"/>
      <c r="OQB275" s="676"/>
      <c r="OQC275" s="676"/>
      <c r="OQD275" s="676"/>
      <c r="OQE275" s="676"/>
      <c r="OQF275" s="676"/>
      <c r="OQG275" s="676"/>
      <c r="OQH275" s="676"/>
      <c r="OQI275" s="676"/>
      <c r="OQJ275" s="676"/>
      <c r="OQK275" s="676"/>
      <c r="OQL275" s="676"/>
      <c r="OQM275" s="676"/>
      <c r="OQN275" s="676"/>
      <c r="OQO275" s="676"/>
      <c r="OQP275" s="676"/>
      <c r="OQQ275" s="676"/>
      <c r="OQR275" s="676"/>
      <c r="OQS275" s="676"/>
      <c r="OQT275" s="676"/>
      <c r="OQU275" s="676"/>
      <c r="OQV275" s="676"/>
      <c r="OQW275" s="676"/>
      <c r="OQX275" s="674"/>
      <c r="OQY275" s="674"/>
      <c r="OQZ275" s="674"/>
      <c r="ORA275" s="674"/>
      <c r="ORB275" s="674"/>
      <c r="ORC275" s="674"/>
      <c r="ORD275" s="674"/>
      <c r="ORE275" s="674"/>
      <c r="ORF275" s="674"/>
      <c r="ORG275" s="674"/>
      <c r="ORH275" s="674"/>
      <c r="ORI275" s="674"/>
      <c r="ORJ275" s="674"/>
      <c r="ORK275" s="674"/>
      <c r="ORL275" s="674"/>
      <c r="ORM275" s="674"/>
      <c r="ORN275" s="674"/>
      <c r="ORO275" s="674"/>
      <c r="ORP275" s="674"/>
      <c r="ORQ275" s="674"/>
      <c r="ORR275" s="674"/>
      <c r="ORS275" s="674"/>
      <c r="ORT275" s="674"/>
      <c r="ORU275" s="674"/>
      <c r="ORV275" s="675"/>
      <c r="ORW275" s="675"/>
      <c r="ORX275" s="675"/>
      <c r="ORY275" s="675"/>
      <c r="ORZ275" s="675"/>
      <c r="OSA275" s="674"/>
      <c r="OSB275" s="674"/>
      <c r="OSC275" s="675"/>
      <c r="OSD275" s="675"/>
      <c r="OSE275" s="674"/>
      <c r="OSF275" s="674"/>
      <c r="OSG275" s="675"/>
      <c r="OSH275" s="675"/>
      <c r="OSI275" s="674"/>
      <c r="OSJ275" s="674"/>
      <c r="OSK275" s="674"/>
      <c r="OSL275" s="674"/>
      <c r="OSM275" s="674"/>
      <c r="OSN275" s="674"/>
      <c r="OSO275" s="674"/>
      <c r="OSP275" s="675"/>
      <c r="OSQ275" s="675"/>
      <c r="OSR275" s="674"/>
      <c r="OSS275" s="674"/>
      <c r="OST275" s="675"/>
      <c r="OSU275" s="675"/>
      <c r="OSV275" s="674"/>
      <c r="OSW275" s="674"/>
      <c r="OSX275" s="674"/>
      <c r="OSY275" s="674"/>
      <c r="OSZ275" s="674"/>
      <c r="OTA275" s="673"/>
      <c r="OTB275" s="677"/>
      <c r="OTC275" s="674"/>
      <c r="OTD275" s="674"/>
      <c r="OTE275" s="674"/>
      <c r="OTF275" s="674"/>
      <c r="OTG275" s="674"/>
      <c r="OTH275" s="674"/>
      <c r="OTI275" s="674"/>
      <c r="OTJ275" s="676"/>
      <c r="OTK275" s="676"/>
      <c r="OTL275" s="676"/>
      <c r="OTM275" s="676"/>
      <c r="OTN275" s="676"/>
      <c r="OTO275" s="676"/>
      <c r="OTP275" s="676"/>
      <c r="OTQ275" s="676"/>
      <c r="OTR275" s="676"/>
      <c r="OTS275" s="676"/>
      <c r="OTT275" s="676"/>
      <c r="OTU275" s="676"/>
      <c r="OTV275" s="676"/>
      <c r="OTW275" s="676"/>
      <c r="OTX275" s="676"/>
      <c r="OTY275" s="676"/>
      <c r="OTZ275" s="676"/>
      <c r="OUA275" s="676"/>
      <c r="OUB275" s="676"/>
      <c r="OUC275" s="676"/>
      <c r="OUD275" s="676"/>
      <c r="OUE275" s="676"/>
      <c r="OUF275" s="676"/>
      <c r="OUG275" s="676"/>
      <c r="OUH275" s="676"/>
      <c r="OUI275" s="676"/>
      <c r="OUJ275" s="676"/>
      <c r="OUK275" s="676"/>
      <c r="OUL275" s="676"/>
      <c r="OUM275" s="676"/>
      <c r="OUN275" s="676"/>
      <c r="OUO275" s="676"/>
      <c r="OUP275" s="676"/>
      <c r="OUQ275" s="676"/>
      <c r="OUR275" s="676"/>
      <c r="OUS275" s="676"/>
      <c r="OUT275" s="676"/>
      <c r="OUU275" s="676"/>
      <c r="OUV275" s="676"/>
      <c r="OUW275" s="676"/>
      <c r="OUX275" s="676"/>
      <c r="OUY275" s="676"/>
      <c r="OUZ275" s="676"/>
      <c r="OVA275" s="676"/>
      <c r="OVB275" s="674"/>
      <c r="OVC275" s="674"/>
      <c r="OVD275" s="674"/>
      <c r="OVE275" s="674"/>
      <c r="OVF275" s="674"/>
      <c r="OVG275" s="674"/>
      <c r="OVH275" s="674"/>
      <c r="OVI275" s="674"/>
      <c r="OVJ275" s="674"/>
      <c r="OVK275" s="674"/>
      <c r="OVL275" s="674"/>
      <c r="OVM275" s="674"/>
      <c r="OVN275" s="674"/>
      <c r="OVO275" s="674"/>
      <c r="OVP275" s="674"/>
      <c r="OVQ275" s="674"/>
      <c r="OVR275" s="674"/>
      <c r="OVS275" s="674"/>
      <c r="OVT275" s="674"/>
      <c r="OVU275" s="674"/>
      <c r="OVV275" s="674"/>
      <c r="OVW275" s="674"/>
      <c r="OVX275" s="674"/>
      <c r="OVY275" s="674"/>
      <c r="OVZ275" s="675"/>
      <c r="OWA275" s="675"/>
      <c r="OWB275" s="675"/>
      <c r="OWC275" s="675"/>
      <c r="OWD275" s="675"/>
      <c r="OWE275" s="674"/>
      <c r="OWF275" s="674"/>
      <c r="OWG275" s="675"/>
      <c r="OWH275" s="675"/>
      <c r="OWI275" s="674"/>
      <c r="OWJ275" s="674"/>
      <c r="OWK275" s="675"/>
      <c r="OWL275" s="675"/>
      <c r="OWM275" s="674"/>
      <c r="OWN275" s="674"/>
      <c r="OWO275" s="674"/>
      <c r="OWP275" s="674"/>
      <c r="OWQ275" s="674"/>
      <c r="OWR275" s="674"/>
      <c r="OWS275" s="674"/>
      <c r="OWT275" s="675"/>
      <c r="OWU275" s="675"/>
      <c r="OWV275" s="674"/>
      <c r="OWW275" s="674"/>
      <c r="OWX275" s="675"/>
      <c r="OWY275" s="675"/>
      <c r="OWZ275" s="674"/>
      <c r="OXA275" s="674"/>
      <c r="OXB275" s="674"/>
      <c r="OXC275" s="674"/>
      <c r="OXD275" s="674"/>
      <c r="OXE275" s="673"/>
      <c r="OXF275" s="677"/>
      <c r="OXG275" s="674"/>
      <c r="OXH275" s="674"/>
      <c r="OXI275" s="674"/>
      <c r="OXJ275" s="674"/>
      <c r="OXK275" s="674"/>
      <c r="OXL275" s="674"/>
      <c r="OXM275" s="674"/>
      <c r="OXN275" s="676"/>
      <c r="OXO275" s="676"/>
      <c r="OXP275" s="676"/>
      <c r="OXQ275" s="676"/>
      <c r="OXR275" s="676"/>
      <c r="OXS275" s="676"/>
      <c r="OXT275" s="676"/>
      <c r="OXU275" s="676"/>
      <c r="OXV275" s="676"/>
      <c r="OXW275" s="676"/>
      <c r="OXX275" s="676"/>
      <c r="OXY275" s="676"/>
      <c r="OXZ275" s="676"/>
      <c r="OYA275" s="676"/>
      <c r="OYB275" s="676"/>
      <c r="OYC275" s="676"/>
      <c r="OYD275" s="676"/>
      <c r="OYE275" s="676"/>
      <c r="OYF275" s="676"/>
      <c r="OYG275" s="676"/>
      <c r="OYH275" s="676"/>
      <c r="OYI275" s="676"/>
      <c r="OYJ275" s="676"/>
      <c r="OYK275" s="676"/>
      <c r="OYL275" s="676"/>
      <c r="OYM275" s="676"/>
      <c r="OYN275" s="676"/>
      <c r="OYO275" s="676"/>
      <c r="OYP275" s="676"/>
      <c r="OYQ275" s="676"/>
      <c r="OYR275" s="676"/>
      <c r="OYS275" s="676"/>
      <c r="OYT275" s="676"/>
      <c r="OYU275" s="676"/>
      <c r="OYV275" s="676"/>
      <c r="OYW275" s="676"/>
      <c r="OYX275" s="676"/>
      <c r="OYY275" s="676"/>
      <c r="OYZ275" s="676"/>
      <c r="OZA275" s="676"/>
      <c r="OZB275" s="676"/>
      <c r="OZC275" s="676"/>
      <c r="OZD275" s="676"/>
      <c r="OZE275" s="676"/>
      <c r="OZF275" s="674"/>
      <c r="OZG275" s="674"/>
      <c r="OZH275" s="674"/>
      <c r="OZI275" s="674"/>
      <c r="OZJ275" s="674"/>
      <c r="OZK275" s="674"/>
      <c r="OZL275" s="674"/>
      <c r="OZM275" s="674"/>
      <c r="OZN275" s="674"/>
      <c r="OZO275" s="674"/>
      <c r="OZP275" s="674"/>
      <c r="OZQ275" s="674"/>
      <c r="OZR275" s="674"/>
      <c r="OZS275" s="674"/>
      <c r="OZT275" s="674"/>
      <c r="OZU275" s="674"/>
      <c r="OZV275" s="674"/>
      <c r="OZW275" s="674"/>
      <c r="OZX275" s="674"/>
      <c r="OZY275" s="674"/>
      <c r="OZZ275" s="674"/>
      <c r="PAA275" s="674"/>
      <c r="PAB275" s="674"/>
      <c r="PAC275" s="674"/>
      <c r="PAD275" s="675"/>
      <c r="PAE275" s="675"/>
      <c r="PAF275" s="675"/>
      <c r="PAG275" s="675"/>
      <c r="PAH275" s="675"/>
      <c r="PAI275" s="674"/>
      <c r="PAJ275" s="674"/>
      <c r="PAK275" s="675"/>
      <c r="PAL275" s="675"/>
      <c r="PAM275" s="674"/>
      <c r="PAN275" s="674"/>
      <c r="PAO275" s="675"/>
      <c r="PAP275" s="675"/>
      <c r="PAQ275" s="674"/>
      <c r="PAR275" s="674"/>
      <c r="PAS275" s="674"/>
      <c r="PAT275" s="674"/>
      <c r="PAU275" s="674"/>
      <c r="PAV275" s="674"/>
      <c r="PAW275" s="674"/>
      <c r="PAX275" s="675"/>
      <c r="PAY275" s="675"/>
      <c r="PAZ275" s="674"/>
      <c r="PBA275" s="674"/>
      <c r="PBB275" s="675"/>
      <c r="PBC275" s="675"/>
      <c r="PBD275" s="674"/>
      <c r="PBE275" s="674"/>
      <c r="PBF275" s="674"/>
      <c r="PBG275" s="674"/>
      <c r="PBH275" s="674"/>
      <c r="PBI275" s="673"/>
      <c r="PBJ275" s="677"/>
      <c r="PBK275" s="674"/>
      <c r="PBL275" s="674"/>
      <c r="PBM275" s="674"/>
      <c r="PBN275" s="674"/>
      <c r="PBO275" s="674"/>
      <c r="PBP275" s="674"/>
      <c r="PBQ275" s="674"/>
      <c r="PBR275" s="676"/>
      <c r="PBS275" s="676"/>
      <c r="PBT275" s="676"/>
      <c r="PBU275" s="676"/>
      <c r="PBV275" s="676"/>
      <c r="PBW275" s="676"/>
      <c r="PBX275" s="676"/>
      <c r="PBY275" s="676"/>
      <c r="PBZ275" s="676"/>
      <c r="PCA275" s="676"/>
      <c r="PCB275" s="676"/>
      <c r="PCC275" s="676"/>
      <c r="PCD275" s="676"/>
      <c r="PCE275" s="676"/>
      <c r="PCF275" s="676"/>
      <c r="PCG275" s="676"/>
      <c r="PCH275" s="676"/>
      <c r="PCI275" s="676"/>
      <c r="PCJ275" s="676"/>
      <c r="PCK275" s="676"/>
      <c r="PCL275" s="676"/>
      <c r="PCM275" s="676"/>
      <c r="PCN275" s="676"/>
      <c r="PCO275" s="676"/>
      <c r="PCP275" s="676"/>
      <c r="PCQ275" s="676"/>
      <c r="PCR275" s="676"/>
      <c r="PCS275" s="676"/>
      <c r="PCT275" s="676"/>
      <c r="PCU275" s="676"/>
      <c r="PCV275" s="676"/>
      <c r="PCW275" s="676"/>
      <c r="PCX275" s="676"/>
      <c r="PCY275" s="676"/>
      <c r="PCZ275" s="676"/>
      <c r="PDA275" s="676"/>
      <c r="PDB275" s="676"/>
      <c r="PDC275" s="676"/>
      <c r="PDD275" s="676"/>
      <c r="PDE275" s="676"/>
      <c r="PDF275" s="676"/>
      <c r="PDG275" s="676"/>
      <c r="PDH275" s="676"/>
      <c r="PDI275" s="676"/>
      <c r="PDJ275" s="674"/>
      <c r="PDK275" s="674"/>
      <c r="PDL275" s="674"/>
      <c r="PDM275" s="674"/>
      <c r="PDN275" s="674"/>
      <c r="PDO275" s="674"/>
      <c r="PDP275" s="674"/>
      <c r="PDQ275" s="674"/>
      <c r="PDR275" s="674"/>
      <c r="PDS275" s="674"/>
      <c r="PDT275" s="674"/>
      <c r="PDU275" s="674"/>
      <c r="PDV275" s="674"/>
      <c r="PDW275" s="674"/>
      <c r="PDX275" s="674"/>
      <c r="PDY275" s="674"/>
      <c r="PDZ275" s="674"/>
      <c r="PEA275" s="674"/>
      <c r="PEB275" s="674"/>
      <c r="PEC275" s="674"/>
      <c r="PED275" s="674"/>
      <c r="PEE275" s="674"/>
      <c r="PEF275" s="674"/>
      <c r="PEG275" s="674"/>
      <c r="PEH275" s="675"/>
      <c r="PEI275" s="675"/>
      <c r="PEJ275" s="675"/>
      <c r="PEK275" s="675"/>
      <c r="PEL275" s="675"/>
      <c r="PEM275" s="674"/>
      <c r="PEN275" s="674"/>
      <c r="PEO275" s="675"/>
      <c r="PEP275" s="675"/>
      <c r="PEQ275" s="674"/>
      <c r="PER275" s="674"/>
      <c r="PES275" s="675"/>
      <c r="PET275" s="675"/>
      <c r="PEU275" s="674"/>
      <c r="PEV275" s="674"/>
      <c r="PEW275" s="674"/>
      <c r="PEX275" s="674"/>
      <c r="PEY275" s="674"/>
      <c r="PEZ275" s="674"/>
      <c r="PFA275" s="674"/>
      <c r="PFB275" s="675"/>
      <c r="PFC275" s="675"/>
      <c r="PFD275" s="674"/>
      <c r="PFE275" s="674"/>
      <c r="PFF275" s="675"/>
      <c r="PFG275" s="675"/>
      <c r="PFH275" s="674"/>
      <c r="PFI275" s="674"/>
      <c r="PFJ275" s="674"/>
      <c r="PFK275" s="674"/>
      <c r="PFL275" s="674"/>
      <c r="PFM275" s="673"/>
      <c r="PFN275" s="677"/>
      <c r="PFO275" s="674"/>
      <c r="PFP275" s="674"/>
      <c r="PFQ275" s="674"/>
      <c r="PFR275" s="674"/>
      <c r="PFS275" s="674"/>
      <c r="PFT275" s="674"/>
      <c r="PFU275" s="674"/>
      <c r="PFV275" s="676"/>
      <c r="PFW275" s="676"/>
      <c r="PFX275" s="676"/>
      <c r="PFY275" s="676"/>
      <c r="PFZ275" s="676"/>
      <c r="PGA275" s="676"/>
      <c r="PGB275" s="676"/>
      <c r="PGC275" s="676"/>
      <c r="PGD275" s="676"/>
      <c r="PGE275" s="676"/>
      <c r="PGF275" s="676"/>
      <c r="PGG275" s="676"/>
      <c r="PGH275" s="676"/>
      <c r="PGI275" s="676"/>
      <c r="PGJ275" s="676"/>
      <c r="PGK275" s="676"/>
      <c r="PGL275" s="676"/>
      <c r="PGM275" s="676"/>
      <c r="PGN275" s="676"/>
      <c r="PGO275" s="676"/>
      <c r="PGP275" s="676"/>
      <c r="PGQ275" s="676"/>
      <c r="PGR275" s="676"/>
      <c r="PGS275" s="676"/>
      <c r="PGT275" s="676"/>
      <c r="PGU275" s="676"/>
      <c r="PGV275" s="676"/>
      <c r="PGW275" s="676"/>
      <c r="PGX275" s="676"/>
      <c r="PGY275" s="676"/>
      <c r="PGZ275" s="676"/>
      <c r="PHA275" s="676"/>
      <c r="PHB275" s="676"/>
      <c r="PHC275" s="676"/>
      <c r="PHD275" s="676"/>
      <c r="PHE275" s="676"/>
      <c r="PHF275" s="676"/>
      <c r="PHG275" s="676"/>
      <c r="PHH275" s="676"/>
      <c r="PHI275" s="676"/>
      <c r="PHJ275" s="676"/>
      <c r="PHK275" s="676"/>
      <c r="PHL275" s="676"/>
      <c r="PHM275" s="676"/>
      <c r="PHN275" s="674"/>
      <c r="PHO275" s="674"/>
      <c r="PHP275" s="674"/>
      <c r="PHQ275" s="674"/>
      <c r="PHR275" s="674"/>
      <c r="PHS275" s="674"/>
      <c r="PHT275" s="674"/>
      <c r="PHU275" s="674"/>
      <c r="PHV275" s="674"/>
      <c r="PHW275" s="674"/>
      <c r="PHX275" s="674"/>
      <c r="PHY275" s="674"/>
      <c r="PHZ275" s="674"/>
      <c r="PIA275" s="674"/>
      <c r="PIB275" s="674"/>
      <c r="PIC275" s="674"/>
      <c r="PID275" s="674"/>
      <c r="PIE275" s="674"/>
      <c r="PIF275" s="674"/>
      <c r="PIG275" s="674"/>
      <c r="PIH275" s="674"/>
      <c r="PII275" s="674"/>
      <c r="PIJ275" s="674"/>
      <c r="PIK275" s="674"/>
      <c r="PIL275" s="675"/>
      <c r="PIM275" s="675"/>
      <c r="PIN275" s="675"/>
      <c r="PIO275" s="675"/>
      <c r="PIP275" s="675"/>
      <c r="PIQ275" s="674"/>
      <c r="PIR275" s="674"/>
      <c r="PIS275" s="675"/>
      <c r="PIT275" s="675"/>
      <c r="PIU275" s="674"/>
      <c r="PIV275" s="674"/>
      <c r="PIW275" s="675"/>
      <c r="PIX275" s="675"/>
      <c r="PIY275" s="674"/>
      <c r="PIZ275" s="674"/>
      <c r="PJA275" s="674"/>
      <c r="PJB275" s="674"/>
      <c r="PJC275" s="674"/>
      <c r="PJD275" s="674"/>
      <c r="PJE275" s="674"/>
      <c r="PJF275" s="675"/>
      <c r="PJG275" s="675"/>
      <c r="PJH275" s="674"/>
      <c r="PJI275" s="674"/>
      <c r="PJJ275" s="675"/>
      <c r="PJK275" s="675"/>
      <c r="PJL275" s="674"/>
      <c r="PJM275" s="674"/>
      <c r="PJN275" s="674"/>
      <c r="PJO275" s="674"/>
      <c r="PJP275" s="674"/>
      <c r="PJQ275" s="673"/>
      <c r="PJR275" s="677"/>
      <c r="PJS275" s="674"/>
      <c r="PJT275" s="674"/>
      <c r="PJU275" s="674"/>
      <c r="PJV275" s="674"/>
      <c r="PJW275" s="674"/>
      <c r="PJX275" s="674"/>
      <c r="PJY275" s="674"/>
      <c r="PJZ275" s="676"/>
      <c r="PKA275" s="676"/>
      <c r="PKB275" s="676"/>
      <c r="PKC275" s="676"/>
      <c r="PKD275" s="676"/>
      <c r="PKE275" s="676"/>
      <c r="PKF275" s="676"/>
      <c r="PKG275" s="676"/>
      <c r="PKH275" s="676"/>
      <c r="PKI275" s="676"/>
      <c r="PKJ275" s="676"/>
      <c r="PKK275" s="676"/>
      <c r="PKL275" s="676"/>
      <c r="PKM275" s="676"/>
      <c r="PKN275" s="676"/>
      <c r="PKO275" s="676"/>
      <c r="PKP275" s="676"/>
      <c r="PKQ275" s="676"/>
      <c r="PKR275" s="676"/>
      <c r="PKS275" s="676"/>
      <c r="PKT275" s="676"/>
      <c r="PKU275" s="676"/>
      <c r="PKV275" s="676"/>
      <c r="PKW275" s="676"/>
      <c r="PKX275" s="676"/>
      <c r="PKY275" s="676"/>
      <c r="PKZ275" s="676"/>
      <c r="PLA275" s="676"/>
      <c r="PLB275" s="676"/>
      <c r="PLC275" s="676"/>
      <c r="PLD275" s="676"/>
      <c r="PLE275" s="676"/>
      <c r="PLF275" s="676"/>
      <c r="PLG275" s="676"/>
      <c r="PLH275" s="676"/>
      <c r="PLI275" s="676"/>
      <c r="PLJ275" s="676"/>
      <c r="PLK275" s="676"/>
      <c r="PLL275" s="676"/>
      <c r="PLM275" s="676"/>
      <c r="PLN275" s="676"/>
      <c r="PLO275" s="676"/>
      <c r="PLP275" s="676"/>
      <c r="PLQ275" s="676"/>
      <c r="PLR275" s="674"/>
      <c r="PLS275" s="674"/>
      <c r="PLT275" s="674"/>
      <c r="PLU275" s="674"/>
      <c r="PLV275" s="674"/>
      <c r="PLW275" s="674"/>
      <c r="PLX275" s="674"/>
      <c r="PLY275" s="674"/>
      <c r="PLZ275" s="674"/>
      <c r="PMA275" s="674"/>
      <c r="PMB275" s="674"/>
      <c r="PMC275" s="674"/>
      <c r="PMD275" s="674"/>
      <c r="PME275" s="674"/>
      <c r="PMF275" s="674"/>
      <c r="PMG275" s="674"/>
      <c r="PMH275" s="674"/>
      <c r="PMI275" s="674"/>
      <c r="PMJ275" s="674"/>
      <c r="PMK275" s="674"/>
      <c r="PML275" s="674"/>
      <c r="PMM275" s="674"/>
      <c r="PMN275" s="674"/>
      <c r="PMO275" s="674"/>
      <c r="PMP275" s="675"/>
      <c r="PMQ275" s="675"/>
      <c r="PMR275" s="675"/>
      <c r="PMS275" s="675"/>
      <c r="PMT275" s="675"/>
      <c r="PMU275" s="674"/>
      <c r="PMV275" s="674"/>
      <c r="PMW275" s="675"/>
      <c r="PMX275" s="675"/>
      <c r="PMY275" s="674"/>
      <c r="PMZ275" s="674"/>
      <c r="PNA275" s="675"/>
      <c r="PNB275" s="675"/>
      <c r="PNC275" s="674"/>
      <c r="PND275" s="674"/>
      <c r="PNE275" s="674"/>
      <c r="PNF275" s="674"/>
      <c r="PNG275" s="674"/>
      <c r="PNH275" s="674"/>
      <c r="PNI275" s="674"/>
      <c r="PNJ275" s="675"/>
      <c r="PNK275" s="675"/>
      <c r="PNL275" s="674"/>
      <c r="PNM275" s="674"/>
      <c r="PNN275" s="675"/>
      <c r="PNO275" s="675"/>
      <c r="PNP275" s="674"/>
      <c r="PNQ275" s="674"/>
      <c r="PNR275" s="674"/>
      <c r="PNS275" s="674"/>
      <c r="PNT275" s="674"/>
      <c r="PNU275" s="673"/>
      <c r="PNV275" s="677"/>
      <c r="PNW275" s="674"/>
      <c r="PNX275" s="674"/>
      <c r="PNY275" s="674"/>
      <c r="PNZ275" s="674"/>
      <c r="POA275" s="674"/>
      <c r="POB275" s="674"/>
      <c r="POC275" s="674"/>
      <c r="POD275" s="676"/>
      <c r="POE275" s="676"/>
      <c r="POF275" s="676"/>
      <c r="POG275" s="676"/>
      <c r="POH275" s="676"/>
      <c r="POI275" s="676"/>
      <c r="POJ275" s="676"/>
      <c r="POK275" s="676"/>
      <c r="POL275" s="676"/>
      <c r="POM275" s="676"/>
      <c r="PON275" s="676"/>
      <c r="POO275" s="676"/>
      <c r="POP275" s="676"/>
      <c r="POQ275" s="676"/>
      <c r="POR275" s="676"/>
      <c r="POS275" s="676"/>
      <c r="POT275" s="676"/>
      <c r="POU275" s="676"/>
      <c r="POV275" s="676"/>
      <c r="POW275" s="676"/>
      <c r="POX275" s="676"/>
      <c r="POY275" s="676"/>
      <c r="POZ275" s="676"/>
      <c r="PPA275" s="676"/>
      <c r="PPB275" s="676"/>
      <c r="PPC275" s="676"/>
      <c r="PPD275" s="676"/>
      <c r="PPE275" s="676"/>
      <c r="PPF275" s="676"/>
      <c r="PPG275" s="676"/>
      <c r="PPH275" s="676"/>
      <c r="PPI275" s="676"/>
      <c r="PPJ275" s="676"/>
      <c r="PPK275" s="676"/>
      <c r="PPL275" s="676"/>
      <c r="PPM275" s="676"/>
      <c r="PPN275" s="676"/>
      <c r="PPO275" s="676"/>
      <c r="PPP275" s="676"/>
      <c r="PPQ275" s="676"/>
      <c r="PPR275" s="676"/>
      <c r="PPS275" s="676"/>
      <c r="PPT275" s="676"/>
      <c r="PPU275" s="676"/>
      <c r="PPV275" s="674"/>
      <c r="PPW275" s="674"/>
      <c r="PPX275" s="674"/>
      <c r="PPY275" s="674"/>
      <c r="PPZ275" s="674"/>
      <c r="PQA275" s="674"/>
      <c r="PQB275" s="674"/>
      <c r="PQC275" s="674"/>
      <c r="PQD275" s="674"/>
      <c r="PQE275" s="674"/>
      <c r="PQF275" s="674"/>
      <c r="PQG275" s="674"/>
      <c r="PQH275" s="674"/>
      <c r="PQI275" s="674"/>
      <c r="PQJ275" s="674"/>
      <c r="PQK275" s="674"/>
      <c r="PQL275" s="674"/>
      <c r="PQM275" s="674"/>
      <c r="PQN275" s="674"/>
      <c r="PQO275" s="674"/>
      <c r="PQP275" s="674"/>
      <c r="PQQ275" s="674"/>
      <c r="PQR275" s="674"/>
      <c r="PQS275" s="674"/>
      <c r="PQT275" s="675"/>
      <c r="PQU275" s="675"/>
      <c r="PQV275" s="675"/>
      <c r="PQW275" s="675"/>
      <c r="PQX275" s="675"/>
      <c r="PQY275" s="674"/>
      <c r="PQZ275" s="674"/>
      <c r="PRA275" s="675"/>
      <c r="PRB275" s="675"/>
      <c r="PRC275" s="674"/>
      <c r="PRD275" s="674"/>
      <c r="PRE275" s="675"/>
      <c r="PRF275" s="675"/>
      <c r="PRG275" s="674"/>
      <c r="PRH275" s="674"/>
      <c r="PRI275" s="674"/>
      <c r="PRJ275" s="674"/>
      <c r="PRK275" s="674"/>
      <c r="PRL275" s="674"/>
      <c r="PRM275" s="674"/>
      <c r="PRN275" s="675"/>
      <c r="PRO275" s="675"/>
      <c r="PRP275" s="674"/>
      <c r="PRQ275" s="674"/>
      <c r="PRR275" s="675"/>
      <c r="PRS275" s="675"/>
      <c r="PRT275" s="674"/>
      <c r="PRU275" s="674"/>
      <c r="PRV275" s="674"/>
      <c r="PRW275" s="674"/>
      <c r="PRX275" s="674"/>
      <c r="PRY275" s="673"/>
      <c r="PRZ275" s="677"/>
      <c r="PSA275" s="674"/>
      <c r="PSB275" s="674"/>
      <c r="PSC275" s="674"/>
      <c r="PSD275" s="674"/>
      <c r="PSE275" s="674"/>
      <c r="PSF275" s="674"/>
      <c r="PSG275" s="674"/>
      <c r="PSH275" s="676"/>
      <c r="PSI275" s="676"/>
      <c r="PSJ275" s="676"/>
      <c r="PSK275" s="676"/>
      <c r="PSL275" s="676"/>
      <c r="PSM275" s="676"/>
      <c r="PSN275" s="676"/>
      <c r="PSO275" s="676"/>
      <c r="PSP275" s="676"/>
      <c r="PSQ275" s="676"/>
      <c r="PSR275" s="676"/>
      <c r="PSS275" s="676"/>
      <c r="PST275" s="676"/>
      <c r="PSU275" s="676"/>
      <c r="PSV275" s="676"/>
      <c r="PSW275" s="676"/>
      <c r="PSX275" s="676"/>
      <c r="PSY275" s="676"/>
      <c r="PSZ275" s="676"/>
      <c r="PTA275" s="676"/>
      <c r="PTB275" s="676"/>
      <c r="PTC275" s="676"/>
      <c r="PTD275" s="676"/>
      <c r="PTE275" s="676"/>
      <c r="PTF275" s="676"/>
      <c r="PTG275" s="676"/>
      <c r="PTH275" s="676"/>
      <c r="PTI275" s="676"/>
      <c r="PTJ275" s="676"/>
      <c r="PTK275" s="676"/>
      <c r="PTL275" s="676"/>
      <c r="PTM275" s="676"/>
      <c r="PTN275" s="676"/>
      <c r="PTO275" s="676"/>
      <c r="PTP275" s="676"/>
      <c r="PTQ275" s="676"/>
      <c r="PTR275" s="676"/>
      <c r="PTS275" s="676"/>
      <c r="PTT275" s="676"/>
      <c r="PTU275" s="676"/>
      <c r="PTV275" s="676"/>
      <c r="PTW275" s="676"/>
      <c r="PTX275" s="676"/>
      <c r="PTY275" s="676"/>
      <c r="PTZ275" s="674"/>
      <c r="PUA275" s="674"/>
      <c r="PUB275" s="674"/>
      <c r="PUC275" s="674"/>
      <c r="PUD275" s="674"/>
      <c r="PUE275" s="674"/>
      <c r="PUF275" s="674"/>
      <c r="PUG275" s="674"/>
      <c r="PUH275" s="674"/>
      <c r="PUI275" s="674"/>
      <c r="PUJ275" s="674"/>
      <c r="PUK275" s="674"/>
      <c r="PUL275" s="674"/>
      <c r="PUM275" s="674"/>
      <c r="PUN275" s="674"/>
      <c r="PUO275" s="674"/>
      <c r="PUP275" s="674"/>
      <c r="PUQ275" s="674"/>
      <c r="PUR275" s="674"/>
      <c r="PUS275" s="674"/>
      <c r="PUT275" s="674"/>
      <c r="PUU275" s="674"/>
      <c r="PUV275" s="674"/>
      <c r="PUW275" s="674"/>
      <c r="PUX275" s="675"/>
      <c r="PUY275" s="675"/>
      <c r="PUZ275" s="675"/>
      <c r="PVA275" s="675"/>
      <c r="PVB275" s="675"/>
      <c r="PVC275" s="674"/>
      <c r="PVD275" s="674"/>
      <c r="PVE275" s="675"/>
      <c r="PVF275" s="675"/>
      <c r="PVG275" s="674"/>
      <c r="PVH275" s="674"/>
      <c r="PVI275" s="675"/>
      <c r="PVJ275" s="675"/>
      <c r="PVK275" s="674"/>
      <c r="PVL275" s="674"/>
      <c r="PVM275" s="674"/>
      <c r="PVN275" s="674"/>
      <c r="PVO275" s="674"/>
      <c r="PVP275" s="674"/>
      <c r="PVQ275" s="674"/>
      <c r="PVR275" s="675"/>
      <c r="PVS275" s="675"/>
      <c r="PVT275" s="674"/>
      <c r="PVU275" s="674"/>
      <c r="PVV275" s="675"/>
      <c r="PVW275" s="675"/>
      <c r="PVX275" s="674"/>
      <c r="PVY275" s="674"/>
      <c r="PVZ275" s="674"/>
      <c r="PWA275" s="674"/>
      <c r="PWB275" s="674"/>
      <c r="PWC275" s="673"/>
      <c r="PWD275" s="677"/>
      <c r="PWE275" s="674"/>
      <c r="PWF275" s="674"/>
      <c r="PWG275" s="674"/>
      <c r="PWH275" s="674"/>
      <c r="PWI275" s="674"/>
      <c r="PWJ275" s="674"/>
      <c r="PWK275" s="674"/>
      <c r="PWL275" s="676"/>
      <c r="PWM275" s="676"/>
      <c r="PWN275" s="676"/>
      <c r="PWO275" s="676"/>
      <c r="PWP275" s="676"/>
      <c r="PWQ275" s="676"/>
      <c r="PWR275" s="676"/>
      <c r="PWS275" s="676"/>
      <c r="PWT275" s="676"/>
      <c r="PWU275" s="676"/>
      <c r="PWV275" s="676"/>
      <c r="PWW275" s="676"/>
      <c r="PWX275" s="676"/>
      <c r="PWY275" s="676"/>
      <c r="PWZ275" s="676"/>
      <c r="PXA275" s="676"/>
      <c r="PXB275" s="676"/>
      <c r="PXC275" s="676"/>
      <c r="PXD275" s="676"/>
      <c r="PXE275" s="676"/>
      <c r="PXF275" s="676"/>
      <c r="PXG275" s="676"/>
      <c r="PXH275" s="676"/>
      <c r="PXI275" s="676"/>
      <c r="PXJ275" s="676"/>
      <c r="PXK275" s="676"/>
      <c r="PXL275" s="676"/>
      <c r="PXM275" s="676"/>
      <c r="PXN275" s="676"/>
      <c r="PXO275" s="676"/>
      <c r="PXP275" s="676"/>
      <c r="PXQ275" s="676"/>
      <c r="PXR275" s="676"/>
      <c r="PXS275" s="676"/>
      <c r="PXT275" s="676"/>
      <c r="PXU275" s="676"/>
      <c r="PXV275" s="676"/>
      <c r="PXW275" s="676"/>
      <c r="PXX275" s="676"/>
      <c r="PXY275" s="676"/>
      <c r="PXZ275" s="676"/>
      <c r="PYA275" s="676"/>
      <c r="PYB275" s="676"/>
      <c r="PYC275" s="676"/>
      <c r="PYD275" s="674"/>
      <c r="PYE275" s="674"/>
      <c r="PYF275" s="674"/>
      <c r="PYG275" s="674"/>
      <c r="PYH275" s="674"/>
      <c r="PYI275" s="674"/>
      <c r="PYJ275" s="674"/>
      <c r="PYK275" s="674"/>
      <c r="PYL275" s="674"/>
      <c r="PYM275" s="674"/>
      <c r="PYN275" s="674"/>
      <c r="PYO275" s="674"/>
      <c r="PYP275" s="674"/>
      <c r="PYQ275" s="674"/>
      <c r="PYR275" s="674"/>
      <c r="PYS275" s="674"/>
      <c r="PYT275" s="674"/>
      <c r="PYU275" s="674"/>
      <c r="PYV275" s="674"/>
      <c r="PYW275" s="674"/>
      <c r="PYX275" s="674"/>
      <c r="PYY275" s="674"/>
      <c r="PYZ275" s="674"/>
      <c r="PZA275" s="674"/>
      <c r="PZB275" s="675"/>
      <c r="PZC275" s="675"/>
      <c r="PZD275" s="675"/>
      <c r="PZE275" s="675"/>
      <c r="PZF275" s="675"/>
      <c r="PZG275" s="674"/>
      <c r="PZH275" s="674"/>
      <c r="PZI275" s="675"/>
      <c r="PZJ275" s="675"/>
      <c r="PZK275" s="674"/>
      <c r="PZL275" s="674"/>
      <c r="PZM275" s="675"/>
      <c r="PZN275" s="675"/>
      <c r="PZO275" s="674"/>
      <c r="PZP275" s="674"/>
      <c r="PZQ275" s="674"/>
      <c r="PZR275" s="674"/>
      <c r="PZS275" s="674"/>
      <c r="PZT275" s="674"/>
      <c r="PZU275" s="674"/>
      <c r="PZV275" s="675"/>
      <c r="PZW275" s="675"/>
      <c r="PZX275" s="674"/>
      <c r="PZY275" s="674"/>
      <c r="PZZ275" s="675"/>
      <c r="QAA275" s="675"/>
      <c r="QAB275" s="674"/>
      <c r="QAC275" s="674"/>
      <c r="QAD275" s="674"/>
      <c r="QAE275" s="674"/>
      <c r="QAF275" s="674"/>
      <c r="QAG275" s="673"/>
      <c r="QAH275" s="677"/>
      <c r="QAI275" s="674"/>
      <c r="QAJ275" s="674"/>
      <c r="QAK275" s="674"/>
      <c r="QAL275" s="674"/>
      <c r="QAM275" s="674"/>
      <c r="QAN275" s="674"/>
      <c r="QAO275" s="674"/>
      <c r="QAP275" s="676"/>
      <c r="QAQ275" s="676"/>
      <c r="QAR275" s="676"/>
      <c r="QAS275" s="676"/>
      <c r="QAT275" s="676"/>
      <c r="QAU275" s="676"/>
      <c r="QAV275" s="676"/>
      <c r="QAW275" s="676"/>
      <c r="QAX275" s="676"/>
      <c r="QAY275" s="676"/>
      <c r="QAZ275" s="676"/>
      <c r="QBA275" s="676"/>
      <c r="QBB275" s="676"/>
      <c r="QBC275" s="676"/>
      <c r="QBD275" s="676"/>
      <c r="QBE275" s="676"/>
      <c r="QBF275" s="676"/>
      <c r="QBG275" s="676"/>
      <c r="QBH275" s="676"/>
      <c r="QBI275" s="676"/>
      <c r="QBJ275" s="676"/>
      <c r="QBK275" s="676"/>
      <c r="QBL275" s="676"/>
      <c r="QBM275" s="676"/>
      <c r="QBN275" s="676"/>
      <c r="QBO275" s="676"/>
      <c r="QBP275" s="676"/>
      <c r="QBQ275" s="676"/>
      <c r="QBR275" s="676"/>
      <c r="QBS275" s="676"/>
      <c r="QBT275" s="676"/>
      <c r="QBU275" s="676"/>
      <c r="QBV275" s="676"/>
      <c r="QBW275" s="676"/>
      <c r="QBX275" s="676"/>
      <c r="QBY275" s="676"/>
      <c r="QBZ275" s="676"/>
      <c r="QCA275" s="676"/>
      <c r="QCB275" s="676"/>
      <c r="QCC275" s="676"/>
      <c r="QCD275" s="676"/>
      <c r="QCE275" s="676"/>
      <c r="QCF275" s="676"/>
      <c r="QCG275" s="676"/>
      <c r="QCH275" s="674"/>
      <c r="QCI275" s="674"/>
      <c r="QCJ275" s="674"/>
      <c r="QCK275" s="674"/>
      <c r="QCL275" s="674"/>
      <c r="QCM275" s="674"/>
      <c r="QCN275" s="674"/>
      <c r="QCO275" s="674"/>
      <c r="QCP275" s="674"/>
      <c r="QCQ275" s="674"/>
      <c r="QCR275" s="674"/>
      <c r="QCS275" s="674"/>
      <c r="QCT275" s="674"/>
      <c r="QCU275" s="674"/>
      <c r="QCV275" s="674"/>
      <c r="QCW275" s="674"/>
      <c r="QCX275" s="674"/>
      <c r="QCY275" s="674"/>
      <c r="QCZ275" s="674"/>
      <c r="QDA275" s="674"/>
      <c r="QDB275" s="674"/>
      <c r="QDC275" s="674"/>
      <c r="QDD275" s="674"/>
      <c r="QDE275" s="674"/>
      <c r="QDF275" s="675"/>
      <c r="QDG275" s="675"/>
      <c r="QDH275" s="675"/>
      <c r="QDI275" s="675"/>
      <c r="QDJ275" s="675"/>
      <c r="QDK275" s="674"/>
      <c r="QDL275" s="674"/>
      <c r="QDM275" s="675"/>
      <c r="QDN275" s="675"/>
      <c r="QDO275" s="674"/>
      <c r="QDP275" s="674"/>
      <c r="QDQ275" s="675"/>
      <c r="QDR275" s="675"/>
      <c r="QDS275" s="674"/>
      <c r="QDT275" s="674"/>
      <c r="QDU275" s="674"/>
      <c r="QDV275" s="674"/>
      <c r="QDW275" s="674"/>
      <c r="QDX275" s="674"/>
      <c r="QDY275" s="674"/>
      <c r="QDZ275" s="675"/>
      <c r="QEA275" s="675"/>
      <c r="QEB275" s="674"/>
      <c r="QEC275" s="674"/>
      <c r="QED275" s="675"/>
      <c r="QEE275" s="675"/>
      <c r="QEF275" s="674"/>
      <c r="QEG275" s="674"/>
      <c r="QEH275" s="674"/>
      <c r="QEI275" s="674"/>
      <c r="QEJ275" s="674"/>
      <c r="QEK275" s="673"/>
      <c r="QEL275" s="677"/>
      <c r="QEM275" s="674"/>
      <c r="QEN275" s="674"/>
      <c r="QEO275" s="674"/>
      <c r="QEP275" s="674"/>
      <c r="QEQ275" s="674"/>
      <c r="QER275" s="674"/>
      <c r="QES275" s="674"/>
      <c r="QET275" s="676"/>
      <c r="QEU275" s="676"/>
      <c r="QEV275" s="676"/>
      <c r="QEW275" s="676"/>
      <c r="QEX275" s="676"/>
      <c r="QEY275" s="676"/>
      <c r="QEZ275" s="676"/>
      <c r="QFA275" s="676"/>
      <c r="QFB275" s="676"/>
      <c r="QFC275" s="676"/>
      <c r="QFD275" s="676"/>
      <c r="QFE275" s="676"/>
      <c r="QFF275" s="676"/>
      <c r="QFG275" s="676"/>
      <c r="QFH275" s="676"/>
      <c r="QFI275" s="676"/>
      <c r="QFJ275" s="676"/>
      <c r="QFK275" s="676"/>
      <c r="QFL275" s="676"/>
      <c r="QFM275" s="676"/>
      <c r="QFN275" s="676"/>
      <c r="QFO275" s="676"/>
      <c r="QFP275" s="676"/>
      <c r="QFQ275" s="676"/>
      <c r="QFR275" s="676"/>
      <c r="QFS275" s="676"/>
      <c r="QFT275" s="676"/>
      <c r="QFU275" s="676"/>
      <c r="QFV275" s="676"/>
      <c r="QFW275" s="676"/>
      <c r="QFX275" s="676"/>
      <c r="QFY275" s="676"/>
      <c r="QFZ275" s="676"/>
      <c r="QGA275" s="676"/>
      <c r="QGB275" s="676"/>
      <c r="QGC275" s="676"/>
      <c r="QGD275" s="676"/>
      <c r="QGE275" s="676"/>
      <c r="QGF275" s="676"/>
      <c r="QGG275" s="676"/>
      <c r="QGH275" s="676"/>
      <c r="QGI275" s="676"/>
      <c r="QGJ275" s="676"/>
      <c r="QGK275" s="676"/>
      <c r="QGL275" s="674"/>
      <c r="QGM275" s="674"/>
      <c r="QGN275" s="674"/>
      <c r="QGO275" s="674"/>
      <c r="QGP275" s="674"/>
      <c r="QGQ275" s="674"/>
      <c r="QGR275" s="674"/>
      <c r="QGS275" s="674"/>
      <c r="QGT275" s="674"/>
      <c r="QGU275" s="674"/>
      <c r="QGV275" s="674"/>
      <c r="QGW275" s="674"/>
      <c r="QGX275" s="674"/>
      <c r="QGY275" s="674"/>
      <c r="QGZ275" s="674"/>
      <c r="QHA275" s="674"/>
      <c r="QHB275" s="674"/>
      <c r="QHC275" s="674"/>
      <c r="QHD275" s="674"/>
      <c r="QHE275" s="674"/>
      <c r="QHF275" s="674"/>
      <c r="QHG275" s="674"/>
      <c r="QHH275" s="674"/>
      <c r="QHI275" s="674"/>
      <c r="QHJ275" s="675"/>
      <c r="QHK275" s="675"/>
      <c r="QHL275" s="675"/>
      <c r="QHM275" s="675"/>
      <c r="QHN275" s="675"/>
      <c r="QHO275" s="674"/>
      <c r="QHP275" s="674"/>
      <c r="QHQ275" s="675"/>
      <c r="QHR275" s="675"/>
      <c r="QHS275" s="674"/>
      <c r="QHT275" s="674"/>
      <c r="QHU275" s="675"/>
      <c r="QHV275" s="675"/>
      <c r="QHW275" s="674"/>
      <c r="QHX275" s="674"/>
      <c r="QHY275" s="674"/>
      <c r="QHZ275" s="674"/>
      <c r="QIA275" s="674"/>
      <c r="QIB275" s="674"/>
      <c r="QIC275" s="674"/>
      <c r="QID275" s="675"/>
      <c r="QIE275" s="675"/>
      <c r="QIF275" s="674"/>
      <c r="QIG275" s="674"/>
      <c r="QIH275" s="675"/>
      <c r="QII275" s="675"/>
      <c r="QIJ275" s="674"/>
      <c r="QIK275" s="674"/>
      <c r="QIL275" s="674"/>
      <c r="QIM275" s="674"/>
      <c r="QIN275" s="674"/>
      <c r="QIO275" s="673"/>
      <c r="QIP275" s="677"/>
      <c r="QIQ275" s="674"/>
      <c r="QIR275" s="674"/>
      <c r="QIS275" s="674"/>
      <c r="QIT275" s="674"/>
      <c r="QIU275" s="674"/>
      <c r="QIV275" s="674"/>
      <c r="QIW275" s="674"/>
      <c r="QIX275" s="676"/>
      <c r="QIY275" s="676"/>
      <c r="QIZ275" s="676"/>
      <c r="QJA275" s="676"/>
      <c r="QJB275" s="676"/>
      <c r="QJC275" s="676"/>
      <c r="QJD275" s="676"/>
      <c r="QJE275" s="676"/>
      <c r="QJF275" s="676"/>
      <c r="QJG275" s="676"/>
      <c r="QJH275" s="676"/>
      <c r="QJI275" s="676"/>
      <c r="QJJ275" s="676"/>
      <c r="QJK275" s="676"/>
      <c r="QJL275" s="676"/>
      <c r="QJM275" s="676"/>
      <c r="QJN275" s="676"/>
      <c r="QJO275" s="676"/>
      <c r="QJP275" s="676"/>
      <c r="QJQ275" s="676"/>
      <c r="QJR275" s="676"/>
      <c r="QJS275" s="676"/>
      <c r="QJT275" s="676"/>
      <c r="QJU275" s="676"/>
      <c r="QJV275" s="676"/>
      <c r="QJW275" s="676"/>
      <c r="QJX275" s="676"/>
      <c r="QJY275" s="676"/>
      <c r="QJZ275" s="676"/>
      <c r="QKA275" s="676"/>
      <c r="QKB275" s="676"/>
      <c r="QKC275" s="676"/>
      <c r="QKD275" s="676"/>
      <c r="QKE275" s="676"/>
      <c r="QKF275" s="676"/>
      <c r="QKG275" s="676"/>
      <c r="QKH275" s="676"/>
      <c r="QKI275" s="676"/>
      <c r="QKJ275" s="676"/>
      <c r="QKK275" s="676"/>
      <c r="QKL275" s="676"/>
      <c r="QKM275" s="676"/>
      <c r="QKN275" s="676"/>
      <c r="QKO275" s="676"/>
      <c r="QKP275" s="674"/>
      <c r="QKQ275" s="674"/>
      <c r="QKR275" s="674"/>
      <c r="QKS275" s="674"/>
      <c r="QKT275" s="674"/>
      <c r="QKU275" s="674"/>
      <c r="QKV275" s="674"/>
      <c r="QKW275" s="674"/>
      <c r="QKX275" s="674"/>
      <c r="QKY275" s="674"/>
      <c r="QKZ275" s="674"/>
      <c r="QLA275" s="674"/>
      <c r="QLB275" s="674"/>
      <c r="QLC275" s="674"/>
      <c r="QLD275" s="674"/>
      <c r="QLE275" s="674"/>
      <c r="QLF275" s="674"/>
      <c r="QLG275" s="674"/>
      <c r="QLH275" s="674"/>
      <c r="QLI275" s="674"/>
      <c r="QLJ275" s="674"/>
      <c r="QLK275" s="674"/>
      <c r="QLL275" s="674"/>
      <c r="QLM275" s="674"/>
      <c r="QLN275" s="675"/>
      <c r="QLO275" s="675"/>
      <c r="QLP275" s="675"/>
      <c r="QLQ275" s="675"/>
      <c r="QLR275" s="675"/>
      <c r="QLS275" s="674"/>
      <c r="QLT275" s="674"/>
      <c r="QLU275" s="675"/>
      <c r="QLV275" s="675"/>
      <c r="QLW275" s="674"/>
      <c r="QLX275" s="674"/>
      <c r="QLY275" s="675"/>
      <c r="QLZ275" s="675"/>
      <c r="QMA275" s="674"/>
      <c r="QMB275" s="674"/>
      <c r="QMC275" s="674"/>
      <c r="QMD275" s="674"/>
      <c r="QME275" s="674"/>
      <c r="QMF275" s="674"/>
      <c r="QMG275" s="674"/>
      <c r="QMH275" s="675"/>
      <c r="QMI275" s="675"/>
      <c r="QMJ275" s="674"/>
      <c r="QMK275" s="674"/>
      <c r="QML275" s="675"/>
      <c r="QMM275" s="675"/>
      <c r="QMN275" s="674"/>
      <c r="QMO275" s="674"/>
      <c r="QMP275" s="674"/>
      <c r="QMQ275" s="674"/>
      <c r="QMR275" s="674"/>
      <c r="QMS275" s="673"/>
      <c r="QMT275" s="677"/>
      <c r="QMU275" s="674"/>
      <c r="QMV275" s="674"/>
      <c r="QMW275" s="674"/>
      <c r="QMX275" s="674"/>
      <c r="QMY275" s="674"/>
      <c r="QMZ275" s="674"/>
      <c r="QNA275" s="674"/>
      <c r="QNB275" s="676"/>
      <c r="QNC275" s="676"/>
      <c r="QND275" s="676"/>
      <c r="QNE275" s="676"/>
      <c r="QNF275" s="676"/>
      <c r="QNG275" s="676"/>
      <c r="QNH275" s="676"/>
      <c r="QNI275" s="676"/>
      <c r="QNJ275" s="676"/>
      <c r="QNK275" s="676"/>
      <c r="QNL275" s="676"/>
      <c r="QNM275" s="676"/>
      <c r="QNN275" s="676"/>
      <c r="QNO275" s="676"/>
      <c r="QNP275" s="676"/>
      <c r="QNQ275" s="676"/>
      <c r="QNR275" s="676"/>
      <c r="QNS275" s="676"/>
      <c r="QNT275" s="676"/>
      <c r="QNU275" s="676"/>
      <c r="QNV275" s="676"/>
      <c r="QNW275" s="676"/>
      <c r="QNX275" s="676"/>
      <c r="QNY275" s="676"/>
      <c r="QNZ275" s="676"/>
      <c r="QOA275" s="676"/>
      <c r="QOB275" s="676"/>
      <c r="QOC275" s="676"/>
      <c r="QOD275" s="676"/>
      <c r="QOE275" s="676"/>
      <c r="QOF275" s="676"/>
      <c r="QOG275" s="676"/>
      <c r="QOH275" s="676"/>
      <c r="QOI275" s="676"/>
      <c r="QOJ275" s="676"/>
      <c r="QOK275" s="676"/>
      <c r="QOL275" s="676"/>
      <c r="QOM275" s="676"/>
      <c r="QON275" s="676"/>
      <c r="QOO275" s="676"/>
      <c r="QOP275" s="676"/>
      <c r="QOQ275" s="676"/>
      <c r="QOR275" s="676"/>
      <c r="QOS275" s="676"/>
      <c r="QOT275" s="674"/>
      <c r="QOU275" s="674"/>
      <c r="QOV275" s="674"/>
      <c r="QOW275" s="674"/>
      <c r="QOX275" s="674"/>
      <c r="QOY275" s="674"/>
      <c r="QOZ275" s="674"/>
      <c r="QPA275" s="674"/>
      <c r="QPB275" s="674"/>
      <c r="QPC275" s="674"/>
      <c r="QPD275" s="674"/>
      <c r="QPE275" s="674"/>
      <c r="QPF275" s="674"/>
      <c r="QPG275" s="674"/>
      <c r="QPH275" s="674"/>
      <c r="QPI275" s="674"/>
      <c r="QPJ275" s="674"/>
      <c r="QPK275" s="674"/>
      <c r="QPL275" s="674"/>
      <c r="QPM275" s="674"/>
      <c r="QPN275" s="674"/>
      <c r="QPO275" s="674"/>
      <c r="QPP275" s="674"/>
      <c r="QPQ275" s="674"/>
      <c r="QPR275" s="675"/>
      <c r="QPS275" s="675"/>
      <c r="QPT275" s="675"/>
      <c r="QPU275" s="675"/>
      <c r="QPV275" s="675"/>
      <c r="QPW275" s="674"/>
      <c r="QPX275" s="674"/>
      <c r="QPY275" s="675"/>
      <c r="QPZ275" s="675"/>
      <c r="QQA275" s="674"/>
      <c r="QQB275" s="674"/>
      <c r="QQC275" s="675"/>
      <c r="QQD275" s="675"/>
      <c r="QQE275" s="674"/>
      <c r="QQF275" s="674"/>
      <c r="QQG275" s="674"/>
      <c r="QQH275" s="674"/>
      <c r="QQI275" s="674"/>
      <c r="QQJ275" s="674"/>
      <c r="QQK275" s="674"/>
      <c r="QQL275" s="675"/>
      <c r="QQM275" s="675"/>
      <c r="QQN275" s="674"/>
      <c r="QQO275" s="674"/>
      <c r="QQP275" s="675"/>
      <c r="QQQ275" s="675"/>
      <c r="QQR275" s="674"/>
      <c r="QQS275" s="674"/>
      <c r="QQT275" s="674"/>
      <c r="QQU275" s="674"/>
      <c r="QQV275" s="674"/>
      <c r="QQW275" s="673"/>
      <c r="QQX275" s="677"/>
      <c r="QQY275" s="674"/>
      <c r="QQZ275" s="674"/>
      <c r="QRA275" s="674"/>
      <c r="QRB275" s="674"/>
      <c r="QRC275" s="674"/>
      <c r="QRD275" s="674"/>
      <c r="QRE275" s="674"/>
      <c r="QRF275" s="676"/>
      <c r="QRG275" s="676"/>
      <c r="QRH275" s="676"/>
      <c r="QRI275" s="676"/>
      <c r="QRJ275" s="676"/>
      <c r="QRK275" s="676"/>
      <c r="QRL275" s="676"/>
      <c r="QRM275" s="676"/>
      <c r="QRN275" s="676"/>
      <c r="QRO275" s="676"/>
      <c r="QRP275" s="676"/>
      <c r="QRQ275" s="676"/>
      <c r="QRR275" s="676"/>
      <c r="QRS275" s="676"/>
      <c r="QRT275" s="676"/>
      <c r="QRU275" s="676"/>
      <c r="QRV275" s="676"/>
      <c r="QRW275" s="676"/>
      <c r="QRX275" s="676"/>
      <c r="QRY275" s="676"/>
      <c r="QRZ275" s="676"/>
      <c r="QSA275" s="676"/>
      <c r="QSB275" s="676"/>
      <c r="QSC275" s="676"/>
      <c r="QSD275" s="676"/>
      <c r="QSE275" s="676"/>
      <c r="QSF275" s="676"/>
      <c r="QSG275" s="676"/>
      <c r="QSH275" s="676"/>
      <c r="QSI275" s="676"/>
      <c r="QSJ275" s="676"/>
      <c r="QSK275" s="676"/>
      <c r="QSL275" s="676"/>
      <c r="QSM275" s="676"/>
      <c r="QSN275" s="676"/>
      <c r="QSO275" s="676"/>
      <c r="QSP275" s="676"/>
      <c r="QSQ275" s="676"/>
      <c r="QSR275" s="676"/>
      <c r="QSS275" s="676"/>
      <c r="QST275" s="676"/>
      <c r="QSU275" s="676"/>
      <c r="QSV275" s="676"/>
      <c r="QSW275" s="676"/>
      <c r="QSX275" s="674"/>
      <c r="QSY275" s="674"/>
      <c r="QSZ275" s="674"/>
      <c r="QTA275" s="674"/>
      <c r="QTB275" s="674"/>
      <c r="QTC275" s="674"/>
      <c r="QTD275" s="674"/>
      <c r="QTE275" s="674"/>
      <c r="QTF275" s="674"/>
      <c r="QTG275" s="674"/>
      <c r="QTH275" s="674"/>
      <c r="QTI275" s="674"/>
      <c r="QTJ275" s="674"/>
      <c r="QTK275" s="674"/>
      <c r="QTL275" s="674"/>
      <c r="QTM275" s="674"/>
      <c r="QTN275" s="674"/>
      <c r="QTO275" s="674"/>
      <c r="QTP275" s="674"/>
      <c r="QTQ275" s="674"/>
      <c r="QTR275" s="674"/>
      <c r="QTS275" s="674"/>
      <c r="QTT275" s="674"/>
      <c r="QTU275" s="674"/>
      <c r="QTV275" s="675"/>
      <c r="QTW275" s="675"/>
      <c r="QTX275" s="675"/>
      <c r="QTY275" s="675"/>
      <c r="QTZ275" s="675"/>
      <c r="QUA275" s="674"/>
      <c r="QUB275" s="674"/>
      <c r="QUC275" s="675"/>
      <c r="QUD275" s="675"/>
      <c r="QUE275" s="674"/>
      <c r="QUF275" s="674"/>
      <c r="QUG275" s="675"/>
      <c r="QUH275" s="675"/>
      <c r="QUI275" s="674"/>
      <c r="QUJ275" s="674"/>
      <c r="QUK275" s="674"/>
      <c r="QUL275" s="674"/>
      <c r="QUM275" s="674"/>
      <c r="QUN275" s="674"/>
      <c r="QUO275" s="674"/>
      <c r="QUP275" s="675"/>
      <c r="QUQ275" s="675"/>
      <c r="QUR275" s="674"/>
      <c r="QUS275" s="674"/>
      <c r="QUT275" s="675"/>
      <c r="QUU275" s="675"/>
      <c r="QUV275" s="674"/>
      <c r="QUW275" s="674"/>
      <c r="QUX275" s="674"/>
      <c r="QUY275" s="674"/>
      <c r="QUZ275" s="674"/>
      <c r="QVA275" s="673"/>
      <c r="QVB275" s="677"/>
      <c r="QVC275" s="674"/>
      <c r="QVD275" s="674"/>
      <c r="QVE275" s="674"/>
      <c r="QVF275" s="674"/>
      <c r="QVG275" s="674"/>
      <c r="QVH275" s="674"/>
      <c r="QVI275" s="674"/>
      <c r="QVJ275" s="676"/>
      <c r="QVK275" s="676"/>
      <c r="QVL275" s="676"/>
      <c r="QVM275" s="676"/>
      <c r="QVN275" s="676"/>
      <c r="QVO275" s="676"/>
      <c r="QVP275" s="676"/>
      <c r="QVQ275" s="676"/>
      <c r="QVR275" s="676"/>
      <c r="QVS275" s="676"/>
      <c r="QVT275" s="676"/>
      <c r="QVU275" s="676"/>
      <c r="QVV275" s="676"/>
      <c r="QVW275" s="676"/>
      <c r="QVX275" s="676"/>
      <c r="QVY275" s="676"/>
      <c r="QVZ275" s="676"/>
      <c r="QWA275" s="676"/>
      <c r="QWB275" s="676"/>
      <c r="QWC275" s="676"/>
      <c r="QWD275" s="676"/>
      <c r="QWE275" s="676"/>
      <c r="QWF275" s="676"/>
      <c r="QWG275" s="676"/>
      <c r="QWH275" s="676"/>
      <c r="QWI275" s="676"/>
      <c r="QWJ275" s="676"/>
      <c r="QWK275" s="676"/>
      <c r="QWL275" s="676"/>
      <c r="QWM275" s="676"/>
      <c r="QWN275" s="676"/>
      <c r="QWO275" s="676"/>
      <c r="QWP275" s="676"/>
      <c r="QWQ275" s="676"/>
      <c r="QWR275" s="676"/>
      <c r="QWS275" s="676"/>
      <c r="QWT275" s="676"/>
      <c r="QWU275" s="676"/>
      <c r="QWV275" s="676"/>
      <c r="QWW275" s="676"/>
      <c r="QWX275" s="676"/>
      <c r="QWY275" s="676"/>
      <c r="QWZ275" s="676"/>
      <c r="QXA275" s="676"/>
      <c r="QXB275" s="674"/>
      <c r="QXC275" s="674"/>
      <c r="QXD275" s="674"/>
      <c r="QXE275" s="674"/>
      <c r="QXF275" s="674"/>
      <c r="QXG275" s="674"/>
      <c r="QXH275" s="674"/>
      <c r="QXI275" s="674"/>
      <c r="QXJ275" s="674"/>
      <c r="QXK275" s="674"/>
      <c r="QXL275" s="674"/>
      <c r="QXM275" s="674"/>
      <c r="QXN275" s="674"/>
      <c r="QXO275" s="674"/>
      <c r="QXP275" s="674"/>
      <c r="QXQ275" s="674"/>
      <c r="QXR275" s="674"/>
      <c r="QXS275" s="674"/>
      <c r="QXT275" s="674"/>
      <c r="QXU275" s="674"/>
      <c r="QXV275" s="674"/>
      <c r="QXW275" s="674"/>
      <c r="QXX275" s="674"/>
      <c r="QXY275" s="674"/>
      <c r="QXZ275" s="675"/>
      <c r="QYA275" s="675"/>
      <c r="QYB275" s="675"/>
      <c r="QYC275" s="675"/>
      <c r="QYD275" s="675"/>
      <c r="QYE275" s="674"/>
      <c r="QYF275" s="674"/>
      <c r="QYG275" s="675"/>
      <c r="QYH275" s="675"/>
      <c r="QYI275" s="674"/>
      <c r="QYJ275" s="674"/>
      <c r="QYK275" s="675"/>
      <c r="QYL275" s="675"/>
      <c r="QYM275" s="674"/>
      <c r="QYN275" s="674"/>
      <c r="QYO275" s="674"/>
      <c r="QYP275" s="674"/>
      <c r="QYQ275" s="674"/>
      <c r="QYR275" s="674"/>
      <c r="QYS275" s="674"/>
      <c r="QYT275" s="675"/>
      <c r="QYU275" s="675"/>
      <c r="QYV275" s="674"/>
      <c r="QYW275" s="674"/>
      <c r="QYX275" s="675"/>
      <c r="QYY275" s="675"/>
      <c r="QYZ275" s="674"/>
      <c r="QZA275" s="674"/>
      <c r="QZB275" s="674"/>
      <c r="QZC275" s="674"/>
      <c r="QZD275" s="674"/>
      <c r="QZE275" s="673"/>
      <c r="QZF275" s="677"/>
      <c r="QZG275" s="674"/>
      <c r="QZH275" s="674"/>
      <c r="QZI275" s="674"/>
      <c r="QZJ275" s="674"/>
      <c r="QZK275" s="674"/>
      <c r="QZL275" s="674"/>
      <c r="QZM275" s="674"/>
      <c r="QZN275" s="676"/>
      <c r="QZO275" s="676"/>
      <c r="QZP275" s="676"/>
      <c r="QZQ275" s="676"/>
      <c r="QZR275" s="676"/>
      <c r="QZS275" s="676"/>
      <c r="QZT275" s="676"/>
      <c r="QZU275" s="676"/>
      <c r="QZV275" s="676"/>
      <c r="QZW275" s="676"/>
      <c r="QZX275" s="676"/>
      <c r="QZY275" s="676"/>
      <c r="QZZ275" s="676"/>
      <c r="RAA275" s="676"/>
      <c r="RAB275" s="676"/>
      <c r="RAC275" s="676"/>
      <c r="RAD275" s="676"/>
      <c r="RAE275" s="676"/>
      <c r="RAF275" s="676"/>
      <c r="RAG275" s="676"/>
      <c r="RAH275" s="676"/>
      <c r="RAI275" s="676"/>
      <c r="RAJ275" s="676"/>
      <c r="RAK275" s="676"/>
      <c r="RAL275" s="676"/>
      <c r="RAM275" s="676"/>
      <c r="RAN275" s="676"/>
      <c r="RAO275" s="676"/>
      <c r="RAP275" s="676"/>
      <c r="RAQ275" s="676"/>
      <c r="RAR275" s="676"/>
      <c r="RAS275" s="676"/>
      <c r="RAT275" s="676"/>
      <c r="RAU275" s="676"/>
      <c r="RAV275" s="676"/>
      <c r="RAW275" s="676"/>
      <c r="RAX275" s="676"/>
      <c r="RAY275" s="676"/>
      <c r="RAZ275" s="676"/>
      <c r="RBA275" s="676"/>
      <c r="RBB275" s="676"/>
      <c r="RBC275" s="676"/>
      <c r="RBD275" s="676"/>
      <c r="RBE275" s="676"/>
      <c r="RBF275" s="674"/>
      <c r="RBG275" s="674"/>
      <c r="RBH275" s="674"/>
      <c r="RBI275" s="674"/>
      <c r="RBJ275" s="674"/>
      <c r="RBK275" s="674"/>
      <c r="RBL275" s="674"/>
      <c r="RBM275" s="674"/>
      <c r="RBN275" s="674"/>
      <c r="RBO275" s="674"/>
      <c r="RBP275" s="674"/>
      <c r="RBQ275" s="674"/>
      <c r="RBR275" s="674"/>
      <c r="RBS275" s="674"/>
      <c r="RBT275" s="674"/>
      <c r="RBU275" s="674"/>
      <c r="RBV275" s="674"/>
      <c r="RBW275" s="674"/>
      <c r="RBX275" s="674"/>
      <c r="RBY275" s="674"/>
      <c r="RBZ275" s="674"/>
      <c r="RCA275" s="674"/>
      <c r="RCB275" s="674"/>
    </row>
    <row r="276" spans="1:12248" s="645" customFormat="1" ht="224.25" hidden="1" customHeight="1" x14ac:dyDescent="0.3">
      <c r="A276" s="673"/>
      <c r="B276" s="441"/>
      <c r="C276" s="440"/>
      <c r="D276" s="412"/>
      <c r="E276" s="412"/>
      <c r="F276" s="412"/>
      <c r="G276" s="412"/>
      <c r="H276" s="412"/>
      <c r="I276" s="412"/>
      <c r="J276" s="613"/>
      <c r="K276" s="412"/>
      <c r="L276" s="413"/>
      <c r="M276" s="413"/>
      <c r="N276" s="413"/>
      <c r="O276" s="413"/>
      <c r="P276" s="413"/>
      <c r="Q276" s="413"/>
      <c r="R276" s="413"/>
      <c r="S276" s="646"/>
      <c r="T276" s="413"/>
      <c r="U276" s="413"/>
      <c r="V276" s="644"/>
      <c r="W276" s="413"/>
      <c r="X276" s="644"/>
      <c r="Y276" s="413"/>
      <c r="Z276" s="644"/>
      <c r="AA276" s="413"/>
      <c r="AB276" s="413"/>
      <c r="AC276" s="647"/>
      <c r="AD276" s="628"/>
      <c r="AE276" s="413"/>
      <c r="AF276" s="628"/>
      <c r="AG276" s="413"/>
      <c r="AH276" s="628"/>
      <c r="AI276" s="413"/>
      <c r="AJ276" s="628"/>
      <c r="AK276" s="413"/>
      <c r="AL276" s="801"/>
      <c r="AM276" s="413"/>
      <c r="AN276" s="413"/>
      <c r="AO276" s="413"/>
      <c r="AP276" s="413"/>
      <c r="AQ276" s="413"/>
      <c r="AR276" s="413"/>
      <c r="AS276" s="413"/>
      <c r="AT276" s="413"/>
      <c r="AU276" s="413"/>
      <c r="AV276" s="413"/>
      <c r="AW276" s="413"/>
      <c r="AX276" s="413"/>
      <c r="AY276" s="413"/>
      <c r="AZ276" s="413"/>
      <c r="BA276" s="413"/>
      <c r="BB276" s="413"/>
      <c r="BC276" s="413"/>
      <c r="BD276" s="413"/>
      <c r="BE276" s="413"/>
      <c r="BF276" s="413"/>
      <c r="BG276" s="413"/>
      <c r="BH276" s="413"/>
      <c r="BI276" s="413"/>
      <c r="BJ276" s="413"/>
      <c r="BK276" s="413"/>
      <c r="BL276" s="413"/>
      <c r="BM276" s="413"/>
      <c r="BN276" s="413"/>
      <c r="BO276" s="413"/>
      <c r="BP276" s="413"/>
      <c r="BQ276" s="413"/>
      <c r="BR276" s="413"/>
      <c r="BS276" s="413"/>
      <c r="BT276" s="413"/>
      <c r="BU276" s="413"/>
      <c r="BV276" s="413"/>
      <c r="BW276" s="413"/>
      <c r="BX276" s="413"/>
      <c r="BY276" s="413"/>
      <c r="BZ276" s="413"/>
      <c r="CA276" s="413"/>
      <c r="CB276" s="413"/>
      <c r="CC276" s="413"/>
      <c r="CD276" s="413"/>
      <c r="CE276" s="413"/>
      <c r="CF276" s="413"/>
      <c r="CG276" s="413"/>
      <c r="CH276" s="413"/>
      <c r="CI276" s="413"/>
      <c r="CJ276" s="413"/>
      <c r="CK276" s="413"/>
      <c r="CL276" s="413"/>
      <c r="CM276" s="413"/>
      <c r="CN276" s="413"/>
      <c r="CO276" s="407"/>
      <c r="CP276" s="674"/>
      <c r="CQ276" s="674"/>
      <c r="CR276" s="674"/>
      <c r="CS276" s="674"/>
      <c r="CT276" s="674"/>
      <c r="CU276" s="674"/>
      <c r="CV276" s="674"/>
      <c r="CW276" s="674"/>
      <c r="CX276" s="674"/>
      <c r="CY276" s="674"/>
      <c r="CZ276" s="674"/>
      <c r="DA276" s="674"/>
      <c r="DB276" s="674"/>
      <c r="DC276" s="675"/>
      <c r="DD276" s="675"/>
      <c r="DE276" s="675"/>
      <c r="DF276" s="675"/>
      <c r="DG276" s="676"/>
      <c r="DH276" s="676"/>
      <c r="DI276" s="676"/>
      <c r="DJ276" s="676"/>
      <c r="DK276" s="676"/>
      <c r="DL276" s="676"/>
      <c r="DM276" s="676"/>
      <c r="DN276" s="676"/>
      <c r="DO276" s="676"/>
      <c r="DP276" s="676"/>
      <c r="DQ276" s="676"/>
      <c r="DR276" s="676"/>
      <c r="DS276" s="676"/>
      <c r="DT276" s="676"/>
      <c r="DU276" s="676"/>
      <c r="DV276" s="676"/>
      <c r="DW276" s="676"/>
      <c r="DX276" s="676"/>
      <c r="DY276" s="676"/>
      <c r="DZ276" s="674"/>
      <c r="EA276" s="674"/>
      <c r="EB276" s="674"/>
      <c r="EC276" s="674"/>
      <c r="ED276" s="674"/>
      <c r="EE276" s="674"/>
      <c r="EF276" s="674"/>
      <c r="EG276" s="674"/>
      <c r="EH276" s="674"/>
      <c r="EI276" s="674"/>
      <c r="EJ276" s="674"/>
      <c r="EK276" s="674"/>
      <c r="EL276" s="674"/>
      <c r="EM276" s="674"/>
      <c r="EN276" s="674"/>
      <c r="EO276" s="674"/>
      <c r="EP276" s="674"/>
      <c r="EQ276" s="674"/>
      <c r="ER276" s="674"/>
      <c r="ES276" s="674"/>
      <c r="ET276" s="674"/>
      <c r="EU276" s="674"/>
      <c r="EV276" s="674"/>
      <c r="EW276" s="674"/>
      <c r="EX276" s="675"/>
      <c r="EY276" s="675"/>
      <c r="EZ276" s="675"/>
      <c r="FA276" s="675"/>
      <c r="FB276" s="675"/>
      <c r="FC276" s="674"/>
      <c r="FD276" s="674"/>
      <c r="FE276" s="675"/>
      <c r="FF276" s="675"/>
      <c r="FG276" s="674"/>
      <c r="FH276" s="674"/>
      <c r="FI276" s="675"/>
      <c r="FJ276" s="675"/>
      <c r="FK276" s="674"/>
      <c r="FL276" s="674"/>
      <c r="FM276" s="674"/>
      <c r="FN276" s="674"/>
      <c r="FO276" s="674"/>
      <c r="FP276" s="674"/>
      <c r="FQ276" s="674"/>
      <c r="FR276" s="675"/>
      <c r="FS276" s="675"/>
      <c r="FT276" s="674"/>
      <c r="FU276" s="674"/>
      <c r="FV276" s="675"/>
      <c r="FW276" s="675"/>
      <c r="FX276" s="674"/>
      <c r="FY276" s="674"/>
      <c r="FZ276" s="674"/>
      <c r="GA276" s="674"/>
      <c r="GB276" s="674"/>
      <c r="GC276" s="673"/>
      <c r="GD276" s="677"/>
      <c r="GE276" s="674"/>
      <c r="GF276" s="674"/>
      <c r="GG276" s="674"/>
      <c r="GH276" s="674"/>
      <c r="GI276" s="674"/>
      <c r="GJ276" s="674"/>
      <c r="GK276" s="674"/>
      <c r="GL276" s="676"/>
      <c r="GM276" s="676"/>
      <c r="GN276" s="676"/>
      <c r="GO276" s="676"/>
      <c r="GP276" s="676"/>
      <c r="GQ276" s="676"/>
      <c r="GR276" s="676"/>
      <c r="GS276" s="676"/>
      <c r="GT276" s="676"/>
      <c r="GU276" s="676"/>
      <c r="GV276" s="676"/>
      <c r="GW276" s="676"/>
      <c r="GX276" s="676"/>
      <c r="GY276" s="676"/>
      <c r="GZ276" s="676"/>
      <c r="HA276" s="676"/>
      <c r="HB276" s="676"/>
      <c r="HC276" s="676"/>
      <c r="HD276" s="676"/>
      <c r="HE276" s="676"/>
      <c r="HF276" s="676"/>
      <c r="HG276" s="676"/>
      <c r="HH276" s="676"/>
      <c r="HI276" s="676"/>
      <c r="HJ276" s="676"/>
      <c r="HK276" s="676"/>
      <c r="HL276" s="676"/>
      <c r="HM276" s="676"/>
      <c r="HN276" s="676"/>
      <c r="HO276" s="676"/>
      <c r="HP276" s="676"/>
      <c r="HQ276" s="676"/>
      <c r="HR276" s="676"/>
      <c r="HS276" s="676"/>
      <c r="HT276" s="676"/>
      <c r="HU276" s="676"/>
      <c r="HV276" s="676"/>
      <c r="HW276" s="676"/>
      <c r="HX276" s="676"/>
      <c r="HY276" s="676"/>
      <c r="HZ276" s="676"/>
      <c r="IA276" s="676"/>
      <c r="IB276" s="676"/>
      <c r="IC276" s="676"/>
      <c r="ID276" s="674"/>
      <c r="IE276" s="674"/>
      <c r="IF276" s="674"/>
      <c r="IG276" s="674"/>
      <c r="IH276" s="674"/>
      <c r="II276" s="674"/>
      <c r="IJ276" s="674"/>
      <c r="IK276" s="674"/>
      <c r="IL276" s="674"/>
      <c r="IM276" s="674"/>
      <c r="IN276" s="674"/>
      <c r="IO276" s="674"/>
      <c r="IP276" s="674"/>
      <c r="IQ276" s="674"/>
      <c r="IR276" s="674"/>
      <c r="IS276" s="674"/>
      <c r="IT276" s="674"/>
      <c r="IU276" s="674"/>
      <c r="IV276" s="674"/>
      <c r="IW276" s="674"/>
      <c r="IX276" s="674"/>
      <c r="IY276" s="674"/>
      <c r="IZ276" s="674"/>
      <c r="JA276" s="674"/>
      <c r="JB276" s="675"/>
      <c r="JC276" s="675"/>
      <c r="JD276" s="675"/>
      <c r="JE276" s="675"/>
      <c r="JF276" s="675"/>
      <c r="JG276" s="674"/>
      <c r="JH276" s="674"/>
      <c r="JI276" s="675"/>
      <c r="JJ276" s="675"/>
      <c r="JK276" s="674"/>
      <c r="JL276" s="674"/>
      <c r="JM276" s="675"/>
      <c r="JN276" s="675"/>
      <c r="JO276" s="674"/>
      <c r="JP276" s="674"/>
      <c r="JQ276" s="674"/>
      <c r="JR276" s="674"/>
      <c r="JS276" s="674"/>
      <c r="JT276" s="674"/>
      <c r="JU276" s="674"/>
      <c r="JV276" s="675"/>
      <c r="JW276" s="675"/>
      <c r="JX276" s="674"/>
      <c r="JY276" s="674"/>
      <c r="JZ276" s="675"/>
      <c r="KA276" s="675"/>
      <c r="KB276" s="674"/>
      <c r="KC276" s="674"/>
      <c r="KD276" s="674"/>
      <c r="KE276" s="674"/>
      <c r="KF276" s="674"/>
      <c r="KG276" s="673"/>
      <c r="KH276" s="677"/>
      <c r="KI276" s="674"/>
      <c r="KJ276" s="674"/>
      <c r="KK276" s="674"/>
      <c r="KL276" s="674"/>
      <c r="KM276" s="674"/>
      <c r="KN276" s="674"/>
      <c r="KO276" s="674"/>
      <c r="KP276" s="676"/>
      <c r="KQ276" s="676"/>
      <c r="KR276" s="676"/>
      <c r="KS276" s="676"/>
      <c r="KT276" s="676"/>
      <c r="KU276" s="676"/>
      <c r="KV276" s="676"/>
      <c r="KW276" s="676"/>
      <c r="KX276" s="676"/>
      <c r="KY276" s="676"/>
      <c r="KZ276" s="676"/>
      <c r="LA276" s="676"/>
      <c r="LB276" s="676"/>
      <c r="LC276" s="676"/>
      <c r="LD276" s="676"/>
      <c r="LE276" s="676"/>
      <c r="LF276" s="676"/>
      <c r="LG276" s="676"/>
      <c r="LH276" s="676"/>
      <c r="LI276" s="676"/>
      <c r="LJ276" s="676"/>
      <c r="LK276" s="676"/>
      <c r="LL276" s="676"/>
      <c r="LM276" s="676"/>
      <c r="LN276" s="676"/>
      <c r="LO276" s="676"/>
      <c r="LP276" s="676"/>
      <c r="LQ276" s="676"/>
      <c r="LR276" s="676"/>
      <c r="LS276" s="676"/>
      <c r="LT276" s="676"/>
      <c r="LU276" s="676"/>
      <c r="LV276" s="676"/>
      <c r="LW276" s="676"/>
      <c r="LX276" s="676"/>
      <c r="LY276" s="676"/>
      <c r="LZ276" s="676"/>
      <c r="MA276" s="676"/>
      <c r="MB276" s="676"/>
      <c r="MC276" s="676"/>
      <c r="MD276" s="676"/>
      <c r="ME276" s="676"/>
      <c r="MF276" s="676"/>
      <c r="MG276" s="676"/>
      <c r="MH276" s="674"/>
      <c r="MI276" s="674"/>
      <c r="MJ276" s="674"/>
      <c r="MK276" s="674"/>
      <c r="ML276" s="674"/>
      <c r="MM276" s="674"/>
      <c r="MN276" s="674"/>
      <c r="MO276" s="674"/>
      <c r="MP276" s="674"/>
      <c r="MQ276" s="674"/>
      <c r="MR276" s="674"/>
      <c r="MS276" s="674"/>
      <c r="MT276" s="674"/>
      <c r="MU276" s="674"/>
      <c r="MV276" s="674"/>
      <c r="MW276" s="674"/>
      <c r="MX276" s="674"/>
      <c r="MY276" s="674"/>
      <c r="MZ276" s="674"/>
      <c r="NA276" s="674"/>
      <c r="NB276" s="674"/>
      <c r="NC276" s="674"/>
      <c r="ND276" s="674"/>
      <c r="NE276" s="674"/>
      <c r="NF276" s="675"/>
      <c r="NG276" s="675"/>
      <c r="NH276" s="675"/>
      <c r="NI276" s="675"/>
      <c r="NJ276" s="675"/>
      <c r="NK276" s="674"/>
      <c r="NL276" s="674"/>
      <c r="NM276" s="675"/>
      <c r="NN276" s="675"/>
      <c r="NO276" s="674"/>
      <c r="NP276" s="674"/>
      <c r="NQ276" s="675"/>
      <c r="NR276" s="675"/>
      <c r="NS276" s="674"/>
      <c r="NT276" s="674"/>
      <c r="NU276" s="674"/>
      <c r="NV276" s="674"/>
      <c r="NW276" s="674"/>
      <c r="NX276" s="674"/>
      <c r="NY276" s="674"/>
      <c r="NZ276" s="675"/>
      <c r="OA276" s="675"/>
      <c r="OB276" s="674"/>
      <c r="OC276" s="674"/>
      <c r="OD276" s="675"/>
      <c r="OE276" s="675"/>
      <c r="OF276" s="674"/>
      <c r="OG276" s="674"/>
      <c r="OH276" s="674"/>
      <c r="OI276" s="674"/>
      <c r="OJ276" s="674"/>
      <c r="OK276" s="673"/>
      <c r="OL276" s="677"/>
      <c r="OM276" s="674"/>
      <c r="ON276" s="674"/>
      <c r="OO276" s="674"/>
      <c r="OP276" s="674"/>
      <c r="OQ276" s="674"/>
      <c r="OR276" s="674"/>
      <c r="OS276" s="674"/>
      <c r="OT276" s="676"/>
      <c r="OU276" s="676"/>
      <c r="OV276" s="676"/>
      <c r="OW276" s="676"/>
      <c r="OX276" s="676"/>
      <c r="OY276" s="676"/>
      <c r="OZ276" s="676"/>
      <c r="PA276" s="676"/>
      <c r="PB276" s="676"/>
      <c r="PC276" s="676"/>
      <c r="PD276" s="676"/>
      <c r="PE276" s="676"/>
      <c r="PF276" s="676"/>
      <c r="PG276" s="676"/>
      <c r="PH276" s="676"/>
      <c r="PI276" s="676"/>
      <c r="PJ276" s="676"/>
      <c r="PK276" s="676"/>
      <c r="PL276" s="676"/>
      <c r="PM276" s="676"/>
      <c r="PN276" s="676"/>
      <c r="PO276" s="676"/>
      <c r="PP276" s="676"/>
      <c r="PQ276" s="676"/>
      <c r="PR276" s="676"/>
      <c r="PS276" s="676"/>
      <c r="PT276" s="676"/>
      <c r="PU276" s="676"/>
      <c r="PV276" s="676"/>
      <c r="PW276" s="676"/>
      <c r="PX276" s="676"/>
      <c r="PY276" s="676"/>
      <c r="PZ276" s="676"/>
      <c r="QA276" s="676"/>
      <c r="QB276" s="676"/>
      <c r="QC276" s="676"/>
      <c r="QD276" s="676"/>
      <c r="QE276" s="676"/>
      <c r="QF276" s="676"/>
      <c r="QG276" s="676"/>
      <c r="QH276" s="676"/>
      <c r="QI276" s="676"/>
      <c r="QJ276" s="676"/>
      <c r="QK276" s="676"/>
      <c r="QL276" s="674"/>
      <c r="QM276" s="674"/>
      <c r="QN276" s="674"/>
      <c r="QO276" s="674"/>
      <c r="QP276" s="674"/>
      <c r="QQ276" s="674"/>
      <c r="QR276" s="674"/>
      <c r="QS276" s="674"/>
      <c r="QT276" s="674"/>
      <c r="QU276" s="674"/>
      <c r="QV276" s="674"/>
      <c r="QW276" s="674"/>
      <c r="QX276" s="674"/>
      <c r="QY276" s="674"/>
      <c r="QZ276" s="674"/>
      <c r="RA276" s="674"/>
      <c r="RB276" s="674"/>
      <c r="RC276" s="674"/>
      <c r="RD276" s="674"/>
      <c r="RE276" s="674"/>
      <c r="RF276" s="674"/>
      <c r="RG276" s="674"/>
      <c r="RH276" s="674"/>
      <c r="RI276" s="674"/>
      <c r="RJ276" s="675"/>
      <c r="RK276" s="675"/>
      <c r="RL276" s="675"/>
      <c r="RM276" s="675"/>
      <c r="RN276" s="675"/>
      <c r="RO276" s="674"/>
      <c r="RP276" s="674"/>
      <c r="RQ276" s="675"/>
      <c r="RR276" s="675"/>
      <c r="RS276" s="674"/>
      <c r="RT276" s="674"/>
      <c r="RU276" s="675"/>
      <c r="RV276" s="675"/>
      <c r="RW276" s="674"/>
      <c r="RX276" s="674"/>
      <c r="RY276" s="674"/>
      <c r="RZ276" s="674"/>
      <c r="SA276" s="674"/>
      <c r="SB276" s="674"/>
      <c r="SC276" s="674"/>
      <c r="SD276" s="675"/>
      <c r="SE276" s="675"/>
      <c r="SF276" s="674"/>
      <c r="SG276" s="674"/>
      <c r="SH276" s="675"/>
      <c r="SI276" s="675"/>
      <c r="SJ276" s="674"/>
      <c r="SK276" s="674"/>
      <c r="SL276" s="674"/>
      <c r="SM276" s="674"/>
      <c r="SN276" s="674"/>
      <c r="SO276" s="673"/>
      <c r="SP276" s="677"/>
      <c r="SQ276" s="674"/>
      <c r="SR276" s="674"/>
      <c r="SS276" s="674"/>
      <c r="ST276" s="674"/>
      <c r="SU276" s="674"/>
      <c r="SV276" s="674"/>
      <c r="SW276" s="674"/>
      <c r="SX276" s="676"/>
      <c r="SY276" s="676"/>
      <c r="SZ276" s="676"/>
      <c r="TA276" s="676"/>
      <c r="TB276" s="676"/>
      <c r="TC276" s="676"/>
      <c r="TD276" s="676"/>
      <c r="TE276" s="676"/>
      <c r="TF276" s="676"/>
      <c r="TG276" s="676"/>
      <c r="TH276" s="676"/>
      <c r="TI276" s="676"/>
      <c r="TJ276" s="676"/>
      <c r="TK276" s="676"/>
      <c r="TL276" s="676"/>
      <c r="TM276" s="676"/>
      <c r="TN276" s="676"/>
      <c r="TO276" s="676"/>
      <c r="TP276" s="676"/>
      <c r="TQ276" s="676"/>
      <c r="TR276" s="676"/>
      <c r="TS276" s="676"/>
      <c r="TT276" s="676"/>
      <c r="TU276" s="676"/>
      <c r="TV276" s="676"/>
      <c r="TW276" s="676"/>
      <c r="TX276" s="676"/>
      <c r="TY276" s="676"/>
      <c r="TZ276" s="676"/>
      <c r="UA276" s="676"/>
      <c r="UB276" s="676"/>
      <c r="UC276" s="676"/>
      <c r="UD276" s="676"/>
      <c r="UE276" s="676"/>
      <c r="UF276" s="676"/>
      <c r="UG276" s="676"/>
      <c r="UH276" s="676"/>
      <c r="UI276" s="676"/>
      <c r="UJ276" s="676"/>
      <c r="UK276" s="676"/>
      <c r="UL276" s="676"/>
      <c r="UM276" s="676"/>
      <c r="UN276" s="676"/>
      <c r="UO276" s="676"/>
      <c r="UP276" s="674"/>
      <c r="UQ276" s="674"/>
      <c r="UR276" s="674"/>
      <c r="US276" s="674"/>
      <c r="UT276" s="674"/>
      <c r="UU276" s="674"/>
      <c r="UV276" s="674"/>
      <c r="UW276" s="674"/>
      <c r="UX276" s="674"/>
      <c r="UY276" s="674"/>
      <c r="UZ276" s="674"/>
      <c r="VA276" s="674"/>
      <c r="VB276" s="674"/>
      <c r="VC276" s="674"/>
      <c r="VD276" s="674"/>
      <c r="VE276" s="674"/>
      <c r="VF276" s="674"/>
      <c r="VG276" s="674"/>
      <c r="VH276" s="674"/>
      <c r="VI276" s="674"/>
      <c r="VJ276" s="674"/>
      <c r="VK276" s="674"/>
      <c r="VL276" s="674"/>
      <c r="VM276" s="674"/>
      <c r="VN276" s="675"/>
      <c r="VO276" s="675"/>
      <c r="VP276" s="675"/>
      <c r="VQ276" s="675"/>
      <c r="VR276" s="675"/>
      <c r="VS276" s="674"/>
      <c r="VT276" s="674"/>
      <c r="VU276" s="675"/>
      <c r="VV276" s="675"/>
      <c r="VW276" s="674"/>
      <c r="VX276" s="674"/>
      <c r="VY276" s="675"/>
      <c r="VZ276" s="675"/>
      <c r="WA276" s="674"/>
      <c r="WB276" s="674"/>
      <c r="WC276" s="674"/>
      <c r="WD276" s="674"/>
      <c r="WE276" s="674"/>
      <c r="WF276" s="674"/>
      <c r="WG276" s="674"/>
      <c r="WH276" s="675"/>
      <c r="WI276" s="675"/>
      <c r="WJ276" s="674"/>
      <c r="WK276" s="674"/>
      <c r="WL276" s="675"/>
      <c r="WM276" s="675"/>
      <c r="WN276" s="674"/>
      <c r="WO276" s="674"/>
      <c r="WP276" s="674"/>
      <c r="WQ276" s="674"/>
      <c r="WR276" s="674"/>
      <c r="WS276" s="673"/>
      <c r="WT276" s="677"/>
      <c r="WU276" s="674"/>
      <c r="WV276" s="674"/>
      <c r="WW276" s="674"/>
      <c r="WX276" s="674"/>
      <c r="WY276" s="674"/>
      <c r="WZ276" s="674"/>
      <c r="XA276" s="674"/>
      <c r="XB276" s="676"/>
      <c r="XC276" s="676"/>
      <c r="XD276" s="676"/>
      <c r="XE276" s="676"/>
      <c r="XF276" s="676"/>
      <c r="XG276" s="676"/>
      <c r="XH276" s="676"/>
      <c r="XI276" s="676"/>
      <c r="XJ276" s="676"/>
      <c r="XK276" s="676"/>
      <c r="XL276" s="676"/>
      <c r="XM276" s="676"/>
      <c r="XN276" s="676"/>
      <c r="XO276" s="676"/>
      <c r="XP276" s="676"/>
      <c r="XQ276" s="676"/>
      <c r="XR276" s="676"/>
      <c r="XS276" s="676"/>
      <c r="XT276" s="676"/>
      <c r="XU276" s="676"/>
      <c r="XV276" s="676"/>
      <c r="XW276" s="676"/>
      <c r="XX276" s="676"/>
      <c r="XY276" s="676"/>
      <c r="XZ276" s="676"/>
      <c r="YA276" s="676"/>
      <c r="YB276" s="676"/>
      <c r="YC276" s="676"/>
      <c r="YD276" s="676"/>
      <c r="YE276" s="676"/>
      <c r="YF276" s="676"/>
      <c r="YG276" s="676"/>
      <c r="YH276" s="676"/>
      <c r="YI276" s="676"/>
      <c r="YJ276" s="676"/>
      <c r="YK276" s="676"/>
      <c r="YL276" s="676"/>
      <c r="YM276" s="676"/>
      <c r="YN276" s="676"/>
      <c r="YO276" s="676"/>
      <c r="YP276" s="676"/>
      <c r="YQ276" s="676"/>
      <c r="YR276" s="676"/>
      <c r="YS276" s="676"/>
      <c r="YT276" s="674"/>
      <c r="YU276" s="674"/>
      <c r="YV276" s="674"/>
      <c r="YW276" s="674"/>
      <c r="YX276" s="674"/>
      <c r="YY276" s="674"/>
      <c r="YZ276" s="674"/>
      <c r="ZA276" s="674"/>
      <c r="ZB276" s="674"/>
      <c r="ZC276" s="674"/>
      <c r="ZD276" s="674"/>
      <c r="ZE276" s="674"/>
      <c r="ZF276" s="674"/>
      <c r="ZG276" s="674"/>
      <c r="ZH276" s="674"/>
      <c r="ZI276" s="674"/>
      <c r="ZJ276" s="674"/>
      <c r="ZK276" s="674"/>
      <c r="ZL276" s="674"/>
      <c r="ZM276" s="674"/>
      <c r="ZN276" s="674"/>
      <c r="ZO276" s="674"/>
      <c r="ZP276" s="674"/>
      <c r="ZQ276" s="674"/>
      <c r="ZR276" s="675"/>
      <c r="ZS276" s="675"/>
      <c r="ZT276" s="675"/>
      <c r="ZU276" s="675"/>
      <c r="ZV276" s="675"/>
      <c r="ZW276" s="674"/>
      <c r="ZX276" s="674"/>
      <c r="ZY276" s="675"/>
      <c r="ZZ276" s="675"/>
      <c r="AAA276" s="674"/>
      <c r="AAB276" s="674"/>
      <c r="AAC276" s="675"/>
      <c r="AAD276" s="675"/>
      <c r="AAE276" s="674"/>
      <c r="AAF276" s="674"/>
      <c r="AAG276" s="674"/>
      <c r="AAH276" s="674"/>
      <c r="AAI276" s="674"/>
      <c r="AAJ276" s="674"/>
      <c r="AAK276" s="674"/>
      <c r="AAL276" s="675"/>
      <c r="AAM276" s="675"/>
      <c r="AAN276" s="674"/>
      <c r="AAO276" s="674"/>
      <c r="AAP276" s="675"/>
      <c r="AAQ276" s="675"/>
      <c r="AAR276" s="674"/>
      <c r="AAS276" s="674"/>
      <c r="AAT276" s="674"/>
      <c r="AAU276" s="674"/>
      <c r="AAV276" s="674"/>
      <c r="AAW276" s="673"/>
      <c r="AAX276" s="677"/>
      <c r="AAY276" s="674"/>
      <c r="AAZ276" s="674"/>
      <c r="ABA276" s="674"/>
      <c r="ABB276" s="674"/>
      <c r="ABC276" s="674"/>
      <c r="ABD276" s="674"/>
      <c r="ABE276" s="674"/>
      <c r="ABF276" s="676"/>
      <c r="ABG276" s="676"/>
      <c r="ABH276" s="676"/>
      <c r="ABI276" s="676"/>
      <c r="ABJ276" s="676"/>
      <c r="ABK276" s="676"/>
      <c r="ABL276" s="676"/>
      <c r="ABM276" s="676"/>
      <c r="ABN276" s="676"/>
      <c r="ABO276" s="676"/>
      <c r="ABP276" s="676"/>
      <c r="ABQ276" s="676"/>
      <c r="ABR276" s="676"/>
      <c r="ABS276" s="676"/>
      <c r="ABT276" s="676"/>
      <c r="ABU276" s="676"/>
      <c r="ABV276" s="676"/>
      <c r="ABW276" s="676"/>
      <c r="ABX276" s="676"/>
      <c r="ABY276" s="676"/>
      <c r="ABZ276" s="676"/>
      <c r="ACA276" s="676"/>
      <c r="ACB276" s="676"/>
      <c r="ACC276" s="676"/>
      <c r="ACD276" s="676"/>
      <c r="ACE276" s="676"/>
      <c r="ACF276" s="676"/>
      <c r="ACG276" s="676"/>
      <c r="ACH276" s="676"/>
      <c r="ACI276" s="676"/>
      <c r="ACJ276" s="676"/>
      <c r="ACK276" s="676"/>
      <c r="ACL276" s="676"/>
      <c r="ACM276" s="676"/>
      <c r="ACN276" s="676"/>
      <c r="ACO276" s="676"/>
      <c r="ACP276" s="676"/>
      <c r="ACQ276" s="676"/>
      <c r="ACR276" s="676"/>
      <c r="ACS276" s="676"/>
      <c r="ACT276" s="676"/>
      <c r="ACU276" s="676"/>
      <c r="ACV276" s="676"/>
      <c r="ACW276" s="676"/>
      <c r="ACX276" s="674"/>
      <c r="ACY276" s="674"/>
      <c r="ACZ276" s="674"/>
      <c r="ADA276" s="674"/>
      <c r="ADB276" s="674"/>
      <c r="ADC276" s="674"/>
      <c r="ADD276" s="674"/>
      <c r="ADE276" s="674"/>
      <c r="ADF276" s="674"/>
      <c r="ADG276" s="674"/>
      <c r="ADH276" s="674"/>
      <c r="ADI276" s="674"/>
      <c r="ADJ276" s="674"/>
      <c r="ADK276" s="674"/>
      <c r="ADL276" s="674"/>
      <c r="ADM276" s="674"/>
      <c r="ADN276" s="674"/>
      <c r="ADO276" s="674"/>
      <c r="ADP276" s="674"/>
      <c r="ADQ276" s="674"/>
      <c r="ADR276" s="674"/>
      <c r="ADS276" s="674"/>
      <c r="ADT276" s="674"/>
      <c r="ADU276" s="674"/>
      <c r="ADV276" s="675"/>
      <c r="ADW276" s="675"/>
      <c r="ADX276" s="675"/>
      <c r="ADY276" s="675"/>
      <c r="ADZ276" s="675"/>
      <c r="AEA276" s="674"/>
      <c r="AEB276" s="674"/>
      <c r="AEC276" s="675"/>
      <c r="AED276" s="675"/>
      <c r="AEE276" s="674"/>
      <c r="AEF276" s="674"/>
      <c r="AEG276" s="675"/>
      <c r="AEH276" s="675"/>
      <c r="AEI276" s="674"/>
      <c r="AEJ276" s="674"/>
      <c r="AEK276" s="674"/>
      <c r="AEL276" s="674"/>
      <c r="AEM276" s="674"/>
      <c r="AEN276" s="674"/>
      <c r="AEO276" s="674"/>
      <c r="AEP276" s="675"/>
      <c r="AEQ276" s="675"/>
      <c r="AER276" s="674"/>
      <c r="AES276" s="674"/>
      <c r="AET276" s="675"/>
      <c r="AEU276" s="675"/>
      <c r="AEV276" s="674"/>
      <c r="AEW276" s="674"/>
      <c r="AEX276" s="674"/>
      <c r="AEY276" s="674"/>
      <c r="AEZ276" s="674"/>
      <c r="AFA276" s="673"/>
      <c r="AFB276" s="677"/>
      <c r="AFC276" s="674"/>
      <c r="AFD276" s="674"/>
      <c r="AFE276" s="674"/>
      <c r="AFF276" s="674"/>
      <c r="AFG276" s="674"/>
      <c r="AFH276" s="674"/>
      <c r="AFI276" s="674"/>
      <c r="AFJ276" s="676"/>
      <c r="AFK276" s="676"/>
      <c r="AFL276" s="676"/>
      <c r="AFM276" s="676"/>
      <c r="AFN276" s="676"/>
      <c r="AFO276" s="676"/>
      <c r="AFP276" s="676"/>
      <c r="AFQ276" s="676"/>
      <c r="AFR276" s="676"/>
      <c r="AFS276" s="676"/>
      <c r="AFT276" s="676"/>
      <c r="AFU276" s="676"/>
      <c r="AFV276" s="676"/>
      <c r="AFW276" s="676"/>
      <c r="AFX276" s="676"/>
      <c r="AFY276" s="676"/>
      <c r="AFZ276" s="676"/>
      <c r="AGA276" s="676"/>
      <c r="AGB276" s="676"/>
      <c r="AGC276" s="676"/>
      <c r="AGD276" s="676"/>
      <c r="AGE276" s="676"/>
      <c r="AGF276" s="676"/>
      <c r="AGG276" s="676"/>
      <c r="AGH276" s="676"/>
      <c r="AGI276" s="676"/>
      <c r="AGJ276" s="676"/>
      <c r="AGK276" s="676"/>
      <c r="AGL276" s="676"/>
      <c r="AGM276" s="676"/>
      <c r="AGN276" s="676"/>
      <c r="AGO276" s="676"/>
      <c r="AGP276" s="676"/>
      <c r="AGQ276" s="676"/>
      <c r="AGR276" s="676"/>
      <c r="AGS276" s="676"/>
      <c r="AGT276" s="676"/>
      <c r="AGU276" s="676"/>
      <c r="AGV276" s="676"/>
      <c r="AGW276" s="676"/>
      <c r="AGX276" s="676"/>
      <c r="AGY276" s="676"/>
      <c r="AGZ276" s="676"/>
      <c r="AHA276" s="676"/>
      <c r="AHB276" s="674"/>
      <c r="AHC276" s="674"/>
      <c r="AHD276" s="674"/>
      <c r="AHE276" s="674"/>
      <c r="AHF276" s="674"/>
      <c r="AHG276" s="674"/>
      <c r="AHH276" s="674"/>
      <c r="AHI276" s="674"/>
      <c r="AHJ276" s="674"/>
      <c r="AHK276" s="674"/>
      <c r="AHL276" s="674"/>
      <c r="AHM276" s="674"/>
      <c r="AHN276" s="674"/>
      <c r="AHO276" s="674"/>
      <c r="AHP276" s="674"/>
      <c r="AHQ276" s="674"/>
      <c r="AHR276" s="674"/>
      <c r="AHS276" s="674"/>
      <c r="AHT276" s="674"/>
      <c r="AHU276" s="674"/>
      <c r="AHV276" s="674"/>
      <c r="AHW276" s="674"/>
      <c r="AHX276" s="674"/>
      <c r="AHY276" s="674"/>
      <c r="AHZ276" s="675"/>
      <c r="AIA276" s="675"/>
      <c r="AIB276" s="675"/>
      <c r="AIC276" s="675"/>
      <c r="AID276" s="675"/>
      <c r="AIE276" s="674"/>
      <c r="AIF276" s="674"/>
      <c r="AIG276" s="675"/>
      <c r="AIH276" s="675"/>
      <c r="AII276" s="674"/>
      <c r="AIJ276" s="674"/>
      <c r="AIK276" s="675"/>
      <c r="AIL276" s="675"/>
      <c r="AIM276" s="674"/>
      <c r="AIN276" s="674"/>
      <c r="AIO276" s="674"/>
      <c r="AIP276" s="674"/>
      <c r="AIQ276" s="674"/>
      <c r="AIR276" s="674"/>
      <c r="AIS276" s="674"/>
      <c r="AIT276" s="675"/>
      <c r="AIU276" s="675"/>
      <c r="AIV276" s="674"/>
      <c r="AIW276" s="674"/>
      <c r="AIX276" s="675"/>
      <c r="AIY276" s="675"/>
      <c r="AIZ276" s="674"/>
      <c r="AJA276" s="674"/>
      <c r="AJB276" s="674"/>
      <c r="AJC276" s="674"/>
      <c r="AJD276" s="674"/>
      <c r="AJE276" s="673"/>
      <c r="AJF276" s="677"/>
      <c r="AJG276" s="674"/>
      <c r="AJH276" s="674"/>
      <c r="AJI276" s="674"/>
      <c r="AJJ276" s="674"/>
      <c r="AJK276" s="674"/>
      <c r="AJL276" s="674"/>
      <c r="AJM276" s="674"/>
      <c r="AJN276" s="676"/>
      <c r="AJO276" s="676"/>
      <c r="AJP276" s="676"/>
      <c r="AJQ276" s="676"/>
      <c r="AJR276" s="676"/>
      <c r="AJS276" s="676"/>
      <c r="AJT276" s="676"/>
      <c r="AJU276" s="676"/>
      <c r="AJV276" s="676"/>
      <c r="AJW276" s="676"/>
      <c r="AJX276" s="676"/>
      <c r="AJY276" s="676"/>
      <c r="AJZ276" s="676"/>
      <c r="AKA276" s="676"/>
      <c r="AKB276" s="676"/>
      <c r="AKC276" s="676"/>
      <c r="AKD276" s="676"/>
      <c r="AKE276" s="676"/>
      <c r="AKF276" s="676"/>
      <c r="AKG276" s="676"/>
      <c r="AKH276" s="676"/>
      <c r="AKI276" s="676"/>
      <c r="AKJ276" s="676"/>
      <c r="AKK276" s="676"/>
      <c r="AKL276" s="676"/>
      <c r="AKM276" s="676"/>
      <c r="AKN276" s="676"/>
      <c r="AKO276" s="676"/>
      <c r="AKP276" s="676"/>
      <c r="AKQ276" s="676"/>
      <c r="AKR276" s="676"/>
      <c r="AKS276" s="676"/>
      <c r="AKT276" s="676"/>
      <c r="AKU276" s="676"/>
      <c r="AKV276" s="676"/>
      <c r="AKW276" s="676"/>
      <c r="AKX276" s="676"/>
      <c r="AKY276" s="676"/>
      <c r="AKZ276" s="676"/>
      <c r="ALA276" s="676"/>
      <c r="ALB276" s="676"/>
      <c r="ALC276" s="676"/>
      <c r="ALD276" s="676"/>
      <c r="ALE276" s="676"/>
      <c r="ALF276" s="674"/>
      <c r="ALG276" s="674"/>
      <c r="ALH276" s="674"/>
      <c r="ALI276" s="674"/>
      <c r="ALJ276" s="674"/>
      <c r="ALK276" s="674"/>
      <c r="ALL276" s="674"/>
      <c r="ALM276" s="674"/>
      <c r="ALN276" s="674"/>
      <c r="ALO276" s="674"/>
      <c r="ALP276" s="674"/>
      <c r="ALQ276" s="674"/>
      <c r="ALR276" s="674"/>
      <c r="ALS276" s="674"/>
      <c r="ALT276" s="674"/>
      <c r="ALU276" s="674"/>
      <c r="ALV276" s="674"/>
      <c r="ALW276" s="674"/>
      <c r="ALX276" s="674"/>
      <c r="ALY276" s="674"/>
      <c r="ALZ276" s="674"/>
      <c r="AMA276" s="674"/>
      <c r="AMB276" s="674"/>
      <c r="AMC276" s="674"/>
      <c r="AMD276" s="675"/>
      <c r="AME276" s="675"/>
      <c r="AMF276" s="675"/>
      <c r="AMG276" s="675"/>
      <c r="AMH276" s="675"/>
      <c r="AMI276" s="674"/>
      <c r="AMJ276" s="674"/>
      <c r="AMK276" s="675"/>
      <c r="AML276" s="675"/>
      <c r="AMM276" s="674"/>
      <c r="AMN276" s="674"/>
      <c r="AMO276" s="675"/>
      <c r="AMP276" s="675"/>
      <c r="AMQ276" s="674"/>
      <c r="AMR276" s="674"/>
      <c r="AMS276" s="674"/>
      <c r="AMT276" s="674"/>
      <c r="AMU276" s="674"/>
      <c r="AMV276" s="674"/>
      <c r="AMW276" s="674"/>
      <c r="AMX276" s="675"/>
      <c r="AMY276" s="675"/>
      <c r="AMZ276" s="674"/>
      <c r="ANA276" s="674"/>
      <c r="ANB276" s="675"/>
      <c r="ANC276" s="675"/>
      <c r="AND276" s="674"/>
      <c r="ANE276" s="674"/>
      <c r="ANF276" s="674"/>
      <c r="ANG276" s="674"/>
      <c r="ANH276" s="674"/>
      <c r="ANI276" s="673"/>
      <c r="ANJ276" s="677"/>
      <c r="ANK276" s="674"/>
      <c r="ANL276" s="674"/>
      <c r="ANM276" s="674"/>
      <c r="ANN276" s="674"/>
      <c r="ANO276" s="674"/>
      <c r="ANP276" s="674"/>
      <c r="ANQ276" s="674"/>
      <c r="ANR276" s="676"/>
      <c r="ANS276" s="676"/>
      <c r="ANT276" s="676"/>
      <c r="ANU276" s="676"/>
      <c r="ANV276" s="676"/>
      <c r="ANW276" s="676"/>
      <c r="ANX276" s="676"/>
      <c r="ANY276" s="676"/>
      <c r="ANZ276" s="676"/>
      <c r="AOA276" s="676"/>
      <c r="AOB276" s="676"/>
      <c r="AOC276" s="676"/>
      <c r="AOD276" s="676"/>
      <c r="AOE276" s="676"/>
      <c r="AOF276" s="676"/>
      <c r="AOG276" s="676"/>
      <c r="AOH276" s="676"/>
      <c r="AOI276" s="676"/>
      <c r="AOJ276" s="676"/>
      <c r="AOK276" s="676"/>
      <c r="AOL276" s="676"/>
      <c r="AOM276" s="676"/>
      <c r="AON276" s="676"/>
      <c r="AOO276" s="676"/>
      <c r="AOP276" s="676"/>
      <c r="AOQ276" s="676"/>
      <c r="AOR276" s="676"/>
      <c r="AOS276" s="676"/>
      <c r="AOT276" s="676"/>
      <c r="AOU276" s="676"/>
      <c r="AOV276" s="676"/>
      <c r="AOW276" s="676"/>
      <c r="AOX276" s="676"/>
      <c r="AOY276" s="676"/>
      <c r="AOZ276" s="676"/>
      <c r="APA276" s="676"/>
      <c r="APB276" s="676"/>
      <c r="APC276" s="676"/>
      <c r="APD276" s="676"/>
      <c r="APE276" s="676"/>
      <c r="APF276" s="676"/>
      <c r="APG276" s="676"/>
      <c r="APH276" s="676"/>
      <c r="API276" s="676"/>
      <c r="APJ276" s="674"/>
      <c r="APK276" s="674"/>
      <c r="APL276" s="674"/>
      <c r="APM276" s="674"/>
      <c r="APN276" s="674"/>
      <c r="APO276" s="674"/>
      <c r="APP276" s="674"/>
      <c r="APQ276" s="674"/>
      <c r="APR276" s="674"/>
      <c r="APS276" s="674"/>
      <c r="APT276" s="674"/>
      <c r="APU276" s="674"/>
      <c r="APV276" s="674"/>
      <c r="APW276" s="674"/>
      <c r="APX276" s="674"/>
      <c r="APY276" s="674"/>
      <c r="APZ276" s="674"/>
      <c r="AQA276" s="674"/>
      <c r="AQB276" s="674"/>
      <c r="AQC276" s="674"/>
      <c r="AQD276" s="674"/>
      <c r="AQE276" s="674"/>
      <c r="AQF276" s="674"/>
      <c r="AQG276" s="674"/>
      <c r="AQH276" s="675"/>
      <c r="AQI276" s="675"/>
      <c r="AQJ276" s="675"/>
      <c r="AQK276" s="675"/>
      <c r="AQL276" s="675"/>
      <c r="AQM276" s="674"/>
      <c r="AQN276" s="674"/>
      <c r="AQO276" s="675"/>
      <c r="AQP276" s="675"/>
      <c r="AQQ276" s="674"/>
      <c r="AQR276" s="674"/>
      <c r="AQS276" s="675"/>
      <c r="AQT276" s="675"/>
      <c r="AQU276" s="674"/>
      <c r="AQV276" s="674"/>
      <c r="AQW276" s="674"/>
      <c r="AQX276" s="674"/>
      <c r="AQY276" s="674"/>
      <c r="AQZ276" s="674"/>
      <c r="ARA276" s="674"/>
      <c r="ARB276" s="675"/>
      <c r="ARC276" s="675"/>
      <c r="ARD276" s="674"/>
      <c r="ARE276" s="674"/>
      <c r="ARF276" s="675"/>
      <c r="ARG276" s="675"/>
      <c r="ARH276" s="674"/>
      <c r="ARI276" s="674"/>
      <c r="ARJ276" s="674"/>
      <c r="ARK276" s="674"/>
      <c r="ARL276" s="674"/>
      <c r="ARM276" s="673"/>
      <c r="ARN276" s="677"/>
      <c r="ARO276" s="674"/>
      <c r="ARP276" s="674"/>
      <c r="ARQ276" s="674"/>
      <c r="ARR276" s="674"/>
      <c r="ARS276" s="674"/>
      <c r="ART276" s="674"/>
      <c r="ARU276" s="674"/>
      <c r="ARV276" s="676"/>
      <c r="ARW276" s="676"/>
      <c r="ARX276" s="676"/>
      <c r="ARY276" s="676"/>
      <c r="ARZ276" s="676"/>
      <c r="ASA276" s="676"/>
      <c r="ASB276" s="676"/>
      <c r="ASC276" s="676"/>
      <c r="ASD276" s="676"/>
      <c r="ASE276" s="676"/>
      <c r="ASF276" s="676"/>
      <c r="ASG276" s="676"/>
      <c r="ASH276" s="676"/>
      <c r="ASI276" s="676"/>
      <c r="ASJ276" s="676"/>
      <c r="ASK276" s="676"/>
      <c r="ASL276" s="676"/>
      <c r="ASM276" s="676"/>
      <c r="ASN276" s="676"/>
      <c r="ASO276" s="676"/>
      <c r="ASP276" s="676"/>
      <c r="ASQ276" s="676"/>
      <c r="ASR276" s="676"/>
      <c r="ASS276" s="676"/>
      <c r="AST276" s="676"/>
      <c r="ASU276" s="676"/>
      <c r="ASV276" s="676"/>
      <c r="ASW276" s="676"/>
      <c r="ASX276" s="676"/>
      <c r="ASY276" s="676"/>
      <c r="ASZ276" s="676"/>
      <c r="ATA276" s="676"/>
      <c r="ATB276" s="676"/>
      <c r="ATC276" s="676"/>
      <c r="ATD276" s="676"/>
      <c r="ATE276" s="676"/>
      <c r="ATF276" s="676"/>
      <c r="ATG276" s="676"/>
      <c r="ATH276" s="676"/>
      <c r="ATI276" s="676"/>
      <c r="ATJ276" s="676"/>
      <c r="ATK276" s="676"/>
      <c r="ATL276" s="676"/>
      <c r="ATM276" s="676"/>
      <c r="ATN276" s="674"/>
      <c r="ATO276" s="674"/>
      <c r="ATP276" s="674"/>
      <c r="ATQ276" s="674"/>
      <c r="ATR276" s="674"/>
      <c r="ATS276" s="674"/>
      <c r="ATT276" s="674"/>
      <c r="ATU276" s="674"/>
      <c r="ATV276" s="674"/>
      <c r="ATW276" s="674"/>
      <c r="ATX276" s="674"/>
      <c r="ATY276" s="674"/>
      <c r="ATZ276" s="674"/>
      <c r="AUA276" s="674"/>
      <c r="AUB276" s="674"/>
      <c r="AUC276" s="674"/>
      <c r="AUD276" s="674"/>
      <c r="AUE276" s="674"/>
      <c r="AUF276" s="674"/>
      <c r="AUG276" s="674"/>
      <c r="AUH276" s="674"/>
      <c r="AUI276" s="674"/>
      <c r="AUJ276" s="674"/>
      <c r="AUK276" s="674"/>
      <c r="AUL276" s="675"/>
      <c r="AUM276" s="675"/>
      <c r="AUN276" s="675"/>
      <c r="AUO276" s="675"/>
      <c r="AUP276" s="675"/>
      <c r="AUQ276" s="674"/>
      <c r="AUR276" s="674"/>
      <c r="AUS276" s="675"/>
      <c r="AUT276" s="675"/>
      <c r="AUU276" s="674"/>
      <c r="AUV276" s="674"/>
      <c r="AUW276" s="675"/>
      <c r="AUX276" s="675"/>
      <c r="AUY276" s="674"/>
      <c r="AUZ276" s="674"/>
      <c r="AVA276" s="674"/>
      <c r="AVB276" s="674"/>
      <c r="AVC276" s="674"/>
      <c r="AVD276" s="674"/>
      <c r="AVE276" s="674"/>
      <c r="AVF276" s="675"/>
      <c r="AVG276" s="675"/>
      <c r="AVH276" s="674"/>
      <c r="AVI276" s="674"/>
      <c r="AVJ276" s="675"/>
      <c r="AVK276" s="675"/>
      <c r="AVL276" s="674"/>
      <c r="AVM276" s="674"/>
      <c r="AVN276" s="674"/>
      <c r="AVO276" s="674"/>
      <c r="AVP276" s="674"/>
      <c r="AVQ276" s="673"/>
      <c r="AVR276" s="677"/>
      <c r="AVS276" s="674"/>
      <c r="AVT276" s="674"/>
      <c r="AVU276" s="674"/>
      <c r="AVV276" s="674"/>
      <c r="AVW276" s="674"/>
      <c r="AVX276" s="674"/>
      <c r="AVY276" s="674"/>
      <c r="AVZ276" s="676"/>
      <c r="AWA276" s="676"/>
      <c r="AWB276" s="676"/>
      <c r="AWC276" s="676"/>
      <c r="AWD276" s="676"/>
      <c r="AWE276" s="676"/>
      <c r="AWF276" s="676"/>
      <c r="AWG276" s="676"/>
      <c r="AWH276" s="676"/>
      <c r="AWI276" s="676"/>
      <c r="AWJ276" s="676"/>
      <c r="AWK276" s="676"/>
      <c r="AWL276" s="676"/>
      <c r="AWM276" s="676"/>
      <c r="AWN276" s="676"/>
      <c r="AWO276" s="676"/>
      <c r="AWP276" s="676"/>
      <c r="AWQ276" s="676"/>
      <c r="AWR276" s="676"/>
      <c r="AWS276" s="676"/>
      <c r="AWT276" s="676"/>
      <c r="AWU276" s="676"/>
      <c r="AWV276" s="676"/>
      <c r="AWW276" s="676"/>
      <c r="AWX276" s="676"/>
      <c r="AWY276" s="676"/>
      <c r="AWZ276" s="676"/>
      <c r="AXA276" s="676"/>
      <c r="AXB276" s="676"/>
      <c r="AXC276" s="676"/>
      <c r="AXD276" s="676"/>
      <c r="AXE276" s="676"/>
      <c r="AXF276" s="676"/>
      <c r="AXG276" s="676"/>
      <c r="AXH276" s="676"/>
      <c r="AXI276" s="676"/>
      <c r="AXJ276" s="676"/>
      <c r="AXK276" s="676"/>
      <c r="AXL276" s="676"/>
      <c r="AXM276" s="676"/>
      <c r="AXN276" s="676"/>
      <c r="AXO276" s="676"/>
      <c r="AXP276" s="676"/>
      <c r="AXQ276" s="676"/>
      <c r="AXR276" s="674"/>
      <c r="AXS276" s="674"/>
      <c r="AXT276" s="674"/>
      <c r="AXU276" s="674"/>
      <c r="AXV276" s="674"/>
      <c r="AXW276" s="674"/>
      <c r="AXX276" s="674"/>
      <c r="AXY276" s="674"/>
      <c r="AXZ276" s="674"/>
      <c r="AYA276" s="674"/>
      <c r="AYB276" s="674"/>
      <c r="AYC276" s="674"/>
      <c r="AYD276" s="674"/>
      <c r="AYE276" s="674"/>
      <c r="AYF276" s="674"/>
      <c r="AYG276" s="674"/>
      <c r="AYH276" s="674"/>
      <c r="AYI276" s="674"/>
      <c r="AYJ276" s="674"/>
      <c r="AYK276" s="674"/>
      <c r="AYL276" s="674"/>
      <c r="AYM276" s="674"/>
      <c r="AYN276" s="674"/>
      <c r="AYO276" s="674"/>
      <c r="AYP276" s="675"/>
      <c r="AYQ276" s="675"/>
      <c r="AYR276" s="675"/>
      <c r="AYS276" s="675"/>
      <c r="AYT276" s="675"/>
      <c r="AYU276" s="674"/>
      <c r="AYV276" s="674"/>
      <c r="AYW276" s="675"/>
      <c r="AYX276" s="675"/>
      <c r="AYY276" s="674"/>
      <c r="AYZ276" s="674"/>
      <c r="AZA276" s="675"/>
      <c r="AZB276" s="675"/>
      <c r="AZC276" s="674"/>
      <c r="AZD276" s="674"/>
      <c r="AZE276" s="674"/>
      <c r="AZF276" s="674"/>
      <c r="AZG276" s="674"/>
      <c r="AZH276" s="674"/>
      <c r="AZI276" s="674"/>
      <c r="AZJ276" s="675"/>
      <c r="AZK276" s="675"/>
      <c r="AZL276" s="674"/>
      <c r="AZM276" s="674"/>
      <c r="AZN276" s="675"/>
      <c r="AZO276" s="675"/>
      <c r="AZP276" s="674"/>
      <c r="AZQ276" s="674"/>
      <c r="AZR276" s="674"/>
      <c r="AZS276" s="674"/>
      <c r="AZT276" s="674"/>
      <c r="AZU276" s="673"/>
      <c r="AZV276" s="677"/>
      <c r="AZW276" s="674"/>
      <c r="AZX276" s="674"/>
      <c r="AZY276" s="674"/>
      <c r="AZZ276" s="674"/>
      <c r="BAA276" s="674"/>
      <c r="BAB276" s="674"/>
      <c r="BAC276" s="674"/>
      <c r="BAD276" s="676"/>
      <c r="BAE276" s="676"/>
      <c r="BAF276" s="676"/>
      <c r="BAG276" s="676"/>
      <c r="BAH276" s="676"/>
      <c r="BAI276" s="676"/>
      <c r="BAJ276" s="676"/>
      <c r="BAK276" s="676"/>
      <c r="BAL276" s="676"/>
      <c r="BAM276" s="676"/>
      <c r="BAN276" s="676"/>
      <c r="BAO276" s="676"/>
      <c r="BAP276" s="676"/>
      <c r="BAQ276" s="676"/>
      <c r="BAR276" s="676"/>
      <c r="BAS276" s="676"/>
      <c r="BAT276" s="676"/>
      <c r="BAU276" s="676"/>
      <c r="BAV276" s="676"/>
      <c r="BAW276" s="676"/>
      <c r="BAX276" s="676"/>
      <c r="BAY276" s="676"/>
      <c r="BAZ276" s="676"/>
      <c r="BBA276" s="676"/>
      <c r="BBB276" s="676"/>
      <c r="BBC276" s="676"/>
      <c r="BBD276" s="676"/>
      <c r="BBE276" s="676"/>
      <c r="BBF276" s="676"/>
      <c r="BBG276" s="676"/>
      <c r="BBH276" s="676"/>
      <c r="BBI276" s="676"/>
      <c r="BBJ276" s="676"/>
      <c r="BBK276" s="676"/>
      <c r="BBL276" s="676"/>
      <c r="BBM276" s="676"/>
      <c r="BBN276" s="676"/>
      <c r="BBO276" s="676"/>
      <c r="BBP276" s="676"/>
      <c r="BBQ276" s="676"/>
      <c r="BBR276" s="676"/>
      <c r="BBS276" s="676"/>
      <c r="BBT276" s="676"/>
      <c r="BBU276" s="676"/>
      <c r="BBV276" s="674"/>
      <c r="BBW276" s="674"/>
      <c r="BBX276" s="674"/>
      <c r="BBY276" s="674"/>
      <c r="BBZ276" s="674"/>
      <c r="BCA276" s="674"/>
      <c r="BCB276" s="674"/>
      <c r="BCC276" s="674"/>
      <c r="BCD276" s="674"/>
      <c r="BCE276" s="674"/>
      <c r="BCF276" s="674"/>
      <c r="BCG276" s="674"/>
      <c r="BCH276" s="674"/>
      <c r="BCI276" s="674"/>
      <c r="BCJ276" s="674"/>
      <c r="BCK276" s="674"/>
      <c r="BCL276" s="674"/>
      <c r="BCM276" s="674"/>
      <c r="BCN276" s="674"/>
      <c r="BCO276" s="674"/>
      <c r="BCP276" s="674"/>
      <c r="BCQ276" s="674"/>
      <c r="BCR276" s="674"/>
      <c r="BCS276" s="674"/>
      <c r="BCT276" s="675"/>
      <c r="BCU276" s="675"/>
      <c r="BCV276" s="675"/>
      <c r="BCW276" s="675"/>
      <c r="BCX276" s="675"/>
      <c r="BCY276" s="674"/>
      <c r="BCZ276" s="674"/>
      <c r="BDA276" s="675"/>
      <c r="BDB276" s="675"/>
      <c r="BDC276" s="674"/>
      <c r="BDD276" s="674"/>
      <c r="BDE276" s="675"/>
      <c r="BDF276" s="675"/>
      <c r="BDG276" s="674"/>
      <c r="BDH276" s="674"/>
      <c r="BDI276" s="674"/>
      <c r="BDJ276" s="674"/>
      <c r="BDK276" s="674"/>
      <c r="BDL276" s="674"/>
      <c r="BDM276" s="674"/>
      <c r="BDN276" s="675"/>
      <c r="BDO276" s="675"/>
      <c r="BDP276" s="674"/>
      <c r="BDQ276" s="674"/>
      <c r="BDR276" s="675"/>
      <c r="BDS276" s="675"/>
      <c r="BDT276" s="674"/>
      <c r="BDU276" s="674"/>
      <c r="BDV276" s="674"/>
      <c r="BDW276" s="674"/>
      <c r="BDX276" s="674"/>
      <c r="BDY276" s="673"/>
      <c r="BDZ276" s="677"/>
      <c r="BEA276" s="674"/>
      <c r="BEB276" s="674"/>
      <c r="BEC276" s="674"/>
      <c r="BED276" s="674"/>
      <c r="BEE276" s="674"/>
      <c r="BEF276" s="674"/>
      <c r="BEG276" s="674"/>
      <c r="BEH276" s="676"/>
      <c r="BEI276" s="676"/>
      <c r="BEJ276" s="676"/>
      <c r="BEK276" s="676"/>
      <c r="BEL276" s="676"/>
      <c r="BEM276" s="676"/>
      <c r="BEN276" s="676"/>
      <c r="BEO276" s="676"/>
      <c r="BEP276" s="676"/>
      <c r="BEQ276" s="676"/>
      <c r="BER276" s="676"/>
      <c r="BES276" s="676"/>
      <c r="BET276" s="676"/>
      <c r="BEU276" s="676"/>
      <c r="BEV276" s="676"/>
      <c r="BEW276" s="676"/>
      <c r="BEX276" s="676"/>
      <c r="BEY276" s="676"/>
      <c r="BEZ276" s="676"/>
      <c r="BFA276" s="676"/>
      <c r="BFB276" s="676"/>
      <c r="BFC276" s="676"/>
      <c r="BFD276" s="676"/>
      <c r="BFE276" s="676"/>
      <c r="BFF276" s="676"/>
      <c r="BFG276" s="676"/>
      <c r="BFH276" s="676"/>
      <c r="BFI276" s="676"/>
      <c r="BFJ276" s="676"/>
      <c r="BFK276" s="676"/>
      <c r="BFL276" s="676"/>
      <c r="BFM276" s="676"/>
      <c r="BFN276" s="676"/>
      <c r="BFO276" s="676"/>
      <c r="BFP276" s="676"/>
      <c r="BFQ276" s="676"/>
      <c r="BFR276" s="676"/>
      <c r="BFS276" s="676"/>
      <c r="BFT276" s="676"/>
      <c r="BFU276" s="676"/>
      <c r="BFV276" s="676"/>
      <c r="BFW276" s="676"/>
      <c r="BFX276" s="676"/>
      <c r="BFY276" s="676"/>
      <c r="BFZ276" s="674"/>
      <c r="BGA276" s="674"/>
      <c r="BGB276" s="674"/>
      <c r="BGC276" s="674"/>
      <c r="BGD276" s="674"/>
      <c r="BGE276" s="674"/>
      <c r="BGF276" s="674"/>
      <c r="BGG276" s="674"/>
      <c r="BGH276" s="674"/>
      <c r="BGI276" s="674"/>
      <c r="BGJ276" s="674"/>
      <c r="BGK276" s="674"/>
      <c r="BGL276" s="674"/>
      <c r="BGM276" s="674"/>
      <c r="BGN276" s="674"/>
      <c r="BGO276" s="674"/>
      <c r="BGP276" s="674"/>
      <c r="BGQ276" s="674"/>
      <c r="BGR276" s="674"/>
      <c r="BGS276" s="674"/>
      <c r="BGT276" s="674"/>
      <c r="BGU276" s="674"/>
      <c r="BGV276" s="674"/>
      <c r="BGW276" s="674"/>
      <c r="BGX276" s="675"/>
      <c r="BGY276" s="675"/>
      <c r="BGZ276" s="675"/>
      <c r="BHA276" s="675"/>
      <c r="BHB276" s="675"/>
      <c r="BHC276" s="674"/>
      <c r="BHD276" s="674"/>
      <c r="BHE276" s="675"/>
      <c r="BHF276" s="675"/>
      <c r="BHG276" s="674"/>
      <c r="BHH276" s="674"/>
      <c r="BHI276" s="675"/>
      <c r="BHJ276" s="675"/>
      <c r="BHK276" s="674"/>
      <c r="BHL276" s="674"/>
      <c r="BHM276" s="674"/>
      <c r="BHN276" s="674"/>
      <c r="BHO276" s="674"/>
      <c r="BHP276" s="674"/>
      <c r="BHQ276" s="674"/>
      <c r="BHR276" s="675"/>
      <c r="BHS276" s="675"/>
      <c r="BHT276" s="674"/>
      <c r="BHU276" s="674"/>
      <c r="BHV276" s="675"/>
      <c r="BHW276" s="675"/>
      <c r="BHX276" s="674"/>
      <c r="BHY276" s="674"/>
      <c r="BHZ276" s="674"/>
      <c r="BIA276" s="674"/>
      <c r="BIB276" s="674"/>
      <c r="BIC276" s="673"/>
      <c r="BID276" s="677"/>
      <c r="BIE276" s="674"/>
      <c r="BIF276" s="674"/>
      <c r="BIG276" s="674"/>
      <c r="BIH276" s="674"/>
      <c r="BII276" s="674"/>
      <c r="BIJ276" s="674"/>
      <c r="BIK276" s="674"/>
      <c r="BIL276" s="676"/>
      <c r="BIM276" s="676"/>
      <c r="BIN276" s="676"/>
      <c r="BIO276" s="676"/>
      <c r="BIP276" s="676"/>
      <c r="BIQ276" s="676"/>
      <c r="BIR276" s="676"/>
      <c r="BIS276" s="676"/>
      <c r="BIT276" s="676"/>
      <c r="BIU276" s="676"/>
      <c r="BIV276" s="676"/>
      <c r="BIW276" s="676"/>
      <c r="BIX276" s="676"/>
      <c r="BIY276" s="676"/>
      <c r="BIZ276" s="676"/>
      <c r="BJA276" s="676"/>
      <c r="BJB276" s="676"/>
      <c r="BJC276" s="676"/>
      <c r="BJD276" s="676"/>
      <c r="BJE276" s="676"/>
      <c r="BJF276" s="676"/>
      <c r="BJG276" s="676"/>
      <c r="BJH276" s="676"/>
      <c r="BJI276" s="676"/>
      <c r="BJJ276" s="676"/>
      <c r="BJK276" s="676"/>
      <c r="BJL276" s="676"/>
      <c r="BJM276" s="676"/>
      <c r="BJN276" s="676"/>
      <c r="BJO276" s="676"/>
      <c r="BJP276" s="676"/>
      <c r="BJQ276" s="676"/>
      <c r="BJR276" s="676"/>
      <c r="BJS276" s="676"/>
      <c r="BJT276" s="676"/>
      <c r="BJU276" s="676"/>
      <c r="BJV276" s="676"/>
      <c r="BJW276" s="676"/>
      <c r="BJX276" s="676"/>
      <c r="BJY276" s="676"/>
      <c r="BJZ276" s="676"/>
      <c r="BKA276" s="676"/>
      <c r="BKB276" s="676"/>
      <c r="BKC276" s="676"/>
      <c r="BKD276" s="674"/>
      <c r="BKE276" s="674"/>
      <c r="BKF276" s="674"/>
      <c r="BKG276" s="674"/>
      <c r="BKH276" s="674"/>
      <c r="BKI276" s="674"/>
      <c r="BKJ276" s="674"/>
      <c r="BKK276" s="674"/>
      <c r="BKL276" s="674"/>
      <c r="BKM276" s="674"/>
      <c r="BKN276" s="674"/>
      <c r="BKO276" s="674"/>
      <c r="BKP276" s="674"/>
      <c r="BKQ276" s="674"/>
      <c r="BKR276" s="674"/>
      <c r="BKS276" s="674"/>
      <c r="BKT276" s="674"/>
      <c r="BKU276" s="674"/>
      <c r="BKV276" s="674"/>
      <c r="BKW276" s="674"/>
      <c r="BKX276" s="674"/>
      <c r="BKY276" s="674"/>
      <c r="BKZ276" s="674"/>
      <c r="BLA276" s="674"/>
      <c r="BLB276" s="675"/>
      <c r="BLC276" s="675"/>
      <c r="BLD276" s="675"/>
      <c r="BLE276" s="675"/>
      <c r="BLF276" s="675"/>
      <c r="BLG276" s="674"/>
      <c r="BLH276" s="674"/>
      <c r="BLI276" s="675"/>
      <c r="BLJ276" s="675"/>
      <c r="BLK276" s="674"/>
      <c r="BLL276" s="674"/>
      <c r="BLM276" s="675"/>
      <c r="BLN276" s="675"/>
      <c r="BLO276" s="674"/>
      <c r="BLP276" s="674"/>
      <c r="BLQ276" s="674"/>
      <c r="BLR276" s="674"/>
      <c r="BLS276" s="674"/>
      <c r="BLT276" s="674"/>
      <c r="BLU276" s="674"/>
      <c r="BLV276" s="675"/>
      <c r="BLW276" s="675"/>
      <c r="BLX276" s="674"/>
      <c r="BLY276" s="674"/>
      <c r="BLZ276" s="675"/>
      <c r="BMA276" s="675"/>
      <c r="BMB276" s="674"/>
      <c r="BMC276" s="674"/>
      <c r="BMD276" s="674"/>
      <c r="BME276" s="674"/>
      <c r="BMF276" s="674"/>
      <c r="BMG276" s="673"/>
      <c r="BMH276" s="677"/>
      <c r="BMI276" s="674"/>
      <c r="BMJ276" s="674"/>
      <c r="BMK276" s="674"/>
      <c r="BML276" s="674"/>
      <c r="BMM276" s="674"/>
      <c r="BMN276" s="674"/>
      <c r="BMO276" s="674"/>
      <c r="BMP276" s="676"/>
      <c r="BMQ276" s="676"/>
      <c r="BMR276" s="676"/>
      <c r="BMS276" s="676"/>
      <c r="BMT276" s="676"/>
      <c r="BMU276" s="676"/>
      <c r="BMV276" s="676"/>
      <c r="BMW276" s="676"/>
      <c r="BMX276" s="676"/>
      <c r="BMY276" s="676"/>
      <c r="BMZ276" s="676"/>
      <c r="BNA276" s="676"/>
      <c r="BNB276" s="676"/>
      <c r="BNC276" s="676"/>
      <c r="BND276" s="676"/>
      <c r="BNE276" s="676"/>
      <c r="BNF276" s="676"/>
      <c r="BNG276" s="676"/>
      <c r="BNH276" s="676"/>
      <c r="BNI276" s="676"/>
      <c r="BNJ276" s="676"/>
      <c r="BNK276" s="676"/>
      <c r="BNL276" s="676"/>
      <c r="BNM276" s="676"/>
      <c r="BNN276" s="676"/>
      <c r="BNO276" s="676"/>
      <c r="BNP276" s="676"/>
      <c r="BNQ276" s="676"/>
      <c r="BNR276" s="676"/>
      <c r="BNS276" s="676"/>
      <c r="BNT276" s="676"/>
      <c r="BNU276" s="676"/>
      <c r="BNV276" s="676"/>
      <c r="BNW276" s="676"/>
      <c r="BNX276" s="676"/>
      <c r="BNY276" s="676"/>
      <c r="BNZ276" s="676"/>
      <c r="BOA276" s="676"/>
      <c r="BOB276" s="676"/>
      <c r="BOC276" s="676"/>
      <c r="BOD276" s="676"/>
      <c r="BOE276" s="676"/>
      <c r="BOF276" s="676"/>
      <c r="BOG276" s="676"/>
      <c r="BOH276" s="674"/>
      <c r="BOI276" s="674"/>
      <c r="BOJ276" s="674"/>
      <c r="BOK276" s="674"/>
      <c r="BOL276" s="674"/>
      <c r="BOM276" s="674"/>
      <c r="BON276" s="674"/>
      <c r="BOO276" s="674"/>
      <c r="BOP276" s="674"/>
      <c r="BOQ276" s="674"/>
      <c r="BOR276" s="674"/>
      <c r="BOS276" s="674"/>
      <c r="BOT276" s="674"/>
      <c r="BOU276" s="674"/>
      <c r="BOV276" s="674"/>
      <c r="BOW276" s="674"/>
      <c r="BOX276" s="674"/>
      <c r="BOY276" s="674"/>
      <c r="BOZ276" s="674"/>
      <c r="BPA276" s="674"/>
      <c r="BPB276" s="674"/>
      <c r="BPC276" s="674"/>
      <c r="BPD276" s="674"/>
      <c r="BPE276" s="674"/>
      <c r="BPF276" s="675"/>
      <c r="BPG276" s="675"/>
      <c r="BPH276" s="675"/>
      <c r="BPI276" s="675"/>
      <c r="BPJ276" s="675"/>
      <c r="BPK276" s="674"/>
      <c r="BPL276" s="674"/>
      <c r="BPM276" s="675"/>
      <c r="BPN276" s="675"/>
      <c r="BPO276" s="674"/>
      <c r="BPP276" s="674"/>
      <c r="BPQ276" s="675"/>
      <c r="BPR276" s="675"/>
      <c r="BPS276" s="674"/>
      <c r="BPT276" s="674"/>
      <c r="BPU276" s="674"/>
      <c r="BPV276" s="674"/>
      <c r="BPW276" s="674"/>
      <c r="BPX276" s="674"/>
      <c r="BPY276" s="674"/>
      <c r="BPZ276" s="675"/>
      <c r="BQA276" s="675"/>
      <c r="BQB276" s="674"/>
      <c r="BQC276" s="674"/>
      <c r="BQD276" s="675"/>
      <c r="BQE276" s="675"/>
      <c r="BQF276" s="674"/>
      <c r="BQG276" s="674"/>
      <c r="BQH276" s="674"/>
      <c r="BQI276" s="674"/>
      <c r="BQJ276" s="674"/>
      <c r="BQK276" s="673"/>
      <c r="BQL276" s="677"/>
      <c r="BQM276" s="674"/>
      <c r="BQN276" s="674"/>
      <c r="BQO276" s="674"/>
      <c r="BQP276" s="674"/>
      <c r="BQQ276" s="674"/>
      <c r="BQR276" s="674"/>
      <c r="BQS276" s="674"/>
      <c r="BQT276" s="676"/>
      <c r="BQU276" s="676"/>
      <c r="BQV276" s="676"/>
      <c r="BQW276" s="676"/>
      <c r="BQX276" s="676"/>
      <c r="BQY276" s="676"/>
      <c r="BQZ276" s="676"/>
      <c r="BRA276" s="676"/>
      <c r="BRB276" s="676"/>
      <c r="BRC276" s="676"/>
      <c r="BRD276" s="676"/>
      <c r="BRE276" s="676"/>
      <c r="BRF276" s="676"/>
      <c r="BRG276" s="676"/>
      <c r="BRH276" s="676"/>
      <c r="BRI276" s="676"/>
      <c r="BRJ276" s="676"/>
      <c r="BRK276" s="676"/>
      <c r="BRL276" s="676"/>
      <c r="BRM276" s="676"/>
      <c r="BRN276" s="676"/>
      <c r="BRO276" s="676"/>
      <c r="BRP276" s="676"/>
      <c r="BRQ276" s="676"/>
      <c r="BRR276" s="676"/>
      <c r="BRS276" s="676"/>
      <c r="BRT276" s="676"/>
      <c r="BRU276" s="676"/>
      <c r="BRV276" s="676"/>
      <c r="BRW276" s="676"/>
      <c r="BRX276" s="676"/>
      <c r="BRY276" s="676"/>
      <c r="BRZ276" s="676"/>
      <c r="BSA276" s="676"/>
      <c r="BSB276" s="676"/>
      <c r="BSC276" s="676"/>
      <c r="BSD276" s="676"/>
      <c r="BSE276" s="676"/>
      <c r="BSF276" s="676"/>
      <c r="BSG276" s="676"/>
      <c r="BSH276" s="676"/>
      <c r="BSI276" s="676"/>
      <c r="BSJ276" s="676"/>
      <c r="BSK276" s="676"/>
      <c r="BSL276" s="674"/>
      <c r="BSM276" s="674"/>
      <c r="BSN276" s="674"/>
      <c r="BSO276" s="674"/>
      <c r="BSP276" s="674"/>
      <c r="BSQ276" s="674"/>
      <c r="BSR276" s="674"/>
      <c r="BSS276" s="674"/>
      <c r="BST276" s="674"/>
      <c r="BSU276" s="674"/>
      <c r="BSV276" s="674"/>
      <c r="BSW276" s="674"/>
      <c r="BSX276" s="674"/>
      <c r="BSY276" s="674"/>
      <c r="BSZ276" s="674"/>
      <c r="BTA276" s="674"/>
      <c r="BTB276" s="674"/>
      <c r="BTC276" s="674"/>
      <c r="BTD276" s="674"/>
      <c r="BTE276" s="674"/>
      <c r="BTF276" s="674"/>
      <c r="BTG276" s="674"/>
      <c r="BTH276" s="674"/>
      <c r="BTI276" s="674"/>
      <c r="BTJ276" s="675"/>
      <c r="BTK276" s="675"/>
      <c r="BTL276" s="675"/>
      <c r="BTM276" s="675"/>
      <c r="BTN276" s="675"/>
      <c r="BTO276" s="674"/>
      <c r="BTP276" s="674"/>
      <c r="BTQ276" s="675"/>
      <c r="BTR276" s="675"/>
      <c r="BTS276" s="674"/>
      <c r="BTT276" s="674"/>
      <c r="BTU276" s="675"/>
      <c r="BTV276" s="675"/>
      <c r="BTW276" s="674"/>
      <c r="BTX276" s="674"/>
      <c r="BTY276" s="674"/>
      <c r="BTZ276" s="674"/>
      <c r="BUA276" s="674"/>
      <c r="BUB276" s="674"/>
      <c r="BUC276" s="674"/>
      <c r="BUD276" s="675"/>
      <c r="BUE276" s="675"/>
      <c r="BUF276" s="674"/>
      <c r="BUG276" s="674"/>
      <c r="BUH276" s="675"/>
      <c r="BUI276" s="675"/>
      <c r="BUJ276" s="674"/>
      <c r="BUK276" s="674"/>
      <c r="BUL276" s="674"/>
      <c r="BUM276" s="674"/>
      <c r="BUN276" s="674"/>
      <c r="BUO276" s="673"/>
      <c r="BUP276" s="677"/>
      <c r="BUQ276" s="674"/>
      <c r="BUR276" s="674"/>
      <c r="BUS276" s="674"/>
      <c r="BUT276" s="674"/>
      <c r="BUU276" s="674"/>
      <c r="BUV276" s="674"/>
      <c r="BUW276" s="674"/>
      <c r="BUX276" s="676"/>
      <c r="BUY276" s="676"/>
      <c r="BUZ276" s="676"/>
      <c r="BVA276" s="676"/>
      <c r="BVB276" s="676"/>
      <c r="BVC276" s="676"/>
      <c r="BVD276" s="676"/>
      <c r="BVE276" s="676"/>
      <c r="BVF276" s="676"/>
      <c r="BVG276" s="676"/>
      <c r="BVH276" s="676"/>
      <c r="BVI276" s="676"/>
      <c r="BVJ276" s="676"/>
      <c r="BVK276" s="676"/>
      <c r="BVL276" s="676"/>
      <c r="BVM276" s="676"/>
      <c r="BVN276" s="676"/>
      <c r="BVO276" s="676"/>
      <c r="BVP276" s="676"/>
      <c r="BVQ276" s="676"/>
      <c r="BVR276" s="676"/>
      <c r="BVS276" s="676"/>
      <c r="BVT276" s="676"/>
      <c r="BVU276" s="676"/>
      <c r="BVV276" s="676"/>
      <c r="BVW276" s="676"/>
      <c r="BVX276" s="676"/>
      <c r="BVY276" s="676"/>
      <c r="BVZ276" s="676"/>
      <c r="BWA276" s="676"/>
      <c r="BWB276" s="676"/>
      <c r="BWC276" s="676"/>
      <c r="BWD276" s="676"/>
      <c r="BWE276" s="676"/>
      <c r="BWF276" s="676"/>
      <c r="BWG276" s="676"/>
      <c r="BWH276" s="676"/>
      <c r="BWI276" s="676"/>
      <c r="BWJ276" s="676"/>
      <c r="BWK276" s="676"/>
      <c r="BWL276" s="676"/>
      <c r="BWM276" s="676"/>
      <c r="BWN276" s="676"/>
      <c r="BWO276" s="676"/>
      <c r="BWP276" s="674"/>
      <c r="BWQ276" s="674"/>
      <c r="BWR276" s="674"/>
      <c r="BWS276" s="674"/>
      <c r="BWT276" s="674"/>
      <c r="BWU276" s="674"/>
      <c r="BWV276" s="674"/>
      <c r="BWW276" s="674"/>
      <c r="BWX276" s="674"/>
      <c r="BWY276" s="674"/>
      <c r="BWZ276" s="674"/>
      <c r="BXA276" s="674"/>
      <c r="BXB276" s="674"/>
      <c r="BXC276" s="674"/>
      <c r="BXD276" s="674"/>
      <c r="BXE276" s="674"/>
      <c r="BXF276" s="674"/>
      <c r="BXG276" s="674"/>
      <c r="BXH276" s="674"/>
      <c r="BXI276" s="674"/>
      <c r="BXJ276" s="674"/>
      <c r="BXK276" s="674"/>
      <c r="BXL276" s="674"/>
      <c r="BXM276" s="674"/>
      <c r="BXN276" s="675"/>
      <c r="BXO276" s="675"/>
      <c r="BXP276" s="675"/>
      <c r="BXQ276" s="675"/>
      <c r="BXR276" s="675"/>
      <c r="BXS276" s="674"/>
      <c r="BXT276" s="674"/>
      <c r="BXU276" s="675"/>
      <c r="BXV276" s="675"/>
      <c r="BXW276" s="674"/>
      <c r="BXX276" s="674"/>
      <c r="BXY276" s="675"/>
      <c r="BXZ276" s="675"/>
      <c r="BYA276" s="674"/>
      <c r="BYB276" s="674"/>
      <c r="BYC276" s="674"/>
      <c r="BYD276" s="674"/>
      <c r="BYE276" s="674"/>
      <c r="BYF276" s="674"/>
      <c r="BYG276" s="674"/>
      <c r="BYH276" s="675"/>
      <c r="BYI276" s="675"/>
      <c r="BYJ276" s="674"/>
      <c r="BYK276" s="674"/>
      <c r="BYL276" s="675"/>
      <c r="BYM276" s="675"/>
      <c r="BYN276" s="674"/>
      <c r="BYO276" s="674"/>
      <c r="BYP276" s="674"/>
      <c r="BYQ276" s="674"/>
      <c r="BYR276" s="674"/>
      <c r="BYS276" s="673"/>
      <c r="BYT276" s="677"/>
      <c r="BYU276" s="674"/>
      <c r="BYV276" s="674"/>
      <c r="BYW276" s="674"/>
      <c r="BYX276" s="674"/>
      <c r="BYY276" s="674"/>
      <c r="BYZ276" s="674"/>
      <c r="BZA276" s="674"/>
      <c r="BZB276" s="676"/>
      <c r="BZC276" s="676"/>
      <c r="BZD276" s="676"/>
      <c r="BZE276" s="676"/>
      <c r="BZF276" s="676"/>
      <c r="BZG276" s="676"/>
      <c r="BZH276" s="676"/>
      <c r="BZI276" s="676"/>
      <c r="BZJ276" s="676"/>
      <c r="BZK276" s="676"/>
      <c r="BZL276" s="676"/>
      <c r="BZM276" s="676"/>
      <c r="BZN276" s="676"/>
      <c r="BZO276" s="676"/>
      <c r="BZP276" s="676"/>
      <c r="BZQ276" s="676"/>
      <c r="BZR276" s="676"/>
      <c r="BZS276" s="676"/>
      <c r="BZT276" s="676"/>
      <c r="BZU276" s="676"/>
      <c r="BZV276" s="676"/>
      <c r="BZW276" s="676"/>
      <c r="BZX276" s="676"/>
      <c r="BZY276" s="676"/>
      <c r="BZZ276" s="676"/>
      <c r="CAA276" s="676"/>
      <c r="CAB276" s="676"/>
      <c r="CAC276" s="676"/>
      <c r="CAD276" s="676"/>
      <c r="CAE276" s="676"/>
      <c r="CAF276" s="676"/>
      <c r="CAG276" s="676"/>
      <c r="CAH276" s="676"/>
      <c r="CAI276" s="676"/>
      <c r="CAJ276" s="676"/>
      <c r="CAK276" s="676"/>
      <c r="CAL276" s="676"/>
      <c r="CAM276" s="676"/>
      <c r="CAN276" s="676"/>
      <c r="CAO276" s="676"/>
      <c r="CAP276" s="676"/>
      <c r="CAQ276" s="676"/>
      <c r="CAR276" s="676"/>
      <c r="CAS276" s="676"/>
      <c r="CAT276" s="674"/>
      <c r="CAU276" s="674"/>
      <c r="CAV276" s="674"/>
      <c r="CAW276" s="674"/>
      <c r="CAX276" s="674"/>
      <c r="CAY276" s="674"/>
      <c r="CAZ276" s="674"/>
      <c r="CBA276" s="674"/>
      <c r="CBB276" s="674"/>
      <c r="CBC276" s="674"/>
      <c r="CBD276" s="674"/>
      <c r="CBE276" s="674"/>
      <c r="CBF276" s="674"/>
      <c r="CBG276" s="674"/>
      <c r="CBH276" s="674"/>
      <c r="CBI276" s="674"/>
      <c r="CBJ276" s="674"/>
      <c r="CBK276" s="674"/>
      <c r="CBL276" s="674"/>
      <c r="CBM276" s="674"/>
      <c r="CBN276" s="674"/>
      <c r="CBO276" s="674"/>
      <c r="CBP276" s="674"/>
      <c r="CBQ276" s="674"/>
      <c r="CBR276" s="675"/>
      <c r="CBS276" s="675"/>
      <c r="CBT276" s="675"/>
      <c r="CBU276" s="675"/>
      <c r="CBV276" s="675"/>
      <c r="CBW276" s="674"/>
      <c r="CBX276" s="674"/>
      <c r="CBY276" s="675"/>
      <c r="CBZ276" s="675"/>
      <c r="CCA276" s="674"/>
      <c r="CCB276" s="674"/>
      <c r="CCC276" s="675"/>
      <c r="CCD276" s="675"/>
      <c r="CCE276" s="674"/>
      <c r="CCF276" s="674"/>
      <c r="CCG276" s="674"/>
      <c r="CCH276" s="674"/>
      <c r="CCI276" s="674"/>
      <c r="CCJ276" s="674"/>
      <c r="CCK276" s="674"/>
      <c r="CCL276" s="675"/>
      <c r="CCM276" s="675"/>
      <c r="CCN276" s="674"/>
      <c r="CCO276" s="674"/>
      <c r="CCP276" s="675"/>
      <c r="CCQ276" s="675"/>
      <c r="CCR276" s="674"/>
      <c r="CCS276" s="674"/>
      <c r="CCT276" s="674"/>
      <c r="CCU276" s="674"/>
      <c r="CCV276" s="674"/>
      <c r="CCW276" s="673"/>
      <c r="CCX276" s="677"/>
      <c r="CCY276" s="674"/>
      <c r="CCZ276" s="674"/>
      <c r="CDA276" s="674"/>
      <c r="CDB276" s="674"/>
      <c r="CDC276" s="674"/>
      <c r="CDD276" s="674"/>
      <c r="CDE276" s="674"/>
      <c r="CDF276" s="676"/>
      <c r="CDG276" s="676"/>
      <c r="CDH276" s="676"/>
      <c r="CDI276" s="676"/>
      <c r="CDJ276" s="676"/>
      <c r="CDK276" s="676"/>
      <c r="CDL276" s="676"/>
      <c r="CDM276" s="676"/>
      <c r="CDN276" s="676"/>
      <c r="CDO276" s="676"/>
      <c r="CDP276" s="676"/>
      <c r="CDQ276" s="676"/>
      <c r="CDR276" s="676"/>
      <c r="CDS276" s="676"/>
      <c r="CDT276" s="676"/>
      <c r="CDU276" s="676"/>
      <c r="CDV276" s="676"/>
      <c r="CDW276" s="676"/>
      <c r="CDX276" s="676"/>
      <c r="CDY276" s="676"/>
      <c r="CDZ276" s="676"/>
      <c r="CEA276" s="676"/>
      <c r="CEB276" s="676"/>
      <c r="CEC276" s="676"/>
      <c r="CED276" s="676"/>
      <c r="CEE276" s="676"/>
      <c r="CEF276" s="676"/>
      <c r="CEG276" s="676"/>
      <c r="CEH276" s="676"/>
      <c r="CEI276" s="676"/>
      <c r="CEJ276" s="676"/>
      <c r="CEK276" s="676"/>
      <c r="CEL276" s="676"/>
      <c r="CEM276" s="676"/>
      <c r="CEN276" s="676"/>
      <c r="CEO276" s="676"/>
      <c r="CEP276" s="676"/>
      <c r="CEQ276" s="676"/>
      <c r="CER276" s="676"/>
      <c r="CES276" s="676"/>
      <c r="CET276" s="676"/>
      <c r="CEU276" s="676"/>
      <c r="CEV276" s="676"/>
      <c r="CEW276" s="676"/>
      <c r="CEX276" s="674"/>
      <c r="CEY276" s="674"/>
      <c r="CEZ276" s="674"/>
      <c r="CFA276" s="674"/>
      <c r="CFB276" s="674"/>
      <c r="CFC276" s="674"/>
      <c r="CFD276" s="674"/>
      <c r="CFE276" s="674"/>
      <c r="CFF276" s="674"/>
      <c r="CFG276" s="674"/>
      <c r="CFH276" s="674"/>
      <c r="CFI276" s="674"/>
      <c r="CFJ276" s="674"/>
      <c r="CFK276" s="674"/>
      <c r="CFL276" s="674"/>
      <c r="CFM276" s="674"/>
      <c r="CFN276" s="674"/>
      <c r="CFO276" s="674"/>
      <c r="CFP276" s="674"/>
      <c r="CFQ276" s="674"/>
      <c r="CFR276" s="674"/>
      <c r="CFS276" s="674"/>
      <c r="CFT276" s="674"/>
      <c r="CFU276" s="674"/>
      <c r="CFV276" s="675"/>
      <c r="CFW276" s="675"/>
      <c r="CFX276" s="675"/>
      <c r="CFY276" s="675"/>
      <c r="CFZ276" s="675"/>
      <c r="CGA276" s="674"/>
      <c r="CGB276" s="674"/>
      <c r="CGC276" s="675"/>
      <c r="CGD276" s="675"/>
      <c r="CGE276" s="674"/>
      <c r="CGF276" s="674"/>
      <c r="CGG276" s="675"/>
      <c r="CGH276" s="675"/>
      <c r="CGI276" s="674"/>
      <c r="CGJ276" s="674"/>
      <c r="CGK276" s="674"/>
      <c r="CGL276" s="674"/>
      <c r="CGM276" s="674"/>
      <c r="CGN276" s="674"/>
      <c r="CGO276" s="674"/>
      <c r="CGP276" s="675"/>
      <c r="CGQ276" s="675"/>
      <c r="CGR276" s="674"/>
      <c r="CGS276" s="674"/>
      <c r="CGT276" s="675"/>
      <c r="CGU276" s="675"/>
      <c r="CGV276" s="674"/>
      <c r="CGW276" s="674"/>
      <c r="CGX276" s="674"/>
      <c r="CGY276" s="674"/>
      <c r="CGZ276" s="674"/>
      <c r="CHA276" s="673"/>
      <c r="CHB276" s="677"/>
      <c r="CHC276" s="674"/>
      <c r="CHD276" s="674"/>
      <c r="CHE276" s="674"/>
      <c r="CHF276" s="674"/>
      <c r="CHG276" s="674"/>
      <c r="CHH276" s="674"/>
      <c r="CHI276" s="674"/>
      <c r="CHJ276" s="676"/>
      <c r="CHK276" s="676"/>
      <c r="CHL276" s="676"/>
      <c r="CHM276" s="676"/>
      <c r="CHN276" s="676"/>
      <c r="CHO276" s="676"/>
      <c r="CHP276" s="676"/>
      <c r="CHQ276" s="676"/>
      <c r="CHR276" s="676"/>
      <c r="CHS276" s="676"/>
      <c r="CHT276" s="676"/>
      <c r="CHU276" s="676"/>
      <c r="CHV276" s="676"/>
      <c r="CHW276" s="676"/>
      <c r="CHX276" s="676"/>
      <c r="CHY276" s="676"/>
      <c r="CHZ276" s="676"/>
      <c r="CIA276" s="676"/>
      <c r="CIB276" s="676"/>
      <c r="CIC276" s="676"/>
      <c r="CID276" s="676"/>
      <c r="CIE276" s="676"/>
      <c r="CIF276" s="676"/>
      <c r="CIG276" s="676"/>
      <c r="CIH276" s="676"/>
      <c r="CII276" s="676"/>
      <c r="CIJ276" s="676"/>
      <c r="CIK276" s="676"/>
      <c r="CIL276" s="676"/>
      <c r="CIM276" s="676"/>
      <c r="CIN276" s="676"/>
      <c r="CIO276" s="676"/>
      <c r="CIP276" s="676"/>
      <c r="CIQ276" s="676"/>
      <c r="CIR276" s="676"/>
      <c r="CIS276" s="676"/>
      <c r="CIT276" s="676"/>
      <c r="CIU276" s="676"/>
      <c r="CIV276" s="676"/>
      <c r="CIW276" s="676"/>
      <c r="CIX276" s="676"/>
      <c r="CIY276" s="676"/>
      <c r="CIZ276" s="676"/>
      <c r="CJA276" s="676"/>
      <c r="CJB276" s="674"/>
      <c r="CJC276" s="674"/>
      <c r="CJD276" s="674"/>
      <c r="CJE276" s="674"/>
      <c r="CJF276" s="674"/>
      <c r="CJG276" s="674"/>
      <c r="CJH276" s="674"/>
      <c r="CJI276" s="674"/>
      <c r="CJJ276" s="674"/>
      <c r="CJK276" s="674"/>
      <c r="CJL276" s="674"/>
      <c r="CJM276" s="674"/>
      <c r="CJN276" s="674"/>
      <c r="CJO276" s="674"/>
      <c r="CJP276" s="674"/>
      <c r="CJQ276" s="674"/>
      <c r="CJR276" s="674"/>
      <c r="CJS276" s="674"/>
      <c r="CJT276" s="674"/>
      <c r="CJU276" s="674"/>
      <c r="CJV276" s="674"/>
      <c r="CJW276" s="674"/>
      <c r="CJX276" s="674"/>
      <c r="CJY276" s="674"/>
      <c r="CJZ276" s="675"/>
      <c r="CKA276" s="675"/>
      <c r="CKB276" s="675"/>
      <c r="CKC276" s="675"/>
      <c r="CKD276" s="675"/>
      <c r="CKE276" s="674"/>
      <c r="CKF276" s="674"/>
      <c r="CKG276" s="675"/>
      <c r="CKH276" s="675"/>
      <c r="CKI276" s="674"/>
      <c r="CKJ276" s="674"/>
      <c r="CKK276" s="675"/>
      <c r="CKL276" s="675"/>
      <c r="CKM276" s="674"/>
      <c r="CKN276" s="674"/>
      <c r="CKO276" s="674"/>
      <c r="CKP276" s="674"/>
      <c r="CKQ276" s="674"/>
      <c r="CKR276" s="674"/>
      <c r="CKS276" s="674"/>
      <c r="CKT276" s="675"/>
      <c r="CKU276" s="675"/>
      <c r="CKV276" s="674"/>
      <c r="CKW276" s="674"/>
      <c r="CKX276" s="675"/>
      <c r="CKY276" s="675"/>
      <c r="CKZ276" s="674"/>
      <c r="CLA276" s="674"/>
      <c r="CLB276" s="674"/>
      <c r="CLC276" s="674"/>
      <c r="CLD276" s="674"/>
      <c r="CLE276" s="673"/>
      <c r="CLF276" s="677"/>
      <c r="CLG276" s="674"/>
      <c r="CLH276" s="674"/>
      <c r="CLI276" s="674"/>
      <c r="CLJ276" s="674"/>
      <c r="CLK276" s="674"/>
      <c r="CLL276" s="674"/>
      <c r="CLM276" s="674"/>
      <c r="CLN276" s="676"/>
      <c r="CLO276" s="676"/>
      <c r="CLP276" s="676"/>
      <c r="CLQ276" s="676"/>
      <c r="CLR276" s="676"/>
      <c r="CLS276" s="676"/>
      <c r="CLT276" s="676"/>
      <c r="CLU276" s="676"/>
      <c r="CLV276" s="676"/>
      <c r="CLW276" s="676"/>
      <c r="CLX276" s="676"/>
      <c r="CLY276" s="676"/>
      <c r="CLZ276" s="676"/>
      <c r="CMA276" s="676"/>
      <c r="CMB276" s="676"/>
      <c r="CMC276" s="676"/>
      <c r="CMD276" s="676"/>
      <c r="CME276" s="676"/>
      <c r="CMF276" s="676"/>
      <c r="CMG276" s="676"/>
      <c r="CMH276" s="676"/>
      <c r="CMI276" s="676"/>
      <c r="CMJ276" s="676"/>
      <c r="CMK276" s="676"/>
      <c r="CML276" s="676"/>
      <c r="CMM276" s="676"/>
      <c r="CMN276" s="676"/>
      <c r="CMO276" s="676"/>
      <c r="CMP276" s="676"/>
      <c r="CMQ276" s="676"/>
      <c r="CMR276" s="676"/>
      <c r="CMS276" s="676"/>
      <c r="CMT276" s="676"/>
      <c r="CMU276" s="676"/>
      <c r="CMV276" s="676"/>
      <c r="CMW276" s="676"/>
      <c r="CMX276" s="676"/>
      <c r="CMY276" s="676"/>
      <c r="CMZ276" s="676"/>
      <c r="CNA276" s="676"/>
      <c r="CNB276" s="676"/>
      <c r="CNC276" s="676"/>
      <c r="CND276" s="676"/>
      <c r="CNE276" s="676"/>
      <c r="CNF276" s="674"/>
      <c r="CNG276" s="674"/>
      <c r="CNH276" s="674"/>
      <c r="CNI276" s="674"/>
      <c r="CNJ276" s="674"/>
      <c r="CNK276" s="674"/>
      <c r="CNL276" s="674"/>
      <c r="CNM276" s="674"/>
      <c r="CNN276" s="674"/>
      <c r="CNO276" s="674"/>
      <c r="CNP276" s="674"/>
      <c r="CNQ276" s="674"/>
      <c r="CNR276" s="674"/>
      <c r="CNS276" s="674"/>
      <c r="CNT276" s="674"/>
      <c r="CNU276" s="674"/>
      <c r="CNV276" s="674"/>
      <c r="CNW276" s="674"/>
      <c r="CNX276" s="674"/>
      <c r="CNY276" s="674"/>
      <c r="CNZ276" s="674"/>
      <c r="COA276" s="674"/>
      <c r="COB276" s="674"/>
      <c r="COC276" s="674"/>
      <c r="COD276" s="675"/>
      <c r="COE276" s="675"/>
      <c r="COF276" s="675"/>
      <c r="COG276" s="675"/>
      <c r="COH276" s="675"/>
      <c r="COI276" s="674"/>
      <c r="COJ276" s="674"/>
      <c r="COK276" s="675"/>
      <c r="COL276" s="675"/>
      <c r="COM276" s="674"/>
      <c r="CON276" s="674"/>
      <c r="COO276" s="675"/>
      <c r="COP276" s="675"/>
      <c r="COQ276" s="674"/>
      <c r="COR276" s="674"/>
      <c r="COS276" s="674"/>
      <c r="COT276" s="674"/>
      <c r="COU276" s="674"/>
      <c r="COV276" s="674"/>
      <c r="COW276" s="674"/>
      <c r="COX276" s="675"/>
      <c r="COY276" s="675"/>
      <c r="COZ276" s="674"/>
      <c r="CPA276" s="674"/>
      <c r="CPB276" s="675"/>
      <c r="CPC276" s="675"/>
      <c r="CPD276" s="674"/>
      <c r="CPE276" s="674"/>
      <c r="CPF276" s="674"/>
      <c r="CPG276" s="674"/>
      <c r="CPH276" s="674"/>
      <c r="CPI276" s="673"/>
      <c r="CPJ276" s="677"/>
      <c r="CPK276" s="674"/>
      <c r="CPL276" s="674"/>
      <c r="CPM276" s="674"/>
      <c r="CPN276" s="674"/>
      <c r="CPO276" s="674"/>
      <c r="CPP276" s="674"/>
      <c r="CPQ276" s="674"/>
      <c r="CPR276" s="676"/>
      <c r="CPS276" s="676"/>
      <c r="CPT276" s="676"/>
      <c r="CPU276" s="676"/>
      <c r="CPV276" s="676"/>
      <c r="CPW276" s="676"/>
      <c r="CPX276" s="676"/>
      <c r="CPY276" s="676"/>
      <c r="CPZ276" s="676"/>
      <c r="CQA276" s="676"/>
      <c r="CQB276" s="676"/>
      <c r="CQC276" s="676"/>
      <c r="CQD276" s="676"/>
      <c r="CQE276" s="676"/>
      <c r="CQF276" s="676"/>
      <c r="CQG276" s="676"/>
      <c r="CQH276" s="676"/>
      <c r="CQI276" s="676"/>
      <c r="CQJ276" s="676"/>
      <c r="CQK276" s="676"/>
      <c r="CQL276" s="676"/>
      <c r="CQM276" s="676"/>
      <c r="CQN276" s="676"/>
      <c r="CQO276" s="676"/>
      <c r="CQP276" s="676"/>
      <c r="CQQ276" s="676"/>
      <c r="CQR276" s="676"/>
      <c r="CQS276" s="676"/>
      <c r="CQT276" s="676"/>
      <c r="CQU276" s="676"/>
      <c r="CQV276" s="676"/>
      <c r="CQW276" s="676"/>
      <c r="CQX276" s="676"/>
      <c r="CQY276" s="676"/>
      <c r="CQZ276" s="676"/>
      <c r="CRA276" s="676"/>
      <c r="CRB276" s="676"/>
      <c r="CRC276" s="676"/>
      <c r="CRD276" s="676"/>
      <c r="CRE276" s="676"/>
      <c r="CRF276" s="676"/>
      <c r="CRG276" s="676"/>
      <c r="CRH276" s="676"/>
      <c r="CRI276" s="676"/>
      <c r="CRJ276" s="674"/>
      <c r="CRK276" s="674"/>
      <c r="CRL276" s="674"/>
      <c r="CRM276" s="674"/>
      <c r="CRN276" s="674"/>
      <c r="CRO276" s="674"/>
      <c r="CRP276" s="674"/>
      <c r="CRQ276" s="674"/>
      <c r="CRR276" s="674"/>
      <c r="CRS276" s="674"/>
      <c r="CRT276" s="674"/>
      <c r="CRU276" s="674"/>
      <c r="CRV276" s="674"/>
      <c r="CRW276" s="674"/>
      <c r="CRX276" s="674"/>
      <c r="CRY276" s="674"/>
      <c r="CRZ276" s="674"/>
      <c r="CSA276" s="674"/>
      <c r="CSB276" s="674"/>
      <c r="CSC276" s="674"/>
      <c r="CSD276" s="674"/>
      <c r="CSE276" s="674"/>
      <c r="CSF276" s="674"/>
      <c r="CSG276" s="674"/>
      <c r="CSH276" s="675"/>
      <c r="CSI276" s="675"/>
      <c r="CSJ276" s="675"/>
      <c r="CSK276" s="675"/>
      <c r="CSL276" s="675"/>
      <c r="CSM276" s="674"/>
      <c r="CSN276" s="674"/>
      <c r="CSO276" s="675"/>
      <c r="CSP276" s="675"/>
      <c r="CSQ276" s="674"/>
      <c r="CSR276" s="674"/>
      <c r="CSS276" s="675"/>
      <c r="CST276" s="675"/>
      <c r="CSU276" s="674"/>
      <c r="CSV276" s="674"/>
      <c r="CSW276" s="674"/>
      <c r="CSX276" s="674"/>
      <c r="CSY276" s="674"/>
      <c r="CSZ276" s="674"/>
      <c r="CTA276" s="674"/>
      <c r="CTB276" s="675"/>
      <c r="CTC276" s="675"/>
      <c r="CTD276" s="674"/>
      <c r="CTE276" s="674"/>
      <c r="CTF276" s="675"/>
      <c r="CTG276" s="675"/>
      <c r="CTH276" s="674"/>
      <c r="CTI276" s="674"/>
      <c r="CTJ276" s="674"/>
      <c r="CTK276" s="674"/>
      <c r="CTL276" s="674"/>
      <c r="CTM276" s="673"/>
      <c r="CTN276" s="677"/>
      <c r="CTO276" s="674"/>
      <c r="CTP276" s="674"/>
      <c r="CTQ276" s="674"/>
      <c r="CTR276" s="674"/>
      <c r="CTS276" s="674"/>
      <c r="CTT276" s="674"/>
      <c r="CTU276" s="674"/>
      <c r="CTV276" s="676"/>
      <c r="CTW276" s="676"/>
      <c r="CTX276" s="676"/>
      <c r="CTY276" s="676"/>
      <c r="CTZ276" s="676"/>
      <c r="CUA276" s="676"/>
      <c r="CUB276" s="676"/>
      <c r="CUC276" s="676"/>
      <c r="CUD276" s="676"/>
      <c r="CUE276" s="676"/>
      <c r="CUF276" s="676"/>
      <c r="CUG276" s="676"/>
      <c r="CUH276" s="676"/>
      <c r="CUI276" s="676"/>
      <c r="CUJ276" s="676"/>
      <c r="CUK276" s="676"/>
      <c r="CUL276" s="676"/>
      <c r="CUM276" s="676"/>
      <c r="CUN276" s="676"/>
      <c r="CUO276" s="676"/>
      <c r="CUP276" s="676"/>
      <c r="CUQ276" s="676"/>
      <c r="CUR276" s="676"/>
      <c r="CUS276" s="676"/>
      <c r="CUT276" s="676"/>
      <c r="CUU276" s="676"/>
      <c r="CUV276" s="676"/>
      <c r="CUW276" s="676"/>
      <c r="CUX276" s="676"/>
      <c r="CUY276" s="676"/>
      <c r="CUZ276" s="676"/>
      <c r="CVA276" s="676"/>
      <c r="CVB276" s="676"/>
      <c r="CVC276" s="676"/>
      <c r="CVD276" s="676"/>
      <c r="CVE276" s="676"/>
      <c r="CVF276" s="676"/>
      <c r="CVG276" s="676"/>
      <c r="CVH276" s="676"/>
      <c r="CVI276" s="676"/>
      <c r="CVJ276" s="676"/>
      <c r="CVK276" s="676"/>
      <c r="CVL276" s="676"/>
      <c r="CVM276" s="676"/>
      <c r="CVN276" s="674"/>
      <c r="CVO276" s="674"/>
      <c r="CVP276" s="674"/>
      <c r="CVQ276" s="674"/>
      <c r="CVR276" s="674"/>
      <c r="CVS276" s="674"/>
      <c r="CVT276" s="674"/>
      <c r="CVU276" s="674"/>
      <c r="CVV276" s="674"/>
      <c r="CVW276" s="674"/>
      <c r="CVX276" s="674"/>
      <c r="CVY276" s="674"/>
      <c r="CVZ276" s="674"/>
      <c r="CWA276" s="674"/>
      <c r="CWB276" s="674"/>
      <c r="CWC276" s="674"/>
      <c r="CWD276" s="674"/>
      <c r="CWE276" s="674"/>
      <c r="CWF276" s="674"/>
      <c r="CWG276" s="674"/>
      <c r="CWH276" s="674"/>
      <c r="CWI276" s="674"/>
      <c r="CWJ276" s="674"/>
      <c r="CWK276" s="674"/>
      <c r="CWL276" s="675"/>
      <c r="CWM276" s="675"/>
      <c r="CWN276" s="675"/>
      <c r="CWO276" s="675"/>
      <c r="CWP276" s="675"/>
      <c r="CWQ276" s="674"/>
      <c r="CWR276" s="674"/>
      <c r="CWS276" s="675"/>
      <c r="CWT276" s="675"/>
      <c r="CWU276" s="674"/>
      <c r="CWV276" s="674"/>
      <c r="CWW276" s="675"/>
      <c r="CWX276" s="675"/>
      <c r="CWY276" s="674"/>
      <c r="CWZ276" s="674"/>
      <c r="CXA276" s="674"/>
      <c r="CXB276" s="674"/>
      <c r="CXC276" s="674"/>
      <c r="CXD276" s="674"/>
      <c r="CXE276" s="674"/>
      <c r="CXF276" s="675"/>
      <c r="CXG276" s="675"/>
      <c r="CXH276" s="674"/>
      <c r="CXI276" s="674"/>
      <c r="CXJ276" s="675"/>
      <c r="CXK276" s="675"/>
      <c r="CXL276" s="674"/>
      <c r="CXM276" s="674"/>
      <c r="CXN276" s="674"/>
      <c r="CXO276" s="674"/>
      <c r="CXP276" s="674"/>
      <c r="CXQ276" s="673"/>
      <c r="CXR276" s="677"/>
      <c r="CXS276" s="674"/>
      <c r="CXT276" s="674"/>
      <c r="CXU276" s="674"/>
      <c r="CXV276" s="674"/>
      <c r="CXW276" s="674"/>
      <c r="CXX276" s="674"/>
      <c r="CXY276" s="674"/>
      <c r="CXZ276" s="676"/>
      <c r="CYA276" s="676"/>
      <c r="CYB276" s="676"/>
      <c r="CYC276" s="676"/>
      <c r="CYD276" s="676"/>
      <c r="CYE276" s="676"/>
      <c r="CYF276" s="676"/>
      <c r="CYG276" s="676"/>
      <c r="CYH276" s="676"/>
      <c r="CYI276" s="676"/>
      <c r="CYJ276" s="676"/>
      <c r="CYK276" s="676"/>
      <c r="CYL276" s="676"/>
      <c r="CYM276" s="676"/>
      <c r="CYN276" s="676"/>
      <c r="CYO276" s="676"/>
      <c r="CYP276" s="676"/>
      <c r="CYQ276" s="676"/>
      <c r="CYR276" s="676"/>
      <c r="CYS276" s="676"/>
      <c r="CYT276" s="676"/>
      <c r="CYU276" s="676"/>
      <c r="CYV276" s="676"/>
      <c r="CYW276" s="676"/>
      <c r="CYX276" s="676"/>
      <c r="CYY276" s="676"/>
      <c r="CYZ276" s="676"/>
      <c r="CZA276" s="676"/>
      <c r="CZB276" s="676"/>
      <c r="CZC276" s="676"/>
      <c r="CZD276" s="676"/>
      <c r="CZE276" s="676"/>
      <c r="CZF276" s="676"/>
      <c r="CZG276" s="676"/>
      <c r="CZH276" s="676"/>
      <c r="CZI276" s="676"/>
      <c r="CZJ276" s="676"/>
      <c r="CZK276" s="676"/>
      <c r="CZL276" s="676"/>
      <c r="CZM276" s="676"/>
      <c r="CZN276" s="676"/>
      <c r="CZO276" s="676"/>
      <c r="CZP276" s="676"/>
      <c r="CZQ276" s="676"/>
      <c r="CZR276" s="674"/>
      <c r="CZS276" s="674"/>
      <c r="CZT276" s="674"/>
      <c r="CZU276" s="674"/>
      <c r="CZV276" s="674"/>
      <c r="CZW276" s="674"/>
      <c r="CZX276" s="674"/>
      <c r="CZY276" s="674"/>
      <c r="CZZ276" s="674"/>
      <c r="DAA276" s="674"/>
      <c r="DAB276" s="674"/>
      <c r="DAC276" s="674"/>
      <c r="DAD276" s="674"/>
      <c r="DAE276" s="674"/>
      <c r="DAF276" s="674"/>
      <c r="DAG276" s="674"/>
      <c r="DAH276" s="674"/>
      <c r="DAI276" s="674"/>
      <c r="DAJ276" s="674"/>
      <c r="DAK276" s="674"/>
      <c r="DAL276" s="674"/>
      <c r="DAM276" s="674"/>
      <c r="DAN276" s="674"/>
      <c r="DAO276" s="674"/>
      <c r="DAP276" s="675"/>
      <c r="DAQ276" s="675"/>
      <c r="DAR276" s="675"/>
      <c r="DAS276" s="675"/>
      <c r="DAT276" s="675"/>
      <c r="DAU276" s="674"/>
      <c r="DAV276" s="674"/>
      <c r="DAW276" s="675"/>
      <c r="DAX276" s="675"/>
      <c r="DAY276" s="674"/>
      <c r="DAZ276" s="674"/>
      <c r="DBA276" s="675"/>
      <c r="DBB276" s="675"/>
      <c r="DBC276" s="674"/>
      <c r="DBD276" s="674"/>
      <c r="DBE276" s="674"/>
      <c r="DBF276" s="674"/>
      <c r="DBG276" s="674"/>
      <c r="DBH276" s="674"/>
      <c r="DBI276" s="674"/>
      <c r="DBJ276" s="675"/>
      <c r="DBK276" s="675"/>
      <c r="DBL276" s="674"/>
      <c r="DBM276" s="674"/>
      <c r="DBN276" s="675"/>
      <c r="DBO276" s="675"/>
      <c r="DBP276" s="674"/>
      <c r="DBQ276" s="674"/>
      <c r="DBR276" s="674"/>
      <c r="DBS276" s="674"/>
      <c r="DBT276" s="674"/>
      <c r="DBU276" s="673"/>
      <c r="DBV276" s="677"/>
      <c r="DBW276" s="674"/>
      <c r="DBX276" s="674"/>
      <c r="DBY276" s="674"/>
      <c r="DBZ276" s="674"/>
      <c r="DCA276" s="674"/>
      <c r="DCB276" s="674"/>
      <c r="DCC276" s="674"/>
      <c r="DCD276" s="676"/>
      <c r="DCE276" s="676"/>
      <c r="DCF276" s="676"/>
      <c r="DCG276" s="676"/>
      <c r="DCH276" s="676"/>
      <c r="DCI276" s="676"/>
      <c r="DCJ276" s="676"/>
      <c r="DCK276" s="676"/>
      <c r="DCL276" s="676"/>
      <c r="DCM276" s="676"/>
      <c r="DCN276" s="676"/>
      <c r="DCO276" s="676"/>
      <c r="DCP276" s="676"/>
      <c r="DCQ276" s="676"/>
      <c r="DCR276" s="676"/>
      <c r="DCS276" s="676"/>
      <c r="DCT276" s="676"/>
      <c r="DCU276" s="676"/>
      <c r="DCV276" s="676"/>
      <c r="DCW276" s="676"/>
      <c r="DCX276" s="676"/>
      <c r="DCY276" s="676"/>
      <c r="DCZ276" s="676"/>
      <c r="DDA276" s="676"/>
      <c r="DDB276" s="676"/>
      <c r="DDC276" s="676"/>
      <c r="DDD276" s="676"/>
      <c r="DDE276" s="676"/>
      <c r="DDF276" s="676"/>
      <c r="DDG276" s="676"/>
      <c r="DDH276" s="676"/>
      <c r="DDI276" s="676"/>
      <c r="DDJ276" s="676"/>
      <c r="DDK276" s="676"/>
      <c r="DDL276" s="676"/>
      <c r="DDM276" s="676"/>
      <c r="DDN276" s="676"/>
      <c r="DDO276" s="676"/>
      <c r="DDP276" s="676"/>
      <c r="DDQ276" s="676"/>
      <c r="DDR276" s="676"/>
      <c r="DDS276" s="676"/>
      <c r="DDT276" s="676"/>
      <c r="DDU276" s="676"/>
      <c r="DDV276" s="674"/>
      <c r="DDW276" s="674"/>
      <c r="DDX276" s="674"/>
      <c r="DDY276" s="674"/>
      <c r="DDZ276" s="674"/>
      <c r="DEA276" s="674"/>
      <c r="DEB276" s="674"/>
      <c r="DEC276" s="674"/>
      <c r="DED276" s="674"/>
      <c r="DEE276" s="674"/>
      <c r="DEF276" s="674"/>
      <c r="DEG276" s="674"/>
      <c r="DEH276" s="674"/>
      <c r="DEI276" s="674"/>
      <c r="DEJ276" s="674"/>
      <c r="DEK276" s="674"/>
      <c r="DEL276" s="674"/>
      <c r="DEM276" s="674"/>
      <c r="DEN276" s="674"/>
      <c r="DEO276" s="674"/>
      <c r="DEP276" s="674"/>
      <c r="DEQ276" s="674"/>
      <c r="DER276" s="674"/>
      <c r="DES276" s="674"/>
      <c r="DET276" s="675"/>
      <c r="DEU276" s="675"/>
      <c r="DEV276" s="675"/>
      <c r="DEW276" s="675"/>
      <c r="DEX276" s="675"/>
      <c r="DEY276" s="674"/>
      <c r="DEZ276" s="674"/>
      <c r="DFA276" s="675"/>
      <c r="DFB276" s="675"/>
      <c r="DFC276" s="674"/>
      <c r="DFD276" s="674"/>
      <c r="DFE276" s="675"/>
      <c r="DFF276" s="675"/>
      <c r="DFG276" s="674"/>
      <c r="DFH276" s="674"/>
      <c r="DFI276" s="674"/>
      <c r="DFJ276" s="674"/>
      <c r="DFK276" s="674"/>
      <c r="DFL276" s="674"/>
      <c r="DFM276" s="674"/>
      <c r="DFN276" s="675"/>
      <c r="DFO276" s="675"/>
      <c r="DFP276" s="674"/>
      <c r="DFQ276" s="674"/>
      <c r="DFR276" s="675"/>
      <c r="DFS276" s="675"/>
      <c r="DFT276" s="674"/>
      <c r="DFU276" s="674"/>
      <c r="DFV276" s="674"/>
      <c r="DFW276" s="674"/>
      <c r="DFX276" s="674"/>
      <c r="DFY276" s="673"/>
      <c r="DFZ276" s="677"/>
      <c r="DGA276" s="674"/>
      <c r="DGB276" s="674"/>
      <c r="DGC276" s="674"/>
      <c r="DGD276" s="674"/>
      <c r="DGE276" s="674"/>
      <c r="DGF276" s="674"/>
      <c r="DGG276" s="674"/>
      <c r="DGH276" s="676"/>
      <c r="DGI276" s="676"/>
      <c r="DGJ276" s="676"/>
      <c r="DGK276" s="676"/>
      <c r="DGL276" s="676"/>
      <c r="DGM276" s="676"/>
      <c r="DGN276" s="676"/>
      <c r="DGO276" s="676"/>
      <c r="DGP276" s="676"/>
      <c r="DGQ276" s="676"/>
      <c r="DGR276" s="676"/>
      <c r="DGS276" s="676"/>
      <c r="DGT276" s="676"/>
      <c r="DGU276" s="676"/>
      <c r="DGV276" s="676"/>
      <c r="DGW276" s="676"/>
      <c r="DGX276" s="676"/>
      <c r="DGY276" s="676"/>
      <c r="DGZ276" s="676"/>
      <c r="DHA276" s="676"/>
      <c r="DHB276" s="676"/>
      <c r="DHC276" s="676"/>
      <c r="DHD276" s="676"/>
      <c r="DHE276" s="676"/>
      <c r="DHF276" s="676"/>
      <c r="DHG276" s="676"/>
      <c r="DHH276" s="676"/>
      <c r="DHI276" s="676"/>
      <c r="DHJ276" s="676"/>
      <c r="DHK276" s="676"/>
      <c r="DHL276" s="676"/>
      <c r="DHM276" s="676"/>
      <c r="DHN276" s="676"/>
      <c r="DHO276" s="676"/>
      <c r="DHP276" s="676"/>
      <c r="DHQ276" s="676"/>
      <c r="DHR276" s="676"/>
      <c r="DHS276" s="676"/>
      <c r="DHT276" s="676"/>
      <c r="DHU276" s="676"/>
      <c r="DHV276" s="676"/>
      <c r="DHW276" s="676"/>
      <c r="DHX276" s="676"/>
      <c r="DHY276" s="676"/>
      <c r="DHZ276" s="674"/>
      <c r="DIA276" s="674"/>
      <c r="DIB276" s="674"/>
      <c r="DIC276" s="674"/>
      <c r="DID276" s="674"/>
      <c r="DIE276" s="674"/>
      <c r="DIF276" s="674"/>
      <c r="DIG276" s="674"/>
      <c r="DIH276" s="674"/>
      <c r="DII276" s="674"/>
      <c r="DIJ276" s="674"/>
      <c r="DIK276" s="674"/>
      <c r="DIL276" s="674"/>
      <c r="DIM276" s="674"/>
      <c r="DIN276" s="674"/>
      <c r="DIO276" s="674"/>
      <c r="DIP276" s="674"/>
      <c r="DIQ276" s="674"/>
      <c r="DIR276" s="674"/>
      <c r="DIS276" s="674"/>
      <c r="DIT276" s="674"/>
      <c r="DIU276" s="674"/>
      <c r="DIV276" s="674"/>
      <c r="DIW276" s="674"/>
      <c r="DIX276" s="675"/>
      <c r="DIY276" s="675"/>
      <c r="DIZ276" s="675"/>
      <c r="DJA276" s="675"/>
      <c r="DJB276" s="675"/>
      <c r="DJC276" s="674"/>
      <c r="DJD276" s="674"/>
      <c r="DJE276" s="675"/>
      <c r="DJF276" s="675"/>
      <c r="DJG276" s="674"/>
      <c r="DJH276" s="674"/>
      <c r="DJI276" s="675"/>
      <c r="DJJ276" s="675"/>
      <c r="DJK276" s="674"/>
      <c r="DJL276" s="674"/>
      <c r="DJM276" s="674"/>
      <c r="DJN276" s="674"/>
      <c r="DJO276" s="674"/>
      <c r="DJP276" s="674"/>
      <c r="DJQ276" s="674"/>
      <c r="DJR276" s="675"/>
      <c r="DJS276" s="675"/>
      <c r="DJT276" s="674"/>
      <c r="DJU276" s="674"/>
      <c r="DJV276" s="675"/>
      <c r="DJW276" s="675"/>
      <c r="DJX276" s="674"/>
      <c r="DJY276" s="674"/>
      <c r="DJZ276" s="674"/>
      <c r="DKA276" s="674"/>
      <c r="DKB276" s="674"/>
      <c r="DKC276" s="673"/>
      <c r="DKD276" s="677"/>
      <c r="DKE276" s="674"/>
      <c r="DKF276" s="674"/>
      <c r="DKG276" s="674"/>
      <c r="DKH276" s="674"/>
      <c r="DKI276" s="674"/>
      <c r="DKJ276" s="674"/>
      <c r="DKK276" s="674"/>
      <c r="DKL276" s="676"/>
      <c r="DKM276" s="676"/>
      <c r="DKN276" s="676"/>
      <c r="DKO276" s="676"/>
      <c r="DKP276" s="676"/>
      <c r="DKQ276" s="676"/>
      <c r="DKR276" s="676"/>
      <c r="DKS276" s="676"/>
      <c r="DKT276" s="676"/>
      <c r="DKU276" s="676"/>
      <c r="DKV276" s="676"/>
      <c r="DKW276" s="676"/>
      <c r="DKX276" s="676"/>
      <c r="DKY276" s="676"/>
      <c r="DKZ276" s="676"/>
      <c r="DLA276" s="676"/>
      <c r="DLB276" s="676"/>
      <c r="DLC276" s="676"/>
      <c r="DLD276" s="676"/>
      <c r="DLE276" s="676"/>
      <c r="DLF276" s="676"/>
      <c r="DLG276" s="676"/>
      <c r="DLH276" s="676"/>
      <c r="DLI276" s="676"/>
      <c r="DLJ276" s="676"/>
      <c r="DLK276" s="676"/>
      <c r="DLL276" s="676"/>
      <c r="DLM276" s="676"/>
      <c r="DLN276" s="676"/>
      <c r="DLO276" s="676"/>
      <c r="DLP276" s="676"/>
      <c r="DLQ276" s="676"/>
      <c r="DLR276" s="676"/>
      <c r="DLS276" s="676"/>
      <c r="DLT276" s="676"/>
      <c r="DLU276" s="676"/>
      <c r="DLV276" s="676"/>
      <c r="DLW276" s="676"/>
      <c r="DLX276" s="676"/>
      <c r="DLY276" s="676"/>
      <c r="DLZ276" s="676"/>
      <c r="DMA276" s="676"/>
      <c r="DMB276" s="676"/>
      <c r="DMC276" s="676"/>
      <c r="DMD276" s="674"/>
      <c r="DME276" s="674"/>
      <c r="DMF276" s="674"/>
      <c r="DMG276" s="674"/>
      <c r="DMH276" s="674"/>
      <c r="DMI276" s="674"/>
      <c r="DMJ276" s="674"/>
      <c r="DMK276" s="674"/>
      <c r="DML276" s="674"/>
      <c r="DMM276" s="674"/>
      <c r="DMN276" s="674"/>
      <c r="DMO276" s="674"/>
      <c r="DMP276" s="674"/>
      <c r="DMQ276" s="674"/>
      <c r="DMR276" s="674"/>
      <c r="DMS276" s="674"/>
      <c r="DMT276" s="674"/>
      <c r="DMU276" s="674"/>
      <c r="DMV276" s="674"/>
      <c r="DMW276" s="674"/>
      <c r="DMX276" s="674"/>
      <c r="DMY276" s="674"/>
      <c r="DMZ276" s="674"/>
      <c r="DNA276" s="674"/>
      <c r="DNB276" s="675"/>
      <c r="DNC276" s="675"/>
      <c r="DND276" s="675"/>
      <c r="DNE276" s="675"/>
      <c r="DNF276" s="675"/>
      <c r="DNG276" s="674"/>
      <c r="DNH276" s="674"/>
      <c r="DNI276" s="675"/>
      <c r="DNJ276" s="675"/>
      <c r="DNK276" s="674"/>
      <c r="DNL276" s="674"/>
      <c r="DNM276" s="675"/>
      <c r="DNN276" s="675"/>
      <c r="DNO276" s="674"/>
      <c r="DNP276" s="674"/>
      <c r="DNQ276" s="674"/>
      <c r="DNR276" s="674"/>
      <c r="DNS276" s="674"/>
      <c r="DNT276" s="674"/>
      <c r="DNU276" s="674"/>
      <c r="DNV276" s="675"/>
      <c r="DNW276" s="675"/>
      <c r="DNX276" s="674"/>
      <c r="DNY276" s="674"/>
      <c r="DNZ276" s="675"/>
      <c r="DOA276" s="675"/>
      <c r="DOB276" s="674"/>
      <c r="DOC276" s="674"/>
      <c r="DOD276" s="674"/>
      <c r="DOE276" s="674"/>
      <c r="DOF276" s="674"/>
      <c r="DOG276" s="673"/>
      <c r="DOH276" s="677"/>
      <c r="DOI276" s="674"/>
      <c r="DOJ276" s="674"/>
      <c r="DOK276" s="674"/>
      <c r="DOL276" s="674"/>
      <c r="DOM276" s="674"/>
      <c r="DON276" s="674"/>
      <c r="DOO276" s="674"/>
      <c r="DOP276" s="676"/>
      <c r="DOQ276" s="676"/>
      <c r="DOR276" s="676"/>
      <c r="DOS276" s="676"/>
      <c r="DOT276" s="676"/>
      <c r="DOU276" s="676"/>
      <c r="DOV276" s="676"/>
      <c r="DOW276" s="676"/>
      <c r="DOX276" s="676"/>
      <c r="DOY276" s="676"/>
      <c r="DOZ276" s="676"/>
      <c r="DPA276" s="676"/>
      <c r="DPB276" s="676"/>
      <c r="DPC276" s="676"/>
      <c r="DPD276" s="676"/>
      <c r="DPE276" s="676"/>
      <c r="DPF276" s="676"/>
      <c r="DPG276" s="676"/>
      <c r="DPH276" s="676"/>
      <c r="DPI276" s="676"/>
      <c r="DPJ276" s="676"/>
      <c r="DPK276" s="676"/>
      <c r="DPL276" s="676"/>
      <c r="DPM276" s="676"/>
      <c r="DPN276" s="676"/>
      <c r="DPO276" s="676"/>
      <c r="DPP276" s="676"/>
      <c r="DPQ276" s="676"/>
      <c r="DPR276" s="676"/>
      <c r="DPS276" s="676"/>
      <c r="DPT276" s="676"/>
      <c r="DPU276" s="676"/>
      <c r="DPV276" s="676"/>
      <c r="DPW276" s="676"/>
      <c r="DPX276" s="676"/>
      <c r="DPY276" s="676"/>
      <c r="DPZ276" s="676"/>
      <c r="DQA276" s="676"/>
      <c r="DQB276" s="676"/>
      <c r="DQC276" s="676"/>
      <c r="DQD276" s="676"/>
      <c r="DQE276" s="676"/>
      <c r="DQF276" s="676"/>
      <c r="DQG276" s="676"/>
      <c r="DQH276" s="674"/>
      <c r="DQI276" s="674"/>
      <c r="DQJ276" s="674"/>
      <c r="DQK276" s="674"/>
      <c r="DQL276" s="674"/>
      <c r="DQM276" s="674"/>
      <c r="DQN276" s="674"/>
      <c r="DQO276" s="674"/>
      <c r="DQP276" s="674"/>
      <c r="DQQ276" s="674"/>
      <c r="DQR276" s="674"/>
      <c r="DQS276" s="674"/>
      <c r="DQT276" s="674"/>
      <c r="DQU276" s="674"/>
      <c r="DQV276" s="674"/>
      <c r="DQW276" s="674"/>
      <c r="DQX276" s="674"/>
      <c r="DQY276" s="674"/>
      <c r="DQZ276" s="674"/>
      <c r="DRA276" s="674"/>
      <c r="DRB276" s="674"/>
      <c r="DRC276" s="674"/>
      <c r="DRD276" s="674"/>
      <c r="DRE276" s="674"/>
      <c r="DRF276" s="675"/>
      <c r="DRG276" s="675"/>
      <c r="DRH276" s="675"/>
      <c r="DRI276" s="675"/>
      <c r="DRJ276" s="675"/>
      <c r="DRK276" s="674"/>
      <c r="DRL276" s="674"/>
      <c r="DRM276" s="675"/>
      <c r="DRN276" s="675"/>
      <c r="DRO276" s="674"/>
      <c r="DRP276" s="674"/>
      <c r="DRQ276" s="675"/>
      <c r="DRR276" s="675"/>
      <c r="DRS276" s="674"/>
      <c r="DRT276" s="674"/>
      <c r="DRU276" s="674"/>
      <c r="DRV276" s="674"/>
      <c r="DRW276" s="674"/>
      <c r="DRX276" s="674"/>
      <c r="DRY276" s="674"/>
      <c r="DRZ276" s="675"/>
      <c r="DSA276" s="675"/>
      <c r="DSB276" s="674"/>
      <c r="DSC276" s="674"/>
      <c r="DSD276" s="675"/>
      <c r="DSE276" s="675"/>
      <c r="DSF276" s="674"/>
      <c r="DSG276" s="674"/>
      <c r="DSH276" s="674"/>
      <c r="DSI276" s="674"/>
      <c r="DSJ276" s="674"/>
      <c r="DSK276" s="673"/>
      <c r="DSL276" s="677"/>
      <c r="DSM276" s="674"/>
      <c r="DSN276" s="674"/>
      <c r="DSO276" s="674"/>
      <c r="DSP276" s="674"/>
      <c r="DSQ276" s="674"/>
      <c r="DSR276" s="674"/>
      <c r="DSS276" s="674"/>
      <c r="DST276" s="676"/>
      <c r="DSU276" s="676"/>
      <c r="DSV276" s="676"/>
      <c r="DSW276" s="676"/>
      <c r="DSX276" s="676"/>
      <c r="DSY276" s="676"/>
      <c r="DSZ276" s="676"/>
      <c r="DTA276" s="676"/>
      <c r="DTB276" s="676"/>
      <c r="DTC276" s="676"/>
      <c r="DTD276" s="676"/>
      <c r="DTE276" s="676"/>
      <c r="DTF276" s="676"/>
      <c r="DTG276" s="676"/>
      <c r="DTH276" s="676"/>
      <c r="DTI276" s="676"/>
      <c r="DTJ276" s="676"/>
      <c r="DTK276" s="676"/>
      <c r="DTL276" s="676"/>
      <c r="DTM276" s="676"/>
      <c r="DTN276" s="676"/>
      <c r="DTO276" s="676"/>
      <c r="DTP276" s="676"/>
      <c r="DTQ276" s="676"/>
      <c r="DTR276" s="676"/>
      <c r="DTS276" s="676"/>
      <c r="DTT276" s="676"/>
      <c r="DTU276" s="676"/>
      <c r="DTV276" s="676"/>
      <c r="DTW276" s="676"/>
      <c r="DTX276" s="676"/>
      <c r="DTY276" s="676"/>
      <c r="DTZ276" s="676"/>
      <c r="DUA276" s="676"/>
      <c r="DUB276" s="676"/>
      <c r="DUC276" s="676"/>
      <c r="DUD276" s="676"/>
      <c r="DUE276" s="676"/>
      <c r="DUF276" s="676"/>
      <c r="DUG276" s="676"/>
      <c r="DUH276" s="676"/>
      <c r="DUI276" s="676"/>
      <c r="DUJ276" s="676"/>
      <c r="DUK276" s="676"/>
      <c r="DUL276" s="674"/>
      <c r="DUM276" s="674"/>
      <c r="DUN276" s="674"/>
      <c r="DUO276" s="674"/>
      <c r="DUP276" s="674"/>
      <c r="DUQ276" s="674"/>
      <c r="DUR276" s="674"/>
      <c r="DUS276" s="674"/>
      <c r="DUT276" s="674"/>
      <c r="DUU276" s="674"/>
      <c r="DUV276" s="674"/>
      <c r="DUW276" s="674"/>
      <c r="DUX276" s="674"/>
      <c r="DUY276" s="674"/>
      <c r="DUZ276" s="674"/>
      <c r="DVA276" s="674"/>
      <c r="DVB276" s="674"/>
      <c r="DVC276" s="674"/>
      <c r="DVD276" s="674"/>
      <c r="DVE276" s="674"/>
      <c r="DVF276" s="674"/>
      <c r="DVG276" s="674"/>
      <c r="DVH276" s="674"/>
      <c r="DVI276" s="674"/>
      <c r="DVJ276" s="675"/>
      <c r="DVK276" s="675"/>
      <c r="DVL276" s="675"/>
      <c r="DVM276" s="675"/>
      <c r="DVN276" s="675"/>
      <c r="DVO276" s="674"/>
      <c r="DVP276" s="674"/>
      <c r="DVQ276" s="675"/>
      <c r="DVR276" s="675"/>
      <c r="DVS276" s="674"/>
      <c r="DVT276" s="674"/>
      <c r="DVU276" s="675"/>
      <c r="DVV276" s="675"/>
      <c r="DVW276" s="674"/>
      <c r="DVX276" s="674"/>
      <c r="DVY276" s="674"/>
      <c r="DVZ276" s="674"/>
      <c r="DWA276" s="674"/>
      <c r="DWB276" s="674"/>
      <c r="DWC276" s="674"/>
      <c r="DWD276" s="675"/>
      <c r="DWE276" s="675"/>
      <c r="DWF276" s="674"/>
      <c r="DWG276" s="674"/>
      <c r="DWH276" s="675"/>
      <c r="DWI276" s="675"/>
      <c r="DWJ276" s="674"/>
      <c r="DWK276" s="674"/>
      <c r="DWL276" s="674"/>
      <c r="DWM276" s="674"/>
      <c r="DWN276" s="674"/>
      <c r="DWO276" s="673"/>
      <c r="DWP276" s="677"/>
      <c r="DWQ276" s="674"/>
      <c r="DWR276" s="674"/>
      <c r="DWS276" s="674"/>
      <c r="DWT276" s="674"/>
      <c r="DWU276" s="674"/>
      <c r="DWV276" s="674"/>
      <c r="DWW276" s="674"/>
      <c r="DWX276" s="676"/>
      <c r="DWY276" s="676"/>
      <c r="DWZ276" s="676"/>
      <c r="DXA276" s="676"/>
      <c r="DXB276" s="676"/>
      <c r="DXC276" s="676"/>
      <c r="DXD276" s="676"/>
      <c r="DXE276" s="676"/>
      <c r="DXF276" s="676"/>
      <c r="DXG276" s="676"/>
      <c r="DXH276" s="676"/>
      <c r="DXI276" s="676"/>
      <c r="DXJ276" s="676"/>
      <c r="DXK276" s="676"/>
      <c r="DXL276" s="676"/>
      <c r="DXM276" s="676"/>
      <c r="DXN276" s="676"/>
      <c r="DXO276" s="676"/>
      <c r="DXP276" s="676"/>
      <c r="DXQ276" s="676"/>
      <c r="DXR276" s="676"/>
      <c r="DXS276" s="676"/>
      <c r="DXT276" s="676"/>
      <c r="DXU276" s="676"/>
      <c r="DXV276" s="676"/>
      <c r="DXW276" s="676"/>
      <c r="DXX276" s="676"/>
      <c r="DXY276" s="676"/>
      <c r="DXZ276" s="676"/>
      <c r="DYA276" s="676"/>
      <c r="DYB276" s="676"/>
      <c r="DYC276" s="676"/>
      <c r="DYD276" s="676"/>
      <c r="DYE276" s="676"/>
      <c r="DYF276" s="676"/>
      <c r="DYG276" s="676"/>
      <c r="DYH276" s="676"/>
      <c r="DYI276" s="676"/>
      <c r="DYJ276" s="676"/>
      <c r="DYK276" s="676"/>
      <c r="DYL276" s="676"/>
      <c r="DYM276" s="676"/>
      <c r="DYN276" s="676"/>
      <c r="DYO276" s="676"/>
      <c r="DYP276" s="674"/>
      <c r="DYQ276" s="674"/>
      <c r="DYR276" s="674"/>
      <c r="DYS276" s="674"/>
      <c r="DYT276" s="674"/>
      <c r="DYU276" s="674"/>
      <c r="DYV276" s="674"/>
      <c r="DYW276" s="674"/>
      <c r="DYX276" s="674"/>
      <c r="DYY276" s="674"/>
      <c r="DYZ276" s="674"/>
      <c r="DZA276" s="674"/>
      <c r="DZB276" s="674"/>
      <c r="DZC276" s="674"/>
      <c r="DZD276" s="674"/>
      <c r="DZE276" s="674"/>
      <c r="DZF276" s="674"/>
      <c r="DZG276" s="674"/>
      <c r="DZH276" s="674"/>
      <c r="DZI276" s="674"/>
      <c r="DZJ276" s="674"/>
      <c r="DZK276" s="674"/>
      <c r="DZL276" s="674"/>
      <c r="DZM276" s="674"/>
      <c r="DZN276" s="675"/>
      <c r="DZO276" s="675"/>
      <c r="DZP276" s="675"/>
      <c r="DZQ276" s="675"/>
      <c r="DZR276" s="675"/>
      <c r="DZS276" s="674"/>
      <c r="DZT276" s="674"/>
      <c r="DZU276" s="675"/>
      <c r="DZV276" s="675"/>
      <c r="DZW276" s="674"/>
      <c r="DZX276" s="674"/>
      <c r="DZY276" s="675"/>
      <c r="DZZ276" s="675"/>
      <c r="EAA276" s="674"/>
      <c r="EAB276" s="674"/>
      <c r="EAC276" s="674"/>
      <c r="EAD276" s="674"/>
      <c r="EAE276" s="674"/>
      <c r="EAF276" s="674"/>
      <c r="EAG276" s="674"/>
      <c r="EAH276" s="675"/>
      <c r="EAI276" s="675"/>
      <c r="EAJ276" s="674"/>
      <c r="EAK276" s="674"/>
      <c r="EAL276" s="675"/>
      <c r="EAM276" s="675"/>
      <c r="EAN276" s="674"/>
      <c r="EAO276" s="674"/>
      <c r="EAP276" s="674"/>
      <c r="EAQ276" s="674"/>
      <c r="EAR276" s="674"/>
      <c r="EAS276" s="673"/>
      <c r="EAT276" s="677"/>
      <c r="EAU276" s="674"/>
      <c r="EAV276" s="674"/>
      <c r="EAW276" s="674"/>
      <c r="EAX276" s="674"/>
      <c r="EAY276" s="674"/>
      <c r="EAZ276" s="674"/>
      <c r="EBA276" s="674"/>
      <c r="EBB276" s="676"/>
      <c r="EBC276" s="676"/>
      <c r="EBD276" s="676"/>
      <c r="EBE276" s="676"/>
      <c r="EBF276" s="676"/>
      <c r="EBG276" s="676"/>
      <c r="EBH276" s="676"/>
      <c r="EBI276" s="676"/>
      <c r="EBJ276" s="676"/>
      <c r="EBK276" s="676"/>
      <c r="EBL276" s="676"/>
      <c r="EBM276" s="676"/>
      <c r="EBN276" s="676"/>
      <c r="EBO276" s="676"/>
      <c r="EBP276" s="676"/>
      <c r="EBQ276" s="676"/>
      <c r="EBR276" s="676"/>
      <c r="EBS276" s="676"/>
      <c r="EBT276" s="676"/>
      <c r="EBU276" s="676"/>
      <c r="EBV276" s="676"/>
      <c r="EBW276" s="676"/>
      <c r="EBX276" s="676"/>
      <c r="EBY276" s="676"/>
      <c r="EBZ276" s="676"/>
      <c r="ECA276" s="676"/>
      <c r="ECB276" s="676"/>
      <c r="ECC276" s="676"/>
      <c r="ECD276" s="676"/>
      <c r="ECE276" s="676"/>
      <c r="ECF276" s="676"/>
      <c r="ECG276" s="676"/>
      <c r="ECH276" s="676"/>
      <c r="ECI276" s="676"/>
      <c r="ECJ276" s="676"/>
      <c r="ECK276" s="676"/>
      <c r="ECL276" s="676"/>
      <c r="ECM276" s="676"/>
      <c r="ECN276" s="676"/>
      <c r="ECO276" s="676"/>
      <c r="ECP276" s="676"/>
      <c r="ECQ276" s="676"/>
      <c r="ECR276" s="676"/>
      <c r="ECS276" s="676"/>
      <c r="ECT276" s="674"/>
      <c r="ECU276" s="674"/>
      <c r="ECV276" s="674"/>
      <c r="ECW276" s="674"/>
      <c r="ECX276" s="674"/>
      <c r="ECY276" s="674"/>
      <c r="ECZ276" s="674"/>
      <c r="EDA276" s="674"/>
      <c r="EDB276" s="674"/>
      <c r="EDC276" s="674"/>
      <c r="EDD276" s="674"/>
      <c r="EDE276" s="674"/>
      <c r="EDF276" s="674"/>
      <c r="EDG276" s="674"/>
      <c r="EDH276" s="674"/>
      <c r="EDI276" s="674"/>
      <c r="EDJ276" s="674"/>
      <c r="EDK276" s="674"/>
      <c r="EDL276" s="674"/>
      <c r="EDM276" s="674"/>
      <c r="EDN276" s="674"/>
      <c r="EDO276" s="674"/>
      <c r="EDP276" s="674"/>
      <c r="EDQ276" s="674"/>
      <c r="EDR276" s="675"/>
      <c r="EDS276" s="675"/>
      <c r="EDT276" s="675"/>
      <c r="EDU276" s="675"/>
      <c r="EDV276" s="675"/>
      <c r="EDW276" s="674"/>
      <c r="EDX276" s="674"/>
      <c r="EDY276" s="675"/>
      <c r="EDZ276" s="675"/>
      <c r="EEA276" s="674"/>
      <c r="EEB276" s="674"/>
      <c r="EEC276" s="675"/>
      <c r="EED276" s="675"/>
      <c r="EEE276" s="674"/>
      <c r="EEF276" s="674"/>
      <c r="EEG276" s="674"/>
      <c r="EEH276" s="674"/>
      <c r="EEI276" s="674"/>
      <c r="EEJ276" s="674"/>
      <c r="EEK276" s="674"/>
      <c r="EEL276" s="675"/>
      <c r="EEM276" s="675"/>
      <c r="EEN276" s="674"/>
      <c r="EEO276" s="674"/>
      <c r="EEP276" s="675"/>
      <c r="EEQ276" s="675"/>
      <c r="EER276" s="674"/>
      <c r="EES276" s="674"/>
      <c r="EET276" s="674"/>
      <c r="EEU276" s="674"/>
      <c r="EEV276" s="674"/>
      <c r="EEW276" s="673"/>
      <c r="EEX276" s="677"/>
      <c r="EEY276" s="674"/>
      <c r="EEZ276" s="674"/>
      <c r="EFA276" s="674"/>
      <c r="EFB276" s="674"/>
      <c r="EFC276" s="674"/>
      <c r="EFD276" s="674"/>
      <c r="EFE276" s="674"/>
      <c r="EFF276" s="676"/>
      <c r="EFG276" s="676"/>
      <c r="EFH276" s="676"/>
      <c r="EFI276" s="676"/>
      <c r="EFJ276" s="676"/>
      <c r="EFK276" s="676"/>
      <c r="EFL276" s="676"/>
      <c r="EFM276" s="676"/>
      <c r="EFN276" s="676"/>
      <c r="EFO276" s="676"/>
      <c r="EFP276" s="676"/>
      <c r="EFQ276" s="676"/>
      <c r="EFR276" s="676"/>
      <c r="EFS276" s="676"/>
      <c r="EFT276" s="676"/>
      <c r="EFU276" s="676"/>
      <c r="EFV276" s="676"/>
      <c r="EFW276" s="676"/>
      <c r="EFX276" s="676"/>
      <c r="EFY276" s="676"/>
      <c r="EFZ276" s="676"/>
      <c r="EGA276" s="676"/>
      <c r="EGB276" s="676"/>
      <c r="EGC276" s="676"/>
      <c r="EGD276" s="676"/>
      <c r="EGE276" s="676"/>
      <c r="EGF276" s="676"/>
      <c r="EGG276" s="676"/>
      <c r="EGH276" s="676"/>
      <c r="EGI276" s="676"/>
      <c r="EGJ276" s="676"/>
      <c r="EGK276" s="676"/>
      <c r="EGL276" s="676"/>
      <c r="EGM276" s="676"/>
      <c r="EGN276" s="676"/>
      <c r="EGO276" s="676"/>
      <c r="EGP276" s="676"/>
      <c r="EGQ276" s="676"/>
      <c r="EGR276" s="676"/>
      <c r="EGS276" s="676"/>
      <c r="EGT276" s="676"/>
      <c r="EGU276" s="676"/>
      <c r="EGV276" s="676"/>
      <c r="EGW276" s="676"/>
      <c r="EGX276" s="674"/>
      <c r="EGY276" s="674"/>
      <c r="EGZ276" s="674"/>
      <c r="EHA276" s="674"/>
      <c r="EHB276" s="674"/>
      <c r="EHC276" s="674"/>
      <c r="EHD276" s="674"/>
      <c r="EHE276" s="674"/>
      <c r="EHF276" s="674"/>
      <c r="EHG276" s="674"/>
      <c r="EHH276" s="674"/>
      <c r="EHI276" s="674"/>
      <c r="EHJ276" s="674"/>
      <c r="EHK276" s="674"/>
      <c r="EHL276" s="674"/>
      <c r="EHM276" s="674"/>
      <c r="EHN276" s="674"/>
      <c r="EHO276" s="674"/>
      <c r="EHP276" s="674"/>
      <c r="EHQ276" s="674"/>
      <c r="EHR276" s="674"/>
      <c r="EHS276" s="674"/>
      <c r="EHT276" s="674"/>
      <c r="EHU276" s="674"/>
      <c r="EHV276" s="675"/>
      <c r="EHW276" s="675"/>
      <c r="EHX276" s="675"/>
      <c r="EHY276" s="675"/>
      <c r="EHZ276" s="675"/>
      <c r="EIA276" s="674"/>
      <c r="EIB276" s="674"/>
      <c r="EIC276" s="675"/>
      <c r="EID276" s="675"/>
      <c r="EIE276" s="674"/>
      <c r="EIF276" s="674"/>
      <c r="EIG276" s="675"/>
      <c r="EIH276" s="675"/>
      <c r="EII276" s="674"/>
      <c r="EIJ276" s="674"/>
      <c r="EIK276" s="674"/>
      <c r="EIL276" s="674"/>
      <c r="EIM276" s="674"/>
      <c r="EIN276" s="674"/>
      <c r="EIO276" s="674"/>
      <c r="EIP276" s="675"/>
      <c r="EIQ276" s="675"/>
      <c r="EIR276" s="674"/>
      <c r="EIS276" s="674"/>
      <c r="EIT276" s="675"/>
      <c r="EIU276" s="675"/>
      <c r="EIV276" s="674"/>
      <c r="EIW276" s="674"/>
      <c r="EIX276" s="674"/>
      <c r="EIY276" s="674"/>
      <c r="EIZ276" s="674"/>
      <c r="EJA276" s="673"/>
      <c r="EJB276" s="677"/>
      <c r="EJC276" s="674"/>
      <c r="EJD276" s="674"/>
      <c r="EJE276" s="674"/>
      <c r="EJF276" s="674"/>
      <c r="EJG276" s="674"/>
      <c r="EJH276" s="674"/>
      <c r="EJI276" s="674"/>
      <c r="EJJ276" s="676"/>
      <c r="EJK276" s="676"/>
      <c r="EJL276" s="676"/>
      <c r="EJM276" s="676"/>
      <c r="EJN276" s="676"/>
      <c r="EJO276" s="676"/>
      <c r="EJP276" s="676"/>
      <c r="EJQ276" s="676"/>
      <c r="EJR276" s="676"/>
      <c r="EJS276" s="676"/>
      <c r="EJT276" s="676"/>
      <c r="EJU276" s="676"/>
      <c r="EJV276" s="676"/>
      <c r="EJW276" s="676"/>
      <c r="EJX276" s="676"/>
      <c r="EJY276" s="676"/>
      <c r="EJZ276" s="676"/>
      <c r="EKA276" s="676"/>
      <c r="EKB276" s="676"/>
      <c r="EKC276" s="676"/>
      <c r="EKD276" s="676"/>
      <c r="EKE276" s="676"/>
      <c r="EKF276" s="676"/>
      <c r="EKG276" s="676"/>
      <c r="EKH276" s="676"/>
      <c r="EKI276" s="676"/>
      <c r="EKJ276" s="676"/>
      <c r="EKK276" s="676"/>
      <c r="EKL276" s="676"/>
      <c r="EKM276" s="676"/>
      <c r="EKN276" s="676"/>
      <c r="EKO276" s="676"/>
      <c r="EKP276" s="676"/>
      <c r="EKQ276" s="676"/>
      <c r="EKR276" s="676"/>
      <c r="EKS276" s="676"/>
      <c r="EKT276" s="676"/>
      <c r="EKU276" s="676"/>
      <c r="EKV276" s="676"/>
      <c r="EKW276" s="676"/>
      <c r="EKX276" s="676"/>
      <c r="EKY276" s="676"/>
      <c r="EKZ276" s="676"/>
      <c r="ELA276" s="676"/>
      <c r="ELB276" s="674"/>
      <c r="ELC276" s="674"/>
      <c r="ELD276" s="674"/>
      <c r="ELE276" s="674"/>
      <c r="ELF276" s="674"/>
      <c r="ELG276" s="674"/>
      <c r="ELH276" s="674"/>
      <c r="ELI276" s="674"/>
      <c r="ELJ276" s="674"/>
      <c r="ELK276" s="674"/>
      <c r="ELL276" s="674"/>
      <c r="ELM276" s="674"/>
      <c r="ELN276" s="674"/>
      <c r="ELO276" s="674"/>
      <c r="ELP276" s="674"/>
      <c r="ELQ276" s="674"/>
      <c r="ELR276" s="674"/>
      <c r="ELS276" s="674"/>
      <c r="ELT276" s="674"/>
      <c r="ELU276" s="674"/>
      <c r="ELV276" s="674"/>
      <c r="ELW276" s="674"/>
      <c r="ELX276" s="674"/>
      <c r="ELY276" s="674"/>
      <c r="ELZ276" s="675"/>
      <c r="EMA276" s="675"/>
      <c r="EMB276" s="675"/>
      <c r="EMC276" s="675"/>
      <c r="EMD276" s="675"/>
      <c r="EME276" s="674"/>
      <c r="EMF276" s="674"/>
      <c r="EMG276" s="675"/>
      <c r="EMH276" s="675"/>
      <c r="EMI276" s="674"/>
      <c r="EMJ276" s="674"/>
      <c r="EMK276" s="675"/>
      <c r="EML276" s="675"/>
      <c r="EMM276" s="674"/>
      <c r="EMN276" s="674"/>
      <c r="EMO276" s="674"/>
      <c r="EMP276" s="674"/>
      <c r="EMQ276" s="674"/>
      <c r="EMR276" s="674"/>
      <c r="EMS276" s="674"/>
      <c r="EMT276" s="675"/>
      <c r="EMU276" s="675"/>
      <c r="EMV276" s="674"/>
      <c r="EMW276" s="674"/>
      <c r="EMX276" s="675"/>
      <c r="EMY276" s="675"/>
      <c r="EMZ276" s="674"/>
      <c r="ENA276" s="674"/>
      <c r="ENB276" s="674"/>
      <c r="ENC276" s="674"/>
      <c r="END276" s="674"/>
      <c r="ENE276" s="673"/>
      <c r="ENF276" s="677"/>
      <c r="ENG276" s="674"/>
      <c r="ENH276" s="674"/>
      <c r="ENI276" s="674"/>
      <c r="ENJ276" s="674"/>
      <c r="ENK276" s="674"/>
      <c r="ENL276" s="674"/>
      <c r="ENM276" s="674"/>
      <c r="ENN276" s="676"/>
      <c r="ENO276" s="676"/>
      <c r="ENP276" s="676"/>
      <c r="ENQ276" s="676"/>
      <c r="ENR276" s="676"/>
      <c r="ENS276" s="676"/>
      <c r="ENT276" s="676"/>
      <c r="ENU276" s="676"/>
      <c r="ENV276" s="676"/>
      <c r="ENW276" s="676"/>
      <c r="ENX276" s="676"/>
      <c r="ENY276" s="676"/>
      <c r="ENZ276" s="676"/>
      <c r="EOA276" s="676"/>
      <c r="EOB276" s="676"/>
      <c r="EOC276" s="676"/>
      <c r="EOD276" s="676"/>
      <c r="EOE276" s="676"/>
      <c r="EOF276" s="676"/>
      <c r="EOG276" s="676"/>
      <c r="EOH276" s="676"/>
      <c r="EOI276" s="676"/>
      <c r="EOJ276" s="676"/>
      <c r="EOK276" s="676"/>
      <c r="EOL276" s="676"/>
      <c r="EOM276" s="676"/>
      <c r="EON276" s="676"/>
      <c r="EOO276" s="676"/>
      <c r="EOP276" s="676"/>
      <c r="EOQ276" s="676"/>
      <c r="EOR276" s="676"/>
      <c r="EOS276" s="676"/>
      <c r="EOT276" s="676"/>
      <c r="EOU276" s="676"/>
      <c r="EOV276" s="676"/>
      <c r="EOW276" s="676"/>
      <c r="EOX276" s="676"/>
      <c r="EOY276" s="676"/>
      <c r="EOZ276" s="676"/>
      <c r="EPA276" s="676"/>
      <c r="EPB276" s="676"/>
      <c r="EPC276" s="676"/>
      <c r="EPD276" s="676"/>
      <c r="EPE276" s="676"/>
      <c r="EPF276" s="674"/>
      <c r="EPG276" s="674"/>
      <c r="EPH276" s="674"/>
      <c r="EPI276" s="674"/>
      <c r="EPJ276" s="674"/>
      <c r="EPK276" s="674"/>
      <c r="EPL276" s="674"/>
      <c r="EPM276" s="674"/>
      <c r="EPN276" s="674"/>
      <c r="EPO276" s="674"/>
      <c r="EPP276" s="674"/>
      <c r="EPQ276" s="674"/>
      <c r="EPR276" s="674"/>
      <c r="EPS276" s="674"/>
      <c r="EPT276" s="674"/>
      <c r="EPU276" s="674"/>
      <c r="EPV276" s="674"/>
      <c r="EPW276" s="674"/>
      <c r="EPX276" s="674"/>
      <c r="EPY276" s="674"/>
      <c r="EPZ276" s="674"/>
      <c r="EQA276" s="674"/>
      <c r="EQB276" s="674"/>
      <c r="EQC276" s="674"/>
      <c r="EQD276" s="675"/>
      <c r="EQE276" s="675"/>
      <c r="EQF276" s="675"/>
      <c r="EQG276" s="675"/>
      <c r="EQH276" s="675"/>
      <c r="EQI276" s="674"/>
      <c r="EQJ276" s="674"/>
      <c r="EQK276" s="675"/>
      <c r="EQL276" s="675"/>
      <c r="EQM276" s="674"/>
      <c r="EQN276" s="674"/>
      <c r="EQO276" s="675"/>
      <c r="EQP276" s="675"/>
      <c r="EQQ276" s="674"/>
      <c r="EQR276" s="674"/>
      <c r="EQS276" s="674"/>
      <c r="EQT276" s="674"/>
      <c r="EQU276" s="674"/>
      <c r="EQV276" s="674"/>
      <c r="EQW276" s="674"/>
      <c r="EQX276" s="675"/>
      <c r="EQY276" s="675"/>
      <c r="EQZ276" s="674"/>
      <c r="ERA276" s="674"/>
      <c r="ERB276" s="675"/>
      <c r="ERC276" s="675"/>
      <c r="ERD276" s="674"/>
      <c r="ERE276" s="674"/>
      <c r="ERF276" s="674"/>
      <c r="ERG276" s="674"/>
      <c r="ERH276" s="674"/>
      <c r="ERI276" s="673"/>
      <c r="ERJ276" s="677"/>
      <c r="ERK276" s="674"/>
      <c r="ERL276" s="674"/>
      <c r="ERM276" s="674"/>
      <c r="ERN276" s="674"/>
      <c r="ERO276" s="674"/>
      <c r="ERP276" s="674"/>
      <c r="ERQ276" s="674"/>
      <c r="ERR276" s="676"/>
      <c r="ERS276" s="676"/>
      <c r="ERT276" s="676"/>
      <c r="ERU276" s="676"/>
      <c r="ERV276" s="676"/>
      <c r="ERW276" s="676"/>
      <c r="ERX276" s="676"/>
      <c r="ERY276" s="676"/>
      <c r="ERZ276" s="676"/>
      <c r="ESA276" s="676"/>
      <c r="ESB276" s="676"/>
      <c r="ESC276" s="676"/>
      <c r="ESD276" s="676"/>
      <c r="ESE276" s="676"/>
      <c r="ESF276" s="676"/>
      <c r="ESG276" s="676"/>
      <c r="ESH276" s="676"/>
      <c r="ESI276" s="676"/>
      <c r="ESJ276" s="676"/>
      <c r="ESK276" s="676"/>
      <c r="ESL276" s="676"/>
      <c r="ESM276" s="676"/>
      <c r="ESN276" s="676"/>
      <c r="ESO276" s="676"/>
      <c r="ESP276" s="676"/>
      <c r="ESQ276" s="676"/>
      <c r="ESR276" s="676"/>
      <c r="ESS276" s="676"/>
      <c r="EST276" s="676"/>
      <c r="ESU276" s="676"/>
      <c r="ESV276" s="676"/>
      <c r="ESW276" s="676"/>
      <c r="ESX276" s="676"/>
      <c r="ESY276" s="676"/>
      <c r="ESZ276" s="676"/>
      <c r="ETA276" s="676"/>
      <c r="ETB276" s="676"/>
      <c r="ETC276" s="676"/>
      <c r="ETD276" s="676"/>
      <c r="ETE276" s="676"/>
      <c r="ETF276" s="676"/>
      <c r="ETG276" s="676"/>
      <c r="ETH276" s="676"/>
      <c r="ETI276" s="676"/>
      <c r="ETJ276" s="674"/>
      <c r="ETK276" s="674"/>
      <c r="ETL276" s="674"/>
      <c r="ETM276" s="674"/>
      <c r="ETN276" s="674"/>
      <c r="ETO276" s="674"/>
      <c r="ETP276" s="674"/>
      <c r="ETQ276" s="674"/>
      <c r="ETR276" s="674"/>
      <c r="ETS276" s="674"/>
      <c r="ETT276" s="674"/>
      <c r="ETU276" s="674"/>
      <c r="ETV276" s="674"/>
      <c r="ETW276" s="674"/>
      <c r="ETX276" s="674"/>
      <c r="ETY276" s="674"/>
      <c r="ETZ276" s="674"/>
      <c r="EUA276" s="674"/>
      <c r="EUB276" s="674"/>
      <c r="EUC276" s="674"/>
      <c r="EUD276" s="674"/>
      <c r="EUE276" s="674"/>
      <c r="EUF276" s="674"/>
      <c r="EUG276" s="674"/>
      <c r="EUH276" s="675"/>
      <c r="EUI276" s="675"/>
      <c r="EUJ276" s="675"/>
      <c r="EUK276" s="675"/>
      <c r="EUL276" s="675"/>
      <c r="EUM276" s="674"/>
      <c r="EUN276" s="674"/>
      <c r="EUO276" s="675"/>
      <c r="EUP276" s="675"/>
      <c r="EUQ276" s="674"/>
      <c r="EUR276" s="674"/>
      <c r="EUS276" s="675"/>
      <c r="EUT276" s="675"/>
      <c r="EUU276" s="674"/>
      <c r="EUV276" s="674"/>
      <c r="EUW276" s="674"/>
      <c r="EUX276" s="674"/>
      <c r="EUY276" s="674"/>
      <c r="EUZ276" s="674"/>
      <c r="EVA276" s="674"/>
      <c r="EVB276" s="675"/>
      <c r="EVC276" s="675"/>
      <c r="EVD276" s="674"/>
      <c r="EVE276" s="674"/>
      <c r="EVF276" s="675"/>
      <c r="EVG276" s="675"/>
      <c r="EVH276" s="674"/>
      <c r="EVI276" s="674"/>
      <c r="EVJ276" s="674"/>
      <c r="EVK276" s="674"/>
      <c r="EVL276" s="674"/>
      <c r="EVM276" s="673"/>
      <c r="EVN276" s="677"/>
      <c r="EVO276" s="674"/>
      <c r="EVP276" s="674"/>
      <c r="EVQ276" s="674"/>
      <c r="EVR276" s="674"/>
      <c r="EVS276" s="674"/>
      <c r="EVT276" s="674"/>
      <c r="EVU276" s="674"/>
      <c r="EVV276" s="676"/>
      <c r="EVW276" s="676"/>
      <c r="EVX276" s="676"/>
      <c r="EVY276" s="676"/>
      <c r="EVZ276" s="676"/>
      <c r="EWA276" s="676"/>
      <c r="EWB276" s="676"/>
      <c r="EWC276" s="676"/>
      <c r="EWD276" s="676"/>
      <c r="EWE276" s="676"/>
      <c r="EWF276" s="676"/>
      <c r="EWG276" s="676"/>
      <c r="EWH276" s="676"/>
      <c r="EWI276" s="676"/>
      <c r="EWJ276" s="676"/>
      <c r="EWK276" s="676"/>
      <c r="EWL276" s="676"/>
      <c r="EWM276" s="676"/>
      <c r="EWN276" s="676"/>
      <c r="EWO276" s="676"/>
      <c r="EWP276" s="676"/>
      <c r="EWQ276" s="676"/>
      <c r="EWR276" s="676"/>
      <c r="EWS276" s="676"/>
      <c r="EWT276" s="676"/>
      <c r="EWU276" s="676"/>
      <c r="EWV276" s="676"/>
      <c r="EWW276" s="676"/>
      <c r="EWX276" s="676"/>
      <c r="EWY276" s="676"/>
      <c r="EWZ276" s="676"/>
      <c r="EXA276" s="676"/>
      <c r="EXB276" s="676"/>
      <c r="EXC276" s="676"/>
      <c r="EXD276" s="676"/>
      <c r="EXE276" s="676"/>
      <c r="EXF276" s="676"/>
      <c r="EXG276" s="676"/>
      <c r="EXH276" s="676"/>
      <c r="EXI276" s="676"/>
      <c r="EXJ276" s="676"/>
      <c r="EXK276" s="676"/>
      <c r="EXL276" s="676"/>
      <c r="EXM276" s="676"/>
      <c r="EXN276" s="674"/>
      <c r="EXO276" s="674"/>
      <c r="EXP276" s="674"/>
      <c r="EXQ276" s="674"/>
      <c r="EXR276" s="674"/>
      <c r="EXS276" s="674"/>
      <c r="EXT276" s="674"/>
      <c r="EXU276" s="674"/>
      <c r="EXV276" s="674"/>
      <c r="EXW276" s="674"/>
      <c r="EXX276" s="674"/>
      <c r="EXY276" s="674"/>
      <c r="EXZ276" s="674"/>
      <c r="EYA276" s="674"/>
      <c r="EYB276" s="674"/>
      <c r="EYC276" s="674"/>
      <c r="EYD276" s="674"/>
      <c r="EYE276" s="674"/>
      <c r="EYF276" s="674"/>
      <c r="EYG276" s="674"/>
      <c r="EYH276" s="674"/>
      <c r="EYI276" s="674"/>
      <c r="EYJ276" s="674"/>
      <c r="EYK276" s="674"/>
      <c r="EYL276" s="675"/>
      <c r="EYM276" s="675"/>
      <c r="EYN276" s="675"/>
      <c r="EYO276" s="675"/>
      <c r="EYP276" s="675"/>
      <c r="EYQ276" s="674"/>
      <c r="EYR276" s="674"/>
      <c r="EYS276" s="675"/>
      <c r="EYT276" s="675"/>
      <c r="EYU276" s="674"/>
      <c r="EYV276" s="674"/>
      <c r="EYW276" s="675"/>
      <c r="EYX276" s="675"/>
      <c r="EYY276" s="674"/>
      <c r="EYZ276" s="674"/>
      <c r="EZA276" s="674"/>
      <c r="EZB276" s="674"/>
      <c r="EZC276" s="674"/>
      <c r="EZD276" s="674"/>
      <c r="EZE276" s="674"/>
      <c r="EZF276" s="675"/>
      <c r="EZG276" s="675"/>
      <c r="EZH276" s="674"/>
      <c r="EZI276" s="674"/>
      <c r="EZJ276" s="675"/>
      <c r="EZK276" s="675"/>
      <c r="EZL276" s="674"/>
      <c r="EZM276" s="674"/>
      <c r="EZN276" s="674"/>
      <c r="EZO276" s="674"/>
      <c r="EZP276" s="674"/>
      <c r="EZQ276" s="673"/>
      <c r="EZR276" s="677"/>
      <c r="EZS276" s="674"/>
      <c r="EZT276" s="674"/>
      <c r="EZU276" s="674"/>
      <c r="EZV276" s="674"/>
      <c r="EZW276" s="674"/>
      <c r="EZX276" s="674"/>
      <c r="EZY276" s="674"/>
      <c r="EZZ276" s="676"/>
      <c r="FAA276" s="676"/>
      <c r="FAB276" s="676"/>
      <c r="FAC276" s="676"/>
      <c r="FAD276" s="676"/>
      <c r="FAE276" s="676"/>
      <c r="FAF276" s="676"/>
      <c r="FAG276" s="676"/>
      <c r="FAH276" s="676"/>
      <c r="FAI276" s="676"/>
      <c r="FAJ276" s="676"/>
      <c r="FAK276" s="676"/>
      <c r="FAL276" s="676"/>
      <c r="FAM276" s="676"/>
      <c r="FAN276" s="676"/>
      <c r="FAO276" s="676"/>
      <c r="FAP276" s="676"/>
      <c r="FAQ276" s="676"/>
      <c r="FAR276" s="676"/>
      <c r="FAS276" s="676"/>
      <c r="FAT276" s="676"/>
      <c r="FAU276" s="676"/>
      <c r="FAV276" s="676"/>
      <c r="FAW276" s="676"/>
      <c r="FAX276" s="676"/>
      <c r="FAY276" s="676"/>
      <c r="FAZ276" s="676"/>
      <c r="FBA276" s="676"/>
      <c r="FBB276" s="676"/>
      <c r="FBC276" s="676"/>
      <c r="FBD276" s="676"/>
      <c r="FBE276" s="676"/>
      <c r="FBF276" s="676"/>
      <c r="FBG276" s="676"/>
      <c r="FBH276" s="676"/>
      <c r="FBI276" s="676"/>
      <c r="FBJ276" s="676"/>
      <c r="FBK276" s="676"/>
      <c r="FBL276" s="676"/>
      <c r="FBM276" s="676"/>
      <c r="FBN276" s="676"/>
      <c r="FBO276" s="676"/>
      <c r="FBP276" s="676"/>
      <c r="FBQ276" s="676"/>
      <c r="FBR276" s="674"/>
      <c r="FBS276" s="674"/>
      <c r="FBT276" s="674"/>
      <c r="FBU276" s="674"/>
      <c r="FBV276" s="674"/>
      <c r="FBW276" s="674"/>
      <c r="FBX276" s="674"/>
      <c r="FBY276" s="674"/>
      <c r="FBZ276" s="674"/>
      <c r="FCA276" s="674"/>
      <c r="FCB276" s="674"/>
      <c r="FCC276" s="674"/>
      <c r="FCD276" s="674"/>
      <c r="FCE276" s="674"/>
      <c r="FCF276" s="674"/>
      <c r="FCG276" s="674"/>
      <c r="FCH276" s="674"/>
      <c r="FCI276" s="674"/>
      <c r="FCJ276" s="674"/>
      <c r="FCK276" s="674"/>
      <c r="FCL276" s="674"/>
      <c r="FCM276" s="674"/>
      <c r="FCN276" s="674"/>
      <c r="FCO276" s="674"/>
      <c r="FCP276" s="675"/>
      <c r="FCQ276" s="675"/>
      <c r="FCR276" s="675"/>
      <c r="FCS276" s="675"/>
      <c r="FCT276" s="675"/>
      <c r="FCU276" s="674"/>
      <c r="FCV276" s="674"/>
      <c r="FCW276" s="675"/>
      <c r="FCX276" s="675"/>
      <c r="FCY276" s="674"/>
      <c r="FCZ276" s="674"/>
      <c r="FDA276" s="675"/>
      <c r="FDB276" s="675"/>
      <c r="FDC276" s="674"/>
      <c r="FDD276" s="674"/>
      <c r="FDE276" s="674"/>
      <c r="FDF276" s="674"/>
      <c r="FDG276" s="674"/>
      <c r="FDH276" s="674"/>
      <c r="FDI276" s="674"/>
      <c r="FDJ276" s="675"/>
      <c r="FDK276" s="675"/>
      <c r="FDL276" s="674"/>
      <c r="FDM276" s="674"/>
      <c r="FDN276" s="675"/>
      <c r="FDO276" s="675"/>
      <c r="FDP276" s="674"/>
      <c r="FDQ276" s="674"/>
      <c r="FDR276" s="674"/>
      <c r="FDS276" s="674"/>
      <c r="FDT276" s="674"/>
      <c r="FDU276" s="673"/>
      <c r="FDV276" s="677"/>
      <c r="FDW276" s="674"/>
      <c r="FDX276" s="674"/>
      <c r="FDY276" s="674"/>
      <c r="FDZ276" s="674"/>
      <c r="FEA276" s="674"/>
      <c r="FEB276" s="674"/>
      <c r="FEC276" s="674"/>
      <c r="FED276" s="676"/>
      <c r="FEE276" s="676"/>
      <c r="FEF276" s="676"/>
      <c r="FEG276" s="676"/>
      <c r="FEH276" s="676"/>
      <c r="FEI276" s="676"/>
      <c r="FEJ276" s="676"/>
      <c r="FEK276" s="676"/>
      <c r="FEL276" s="676"/>
      <c r="FEM276" s="676"/>
      <c r="FEN276" s="676"/>
      <c r="FEO276" s="676"/>
      <c r="FEP276" s="676"/>
      <c r="FEQ276" s="676"/>
      <c r="FER276" s="676"/>
      <c r="FES276" s="676"/>
      <c r="FET276" s="676"/>
      <c r="FEU276" s="676"/>
      <c r="FEV276" s="676"/>
      <c r="FEW276" s="676"/>
      <c r="FEX276" s="676"/>
      <c r="FEY276" s="676"/>
      <c r="FEZ276" s="676"/>
      <c r="FFA276" s="676"/>
      <c r="FFB276" s="676"/>
      <c r="FFC276" s="676"/>
      <c r="FFD276" s="676"/>
      <c r="FFE276" s="676"/>
      <c r="FFF276" s="676"/>
      <c r="FFG276" s="676"/>
      <c r="FFH276" s="676"/>
      <c r="FFI276" s="676"/>
      <c r="FFJ276" s="676"/>
      <c r="FFK276" s="676"/>
      <c r="FFL276" s="676"/>
      <c r="FFM276" s="676"/>
      <c r="FFN276" s="676"/>
      <c r="FFO276" s="676"/>
      <c r="FFP276" s="676"/>
      <c r="FFQ276" s="676"/>
      <c r="FFR276" s="676"/>
      <c r="FFS276" s="676"/>
      <c r="FFT276" s="676"/>
      <c r="FFU276" s="676"/>
      <c r="FFV276" s="674"/>
      <c r="FFW276" s="674"/>
      <c r="FFX276" s="674"/>
      <c r="FFY276" s="674"/>
      <c r="FFZ276" s="674"/>
      <c r="FGA276" s="674"/>
      <c r="FGB276" s="674"/>
      <c r="FGC276" s="674"/>
      <c r="FGD276" s="674"/>
      <c r="FGE276" s="674"/>
      <c r="FGF276" s="674"/>
      <c r="FGG276" s="674"/>
      <c r="FGH276" s="674"/>
      <c r="FGI276" s="674"/>
      <c r="FGJ276" s="674"/>
      <c r="FGK276" s="674"/>
      <c r="FGL276" s="674"/>
      <c r="FGM276" s="674"/>
      <c r="FGN276" s="674"/>
      <c r="FGO276" s="674"/>
      <c r="FGP276" s="674"/>
      <c r="FGQ276" s="674"/>
      <c r="FGR276" s="674"/>
      <c r="FGS276" s="674"/>
      <c r="FGT276" s="675"/>
      <c r="FGU276" s="675"/>
      <c r="FGV276" s="675"/>
      <c r="FGW276" s="675"/>
      <c r="FGX276" s="675"/>
      <c r="FGY276" s="674"/>
      <c r="FGZ276" s="674"/>
      <c r="FHA276" s="675"/>
      <c r="FHB276" s="675"/>
      <c r="FHC276" s="674"/>
      <c r="FHD276" s="674"/>
      <c r="FHE276" s="675"/>
      <c r="FHF276" s="675"/>
      <c r="FHG276" s="674"/>
      <c r="FHH276" s="674"/>
      <c r="FHI276" s="674"/>
      <c r="FHJ276" s="674"/>
      <c r="FHK276" s="674"/>
      <c r="FHL276" s="674"/>
      <c r="FHM276" s="674"/>
      <c r="FHN276" s="675"/>
      <c r="FHO276" s="675"/>
      <c r="FHP276" s="674"/>
      <c r="FHQ276" s="674"/>
      <c r="FHR276" s="675"/>
      <c r="FHS276" s="675"/>
      <c r="FHT276" s="674"/>
      <c r="FHU276" s="674"/>
      <c r="FHV276" s="674"/>
      <c r="FHW276" s="674"/>
      <c r="FHX276" s="674"/>
      <c r="FHY276" s="673"/>
      <c r="FHZ276" s="677"/>
      <c r="FIA276" s="674"/>
      <c r="FIB276" s="674"/>
      <c r="FIC276" s="674"/>
      <c r="FID276" s="674"/>
      <c r="FIE276" s="674"/>
      <c r="FIF276" s="674"/>
      <c r="FIG276" s="674"/>
      <c r="FIH276" s="676"/>
      <c r="FII276" s="676"/>
      <c r="FIJ276" s="676"/>
      <c r="FIK276" s="676"/>
      <c r="FIL276" s="676"/>
      <c r="FIM276" s="676"/>
      <c r="FIN276" s="676"/>
      <c r="FIO276" s="676"/>
      <c r="FIP276" s="676"/>
      <c r="FIQ276" s="676"/>
      <c r="FIR276" s="676"/>
      <c r="FIS276" s="676"/>
      <c r="FIT276" s="676"/>
      <c r="FIU276" s="676"/>
      <c r="FIV276" s="676"/>
      <c r="FIW276" s="676"/>
      <c r="FIX276" s="676"/>
      <c r="FIY276" s="676"/>
      <c r="FIZ276" s="676"/>
      <c r="FJA276" s="676"/>
      <c r="FJB276" s="676"/>
      <c r="FJC276" s="676"/>
      <c r="FJD276" s="676"/>
      <c r="FJE276" s="676"/>
      <c r="FJF276" s="676"/>
      <c r="FJG276" s="676"/>
      <c r="FJH276" s="676"/>
      <c r="FJI276" s="676"/>
      <c r="FJJ276" s="676"/>
      <c r="FJK276" s="676"/>
      <c r="FJL276" s="676"/>
      <c r="FJM276" s="676"/>
      <c r="FJN276" s="676"/>
      <c r="FJO276" s="676"/>
      <c r="FJP276" s="676"/>
      <c r="FJQ276" s="676"/>
      <c r="FJR276" s="676"/>
      <c r="FJS276" s="676"/>
      <c r="FJT276" s="676"/>
      <c r="FJU276" s="676"/>
      <c r="FJV276" s="676"/>
      <c r="FJW276" s="676"/>
      <c r="FJX276" s="676"/>
      <c r="FJY276" s="676"/>
      <c r="FJZ276" s="674"/>
      <c r="FKA276" s="674"/>
      <c r="FKB276" s="674"/>
      <c r="FKC276" s="674"/>
      <c r="FKD276" s="674"/>
      <c r="FKE276" s="674"/>
      <c r="FKF276" s="674"/>
      <c r="FKG276" s="674"/>
      <c r="FKH276" s="674"/>
      <c r="FKI276" s="674"/>
      <c r="FKJ276" s="674"/>
      <c r="FKK276" s="674"/>
      <c r="FKL276" s="674"/>
      <c r="FKM276" s="674"/>
      <c r="FKN276" s="674"/>
      <c r="FKO276" s="674"/>
      <c r="FKP276" s="674"/>
      <c r="FKQ276" s="674"/>
      <c r="FKR276" s="674"/>
      <c r="FKS276" s="674"/>
      <c r="FKT276" s="674"/>
      <c r="FKU276" s="674"/>
      <c r="FKV276" s="674"/>
      <c r="FKW276" s="674"/>
      <c r="FKX276" s="675"/>
      <c r="FKY276" s="675"/>
      <c r="FKZ276" s="675"/>
      <c r="FLA276" s="675"/>
      <c r="FLB276" s="675"/>
      <c r="FLC276" s="674"/>
      <c r="FLD276" s="674"/>
      <c r="FLE276" s="675"/>
      <c r="FLF276" s="675"/>
      <c r="FLG276" s="674"/>
      <c r="FLH276" s="674"/>
      <c r="FLI276" s="675"/>
      <c r="FLJ276" s="675"/>
      <c r="FLK276" s="674"/>
      <c r="FLL276" s="674"/>
      <c r="FLM276" s="674"/>
      <c r="FLN276" s="674"/>
      <c r="FLO276" s="674"/>
      <c r="FLP276" s="674"/>
      <c r="FLQ276" s="674"/>
      <c r="FLR276" s="675"/>
      <c r="FLS276" s="675"/>
      <c r="FLT276" s="674"/>
      <c r="FLU276" s="674"/>
      <c r="FLV276" s="675"/>
      <c r="FLW276" s="675"/>
      <c r="FLX276" s="674"/>
      <c r="FLY276" s="674"/>
      <c r="FLZ276" s="674"/>
      <c r="FMA276" s="674"/>
      <c r="FMB276" s="674"/>
      <c r="FMC276" s="673"/>
      <c r="FMD276" s="677"/>
      <c r="FME276" s="674"/>
      <c r="FMF276" s="674"/>
      <c r="FMG276" s="674"/>
      <c r="FMH276" s="674"/>
      <c r="FMI276" s="674"/>
      <c r="FMJ276" s="674"/>
      <c r="FMK276" s="674"/>
      <c r="FML276" s="676"/>
      <c r="FMM276" s="676"/>
      <c r="FMN276" s="676"/>
      <c r="FMO276" s="676"/>
      <c r="FMP276" s="676"/>
      <c r="FMQ276" s="676"/>
      <c r="FMR276" s="676"/>
      <c r="FMS276" s="676"/>
      <c r="FMT276" s="676"/>
      <c r="FMU276" s="676"/>
      <c r="FMV276" s="676"/>
      <c r="FMW276" s="676"/>
      <c r="FMX276" s="676"/>
      <c r="FMY276" s="676"/>
      <c r="FMZ276" s="676"/>
      <c r="FNA276" s="676"/>
      <c r="FNB276" s="676"/>
      <c r="FNC276" s="676"/>
      <c r="FND276" s="676"/>
      <c r="FNE276" s="676"/>
      <c r="FNF276" s="676"/>
      <c r="FNG276" s="676"/>
      <c r="FNH276" s="676"/>
      <c r="FNI276" s="676"/>
      <c r="FNJ276" s="676"/>
      <c r="FNK276" s="676"/>
      <c r="FNL276" s="676"/>
      <c r="FNM276" s="676"/>
      <c r="FNN276" s="676"/>
      <c r="FNO276" s="676"/>
      <c r="FNP276" s="676"/>
      <c r="FNQ276" s="676"/>
      <c r="FNR276" s="676"/>
      <c r="FNS276" s="676"/>
      <c r="FNT276" s="676"/>
      <c r="FNU276" s="676"/>
      <c r="FNV276" s="676"/>
      <c r="FNW276" s="676"/>
      <c r="FNX276" s="676"/>
      <c r="FNY276" s="676"/>
      <c r="FNZ276" s="676"/>
      <c r="FOA276" s="676"/>
      <c r="FOB276" s="676"/>
      <c r="FOC276" s="676"/>
      <c r="FOD276" s="674"/>
      <c r="FOE276" s="674"/>
      <c r="FOF276" s="674"/>
      <c r="FOG276" s="674"/>
      <c r="FOH276" s="674"/>
      <c r="FOI276" s="674"/>
      <c r="FOJ276" s="674"/>
      <c r="FOK276" s="674"/>
      <c r="FOL276" s="674"/>
      <c r="FOM276" s="674"/>
      <c r="FON276" s="674"/>
      <c r="FOO276" s="674"/>
      <c r="FOP276" s="674"/>
      <c r="FOQ276" s="674"/>
      <c r="FOR276" s="674"/>
      <c r="FOS276" s="674"/>
      <c r="FOT276" s="674"/>
      <c r="FOU276" s="674"/>
      <c r="FOV276" s="674"/>
      <c r="FOW276" s="674"/>
      <c r="FOX276" s="674"/>
      <c r="FOY276" s="674"/>
      <c r="FOZ276" s="674"/>
      <c r="FPA276" s="674"/>
      <c r="FPB276" s="675"/>
      <c r="FPC276" s="675"/>
      <c r="FPD276" s="675"/>
      <c r="FPE276" s="675"/>
      <c r="FPF276" s="675"/>
      <c r="FPG276" s="674"/>
      <c r="FPH276" s="674"/>
      <c r="FPI276" s="675"/>
      <c r="FPJ276" s="675"/>
      <c r="FPK276" s="674"/>
      <c r="FPL276" s="674"/>
      <c r="FPM276" s="675"/>
      <c r="FPN276" s="675"/>
      <c r="FPO276" s="674"/>
      <c r="FPP276" s="674"/>
      <c r="FPQ276" s="674"/>
      <c r="FPR276" s="674"/>
      <c r="FPS276" s="674"/>
      <c r="FPT276" s="674"/>
      <c r="FPU276" s="674"/>
      <c r="FPV276" s="675"/>
      <c r="FPW276" s="675"/>
      <c r="FPX276" s="674"/>
      <c r="FPY276" s="674"/>
      <c r="FPZ276" s="675"/>
      <c r="FQA276" s="675"/>
      <c r="FQB276" s="674"/>
      <c r="FQC276" s="674"/>
      <c r="FQD276" s="674"/>
      <c r="FQE276" s="674"/>
      <c r="FQF276" s="674"/>
      <c r="FQG276" s="673"/>
      <c r="FQH276" s="677"/>
      <c r="FQI276" s="674"/>
      <c r="FQJ276" s="674"/>
      <c r="FQK276" s="674"/>
      <c r="FQL276" s="674"/>
      <c r="FQM276" s="674"/>
      <c r="FQN276" s="674"/>
      <c r="FQO276" s="674"/>
      <c r="FQP276" s="676"/>
      <c r="FQQ276" s="676"/>
      <c r="FQR276" s="676"/>
      <c r="FQS276" s="676"/>
      <c r="FQT276" s="676"/>
      <c r="FQU276" s="676"/>
      <c r="FQV276" s="676"/>
      <c r="FQW276" s="676"/>
      <c r="FQX276" s="676"/>
      <c r="FQY276" s="676"/>
      <c r="FQZ276" s="676"/>
      <c r="FRA276" s="676"/>
      <c r="FRB276" s="676"/>
      <c r="FRC276" s="676"/>
      <c r="FRD276" s="676"/>
      <c r="FRE276" s="676"/>
      <c r="FRF276" s="676"/>
      <c r="FRG276" s="676"/>
      <c r="FRH276" s="676"/>
      <c r="FRI276" s="676"/>
      <c r="FRJ276" s="676"/>
      <c r="FRK276" s="676"/>
      <c r="FRL276" s="676"/>
      <c r="FRM276" s="676"/>
      <c r="FRN276" s="676"/>
      <c r="FRO276" s="676"/>
      <c r="FRP276" s="676"/>
      <c r="FRQ276" s="676"/>
      <c r="FRR276" s="676"/>
      <c r="FRS276" s="676"/>
      <c r="FRT276" s="676"/>
      <c r="FRU276" s="676"/>
      <c r="FRV276" s="676"/>
      <c r="FRW276" s="676"/>
      <c r="FRX276" s="676"/>
      <c r="FRY276" s="676"/>
      <c r="FRZ276" s="676"/>
      <c r="FSA276" s="676"/>
      <c r="FSB276" s="676"/>
      <c r="FSC276" s="676"/>
      <c r="FSD276" s="676"/>
      <c r="FSE276" s="676"/>
      <c r="FSF276" s="676"/>
      <c r="FSG276" s="676"/>
      <c r="FSH276" s="674"/>
      <c r="FSI276" s="674"/>
      <c r="FSJ276" s="674"/>
      <c r="FSK276" s="674"/>
      <c r="FSL276" s="674"/>
      <c r="FSM276" s="674"/>
      <c r="FSN276" s="674"/>
      <c r="FSO276" s="674"/>
      <c r="FSP276" s="674"/>
      <c r="FSQ276" s="674"/>
      <c r="FSR276" s="674"/>
      <c r="FSS276" s="674"/>
      <c r="FST276" s="674"/>
      <c r="FSU276" s="674"/>
      <c r="FSV276" s="674"/>
      <c r="FSW276" s="674"/>
      <c r="FSX276" s="674"/>
      <c r="FSY276" s="674"/>
      <c r="FSZ276" s="674"/>
      <c r="FTA276" s="674"/>
      <c r="FTB276" s="674"/>
      <c r="FTC276" s="674"/>
      <c r="FTD276" s="674"/>
      <c r="FTE276" s="674"/>
      <c r="FTF276" s="675"/>
      <c r="FTG276" s="675"/>
      <c r="FTH276" s="675"/>
      <c r="FTI276" s="675"/>
      <c r="FTJ276" s="675"/>
      <c r="FTK276" s="674"/>
      <c r="FTL276" s="674"/>
      <c r="FTM276" s="675"/>
      <c r="FTN276" s="675"/>
      <c r="FTO276" s="674"/>
      <c r="FTP276" s="674"/>
      <c r="FTQ276" s="675"/>
      <c r="FTR276" s="675"/>
      <c r="FTS276" s="674"/>
      <c r="FTT276" s="674"/>
      <c r="FTU276" s="674"/>
      <c r="FTV276" s="674"/>
      <c r="FTW276" s="674"/>
      <c r="FTX276" s="674"/>
      <c r="FTY276" s="674"/>
      <c r="FTZ276" s="675"/>
      <c r="FUA276" s="675"/>
      <c r="FUB276" s="674"/>
      <c r="FUC276" s="674"/>
      <c r="FUD276" s="675"/>
      <c r="FUE276" s="675"/>
      <c r="FUF276" s="674"/>
      <c r="FUG276" s="674"/>
      <c r="FUH276" s="674"/>
      <c r="FUI276" s="674"/>
      <c r="FUJ276" s="674"/>
      <c r="FUK276" s="673"/>
      <c r="FUL276" s="677"/>
      <c r="FUM276" s="674"/>
      <c r="FUN276" s="674"/>
      <c r="FUO276" s="674"/>
      <c r="FUP276" s="674"/>
      <c r="FUQ276" s="674"/>
      <c r="FUR276" s="674"/>
      <c r="FUS276" s="674"/>
      <c r="FUT276" s="676"/>
      <c r="FUU276" s="676"/>
      <c r="FUV276" s="676"/>
      <c r="FUW276" s="676"/>
      <c r="FUX276" s="676"/>
      <c r="FUY276" s="676"/>
      <c r="FUZ276" s="676"/>
      <c r="FVA276" s="676"/>
      <c r="FVB276" s="676"/>
      <c r="FVC276" s="676"/>
      <c r="FVD276" s="676"/>
      <c r="FVE276" s="676"/>
      <c r="FVF276" s="676"/>
      <c r="FVG276" s="676"/>
      <c r="FVH276" s="676"/>
      <c r="FVI276" s="676"/>
      <c r="FVJ276" s="676"/>
      <c r="FVK276" s="676"/>
      <c r="FVL276" s="676"/>
      <c r="FVM276" s="676"/>
      <c r="FVN276" s="676"/>
      <c r="FVO276" s="676"/>
      <c r="FVP276" s="676"/>
      <c r="FVQ276" s="676"/>
      <c r="FVR276" s="676"/>
      <c r="FVS276" s="676"/>
      <c r="FVT276" s="676"/>
      <c r="FVU276" s="676"/>
      <c r="FVV276" s="676"/>
      <c r="FVW276" s="676"/>
      <c r="FVX276" s="676"/>
      <c r="FVY276" s="676"/>
      <c r="FVZ276" s="676"/>
      <c r="FWA276" s="676"/>
      <c r="FWB276" s="676"/>
      <c r="FWC276" s="676"/>
      <c r="FWD276" s="676"/>
      <c r="FWE276" s="676"/>
      <c r="FWF276" s="676"/>
      <c r="FWG276" s="676"/>
      <c r="FWH276" s="676"/>
      <c r="FWI276" s="676"/>
      <c r="FWJ276" s="676"/>
      <c r="FWK276" s="676"/>
      <c r="FWL276" s="674"/>
      <c r="FWM276" s="674"/>
      <c r="FWN276" s="674"/>
      <c r="FWO276" s="674"/>
      <c r="FWP276" s="674"/>
      <c r="FWQ276" s="674"/>
      <c r="FWR276" s="674"/>
      <c r="FWS276" s="674"/>
      <c r="FWT276" s="674"/>
      <c r="FWU276" s="674"/>
      <c r="FWV276" s="674"/>
      <c r="FWW276" s="674"/>
      <c r="FWX276" s="674"/>
      <c r="FWY276" s="674"/>
      <c r="FWZ276" s="674"/>
      <c r="FXA276" s="674"/>
      <c r="FXB276" s="674"/>
      <c r="FXC276" s="674"/>
      <c r="FXD276" s="674"/>
      <c r="FXE276" s="674"/>
      <c r="FXF276" s="674"/>
      <c r="FXG276" s="674"/>
      <c r="FXH276" s="674"/>
      <c r="FXI276" s="674"/>
      <c r="FXJ276" s="675"/>
      <c r="FXK276" s="675"/>
      <c r="FXL276" s="675"/>
      <c r="FXM276" s="675"/>
      <c r="FXN276" s="675"/>
      <c r="FXO276" s="674"/>
      <c r="FXP276" s="674"/>
      <c r="FXQ276" s="675"/>
      <c r="FXR276" s="675"/>
      <c r="FXS276" s="674"/>
      <c r="FXT276" s="674"/>
      <c r="FXU276" s="675"/>
      <c r="FXV276" s="675"/>
      <c r="FXW276" s="674"/>
      <c r="FXX276" s="674"/>
      <c r="FXY276" s="674"/>
      <c r="FXZ276" s="674"/>
      <c r="FYA276" s="674"/>
      <c r="FYB276" s="674"/>
      <c r="FYC276" s="674"/>
      <c r="FYD276" s="675"/>
      <c r="FYE276" s="675"/>
      <c r="FYF276" s="674"/>
      <c r="FYG276" s="674"/>
      <c r="FYH276" s="675"/>
      <c r="FYI276" s="675"/>
      <c r="FYJ276" s="674"/>
      <c r="FYK276" s="674"/>
      <c r="FYL276" s="674"/>
      <c r="FYM276" s="674"/>
      <c r="FYN276" s="674"/>
      <c r="FYO276" s="673"/>
      <c r="FYP276" s="677"/>
      <c r="FYQ276" s="674"/>
      <c r="FYR276" s="674"/>
      <c r="FYS276" s="674"/>
      <c r="FYT276" s="674"/>
      <c r="FYU276" s="674"/>
      <c r="FYV276" s="674"/>
      <c r="FYW276" s="674"/>
      <c r="FYX276" s="676"/>
      <c r="FYY276" s="676"/>
      <c r="FYZ276" s="676"/>
      <c r="FZA276" s="676"/>
      <c r="FZB276" s="676"/>
      <c r="FZC276" s="676"/>
      <c r="FZD276" s="676"/>
      <c r="FZE276" s="676"/>
      <c r="FZF276" s="676"/>
      <c r="FZG276" s="676"/>
      <c r="FZH276" s="676"/>
      <c r="FZI276" s="676"/>
      <c r="FZJ276" s="676"/>
      <c r="FZK276" s="676"/>
      <c r="FZL276" s="676"/>
      <c r="FZM276" s="676"/>
      <c r="FZN276" s="676"/>
      <c r="FZO276" s="676"/>
      <c r="FZP276" s="676"/>
      <c r="FZQ276" s="676"/>
      <c r="FZR276" s="676"/>
      <c r="FZS276" s="676"/>
      <c r="FZT276" s="676"/>
      <c r="FZU276" s="676"/>
      <c r="FZV276" s="676"/>
      <c r="FZW276" s="676"/>
      <c r="FZX276" s="676"/>
      <c r="FZY276" s="676"/>
      <c r="FZZ276" s="676"/>
      <c r="GAA276" s="676"/>
      <c r="GAB276" s="676"/>
      <c r="GAC276" s="676"/>
      <c r="GAD276" s="676"/>
      <c r="GAE276" s="676"/>
      <c r="GAF276" s="676"/>
      <c r="GAG276" s="676"/>
      <c r="GAH276" s="676"/>
      <c r="GAI276" s="676"/>
      <c r="GAJ276" s="676"/>
      <c r="GAK276" s="676"/>
      <c r="GAL276" s="676"/>
      <c r="GAM276" s="676"/>
      <c r="GAN276" s="676"/>
      <c r="GAO276" s="676"/>
      <c r="GAP276" s="674"/>
      <c r="GAQ276" s="674"/>
      <c r="GAR276" s="674"/>
      <c r="GAS276" s="674"/>
      <c r="GAT276" s="674"/>
      <c r="GAU276" s="674"/>
      <c r="GAV276" s="674"/>
      <c r="GAW276" s="674"/>
      <c r="GAX276" s="674"/>
      <c r="GAY276" s="674"/>
      <c r="GAZ276" s="674"/>
      <c r="GBA276" s="674"/>
      <c r="GBB276" s="674"/>
      <c r="GBC276" s="674"/>
      <c r="GBD276" s="674"/>
      <c r="GBE276" s="674"/>
      <c r="GBF276" s="674"/>
      <c r="GBG276" s="674"/>
      <c r="GBH276" s="674"/>
      <c r="GBI276" s="674"/>
      <c r="GBJ276" s="674"/>
      <c r="GBK276" s="674"/>
      <c r="GBL276" s="674"/>
      <c r="GBM276" s="674"/>
      <c r="GBN276" s="675"/>
      <c r="GBO276" s="675"/>
      <c r="GBP276" s="675"/>
      <c r="GBQ276" s="675"/>
      <c r="GBR276" s="675"/>
      <c r="GBS276" s="674"/>
      <c r="GBT276" s="674"/>
      <c r="GBU276" s="675"/>
      <c r="GBV276" s="675"/>
      <c r="GBW276" s="674"/>
      <c r="GBX276" s="674"/>
      <c r="GBY276" s="675"/>
      <c r="GBZ276" s="675"/>
      <c r="GCA276" s="674"/>
      <c r="GCB276" s="674"/>
      <c r="GCC276" s="674"/>
      <c r="GCD276" s="674"/>
      <c r="GCE276" s="674"/>
      <c r="GCF276" s="674"/>
      <c r="GCG276" s="674"/>
      <c r="GCH276" s="675"/>
      <c r="GCI276" s="675"/>
      <c r="GCJ276" s="674"/>
      <c r="GCK276" s="674"/>
      <c r="GCL276" s="675"/>
      <c r="GCM276" s="675"/>
      <c r="GCN276" s="674"/>
      <c r="GCO276" s="674"/>
      <c r="GCP276" s="674"/>
      <c r="GCQ276" s="674"/>
      <c r="GCR276" s="674"/>
      <c r="GCS276" s="673"/>
      <c r="GCT276" s="677"/>
      <c r="GCU276" s="674"/>
      <c r="GCV276" s="674"/>
      <c r="GCW276" s="674"/>
      <c r="GCX276" s="674"/>
      <c r="GCY276" s="674"/>
      <c r="GCZ276" s="674"/>
      <c r="GDA276" s="674"/>
      <c r="GDB276" s="676"/>
      <c r="GDC276" s="676"/>
      <c r="GDD276" s="676"/>
      <c r="GDE276" s="676"/>
      <c r="GDF276" s="676"/>
      <c r="GDG276" s="676"/>
      <c r="GDH276" s="676"/>
      <c r="GDI276" s="676"/>
      <c r="GDJ276" s="676"/>
      <c r="GDK276" s="676"/>
      <c r="GDL276" s="676"/>
      <c r="GDM276" s="676"/>
      <c r="GDN276" s="676"/>
      <c r="GDO276" s="676"/>
      <c r="GDP276" s="676"/>
      <c r="GDQ276" s="676"/>
      <c r="GDR276" s="676"/>
      <c r="GDS276" s="676"/>
      <c r="GDT276" s="676"/>
      <c r="GDU276" s="676"/>
      <c r="GDV276" s="676"/>
      <c r="GDW276" s="676"/>
      <c r="GDX276" s="676"/>
      <c r="GDY276" s="676"/>
      <c r="GDZ276" s="676"/>
      <c r="GEA276" s="676"/>
      <c r="GEB276" s="676"/>
      <c r="GEC276" s="676"/>
      <c r="GED276" s="676"/>
      <c r="GEE276" s="676"/>
      <c r="GEF276" s="676"/>
      <c r="GEG276" s="676"/>
      <c r="GEH276" s="676"/>
      <c r="GEI276" s="676"/>
      <c r="GEJ276" s="676"/>
      <c r="GEK276" s="676"/>
      <c r="GEL276" s="676"/>
      <c r="GEM276" s="676"/>
      <c r="GEN276" s="676"/>
      <c r="GEO276" s="676"/>
      <c r="GEP276" s="676"/>
      <c r="GEQ276" s="676"/>
      <c r="GER276" s="676"/>
      <c r="GES276" s="676"/>
      <c r="GET276" s="674"/>
      <c r="GEU276" s="674"/>
      <c r="GEV276" s="674"/>
      <c r="GEW276" s="674"/>
      <c r="GEX276" s="674"/>
      <c r="GEY276" s="674"/>
      <c r="GEZ276" s="674"/>
      <c r="GFA276" s="674"/>
      <c r="GFB276" s="674"/>
      <c r="GFC276" s="674"/>
      <c r="GFD276" s="674"/>
      <c r="GFE276" s="674"/>
      <c r="GFF276" s="674"/>
      <c r="GFG276" s="674"/>
      <c r="GFH276" s="674"/>
      <c r="GFI276" s="674"/>
      <c r="GFJ276" s="674"/>
      <c r="GFK276" s="674"/>
      <c r="GFL276" s="674"/>
      <c r="GFM276" s="674"/>
      <c r="GFN276" s="674"/>
      <c r="GFO276" s="674"/>
      <c r="GFP276" s="674"/>
      <c r="GFQ276" s="674"/>
      <c r="GFR276" s="675"/>
      <c r="GFS276" s="675"/>
      <c r="GFT276" s="675"/>
      <c r="GFU276" s="675"/>
      <c r="GFV276" s="675"/>
      <c r="GFW276" s="674"/>
      <c r="GFX276" s="674"/>
      <c r="GFY276" s="675"/>
      <c r="GFZ276" s="675"/>
      <c r="GGA276" s="674"/>
      <c r="GGB276" s="674"/>
      <c r="GGC276" s="675"/>
      <c r="GGD276" s="675"/>
      <c r="GGE276" s="674"/>
      <c r="GGF276" s="674"/>
      <c r="GGG276" s="674"/>
      <c r="GGH276" s="674"/>
      <c r="GGI276" s="674"/>
      <c r="GGJ276" s="674"/>
      <c r="GGK276" s="674"/>
      <c r="GGL276" s="675"/>
      <c r="GGM276" s="675"/>
      <c r="GGN276" s="674"/>
      <c r="GGO276" s="674"/>
      <c r="GGP276" s="675"/>
      <c r="GGQ276" s="675"/>
      <c r="GGR276" s="674"/>
      <c r="GGS276" s="674"/>
      <c r="GGT276" s="674"/>
      <c r="GGU276" s="674"/>
      <c r="GGV276" s="674"/>
      <c r="GGW276" s="673"/>
      <c r="GGX276" s="677"/>
      <c r="GGY276" s="674"/>
      <c r="GGZ276" s="674"/>
      <c r="GHA276" s="674"/>
      <c r="GHB276" s="674"/>
      <c r="GHC276" s="674"/>
      <c r="GHD276" s="674"/>
      <c r="GHE276" s="674"/>
      <c r="GHF276" s="676"/>
      <c r="GHG276" s="676"/>
      <c r="GHH276" s="676"/>
      <c r="GHI276" s="676"/>
      <c r="GHJ276" s="676"/>
      <c r="GHK276" s="676"/>
      <c r="GHL276" s="676"/>
      <c r="GHM276" s="676"/>
      <c r="GHN276" s="676"/>
      <c r="GHO276" s="676"/>
      <c r="GHP276" s="676"/>
      <c r="GHQ276" s="676"/>
      <c r="GHR276" s="676"/>
      <c r="GHS276" s="676"/>
      <c r="GHT276" s="676"/>
      <c r="GHU276" s="676"/>
      <c r="GHV276" s="676"/>
      <c r="GHW276" s="676"/>
      <c r="GHX276" s="676"/>
      <c r="GHY276" s="676"/>
      <c r="GHZ276" s="676"/>
      <c r="GIA276" s="676"/>
      <c r="GIB276" s="676"/>
      <c r="GIC276" s="676"/>
      <c r="GID276" s="676"/>
      <c r="GIE276" s="676"/>
      <c r="GIF276" s="676"/>
      <c r="GIG276" s="676"/>
      <c r="GIH276" s="676"/>
      <c r="GII276" s="676"/>
      <c r="GIJ276" s="676"/>
      <c r="GIK276" s="676"/>
      <c r="GIL276" s="676"/>
      <c r="GIM276" s="676"/>
      <c r="GIN276" s="676"/>
      <c r="GIO276" s="676"/>
      <c r="GIP276" s="676"/>
      <c r="GIQ276" s="676"/>
      <c r="GIR276" s="676"/>
      <c r="GIS276" s="676"/>
      <c r="GIT276" s="676"/>
      <c r="GIU276" s="676"/>
      <c r="GIV276" s="676"/>
      <c r="GIW276" s="676"/>
      <c r="GIX276" s="674"/>
      <c r="GIY276" s="674"/>
      <c r="GIZ276" s="674"/>
      <c r="GJA276" s="674"/>
      <c r="GJB276" s="674"/>
      <c r="GJC276" s="674"/>
      <c r="GJD276" s="674"/>
      <c r="GJE276" s="674"/>
      <c r="GJF276" s="674"/>
      <c r="GJG276" s="674"/>
      <c r="GJH276" s="674"/>
      <c r="GJI276" s="674"/>
      <c r="GJJ276" s="674"/>
      <c r="GJK276" s="674"/>
      <c r="GJL276" s="674"/>
      <c r="GJM276" s="674"/>
      <c r="GJN276" s="674"/>
      <c r="GJO276" s="674"/>
      <c r="GJP276" s="674"/>
      <c r="GJQ276" s="674"/>
      <c r="GJR276" s="674"/>
      <c r="GJS276" s="674"/>
      <c r="GJT276" s="674"/>
      <c r="GJU276" s="674"/>
      <c r="GJV276" s="675"/>
      <c r="GJW276" s="675"/>
      <c r="GJX276" s="675"/>
      <c r="GJY276" s="675"/>
      <c r="GJZ276" s="675"/>
      <c r="GKA276" s="674"/>
      <c r="GKB276" s="674"/>
      <c r="GKC276" s="675"/>
      <c r="GKD276" s="675"/>
      <c r="GKE276" s="674"/>
      <c r="GKF276" s="674"/>
      <c r="GKG276" s="675"/>
      <c r="GKH276" s="675"/>
      <c r="GKI276" s="674"/>
      <c r="GKJ276" s="674"/>
      <c r="GKK276" s="674"/>
      <c r="GKL276" s="674"/>
      <c r="GKM276" s="674"/>
      <c r="GKN276" s="674"/>
      <c r="GKO276" s="674"/>
      <c r="GKP276" s="675"/>
      <c r="GKQ276" s="675"/>
      <c r="GKR276" s="674"/>
      <c r="GKS276" s="674"/>
      <c r="GKT276" s="675"/>
      <c r="GKU276" s="675"/>
      <c r="GKV276" s="674"/>
      <c r="GKW276" s="674"/>
      <c r="GKX276" s="674"/>
      <c r="GKY276" s="674"/>
      <c r="GKZ276" s="674"/>
      <c r="GLA276" s="673"/>
      <c r="GLB276" s="677"/>
      <c r="GLC276" s="674"/>
      <c r="GLD276" s="674"/>
      <c r="GLE276" s="674"/>
      <c r="GLF276" s="674"/>
      <c r="GLG276" s="674"/>
      <c r="GLH276" s="674"/>
      <c r="GLI276" s="674"/>
      <c r="GLJ276" s="676"/>
      <c r="GLK276" s="676"/>
      <c r="GLL276" s="676"/>
      <c r="GLM276" s="676"/>
      <c r="GLN276" s="676"/>
      <c r="GLO276" s="676"/>
      <c r="GLP276" s="676"/>
      <c r="GLQ276" s="676"/>
      <c r="GLR276" s="676"/>
      <c r="GLS276" s="676"/>
      <c r="GLT276" s="676"/>
      <c r="GLU276" s="676"/>
      <c r="GLV276" s="676"/>
      <c r="GLW276" s="676"/>
      <c r="GLX276" s="676"/>
      <c r="GLY276" s="676"/>
      <c r="GLZ276" s="676"/>
      <c r="GMA276" s="676"/>
      <c r="GMB276" s="676"/>
      <c r="GMC276" s="676"/>
      <c r="GMD276" s="676"/>
      <c r="GME276" s="676"/>
      <c r="GMF276" s="676"/>
      <c r="GMG276" s="676"/>
      <c r="GMH276" s="676"/>
      <c r="GMI276" s="676"/>
      <c r="GMJ276" s="676"/>
      <c r="GMK276" s="676"/>
      <c r="GML276" s="676"/>
      <c r="GMM276" s="676"/>
      <c r="GMN276" s="676"/>
      <c r="GMO276" s="676"/>
      <c r="GMP276" s="676"/>
      <c r="GMQ276" s="676"/>
      <c r="GMR276" s="676"/>
      <c r="GMS276" s="676"/>
      <c r="GMT276" s="676"/>
      <c r="GMU276" s="676"/>
      <c r="GMV276" s="676"/>
      <c r="GMW276" s="676"/>
      <c r="GMX276" s="676"/>
      <c r="GMY276" s="676"/>
      <c r="GMZ276" s="676"/>
      <c r="GNA276" s="676"/>
      <c r="GNB276" s="674"/>
      <c r="GNC276" s="674"/>
      <c r="GND276" s="674"/>
      <c r="GNE276" s="674"/>
      <c r="GNF276" s="674"/>
      <c r="GNG276" s="674"/>
      <c r="GNH276" s="674"/>
      <c r="GNI276" s="674"/>
      <c r="GNJ276" s="674"/>
      <c r="GNK276" s="674"/>
      <c r="GNL276" s="674"/>
      <c r="GNM276" s="674"/>
      <c r="GNN276" s="674"/>
      <c r="GNO276" s="674"/>
      <c r="GNP276" s="674"/>
      <c r="GNQ276" s="674"/>
      <c r="GNR276" s="674"/>
      <c r="GNS276" s="674"/>
      <c r="GNT276" s="674"/>
      <c r="GNU276" s="674"/>
      <c r="GNV276" s="674"/>
      <c r="GNW276" s="674"/>
      <c r="GNX276" s="674"/>
      <c r="GNY276" s="674"/>
      <c r="GNZ276" s="675"/>
      <c r="GOA276" s="675"/>
      <c r="GOB276" s="675"/>
      <c r="GOC276" s="675"/>
      <c r="GOD276" s="675"/>
      <c r="GOE276" s="674"/>
      <c r="GOF276" s="674"/>
      <c r="GOG276" s="675"/>
      <c r="GOH276" s="675"/>
      <c r="GOI276" s="674"/>
      <c r="GOJ276" s="674"/>
      <c r="GOK276" s="675"/>
      <c r="GOL276" s="675"/>
      <c r="GOM276" s="674"/>
      <c r="GON276" s="674"/>
      <c r="GOO276" s="674"/>
      <c r="GOP276" s="674"/>
      <c r="GOQ276" s="674"/>
      <c r="GOR276" s="674"/>
      <c r="GOS276" s="674"/>
      <c r="GOT276" s="675"/>
      <c r="GOU276" s="675"/>
      <c r="GOV276" s="674"/>
      <c r="GOW276" s="674"/>
      <c r="GOX276" s="675"/>
      <c r="GOY276" s="675"/>
      <c r="GOZ276" s="674"/>
      <c r="GPA276" s="674"/>
      <c r="GPB276" s="674"/>
      <c r="GPC276" s="674"/>
      <c r="GPD276" s="674"/>
      <c r="GPE276" s="673"/>
      <c r="GPF276" s="677"/>
      <c r="GPG276" s="674"/>
      <c r="GPH276" s="674"/>
      <c r="GPI276" s="674"/>
      <c r="GPJ276" s="674"/>
      <c r="GPK276" s="674"/>
      <c r="GPL276" s="674"/>
      <c r="GPM276" s="674"/>
      <c r="GPN276" s="676"/>
      <c r="GPO276" s="676"/>
      <c r="GPP276" s="676"/>
      <c r="GPQ276" s="676"/>
      <c r="GPR276" s="676"/>
      <c r="GPS276" s="676"/>
      <c r="GPT276" s="676"/>
      <c r="GPU276" s="676"/>
      <c r="GPV276" s="676"/>
      <c r="GPW276" s="676"/>
      <c r="GPX276" s="676"/>
      <c r="GPY276" s="676"/>
      <c r="GPZ276" s="676"/>
      <c r="GQA276" s="676"/>
      <c r="GQB276" s="676"/>
      <c r="GQC276" s="676"/>
      <c r="GQD276" s="676"/>
      <c r="GQE276" s="676"/>
      <c r="GQF276" s="676"/>
      <c r="GQG276" s="676"/>
      <c r="GQH276" s="676"/>
      <c r="GQI276" s="676"/>
      <c r="GQJ276" s="676"/>
      <c r="GQK276" s="676"/>
      <c r="GQL276" s="676"/>
      <c r="GQM276" s="676"/>
      <c r="GQN276" s="676"/>
      <c r="GQO276" s="676"/>
      <c r="GQP276" s="676"/>
      <c r="GQQ276" s="676"/>
      <c r="GQR276" s="676"/>
      <c r="GQS276" s="676"/>
      <c r="GQT276" s="676"/>
      <c r="GQU276" s="676"/>
      <c r="GQV276" s="676"/>
      <c r="GQW276" s="676"/>
      <c r="GQX276" s="676"/>
      <c r="GQY276" s="676"/>
      <c r="GQZ276" s="676"/>
      <c r="GRA276" s="676"/>
      <c r="GRB276" s="676"/>
      <c r="GRC276" s="676"/>
      <c r="GRD276" s="676"/>
      <c r="GRE276" s="676"/>
      <c r="GRF276" s="674"/>
      <c r="GRG276" s="674"/>
      <c r="GRH276" s="674"/>
      <c r="GRI276" s="674"/>
      <c r="GRJ276" s="674"/>
      <c r="GRK276" s="674"/>
      <c r="GRL276" s="674"/>
      <c r="GRM276" s="674"/>
      <c r="GRN276" s="674"/>
      <c r="GRO276" s="674"/>
      <c r="GRP276" s="674"/>
      <c r="GRQ276" s="674"/>
      <c r="GRR276" s="674"/>
      <c r="GRS276" s="674"/>
      <c r="GRT276" s="674"/>
      <c r="GRU276" s="674"/>
      <c r="GRV276" s="674"/>
      <c r="GRW276" s="674"/>
      <c r="GRX276" s="674"/>
      <c r="GRY276" s="674"/>
      <c r="GRZ276" s="674"/>
      <c r="GSA276" s="674"/>
      <c r="GSB276" s="674"/>
      <c r="GSC276" s="674"/>
      <c r="GSD276" s="675"/>
      <c r="GSE276" s="675"/>
      <c r="GSF276" s="675"/>
      <c r="GSG276" s="675"/>
      <c r="GSH276" s="675"/>
      <c r="GSI276" s="674"/>
      <c r="GSJ276" s="674"/>
      <c r="GSK276" s="675"/>
      <c r="GSL276" s="675"/>
      <c r="GSM276" s="674"/>
      <c r="GSN276" s="674"/>
      <c r="GSO276" s="675"/>
      <c r="GSP276" s="675"/>
      <c r="GSQ276" s="674"/>
      <c r="GSR276" s="674"/>
      <c r="GSS276" s="674"/>
      <c r="GST276" s="674"/>
      <c r="GSU276" s="674"/>
      <c r="GSV276" s="674"/>
      <c r="GSW276" s="674"/>
      <c r="GSX276" s="675"/>
      <c r="GSY276" s="675"/>
      <c r="GSZ276" s="674"/>
      <c r="GTA276" s="674"/>
      <c r="GTB276" s="675"/>
      <c r="GTC276" s="675"/>
      <c r="GTD276" s="674"/>
      <c r="GTE276" s="674"/>
      <c r="GTF276" s="674"/>
      <c r="GTG276" s="674"/>
      <c r="GTH276" s="674"/>
      <c r="GTI276" s="673"/>
      <c r="GTJ276" s="677"/>
      <c r="GTK276" s="674"/>
      <c r="GTL276" s="674"/>
      <c r="GTM276" s="674"/>
      <c r="GTN276" s="674"/>
      <c r="GTO276" s="674"/>
      <c r="GTP276" s="674"/>
      <c r="GTQ276" s="674"/>
      <c r="GTR276" s="676"/>
      <c r="GTS276" s="676"/>
      <c r="GTT276" s="676"/>
      <c r="GTU276" s="676"/>
      <c r="GTV276" s="676"/>
      <c r="GTW276" s="676"/>
      <c r="GTX276" s="676"/>
      <c r="GTY276" s="676"/>
      <c r="GTZ276" s="676"/>
      <c r="GUA276" s="676"/>
      <c r="GUB276" s="676"/>
      <c r="GUC276" s="676"/>
      <c r="GUD276" s="676"/>
      <c r="GUE276" s="676"/>
      <c r="GUF276" s="676"/>
      <c r="GUG276" s="676"/>
      <c r="GUH276" s="676"/>
      <c r="GUI276" s="676"/>
      <c r="GUJ276" s="676"/>
      <c r="GUK276" s="676"/>
      <c r="GUL276" s="676"/>
      <c r="GUM276" s="676"/>
      <c r="GUN276" s="676"/>
      <c r="GUO276" s="676"/>
      <c r="GUP276" s="676"/>
      <c r="GUQ276" s="676"/>
      <c r="GUR276" s="676"/>
      <c r="GUS276" s="676"/>
      <c r="GUT276" s="676"/>
      <c r="GUU276" s="676"/>
      <c r="GUV276" s="676"/>
      <c r="GUW276" s="676"/>
      <c r="GUX276" s="676"/>
      <c r="GUY276" s="676"/>
      <c r="GUZ276" s="676"/>
      <c r="GVA276" s="676"/>
      <c r="GVB276" s="676"/>
      <c r="GVC276" s="676"/>
      <c r="GVD276" s="676"/>
      <c r="GVE276" s="676"/>
      <c r="GVF276" s="676"/>
      <c r="GVG276" s="676"/>
      <c r="GVH276" s="676"/>
      <c r="GVI276" s="676"/>
      <c r="GVJ276" s="674"/>
      <c r="GVK276" s="674"/>
      <c r="GVL276" s="674"/>
      <c r="GVM276" s="674"/>
      <c r="GVN276" s="674"/>
      <c r="GVO276" s="674"/>
      <c r="GVP276" s="674"/>
      <c r="GVQ276" s="674"/>
      <c r="GVR276" s="674"/>
      <c r="GVS276" s="674"/>
      <c r="GVT276" s="674"/>
      <c r="GVU276" s="674"/>
      <c r="GVV276" s="674"/>
      <c r="GVW276" s="674"/>
      <c r="GVX276" s="674"/>
      <c r="GVY276" s="674"/>
      <c r="GVZ276" s="674"/>
      <c r="GWA276" s="674"/>
      <c r="GWB276" s="674"/>
      <c r="GWC276" s="674"/>
      <c r="GWD276" s="674"/>
      <c r="GWE276" s="674"/>
      <c r="GWF276" s="674"/>
      <c r="GWG276" s="674"/>
      <c r="GWH276" s="675"/>
      <c r="GWI276" s="675"/>
      <c r="GWJ276" s="675"/>
      <c r="GWK276" s="675"/>
      <c r="GWL276" s="675"/>
      <c r="GWM276" s="674"/>
      <c r="GWN276" s="674"/>
      <c r="GWO276" s="675"/>
      <c r="GWP276" s="675"/>
      <c r="GWQ276" s="674"/>
      <c r="GWR276" s="674"/>
      <c r="GWS276" s="675"/>
      <c r="GWT276" s="675"/>
      <c r="GWU276" s="674"/>
      <c r="GWV276" s="674"/>
      <c r="GWW276" s="674"/>
      <c r="GWX276" s="674"/>
      <c r="GWY276" s="674"/>
      <c r="GWZ276" s="674"/>
      <c r="GXA276" s="674"/>
      <c r="GXB276" s="675"/>
      <c r="GXC276" s="675"/>
      <c r="GXD276" s="674"/>
      <c r="GXE276" s="674"/>
      <c r="GXF276" s="675"/>
      <c r="GXG276" s="675"/>
      <c r="GXH276" s="674"/>
      <c r="GXI276" s="674"/>
      <c r="GXJ276" s="674"/>
      <c r="GXK276" s="674"/>
      <c r="GXL276" s="674"/>
      <c r="GXM276" s="673"/>
      <c r="GXN276" s="677"/>
      <c r="GXO276" s="674"/>
      <c r="GXP276" s="674"/>
      <c r="GXQ276" s="674"/>
      <c r="GXR276" s="674"/>
      <c r="GXS276" s="674"/>
      <c r="GXT276" s="674"/>
      <c r="GXU276" s="674"/>
      <c r="GXV276" s="676"/>
      <c r="GXW276" s="676"/>
      <c r="GXX276" s="676"/>
      <c r="GXY276" s="676"/>
      <c r="GXZ276" s="676"/>
      <c r="GYA276" s="676"/>
      <c r="GYB276" s="676"/>
      <c r="GYC276" s="676"/>
      <c r="GYD276" s="676"/>
      <c r="GYE276" s="676"/>
      <c r="GYF276" s="676"/>
      <c r="GYG276" s="676"/>
      <c r="GYH276" s="676"/>
      <c r="GYI276" s="676"/>
      <c r="GYJ276" s="676"/>
      <c r="GYK276" s="676"/>
      <c r="GYL276" s="676"/>
      <c r="GYM276" s="676"/>
      <c r="GYN276" s="676"/>
      <c r="GYO276" s="676"/>
      <c r="GYP276" s="676"/>
      <c r="GYQ276" s="676"/>
      <c r="GYR276" s="676"/>
      <c r="GYS276" s="676"/>
      <c r="GYT276" s="676"/>
      <c r="GYU276" s="676"/>
      <c r="GYV276" s="676"/>
      <c r="GYW276" s="676"/>
      <c r="GYX276" s="676"/>
      <c r="GYY276" s="676"/>
      <c r="GYZ276" s="676"/>
      <c r="GZA276" s="676"/>
      <c r="GZB276" s="676"/>
      <c r="GZC276" s="676"/>
      <c r="GZD276" s="676"/>
      <c r="GZE276" s="676"/>
      <c r="GZF276" s="676"/>
      <c r="GZG276" s="676"/>
      <c r="GZH276" s="676"/>
      <c r="GZI276" s="676"/>
      <c r="GZJ276" s="676"/>
      <c r="GZK276" s="676"/>
      <c r="GZL276" s="676"/>
      <c r="GZM276" s="676"/>
      <c r="GZN276" s="674"/>
      <c r="GZO276" s="674"/>
      <c r="GZP276" s="674"/>
      <c r="GZQ276" s="674"/>
      <c r="GZR276" s="674"/>
      <c r="GZS276" s="674"/>
      <c r="GZT276" s="674"/>
      <c r="GZU276" s="674"/>
      <c r="GZV276" s="674"/>
      <c r="GZW276" s="674"/>
      <c r="GZX276" s="674"/>
      <c r="GZY276" s="674"/>
      <c r="GZZ276" s="674"/>
      <c r="HAA276" s="674"/>
      <c r="HAB276" s="674"/>
      <c r="HAC276" s="674"/>
      <c r="HAD276" s="674"/>
      <c r="HAE276" s="674"/>
      <c r="HAF276" s="674"/>
      <c r="HAG276" s="674"/>
      <c r="HAH276" s="674"/>
      <c r="HAI276" s="674"/>
      <c r="HAJ276" s="674"/>
      <c r="HAK276" s="674"/>
      <c r="HAL276" s="675"/>
      <c r="HAM276" s="675"/>
      <c r="HAN276" s="675"/>
      <c r="HAO276" s="675"/>
      <c r="HAP276" s="675"/>
      <c r="HAQ276" s="674"/>
      <c r="HAR276" s="674"/>
      <c r="HAS276" s="675"/>
      <c r="HAT276" s="675"/>
      <c r="HAU276" s="674"/>
      <c r="HAV276" s="674"/>
      <c r="HAW276" s="675"/>
      <c r="HAX276" s="675"/>
      <c r="HAY276" s="674"/>
      <c r="HAZ276" s="674"/>
      <c r="HBA276" s="674"/>
      <c r="HBB276" s="674"/>
      <c r="HBC276" s="674"/>
      <c r="HBD276" s="674"/>
      <c r="HBE276" s="674"/>
      <c r="HBF276" s="675"/>
      <c r="HBG276" s="675"/>
      <c r="HBH276" s="674"/>
      <c r="HBI276" s="674"/>
      <c r="HBJ276" s="675"/>
      <c r="HBK276" s="675"/>
      <c r="HBL276" s="674"/>
      <c r="HBM276" s="674"/>
      <c r="HBN276" s="674"/>
      <c r="HBO276" s="674"/>
      <c r="HBP276" s="674"/>
      <c r="HBQ276" s="673"/>
      <c r="HBR276" s="677"/>
      <c r="HBS276" s="674"/>
      <c r="HBT276" s="674"/>
      <c r="HBU276" s="674"/>
      <c r="HBV276" s="674"/>
      <c r="HBW276" s="674"/>
      <c r="HBX276" s="674"/>
      <c r="HBY276" s="674"/>
      <c r="HBZ276" s="676"/>
      <c r="HCA276" s="676"/>
      <c r="HCB276" s="676"/>
      <c r="HCC276" s="676"/>
      <c r="HCD276" s="676"/>
      <c r="HCE276" s="676"/>
      <c r="HCF276" s="676"/>
      <c r="HCG276" s="676"/>
      <c r="HCH276" s="676"/>
      <c r="HCI276" s="676"/>
      <c r="HCJ276" s="676"/>
      <c r="HCK276" s="676"/>
      <c r="HCL276" s="676"/>
      <c r="HCM276" s="676"/>
      <c r="HCN276" s="676"/>
      <c r="HCO276" s="676"/>
      <c r="HCP276" s="676"/>
      <c r="HCQ276" s="676"/>
      <c r="HCR276" s="676"/>
      <c r="HCS276" s="676"/>
      <c r="HCT276" s="676"/>
      <c r="HCU276" s="676"/>
      <c r="HCV276" s="676"/>
      <c r="HCW276" s="676"/>
      <c r="HCX276" s="676"/>
      <c r="HCY276" s="676"/>
      <c r="HCZ276" s="676"/>
      <c r="HDA276" s="676"/>
      <c r="HDB276" s="676"/>
      <c r="HDC276" s="676"/>
      <c r="HDD276" s="676"/>
      <c r="HDE276" s="676"/>
      <c r="HDF276" s="676"/>
      <c r="HDG276" s="676"/>
      <c r="HDH276" s="676"/>
      <c r="HDI276" s="676"/>
      <c r="HDJ276" s="676"/>
      <c r="HDK276" s="676"/>
      <c r="HDL276" s="676"/>
      <c r="HDM276" s="676"/>
      <c r="HDN276" s="676"/>
      <c r="HDO276" s="676"/>
      <c r="HDP276" s="676"/>
      <c r="HDQ276" s="676"/>
      <c r="HDR276" s="674"/>
      <c r="HDS276" s="674"/>
      <c r="HDT276" s="674"/>
      <c r="HDU276" s="674"/>
      <c r="HDV276" s="674"/>
      <c r="HDW276" s="674"/>
      <c r="HDX276" s="674"/>
      <c r="HDY276" s="674"/>
      <c r="HDZ276" s="674"/>
      <c r="HEA276" s="674"/>
      <c r="HEB276" s="674"/>
      <c r="HEC276" s="674"/>
      <c r="HED276" s="674"/>
      <c r="HEE276" s="674"/>
      <c r="HEF276" s="674"/>
      <c r="HEG276" s="674"/>
      <c r="HEH276" s="674"/>
      <c r="HEI276" s="674"/>
      <c r="HEJ276" s="674"/>
      <c r="HEK276" s="674"/>
      <c r="HEL276" s="674"/>
      <c r="HEM276" s="674"/>
      <c r="HEN276" s="674"/>
      <c r="HEO276" s="674"/>
      <c r="HEP276" s="675"/>
      <c r="HEQ276" s="675"/>
      <c r="HER276" s="675"/>
      <c r="HES276" s="675"/>
      <c r="HET276" s="675"/>
      <c r="HEU276" s="674"/>
      <c r="HEV276" s="674"/>
      <c r="HEW276" s="675"/>
      <c r="HEX276" s="675"/>
      <c r="HEY276" s="674"/>
      <c r="HEZ276" s="674"/>
      <c r="HFA276" s="675"/>
      <c r="HFB276" s="675"/>
      <c r="HFC276" s="674"/>
      <c r="HFD276" s="674"/>
      <c r="HFE276" s="674"/>
      <c r="HFF276" s="674"/>
      <c r="HFG276" s="674"/>
      <c r="HFH276" s="674"/>
      <c r="HFI276" s="674"/>
      <c r="HFJ276" s="675"/>
      <c r="HFK276" s="675"/>
      <c r="HFL276" s="674"/>
      <c r="HFM276" s="674"/>
      <c r="HFN276" s="675"/>
      <c r="HFO276" s="675"/>
      <c r="HFP276" s="674"/>
      <c r="HFQ276" s="674"/>
      <c r="HFR276" s="674"/>
      <c r="HFS276" s="674"/>
      <c r="HFT276" s="674"/>
      <c r="HFU276" s="673"/>
      <c r="HFV276" s="677"/>
      <c r="HFW276" s="674"/>
      <c r="HFX276" s="674"/>
      <c r="HFY276" s="674"/>
      <c r="HFZ276" s="674"/>
      <c r="HGA276" s="674"/>
      <c r="HGB276" s="674"/>
      <c r="HGC276" s="674"/>
      <c r="HGD276" s="676"/>
      <c r="HGE276" s="676"/>
      <c r="HGF276" s="676"/>
      <c r="HGG276" s="676"/>
      <c r="HGH276" s="676"/>
      <c r="HGI276" s="676"/>
      <c r="HGJ276" s="676"/>
      <c r="HGK276" s="676"/>
      <c r="HGL276" s="676"/>
      <c r="HGM276" s="676"/>
      <c r="HGN276" s="676"/>
      <c r="HGO276" s="676"/>
      <c r="HGP276" s="676"/>
      <c r="HGQ276" s="676"/>
      <c r="HGR276" s="676"/>
      <c r="HGS276" s="676"/>
      <c r="HGT276" s="676"/>
      <c r="HGU276" s="676"/>
      <c r="HGV276" s="676"/>
      <c r="HGW276" s="676"/>
      <c r="HGX276" s="676"/>
      <c r="HGY276" s="676"/>
      <c r="HGZ276" s="676"/>
      <c r="HHA276" s="676"/>
      <c r="HHB276" s="676"/>
      <c r="HHC276" s="676"/>
      <c r="HHD276" s="676"/>
      <c r="HHE276" s="676"/>
      <c r="HHF276" s="676"/>
      <c r="HHG276" s="676"/>
      <c r="HHH276" s="676"/>
      <c r="HHI276" s="676"/>
      <c r="HHJ276" s="676"/>
      <c r="HHK276" s="676"/>
      <c r="HHL276" s="676"/>
      <c r="HHM276" s="676"/>
      <c r="HHN276" s="676"/>
      <c r="HHO276" s="676"/>
      <c r="HHP276" s="676"/>
      <c r="HHQ276" s="676"/>
      <c r="HHR276" s="676"/>
      <c r="HHS276" s="676"/>
      <c r="HHT276" s="676"/>
      <c r="HHU276" s="676"/>
      <c r="HHV276" s="674"/>
      <c r="HHW276" s="674"/>
      <c r="HHX276" s="674"/>
      <c r="HHY276" s="674"/>
      <c r="HHZ276" s="674"/>
      <c r="HIA276" s="674"/>
      <c r="HIB276" s="674"/>
      <c r="HIC276" s="674"/>
      <c r="HID276" s="674"/>
      <c r="HIE276" s="674"/>
      <c r="HIF276" s="674"/>
      <c r="HIG276" s="674"/>
      <c r="HIH276" s="674"/>
      <c r="HII276" s="674"/>
      <c r="HIJ276" s="674"/>
      <c r="HIK276" s="674"/>
      <c r="HIL276" s="674"/>
      <c r="HIM276" s="674"/>
      <c r="HIN276" s="674"/>
      <c r="HIO276" s="674"/>
      <c r="HIP276" s="674"/>
      <c r="HIQ276" s="674"/>
      <c r="HIR276" s="674"/>
      <c r="HIS276" s="674"/>
      <c r="HIT276" s="675"/>
      <c r="HIU276" s="675"/>
      <c r="HIV276" s="675"/>
      <c r="HIW276" s="675"/>
      <c r="HIX276" s="675"/>
      <c r="HIY276" s="674"/>
      <c r="HIZ276" s="674"/>
      <c r="HJA276" s="675"/>
      <c r="HJB276" s="675"/>
      <c r="HJC276" s="674"/>
      <c r="HJD276" s="674"/>
      <c r="HJE276" s="675"/>
      <c r="HJF276" s="675"/>
      <c r="HJG276" s="674"/>
      <c r="HJH276" s="674"/>
      <c r="HJI276" s="674"/>
      <c r="HJJ276" s="674"/>
      <c r="HJK276" s="674"/>
      <c r="HJL276" s="674"/>
      <c r="HJM276" s="674"/>
      <c r="HJN276" s="675"/>
      <c r="HJO276" s="675"/>
      <c r="HJP276" s="674"/>
      <c r="HJQ276" s="674"/>
      <c r="HJR276" s="675"/>
      <c r="HJS276" s="675"/>
      <c r="HJT276" s="674"/>
      <c r="HJU276" s="674"/>
      <c r="HJV276" s="674"/>
      <c r="HJW276" s="674"/>
      <c r="HJX276" s="674"/>
      <c r="HJY276" s="673"/>
      <c r="HJZ276" s="677"/>
      <c r="HKA276" s="674"/>
      <c r="HKB276" s="674"/>
      <c r="HKC276" s="674"/>
      <c r="HKD276" s="674"/>
      <c r="HKE276" s="674"/>
      <c r="HKF276" s="674"/>
      <c r="HKG276" s="674"/>
      <c r="HKH276" s="676"/>
      <c r="HKI276" s="676"/>
      <c r="HKJ276" s="676"/>
      <c r="HKK276" s="676"/>
      <c r="HKL276" s="676"/>
      <c r="HKM276" s="676"/>
      <c r="HKN276" s="676"/>
      <c r="HKO276" s="676"/>
      <c r="HKP276" s="676"/>
      <c r="HKQ276" s="676"/>
      <c r="HKR276" s="676"/>
      <c r="HKS276" s="676"/>
      <c r="HKT276" s="676"/>
      <c r="HKU276" s="676"/>
      <c r="HKV276" s="676"/>
      <c r="HKW276" s="676"/>
      <c r="HKX276" s="676"/>
      <c r="HKY276" s="676"/>
      <c r="HKZ276" s="676"/>
      <c r="HLA276" s="676"/>
      <c r="HLB276" s="676"/>
      <c r="HLC276" s="676"/>
      <c r="HLD276" s="676"/>
      <c r="HLE276" s="676"/>
      <c r="HLF276" s="676"/>
      <c r="HLG276" s="676"/>
      <c r="HLH276" s="676"/>
      <c r="HLI276" s="676"/>
      <c r="HLJ276" s="676"/>
      <c r="HLK276" s="676"/>
      <c r="HLL276" s="676"/>
      <c r="HLM276" s="676"/>
      <c r="HLN276" s="676"/>
      <c r="HLO276" s="676"/>
      <c r="HLP276" s="676"/>
      <c r="HLQ276" s="676"/>
      <c r="HLR276" s="676"/>
      <c r="HLS276" s="676"/>
      <c r="HLT276" s="676"/>
      <c r="HLU276" s="676"/>
      <c r="HLV276" s="676"/>
      <c r="HLW276" s="676"/>
      <c r="HLX276" s="676"/>
      <c r="HLY276" s="676"/>
      <c r="HLZ276" s="674"/>
      <c r="HMA276" s="674"/>
      <c r="HMB276" s="674"/>
      <c r="HMC276" s="674"/>
      <c r="HMD276" s="674"/>
      <c r="HME276" s="674"/>
      <c r="HMF276" s="674"/>
      <c r="HMG276" s="674"/>
      <c r="HMH276" s="674"/>
      <c r="HMI276" s="674"/>
      <c r="HMJ276" s="674"/>
      <c r="HMK276" s="674"/>
      <c r="HML276" s="674"/>
      <c r="HMM276" s="674"/>
      <c r="HMN276" s="674"/>
      <c r="HMO276" s="674"/>
      <c r="HMP276" s="674"/>
      <c r="HMQ276" s="674"/>
      <c r="HMR276" s="674"/>
      <c r="HMS276" s="674"/>
      <c r="HMT276" s="674"/>
      <c r="HMU276" s="674"/>
      <c r="HMV276" s="674"/>
      <c r="HMW276" s="674"/>
      <c r="HMX276" s="675"/>
      <c r="HMY276" s="675"/>
      <c r="HMZ276" s="675"/>
      <c r="HNA276" s="675"/>
      <c r="HNB276" s="675"/>
      <c r="HNC276" s="674"/>
      <c r="HND276" s="674"/>
      <c r="HNE276" s="675"/>
      <c r="HNF276" s="675"/>
      <c r="HNG276" s="674"/>
      <c r="HNH276" s="674"/>
      <c r="HNI276" s="675"/>
      <c r="HNJ276" s="675"/>
      <c r="HNK276" s="674"/>
      <c r="HNL276" s="674"/>
      <c r="HNM276" s="674"/>
      <c r="HNN276" s="674"/>
      <c r="HNO276" s="674"/>
      <c r="HNP276" s="674"/>
      <c r="HNQ276" s="674"/>
      <c r="HNR276" s="675"/>
      <c r="HNS276" s="675"/>
      <c r="HNT276" s="674"/>
      <c r="HNU276" s="674"/>
      <c r="HNV276" s="675"/>
      <c r="HNW276" s="675"/>
      <c r="HNX276" s="674"/>
      <c r="HNY276" s="674"/>
      <c r="HNZ276" s="674"/>
      <c r="HOA276" s="674"/>
      <c r="HOB276" s="674"/>
      <c r="HOC276" s="673"/>
      <c r="HOD276" s="677"/>
      <c r="HOE276" s="674"/>
      <c r="HOF276" s="674"/>
      <c r="HOG276" s="674"/>
      <c r="HOH276" s="674"/>
      <c r="HOI276" s="674"/>
      <c r="HOJ276" s="674"/>
      <c r="HOK276" s="674"/>
      <c r="HOL276" s="676"/>
      <c r="HOM276" s="676"/>
      <c r="HON276" s="676"/>
      <c r="HOO276" s="676"/>
      <c r="HOP276" s="676"/>
      <c r="HOQ276" s="676"/>
      <c r="HOR276" s="676"/>
      <c r="HOS276" s="676"/>
      <c r="HOT276" s="676"/>
      <c r="HOU276" s="676"/>
      <c r="HOV276" s="676"/>
      <c r="HOW276" s="676"/>
      <c r="HOX276" s="676"/>
      <c r="HOY276" s="676"/>
      <c r="HOZ276" s="676"/>
      <c r="HPA276" s="676"/>
      <c r="HPB276" s="676"/>
      <c r="HPC276" s="676"/>
      <c r="HPD276" s="676"/>
      <c r="HPE276" s="676"/>
      <c r="HPF276" s="676"/>
      <c r="HPG276" s="676"/>
      <c r="HPH276" s="676"/>
      <c r="HPI276" s="676"/>
      <c r="HPJ276" s="676"/>
      <c r="HPK276" s="676"/>
      <c r="HPL276" s="676"/>
      <c r="HPM276" s="676"/>
      <c r="HPN276" s="676"/>
      <c r="HPO276" s="676"/>
      <c r="HPP276" s="676"/>
      <c r="HPQ276" s="676"/>
      <c r="HPR276" s="676"/>
      <c r="HPS276" s="676"/>
      <c r="HPT276" s="676"/>
      <c r="HPU276" s="676"/>
      <c r="HPV276" s="676"/>
      <c r="HPW276" s="676"/>
      <c r="HPX276" s="676"/>
      <c r="HPY276" s="676"/>
      <c r="HPZ276" s="676"/>
      <c r="HQA276" s="676"/>
      <c r="HQB276" s="676"/>
      <c r="HQC276" s="676"/>
      <c r="HQD276" s="674"/>
      <c r="HQE276" s="674"/>
      <c r="HQF276" s="674"/>
      <c r="HQG276" s="674"/>
      <c r="HQH276" s="674"/>
      <c r="HQI276" s="674"/>
      <c r="HQJ276" s="674"/>
      <c r="HQK276" s="674"/>
      <c r="HQL276" s="674"/>
      <c r="HQM276" s="674"/>
      <c r="HQN276" s="674"/>
      <c r="HQO276" s="674"/>
      <c r="HQP276" s="674"/>
      <c r="HQQ276" s="674"/>
      <c r="HQR276" s="674"/>
      <c r="HQS276" s="674"/>
      <c r="HQT276" s="674"/>
      <c r="HQU276" s="674"/>
      <c r="HQV276" s="674"/>
      <c r="HQW276" s="674"/>
      <c r="HQX276" s="674"/>
      <c r="HQY276" s="674"/>
      <c r="HQZ276" s="674"/>
      <c r="HRA276" s="674"/>
      <c r="HRB276" s="675"/>
      <c r="HRC276" s="675"/>
      <c r="HRD276" s="675"/>
      <c r="HRE276" s="675"/>
      <c r="HRF276" s="675"/>
      <c r="HRG276" s="674"/>
      <c r="HRH276" s="674"/>
      <c r="HRI276" s="675"/>
      <c r="HRJ276" s="675"/>
      <c r="HRK276" s="674"/>
      <c r="HRL276" s="674"/>
      <c r="HRM276" s="675"/>
      <c r="HRN276" s="675"/>
      <c r="HRO276" s="674"/>
      <c r="HRP276" s="674"/>
      <c r="HRQ276" s="674"/>
      <c r="HRR276" s="674"/>
      <c r="HRS276" s="674"/>
      <c r="HRT276" s="674"/>
      <c r="HRU276" s="674"/>
      <c r="HRV276" s="675"/>
      <c r="HRW276" s="675"/>
      <c r="HRX276" s="674"/>
      <c r="HRY276" s="674"/>
      <c r="HRZ276" s="675"/>
      <c r="HSA276" s="675"/>
      <c r="HSB276" s="674"/>
      <c r="HSC276" s="674"/>
      <c r="HSD276" s="674"/>
      <c r="HSE276" s="674"/>
      <c r="HSF276" s="674"/>
      <c r="HSG276" s="673"/>
      <c r="HSH276" s="677"/>
      <c r="HSI276" s="674"/>
      <c r="HSJ276" s="674"/>
      <c r="HSK276" s="674"/>
      <c r="HSL276" s="674"/>
      <c r="HSM276" s="674"/>
      <c r="HSN276" s="674"/>
      <c r="HSO276" s="674"/>
      <c r="HSP276" s="676"/>
      <c r="HSQ276" s="676"/>
      <c r="HSR276" s="676"/>
      <c r="HSS276" s="676"/>
      <c r="HST276" s="676"/>
      <c r="HSU276" s="676"/>
      <c r="HSV276" s="676"/>
      <c r="HSW276" s="676"/>
      <c r="HSX276" s="676"/>
      <c r="HSY276" s="676"/>
      <c r="HSZ276" s="676"/>
      <c r="HTA276" s="676"/>
      <c r="HTB276" s="676"/>
      <c r="HTC276" s="676"/>
      <c r="HTD276" s="676"/>
      <c r="HTE276" s="676"/>
      <c r="HTF276" s="676"/>
      <c r="HTG276" s="676"/>
      <c r="HTH276" s="676"/>
      <c r="HTI276" s="676"/>
      <c r="HTJ276" s="676"/>
      <c r="HTK276" s="676"/>
      <c r="HTL276" s="676"/>
      <c r="HTM276" s="676"/>
      <c r="HTN276" s="676"/>
      <c r="HTO276" s="676"/>
      <c r="HTP276" s="676"/>
      <c r="HTQ276" s="676"/>
      <c r="HTR276" s="676"/>
      <c r="HTS276" s="676"/>
      <c r="HTT276" s="676"/>
      <c r="HTU276" s="676"/>
      <c r="HTV276" s="676"/>
      <c r="HTW276" s="676"/>
      <c r="HTX276" s="676"/>
      <c r="HTY276" s="676"/>
      <c r="HTZ276" s="676"/>
      <c r="HUA276" s="676"/>
      <c r="HUB276" s="676"/>
      <c r="HUC276" s="676"/>
      <c r="HUD276" s="676"/>
      <c r="HUE276" s="676"/>
      <c r="HUF276" s="676"/>
      <c r="HUG276" s="676"/>
      <c r="HUH276" s="674"/>
      <c r="HUI276" s="674"/>
      <c r="HUJ276" s="674"/>
      <c r="HUK276" s="674"/>
      <c r="HUL276" s="674"/>
      <c r="HUM276" s="674"/>
      <c r="HUN276" s="674"/>
      <c r="HUO276" s="674"/>
      <c r="HUP276" s="674"/>
      <c r="HUQ276" s="674"/>
      <c r="HUR276" s="674"/>
      <c r="HUS276" s="674"/>
      <c r="HUT276" s="674"/>
      <c r="HUU276" s="674"/>
      <c r="HUV276" s="674"/>
      <c r="HUW276" s="674"/>
      <c r="HUX276" s="674"/>
      <c r="HUY276" s="674"/>
      <c r="HUZ276" s="674"/>
      <c r="HVA276" s="674"/>
      <c r="HVB276" s="674"/>
      <c r="HVC276" s="674"/>
      <c r="HVD276" s="674"/>
      <c r="HVE276" s="674"/>
      <c r="HVF276" s="675"/>
      <c r="HVG276" s="675"/>
      <c r="HVH276" s="675"/>
      <c r="HVI276" s="675"/>
      <c r="HVJ276" s="675"/>
      <c r="HVK276" s="674"/>
      <c r="HVL276" s="674"/>
      <c r="HVM276" s="675"/>
      <c r="HVN276" s="675"/>
      <c r="HVO276" s="674"/>
      <c r="HVP276" s="674"/>
      <c r="HVQ276" s="675"/>
      <c r="HVR276" s="675"/>
      <c r="HVS276" s="674"/>
      <c r="HVT276" s="674"/>
      <c r="HVU276" s="674"/>
      <c r="HVV276" s="674"/>
      <c r="HVW276" s="674"/>
      <c r="HVX276" s="674"/>
      <c r="HVY276" s="674"/>
      <c r="HVZ276" s="675"/>
      <c r="HWA276" s="675"/>
      <c r="HWB276" s="674"/>
      <c r="HWC276" s="674"/>
      <c r="HWD276" s="675"/>
      <c r="HWE276" s="675"/>
      <c r="HWF276" s="674"/>
      <c r="HWG276" s="674"/>
      <c r="HWH276" s="674"/>
      <c r="HWI276" s="674"/>
      <c r="HWJ276" s="674"/>
      <c r="HWK276" s="673"/>
      <c r="HWL276" s="677"/>
      <c r="HWM276" s="674"/>
      <c r="HWN276" s="674"/>
      <c r="HWO276" s="674"/>
      <c r="HWP276" s="674"/>
      <c r="HWQ276" s="674"/>
      <c r="HWR276" s="674"/>
      <c r="HWS276" s="674"/>
      <c r="HWT276" s="676"/>
      <c r="HWU276" s="676"/>
      <c r="HWV276" s="676"/>
      <c r="HWW276" s="676"/>
      <c r="HWX276" s="676"/>
      <c r="HWY276" s="676"/>
      <c r="HWZ276" s="676"/>
      <c r="HXA276" s="676"/>
      <c r="HXB276" s="676"/>
      <c r="HXC276" s="676"/>
      <c r="HXD276" s="676"/>
      <c r="HXE276" s="676"/>
      <c r="HXF276" s="676"/>
      <c r="HXG276" s="676"/>
      <c r="HXH276" s="676"/>
      <c r="HXI276" s="676"/>
      <c r="HXJ276" s="676"/>
      <c r="HXK276" s="676"/>
      <c r="HXL276" s="676"/>
      <c r="HXM276" s="676"/>
      <c r="HXN276" s="676"/>
      <c r="HXO276" s="676"/>
      <c r="HXP276" s="676"/>
      <c r="HXQ276" s="676"/>
      <c r="HXR276" s="676"/>
      <c r="HXS276" s="676"/>
      <c r="HXT276" s="676"/>
      <c r="HXU276" s="676"/>
      <c r="HXV276" s="676"/>
      <c r="HXW276" s="676"/>
      <c r="HXX276" s="676"/>
      <c r="HXY276" s="676"/>
      <c r="HXZ276" s="676"/>
      <c r="HYA276" s="676"/>
      <c r="HYB276" s="676"/>
      <c r="HYC276" s="676"/>
      <c r="HYD276" s="676"/>
      <c r="HYE276" s="676"/>
      <c r="HYF276" s="676"/>
      <c r="HYG276" s="676"/>
      <c r="HYH276" s="676"/>
      <c r="HYI276" s="676"/>
      <c r="HYJ276" s="676"/>
      <c r="HYK276" s="676"/>
      <c r="HYL276" s="674"/>
      <c r="HYM276" s="674"/>
      <c r="HYN276" s="674"/>
      <c r="HYO276" s="674"/>
      <c r="HYP276" s="674"/>
      <c r="HYQ276" s="674"/>
      <c r="HYR276" s="674"/>
      <c r="HYS276" s="674"/>
      <c r="HYT276" s="674"/>
      <c r="HYU276" s="674"/>
      <c r="HYV276" s="674"/>
      <c r="HYW276" s="674"/>
      <c r="HYX276" s="674"/>
      <c r="HYY276" s="674"/>
      <c r="HYZ276" s="674"/>
      <c r="HZA276" s="674"/>
      <c r="HZB276" s="674"/>
      <c r="HZC276" s="674"/>
      <c r="HZD276" s="674"/>
      <c r="HZE276" s="674"/>
      <c r="HZF276" s="674"/>
      <c r="HZG276" s="674"/>
      <c r="HZH276" s="674"/>
      <c r="HZI276" s="674"/>
      <c r="HZJ276" s="675"/>
      <c r="HZK276" s="675"/>
      <c r="HZL276" s="675"/>
      <c r="HZM276" s="675"/>
      <c r="HZN276" s="675"/>
      <c r="HZO276" s="674"/>
      <c r="HZP276" s="674"/>
      <c r="HZQ276" s="675"/>
      <c r="HZR276" s="675"/>
      <c r="HZS276" s="674"/>
      <c r="HZT276" s="674"/>
      <c r="HZU276" s="675"/>
      <c r="HZV276" s="675"/>
      <c r="HZW276" s="674"/>
      <c r="HZX276" s="674"/>
      <c r="HZY276" s="674"/>
      <c r="HZZ276" s="674"/>
      <c r="IAA276" s="674"/>
      <c r="IAB276" s="674"/>
      <c r="IAC276" s="674"/>
      <c r="IAD276" s="675"/>
      <c r="IAE276" s="675"/>
      <c r="IAF276" s="674"/>
      <c r="IAG276" s="674"/>
      <c r="IAH276" s="675"/>
      <c r="IAI276" s="675"/>
      <c r="IAJ276" s="674"/>
      <c r="IAK276" s="674"/>
      <c r="IAL276" s="674"/>
      <c r="IAM276" s="674"/>
      <c r="IAN276" s="674"/>
      <c r="IAO276" s="673"/>
      <c r="IAP276" s="677"/>
      <c r="IAQ276" s="674"/>
      <c r="IAR276" s="674"/>
      <c r="IAS276" s="674"/>
      <c r="IAT276" s="674"/>
      <c r="IAU276" s="674"/>
      <c r="IAV276" s="674"/>
      <c r="IAW276" s="674"/>
      <c r="IAX276" s="676"/>
      <c r="IAY276" s="676"/>
      <c r="IAZ276" s="676"/>
      <c r="IBA276" s="676"/>
      <c r="IBB276" s="676"/>
      <c r="IBC276" s="676"/>
      <c r="IBD276" s="676"/>
      <c r="IBE276" s="676"/>
      <c r="IBF276" s="676"/>
      <c r="IBG276" s="676"/>
      <c r="IBH276" s="676"/>
      <c r="IBI276" s="676"/>
      <c r="IBJ276" s="676"/>
      <c r="IBK276" s="676"/>
      <c r="IBL276" s="676"/>
      <c r="IBM276" s="676"/>
      <c r="IBN276" s="676"/>
      <c r="IBO276" s="676"/>
      <c r="IBP276" s="676"/>
      <c r="IBQ276" s="676"/>
      <c r="IBR276" s="676"/>
      <c r="IBS276" s="676"/>
      <c r="IBT276" s="676"/>
      <c r="IBU276" s="676"/>
      <c r="IBV276" s="676"/>
      <c r="IBW276" s="676"/>
      <c r="IBX276" s="676"/>
      <c r="IBY276" s="676"/>
      <c r="IBZ276" s="676"/>
      <c r="ICA276" s="676"/>
      <c r="ICB276" s="676"/>
      <c r="ICC276" s="676"/>
      <c r="ICD276" s="676"/>
      <c r="ICE276" s="676"/>
      <c r="ICF276" s="676"/>
      <c r="ICG276" s="676"/>
      <c r="ICH276" s="676"/>
      <c r="ICI276" s="676"/>
      <c r="ICJ276" s="676"/>
      <c r="ICK276" s="676"/>
      <c r="ICL276" s="676"/>
      <c r="ICM276" s="676"/>
      <c r="ICN276" s="676"/>
      <c r="ICO276" s="676"/>
      <c r="ICP276" s="674"/>
      <c r="ICQ276" s="674"/>
      <c r="ICR276" s="674"/>
      <c r="ICS276" s="674"/>
      <c r="ICT276" s="674"/>
      <c r="ICU276" s="674"/>
      <c r="ICV276" s="674"/>
      <c r="ICW276" s="674"/>
      <c r="ICX276" s="674"/>
      <c r="ICY276" s="674"/>
      <c r="ICZ276" s="674"/>
      <c r="IDA276" s="674"/>
      <c r="IDB276" s="674"/>
      <c r="IDC276" s="674"/>
      <c r="IDD276" s="674"/>
      <c r="IDE276" s="674"/>
      <c r="IDF276" s="674"/>
      <c r="IDG276" s="674"/>
      <c r="IDH276" s="674"/>
      <c r="IDI276" s="674"/>
      <c r="IDJ276" s="674"/>
      <c r="IDK276" s="674"/>
      <c r="IDL276" s="674"/>
      <c r="IDM276" s="674"/>
      <c r="IDN276" s="675"/>
      <c r="IDO276" s="675"/>
      <c r="IDP276" s="675"/>
      <c r="IDQ276" s="675"/>
      <c r="IDR276" s="675"/>
      <c r="IDS276" s="674"/>
      <c r="IDT276" s="674"/>
      <c r="IDU276" s="675"/>
      <c r="IDV276" s="675"/>
      <c r="IDW276" s="674"/>
      <c r="IDX276" s="674"/>
      <c r="IDY276" s="675"/>
      <c r="IDZ276" s="675"/>
      <c r="IEA276" s="674"/>
      <c r="IEB276" s="674"/>
      <c r="IEC276" s="674"/>
      <c r="IED276" s="674"/>
      <c r="IEE276" s="674"/>
      <c r="IEF276" s="674"/>
      <c r="IEG276" s="674"/>
      <c r="IEH276" s="675"/>
      <c r="IEI276" s="675"/>
      <c r="IEJ276" s="674"/>
      <c r="IEK276" s="674"/>
      <c r="IEL276" s="675"/>
      <c r="IEM276" s="675"/>
      <c r="IEN276" s="674"/>
      <c r="IEO276" s="674"/>
      <c r="IEP276" s="674"/>
      <c r="IEQ276" s="674"/>
      <c r="IER276" s="674"/>
      <c r="IES276" s="673"/>
      <c r="IET276" s="677"/>
      <c r="IEU276" s="674"/>
      <c r="IEV276" s="674"/>
      <c r="IEW276" s="674"/>
      <c r="IEX276" s="674"/>
      <c r="IEY276" s="674"/>
      <c r="IEZ276" s="674"/>
      <c r="IFA276" s="674"/>
      <c r="IFB276" s="676"/>
      <c r="IFC276" s="676"/>
      <c r="IFD276" s="676"/>
      <c r="IFE276" s="676"/>
      <c r="IFF276" s="676"/>
      <c r="IFG276" s="676"/>
      <c r="IFH276" s="676"/>
      <c r="IFI276" s="676"/>
      <c r="IFJ276" s="676"/>
      <c r="IFK276" s="676"/>
      <c r="IFL276" s="676"/>
      <c r="IFM276" s="676"/>
      <c r="IFN276" s="676"/>
      <c r="IFO276" s="676"/>
      <c r="IFP276" s="676"/>
      <c r="IFQ276" s="676"/>
      <c r="IFR276" s="676"/>
      <c r="IFS276" s="676"/>
      <c r="IFT276" s="676"/>
      <c r="IFU276" s="676"/>
      <c r="IFV276" s="676"/>
      <c r="IFW276" s="676"/>
      <c r="IFX276" s="676"/>
      <c r="IFY276" s="676"/>
      <c r="IFZ276" s="676"/>
      <c r="IGA276" s="676"/>
      <c r="IGB276" s="676"/>
      <c r="IGC276" s="676"/>
      <c r="IGD276" s="676"/>
      <c r="IGE276" s="676"/>
      <c r="IGF276" s="676"/>
      <c r="IGG276" s="676"/>
      <c r="IGH276" s="676"/>
      <c r="IGI276" s="676"/>
      <c r="IGJ276" s="676"/>
      <c r="IGK276" s="676"/>
      <c r="IGL276" s="676"/>
      <c r="IGM276" s="676"/>
      <c r="IGN276" s="676"/>
      <c r="IGO276" s="676"/>
      <c r="IGP276" s="676"/>
      <c r="IGQ276" s="676"/>
      <c r="IGR276" s="676"/>
      <c r="IGS276" s="676"/>
      <c r="IGT276" s="674"/>
      <c r="IGU276" s="674"/>
      <c r="IGV276" s="674"/>
      <c r="IGW276" s="674"/>
      <c r="IGX276" s="674"/>
      <c r="IGY276" s="674"/>
      <c r="IGZ276" s="674"/>
      <c r="IHA276" s="674"/>
      <c r="IHB276" s="674"/>
      <c r="IHC276" s="674"/>
      <c r="IHD276" s="674"/>
      <c r="IHE276" s="674"/>
      <c r="IHF276" s="674"/>
      <c r="IHG276" s="674"/>
      <c r="IHH276" s="674"/>
      <c r="IHI276" s="674"/>
      <c r="IHJ276" s="674"/>
      <c r="IHK276" s="674"/>
      <c r="IHL276" s="674"/>
      <c r="IHM276" s="674"/>
      <c r="IHN276" s="674"/>
      <c r="IHO276" s="674"/>
      <c r="IHP276" s="674"/>
      <c r="IHQ276" s="674"/>
      <c r="IHR276" s="675"/>
      <c r="IHS276" s="675"/>
      <c r="IHT276" s="675"/>
      <c r="IHU276" s="675"/>
      <c r="IHV276" s="675"/>
      <c r="IHW276" s="674"/>
      <c r="IHX276" s="674"/>
      <c r="IHY276" s="675"/>
      <c r="IHZ276" s="675"/>
      <c r="IIA276" s="674"/>
      <c r="IIB276" s="674"/>
      <c r="IIC276" s="675"/>
      <c r="IID276" s="675"/>
      <c r="IIE276" s="674"/>
      <c r="IIF276" s="674"/>
      <c r="IIG276" s="674"/>
      <c r="IIH276" s="674"/>
      <c r="III276" s="674"/>
      <c r="IIJ276" s="674"/>
      <c r="IIK276" s="674"/>
      <c r="IIL276" s="675"/>
      <c r="IIM276" s="675"/>
      <c r="IIN276" s="674"/>
      <c r="IIO276" s="674"/>
      <c r="IIP276" s="675"/>
      <c r="IIQ276" s="675"/>
      <c r="IIR276" s="674"/>
      <c r="IIS276" s="674"/>
      <c r="IIT276" s="674"/>
      <c r="IIU276" s="674"/>
      <c r="IIV276" s="674"/>
      <c r="IIW276" s="673"/>
      <c r="IIX276" s="677"/>
      <c r="IIY276" s="674"/>
      <c r="IIZ276" s="674"/>
      <c r="IJA276" s="674"/>
      <c r="IJB276" s="674"/>
      <c r="IJC276" s="674"/>
      <c r="IJD276" s="674"/>
      <c r="IJE276" s="674"/>
      <c r="IJF276" s="676"/>
      <c r="IJG276" s="676"/>
      <c r="IJH276" s="676"/>
      <c r="IJI276" s="676"/>
      <c r="IJJ276" s="676"/>
      <c r="IJK276" s="676"/>
      <c r="IJL276" s="676"/>
      <c r="IJM276" s="676"/>
      <c r="IJN276" s="676"/>
      <c r="IJO276" s="676"/>
      <c r="IJP276" s="676"/>
      <c r="IJQ276" s="676"/>
      <c r="IJR276" s="676"/>
      <c r="IJS276" s="676"/>
      <c r="IJT276" s="676"/>
      <c r="IJU276" s="676"/>
      <c r="IJV276" s="676"/>
      <c r="IJW276" s="676"/>
      <c r="IJX276" s="676"/>
      <c r="IJY276" s="676"/>
      <c r="IJZ276" s="676"/>
      <c r="IKA276" s="676"/>
      <c r="IKB276" s="676"/>
      <c r="IKC276" s="676"/>
      <c r="IKD276" s="676"/>
      <c r="IKE276" s="676"/>
      <c r="IKF276" s="676"/>
      <c r="IKG276" s="676"/>
      <c r="IKH276" s="676"/>
      <c r="IKI276" s="676"/>
      <c r="IKJ276" s="676"/>
      <c r="IKK276" s="676"/>
      <c r="IKL276" s="676"/>
      <c r="IKM276" s="676"/>
      <c r="IKN276" s="676"/>
      <c r="IKO276" s="676"/>
      <c r="IKP276" s="676"/>
      <c r="IKQ276" s="676"/>
      <c r="IKR276" s="676"/>
      <c r="IKS276" s="676"/>
      <c r="IKT276" s="676"/>
      <c r="IKU276" s="676"/>
      <c r="IKV276" s="676"/>
      <c r="IKW276" s="676"/>
      <c r="IKX276" s="674"/>
      <c r="IKY276" s="674"/>
      <c r="IKZ276" s="674"/>
      <c r="ILA276" s="674"/>
      <c r="ILB276" s="674"/>
      <c r="ILC276" s="674"/>
      <c r="ILD276" s="674"/>
      <c r="ILE276" s="674"/>
      <c r="ILF276" s="674"/>
      <c r="ILG276" s="674"/>
      <c r="ILH276" s="674"/>
      <c r="ILI276" s="674"/>
      <c r="ILJ276" s="674"/>
      <c r="ILK276" s="674"/>
      <c r="ILL276" s="674"/>
      <c r="ILM276" s="674"/>
      <c r="ILN276" s="674"/>
      <c r="ILO276" s="674"/>
      <c r="ILP276" s="674"/>
      <c r="ILQ276" s="674"/>
      <c r="ILR276" s="674"/>
      <c r="ILS276" s="674"/>
      <c r="ILT276" s="674"/>
      <c r="ILU276" s="674"/>
      <c r="ILV276" s="675"/>
      <c r="ILW276" s="675"/>
      <c r="ILX276" s="675"/>
      <c r="ILY276" s="675"/>
      <c r="ILZ276" s="675"/>
      <c r="IMA276" s="674"/>
      <c r="IMB276" s="674"/>
      <c r="IMC276" s="675"/>
      <c r="IMD276" s="675"/>
      <c r="IME276" s="674"/>
      <c r="IMF276" s="674"/>
      <c r="IMG276" s="675"/>
      <c r="IMH276" s="675"/>
      <c r="IMI276" s="674"/>
      <c r="IMJ276" s="674"/>
      <c r="IMK276" s="674"/>
      <c r="IML276" s="674"/>
      <c r="IMM276" s="674"/>
      <c r="IMN276" s="674"/>
      <c r="IMO276" s="674"/>
      <c r="IMP276" s="675"/>
      <c r="IMQ276" s="675"/>
      <c r="IMR276" s="674"/>
      <c r="IMS276" s="674"/>
      <c r="IMT276" s="675"/>
      <c r="IMU276" s="675"/>
      <c r="IMV276" s="674"/>
      <c r="IMW276" s="674"/>
      <c r="IMX276" s="674"/>
      <c r="IMY276" s="674"/>
      <c r="IMZ276" s="674"/>
      <c r="INA276" s="673"/>
      <c r="INB276" s="677"/>
      <c r="INC276" s="674"/>
      <c r="IND276" s="674"/>
      <c r="INE276" s="674"/>
      <c r="INF276" s="674"/>
      <c r="ING276" s="674"/>
      <c r="INH276" s="674"/>
      <c r="INI276" s="674"/>
      <c r="INJ276" s="676"/>
      <c r="INK276" s="676"/>
      <c r="INL276" s="676"/>
      <c r="INM276" s="676"/>
      <c r="INN276" s="676"/>
      <c r="INO276" s="676"/>
      <c r="INP276" s="676"/>
      <c r="INQ276" s="676"/>
      <c r="INR276" s="676"/>
      <c r="INS276" s="676"/>
      <c r="INT276" s="676"/>
      <c r="INU276" s="676"/>
      <c r="INV276" s="676"/>
      <c r="INW276" s="676"/>
      <c r="INX276" s="676"/>
      <c r="INY276" s="676"/>
      <c r="INZ276" s="676"/>
      <c r="IOA276" s="676"/>
      <c r="IOB276" s="676"/>
      <c r="IOC276" s="676"/>
      <c r="IOD276" s="676"/>
      <c r="IOE276" s="676"/>
      <c r="IOF276" s="676"/>
      <c r="IOG276" s="676"/>
      <c r="IOH276" s="676"/>
      <c r="IOI276" s="676"/>
      <c r="IOJ276" s="676"/>
      <c r="IOK276" s="676"/>
      <c r="IOL276" s="676"/>
      <c r="IOM276" s="676"/>
      <c r="ION276" s="676"/>
      <c r="IOO276" s="676"/>
      <c r="IOP276" s="676"/>
      <c r="IOQ276" s="676"/>
      <c r="IOR276" s="676"/>
      <c r="IOS276" s="676"/>
      <c r="IOT276" s="676"/>
      <c r="IOU276" s="676"/>
      <c r="IOV276" s="676"/>
      <c r="IOW276" s="676"/>
      <c r="IOX276" s="676"/>
      <c r="IOY276" s="676"/>
      <c r="IOZ276" s="676"/>
      <c r="IPA276" s="676"/>
      <c r="IPB276" s="674"/>
      <c r="IPC276" s="674"/>
      <c r="IPD276" s="674"/>
      <c r="IPE276" s="674"/>
      <c r="IPF276" s="674"/>
      <c r="IPG276" s="674"/>
      <c r="IPH276" s="674"/>
      <c r="IPI276" s="674"/>
      <c r="IPJ276" s="674"/>
      <c r="IPK276" s="674"/>
      <c r="IPL276" s="674"/>
      <c r="IPM276" s="674"/>
      <c r="IPN276" s="674"/>
      <c r="IPO276" s="674"/>
      <c r="IPP276" s="674"/>
      <c r="IPQ276" s="674"/>
      <c r="IPR276" s="674"/>
      <c r="IPS276" s="674"/>
      <c r="IPT276" s="674"/>
      <c r="IPU276" s="674"/>
      <c r="IPV276" s="674"/>
      <c r="IPW276" s="674"/>
      <c r="IPX276" s="674"/>
      <c r="IPY276" s="674"/>
      <c r="IPZ276" s="675"/>
      <c r="IQA276" s="675"/>
      <c r="IQB276" s="675"/>
      <c r="IQC276" s="675"/>
      <c r="IQD276" s="675"/>
      <c r="IQE276" s="674"/>
      <c r="IQF276" s="674"/>
      <c r="IQG276" s="675"/>
      <c r="IQH276" s="675"/>
      <c r="IQI276" s="674"/>
      <c r="IQJ276" s="674"/>
      <c r="IQK276" s="675"/>
      <c r="IQL276" s="675"/>
      <c r="IQM276" s="674"/>
      <c r="IQN276" s="674"/>
      <c r="IQO276" s="674"/>
      <c r="IQP276" s="674"/>
      <c r="IQQ276" s="674"/>
      <c r="IQR276" s="674"/>
      <c r="IQS276" s="674"/>
      <c r="IQT276" s="675"/>
      <c r="IQU276" s="675"/>
      <c r="IQV276" s="674"/>
      <c r="IQW276" s="674"/>
      <c r="IQX276" s="675"/>
      <c r="IQY276" s="675"/>
      <c r="IQZ276" s="674"/>
      <c r="IRA276" s="674"/>
      <c r="IRB276" s="674"/>
      <c r="IRC276" s="674"/>
      <c r="IRD276" s="674"/>
      <c r="IRE276" s="673"/>
      <c r="IRF276" s="677"/>
      <c r="IRG276" s="674"/>
      <c r="IRH276" s="674"/>
      <c r="IRI276" s="674"/>
      <c r="IRJ276" s="674"/>
      <c r="IRK276" s="674"/>
      <c r="IRL276" s="674"/>
      <c r="IRM276" s="674"/>
      <c r="IRN276" s="676"/>
      <c r="IRO276" s="676"/>
      <c r="IRP276" s="676"/>
      <c r="IRQ276" s="676"/>
      <c r="IRR276" s="676"/>
      <c r="IRS276" s="676"/>
      <c r="IRT276" s="676"/>
      <c r="IRU276" s="676"/>
      <c r="IRV276" s="676"/>
      <c r="IRW276" s="676"/>
      <c r="IRX276" s="676"/>
      <c r="IRY276" s="676"/>
      <c r="IRZ276" s="676"/>
      <c r="ISA276" s="676"/>
      <c r="ISB276" s="676"/>
      <c r="ISC276" s="676"/>
      <c r="ISD276" s="676"/>
      <c r="ISE276" s="676"/>
      <c r="ISF276" s="676"/>
      <c r="ISG276" s="676"/>
      <c r="ISH276" s="676"/>
      <c r="ISI276" s="676"/>
      <c r="ISJ276" s="676"/>
      <c r="ISK276" s="676"/>
      <c r="ISL276" s="676"/>
      <c r="ISM276" s="676"/>
      <c r="ISN276" s="676"/>
      <c r="ISO276" s="676"/>
      <c r="ISP276" s="676"/>
      <c r="ISQ276" s="676"/>
      <c r="ISR276" s="676"/>
      <c r="ISS276" s="676"/>
      <c r="IST276" s="676"/>
      <c r="ISU276" s="676"/>
      <c r="ISV276" s="676"/>
      <c r="ISW276" s="676"/>
      <c r="ISX276" s="676"/>
      <c r="ISY276" s="676"/>
      <c r="ISZ276" s="676"/>
      <c r="ITA276" s="676"/>
      <c r="ITB276" s="676"/>
      <c r="ITC276" s="676"/>
      <c r="ITD276" s="676"/>
      <c r="ITE276" s="676"/>
      <c r="ITF276" s="674"/>
      <c r="ITG276" s="674"/>
      <c r="ITH276" s="674"/>
      <c r="ITI276" s="674"/>
      <c r="ITJ276" s="674"/>
      <c r="ITK276" s="674"/>
      <c r="ITL276" s="674"/>
      <c r="ITM276" s="674"/>
      <c r="ITN276" s="674"/>
      <c r="ITO276" s="674"/>
      <c r="ITP276" s="674"/>
      <c r="ITQ276" s="674"/>
      <c r="ITR276" s="674"/>
      <c r="ITS276" s="674"/>
      <c r="ITT276" s="674"/>
      <c r="ITU276" s="674"/>
      <c r="ITV276" s="674"/>
      <c r="ITW276" s="674"/>
      <c r="ITX276" s="674"/>
      <c r="ITY276" s="674"/>
      <c r="ITZ276" s="674"/>
      <c r="IUA276" s="674"/>
      <c r="IUB276" s="674"/>
      <c r="IUC276" s="674"/>
      <c r="IUD276" s="675"/>
      <c r="IUE276" s="675"/>
      <c r="IUF276" s="675"/>
      <c r="IUG276" s="675"/>
      <c r="IUH276" s="675"/>
      <c r="IUI276" s="674"/>
      <c r="IUJ276" s="674"/>
      <c r="IUK276" s="675"/>
      <c r="IUL276" s="675"/>
      <c r="IUM276" s="674"/>
      <c r="IUN276" s="674"/>
      <c r="IUO276" s="675"/>
      <c r="IUP276" s="675"/>
      <c r="IUQ276" s="674"/>
      <c r="IUR276" s="674"/>
      <c r="IUS276" s="674"/>
      <c r="IUT276" s="674"/>
      <c r="IUU276" s="674"/>
      <c r="IUV276" s="674"/>
      <c r="IUW276" s="674"/>
      <c r="IUX276" s="675"/>
      <c r="IUY276" s="675"/>
      <c r="IUZ276" s="674"/>
      <c r="IVA276" s="674"/>
      <c r="IVB276" s="675"/>
      <c r="IVC276" s="675"/>
      <c r="IVD276" s="674"/>
      <c r="IVE276" s="674"/>
      <c r="IVF276" s="674"/>
      <c r="IVG276" s="674"/>
      <c r="IVH276" s="674"/>
      <c r="IVI276" s="673"/>
      <c r="IVJ276" s="677"/>
      <c r="IVK276" s="674"/>
      <c r="IVL276" s="674"/>
      <c r="IVM276" s="674"/>
      <c r="IVN276" s="674"/>
      <c r="IVO276" s="674"/>
      <c r="IVP276" s="674"/>
      <c r="IVQ276" s="674"/>
      <c r="IVR276" s="676"/>
      <c r="IVS276" s="676"/>
      <c r="IVT276" s="676"/>
      <c r="IVU276" s="676"/>
      <c r="IVV276" s="676"/>
      <c r="IVW276" s="676"/>
      <c r="IVX276" s="676"/>
      <c r="IVY276" s="676"/>
      <c r="IVZ276" s="676"/>
      <c r="IWA276" s="676"/>
      <c r="IWB276" s="676"/>
      <c r="IWC276" s="676"/>
      <c r="IWD276" s="676"/>
      <c r="IWE276" s="676"/>
      <c r="IWF276" s="676"/>
      <c r="IWG276" s="676"/>
      <c r="IWH276" s="676"/>
      <c r="IWI276" s="676"/>
      <c r="IWJ276" s="676"/>
      <c r="IWK276" s="676"/>
      <c r="IWL276" s="676"/>
      <c r="IWM276" s="676"/>
      <c r="IWN276" s="676"/>
      <c r="IWO276" s="676"/>
      <c r="IWP276" s="676"/>
      <c r="IWQ276" s="676"/>
      <c r="IWR276" s="676"/>
      <c r="IWS276" s="676"/>
      <c r="IWT276" s="676"/>
      <c r="IWU276" s="676"/>
      <c r="IWV276" s="676"/>
      <c r="IWW276" s="676"/>
      <c r="IWX276" s="676"/>
      <c r="IWY276" s="676"/>
      <c r="IWZ276" s="676"/>
      <c r="IXA276" s="676"/>
      <c r="IXB276" s="676"/>
      <c r="IXC276" s="676"/>
      <c r="IXD276" s="676"/>
      <c r="IXE276" s="676"/>
      <c r="IXF276" s="676"/>
      <c r="IXG276" s="676"/>
      <c r="IXH276" s="676"/>
      <c r="IXI276" s="676"/>
      <c r="IXJ276" s="674"/>
      <c r="IXK276" s="674"/>
      <c r="IXL276" s="674"/>
      <c r="IXM276" s="674"/>
      <c r="IXN276" s="674"/>
      <c r="IXO276" s="674"/>
      <c r="IXP276" s="674"/>
      <c r="IXQ276" s="674"/>
      <c r="IXR276" s="674"/>
      <c r="IXS276" s="674"/>
      <c r="IXT276" s="674"/>
      <c r="IXU276" s="674"/>
      <c r="IXV276" s="674"/>
      <c r="IXW276" s="674"/>
      <c r="IXX276" s="674"/>
      <c r="IXY276" s="674"/>
      <c r="IXZ276" s="674"/>
      <c r="IYA276" s="674"/>
      <c r="IYB276" s="674"/>
      <c r="IYC276" s="674"/>
      <c r="IYD276" s="674"/>
      <c r="IYE276" s="674"/>
      <c r="IYF276" s="674"/>
      <c r="IYG276" s="674"/>
      <c r="IYH276" s="675"/>
      <c r="IYI276" s="675"/>
      <c r="IYJ276" s="675"/>
      <c r="IYK276" s="675"/>
      <c r="IYL276" s="675"/>
      <c r="IYM276" s="674"/>
      <c r="IYN276" s="674"/>
      <c r="IYO276" s="675"/>
      <c r="IYP276" s="675"/>
      <c r="IYQ276" s="674"/>
      <c r="IYR276" s="674"/>
      <c r="IYS276" s="675"/>
      <c r="IYT276" s="675"/>
      <c r="IYU276" s="674"/>
      <c r="IYV276" s="674"/>
      <c r="IYW276" s="674"/>
      <c r="IYX276" s="674"/>
      <c r="IYY276" s="674"/>
      <c r="IYZ276" s="674"/>
      <c r="IZA276" s="674"/>
      <c r="IZB276" s="675"/>
      <c r="IZC276" s="675"/>
      <c r="IZD276" s="674"/>
      <c r="IZE276" s="674"/>
      <c r="IZF276" s="675"/>
      <c r="IZG276" s="675"/>
      <c r="IZH276" s="674"/>
      <c r="IZI276" s="674"/>
      <c r="IZJ276" s="674"/>
      <c r="IZK276" s="674"/>
      <c r="IZL276" s="674"/>
      <c r="IZM276" s="673"/>
      <c r="IZN276" s="677"/>
      <c r="IZO276" s="674"/>
      <c r="IZP276" s="674"/>
      <c r="IZQ276" s="674"/>
      <c r="IZR276" s="674"/>
      <c r="IZS276" s="674"/>
      <c r="IZT276" s="674"/>
      <c r="IZU276" s="674"/>
      <c r="IZV276" s="676"/>
      <c r="IZW276" s="676"/>
      <c r="IZX276" s="676"/>
      <c r="IZY276" s="676"/>
      <c r="IZZ276" s="676"/>
      <c r="JAA276" s="676"/>
      <c r="JAB276" s="676"/>
      <c r="JAC276" s="676"/>
      <c r="JAD276" s="676"/>
      <c r="JAE276" s="676"/>
      <c r="JAF276" s="676"/>
      <c r="JAG276" s="676"/>
      <c r="JAH276" s="676"/>
      <c r="JAI276" s="676"/>
      <c r="JAJ276" s="676"/>
      <c r="JAK276" s="676"/>
      <c r="JAL276" s="676"/>
      <c r="JAM276" s="676"/>
      <c r="JAN276" s="676"/>
      <c r="JAO276" s="676"/>
      <c r="JAP276" s="676"/>
      <c r="JAQ276" s="676"/>
      <c r="JAR276" s="676"/>
      <c r="JAS276" s="676"/>
      <c r="JAT276" s="676"/>
      <c r="JAU276" s="676"/>
      <c r="JAV276" s="676"/>
      <c r="JAW276" s="676"/>
      <c r="JAX276" s="676"/>
      <c r="JAY276" s="676"/>
      <c r="JAZ276" s="676"/>
      <c r="JBA276" s="676"/>
      <c r="JBB276" s="676"/>
      <c r="JBC276" s="676"/>
      <c r="JBD276" s="676"/>
      <c r="JBE276" s="676"/>
      <c r="JBF276" s="676"/>
      <c r="JBG276" s="676"/>
      <c r="JBH276" s="676"/>
      <c r="JBI276" s="676"/>
      <c r="JBJ276" s="676"/>
      <c r="JBK276" s="676"/>
      <c r="JBL276" s="676"/>
      <c r="JBM276" s="676"/>
      <c r="JBN276" s="674"/>
      <c r="JBO276" s="674"/>
      <c r="JBP276" s="674"/>
      <c r="JBQ276" s="674"/>
      <c r="JBR276" s="674"/>
      <c r="JBS276" s="674"/>
      <c r="JBT276" s="674"/>
      <c r="JBU276" s="674"/>
      <c r="JBV276" s="674"/>
      <c r="JBW276" s="674"/>
      <c r="JBX276" s="674"/>
      <c r="JBY276" s="674"/>
      <c r="JBZ276" s="674"/>
      <c r="JCA276" s="674"/>
      <c r="JCB276" s="674"/>
      <c r="JCC276" s="674"/>
      <c r="JCD276" s="674"/>
      <c r="JCE276" s="674"/>
      <c r="JCF276" s="674"/>
      <c r="JCG276" s="674"/>
      <c r="JCH276" s="674"/>
      <c r="JCI276" s="674"/>
      <c r="JCJ276" s="674"/>
      <c r="JCK276" s="674"/>
      <c r="JCL276" s="675"/>
      <c r="JCM276" s="675"/>
      <c r="JCN276" s="675"/>
      <c r="JCO276" s="675"/>
      <c r="JCP276" s="675"/>
      <c r="JCQ276" s="674"/>
      <c r="JCR276" s="674"/>
      <c r="JCS276" s="675"/>
      <c r="JCT276" s="675"/>
      <c r="JCU276" s="674"/>
      <c r="JCV276" s="674"/>
      <c r="JCW276" s="675"/>
      <c r="JCX276" s="675"/>
      <c r="JCY276" s="674"/>
      <c r="JCZ276" s="674"/>
      <c r="JDA276" s="674"/>
      <c r="JDB276" s="674"/>
      <c r="JDC276" s="674"/>
      <c r="JDD276" s="674"/>
      <c r="JDE276" s="674"/>
      <c r="JDF276" s="675"/>
      <c r="JDG276" s="675"/>
      <c r="JDH276" s="674"/>
      <c r="JDI276" s="674"/>
      <c r="JDJ276" s="675"/>
      <c r="JDK276" s="675"/>
      <c r="JDL276" s="674"/>
      <c r="JDM276" s="674"/>
      <c r="JDN276" s="674"/>
      <c r="JDO276" s="674"/>
      <c r="JDP276" s="674"/>
      <c r="JDQ276" s="673"/>
      <c r="JDR276" s="677"/>
      <c r="JDS276" s="674"/>
      <c r="JDT276" s="674"/>
      <c r="JDU276" s="674"/>
      <c r="JDV276" s="674"/>
      <c r="JDW276" s="674"/>
      <c r="JDX276" s="674"/>
      <c r="JDY276" s="674"/>
      <c r="JDZ276" s="676"/>
      <c r="JEA276" s="676"/>
      <c r="JEB276" s="676"/>
      <c r="JEC276" s="676"/>
      <c r="JED276" s="676"/>
      <c r="JEE276" s="676"/>
      <c r="JEF276" s="676"/>
      <c r="JEG276" s="676"/>
      <c r="JEH276" s="676"/>
      <c r="JEI276" s="676"/>
      <c r="JEJ276" s="676"/>
      <c r="JEK276" s="676"/>
      <c r="JEL276" s="676"/>
      <c r="JEM276" s="676"/>
      <c r="JEN276" s="676"/>
      <c r="JEO276" s="676"/>
      <c r="JEP276" s="676"/>
      <c r="JEQ276" s="676"/>
      <c r="JER276" s="676"/>
      <c r="JES276" s="676"/>
      <c r="JET276" s="676"/>
      <c r="JEU276" s="676"/>
      <c r="JEV276" s="676"/>
      <c r="JEW276" s="676"/>
      <c r="JEX276" s="676"/>
      <c r="JEY276" s="676"/>
      <c r="JEZ276" s="676"/>
      <c r="JFA276" s="676"/>
      <c r="JFB276" s="676"/>
      <c r="JFC276" s="676"/>
      <c r="JFD276" s="676"/>
      <c r="JFE276" s="676"/>
      <c r="JFF276" s="676"/>
      <c r="JFG276" s="676"/>
      <c r="JFH276" s="676"/>
      <c r="JFI276" s="676"/>
      <c r="JFJ276" s="676"/>
      <c r="JFK276" s="676"/>
      <c r="JFL276" s="676"/>
      <c r="JFM276" s="676"/>
      <c r="JFN276" s="676"/>
      <c r="JFO276" s="676"/>
      <c r="JFP276" s="676"/>
      <c r="JFQ276" s="676"/>
      <c r="JFR276" s="674"/>
      <c r="JFS276" s="674"/>
      <c r="JFT276" s="674"/>
      <c r="JFU276" s="674"/>
      <c r="JFV276" s="674"/>
      <c r="JFW276" s="674"/>
      <c r="JFX276" s="674"/>
      <c r="JFY276" s="674"/>
      <c r="JFZ276" s="674"/>
      <c r="JGA276" s="674"/>
      <c r="JGB276" s="674"/>
      <c r="JGC276" s="674"/>
      <c r="JGD276" s="674"/>
      <c r="JGE276" s="674"/>
      <c r="JGF276" s="674"/>
      <c r="JGG276" s="674"/>
      <c r="JGH276" s="674"/>
      <c r="JGI276" s="674"/>
      <c r="JGJ276" s="674"/>
      <c r="JGK276" s="674"/>
      <c r="JGL276" s="674"/>
      <c r="JGM276" s="674"/>
      <c r="JGN276" s="674"/>
      <c r="JGO276" s="674"/>
      <c r="JGP276" s="675"/>
      <c r="JGQ276" s="675"/>
      <c r="JGR276" s="675"/>
      <c r="JGS276" s="675"/>
      <c r="JGT276" s="675"/>
      <c r="JGU276" s="674"/>
      <c r="JGV276" s="674"/>
      <c r="JGW276" s="675"/>
      <c r="JGX276" s="675"/>
      <c r="JGY276" s="674"/>
      <c r="JGZ276" s="674"/>
      <c r="JHA276" s="675"/>
      <c r="JHB276" s="675"/>
      <c r="JHC276" s="674"/>
      <c r="JHD276" s="674"/>
      <c r="JHE276" s="674"/>
      <c r="JHF276" s="674"/>
      <c r="JHG276" s="674"/>
      <c r="JHH276" s="674"/>
      <c r="JHI276" s="674"/>
      <c r="JHJ276" s="675"/>
      <c r="JHK276" s="675"/>
      <c r="JHL276" s="674"/>
      <c r="JHM276" s="674"/>
      <c r="JHN276" s="675"/>
      <c r="JHO276" s="675"/>
      <c r="JHP276" s="674"/>
      <c r="JHQ276" s="674"/>
      <c r="JHR276" s="674"/>
      <c r="JHS276" s="674"/>
      <c r="JHT276" s="674"/>
      <c r="JHU276" s="673"/>
      <c r="JHV276" s="677"/>
      <c r="JHW276" s="674"/>
      <c r="JHX276" s="674"/>
      <c r="JHY276" s="674"/>
      <c r="JHZ276" s="674"/>
      <c r="JIA276" s="674"/>
      <c r="JIB276" s="674"/>
      <c r="JIC276" s="674"/>
      <c r="JID276" s="676"/>
      <c r="JIE276" s="676"/>
      <c r="JIF276" s="676"/>
      <c r="JIG276" s="676"/>
      <c r="JIH276" s="676"/>
      <c r="JII276" s="676"/>
      <c r="JIJ276" s="676"/>
      <c r="JIK276" s="676"/>
      <c r="JIL276" s="676"/>
      <c r="JIM276" s="676"/>
      <c r="JIN276" s="676"/>
      <c r="JIO276" s="676"/>
      <c r="JIP276" s="676"/>
      <c r="JIQ276" s="676"/>
      <c r="JIR276" s="676"/>
      <c r="JIS276" s="676"/>
      <c r="JIT276" s="676"/>
      <c r="JIU276" s="676"/>
      <c r="JIV276" s="676"/>
      <c r="JIW276" s="676"/>
      <c r="JIX276" s="676"/>
      <c r="JIY276" s="676"/>
      <c r="JIZ276" s="676"/>
      <c r="JJA276" s="676"/>
      <c r="JJB276" s="676"/>
      <c r="JJC276" s="676"/>
      <c r="JJD276" s="676"/>
      <c r="JJE276" s="676"/>
      <c r="JJF276" s="676"/>
      <c r="JJG276" s="676"/>
      <c r="JJH276" s="676"/>
      <c r="JJI276" s="676"/>
      <c r="JJJ276" s="676"/>
      <c r="JJK276" s="676"/>
      <c r="JJL276" s="676"/>
      <c r="JJM276" s="676"/>
      <c r="JJN276" s="676"/>
      <c r="JJO276" s="676"/>
      <c r="JJP276" s="676"/>
      <c r="JJQ276" s="676"/>
      <c r="JJR276" s="676"/>
      <c r="JJS276" s="676"/>
      <c r="JJT276" s="676"/>
      <c r="JJU276" s="676"/>
      <c r="JJV276" s="674"/>
      <c r="JJW276" s="674"/>
      <c r="JJX276" s="674"/>
      <c r="JJY276" s="674"/>
      <c r="JJZ276" s="674"/>
      <c r="JKA276" s="674"/>
      <c r="JKB276" s="674"/>
      <c r="JKC276" s="674"/>
      <c r="JKD276" s="674"/>
      <c r="JKE276" s="674"/>
      <c r="JKF276" s="674"/>
      <c r="JKG276" s="674"/>
      <c r="JKH276" s="674"/>
      <c r="JKI276" s="674"/>
      <c r="JKJ276" s="674"/>
      <c r="JKK276" s="674"/>
      <c r="JKL276" s="674"/>
      <c r="JKM276" s="674"/>
      <c r="JKN276" s="674"/>
      <c r="JKO276" s="674"/>
      <c r="JKP276" s="674"/>
      <c r="JKQ276" s="674"/>
      <c r="JKR276" s="674"/>
      <c r="JKS276" s="674"/>
      <c r="JKT276" s="675"/>
      <c r="JKU276" s="675"/>
      <c r="JKV276" s="675"/>
      <c r="JKW276" s="675"/>
      <c r="JKX276" s="675"/>
      <c r="JKY276" s="674"/>
      <c r="JKZ276" s="674"/>
      <c r="JLA276" s="675"/>
      <c r="JLB276" s="675"/>
      <c r="JLC276" s="674"/>
      <c r="JLD276" s="674"/>
      <c r="JLE276" s="675"/>
      <c r="JLF276" s="675"/>
      <c r="JLG276" s="674"/>
      <c r="JLH276" s="674"/>
      <c r="JLI276" s="674"/>
      <c r="JLJ276" s="674"/>
      <c r="JLK276" s="674"/>
      <c r="JLL276" s="674"/>
      <c r="JLM276" s="674"/>
      <c r="JLN276" s="675"/>
      <c r="JLO276" s="675"/>
      <c r="JLP276" s="674"/>
      <c r="JLQ276" s="674"/>
      <c r="JLR276" s="675"/>
      <c r="JLS276" s="675"/>
      <c r="JLT276" s="674"/>
      <c r="JLU276" s="674"/>
      <c r="JLV276" s="674"/>
      <c r="JLW276" s="674"/>
      <c r="JLX276" s="674"/>
      <c r="JLY276" s="673"/>
      <c r="JLZ276" s="677"/>
      <c r="JMA276" s="674"/>
      <c r="JMB276" s="674"/>
      <c r="JMC276" s="674"/>
      <c r="JMD276" s="674"/>
      <c r="JME276" s="674"/>
      <c r="JMF276" s="674"/>
      <c r="JMG276" s="674"/>
      <c r="JMH276" s="676"/>
      <c r="JMI276" s="676"/>
      <c r="JMJ276" s="676"/>
      <c r="JMK276" s="676"/>
      <c r="JML276" s="676"/>
      <c r="JMM276" s="676"/>
      <c r="JMN276" s="676"/>
      <c r="JMO276" s="676"/>
      <c r="JMP276" s="676"/>
      <c r="JMQ276" s="676"/>
      <c r="JMR276" s="676"/>
      <c r="JMS276" s="676"/>
      <c r="JMT276" s="676"/>
      <c r="JMU276" s="676"/>
      <c r="JMV276" s="676"/>
      <c r="JMW276" s="676"/>
      <c r="JMX276" s="676"/>
      <c r="JMY276" s="676"/>
      <c r="JMZ276" s="676"/>
      <c r="JNA276" s="676"/>
      <c r="JNB276" s="676"/>
      <c r="JNC276" s="676"/>
      <c r="JND276" s="676"/>
      <c r="JNE276" s="676"/>
      <c r="JNF276" s="676"/>
      <c r="JNG276" s="676"/>
      <c r="JNH276" s="676"/>
      <c r="JNI276" s="676"/>
      <c r="JNJ276" s="676"/>
      <c r="JNK276" s="676"/>
      <c r="JNL276" s="676"/>
      <c r="JNM276" s="676"/>
      <c r="JNN276" s="676"/>
      <c r="JNO276" s="676"/>
      <c r="JNP276" s="676"/>
      <c r="JNQ276" s="676"/>
      <c r="JNR276" s="676"/>
      <c r="JNS276" s="676"/>
      <c r="JNT276" s="676"/>
      <c r="JNU276" s="676"/>
      <c r="JNV276" s="676"/>
      <c r="JNW276" s="676"/>
      <c r="JNX276" s="676"/>
      <c r="JNY276" s="676"/>
      <c r="JNZ276" s="674"/>
      <c r="JOA276" s="674"/>
      <c r="JOB276" s="674"/>
      <c r="JOC276" s="674"/>
      <c r="JOD276" s="674"/>
      <c r="JOE276" s="674"/>
      <c r="JOF276" s="674"/>
      <c r="JOG276" s="674"/>
      <c r="JOH276" s="674"/>
      <c r="JOI276" s="674"/>
      <c r="JOJ276" s="674"/>
      <c r="JOK276" s="674"/>
      <c r="JOL276" s="674"/>
      <c r="JOM276" s="674"/>
      <c r="JON276" s="674"/>
      <c r="JOO276" s="674"/>
      <c r="JOP276" s="674"/>
      <c r="JOQ276" s="674"/>
      <c r="JOR276" s="674"/>
      <c r="JOS276" s="674"/>
      <c r="JOT276" s="674"/>
      <c r="JOU276" s="674"/>
      <c r="JOV276" s="674"/>
      <c r="JOW276" s="674"/>
      <c r="JOX276" s="675"/>
      <c r="JOY276" s="675"/>
      <c r="JOZ276" s="675"/>
      <c r="JPA276" s="675"/>
      <c r="JPB276" s="675"/>
      <c r="JPC276" s="674"/>
      <c r="JPD276" s="674"/>
      <c r="JPE276" s="675"/>
      <c r="JPF276" s="675"/>
      <c r="JPG276" s="674"/>
      <c r="JPH276" s="674"/>
      <c r="JPI276" s="675"/>
      <c r="JPJ276" s="675"/>
      <c r="JPK276" s="674"/>
      <c r="JPL276" s="674"/>
      <c r="JPM276" s="674"/>
      <c r="JPN276" s="674"/>
      <c r="JPO276" s="674"/>
      <c r="JPP276" s="674"/>
      <c r="JPQ276" s="674"/>
      <c r="JPR276" s="675"/>
      <c r="JPS276" s="675"/>
      <c r="JPT276" s="674"/>
      <c r="JPU276" s="674"/>
      <c r="JPV276" s="675"/>
      <c r="JPW276" s="675"/>
      <c r="JPX276" s="674"/>
      <c r="JPY276" s="674"/>
      <c r="JPZ276" s="674"/>
      <c r="JQA276" s="674"/>
      <c r="JQB276" s="674"/>
      <c r="JQC276" s="673"/>
      <c r="JQD276" s="677"/>
      <c r="JQE276" s="674"/>
      <c r="JQF276" s="674"/>
      <c r="JQG276" s="674"/>
      <c r="JQH276" s="674"/>
      <c r="JQI276" s="674"/>
      <c r="JQJ276" s="674"/>
      <c r="JQK276" s="674"/>
      <c r="JQL276" s="676"/>
      <c r="JQM276" s="676"/>
      <c r="JQN276" s="676"/>
      <c r="JQO276" s="676"/>
      <c r="JQP276" s="676"/>
      <c r="JQQ276" s="676"/>
      <c r="JQR276" s="676"/>
      <c r="JQS276" s="676"/>
      <c r="JQT276" s="676"/>
      <c r="JQU276" s="676"/>
      <c r="JQV276" s="676"/>
      <c r="JQW276" s="676"/>
      <c r="JQX276" s="676"/>
      <c r="JQY276" s="676"/>
      <c r="JQZ276" s="676"/>
      <c r="JRA276" s="676"/>
      <c r="JRB276" s="676"/>
      <c r="JRC276" s="676"/>
      <c r="JRD276" s="676"/>
      <c r="JRE276" s="676"/>
      <c r="JRF276" s="676"/>
      <c r="JRG276" s="676"/>
      <c r="JRH276" s="676"/>
      <c r="JRI276" s="676"/>
      <c r="JRJ276" s="676"/>
      <c r="JRK276" s="676"/>
      <c r="JRL276" s="676"/>
      <c r="JRM276" s="676"/>
      <c r="JRN276" s="676"/>
      <c r="JRO276" s="676"/>
      <c r="JRP276" s="676"/>
      <c r="JRQ276" s="676"/>
      <c r="JRR276" s="676"/>
      <c r="JRS276" s="676"/>
      <c r="JRT276" s="676"/>
      <c r="JRU276" s="676"/>
      <c r="JRV276" s="676"/>
      <c r="JRW276" s="676"/>
      <c r="JRX276" s="676"/>
      <c r="JRY276" s="676"/>
      <c r="JRZ276" s="676"/>
      <c r="JSA276" s="676"/>
      <c r="JSB276" s="676"/>
      <c r="JSC276" s="676"/>
      <c r="JSD276" s="674"/>
      <c r="JSE276" s="674"/>
      <c r="JSF276" s="674"/>
      <c r="JSG276" s="674"/>
      <c r="JSH276" s="674"/>
      <c r="JSI276" s="674"/>
      <c r="JSJ276" s="674"/>
      <c r="JSK276" s="674"/>
      <c r="JSL276" s="674"/>
      <c r="JSM276" s="674"/>
      <c r="JSN276" s="674"/>
      <c r="JSO276" s="674"/>
      <c r="JSP276" s="674"/>
      <c r="JSQ276" s="674"/>
      <c r="JSR276" s="674"/>
      <c r="JSS276" s="674"/>
      <c r="JST276" s="674"/>
      <c r="JSU276" s="674"/>
      <c r="JSV276" s="674"/>
      <c r="JSW276" s="674"/>
      <c r="JSX276" s="674"/>
      <c r="JSY276" s="674"/>
      <c r="JSZ276" s="674"/>
      <c r="JTA276" s="674"/>
      <c r="JTB276" s="675"/>
      <c r="JTC276" s="675"/>
      <c r="JTD276" s="675"/>
      <c r="JTE276" s="675"/>
      <c r="JTF276" s="675"/>
      <c r="JTG276" s="674"/>
      <c r="JTH276" s="674"/>
      <c r="JTI276" s="675"/>
      <c r="JTJ276" s="675"/>
      <c r="JTK276" s="674"/>
      <c r="JTL276" s="674"/>
      <c r="JTM276" s="675"/>
      <c r="JTN276" s="675"/>
      <c r="JTO276" s="674"/>
      <c r="JTP276" s="674"/>
      <c r="JTQ276" s="674"/>
      <c r="JTR276" s="674"/>
      <c r="JTS276" s="674"/>
      <c r="JTT276" s="674"/>
      <c r="JTU276" s="674"/>
      <c r="JTV276" s="675"/>
      <c r="JTW276" s="675"/>
      <c r="JTX276" s="674"/>
      <c r="JTY276" s="674"/>
      <c r="JTZ276" s="675"/>
      <c r="JUA276" s="675"/>
      <c r="JUB276" s="674"/>
      <c r="JUC276" s="674"/>
      <c r="JUD276" s="674"/>
      <c r="JUE276" s="674"/>
      <c r="JUF276" s="674"/>
      <c r="JUG276" s="673"/>
      <c r="JUH276" s="677"/>
      <c r="JUI276" s="674"/>
      <c r="JUJ276" s="674"/>
      <c r="JUK276" s="674"/>
      <c r="JUL276" s="674"/>
      <c r="JUM276" s="674"/>
      <c r="JUN276" s="674"/>
      <c r="JUO276" s="674"/>
      <c r="JUP276" s="676"/>
      <c r="JUQ276" s="676"/>
      <c r="JUR276" s="676"/>
      <c r="JUS276" s="676"/>
      <c r="JUT276" s="676"/>
      <c r="JUU276" s="676"/>
      <c r="JUV276" s="676"/>
      <c r="JUW276" s="676"/>
      <c r="JUX276" s="676"/>
      <c r="JUY276" s="676"/>
      <c r="JUZ276" s="676"/>
      <c r="JVA276" s="676"/>
      <c r="JVB276" s="676"/>
      <c r="JVC276" s="676"/>
      <c r="JVD276" s="676"/>
      <c r="JVE276" s="676"/>
      <c r="JVF276" s="676"/>
      <c r="JVG276" s="676"/>
      <c r="JVH276" s="676"/>
      <c r="JVI276" s="676"/>
      <c r="JVJ276" s="676"/>
      <c r="JVK276" s="676"/>
      <c r="JVL276" s="676"/>
      <c r="JVM276" s="676"/>
      <c r="JVN276" s="676"/>
      <c r="JVO276" s="676"/>
      <c r="JVP276" s="676"/>
      <c r="JVQ276" s="676"/>
      <c r="JVR276" s="676"/>
      <c r="JVS276" s="676"/>
      <c r="JVT276" s="676"/>
      <c r="JVU276" s="676"/>
      <c r="JVV276" s="676"/>
      <c r="JVW276" s="676"/>
      <c r="JVX276" s="676"/>
      <c r="JVY276" s="676"/>
      <c r="JVZ276" s="676"/>
      <c r="JWA276" s="676"/>
      <c r="JWB276" s="676"/>
      <c r="JWC276" s="676"/>
      <c r="JWD276" s="676"/>
      <c r="JWE276" s="676"/>
      <c r="JWF276" s="676"/>
      <c r="JWG276" s="676"/>
      <c r="JWH276" s="674"/>
      <c r="JWI276" s="674"/>
      <c r="JWJ276" s="674"/>
      <c r="JWK276" s="674"/>
      <c r="JWL276" s="674"/>
      <c r="JWM276" s="674"/>
      <c r="JWN276" s="674"/>
      <c r="JWO276" s="674"/>
      <c r="JWP276" s="674"/>
      <c r="JWQ276" s="674"/>
      <c r="JWR276" s="674"/>
      <c r="JWS276" s="674"/>
      <c r="JWT276" s="674"/>
      <c r="JWU276" s="674"/>
      <c r="JWV276" s="674"/>
      <c r="JWW276" s="674"/>
      <c r="JWX276" s="674"/>
      <c r="JWY276" s="674"/>
      <c r="JWZ276" s="674"/>
      <c r="JXA276" s="674"/>
      <c r="JXB276" s="674"/>
      <c r="JXC276" s="674"/>
      <c r="JXD276" s="674"/>
      <c r="JXE276" s="674"/>
      <c r="JXF276" s="675"/>
      <c r="JXG276" s="675"/>
      <c r="JXH276" s="675"/>
      <c r="JXI276" s="675"/>
      <c r="JXJ276" s="675"/>
      <c r="JXK276" s="674"/>
      <c r="JXL276" s="674"/>
      <c r="JXM276" s="675"/>
      <c r="JXN276" s="675"/>
      <c r="JXO276" s="674"/>
      <c r="JXP276" s="674"/>
      <c r="JXQ276" s="675"/>
      <c r="JXR276" s="675"/>
      <c r="JXS276" s="674"/>
      <c r="JXT276" s="674"/>
      <c r="JXU276" s="674"/>
      <c r="JXV276" s="674"/>
      <c r="JXW276" s="674"/>
      <c r="JXX276" s="674"/>
      <c r="JXY276" s="674"/>
      <c r="JXZ276" s="675"/>
      <c r="JYA276" s="675"/>
      <c r="JYB276" s="674"/>
      <c r="JYC276" s="674"/>
      <c r="JYD276" s="675"/>
      <c r="JYE276" s="675"/>
      <c r="JYF276" s="674"/>
      <c r="JYG276" s="674"/>
      <c r="JYH276" s="674"/>
      <c r="JYI276" s="674"/>
      <c r="JYJ276" s="674"/>
      <c r="JYK276" s="673"/>
      <c r="JYL276" s="677"/>
      <c r="JYM276" s="674"/>
      <c r="JYN276" s="674"/>
      <c r="JYO276" s="674"/>
      <c r="JYP276" s="674"/>
      <c r="JYQ276" s="674"/>
      <c r="JYR276" s="674"/>
      <c r="JYS276" s="674"/>
      <c r="JYT276" s="676"/>
      <c r="JYU276" s="676"/>
      <c r="JYV276" s="676"/>
      <c r="JYW276" s="676"/>
      <c r="JYX276" s="676"/>
      <c r="JYY276" s="676"/>
      <c r="JYZ276" s="676"/>
      <c r="JZA276" s="676"/>
      <c r="JZB276" s="676"/>
      <c r="JZC276" s="676"/>
      <c r="JZD276" s="676"/>
      <c r="JZE276" s="676"/>
      <c r="JZF276" s="676"/>
      <c r="JZG276" s="676"/>
      <c r="JZH276" s="676"/>
      <c r="JZI276" s="676"/>
      <c r="JZJ276" s="676"/>
      <c r="JZK276" s="676"/>
      <c r="JZL276" s="676"/>
      <c r="JZM276" s="676"/>
      <c r="JZN276" s="676"/>
      <c r="JZO276" s="676"/>
      <c r="JZP276" s="676"/>
      <c r="JZQ276" s="676"/>
      <c r="JZR276" s="676"/>
      <c r="JZS276" s="676"/>
      <c r="JZT276" s="676"/>
      <c r="JZU276" s="676"/>
      <c r="JZV276" s="676"/>
      <c r="JZW276" s="676"/>
      <c r="JZX276" s="676"/>
      <c r="JZY276" s="676"/>
      <c r="JZZ276" s="676"/>
      <c r="KAA276" s="676"/>
      <c r="KAB276" s="676"/>
      <c r="KAC276" s="676"/>
      <c r="KAD276" s="676"/>
      <c r="KAE276" s="676"/>
      <c r="KAF276" s="676"/>
      <c r="KAG276" s="676"/>
      <c r="KAH276" s="676"/>
      <c r="KAI276" s="676"/>
      <c r="KAJ276" s="676"/>
      <c r="KAK276" s="676"/>
      <c r="KAL276" s="674"/>
      <c r="KAM276" s="674"/>
      <c r="KAN276" s="674"/>
      <c r="KAO276" s="674"/>
      <c r="KAP276" s="674"/>
      <c r="KAQ276" s="674"/>
      <c r="KAR276" s="674"/>
      <c r="KAS276" s="674"/>
      <c r="KAT276" s="674"/>
      <c r="KAU276" s="674"/>
      <c r="KAV276" s="674"/>
      <c r="KAW276" s="674"/>
      <c r="KAX276" s="674"/>
      <c r="KAY276" s="674"/>
      <c r="KAZ276" s="674"/>
      <c r="KBA276" s="674"/>
      <c r="KBB276" s="674"/>
      <c r="KBC276" s="674"/>
      <c r="KBD276" s="674"/>
      <c r="KBE276" s="674"/>
      <c r="KBF276" s="674"/>
      <c r="KBG276" s="674"/>
      <c r="KBH276" s="674"/>
      <c r="KBI276" s="674"/>
      <c r="KBJ276" s="675"/>
      <c r="KBK276" s="675"/>
      <c r="KBL276" s="675"/>
      <c r="KBM276" s="675"/>
      <c r="KBN276" s="675"/>
      <c r="KBO276" s="674"/>
      <c r="KBP276" s="674"/>
      <c r="KBQ276" s="675"/>
      <c r="KBR276" s="675"/>
      <c r="KBS276" s="674"/>
      <c r="KBT276" s="674"/>
      <c r="KBU276" s="675"/>
      <c r="KBV276" s="675"/>
      <c r="KBW276" s="674"/>
      <c r="KBX276" s="674"/>
      <c r="KBY276" s="674"/>
      <c r="KBZ276" s="674"/>
      <c r="KCA276" s="674"/>
      <c r="KCB276" s="674"/>
      <c r="KCC276" s="674"/>
      <c r="KCD276" s="675"/>
      <c r="KCE276" s="675"/>
      <c r="KCF276" s="674"/>
      <c r="KCG276" s="674"/>
      <c r="KCH276" s="675"/>
      <c r="KCI276" s="675"/>
      <c r="KCJ276" s="674"/>
      <c r="KCK276" s="674"/>
      <c r="KCL276" s="674"/>
      <c r="KCM276" s="674"/>
      <c r="KCN276" s="674"/>
      <c r="KCO276" s="673"/>
      <c r="KCP276" s="677"/>
      <c r="KCQ276" s="674"/>
      <c r="KCR276" s="674"/>
      <c r="KCS276" s="674"/>
      <c r="KCT276" s="674"/>
      <c r="KCU276" s="674"/>
      <c r="KCV276" s="674"/>
      <c r="KCW276" s="674"/>
      <c r="KCX276" s="676"/>
      <c r="KCY276" s="676"/>
      <c r="KCZ276" s="676"/>
      <c r="KDA276" s="676"/>
      <c r="KDB276" s="676"/>
      <c r="KDC276" s="676"/>
      <c r="KDD276" s="676"/>
      <c r="KDE276" s="676"/>
      <c r="KDF276" s="676"/>
      <c r="KDG276" s="676"/>
      <c r="KDH276" s="676"/>
      <c r="KDI276" s="676"/>
      <c r="KDJ276" s="676"/>
      <c r="KDK276" s="676"/>
      <c r="KDL276" s="676"/>
      <c r="KDM276" s="676"/>
      <c r="KDN276" s="676"/>
      <c r="KDO276" s="676"/>
      <c r="KDP276" s="676"/>
      <c r="KDQ276" s="676"/>
      <c r="KDR276" s="676"/>
      <c r="KDS276" s="676"/>
      <c r="KDT276" s="676"/>
      <c r="KDU276" s="676"/>
      <c r="KDV276" s="676"/>
      <c r="KDW276" s="676"/>
      <c r="KDX276" s="676"/>
      <c r="KDY276" s="676"/>
      <c r="KDZ276" s="676"/>
      <c r="KEA276" s="676"/>
      <c r="KEB276" s="676"/>
      <c r="KEC276" s="676"/>
      <c r="KED276" s="676"/>
      <c r="KEE276" s="676"/>
      <c r="KEF276" s="676"/>
      <c r="KEG276" s="676"/>
      <c r="KEH276" s="676"/>
      <c r="KEI276" s="676"/>
      <c r="KEJ276" s="676"/>
      <c r="KEK276" s="676"/>
      <c r="KEL276" s="676"/>
      <c r="KEM276" s="676"/>
      <c r="KEN276" s="676"/>
      <c r="KEO276" s="676"/>
      <c r="KEP276" s="674"/>
      <c r="KEQ276" s="674"/>
      <c r="KER276" s="674"/>
      <c r="KES276" s="674"/>
      <c r="KET276" s="674"/>
      <c r="KEU276" s="674"/>
      <c r="KEV276" s="674"/>
      <c r="KEW276" s="674"/>
      <c r="KEX276" s="674"/>
      <c r="KEY276" s="674"/>
      <c r="KEZ276" s="674"/>
      <c r="KFA276" s="674"/>
      <c r="KFB276" s="674"/>
      <c r="KFC276" s="674"/>
      <c r="KFD276" s="674"/>
      <c r="KFE276" s="674"/>
      <c r="KFF276" s="674"/>
      <c r="KFG276" s="674"/>
      <c r="KFH276" s="674"/>
      <c r="KFI276" s="674"/>
      <c r="KFJ276" s="674"/>
      <c r="KFK276" s="674"/>
      <c r="KFL276" s="674"/>
      <c r="KFM276" s="674"/>
      <c r="KFN276" s="675"/>
      <c r="KFO276" s="675"/>
      <c r="KFP276" s="675"/>
      <c r="KFQ276" s="675"/>
      <c r="KFR276" s="675"/>
      <c r="KFS276" s="674"/>
      <c r="KFT276" s="674"/>
      <c r="KFU276" s="675"/>
      <c r="KFV276" s="675"/>
      <c r="KFW276" s="674"/>
      <c r="KFX276" s="674"/>
      <c r="KFY276" s="675"/>
      <c r="KFZ276" s="675"/>
      <c r="KGA276" s="674"/>
      <c r="KGB276" s="674"/>
      <c r="KGC276" s="674"/>
      <c r="KGD276" s="674"/>
      <c r="KGE276" s="674"/>
      <c r="KGF276" s="674"/>
      <c r="KGG276" s="674"/>
      <c r="KGH276" s="675"/>
      <c r="KGI276" s="675"/>
      <c r="KGJ276" s="674"/>
      <c r="KGK276" s="674"/>
      <c r="KGL276" s="675"/>
      <c r="KGM276" s="675"/>
      <c r="KGN276" s="674"/>
      <c r="KGO276" s="674"/>
      <c r="KGP276" s="674"/>
      <c r="KGQ276" s="674"/>
      <c r="KGR276" s="674"/>
      <c r="KGS276" s="673"/>
      <c r="KGT276" s="677"/>
      <c r="KGU276" s="674"/>
      <c r="KGV276" s="674"/>
      <c r="KGW276" s="674"/>
      <c r="KGX276" s="674"/>
      <c r="KGY276" s="674"/>
      <c r="KGZ276" s="674"/>
      <c r="KHA276" s="674"/>
      <c r="KHB276" s="676"/>
      <c r="KHC276" s="676"/>
      <c r="KHD276" s="676"/>
      <c r="KHE276" s="676"/>
      <c r="KHF276" s="676"/>
      <c r="KHG276" s="676"/>
      <c r="KHH276" s="676"/>
      <c r="KHI276" s="676"/>
      <c r="KHJ276" s="676"/>
      <c r="KHK276" s="676"/>
      <c r="KHL276" s="676"/>
      <c r="KHM276" s="676"/>
      <c r="KHN276" s="676"/>
      <c r="KHO276" s="676"/>
      <c r="KHP276" s="676"/>
      <c r="KHQ276" s="676"/>
      <c r="KHR276" s="676"/>
      <c r="KHS276" s="676"/>
      <c r="KHT276" s="676"/>
      <c r="KHU276" s="676"/>
      <c r="KHV276" s="676"/>
      <c r="KHW276" s="676"/>
      <c r="KHX276" s="676"/>
      <c r="KHY276" s="676"/>
      <c r="KHZ276" s="676"/>
      <c r="KIA276" s="676"/>
      <c r="KIB276" s="676"/>
      <c r="KIC276" s="676"/>
      <c r="KID276" s="676"/>
      <c r="KIE276" s="676"/>
      <c r="KIF276" s="676"/>
      <c r="KIG276" s="676"/>
      <c r="KIH276" s="676"/>
      <c r="KII276" s="676"/>
      <c r="KIJ276" s="676"/>
      <c r="KIK276" s="676"/>
      <c r="KIL276" s="676"/>
      <c r="KIM276" s="676"/>
      <c r="KIN276" s="676"/>
      <c r="KIO276" s="676"/>
      <c r="KIP276" s="676"/>
      <c r="KIQ276" s="676"/>
      <c r="KIR276" s="676"/>
      <c r="KIS276" s="676"/>
      <c r="KIT276" s="674"/>
      <c r="KIU276" s="674"/>
      <c r="KIV276" s="674"/>
      <c r="KIW276" s="674"/>
      <c r="KIX276" s="674"/>
      <c r="KIY276" s="674"/>
      <c r="KIZ276" s="674"/>
      <c r="KJA276" s="674"/>
      <c r="KJB276" s="674"/>
      <c r="KJC276" s="674"/>
      <c r="KJD276" s="674"/>
      <c r="KJE276" s="674"/>
      <c r="KJF276" s="674"/>
      <c r="KJG276" s="674"/>
      <c r="KJH276" s="674"/>
      <c r="KJI276" s="674"/>
      <c r="KJJ276" s="674"/>
      <c r="KJK276" s="674"/>
      <c r="KJL276" s="674"/>
      <c r="KJM276" s="674"/>
      <c r="KJN276" s="674"/>
      <c r="KJO276" s="674"/>
      <c r="KJP276" s="674"/>
      <c r="KJQ276" s="674"/>
      <c r="KJR276" s="675"/>
      <c r="KJS276" s="675"/>
      <c r="KJT276" s="675"/>
      <c r="KJU276" s="675"/>
      <c r="KJV276" s="675"/>
      <c r="KJW276" s="674"/>
      <c r="KJX276" s="674"/>
      <c r="KJY276" s="675"/>
      <c r="KJZ276" s="675"/>
      <c r="KKA276" s="674"/>
      <c r="KKB276" s="674"/>
      <c r="KKC276" s="675"/>
      <c r="KKD276" s="675"/>
      <c r="KKE276" s="674"/>
      <c r="KKF276" s="674"/>
      <c r="KKG276" s="674"/>
      <c r="KKH276" s="674"/>
      <c r="KKI276" s="674"/>
      <c r="KKJ276" s="674"/>
      <c r="KKK276" s="674"/>
      <c r="KKL276" s="675"/>
      <c r="KKM276" s="675"/>
      <c r="KKN276" s="674"/>
      <c r="KKO276" s="674"/>
      <c r="KKP276" s="675"/>
      <c r="KKQ276" s="675"/>
      <c r="KKR276" s="674"/>
      <c r="KKS276" s="674"/>
      <c r="KKT276" s="674"/>
      <c r="KKU276" s="674"/>
      <c r="KKV276" s="674"/>
      <c r="KKW276" s="673"/>
      <c r="KKX276" s="677"/>
      <c r="KKY276" s="674"/>
      <c r="KKZ276" s="674"/>
      <c r="KLA276" s="674"/>
      <c r="KLB276" s="674"/>
      <c r="KLC276" s="674"/>
      <c r="KLD276" s="674"/>
      <c r="KLE276" s="674"/>
      <c r="KLF276" s="676"/>
      <c r="KLG276" s="676"/>
      <c r="KLH276" s="676"/>
      <c r="KLI276" s="676"/>
      <c r="KLJ276" s="676"/>
      <c r="KLK276" s="676"/>
      <c r="KLL276" s="676"/>
      <c r="KLM276" s="676"/>
      <c r="KLN276" s="676"/>
      <c r="KLO276" s="676"/>
      <c r="KLP276" s="676"/>
      <c r="KLQ276" s="676"/>
      <c r="KLR276" s="676"/>
      <c r="KLS276" s="676"/>
      <c r="KLT276" s="676"/>
      <c r="KLU276" s="676"/>
      <c r="KLV276" s="676"/>
      <c r="KLW276" s="676"/>
      <c r="KLX276" s="676"/>
      <c r="KLY276" s="676"/>
      <c r="KLZ276" s="676"/>
      <c r="KMA276" s="676"/>
      <c r="KMB276" s="676"/>
      <c r="KMC276" s="676"/>
      <c r="KMD276" s="676"/>
      <c r="KME276" s="676"/>
      <c r="KMF276" s="676"/>
      <c r="KMG276" s="676"/>
      <c r="KMH276" s="676"/>
      <c r="KMI276" s="676"/>
      <c r="KMJ276" s="676"/>
      <c r="KMK276" s="676"/>
      <c r="KML276" s="676"/>
      <c r="KMM276" s="676"/>
      <c r="KMN276" s="676"/>
      <c r="KMO276" s="676"/>
      <c r="KMP276" s="676"/>
      <c r="KMQ276" s="676"/>
      <c r="KMR276" s="676"/>
      <c r="KMS276" s="676"/>
      <c r="KMT276" s="676"/>
      <c r="KMU276" s="676"/>
      <c r="KMV276" s="676"/>
      <c r="KMW276" s="676"/>
      <c r="KMX276" s="674"/>
      <c r="KMY276" s="674"/>
      <c r="KMZ276" s="674"/>
      <c r="KNA276" s="674"/>
      <c r="KNB276" s="674"/>
      <c r="KNC276" s="674"/>
      <c r="KND276" s="674"/>
      <c r="KNE276" s="674"/>
      <c r="KNF276" s="674"/>
      <c r="KNG276" s="674"/>
      <c r="KNH276" s="674"/>
      <c r="KNI276" s="674"/>
      <c r="KNJ276" s="674"/>
      <c r="KNK276" s="674"/>
      <c r="KNL276" s="674"/>
      <c r="KNM276" s="674"/>
      <c r="KNN276" s="674"/>
      <c r="KNO276" s="674"/>
      <c r="KNP276" s="674"/>
      <c r="KNQ276" s="674"/>
      <c r="KNR276" s="674"/>
      <c r="KNS276" s="674"/>
      <c r="KNT276" s="674"/>
      <c r="KNU276" s="674"/>
      <c r="KNV276" s="675"/>
      <c r="KNW276" s="675"/>
      <c r="KNX276" s="675"/>
      <c r="KNY276" s="675"/>
      <c r="KNZ276" s="675"/>
      <c r="KOA276" s="674"/>
      <c r="KOB276" s="674"/>
      <c r="KOC276" s="675"/>
      <c r="KOD276" s="675"/>
      <c r="KOE276" s="674"/>
      <c r="KOF276" s="674"/>
      <c r="KOG276" s="675"/>
      <c r="KOH276" s="675"/>
      <c r="KOI276" s="674"/>
      <c r="KOJ276" s="674"/>
      <c r="KOK276" s="674"/>
      <c r="KOL276" s="674"/>
      <c r="KOM276" s="674"/>
      <c r="KON276" s="674"/>
      <c r="KOO276" s="674"/>
      <c r="KOP276" s="675"/>
      <c r="KOQ276" s="675"/>
      <c r="KOR276" s="674"/>
      <c r="KOS276" s="674"/>
      <c r="KOT276" s="675"/>
      <c r="KOU276" s="675"/>
      <c r="KOV276" s="674"/>
      <c r="KOW276" s="674"/>
      <c r="KOX276" s="674"/>
      <c r="KOY276" s="674"/>
      <c r="KOZ276" s="674"/>
      <c r="KPA276" s="673"/>
      <c r="KPB276" s="677"/>
      <c r="KPC276" s="674"/>
      <c r="KPD276" s="674"/>
      <c r="KPE276" s="674"/>
      <c r="KPF276" s="674"/>
      <c r="KPG276" s="674"/>
      <c r="KPH276" s="674"/>
      <c r="KPI276" s="674"/>
      <c r="KPJ276" s="676"/>
      <c r="KPK276" s="676"/>
      <c r="KPL276" s="676"/>
      <c r="KPM276" s="676"/>
      <c r="KPN276" s="676"/>
      <c r="KPO276" s="676"/>
      <c r="KPP276" s="676"/>
      <c r="KPQ276" s="676"/>
      <c r="KPR276" s="676"/>
      <c r="KPS276" s="676"/>
      <c r="KPT276" s="676"/>
      <c r="KPU276" s="676"/>
      <c r="KPV276" s="676"/>
      <c r="KPW276" s="676"/>
      <c r="KPX276" s="676"/>
      <c r="KPY276" s="676"/>
      <c r="KPZ276" s="676"/>
      <c r="KQA276" s="676"/>
      <c r="KQB276" s="676"/>
      <c r="KQC276" s="676"/>
      <c r="KQD276" s="676"/>
      <c r="KQE276" s="676"/>
      <c r="KQF276" s="676"/>
      <c r="KQG276" s="676"/>
      <c r="KQH276" s="676"/>
      <c r="KQI276" s="676"/>
      <c r="KQJ276" s="676"/>
      <c r="KQK276" s="676"/>
      <c r="KQL276" s="676"/>
      <c r="KQM276" s="676"/>
      <c r="KQN276" s="676"/>
      <c r="KQO276" s="676"/>
      <c r="KQP276" s="676"/>
      <c r="KQQ276" s="676"/>
      <c r="KQR276" s="676"/>
      <c r="KQS276" s="676"/>
      <c r="KQT276" s="676"/>
      <c r="KQU276" s="676"/>
      <c r="KQV276" s="676"/>
      <c r="KQW276" s="676"/>
      <c r="KQX276" s="676"/>
      <c r="KQY276" s="676"/>
      <c r="KQZ276" s="676"/>
      <c r="KRA276" s="676"/>
      <c r="KRB276" s="674"/>
      <c r="KRC276" s="674"/>
      <c r="KRD276" s="674"/>
      <c r="KRE276" s="674"/>
      <c r="KRF276" s="674"/>
      <c r="KRG276" s="674"/>
      <c r="KRH276" s="674"/>
      <c r="KRI276" s="674"/>
      <c r="KRJ276" s="674"/>
      <c r="KRK276" s="674"/>
      <c r="KRL276" s="674"/>
      <c r="KRM276" s="674"/>
      <c r="KRN276" s="674"/>
      <c r="KRO276" s="674"/>
      <c r="KRP276" s="674"/>
      <c r="KRQ276" s="674"/>
      <c r="KRR276" s="674"/>
      <c r="KRS276" s="674"/>
      <c r="KRT276" s="674"/>
      <c r="KRU276" s="674"/>
      <c r="KRV276" s="674"/>
      <c r="KRW276" s="674"/>
      <c r="KRX276" s="674"/>
      <c r="KRY276" s="674"/>
      <c r="KRZ276" s="675"/>
      <c r="KSA276" s="675"/>
      <c r="KSB276" s="675"/>
      <c r="KSC276" s="675"/>
      <c r="KSD276" s="675"/>
      <c r="KSE276" s="674"/>
      <c r="KSF276" s="674"/>
      <c r="KSG276" s="675"/>
      <c r="KSH276" s="675"/>
      <c r="KSI276" s="674"/>
      <c r="KSJ276" s="674"/>
      <c r="KSK276" s="675"/>
      <c r="KSL276" s="675"/>
      <c r="KSM276" s="674"/>
      <c r="KSN276" s="674"/>
      <c r="KSO276" s="674"/>
      <c r="KSP276" s="674"/>
      <c r="KSQ276" s="674"/>
      <c r="KSR276" s="674"/>
      <c r="KSS276" s="674"/>
      <c r="KST276" s="675"/>
      <c r="KSU276" s="675"/>
      <c r="KSV276" s="674"/>
      <c r="KSW276" s="674"/>
      <c r="KSX276" s="675"/>
      <c r="KSY276" s="675"/>
      <c r="KSZ276" s="674"/>
      <c r="KTA276" s="674"/>
      <c r="KTB276" s="674"/>
      <c r="KTC276" s="674"/>
      <c r="KTD276" s="674"/>
      <c r="KTE276" s="673"/>
      <c r="KTF276" s="677"/>
      <c r="KTG276" s="674"/>
      <c r="KTH276" s="674"/>
      <c r="KTI276" s="674"/>
      <c r="KTJ276" s="674"/>
      <c r="KTK276" s="674"/>
      <c r="KTL276" s="674"/>
      <c r="KTM276" s="674"/>
      <c r="KTN276" s="676"/>
      <c r="KTO276" s="676"/>
      <c r="KTP276" s="676"/>
      <c r="KTQ276" s="676"/>
      <c r="KTR276" s="676"/>
      <c r="KTS276" s="676"/>
      <c r="KTT276" s="676"/>
      <c r="KTU276" s="676"/>
      <c r="KTV276" s="676"/>
      <c r="KTW276" s="676"/>
      <c r="KTX276" s="676"/>
      <c r="KTY276" s="676"/>
      <c r="KTZ276" s="676"/>
      <c r="KUA276" s="676"/>
      <c r="KUB276" s="676"/>
      <c r="KUC276" s="676"/>
      <c r="KUD276" s="676"/>
      <c r="KUE276" s="676"/>
      <c r="KUF276" s="676"/>
      <c r="KUG276" s="676"/>
      <c r="KUH276" s="676"/>
      <c r="KUI276" s="676"/>
      <c r="KUJ276" s="676"/>
      <c r="KUK276" s="676"/>
      <c r="KUL276" s="676"/>
      <c r="KUM276" s="676"/>
      <c r="KUN276" s="676"/>
      <c r="KUO276" s="676"/>
      <c r="KUP276" s="676"/>
      <c r="KUQ276" s="676"/>
      <c r="KUR276" s="676"/>
      <c r="KUS276" s="676"/>
      <c r="KUT276" s="676"/>
      <c r="KUU276" s="676"/>
      <c r="KUV276" s="676"/>
      <c r="KUW276" s="676"/>
      <c r="KUX276" s="676"/>
      <c r="KUY276" s="676"/>
      <c r="KUZ276" s="676"/>
      <c r="KVA276" s="676"/>
      <c r="KVB276" s="676"/>
      <c r="KVC276" s="676"/>
      <c r="KVD276" s="676"/>
      <c r="KVE276" s="676"/>
      <c r="KVF276" s="674"/>
      <c r="KVG276" s="674"/>
      <c r="KVH276" s="674"/>
      <c r="KVI276" s="674"/>
      <c r="KVJ276" s="674"/>
      <c r="KVK276" s="674"/>
      <c r="KVL276" s="674"/>
      <c r="KVM276" s="674"/>
      <c r="KVN276" s="674"/>
      <c r="KVO276" s="674"/>
      <c r="KVP276" s="674"/>
      <c r="KVQ276" s="674"/>
      <c r="KVR276" s="674"/>
      <c r="KVS276" s="674"/>
      <c r="KVT276" s="674"/>
      <c r="KVU276" s="674"/>
      <c r="KVV276" s="674"/>
      <c r="KVW276" s="674"/>
      <c r="KVX276" s="674"/>
      <c r="KVY276" s="674"/>
      <c r="KVZ276" s="674"/>
      <c r="KWA276" s="674"/>
      <c r="KWB276" s="674"/>
      <c r="KWC276" s="674"/>
      <c r="KWD276" s="675"/>
      <c r="KWE276" s="675"/>
      <c r="KWF276" s="675"/>
      <c r="KWG276" s="675"/>
      <c r="KWH276" s="675"/>
      <c r="KWI276" s="674"/>
      <c r="KWJ276" s="674"/>
      <c r="KWK276" s="675"/>
      <c r="KWL276" s="675"/>
      <c r="KWM276" s="674"/>
      <c r="KWN276" s="674"/>
      <c r="KWO276" s="675"/>
      <c r="KWP276" s="675"/>
      <c r="KWQ276" s="674"/>
      <c r="KWR276" s="674"/>
      <c r="KWS276" s="674"/>
      <c r="KWT276" s="674"/>
      <c r="KWU276" s="674"/>
      <c r="KWV276" s="674"/>
      <c r="KWW276" s="674"/>
      <c r="KWX276" s="675"/>
      <c r="KWY276" s="675"/>
      <c r="KWZ276" s="674"/>
      <c r="KXA276" s="674"/>
      <c r="KXB276" s="675"/>
      <c r="KXC276" s="675"/>
      <c r="KXD276" s="674"/>
      <c r="KXE276" s="674"/>
      <c r="KXF276" s="674"/>
      <c r="KXG276" s="674"/>
      <c r="KXH276" s="674"/>
      <c r="KXI276" s="673"/>
      <c r="KXJ276" s="677"/>
      <c r="KXK276" s="674"/>
      <c r="KXL276" s="674"/>
      <c r="KXM276" s="674"/>
      <c r="KXN276" s="674"/>
      <c r="KXO276" s="674"/>
      <c r="KXP276" s="674"/>
      <c r="KXQ276" s="674"/>
      <c r="KXR276" s="676"/>
      <c r="KXS276" s="676"/>
      <c r="KXT276" s="676"/>
      <c r="KXU276" s="676"/>
      <c r="KXV276" s="676"/>
      <c r="KXW276" s="676"/>
      <c r="KXX276" s="676"/>
      <c r="KXY276" s="676"/>
      <c r="KXZ276" s="676"/>
      <c r="KYA276" s="676"/>
      <c r="KYB276" s="676"/>
      <c r="KYC276" s="676"/>
      <c r="KYD276" s="676"/>
      <c r="KYE276" s="676"/>
      <c r="KYF276" s="676"/>
      <c r="KYG276" s="676"/>
      <c r="KYH276" s="676"/>
      <c r="KYI276" s="676"/>
      <c r="KYJ276" s="676"/>
      <c r="KYK276" s="676"/>
      <c r="KYL276" s="676"/>
      <c r="KYM276" s="676"/>
      <c r="KYN276" s="676"/>
      <c r="KYO276" s="676"/>
      <c r="KYP276" s="676"/>
      <c r="KYQ276" s="676"/>
      <c r="KYR276" s="676"/>
      <c r="KYS276" s="676"/>
      <c r="KYT276" s="676"/>
      <c r="KYU276" s="676"/>
      <c r="KYV276" s="676"/>
      <c r="KYW276" s="676"/>
      <c r="KYX276" s="676"/>
      <c r="KYY276" s="676"/>
      <c r="KYZ276" s="676"/>
      <c r="KZA276" s="676"/>
      <c r="KZB276" s="676"/>
      <c r="KZC276" s="676"/>
      <c r="KZD276" s="676"/>
      <c r="KZE276" s="676"/>
      <c r="KZF276" s="676"/>
      <c r="KZG276" s="676"/>
      <c r="KZH276" s="676"/>
      <c r="KZI276" s="676"/>
      <c r="KZJ276" s="674"/>
      <c r="KZK276" s="674"/>
      <c r="KZL276" s="674"/>
      <c r="KZM276" s="674"/>
      <c r="KZN276" s="674"/>
      <c r="KZO276" s="674"/>
      <c r="KZP276" s="674"/>
      <c r="KZQ276" s="674"/>
      <c r="KZR276" s="674"/>
      <c r="KZS276" s="674"/>
      <c r="KZT276" s="674"/>
      <c r="KZU276" s="674"/>
      <c r="KZV276" s="674"/>
      <c r="KZW276" s="674"/>
      <c r="KZX276" s="674"/>
      <c r="KZY276" s="674"/>
      <c r="KZZ276" s="674"/>
      <c r="LAA276" s="674"/>
      <c r="LAB276" s="674"/>
      <c r="LAC276" s="674"/>
      <c r="LAD276" s="674"/>
      <c r="LAE276" s="674"/>
      <c r="LAF276" s="674"/>
      <c r="LAG276" s="674"/>
      <c r="LAH276" s="675"/>
      <c r="LAI276" s="675"/>
      <c r="LAJ276" s="675"/>
      <c r="LAK276" s="675"/>
      <c r="LAL276" s="675"/>
      <c r="LAM276" s="674"/>
      <c r="LAN276" s="674"/>
      <c r="LAO276" s="675"/>
      <c r="LAP276" s="675"/>
      <c r="LAQ276" s="674"/>
      <c r="LAR276" s="674"/>
      <c r="LAS276" s="675"/>
      <c r="LAT276" s="675"/>
      <c r="LAU276" s="674"/>
      <c r="LAV276" s="674"/>
      <c r="LAW276" s="674"/>
      <c r="LAX276" s="674"/>
      <c r="LAY276" s="674"/>
      <c r="LAZ276" s="674"/>
      <c r="LBA276" s="674"/>
      <c r="LBB276" s="675"/>
      <c r="LBC276" s="675"/>
      <c r="LBD276" s="674"/>
      <c r="LBE276" s="674"/>
      <c r="LBF276" s="675"/>
      <c r="LBG276" s="675"/>
      <c r="LBH276" s="674"/>
      <c r="LBI276" s="674"/>
      <c r="LBJ276" s="674"/>
      <c r="LBK276" s="674"/>
      <c r="LBL276" s="674"/>
      <c r="LBM276" s="673"/>
      <c r="LBN276" s="677"/>
      <c r="LBO276" s="674"/>
      <c r="LBP276" s="674"/>
      <c r="LBQ276" s="674"/>
      <c r="LBR276" s="674"/>
      <c r="LBS276" s="674"/>
      <c r="LBT276" s="674"/>
      <c r="LBU276" s="674"/>
      <c r="LBV276" s="676"/>
      <c r="LBW276" s="676"/>
      <c r="LBX276" s="676"/>
      <c r="LBY276" s="676"/>
      <c r="LBZ276" s="676"/>
      <c r="LCA276" s="676"/>
      <c r="LCB276" s="676"/>
      <c r="LCC276" s="676"/>
      <c r="LCD276" s="676"/>
      <c r="LCE276" s="676"/>
      <c r="LCF276" s="676"/>
      <c r="LCG276" s="676"/>
      <c r="LCH276" s="676"/>
      <c r="LCI276" s="676"/>
      <c r="LCJ276" s="676"/>
      <c r="LCK276" s="676"/>
      <c r="LCL276" s="676"/>
      <c r="LCM276" s="676"/>
      <c r="LCN276" s="676"/>
      <c r="LCO276" s="676"/>
      <c r="LCP276" s="676"/>
      <c r="LCQ276" s="676"/>
      <c r="LCR276" s="676"/>
      <c r="LCS276" s="676"/>
      <c r="LCT276" s="676"/>
      <c r="LCU276" s="676"/>
      <c r="LCV276" s="676"/>
      <c r="LCW276" s="676"/>
      <c r="LCX276" s="676"/>
      <c r="LCY276" s="676"/>
      <c r="LCZ276" s="676"/>
      <c r="LDA276" s="676"/>
      <c r="LDB276" s="676"/>
      <c r="LDC276" s="676"/>
      <c r="LDD276" s="676"/>
      <c r="LDE276" s="676"/>
      <c r="LDF276" s="676"/>
      <c r="LDG276" s="676"/>
      <c r="LDH276" s="676"/>
      <c r="LDI276" s="676"/>
      <c r="LDJ276" s="676"/>
      <c r="LDK276" s="676"/>
      <c r="LDL276" s="676"/>
      <c r="LDM276" s="676"/>
      <c r="LDN276" s="674"/>
      <c r="LDO276" s="674"/>
      <c r="LDP276" s="674"/>
      <c r="LDQ276" s="674"/>
      <c r="LDR276" s="674"/>
      <c r="LDS276" s="674"/>
      <c r="LDT276" s="674"/>
      <c r="LDU276" s="674"/>
      <c r="LDV276" s="674"/>
      <c r="LDW276" s="674"/>
      <c r="LDX276" s="674"/>
      <c r="LDY276" s="674"/>
      <c r="LDZ276" s="674"/>
      <c r="LEA276" s="674"/>
      <c r="LEB276" s="674"/>
      <c r="LEC276" s="674"/>
      <c r="LED276" s="674"/>
      <c r="LEE276" s="674"/>
      <c r="LEF276" s="674"/>
      <c r="LEG276" s="674"/>
      <c r="LEH276" s="674"/>
      <c r="LEI276" s="674"/>
      <c r="LEJ276" s="674"/>
      <c r="LEK276" s="674"/>
      <c r="LEL276" s="675"/>
      <c r="LEM276" s="675"/>
      <c r="LEN276" s="675"/>
      <c r="LEO276" s="675"/>
      <c r="LEP276" s="675"/>
      <c r="LEQ276" s="674"/>
      <c r="LER276" s="674"/>
      <c r="LES276" s="675"/>
      <c r="LET276" s="675"/>
      <c r="LEU276" s="674"/>
      <c r="LEV276" s="674"/>
      <c r="LEW276" s="675"/>
      <c r="LEX276" s="675"/>
      <c r="LEY276" s="674"/>
      <c r="LEZ276" s="674"/>
      <c r="LFA276" s="674"/>
      <c r="LFB276" s="674"/>
      <c r="LFC276" s="674"/>
      <c r="LFD276" s="674"/>
      <c r="LFE276" s="674"/>
      <c r="LFF276" s="675"/>
      <c r="LFG276" s="675"/>
      <c r="LFH276" s="674"/>
      <c r="LFI276" s="674"/>
      <c r="LFJ276" s="675"/>
      <c r="LFK276" s="675"/>
      <c r="LFL276" s="674"/>
      <c r="LFM276" s="674"/>
      <c r="LFN276" s="674"/>
      <c r="LFO276" s="674"/>
      <c r="LFP276" s="674"/>
      <c r="LFQ276" s="673"/>
      <c r="LFR276" s="677"/>
      <c r="LFS276" s="674"/>
      <c r="LFT276" s="674"/>
      <c r="LFU276" s="674"/>
      <c r="LFV276" s="674"/>
      <c r="LFW276" s="674"/>
      <c r="LFX276" s="674"/>
      <c r="LFY276" s="674"/>
      <c r="LFZ276" s="676"/>
      <c r="LGA276" s="676"/>
      <c r="LGB276" s="676"/>
      <c r="LGC276" s="676"/>
      <c r="LGD276" s="676"/>
      <c r="LGE276" s="676"/>
      <c r="LGF276" s="676"/>
      <c r="LGG276" s="676"/>
      <c r="LGH276" s="676"/>
      <c r="LGI276" s="676"/>
      <c r="LGJ276" s="676"/>
      <c r="LGK276" s="676"/>
      <c r="LGL276" s="676"/>
      <c r="LGM276" s="676"/>
      <c r="LGN276" s="676"/>
      <c r="LGO276" s="676"/>
      <c r="LGP276" s="676"/>
      <c r="LGQ276" s="676"/>
      <c r="LGR276" s="676"/>
      <c r="LGS276" s="676"/>
      <c r="LGT276" s="676"/>
      <c r="LGU276" s="676"/>
      <c r="LGV276" s="676"/>
      <c r="LGW276" s="676"/>
      <c r="LGX276" s="676"/>
      <c r="LGY276" s="676"/>
      <c r="LGZ276" s="676"/>
      <c r="LHA276" s="676"/>
      <c r="LHB276" s="676"/>
      <c r="LHC276" s="676"/>
      <c r="LHD276" s="676"/>
      <c r="LHE276" s="676"/>
      <c r="LHF276" s="676"/>
      <c r="LHG276" s="676"/>
      <c r="LHH276" s="676"/>
      <c r="LHI276" s="676"/>
      <c r="LHJ276" s="676"/>
      <c r="LHK276" s="676"/>
      <c r="LHL276" s="676"/>
      <c r="LHM276" s="676"/>
      <c r="LHN276" s="676"/>
      <c r="LHO276" s="676"/>
      <c r="LHP276" s="676"/>
      <c r="LHQ276" s="676"/>
      <c r="LHR276" s="674"/>
      <c r="LHS276" s="674"/>
      <c r="LHT276" s="674"/>
      <c r="LHU276" s="674"/>
      <c r="LHV276" s="674"/>
      <c r="LHW276" s="674"/>
      <c r="LHX276" s="674"/>
      <c r="LHY276" s="674"/>
      <c r="LHZ276" s="674"/>
      <c r="LIA276" s="674"/>
      <c r="LIB276" s="674"/>
      <c r="LIC276" s="674"/>
      <c r="LID276" s="674"/>
      <c r="LIE276" s="674"/>
      <c r="LIF276" s="674"/>
      <c r="LIG276" s="674"/>
      <c r="LIH276" s="674"/>
      <c r="LII276" s="674"/>
      <c r="LIJ276" s="674"/>
      <c r="LIK276" s="674"/>
      <c r="LIL276" s="674"/>
      <c r="LIM276" s="674"/>
      <c r="LIN276" s="674"/>
      <c r="LIO276" s="674"/>
      <c r="LIP276" s="675"/>
      <c r="LIQ276" s="675"/>
      <c r="LIR276" s="675"/>
      <c r="LIS276" s="675"/>
      <c r="LIT276" s="675"/>
      <c r="LIU276" s="674"/>
      <c r="LIV276" s="674"/>
      <c r="LIW276" s="675"/>
      <c r="LIX276" s="675"/>
      <c r="LIY276" s="674"/>
      <c r="LIZ276" s="674"/>
      <c r="LJA276" s="675"/>
      <c r="LJB276" s="675"/>
      <c r="LJC276" s="674"/>
      <c r="LJD276" s="674"/>
      <c r="LJE276" s="674"/>
      <c r="LJF276" s="674"/>
      <c r="LJG276" s="674"/>
      <c r="LJH276" s="674"/>
      <c r="LJI276" s="674"/>
      <c r="LJJ276" s="675"/>
      <c r="LJK276" s="675"/>
      <c r="LJL276" s="674"/>
      <c r="LJM276" s="674"/>
      <c r="LJN276" s="675"/>
      <c r="LJO276" s="675"/>
      <c r="LJP276" s="674"/>
      <c r="LJQ276" s="674"/>
      <c r="LJR276" s="674"/>
      <c r="LJS276" s="674"/>
      <c r="LJT276" s="674"/>
      <c r="LJU276" s="673"/>
      <c r="LJV276" s="677"/>
      <c r="LJW276" s="674"/>
      <c r="LJX276" s="674"/>
      <c r="LJY276" s="674"/>
      <c r="LJZ276" s="674"/>
      <c r="LKA276" s="674"/>
      <c r="LKB276" s="674"/>
      <c r="LKC276" s="674"/>
      <c r="LKD276" s="676"/>
      <c r="LKE276" s="676"/>
      <c r="LKF276" s="676"/>
      <c r="LKG276" s="676"/>
      <c r="LKH276" s="676"/>
      <c r="LKI276" s="676"/>
      <c r="LKJ276" s="676"/>
      <c r="LKK276" s="676"/>
      <c r="LKL276" s="676"/>
      <c r="LKM276" s="676"/>
      <c r="LKN276" s="676"/>
      <c r="LKO276" s="676"/>
      <c r="LKP276" s="676"/>
      <c r="LKQ276" s="676"/>
      <c r="LKR276" s="676"/>
      <c r="LKS276" s="676"/>
      <c r="LKT276" s="676"/>
      <c r="LKU276" s="676"/>
      <c r="LKV276" s="676"/>
      <c r="LKW276" s="676"/>
      <c r="LKX276" s="676"/>
      <c r="LKY276" s="676"/>
      <c r="LKZ276" s="676"/>
      <c r="LLA276" s="676"/>
      <c r="LLB276" s="676"/>
      <c r="LLC276" s="676"/>
      <c r="LLD276" s="676"/>
      <c r="LLE276" s="676"/>
      <c r="LLF276" s="676"/>
      <c r="LLG276" s="676"/>
      <c r="LLH276" s="676"/>
      <c r="LLI276" s="676"/>
      <c r="LLJ276" s="676"/>
      <c r="LLK276" s="676"/>
      <c r="LLL276" s="676"/>
      <c r="LLM276" s="676"/>
      <c r="LLN276" s="676"/>
      <c r="LLO276" s="676"/>
      <c r="LLP276" s="676"/>
      <c r="LLQ276" s="676"/>
      <c r="LLR276" s="676"/>
      <c r="LLS276" s="676"/>
      <c r="LLT276" s="676"/>
      <c r="LLU276" s="676"/>
      <c r="LLV276" s="674"/>
      <c r="LLW276" s="674"/>
      <c r="LLX276" s="674"/>
      <c r="LLY276" s="674"/>
      <c r="LLZ276" s="674"/>
      <c r="LMA276" s="674"/>
      <c r="LMB276" s="674"/>
      <c r="LMC276" s="674"/>
      <c r="LMD276" s="674"/>
      <c r="LME276" s="674"/>
      <c r="LMF276" s="674"/>
      <c r="LMG276" s="674"/>
      <c r="LMH276" s="674"/>
      <c r="LMI276" s="674"/>
      <c r="LMJ276" s="674"/>
      <c r="LMK276" s="674"/>
      <c r="LML276" s="674"/>
      <c r="LMM276" s="674"/>
      <c r="LMN276" s="674"/>
      <c r="LMO276" s="674"/>
      <c r="LMP276" s="674"/>
      <c r="LMQ276" s="674"/>
      <c r="LMR276" s="674"/>
      <c r="LMS276" s="674"/>
      <c r="LMT276" s="675"/>
      <c r="LMU276" s="675"/>
      <c r="LMV276" s="675"/>
      <c r="LMW276" s="675"/>
      <c r="LMX276" s="675"/>
      <c r="LMY276" s="674"/>
      <c r="LMZ276" s="674"/>
      <c r="LNA276" s="675"/>
      <c r="LNB276" s="675"/>
      <c r="LNC276" s="674"/>
      <c r="LND276" s="674"/>
      <c r="LNE276" s="675"/>
      <c r="LNF276" s="675"/>
      <c r="LNG276" s="674"/>
      <c r="LNH276" s="674"/>
      <c r="LNI276" s="674"/>
      <c r="LNJ276" s="674"/>
      <c r="LNK276" s="674"/>
      <c r="LNL276" s="674"/>
      <c r="LNM276" s="674"/>
      <c r="LNN276" s="675"/>
      <c r="LNO276" s="675"/>
      <c r="LNP276" s="674"/>
      <c r="LNQ276" s="674"/>
      <c r="LNR276" s="675"/>
      <c r="LNS276" s="675"/>
      <c r="LNT276" s="674"/>
      <c r="LNU276" s="674"/>
      <c r="LNV276" s="674"/>
      <c r="LNW276" s="674"/>
      <c r="LNX276" s="674"/>
      <c r="LNY276" s="673"/>
      <c r="LNZ276" s="677"/>
      <c r="LOA276" s="674"/>
      <c r="LOB276" s="674"/>
      <c r="LOC276" s="674"/>
      <c r="LOD276" s="674"/>
      <c r="LOE276" s="674"/>
      <c r="LOF276" s="674"/>
      <c r="LOG276" s="674"/>
      <c r="LOH276" s="676"/>
      <c r="LOI276" s="676"/>
      <c r="LOJ276" s="676"/>
      <c r="LOK276" s="676"/>
      <c r="LOL276" s="676"/>
      <c r="LOM276" s="676"/>
      <c r="LON276" s="676"/>
      <c r="LOO276" s="676"/>
      <c r="LOP276" s="676"/>
      <c r="LOQ276" s="676"/>
      <c r="LOR276" s="676"/>
      <c r="LOS276" s="676"/>
      <c r="LOT276" s="676"/>
      <c r="LOU276" s="676"/>
      <c r="LOV276" s="676"/>
      <c r="LOW276" s="676"/>
      <c r="LOX276" s="676"/>
      <c r="LOY276" s="676"/>
      <c r="LOZ276" s="676"/>
      <c r="LPA276" s="676"/>
      <c r="LPB276" s="676"/>
      <c r="LPC276" s="676"/>
      <c r="LPD276" s="676"/>
      <c r="LPE276" s="676"/>
      <c r="LPF276" s="676"/>
      <c r="LPG276" s="676"/>
      <c r="LPH276" s="676"/>
      <c r="LPI276" s="676"/>
      <c r="LPJ276" s="676"/>
      <c r="LPK276" s="676"/>
      <c r="LPL276" s="676"/>
      <c r="LPM276" s="676"/>
      <c r="LPN276" s="676"/>
      <c r="LPO276" s="676"/>
      <c r="LPP276" s="676"/>
      <c r="LPQ276" s="676"/>
      <c r="LPR276" s="676"/>
      <c r="LPS276" s="676"/>
      <c r="LPT276" s="676"/>
      <c r="LPU276" s="676"/>
      <c r="LPV276" s="676"/>
      <c r="LPW276" s="676"/>
      <c r="LPX276" s="676"/>
      <c r="LPY276" s="676"/>
      <c r="LPZ276" s="674"/>
      <c r="LQA276" s="674"/>
      <c r="LQB276" s="674"/>
      <c r="LQC276" s="674"/>
      <c r="LQD276" s="674"/>
      <c r="LQE276" s="674"/>
      <c r="LQF276" s="674"/>
      <c r="LQG276" s="674"/>
      <c r="LQH276" s="674"/>
      <c r="LQI276" s="674"/>
      <c r="LQJ276" s="674"/>
      <c r="LQK276" s="674"/>
      <c r="LQL276" s="674"/>
      <c r="LQM276" s="674"/>
      <c r="LQN276" s="674"/>
      <c r="LQO276" s="674"/>
      <c r="LQP276" s="674"/>
      <c r="LQQ276" s="674"/>
      <c r="LQR276" s="674"/>
      <c r="LQS276" s="674"/>
      <c r="LQT276" s="674"/>
      <c r="LQU276" s="674"/>
      <c r="LQV276" s="674"/>
      <c r="LQW276" s="674"/>
      <c r="LQX276" s="675"/>
      <c r="LQY276" s="675"/>
      <c r="LQZ276" s="675"/>
      <c r="LRA276" s="675"/>
      <c r="LRB276" s="675"/>
      <c r="LRC276" s="674"/>
      <c r="LRD276" s="674"/>
      <c r="LRE276" s="675"/>
      <c r="LRF276" s="675"/>
      <c r="LRG276" s="674"/>
      <c r="LRH276" s="674"/>
      <c r="LRI276" s="675"/>
      <c r="LRJ276" s="675"/>
      <c r="LRK276" s="674"/>
      <c r="LRL276" s="674"/>
      <c r="LRM276" s="674"/>
      <c r="LRN276" s="674"/>
      <c r="LRO276" s="674"/>
      <c r="LRP276" s="674"/>
      <c r="LRQ276" s="674"/>
      <c r="LRR276" s="675"/>
      <c r="LRS276" s="675"/>
      <c r="LRT276" s="674"/>
      <c r="LRU276" s="674"/>
      <c r="LRV276" s="675"/>
      <c r="LRW276" s="675"/>
      <c r="LRX276" s="674"/>
      <c r="LRY276" s="674"/>
      <c r="LRZ276" s="674"/>
      <c r="LSA276" s="674"/>
      <c r="LSB276" s="674"/>
      <c r="LSC276" s="673"/>
      <c r="LSD276" s="677"/>
      <c r="LSE276" s="674"/>
      <c r="LSF276" s="674"/>
      <c r="LSG276" s="674"/>
      <c r="LSH276" s="674"/>
      <c r="LSI276" s="674"/>
      <c r="LSJ276" s="674"/>
      <c r="LSK276" s="674"/>
      <c r="LSL276" s="676"/>
      <c r="LSM276" s="676"/>
      <c r="LSN276" s="676"/>
      <c r="LSO276" s="676"/>
      <c r="LSP276" s="676"/>
      <c r="LSQ276" s="676"/>
      <c r="LSR276" s="676"/>
      <c r="LSS276" s="676"/>
      <c r="LST276" s="676"/>
      <c r="LSU276" s="676"/>
      <c r="LSV276" s="676"/>
      <c r="LSW276" s="676"/>
      <c r="LSX276" s="676"/>
      <c r="LSY276" s="676"/>
      <c r="LSZ276" s="676"/>
      <c r="LTA276" s="676"/>
      <c r="LTB276" s="676"/>
      <c r="LTC276" s="676"/>
      <c r="LTD276" s="676"/>
      <c r="LTE276" s="676"/>
      <c r="LTF276" s="676"/>
      <c r="LTG276" s="676"/>
      <c r="LTH276" s="676"/>
      <c r="LTI276" s="676"/>
      <c r="LTJ276" s="676"/>
      <c r="LTK276" s="676"/>
      <c r="LTL276" s="676"/>
      <c r="LTM276" s="676"/>
      <c r="LTN276" s="676"/>
      <c r="LTO276" s="676"/>
      <c r="LTP276" s="676"/>
      <c r="LTQ276" s="676"/>
      <c r="LTR276" s="676"/>
      <c r="LTS276" s="676"/>
      <c r="LTT276" s="676"/>
      <c r="LTU276" s="676"/>
      <c r="LTV276" s="676"/>
      <c r="LTW276" s="676"/>
      <c r="LTX276" s="676"/>
      <c r="LTY276" s="676"/>
      <c r="LTZ276" s="676"/>
      <c r="LUA276" s="676"/>
      <c r="LUB276" s="676"/>
      <c r="LUC276" s="676"/>
      <c r="LUD276" s="674"/>
      <c r="LUE276" s="674"/>
      <c r="LUF276" s="674"/>
      <c r="LUG276" s="674"/>
      <c r="LUH276" s="674"/>
      <c r="LUI276" s="674"/>
      <c r="LUJ276" s="674"/>
      <c r="LUK276" s="674"/>
      <c r="LUL276" s="674"/>
      <c r="LUM276" s="674"/>
      <c r="LUN276" s="674"/>
      <c r="LUO276" s="674"/>
      <c r="LUP276" s="674"/>
      <c r="LUQ276" s="674"/>
      <c r="LUR276" s="674"/>
      <c r="LUS276" s="674"/>
      <c r="LUT276" s="674"/>
      <c r="LUU276" s="674"/>
      <c r="LUV276" s="674"/>
      <c r="LUW276" s="674"/>
      <c r="LUX276" s="674"/>
      <c r="LUY276" s="674"/>
      <c r="LUZ276" s="674"/>
      <c r="LVA276" s="674"/>
      <c r="LVB276" s="675"/>
      <c r="LVC276" s="675"/>
      <c r="LVD276" s="675"/>
      <c r="LVE276" s="675"/>
      <c r="LVF276" s="675"/>
      <c r="LVG276" s="674"/>
      <c r="LVH276" s="674"/>
      <c r="LVI276" s="675"/>
      <c r="LVJ276" s="675"/>
      <c r="LVK276" s="674"/>
      <c r="LVL276" s="674"/>
      <c r="LVM276" s="675"/>
      <c r="LVN276" s="675"/>
      <c r="LVO276" s="674"/>
      <c r="LVP276" s="674"/>
      <c r="LVQ276" s="674"/>
      <c r="LVR276" s="674"/>
      <c r="LVS276" s="674"/>
      <c r="LVT276" s="674"/>
      <c r="LVU276" s="674"/>
      <c r="LVV276" s="675"/>
      <c r="LVW276" s="675"/>
      <c r="LVX276" s="674"/>
      <c r="LVY276" s="674"/>
      <c r="LVZ276" s="675"/>
      <c r="LWA276" s="675"/>
      <c r="LWB276" s="674"/>
      <c r="LWC276" s="674"/>
      <c r="LWD276" s="674"/>
      <c r="LWE276" s="674"/>
      <c r="LWF276" s="674"/>
      <c r="LWG276" s="673"/>
      <c r="LWH276" s="677"/>
      <c r="LWI276" s="674"/>
      <c r="LWJ276" s="674"/>
      <c r="LWK276" s="674"/>
      <c r="LWL276" s="674"/>
      <c r="LWM276" s="674"/>
      <c r="LWN276" s="674"/>
      <c r="LWO276" s="674"/>
      <c r="LWP276" s="676"/>
      <c r="LWQ276" s="676"/>
      <c r="LWR276" s="676"/>
      <c r="LWS276" s="676"/>
      <c r="LWT276" s="676"/>
      <c r="LWU276" s="676"/>
      <c r="LWV276" s="676"/>
      <c r="LWW276" s="676"/>
      <c r="LWX276" s="676"/>
      <c r="LWY276" s="676"/>
      <c r="LWZ276" s="676"/>
      <c r="LXA276" s="676"/>
      <c r="LXB276" s="676"/>
      <c r="LXC276" s="676"/>
      <c r="LXD276" s="676"/>
      <c r="LXE276" s="676"/>
      <c r="LXF276" s="676"/>
      <c r="LXG276" s="676"/>
      <c r="LXH276" s="676"/>
      <c r="LXI276" s="676"/>
      <c r="LXJ276" s="676"/>
      <c r="LXK276" s="676"/>
      <c r="LXL276" s="676"/>
      <c r="LXM276" s="676"/>
      <c r="LXN276" s="676"/>
      <c r="LXO276" s="676"/>
      <c r="LXP276" s="676"/>
      <c r="LXQ276" s="676"/>
      <c r="LXR276" s="676"/>
      <c r="LXS276" s="676"/>
      <c r="LXT276" s="676"/>
      <c r="LXU276" s="676"/>
      <c r="LXV276" s="676"/>
      <c r="LXW276" s="676"/>
      <c r="LXX276" s="676"/>
      <c r="LXY276" s="676"/>
      <c r="LXZ276" s="676"/>
      <c r="LYA276" s="676"/>
      <c r="LYB276" s="676"/>
      <c r="LYC276" s="676"/>
      <c r="LYD276" s="676"/>
      <c r="LYE276" s="676"/>
      <c r="LYF276" s="676"/>
      <c r="LYG276" s="676"/>
      <c r="LYH276" s="674"/>
      <c r="LYI276" s="674"/>
      <c r="LYJ276" s="674"/>
      <c r="LYK276" s="674"/>
      <c r="LYL276" s="674"/>
      <c r="LYM276" s="674"/>
      <c r="LYN276" s="674"/>
      <c r="LYO276" s="674"/>
      <c r="LYP276" s="674"/>
      <c r="LYQ276" s="674"/>
      <c r="LYR276" s="674"/>
      <c r="LYS276" s="674"/>
      <c r="LYT276" s="674"/>
      <c r="LYU276" s="674"/>
      <c r="LYV276" s="674"/>
      <c r="LYW276" s="674"/>
      <c r="LYX276" s="674"/>
      <c r="LYY276" s="674"/>
      <c r="LYZ276" s="674"/>
      <c r="LZA276" s="674"/>
      <c r="LZB276" s="674"/>
      <c r="LZC276" s="674"/>
      <c r="LZD276" s="674"/>
      <c r="LZE276" s="674"/>
      <c r="LZF276" s="675"/>
      <c r="LZG276" s="675"/>
      <c r="LZH276" s="675"/>
      <c r="LZI276" s="675"/>
      <c r="LZJ276" s="675"/>
      <c r="LZK276" s="674"/>
      <c r="LZL276" s="674"/>
      <c r="LZM276" s="675"/>
      <c r="LZN276" s="675"/>
      <c r="LZO276" s="674"/>
      <c r="LZP276" s="674"/>
      <c r="LZQ276" s="675"/>
      <c r="LZR276" s="675"/>
      <c r="LZS276" s="674"/>
      <c r="LZT276" s="674"/>
      <c r="LZU276" s="674"/>
      <c r="LZV276" s="674"/>
      <c r="LZW276" s="674"/>
      <c r="LZX276" s="674"/>
      <c r="LZY276" s="674"/>
      <c r="LZZ276" s="675"/>
      <c r="MAA276" s="675"/>
      <c r="MAB276" s="674"/>
      <c r="MAC276" s="674"/>
      <c r="MAD276" s="675"/>
      <c r="MAE276" s="675"/>
      <c r="MAF276" s="674"/>
      <c r="MAG276" s="674"/>
      <c r="MAH276" s="674"/>
      <c r="MAI276" s="674"/>
      <c r="MAJ276" s="674"/>
      <c r="MAK276" s="673"/>
      <c r="MAL276" s="677"/>
      <c r="MAM276" s="674"/>
      <c r="MAN276" s="674"/>
      <c r="MAO276" s="674"/>
      <c r="MAP276" s="674"/>
      <c r="MAQ276" s="674"/>
      <c r="MAR276" s="674"/>
      <c r="MAS276" s="674"/>
      <c r="MAT276" s="676"/>
      <c r="MAU276" s="676"/>
      <c r="MAV276" s="676"/>
      <c r="MAW276" s="676"/>
      <c r="MAX276" s="676"/>
      <c r="MAY276" s="676"/>
      <c r="MAZ276" s="676"/>
      <c r="MBA276" s="676"/>
      <c r="MBB276" s="676"/>
      <c r="MBC276" s="676"/>
      <c r="MBD276" s="676"/>
      <c r="MBE276" s="676"/>
      <c r="MBF276" s="676"/>
      <c r="MBG276" s="676"/>
      <c r="MBH276" s="676"/>
      <c r="MBI276" s="676"/>
      <c r="MBJ276" s="676"/>
      <c r="MBK276" s="676"/>
      <c r="MBL276" s="676"/>
      <c r="MBM276" s="676"/>
      <c r="MBN276" s="676"/>
      <c r="MBO276" s="676"/>
      <c r="MBP276" s="676"/>
      <c r="MBQ276" s="676"/>
      <c r="MBR276" s="676"/>
      <c r="MBS276" s="676"/>
      <c r="MBT276" s="676"/>
      <c r="MBU276" s="676"/>
      <c r="MBV276" s="676"/>
      <c r="MBW276" s="676"/>
      <c r="MBX276" s="676"/>
      <c r="MBY276" s="676"/>
      <c r="MBZ276" s="676"/>
      <c r="MCA276" s="676"/>
      <c r="MCB276" s="676"/>
      <c r="MCC276" s="676"/>
      <c r="MCD276" s="676"/>
      <c r="MCE276" s="676"/>
      <c r="MCF276" s="676"/>
      <c r="MCG276" s="676"/>
      <c r="MCH276" s="676"/>
      <c r="MCI276" s="676"/>
      <c r="MCJ276" s="676"/>
      <c r="MCK276" s="676"/>
      <c r="MCL276" s="674"/>
      <c r="MCM276" s="674"/>
      <c r="MCN276" s="674"/>
      <c r="MCO276" s="674"/>
      <c r="MCP276" s="674"/>
      <c r="MCQ276" s="674"/>
      <c r="MCR276" s="674"/>
      <c r="MCS276" s="674"/>
      <c r="MCT276" s="674"/>
      <c r="MCU276" s="674"/>
      <c r="MCV276" s="674"/>
      <c r="MCW276" s="674"/>
      <c r="MCX276" s="674"/>
      <c r="MCY276" s="674"/>
      <c r="MCZ276" s="674"/>
      <c r="MDA276" s="674"/>
      <c r="MDB276" s="674"/>
      <c r="MDC276" s="674"/>
      <c r="MDD276" s="674"/>
      <c r="MDE276" s="674"/>
      <c r="MDF276" s="674"/>
      <c r="MDG276" s="674"/>
      <c r="MDH276" s="674"/>
      <c r="MDI276" s="674"/>
      <c r="MDJ276" s="675"/>
      <c r="MDK276" s="675"/>
      <c r="MDL276" s="675"/>
      <c r="MDM276" s="675"/>
      <c r="MDN276" s="675"/>
      <c r="MDO276" s="674"/>
      <c r="MDP276" s="674"/>
      <c r="MDQ276" s="675"/>
      <c r="MDR276" s="675"/>
      <c r="MDS276" s="674"/>
      <c r="MDT276" s="674"/>
      <c r="MDU276" s="675"/>
      <c r="MDV276" s="675"/>
      <c r="MDW276" s="674"/>
      <c r="MDX276" s="674"/>
      <c r="MDY276" s="674"/>
      <c r="MDZ276" s="674"/>
      <c r="MEA276" s="674"/>
      <c r="MEB276" s="674"/>
      <c r="MEC276" s="674"/>
      <c r="MED276" s="675"/>
      <c r="MEE276" s="675"/>
      <c r="MEF276" s="674"/>
      <c r="MEG276" s="674"/>
      <c r="MEH276" s="675"/>
      <c r="MEI276" s="675"/>
      <c r="MEJ276" s="674"/>
      <c r="MEK276" s="674"/>
      <c r="MEL276" s="674"/>
      <c r="MEM276" s="674"/>
      <c r="MEN276" s="674"/>
      <c r="MEO276" s="673"/>
      <c r="MEP276" s="677"/>
      <c r="MEQ276" s="674"/>
      <c r="MER276" s="674"/>
      <c r="MES276" s="674"/>
      <c r="MET276" s="674"/>
      <c r="MEU276" s="674"/>
      <c r="MEV276" s="674"/>
      <c r="MEW276" s="674"/>
      <c r="MEX276" s="676"/>
      <c r="MEY276" s="676"/>
      <c r="MEZ276" s="676"/>
      <c r="MFA276" s="676"/>
      <c r="MFB276" s="676"/>
      <c r="MFC276" s="676"/>
      <c r="MFD276" s="676"/>
      <c r="MFE276" s="676"/>
      <c r="MFF276" s="676"/>
      <c r="MFG276" s="676"/>
      <c r="MFH276" s="676"/>
      <c r="MFI276" s="676"/>
      <c r="MFJ276" s="676"/>
      <c r="MFK276" s="676"/>
      <c r="MFL276" s="676"/>
      <c r="MFM276" s="676"/>
      <c r="MFN276" s="676"/>
      <c r="MFO276" s="676"/>
      <c r="MFP276" s="676"/>
      <c r="MFQ276" s="676"/>
      <c r="MFR276" s="676"/>
      <c r="MFS276" s="676"/>
      <c r="MFT276" s="676"/>
      <c r="MFU276" s="676"/>
      <c r="MFV276" s="676"/>
      <c r="MFW276" s="676"/>
      <c r="MFX276" s="676"/>
      <c r="MFY276" s="676"/>
      <c r="MFZ276" s="676"/>
      <c r="MGA276" s="676"/>
      <c r="MGB276" s="676"/>
      <c r="MGC276" s="676"/>
      <c r="MGD276" s="676"/>
      <c r="MGE276" s="676"/>
      <c r="MGF276" s="676"/>
      <c r="MGG276" s="676"/>
      <c r="MGH276" s="676"/>
      <c r="MGI276" s="676"/>
      <c r="MGJ276" s="676"/>
      <c r="MGK276" s="676"/>
      <c r="MGL276" s="676"/>
      <c r="MGM276" s="676"/>
      <c r="MGN276" s="676"/>
      <c r="MGO276" s="676"/>
      <c r="MGP276" s="674"/>
      <c r="MGQ276" s="674"/>
      <c r="MGR276" s="674"/>
      <c r="MGS276" s="674"/>
      <c r="MGT276" s="674"/>
      <c r="MGU276" s="674"/>
      <c r="MGV276" s="674"/>
      <c r="MGW276" s="674"/>
      <c r="MGX276" s="674"/>
      <c r="MGY276" s="674"/>
      <c r="MGZ276" s="674"/>
      <c r="MHA276" s="674"/>
      <c r="MHB276" s="674"/>
      <c r="MHC276" s="674"/>
      <c r="MHD276" s="674"/>
      <c r="MHE276" s="674"/>
      <c r="MHF276" s="674"/>
      <c r="MHG276" s="674"/>
      <c r="MHH276" s="674"/>
      <c r="MHI276" s="674"/>
      <c r="MHJ276" s="674"/>
      <c r="MHK276" s="674"/>
      <c r="MHL276" s="674"/>
      <c r="MHM276" s="674"/>
      <c r="MHN276" s="675"/>
      <c r="MHO276" s="675"/>
      <c r="MHP276" s="675"/>
      <c r="MHQ276" s="675"/>
      <c r="MHR276" s="675"/>
      <c r="MHS276" s="674"/>
      <c r="MHT276" s="674"/>
      <c r="MHU276" s="675"/>
      <c r="MHV276" s="675"/>
      <c r="MHW276" s="674"/>
      <c r="MHX276" s="674"/>
      <c r="MHY276" s="675"/>
      <c r="MHZ276" s="675"/>
      <c r="MIA276" s="674"/>
      <c r="MIB276" s="674"/>
      <c r="MIC276" s="674"/>
      <c r="MID276" s="674"/>
      <c r="MIE276" s="674"/>
      <c r="MIF276" s="674"/>
      <c r="MIG276" s="674"/>
      <c r="MIH276" s="675"/>
      <c r="MII276" s="675"/>
      <c r="MIJ276" s="674"/>
      <c r="MIK276" s="674"/>
      <c r="MIL276" s="675"/>
      <c r="MIM276" s="675"/>
      <c r="MIN276" s="674"/>
      <c r="MIO276" s="674"/>
      <c r="MIP276" s="674"/>
      <c r="MIQ276" s="674"/>
      <c r="MIR276" s="674"/>
      <c r="MIS276" s="673"/>
      <c r="MIT276" s="677"/>
      <c r="MIU276" s="674"/>
      <c r="MIV276" s="674"/>
      <c r="MIW276" s="674"/>
      <c r="MIX276" s="674"/>
      <c r="MIY276" s="674"/>
      <c r="MIZ276" s="674"/>
      <c r="MJA276" s="674"/>
      <c r="MJB276" s="676"/>
      <c r="MJC276" s="676"/>
      <c r="MJD276" s="676"/>
      <c r="MJE276" s="676"/>
      <c r="MJF276" s="676"/>
      <c r="MJG276" s="676"/>
      <c r="MJH276" s="676"/>
      <c r="MJI276" s="676"/>
      <c r="MJJ276" s="676"/>
      <c r="MJK276" s="676"/>
      <c r="MJL276" s="676"/>
      <c r="MJM276" s="676"/>
      <c r="MJN276" s="676"/>
      <c r="MJO276" s="676"/>
      <c r="MJP276" s="676"/>
      <c r="MJQ276" s="676"/>
      <c r="MJR276" s="676"/>
      <c r="MJS276" s="676"/>
      <c r="MJT276" s="676"/>
      <c r="MJU276" s="676"/>
      <c r="MJV276" s="676"/>
      <c r="MJW276" s="676"/>
      <c r="MJX276" s="676"/>
      <c r="MJY276" s="676"/>
      <c r="MJZ276" s="676"/>
      <c r="MKA276" s="676"/>
      <c r="MKB276" s="676"/>
      <c r="MKC276" s="676"/>
      <c r="MKD276" s="676"/>
      <c r="MKE276" s="676"/>
      <c r="MKF276" s="676"/>
      <c r="MKG276" s="676"/>
      <c r="MKH276" s="676"/>
      <c r="MKI276" s="676"/>
      <c r="MKJ276" s="676"/>
      <c r="MKK276" s="676"/>
      <c r="MKL276" s="676"/>
      <c r="MKM276" s="676"/>
      <c r="MKN276" s="676"/>
      <c r="MKO276" s="676"/>
      <c r="MKP276" s="676"/>
      <c r="MKQ276" s="676"/>
      <c r="MKR276" s="676"/>
      <c r="MKS276" s="676"/>
      <c r="MKT276" s="674"/>
      <c r="MKU276" s="674"/>
      <c r="MKV276" s="674"/>
      <c r="MKW276" s="674"/>
      <c r="MKX276" s="674"/>
      <c r="MKY276" s="674"/>
      <c r="MKZ276" s="674"/>
      <c r="MLA276" s="674"/>
      <c r="MLB276" s="674"/>
      <c r="MLC276" s="674"/>
      <c r="MLD276" s="674"/>
      <c r="MLE276" s="674"/>
      <c r="MLF276" s="674"/>
      <c r="MLG276" s="674"/>
      <c r="MLH276" s="674"/>
      <c r="MLI276" s="674"/>
      <c r="MLJ276" s="674"/>
      <c r="MLK276" s="674"/>
      <c r="MLL276" s="674"/>
      <c r="MLM276" s="674"/>
      <c r="MLN276" s="674"/>
      <c r="MLO276" s="674"/>
      <c r="MLP276" s="674"/>
      <c r="MLQ276" s="674"/>
      <c r="MLR276" s="675"/>
      <c r="MLS276" s="675"/>
      <c r="MLT276" s="675"/>
      <c r="MLU276" s="675"/>
      <c r="MLV276" s="675"/>
      <c r="MLW276" s="674"/>
      <c r="MLX276" s="674"/>
      <c r="MLY276" s="675"/>
      <c r="MLZ276" s="675"/>
      <c r="MMA276" s="674"/>
      <c r="MMB276" s="674"/>
      <c r="MMC276" s="675"/>
      <c r="MMD276" s="675"/>
      <c r="MME276" s="674"/>
      <c r="MMF276" s="674"/>
      <c r="MMG276" s="674"/>
      <c r="MMH276" s="674"/>
      <c r="MMI276" s="674"/>
      <c r="MMJ276" s="674"/>
      <c r="MMK276" s="674"/>
      <c r="MML276" s="675"/>
      <c r="MMM276" s="675"/>
      <c r="MMN276" s="674"/>
      <c r="MMO276" s="674"/>
      <c r="MMP276" s="675"/>
      <c r="MMQ276" s="675"/>
      <c r="MMR276" s="674"/>
      <c r="MMS276" s="674"/>
      <c r="MMT276" s="674"/>
      <c r="MMU276" s="674"/>
      <c r="MMV276" s="674"/>
      <c r="MMW276" s="673"/>
      <c r="MMX276" s="677"/>
      <c r="MMY276" s="674"/>
      <c r="MMZ276" s="674"/>
      <c r="MNA276" s="674"/>
      <c r="MNB276" s="674"/>
      <c r="MNC276" s="674"/>
      <c r="MND276" s="674"/>
      <c r="MNE276" s="674"/>
      <c r="MNF276" s="676"/>
      <c r="MNG276" s="676"/>
      <c r="MNH276" s="676"/>
      <c r="MNI276" s="676"/>
      <c r="MNJ276" s="676"/>
      <c r="MNK276" s="676"/>
      <c r="MNL276" s="676"/>
      <c r="MNM276" s="676"/>
      <c r="MNN276" s="676"/>
      <c r="MNO276" s="676"/>
      <c r="MNP276" s="676"/>
      <c r="MNQ276" s="676"/>
      <c r="MNR276" s="676"/>
      <c r="MNS276" s="676"/>
      <c r="MNT276" s="676"/>
      <c r="MNU276" s="676"/>
      <c r="MNV276" s="676"/>
      <c r="MNW276" s="676"/>
      <c r="MNX276" s="676"/>
      <c r="MNY276" s="676"/>
      <c r="MNZ276" s="676"/>
      <c r="MOA276" s="676"/>
      <c r="MOB276" s="676"/>
      <c r="MOC276" s="676"/>
      <c r="MOD276" s="676"/>
      <c r="MOE276" s="676"/>
      <c r="MOF276" s="676"/>
      <c r="MOG276" s="676"/>
      <c r="MOH276" s="676"/>
      <c r="MOI276" s="676"/>
      <c r="MOJ276" s="676"/>
      <c r="MOK276" s="676"/>
      <c r="MOL276" s="676"/>
      <c r="MOM276" s="676"/>
      <c r="MON276" s="676"/>
      <c r="MOO276" s="676"/>
      <c r="MOP276" s="676"/>
      <c r="MOQ276" s="676"/>
      <c r="MOR276" s="676"/>
      <c r="MOS276" s="676"/>
      <c r="MOT276" s="676"/>
      <c r="MOU276" s="676"/>
      <c r="MOV276" s="676"/>
      <c r="MOW276" s="676"/>
      <c r="MOX276" s="674"/>
      <c r="MOY276" s="674"/>
      <c r="MOZ276" s="674"/>
      <c r="MPA276" s="674"/>
      <c r="MPB276" s="674"/>
      <c r="MPC276" s="674"/>
      <c r="MPD276" s="674"/>
      <c r="MPE276" s="674"/>
      <c r="MPF276" s="674"/>
      <c r="MPG276" s="674"/>
      <c r="MPH276" s="674"/>
      <c r="MPI276" s="674"/>
      <c r="MPJ276" s="674"/>
      <c r="MPK276" s="674"/>
      <c r="MPL276" s="674"/>
      <c r="MPM276" s="674"/>
      <c r="MPN276" s="674"/>
      <c r="MPO276" s="674"/>
      <c r="MPP276" s="674"/>
      <c r="MPQ276" s="674"/>
      <c r="MPR276" s="674"/>
      <c r="MPS276" s="674"/>
      <c r="MPT276" s="674"/>
      <c r="MPU276" s="674"/>
      <c r="MPV276" s="675"/>
      <c r="MPW276" s="675"/>
      <c r="MPX276" s="675"/>
      <c r="MPY276" s="675"/>
      <c r="MPZ276" s="675"/>
      <c r="MQA276" s="674"/>
      <c r="MQB276" s="674"/>
      <c r="MQC276" s="675"/>
      <c r="MQD276" s="675"/>
      <c r="MQE276" s="674"/>
      <c r="MQF276" s="674"/>
      <c r="MQG276" s="675"/>
      <c r="MQH276" s="675"/>
      <c r="MQI276" s="674"/>
      <c r="MQJ276" s="674"/>
      <c r="MQK276" s="674"/>
      <c r="MQL276" s="674"/>
      <c r="MQM276" s="674"/>
      <c r="MQN276" s="674"/>
      <c r="MQO276" s="674"/>
      <c r="MQP276" s="675"/>
      <c r="MQQ276" s="675"/>
      <c r="MQR276" s="674"/>
      <c r="MQS276" s="674"/>
      <c r="MQT276" s="675"/>
      <c r="MQU276" s="675"/>
      <c r="MQV276" s="674"/>
      <c r="MQW276" s="674"/>
      <c r="MQX276" s="674"/>
      <c r="MQY276" s="674"/>
      <c r="MQZ276" s="674"/>
      <c r="MRA276" s="673"/>
      <c r="MRB276" s="677"/>
      <c r="MRC276" s="674"/>
      <c r="MRD276" s="674"/>
      <c r="MRE276" s="674"/>
      <c r="MRF276" s="674"/>
      <c r="MRG276" s="674"/>
      <c r="MRH276" s="674"/>
      <c r="MRI276" s="674"/>
      <c r="MRJ276" s="676"/>
      <c r="MRK276" s="676"/>
      <c r="MRL276" s="676"/>
      <c r="MRM276" s="676"/>
      <c r="MRN276" s="676"/>
      <c r="MRO276" s="676"/>
      <c r="MRP276" s="676"/>
      <c r="MRQ276" s="676"/>
      <c r="MRR276" s="676"/>
      <c r="MRS276" s="676"/>
      <c r="MRT276" s="676"/>
      <c r="MRU276" s="676"/>
      <c r="MRV276" s="676"/>
      <c r="MRW276" s="676"/>
      <c r="MRX276" s="676"/>
      <c r="MRY276" s="676"/>
      <c r="MRZ276" s="676"/>
      <c r="MSA276" s="676"/>
      <c r="MSB276" s="676"/>
      <c r="MSC276" s="676"/>
      <c r="MSD276" s="676"/>
      <c r="MSE276" s="676"/>
      <c r="MSF276" s="676"/>
      <c r="MSG276" s="676"/>
      <c r="MSH276" s="676"/>
      <c r="MSI276" s="676"/>
      <c r="MSJ276" s="676"/>
      <c r="MSK276" s="676"/>
      <c r="MSL276" s="676"/>
      <c r="MSM276" s="676"/>
      <c r="MSN276" s="676"/>
      <c r="MSO276" s="676"/>
      <c r="MSP276" s="676"/>
      <c r="MSQ276" s="676"/>
      <c r="MSR276" s="676"/>
      <c r="MSS276" s="676"/>
      <c r="MST276" s="676"/>
      <c r="MSU276" s="676"/>
      <c r="MSV276" s="676"/>
      <c r="MSW276" s="676"/>
      <c r="MSX276" s="676"/>
      <c r="MSY276" s="676"/>
      <c r="MSZ276" s="676"/>
      <c r="MTA276" s="676"/>
      <c r="MTB276" s="674"/>
      <c r="MTC276" s="674"/>
      <c r="MTD276" s="674"/>
      <c r="MTE276" s="674"/>
      <c r="MTF276" s="674"/>
      <c r="MTG276" s="674"/>
      <c r="MTH276" s="674"/>
      <c r="MTI276" s="674"/>
      <c r="MTJ276" s="674"/>
      <c r="MTK276" s="674"/>
      <c r="MTL276" s="674"/>
      <c r="MTM276" s="674"/>
      <c r="MTN276" s="674"/>
      <c r="MTO276" s="674"/>
      <c r="MTP276" s="674"/>
      <c r="MTQ276" s="674"/>
      <c r="MTR276" s="674"/>
      <c r="MTS276" s="674"/>
      <c r="MTT276" s="674"/>
      <c r="MTU276" s="674"/>
      <c r="MTV276" s="674"/>
      <c r="MTW276" s="674"/>
      <c r="MTX276" s="674"/>
      <c r="MTY276" s="674"/>
      <c r="MTZ276" s="675"/>
      <c r="MUA276" s="675"/>
      <c r="MUB276" s="675"/>
      <c r="MUC276" s="675"/>
      <c r="MUD276" s="675"/>
      <c r="MUE276" s="674"/>
      <c r="MUF276" s="674"/>
      <c r="MUG276" s="675"/>
      <c r="MUH276" s="675"/>
      <c r="MUI276" s="674"/>
      <c r="MUJ276" s="674"/>
      <c r="MUK276" s="675"/>
      <c r="MUL276" s="675"/>
      <c r="MUM276" s="674"/>
      <c r="MUN276" s="674"/>
      <c r="MUO276" s="674"/>
      <c r="MUP276" s="674"/>
      <c r="MUQ276" s="674"/>
      <c r="MUR276" s="674"/>
      <c r="MUS276" s="674"/>
      <c r="MUT276" s="675"/>
      <c r="MUU276" s="675"/>
      <c r="MUV276" s="674"/>
      <c r="MUW276" s="674"/>
      <c r="MUX276" s="675"/>
      <c r="MUY276" s="675"/>
      <c r="MUZ276" s="674"/>
      <c r="MVA276" s="674"/>
      <c r="MVB276" s="674"/>
      <c r="MVC276" s="674"/>
      <c r="MVD276" s="674"/>
      <c r="MVE276" s="673"/>
      <c r="MVF276" s="677"/>
      <c r="MVG276" s="674"/>
      <c r="MVH276" s="674"/>
      <c r="MVI276" s="674"/>
      <c r="MVJ276" s="674"/>
      <c r="MVK276" s="674"/>
      <c r="MVL276" s="674"/>
      <c r="MVM276" s="674"/>
      <c r="MVN276" s="676"/>
      <c r="MVO276" s="676"/>
      <c r="MVP276" s="676"/>
      <c r="MVQ276" s="676"/>
      <c r="MVR276" s="676"/>
      <c r="MVS276" s="676"/>
      <c r="MVT276" s="676"/>
      <c r="MVU276" s="676"/>
      <c r="MVV276" s="676"/>
      <c r="MVW276" s="676"/>
      <c r="MVX276" s="676"/>
      <c r="MVY276" s="676"/>
      <c r="MVZ276" s="676"/>
      <c r="MWA276" s="676"/>
      <c r="MWB276" s="676"/>
      <c r="MWC276" s="676"/>
      <c r="MWD276" s="676"/>
      <c r="MWE276" s="676"/>
      <c r="MWF276" s="676"/>
      <c r="MWG276" s="676"/>
      <c r="MWH276" s="676"/>
      <c r="MWI276" s="676"/>
      <c r="MWJ276" s="676"/>
      <c r="MWK276" s="676"/>
      <c r="MWL276" s="676"/>
      <c r="MWM276" s="676"/>
      <c r="MWN276" s="676"/>
      <c r="MWO276" s="676"/>
      <c r="MWP276" s="676"/>
      <c r="MWQ276" s="676"/>
      <c r="MWR276" s="676"/>
      <c r="MWS276" s="676"/>
      <c r="MWT276" s="676"/>
      <c r="MWU276" s="676"/>
      <c r="MWV276" s="676"/>
      <c r="MWW276" s="676"/>
      <c r="MWX276" s="676"/>
      <c r="MWY276" s="676"/>
      <c r="MWZ276" s="676"/>
      <c r="MXA276" s="676"/>
      <c r="MXB276" s="676"/>
      <c r="MXC276" s="676"/>
      <c r="MXD276" s="676"/>
      <c r="MXE276" s="676"/>
      <c r="MXF276" s="674"/>
      <c r="MXG276" s="674"/>
      <c r="MXH276" s="674"/>
      <c r="MXI276" s="674"/>
      <c r="MXJ276" s="674"/>
      <c r="MXK276" s="674"/>
      <c r="MXL276" s="674"/>
      <c r="MXM276" s="674"/>
      <c r="MXN276" s="674"/>
      <c r="MXO276" s="674"/>
      <c r="MXP276" s="674"/>
      <c r="MXQ276" s="674"/>
      <c r="MXR276" s="674"/>
      <c r="MXS276" s="674"/>
      <c r="MXT276" s="674"/>
      <c r="MXU276" s="674"/>
      <c r="MXV276" s="674"/>
      <c r="MXW276" s="674"/>
      <c r="MXX276" s="674"/>
      <c r="MXY276" s="674"/>
      <c r="MXZ276" s="674"/>
      <c r="MYA276" s="674"/>
      <c r="MYB276" s="674"/>
      <c r="MYC276" s="674"/>
      <c r="MYD276" s="675"/>
      <c r="MYE276" s="675"/>
      <c r="MYF276" s="675"/>
      <c r="MYG276" s="675"/>
      <c r="MYH276" s="675"/>
      <c r="MYI276" s="674"/>
      <c r="MYJ276" s="674"/>
      <c r="MYK276" s="675"/>
      <c r="MYL276" s="675"/>
      <c r="MYM276" s="674"/>
      <c r="MYN276" s="674"/>
      <c r="MYO276" s="675"/>
      <c r="MYP276" s="675"/>
      <c r="MYQ276" s="674"/>
      <c r="MYR276" s="674"/>
      <c r="MYS276" s="674"/>
      <c r="MYT276" s="674"/>
      <c r="MYU276" s="674"/>
      <c r="MYV276" s="674"/>
      <c r="MYW276" s="674"/>
      <c r="MYX276" s="675"/>
      <c r="MYY276" s="675"/>
      <c r="MYZ276" s="674"/>
      <c r="MZA276" s="674"/>
      <c r="MZB276" s="675"/>
      <c r="MZC276" s="675"/>
      <c r="MZD276" s="674"/>
      <c r="MZE276" s="674"/>
      <c r="MZF276" s="674"/>
      <c r="MZG276" s="674"/>
      <c r="MZH276" s="674"/>
      <c r="MZI276" s="673"/>
      <c r="MZJ276" s="677"/>
      <c r="MZK276" s="674"/>
      <c r="MZL276" s="674"/>
      <c r="MZM276" s="674"/>
      <c r="MZN276" s="674"/>
      <c r="MZO276" s="674"/>
      <c r="MZP276" s="674"/>
      <c r="MZQ276" s="674"/>
      <c r="MZR276" s="676"/>
      <c r="MZS276" s="676"/>
      <c r="MZT276" s="676"/>
      <c r="MZU276" s="676"/>
      <c r="MZV276" s="676"/>
      <c r="MZW276" s="676"/>
      <c r="MZX276" s="676"/>
      <c r="MZY276" s="676"/>
      <c r="MZZ276" s="676"/>
      <c r="NAA276" s="676"/>
      <c r="NAB276" s="676"/>
      <c r="NAC276" s="676"/>
      <c r="NAD276" s="676"/>
      <c r="NAE276" s="676"/>
      <c r="NAF276" s="676"/>
      <c r="NAG276" s="676"/>
      <c r="NAH276" s="676"/>
      <c r="NAI276" s="676"/>
      <c r="NAJ276" s="676"/>
      <c r="NAK276" s="676"/>
      <c r="NAL276" s="676"/>
      <c r="NAM276" s="676"/>
      <c r="NAN276" s="676"/>
      <c r="NAO276" s="676"/>
      <c r="NAP276" s="676"/>
      <c r="NAQ276" s="676"/>
      <c r="NAR276" s="676"/>
      <c r="NAS276" s="676"/>
      <c r="NAT276" s="676"/>
      <c r="NAU276" s="676"/>
      <c r="NAV276" s="676"/>
      <c r="NAW276" s="676"/>
      <c r="NAX276" s="676"/>
      <c r="NAY276" s="676"/>
      <c r="NAZ276" s="676"/>
      <c r="NBA276" s="676"/>
      <c r="NBB276" s="676"/>
      <c r="NBC276" s="676"/>
      <c r="NBD276" s="676"/>
      <c r="NBE276" s="676"/>
      <c r="NBF276" s="676"/>
      <c r="NBG276" s="676"/>
      <c r="NBH276" s="676"/>
      <c r="NBI276" s="676"/>
      <c r="NBJ276" s="674"/>
      <c r="NBK276" s="674"/>
      <c r="NBL276" s="674"/>
      <c r="NBM276" s="674"/>
      <c r="NBN276" s="674"/>
      <c r="NBO276" s="674"/>
      <c r="NBP276" s="674"/>
      <c r="NBQ276" s="674"/>
      <c r="NBR276" s="674"/>
      <c r="NBS276" s="674"/>
      <c r="NBT276" s="674"/>
      <c r="NBU276" s="674"/>
      <c r="NBV276" s="674"/>
      <c r="NBW276" s="674"/>
      <c r="NBX276" s="674"/>
      <c r="NBY276" s="674"/>
      <c r="NBZ276" s="674"/>
      <c r="NCA276" s="674"/>
      <c r="NCB276" s="674"/>
      <c r="NCC276" s="674"/>
      <c r="NCD276" s="674"/>
      <c r="NCE276" s="674"/>
      <c r="NCF276" s="674"/>
      <c r="NCG276" s="674"/>
      <c r="NCH276" s="675"/>
      <c r="NCI276" s="675"/>
      <c r="NCJ276" s="675"/>
      <c r="NCK276" s="675"/>
      <c r="NCL276" s="675"/>
      <c r="NCM276" s="674"/>
      <c r="NCN276" s="674"/>
      <c r="NCO276" s="675"/>
      <c r="NCP276" s="675"/>
      <c r="NCQ276" s="674"/>
      <c r="NCR276" s="674"/>
      <c r="NCS276" s="675"/>
      <c r="NCT276" s="675"/>
      <c r="NCU276" s="674"/>
      <c r="NCV276" s="674"/>
      <c r="NCW276" s="674"/>
      <c r="NCX276" s="674"/>
      <c r="NCY276" s="674"/>
      <c r="NCZ276" s="674"/>
      <c r="NDA276" s="674"/>
      <c r="NDB276" s="675"/>
      <c r="NDC276" s="675"/>
      <c r="NDD276" s="674"/>
      <c r="NDE276" s="674"/>
      <c r="NDF276" s="675"/>
      <c r="NDG276" s="675"/>
      <c r="NDH276" s="674"/>
      <c r="NDI276" s="674"/>
      <c r="NDJ276" s="674"/>
      <c r="NDK276" s="674"/>
      <c r="NDL276" s="674"/>
      <c r="NDM276" s="673"/>
      <c r="NDN276" s="677"/>
      <c r="NDO276" s="674"/>
      <c r="NDP276" s="674"/>
      <c r="NDQ276" s="674"/>
      <c r="NDR276" s="674"/>
      <c r="NDS276" s="674"/>
      <c r="NDT276" s="674"/>
      <c r="NDU276" s="674"/>
      <c r="NDV276" s="676"/>
      <c r="NDW276" s="676"/>
      <c r="NDX276" s="676"/>
      <c r="NDY276" s="676"/>
      <c r="NDZ276" s="676"/>
      <c r="NEA276" s="676"/>
      <c r="NEB276" s="676"/>
      <c r="NEC276" s="676"/>
      <c r="NED276" s="676"/>
      <c r="NEE276" s="676"/>
      <c r="NEF276" s="676"/>
      <c r="NEG276" s="676"/>
      <c r="NEH276" s="676"/>
      <c r="NEI276" s="676"/>
      <c r="NEJ276" s="676"/>
      <c r="NEK276" s="676"/>
      <c r="NEL276" s="676"/>
      <c r="NEM276" s="676"/>
      <c r="NEN276" s="676"/>
      <c r="NEO276" s="676"/>
      <c r="NEP276" s="676"/>
      <c r="NEQ276" s="676"/>
      <c r="NER276" s="676"/>
      <c r="NES276" s="676"/>
      <c r="NET276" s="676"/>
      <c r="NEU276" s="676"/>
      <c r="NEV276" s="676"/>
      <c r="NEW276" s="676"/>
      <c r="NEX276" s="676"/>
      <c r="NEY276" s="676"/>
      <c r="NEZ276" s="676"/>
      <c r="NFA276" s="676"/>
      <c r="NFB276" s="676"/>
      <c r="NFC276" s="676"/>
      <c r="NFD276" s="676"/>
      <c r="NFE276" s="676"/>
      <c r="NFF276" s="676"/>
      <c r="NFG276" s="676"/>
      <c r="NFH276" s="676"/>
      <c r="NFI276" s="676"/>
      <c r="NFJ276" s="676"/>
      <c r="NFK276" s="676"/>
      <c r="NFL276" s="676"/>
      <c r="NFM276" s="676"/>
      <c r="NFN276" s="674"/>
      <c r="NFO276" s="674"/>
      <c r="NFP276" s="674"/>
      <c r="NFQ276" s="674"/>
      <c r="NFR276" s="674"/>
      <c r="NFS276" s="674"/>
      <c r="NFT276" s="674"/>
      <c r="NFU276" s="674"/>
      <c r="NFV276" s="674"/>
      <c r="NFW276" s="674"/>
      <c r="NFX276" s="674"/>
      <c r="NFY276" s="674"/>
      <c r="NFZ276" s="674"/>
      <c r="NGA276" s="674"/>
      <c r="NGB276" s="674"/>
      <c r="NGC276" s="674"/>
      <c r="NGD276" s="674"/>
      <c r="NGE276" s="674"/>
      <c r="NGF276" s="674"/>
      <c r="NGG276" s="674"/>
      <c r="NGH276" s="674"/>
      <c r="NGI276" s="674"/>
      <c r="NGJ276" s="674"/>
      <c r="NGK276" s="674"/>
      <c r="NGL276" s="675"/>
      <c r="NGM276" s="675"/>
      <c r="NGN276" s="675"/>
      <c r="NGO276" s="675"/>
      <c r="NGP276" s="675"/>
      <c r="NGQ276" s="674"/>
      <c r="NGR276" s="674"/>
      <c r="NGS276" s="675"/>
      <c r="NGT276" s="675"/>
      <c r="NGU276" s="674"/>
      <c r="NGV276" s="674"/>
      <c r="NGW276" s="675"/>
      <c r="NGX276" s="675"/>
      <c r="NGY276" s="674"/>
      <c r="NGZ276" s="674"/>
      <c r="NHA276" s="674"/>
      <c r="NHB276" s="674"/>
      <c r="NHC276" s="674"/>
      <c r="NHD276" s="674"/>
      <c r="NHE276" s="674"/>
      <c r="NHF276" s="675"/>
      <c r="NHG276" s="675"/>
      <c r="NHH276" s="674"/>
      <c r="NHI276" s="674"/>
      <c r="NHJ276" s="675"/>
      <c r="NHK276" s="675"/>
      <c r="NHL276" s="674"/>
      <c r="NHM276" s="674"/>
      <c r="NHN276" s="674"/>
      <c r="NHO276" s="674"/>
      <c r="NHP276" s="674"/>
      <c r="NHQ276" s="673"/>
      <c r="NHR276" s="677"/>
      <c r="NHS276" s="674"/>
      <c r="NHT276" s="674"/>
      <c r="NHU276" s="674"/>
      <c r="NHV276" s="674"/>
      <c r="NHW276" s="674"/>
      <c r="NHX276" s="674"/>
      <c r="NHY276" s="674"/>
      <c r="NHZ276" s="676"/>
      <c r="NIA276" s="676"/>
      <c r="NIB276" s="676"/>
      <c r="NIC276" s="676"/>
      <c r="NID276" s="676"/>
      <c r="NIE276" s="676"/>
      <c r="NIF276" s="676"/>
      <c r="NIG276" s="676"/>
      <c r="NIH276" s="676"/>
      <c r="NII276" s="676"/>
      <c r="NIJ276" s="676"/>
      <c r="NIK276" s="676"/>
      <c r="NIL276" s="676"/>
      <c r="NIM276" s="676"/>
      <c r="NIN276" s="676"/>
      <c r="NIO276" s="676"/>
      <c r="NIP276" s="676"/>
      <c r="NIQ276" s="676"/>
      <c r="NIR276" s="676"/>
      <c r="NIS276" s="676"/>
      <c r="NIT276" s="676"/>
      <c r="NIU276" s="676"/>
      <c r="NIV276" s="676"/>
      <c r="NIW276" s="676"/>
      <c r="NIX276" s="676"/>
      <c r="NIY276" s="676"/>
      <c r="NIZ276" s="676"/>
      <c r="NJA276" s="676"/>
      <c r="NJB276" s="676"/>
      <c r="NJC276" s="676"/>
      <c r="NJD276" s="676"/>
      <c r="NJE276" s="676"/>
      <c r="NJF276" s="676"/>
      <c r="NJG276" s="676"/>
      <c r="NJH276" s="676"/>
      <c r="NJI276" s="676"/>
      <c r="NJJ276" s="676"/>
      <c r="NJK276" s="676"/>
      <c r="NJL276" s="676"/>
      <c r="NJM276" s="676"/>
      <c r="NJN276" s="676"/>
      <c r="NJO276" s="676"/>
      <c r="NJP276" s="676"/>
      <c r="NJQ276" s="676"/>
      <c r="NJR276" s="674"/>
      <c r="NJS276" s="674"/>
      <c r="NJT276" s="674"/>
      <c r="NJU276" s="674"/>
      <c r="NJV276" s="674"/>
      <c r="NJW276" s="674"/>
      <c r="NJX276" s="674"/>
      <c r="NJY276" s="674"/>
      <c r="NJZ276" s="674"/>
      <c r="NKA276" s="674"/>
      <c r="NKB276" s="674"/>
      <c r="NKC276" s="674"/>
      <c r="NKD276" s="674"/>
      <c r="NKE276" s="674"/>
      <c r="NKF276" s="674"/>
      <c r="NKG276" s="674"/>
      <c r="NKH276" s="674"/>
      <c r="NKI276" s="674"/>
      <c r="NKJ276" s="674"/>
      <c r="NKK276" s="674"/>
      <c r="NKL276" s="674"/>
      <c r="NKM276" s="674"/>
      <c r="NKN276" s="674"/>
      <c r="NKO276" s="674"/>
      <c r="NKP276" s="675"/>
      <c r="NKQ276" s="675"/>
      <c r="NKR276" s="675"/>
      <c r="NKS276" s="675"/>
      <c r="NKT276" s="675"/>
      <c r="NKU276" s="674"/>
      <c r="NKV276" s="674"/>
      <c r="NKW276" s="675"/>
      <c r="NKX276" s="675"/>
      <c r="NKY276" s="674"/>
      <c r="NKZ276" s="674"/>
      <c r="NLA276" s="675"/>
      <c r="NLB276" s="675"/>
      <c r="NLC276" s="674"/>
      <c r="NLD276" s="674"/>
      <c r="NLE276" s="674"/>
      <c r="NLF276" s="674"/>
      <c r="NLG276" s="674"/>
      <c r="NLH276" s="674"/>
      <c r="NLI276" s="674"/>
      <c r="NLJ276" s="675"/>
      <c r="NLK276" s="675"/>
      <c r="NLL276" s="674"/>
      <c r="NLM276" s="674"/>
      <c r="NLN276" s="675"/>
      <c r="NLO276" s="675"/>
      <c r="NLP276" s="674"/>
      <c r="NLQ276" s="674"/>
      <c r="NLR276" s="674"/>
      <c r="NLS276" s="674"/>
      <c r="NLT276" s="674"/>
      <c r="NLU276" s="673"/>
      <c r="NLV276" s="677"/>
      <c r="NLW276" s="674"/>
      <c r="NLX276" s="674"/>
      <c r="NLY276" s="674"/>
      <c r="NLZ276" s="674"/>
      <c r="NMA276" s="674"/>
      <c r="NMB276" s="674"/>
      <c r="NMC276" s="674"/>
      <c r="NMD276" s="676"/>
      <c r="NME276" s="676"/>
      <c r="NMF276" s="676"/>
      <c r="NMG276" s="676"/>
      <c r="NMH276" s="676"/>
      <c r="NMI276" s="676"/>
      <c r="NMJ276" s="676"/>
      <c r="NMK276" s="676"/>
      <c r="NML276" s="676"/>
      <c r="NMM276" s="676"/>
      <c r="NMN276" s="676"/>
      <c r="NMO276" s="676"/>
      <c r="NMP276" s="676"/>
      <c r="NMQ276" s="676"/>
      <c r="NMR276" s="676"/>
      <c r="NMS276" s="676"/>
      <c r="NMT276" s="676"/>
      <c r="NMU276" s="676"/>
      <c r="NMV276" s="676"/>
      <c r="NMW276" s="676"/>
      <c r="NMX276" s="676"/>
      <c r="NMY276" s="676"/>
      <c r="NMZ276" s="676"/>
      <c r="NNA276" s="676"/>
      <c r="NNB276" s="676"/>
      <c r="NNC276" s="676"/>
      <c r="NND276" s="676"/>
      <c r="NNE276" s="676"/>
      <c r="NNF276" s="676"/>
      <c r="NNG276" s="676"/>
      <c r="NNH276" s="676"/>
      <c r="NNI276" s="676"/>
      <c r="NNJ276" s="676"/>
      <c r="NNK276" s="676"/>
      <c r="NNL276" s="676"/>
      <c r="NNM276" s="676"/>
      <c r="NNN276" s="676"/>
      <c r="NNO276" s="676"/>
      <c r="NNP276" s="676"/>
      <c r="NNQ276" s="676"/>
      <c r="NNR276" s="676"/>
      <c r="NNS276" s="676"/>
      <c r="NNT276" s="676"/>
      <c r="NNU276" s="676"/>
      <c r="NNV276" s="674"/>
      <c r="NNW276" s="674"/>
      <c r="NNX276" s="674"/>
      <c r="NNY276" s="674"/>
      <c r="NNZ276" s="674"/>
      <c r="NOA276" s="674"/>
      <c r="NOB276" s="674"/>
      <c r="NOC276" s="674"/>
      <c r="NOD276" s="674"/>
      <c r="NOE276" s="674"/>
      <c r="NOF276" s="674"/>
      <c r="NOG276" s="674"/>
      <c r="NOH276" s="674"/>
      <c r="NOI276" s="674"/>
      <c r="NOJ276" s="674"/>
      <c r="NOK276" s="674"/>
      <c r="NOL276" s="674"/>
      <c r="NOM276" s="674"/>
      <c r="NON276" s="674"/>
      <c r="NOO276" s="674"/>
      <c r="NOP276" s="674"/>
      <c r="NOQ276" s="674"/>
      <c r="NOR276" s="674"/>
      <c r="NOS276" s="674"/>
      <c r="NOT276" s="675"/>
      <c r="NOU276" s="675"/>
      <c r="NOV276" s="675"/>
      <c r="NOW276" s="675"/>
      <c r="NOX276" s="675"/>
      <c r="NOY276" s="674"/>
      <c r="NOZ276" s="674"/>
      <c r="NPA276" s="675"/>
      <c r="NPB276" s="675"/>
      <c r="NPC276" s="674"/>
      <c r="NPD276" s="674"/>
      <c r="NPE276" s="675"/>
      <c r="NPF276" s="675"/>
      <c r="NPG276" s="674"/>
      <c r="NPH276" s="674"/>
      <c r="NPI276" s="674"/>
      <c r="NPJ276" s="674"/>
      <c r="NPK276" s="674"/>
      <c r="NPL276" s="674"/>
      <c r="NPM276" s="674"/>
      <c r="NPN276" s="675"/>
      <c r="NPO276" s="675"/>
      <c r="NPP276" s="674"/>
      <c r="NPQ276" s="674"/>
      <c r="NPR276" s="675"/>
      <c r="NPS276" s="675"/>
      <c r="NPT276" s="674"/>
      <c r="NPU276" s="674"/>
      <c r="NPV276" s="674"/>
      <c r="NPW276" s="674"/>
      <c r="NPX276" s="674"/>
      <c r="NPY276" s="673"/>
      <c r="NPZ276" s="677"/>
      <c r="NQA276" s="674"/>
      <c r="NQB276" s="674"/>
      <c r="NQC276" s="674"/>
      <c r="NQD276" s="674"/>
      <c r="NQE276" s="674"/>
      <c r="NQF276" s="674"/>
      <c r="NQG276" s="674"/>
      <c r="NQH276" s="676"/>
      <c r="NQI276" s="676"/>
      <c r="NQJ276" s="676"/>
      <c r="NQK276" s="676"/>
      <c r="NQL276" s="676"/>
      <c r="NQM276" s="676"/>
      <c r="NQN276" s="676"/>
      <c r="NQO276" s="676"/>
      <c r="NQP276" s="676"/>
      <c r="NQQ276" s="676"/>
      <c r="NQR276" s="676"/>
      <c r="NQS276" s="676"/>
      <c r="NQT276" s="676"/>
      <c r="NQU276" s="676"/>
      <c r="NQV276" s="676"/>
      <c r="NQW276" s="676"/>
      <c r="NQX276" s="676"/>
      <c r="NQY276" s="676"/>
      <c r="NQZ276" s="676"/>
      <c r="NRA276" s="676"/>
      <c r="NRB276" s="676"/>
      <c r="NRC276" s="676"/>
      <c r="NRD276" s="676"/>
      <c r="NRE276" s="676"/>
      <c r="NRF276" s="676"/>
      <c r="NRG276" s="676"/>
      <c r="NRH276" s="676"/>
      <c r="NRI276" s="676"/>
      <c r="NRJ276" s="676"/>
      <c r="NRK276" s="676"/>
      <c r="NRL276" s="676"/>
      <c r="NRM276" s="676"/>
      <c r="NRN276" s="676"/>
      <c r="NRO276" s="676"/>
      <c r="NRP276" s="676"/>
      <c r="NRQ276" s="676"/>
      <c r="NRR276" s="676"/>
      <c r="NRS276" s="676"/>
      <c r="NRT276" s="676"/>
      <c r="NRU276" s="676"/>
      <c r="NRV276" s="676"/>
      <c r="NRW276" s="676"/>
      <c r="NRX276" s="676"/>
      <c r="NRY276" s="676"/>
      <c r="NRZ276" s="674"/>
      <c r="NSA276" s="674"/>
      <c r="NSB276" s="674"/>
      <c r="NSC276" s="674"/>
      <c r="NSD276" s="674"/>
      <c r="NSE276" s="674"/>
      <c r="NSF276" s="674"/>
      <c r="NSG276" s="674"/>
      <c r="NSH276" s="674"/>
      <c r="NSI276" s="674"/>
      <c r="NSJ276" s="674"/>
      <c r="NSK276" s="674"/>
      <c r="NSL276" s="674"/>
      <c r="NSM276" s="674"/>
      <c r="NSN276" s="674"/>
      <c r="NSO276" s="674"/>
      <c r="NSP276" s="674"/>
      <c r="NSQ276" s="674"/>
      <c r="NSR276" s="674"/>
      <c r="NSS276" s="674"/>
      <c r="NST276" s="674"/>
      <c r="NSU276" s="674"/>
      <c r="NSV276" s="674"/>
      <c r="NSW276" s="674"/>
      <c r="NSX276" s="675"/>
      <c r="NSY276" s="675"/>
      <c r="NSZ276" s="675"/>
      <c r="NTA276" s="675"/>
      <c r="NTB276" s="675"/>
      <c r="NTC276" s="674"/>
      <c r="NTD276" s="674"/>
      <c r="NTE276" s="675"/>
      <c r="NTF276" s="675"/>
      <c r="NTG276" s="674"/>
      <c r="NTH276" s="674"/>
      <c r="NTI276" s="675"/>
      <c r="NTJ276" s="675"/>
      <c r="NTK276" s="674"/>
      <c r="NTL276" s="674"/>
      <c r="NTM276" s="674"/>
      <c r="NTN276" s="674"/>
      <c r="NTO276" s="674"/>
      <c r="NTP276" s="674"/>
      <c r="NTQ276" s="674"/>
      <c r="NTR276" s="675"/>
      <c r="NTS276" s="675"/>
      <c r="NTT276" s="674"/>
      <c r="NTU276" s="674"/>
      <c r="NTV276" s="675"/>
      <c r="NTW276" s="675"/>
      <c r="NTX276" s="674"/>
      <c r="NTY276" s="674"/>
      <c r="NTZ276" s="674"/>
      <c r="NUA276" s="674"/>
      <c r="NUB276" s="674"/>
      <c r="NUC276" s="673"/>
      <c r="NUD276" s="677"/>
      <c r="NUE276" s="674"/>
      <c r="NUF276" s="674"/>
      <c r="NUG276" s="674"/>
      <c r="NUH276" s="674"/>
      <c r="NUI276" s="674"/>
      <c r="NUJ276" s="674"/>
      <c r="NUK276" s="674"/>
      <c r="NUL276" s="676"/>
      <c r="NUM276" s="676"/>
      <c r="NUN276" s="676"/>
      <c r="NUO276" s="676"/>
      <c r="NUP276" s="676"/>
      <c r="NUQ276" s="676"/>
      <c r="NUR276" s="676"/>
      <c r="NUS276" s="676"/>
      <c r="NUT276" s="676"/>
      <c r="NUU276" s="676"/>
      <c r="NUV276" s="676"/>
      <c r="NUW276" s="676"/>
      <c r="NUX276" s="676"/>
      <c r="NUY276" s="676"/>
      <c r="NUZ276" s="676"/>
      <c r="NVA276" s="676"/>
      <c r="NVB276" s="676"/>
      <c r="NVC276" s="676"/>
      <c r="NVD276" s="676"/>
      <c r="NVE276" s="676"/>
      <c r="NVF276" s="676"/>
      <c r="NVG276" s="676"/>
      <c r="NVH276" s="676"/>
      <c r="NVI276" s="676"/>
      <c r="NVJ276" s="676"/>
      <c r="NVK276" s="676"/>
      <c r="NVL276" s="676"/>
      <c r="NVM276" s="676"/>
      <c r="NVN276" s="676"/>
      <c r="NVO276" s="676"/>
      <c r="NVP276" s="676"/>
      <c r="NVQ276" s="676"/>
      <c r="NVR276" s="676"/>
      <c r="NVS276" s="676"/>
      <c r="NVT276" s="676"/>
      <c r="NVU276" s="676"/>
      <c r="NVV276" s="676"/>
      <c r="NVW276" s="676"/>
      <c r="NVX276" s="676"/>
      <c r="NVY276" s="676"/>
      <c r="NVZ276" s="676"/>
      <c r="NWA276" s="676"/>
      <c r="NWB276" s="676"/>
      <c r="NWC276" s="676"/>
      <c r="NWD276" s="674"/>
      <c r="NWE276" s="674"/>
      <c r="NWF276" s="674"/>
      <c r="NWG276" s="674"/>
      <c r="NWH276" s="674"/>
      <c r="NWI276" s="674"/>
      <c r="NWJ276" s="674"/>
      <c r="NWK276" s="674"/>
      <c r="NWL276" s="674"/>
      <c r="NWM276" s="674"/>
      <c r="NWN276" s="674"/>
      <c r="NWO276" s="674"/>
      <c r="NWP276" s="674"/>
      <c r="NWQ276" s="674"/>
      <c r="NWR276" s="674"/>
      <c r="NWS276" s="674"/>
      <c r="NWT276" s="674"/>
      <c r="NWU276" s="674"/>
      <c r="NWV276" s="674"/>
      <c r="NWW276" s="674"/>
      <c r="NWX276" s="674"/>
      <c r="NWY276" s="674"/>
      <c r="NWZ276" s="674"/>
      <c r="NXA276" s="674"/>
      <c r="NXB276" s="675"/>
      <c r="NXC276" s="675"/>
      <c r="NXD276" s="675"/>
      <c r="NXE276" s="675"/>
      <c r="NXF276" s="675"/>
      <c r="NXG276" s="674"/>
      <c r="NXH276" s="674"/>
      <c r="NXI276" s="675"/>
      <c r="NXJ276" s="675"/>
      <c r="NXK276" s="674"/>
      <c r="NXL276" s="674"/>
      <c r="NXM276" s="675"/>
      <c r="NXN276" s="675"/>
      <c r="NXO276" s="674"/>
      <c r="NXP276" s="674"/>
      <c r="NXQ276" s="674"/>
      <c r="NXR276" s="674"/>
      <c r="NXS276" s="674"/>
      <c r="NXT276" s="674"/>
      <c r="NXU276" s="674"/>
      <c r="NXV276" s="675"/>
      <c r="NXW276" s="675"/>
      <c r="NXX276" s="674"/>
      <c r="NXY276" s="674"/>
      <c r="NXZ276" s="675"/>
      <c r="NYA276" s="675"/>
      <c r="NYB276" s="674"/>
      <c r="NYC276" s="674"/>
      <c r="NYD276" s="674"/>
      <c r="NYE276" s="674"/>
      <c r="NYF276" s="674"/>
      <c r="NYG276" s="673"/>
      <c r="NYH276" s="677"/>
      <c r="NYI276" s="674"/>
      <c r="NYJ276" s="674"/>
      <c r="NYK276" s="674"/>
      <c r="NYL276" s="674"/>
      <c r="NYM276" s="674"/>
      <c r="NYN276" s="674"/>
      <c r="NYO276" s="674"/>
      <c r="NYP276" s="676"/>
      <c r="NYQ276" s="676"/>
      <c r="NYR276" s="676"/>
      <c r="NYS276" s="676"/>
      <c r="NYT276" s="676"/>
      <c r="NYU276" s="676"/>
      <c r="NYV276" s="676"/>
      <c r="NYW276" s="676"/>
      <c r="NYX276" s="676"/>
      <c r="NYY276" s="676"/>
      <c r="NYZ276" s="676"/>
      <c r="NZA276" s="676"/>
      <c r="NZB276" s="676"/>
      <c r="NZC276" s="676"/>
      <c r="NZD276" s="676"/>
      <c r="NZE276" s="676"/>
      <c r="NZF276" s="676"/>
      <c r="NZG276" s="676"/>
      <c r="NZH276" s="676"/>
      <c r="NZI276" s="676"/>
      <c r="NZJ276" s="676"/>
      <c r="NZK276" s="676"/>
      <c r="NZL276" s="676"/>
      <c r="NZM276" s="676"/>
      <c r="NZN276" s="676"/>
      <c r="NZO276" s="676"/>
      <c r="NZP276" s="676"/>
      <c r="NZQ276" s="676"/>
      <c r="NZR276" s="676"/>
      <c r="NZS276" s="676"/>
      <c r="NZT276" s="676"/>
      <c r="NZU276" s="676"/>
      <c r="NZV276" s="676"/>
      <c r="NZW276" s="676"/>
      <c r="NZX276" s="676"/>
      <c r="NZY276" s="676"/>
      <c r="NZZ276" s="676"/>
      <c r="OAA276" s="676"/>
      <c r="OAB276" s="676"/>
      <c r="OAC276" s="676"/>
      <c r="OAD276" s="676"/>
      <c r="OAE276" s="676"/>
      <c r="OAF276" s="676"/>
      <c r="OAG276" s="676"/>
      <c r="OAH276" s="674"/>
      <c r="OAI276" s="674"/>
      <c r="OAJ276" s="674"/>
      <c r="OAK276" s="674"/>
      <c r="OAL276" s="674"/>
      <c r="OAM276" s="674"/>
      <c r="OAN276" s="674"/>
      <c r="OAO276" s="674"/>
      <c r="OAP276" s="674"/>
      <c r="OAQ276" s="674"/>
      <c r="OAR276" s="674"/>
      <c r="OAS276" s="674"/>
      <c r="OAT276" s="674"/>
      <c r="OAU276" s="674"/>
      <c r="OAV276" s="674"/>
      <c r="OAW276" s="674"/>
      <c r="OAX276" s="674"/>
      <c r="OAY276" s="674"/>
      <c r="OAZ276" s="674"/>
      <c r="OBA276" s="674"/>
      <c r="OBB276" s="674"/>
      <c r="OBC276" s="674"/>
      <c r="OBD276" s="674"/>
      <c r="OBE276" s="674"/>
      <c r="OBF276" s="675"/>
      <c r="OBG276" s="675"/>
      <c r="OBH276" s="675"/>
      <c r="OBI276" s="675"/>
      <c r="OBJ276" s="675"/>
      <c r="OBK276" s="674"/>
      <c r="OBL276" s="674"/>
      <c r="OBM276" s="675"/>
      <c r="OBN276" s="675"/>
      <c r="OBO276" s="674"/>
      <c r="OBP276" s="674"/>
      <c r="OBQ276" s="675"/>
      <c r="OBR276" s="675"/>
      <c r="OBS276" s="674"/>
      <c r="OBT276" s="674"/>
      <c r="OBU276" s="674"/>
      <c r="OBV276" s="674"/>
      <c r="OBW276" s="674"/>
      <c r="OBX276" s="674"/>
      <c r="OBY276" s="674"/>
      <c r="OBZ276" s="675"/>
      <c r="OCA276" s="675"/>
      <c r="OCB276" s="674"/>
      <c r="OCC276" s="674"/>
      <c r="OCD276" s="675"/>
      <c r="OCE276" s="675"/>
      <c r="OCF276" s="674"/>
      <c r="OCG276" s="674"/>
      <c r="OCH276" s="674"/>
      <c r="OCI276" s="674"/>
      <c r="OCJ276" s="674"/>
      <c r="OCK276" s="673"/>
      <c r="OCL276" s="677"/>
      <c r="OCM276" s="674"/>
      <c r="OCN276" s="674"/>
      <c r="OCO276" s="674"/>
      <c r="OCP276" s="674"/>
      <c r="OCQ276" s="674"/>
      <c r="OCR276" s="674"/>
      <c r="OCS276" s="674"/>
      <c r="OCT276" s="676"/>
      <c r="OCU276" s="676"/>
      <c r="OCV276" s="676"/>
      <c r="OCW276" s="676"/>
      <c r="OCX276" s="676"/>
      <c r="OCY276" s="676"/>
      <c r="OCZ276" s="676"/>
      <c r="ODA276" s="676"/>
      <c r="ODB276" s="676"/>
      <c r="ODC276" s="676"/>
      <c r="ODD276" s="676"/>
      <c r="ODE276" s="676"/>
      <c r="ODF276" s="676"/>
      <c r="ODG276" s="676"/>
      <c r="ODH276" s="676"/>
      <c r="ODI276" s="676"/>
      <c r="ODJ276" s="676"/>
      <c r="ODK276" s="676"/>
      <c r="ODL276" s="676"/>
      <c r="ODM276" s="676"/>
      <c r="ODN276" s="676"/>
      <c r="ODO276" s="676"/>
      <c r="ODP276" s="676"/>
      <c r="ODQ276" s="676"/>
      <c r="ODR276" s="676"/>
      <c r="ODS276" s="676"/>
      <c r="ODT276" s="676"/>
      <c r="ODU276" s="676"/>
      <c r="ODV276" s="676"/>
      <c r="ODW276" s="676"/>
      <c r="ODX276" s="676"/>
      <c r="ODY276" s="676"/>
      <c r="ODZ276" s="676"/>
      <c r="OEA276" s="676"/>
      <c r="OEB276" s="676"/>
      <c r="OEC276" s="676"/>
      <c r="OED276" s="676"/>
      <c r="OEE276" s="676"/>
      <c r="OEF276" s="676"/>
      <c r="OEG276" s="676"/>
      <c r="OEH276" s="676"/>
      <c r="OEI276" s="676"/>
      <c r="OEJ276" s="676"/>
      <c r="OEK276" s="676"/>
      <c r="OEL276" s="674"/>
      <c r="OEM276" s="674"/>
      <c r="OEN276" s="674"/>
      <c r="OEO276" s="674"/>
      <c r="OEP276" s="674"/>
      <c r="OEQ276" s="674"/>
      <c r="OER276" s="674"/>
      <c r="OES276" s="674"/>
      <c r="OET276" s="674"/>
      <c r="OEU276" s="674"/>
      <c r="OEV276" s="674"/>
      <c r="OEW276" s="674"/>
      <c r="OEX276" s="674"/>
      <c r="OEY276" s="674"/>
      <c r="OEZ276" s="674"/>
      <c r="OFA276" s="674"/>
      <c r="OFB276" s="674"/>
      <c r="OFC276" s="674"/>
      <c r="OFD276" s="674"/>
      <c r="OFE276" s="674"/>
      <c r="OFF276" s="674"/>
      <c r="OFG276" s="674"/>
      <c r="OFH276" s="674"/>
      <c r="OFI276" s="674"/>
      <c r="OFJ276" s="675"/>
      <c r="OFK276" s="675"/>
      <c r="OFL276" s="675"/>
      <c r="OFM276" s="675"/>
      <c r="OFN276" s="675"/>
      <c r="OFO276" s="674"/>
      <c r="OFP276" s="674"/>
      <c r="OFQ276" s="675"/>
      <c r="OFR276" s="675"/>
      <c r="OFS276" s="674"/>
      <c r="OFT276" s="674"/>
      <c r="OFU276" s="675"/>
      <c r="OFV276" s="675"/>
      <c r="OFW276" s="674"/>
      <c r="OFX276" s="674"/>
      <c r="OFY276" s="674"/>
      <c r="OFZ276" s="674"/>
      <c r="OGA276" s="674"/>
      <c r="OGB276" s="674"/>
      <c r="OGC276" s="674"/>
      <c r="OGD276" s="675"/>
      <c r="OGE276" s="675"/>
      <c r="OGF276" s="674"/>
      <c r="OGG276" s="674"/>
      <c r="OGH276" s="675"/>
      <c r="OGI276" s="675"/>
      <c r="OGJ276" s="674"/>
      <c r="OGK276" s="674"/>
      <c r="OGL276" s="674"/>
      <c r="OGM276" s="674"/>
      <c r="OGN276" s="674"/>
      <c r="OGO276" s="673"/>
      <c r="OGP276" s="677"/>
      <c r="OGQ276" s="674"/>
      <c r="OGR276" s="674"/>
      <c r="OGS276" s="674"/>
      <c r="OGT276" s="674"/>
      <c r="OGU276" s="674"/>
      <c r="OGV276" s="674"/>
      <c r="OGW276" s="674"/>
      <c r="OGX276" s="676"/>
      <c r="OGY276" s="676"/>
      <c r="OGZ276" s="676"/>
      <c r="OHA276" s="676"/>
      <c r="OHB276" s="676"/>
      <c r="OHC276" s="676"/>
      <c r="OHD276" s="676"/>
      <c r="OHE276" s="676"/>
      <c r="OHF276" s="676"/>
      <c r="OHG276" s="676"/>
      <c r="OHH276" s="676"/>
      <c r="OHI276" s="676"/>
      <c r="OHJ276" s="676"/>
      <c r="OHK276" s="676"/>
      <c r="OHL276" s="676"/>
      <c r="OHM276" s="676"/>
      <c r="OHN276" s="676"/>
      <c r="OHO276" s="676"/>
      <c r="OHP276" s="676"/>
      <c r="OHQ276" s="676"/>
      <c r="OHR276" s="676"/>
      <c r="OHS276" s="676"/>
      <c r="OHT276" s="676"/>
      <c r="OHU276" s="676"/>
      <c r="OHV276" s="676"/>
      <c r="OHW276" s="676"/>
      <c r="OHX276" s="676"/>
      <c r="OHY276" s="676"/>
      <c r="OHZ276" s="676"/>
      <c r="OIA276" s="676"/>
      <c r="OIB276" s="676"/>
      <c r="OIC276" s="676"/>
      <c r="OID276" s="676"/>
      <c r="OIE276" s="676"/>
      <c r="OIF276" s="676"/>
      <c r="OIG276" s="676"/>
      <c r="OIH276" s="676"/>
      <c r="OII276" s="676"/>
      <c r="OIJ276" s="676"/>
      <c r="OIK276" s="676"/>
      <c r="OIL276" s="676"/>
      <c r="OIM276" s="676"/>
      <c r="OIN276" s="676"/>
      <c r="OIO276" s="676"/>
      <c r="OIP276" s="674"/>
      <c r="OIQ276" s="674"/>
      <c r="OIR276" s="674"/>
      <c r="OIS276" s="674"/>
      <c r="OIT276" s="674"/>
      <c r="OIU276" s="674"/>
      <c r="OIV276" s="674"/>
      <c r="OIW276" s="674"/>
      <c r="OIX276" s="674"/>
      <c r="OIY276" s="674"/>
      <c r="OIZ276" s="674"/>
      <c r="OJA276" s="674"/>
      <c r="OJB276" s="674"/>
      <c r="OJC276" s="674"/>
      <c r="OJD276" s="674"/>
      <c r="OJE276" s="674"/>
      <c r="OJF276" s="674"/>
      <c r="OJG276" s="674"/>
      <c r="OJH276" s="674"/>
      <c r="OJI276" s="674"/>
      <c r="OJJ276" s="674"/>
      <c r="OJK276" s="674"/>
      <c r="OJL276" s="674"/>
      <c r="OJM276" s="674"/>
      <c r="OJN276" s="675"/>
      <c r="OJO276" s="675"/>
      <c r="OJP276" s="675"/>
      <c r="OJQ276" s="675"/>
      <c r="OJR276" s="675"/>
      <c r="OJS276" s="674"/>
      <c r="OJT276" s="674"/>
      <c r="OJU276" s="675"/>
      <c r="OJV276" s="675"/>
      <c r="OJW276" s="674"/>
      <c r="OJX276" s="674"/>
      <c r="OJY276" s="675"/>
      <c r="OJZ276" s="675"/>
      <c r="OKA276" s="674"/>
      <c r="OKB276" s="674"/>
      <c r="OKC276" s="674"/>
      <c r="OKD276" s="674"/>
      <c r="OKE276" s="674"/>
      <c r="OKF276" s="674"/>
      <c r="OKG276" s="674"/>
      <c r="OKH276" s="675"/>
      <c r="OKI276" s="675"/>
      <c r="OKJ276" s="674"/>
      <c r="OKK276" s="674"/>
      <c r="OKL276" s="675"/>
      <c r="OKM276" s="675"/>
      <c r="OKN276" s="674"/>
      <c r="OKO276" s="674"/>
      <c r="OKP276" s="674"/>
      <c r="OKQ276" s="674"/>
      <c r="OKR276" s="674"/>
      <c r="OKS276" s="673"/>
      <c r="OKT276" s="677"/>
      <c r="OKU276" s="674"/>
      <c r="OKV276" s="674"/>
      <c r="OKW276" s="674"/>
      <c r="OKX276" s="674"/>
      <c r="OKY276" s="674"/>
      <c r="OKZ276" s="674"/>
      <c r="OLA276" s="674"/>
      <c r="OLB276" s="676"/>
      <c r="OLC276" s="676"/>
      <c r="OLD276" s="676"/>
      <c r="OLE276" s="676"/>
      <c r="OLF276" s="676"/>
      <c r="OLG276" s="676"/>
      <c r="OLH276" s="676"/>
      <c r="OLI276" s="676"/>
      <c r="OLJ276" s="676"/>
      <c r="OLK276" s="676"/>
      <c r="OLL276" s="676"/>
      <c r="OLM276" s="676"/>
      <c r="OLN276" s="676"/>
      <c r="OLO276" s="676"/>
      <c r="OLP276" s="676"/>
      <c r="OLQ276" s="676"/>
      <c r="OLR276" s="676"/>
      <c r="OLS276" s="676"/>
      <c r="OLT276" s="676"/>
      <c r="OLU276" s="676"/>
      <c r="OLV276" s="676"/>
      <c r="OLW276" s="676"/>
      <c r="OLX276" s="676"/>
      <c r="OLY276" s="676"/>
      <c r="OLZ276" s="676"/>
      <c r="OMA276" s="676"/>
      <c r="OMB276" s="676"/>
      <c r="OMC276" s="676"/>
      <c r="OMD276" s="676"/>
      <c r="OME276" s="676"/>
      <c r="OMF276" s="676"/>
      <c r="OMG276" s="676"/>
      <c r="OMH276" s="676"/>
      <c r="OMI276" s="676"/>
      <c r="OMJ276" s="676"/>
      <c r="OMK276" s="676"/>
      <c r="OML276" s="676"/>
      <c r="OMM276" s="676"/>
      <c r="OMN276" s="676"/>
      <c r="OMO276" s="676"/>
      <c r="OMP276" s="676"/>
      <c r="OMQ276" s="676"/>
      <c r="OMR276" s="676"/>
      <c r="OMS276" s="676"/>
      <c r="OMT276" s="674"/>
      <c r="OMU276" s="674"/>
      <c r="OMV276" s="674"/>
      <c r="OMW276" s="674"/>
      <c r="OMX276" s="674"/>
      <c r="OMY276" s="674"/>
      <c r="OMZ276" s="674"/>
      <c r="ONA276" s="674"/>
      <c r="ONB276" s="674"/>
      <c r="ONC276" s="674"/>
      <c r="OND276" s="674"/>
      <c r="ONE276" s="674"/>
      <c r="ONF276" s="674"/>
      <c r="ONG276" s="674"/>
      <c r="ONH276" s="674"/>
      <c r="ONI276" s="674"/>
      <c r="ONJ276" s="674"/>
      <c r="ONK276" s="674"/>
      <c r="ONL276" s="674"/>
      <c r="ONM276" s="674"/>
      <c r="ONN276" s="674"/>
      <c r="ONO276" s="674"/>
      <c r="ONP276" s="674"/>
      <c r="ONQ276" s="674"/>
      <c r="ONR276" s="675"/>
      <c r="ONS276" s="675"/>
      <c r="ONT276" s="675"/>
      <c r="ONU276" s="675"/>
      <c r="ONV276" s="675"/>
      <c r="ONW276" s="674"/>
      <c r="ONX276" s="674"/>
      <c r="ONY276" s="675"/>
      <c r="ONZ276" s="675"/>
      <c r="OOA276" s="674"/>
      <c r="OOB276" s="674"/>
      <c r="OOC276" s="675"/>
      <c r="OOD276" s="675"/>
      <c r="OOE276" s="674"/>
      <c r="OOF276" s="674"/>
      <c r="OOG276" s="674"/>
      <c r="OOH276" s="674"/>
      <c r="OOI276" s="674"/>
      <c r="OOJ276" s="674"/>
      <c r="OOK276" s="674"/>
      <c r="OOL276" s="675"/>
      <c r="OOM276" s="675"/>
      <c r="OON276" s="674"/>
      <c r="OOO276" s="674"/>
      <c r="OOP276" s="675"/>
      <c r="OOQ276" s="675"/>
      <c r="OOR276" s="674"/>
      <c r="OOS276" s="674"/>
      <c r="OOT276" s="674"/>
      <c r="OOU276" s="674"/>
      <c r="OOV276" s="674"/>
      <c r="OOW276" s="673"/>
      <c r="OOX276" s="677"/>
      <c r="OOY276" s="674"/>
      <c r="OOZ276" s="674"/>
      <c r="OPA276" s="674"/>
      <c r="OPB276" s="674"/>
      <c r="OPC276" s="674"/>
      <c r="OPD276" s="674"/>
      <c r="OPE276" s="674"/>
      <c r="OPF276" s="676"/>
      <c r="OPG276" s="676"/>
      <c r="OPH276" s="676"/>
      <c r="OPI276" s="676"/>
      <c r="OPJ276" s="676"/>
      <c r="OPK276" s="676"/>
      <c r="OPL276" s="676"/>
      <c r="OPM276" s="676"/>
      <c r="OPN276" s="676"/>
      <c r="OPO276" s="676"/>
      <c r="OPP276" s="676"/>
      <c r="OPQ276" s="676"/>
      <c r="OPR276" s="676"/>
      <c r="OPS276" s="676"/>
      <c r="OPT276" s="676"/>
      <c r="OPU276" s="676"/>
      <c r="OPV276" s="676"/>
      <c r="OPW276" s="676"/>
      <c r="OPX276" s="676"/>
      <c r="OPY276" s="676"/>
      <c r="OPZ276" s="676"/>
      <c r="OQA276" s="676"/>
      <c r="OQB276" s="676"/>
      <c r="OQC276" s="676"/>
      <c r="OQD276" s="676"/>
      <c r="OQE276" s="676"/>
      <c r="OQF276" s="676"/>
      <c r="OQG276" s="676"/>
      <c r="OQH276" s="676"/>
      <c r="OQI276" s="676"/>
      <c r="OQJ276" s="676"/>
      <c r="OQK276" s="676"/>
      <c r="OQL276" s="676"/>
      <c r="OQM276" s="676"/>
      <c r="OQN276" s="676"/>
      <c r="OQO276" s="676"/>
      <c r="OQP276" s="676"/>
      <c r="OQQ276" s="676"/>
      <c r="OQR276" s="676"/>
      <c r="OQS276" s="676"/>
      <c r="OQT276" s="676"/>
      <c r="OQU276" s="676"/>
      <c r="OQV276" s="676"/>
      <c r="OQW276" s="676"/>
      <c r="OQX276" s="674"/>
      <c r="OQY276" s="674"/>
      <c r="OQZ276" s="674"/>
      <c r="ORA276" s="674"/>
      <c r="ORB276" s="674"/>
      <c r="ORC276" s="674"/>
      <c r="ORD276" s="674"/>
      <c r="ORE276" s="674"/>
      <c r="ORF276" s="674"/>
      <c r="ORG276" s="674"/>
      <c r="ORH276" s="674"/>
      <c r="ORI276" s="674"/>
      <c r="ORJ276" s="674"/>
      <c r="ORK276" s="674"/>
      <c r="ORL276" s="674"/>
      <c r="ORM276" s="674"/>
      <c r="ORN276" s="674"/>
      <c r="ORO276" s="674"/>
      <c r="ORP276" s="674"/>
      <c r="ORQ276" s="674"/>
      <c r="ORR276" s="674"/>
      <c r="ORS276" s="674"/>
      <c r="ORT276" s="674"/>
      <c r="ORU276" s="674"/>
      <c r="ORV276" s="675"/>
      <c r="ORW276" s="675"/>
      <c r="ORX276" s="675"/>
      <c r="ORY276" s="675"/>
      <c r="ORZ276" s="675"/>
      <c r="OSA276" s="674"/>
      <c r="OSB276" s="674"/>
      <c r="OSC276" s="675"/>
      <c r="OSD276" s="675"/>
      <c r="OSE276" s="674"/>
      <c r="OSF276" s="674"/>
      <c r="OSG276" s="675"/>
      <c r="OSH276" s="675"/>
      <c r="OSI276" s="674"/>
      <c r="OSJ276" s="674"/>
      <c r="OSK276" s="674"/>
      <c r="OSL276" s="674"/>
      <c r="OSM276" s="674"/>
      <c r="OSN276" s="674"/>
      <c r="OSO276" s="674"/>
      <c r="OSP276" s="675"/>
      <c r="OSQ276" s="675"/>
      <c r="OSR276" s="674"/>
      <c r="OSS276" s="674"/>
      <c r="OST276" s="675"/>
      <c r="OSU276" s="675"/>
      <c r="OSV276" s="674"/>
      <c r="OSW276" s="674"/>
      <c r="OSX276" s="674"/>
      <c r="OSY276" s="674"/>
      <c r="OSZ276" s="674"/>
      <c r="OTA276" s="673"/>
      <c r="OTB276" s="677"/>
      <c r="OTC276" s="674"/>
      <c r="OTD276" s="674"/>
      <c r="OTE276" s="674"/>
      <c r="OTF276" s="674"/>
      <c r="OTG276" s="674"/>
      <c r="OTH276" s="674"/>
      <c r="OTI276" s="674"/>
      <c r="OTJ276" s="676"/>
      <c r="OTK276" s="676"/>
      <c r="OTL276" s="676"/>
      <c r="OTM276" s="676"/>
      <c r="OTN276" s="676"/>
      <c r="OTO276" s="676"/>
      <c r="OTP276" s="676"/>
      <c r="OTQ276" s="676"/>
      <c r="OTR276" s="676"/>
      <c r="OTS276" s="676"/>
      <c r="OTT276" s="676"/>
      <c r="OTU276" s="676"/>
      <c r="OTV276" s="676"/>
      <c r="OTW276" s="676"/>
      <c r="OTX276" s="676"/>
      <c r="OTY276" s="676"/>
      <c r="OTZ276" s="676"/>
      <c r="OUA276" s="676"/>
      <c r="OUB276" s="676"/>
      <c r="OUC276" s="676"/>
      <c r="OUD276" s="676"/>
      <c r="OUE276" s="676"/>
      <c r="OUF276" s="676"/>
      <c r="OUG276" s="676"/>
      <c r="OUH276" s="676"/>
      <c r="OUI276" s="676"/>
      <c r="OUJ276" s="676"/>
      <c r="OUK276" s="676"/>
      <c r="OUL276" s="676"/>
      <c r="OUM276" s="676"/>
      <c r="OUN276" s="676"/>
      <c r="OUO276" s="676"/>
      <c r="OUP276" s="676"/>
      <c r="OUQ276" s="676"/>
      <c r="OUR276" s="676"/>
      <c r="OUS276" s="676"/>
      <c r="OUT276" s="676"/>
      <c r="OUU276" s="676"/>
      <c r="OUV276" s="676"/>
      <c r="OUW276" s="676"/>
      <c r="OUX276" s="676"/>
      <c r="OUY276" s="676"/>
      <c r="OUZ276" s="676"/>
      <c r="OVA276" s="676"/>
      <c r="OVB276" s="674"/>
      <c r="OVC276" s="674"/>
      <c r="OVD276" s="674"/>
      <c r="OVE276" s="674"/>
      <c r="OVF276" s="674"/>
      <c r="OVG276" s="674"/>
      <c r="OVH276" s="674"/>
      <c r="OVI276" s="674"/>
      <c r="OVJ276" s="674"/>
      <c r="OVK276" s="674"/>
      <c r="OVL276" s="674"/>
      <c r="OVM276" s="674"/>
      <c r="OVN276" s="674"/>
      <c r="OVO276" s="674"/>
      <c r="OVP276" s="674"/>
      <c r="OVQ276" s="674"/>
      <c r="OVR276" s="674"/>
      <c r="OVS276" s="674"/>
      <c r="OVT276" s="674"/>
      <c r="OVU276" s="674"/>
      <c r="OVV276" s="674"/>
      <c r="OVW276" s="674"/>
      <c r="OVX276" s="674"/>
      <c r="OVY276" s="674"/>
      <c r="OVZ276" s="675"/>
      <c r="OWA276" s="675"/>
      <c r="OWB276" s="675"/>
      <c r="OWC276" s="675"/>
      <c r="OWD276" s="675"/>
      <c r="OWE276" s="674"/>
      <c r="OWF276" s="674"/>
      <c r="OWG276" s="675"/>
      <c r="OWH276" s="675"/>
      <c r="OWI276" s="674"/>
      <c r="OWJ276" s="674"/>
      <c r="OWK276" s="675"/>
      <c r="OWL276" s="675"/>
      <c r="OWM276" s="674"/>
      <c r="OWN276" s="674"/>
      <c r="OWO276" s="674"/>
      <c r="OWP276" s="674"/>
      <c r="OWQ276" s="674"/>
      <c r="OWR276" s="674"/>
      <c r="OWS276" s="674"/>
      <c r="OWT276" s="675"/>
      <c r="OWU276" s="675"/>
      <c r="OWV276" s="674"/>
      <c r="OWW276" s="674"/>
      <c r="OWX276" s="675"/>
      <c r="OWY276" s="675"/>
      <c r="OWZ276" s="674"/>
      <c r="OXA276" s="674"/>
      <c r="OXB276" s="674"/>
      <c r="OXC276" s="674"/>
      <c r="OXD276" s="674"/>
      <c r="OXE276" s="673"/>
      <c r="OXF276" s="677"/>
      <c r="OXG276" s="674"/>
      <c r="OXH276" s="674"/>
      <c r="OXI276" s="674"/>
      <c r="OXJ276" s="674"/>
      <c r="OXK276" s="674"/>
      <c r="OXL276" s="674"/>
      <c r="OXM276" s="674"/>
      <c r="OXN276" s="676"/>
      <c r="OXO276" s="676"/>
      <c r="OXP276" s="676"/>
      <c r="OXQ276" s="676"/>
      <c r="OXR276" s="676"/>
      <c r="OXS276" s="676"/>
      <c r="OXT276" s="676"/>
      <c r="OXU276" s="676"/>
      <c r="OXV276" s="676"/>
      <c r="OXW276" s="676"/>
      <c r="OXX276" s="676"/>
      <c r="OXY276" s="676"/>
      <c r="OXZ276" s="676"/>
      <c r="OYA276" s="676"/>
      <c r="OYB276" s="676"/>
      <c r="OYC276" s="676"/>
      <c r="OYD276" s="676"/>
      <c r="OYE276" s="676"/>
      <c r="OYF276" s="676"/>
      <c r="OYG276" s="676"/>
      <c r="OYH276" s="676"/>
      <c r="OYI276" s="676"/>
      <c r="OYJ276" s="676"/>
      <c r="OYK276" s="676"/>
      <c r="OYL276" s="676"/>
      <c r="OYM276" s="676"/>
      <c r="OYN276" s="676"/>
      <c r="OYO276" s="676"/>
      <c r="OYP276" s="676"/>
      <c r="OYQ276" s="676"/>
      <c r="OYR276" s="676"/>
      <c r="OYS276" s="676"/>
      <c r="OYT276" s="676"/>
      <c r="OYU276" s="676"/>
      <c r="OYV276" s="676"/>
      <c r="OYW276" s="676"/>
      <c r="OYX276" s="676"/>
      <c r="OYY276" s="676"/>
      <c r="OYZ276" s="676"/>
      <c r="OZA276" s="676"/>
      <c r="OZB276" s="676"/>
      <c r="OZC276" s="676"/>
      <c r="OZD276" s="676"/>
      <c r="OZE276" s="676"/>
      <c r="OZF276" s="674"/>
      <c r="OZG276" s="674"/>
      <c r="OZH276" s="674"/>
      <c r="OZI276" s="674"/>
      <c r="OZJ276" s="674"/>
      <c r="OZK276" s="674"/>
      <c r="OZL276" s="674"/>
      <c r="OZM276" s="674"/>
      <c r="OZN276" s="674"/>
      <c r="OZO276" s="674"/>
      <c r="OZP276" s="674"/>
      <c r="OZQ276" s="674"/>
      <c r="OZR276" s="674"/>
      <c r="OZS276" s="674"/>
      <c r="OZT276" s="674"/>
      <c r="OZU276" s="674"/>
      <c r="OZV276" s="674"/>
      <c r="OZW276" s="674"/>
      <c r="OZX276" s="674"/>
      <c r="OZY276" s="674"/>
      <c r="OZZ276" s="674"/>
      <c r="PAA276" s="674"/>
      <c r="PAB276" s="674"/>
      <c r="PAC276" s="674"/>
      <c r="PAD276" s="675"/>
      <c r="PAE276" s="675"/>
      <c r="PAF276" s="675"/>
      <c r="PAG276" s="675"/>
      <c r="PAH276" s="675"/>
      <c r="PAI276" s="674"/>
      <c r="PAJ276" s="674"/>
      <c r="PAK276" s="675"/>
      <c r="PAL276" s="675"/>
      <c r="PAM276" s="674"/>
      <c r="PAN276" s="674"/>
      <c r="PAO276" s="675"/>
      <c r="PAP276" s="675"/>
      <c r="PAQ276" s="674"/>
      <c r="PAR276" s="674"/>
      <c r="PAS276" s="674"/>
      <c r="PAT276" s="674"/>
      <c r="PAU276" s="674"/>
      <c r="PAV276" s="674"/>
      <c r="PAW276" s="674"/>
      <c r="PAX276" s="675"/>
      <c r="PAY276" s="675"/>
      <c r="PAZ276" s="674"/>
      <c r="PBA276" s="674"/>
      <c r="PBB276" s="675"/>
      <c r="PBC276" s="675"/>
      <c r="PBD276" s="674"/>
      <c r="PBE276" s="674"/>
      <c r="PBF276" s="674"/>
      <c r="PBG276" s="674"/>
      <c r="PBH276" s="674"/>
      <c r="PBI276" s="673"/>
      <c r="PBJ276" s="677"/>
      <c r="PBK276" s="674"/>
      <c r="PBL276" s="674"/>
      <c r="PBM276" s="674"/>
      <c r="PBN276" s="674"/>
      <c r="PBO276" s="674"/>
      <c r="PBP276" s="674"/>
      <c r="PBQ276" s="674"/>
      <c r="PBR276" s="676"/>
      <c r="PBS276" s="676"/>
      <c r="PBT276" s="676"/>
      <c r="PBU276" s="676"/>
      <c r="PBV276" s="676"/>
      <c r="PBW276" s="676"/>
      <c r="PBX276" s="676"/>
      <c r="PBY276" s="676"/>
      <c r="PBZ276" s="676"/>
      <c r="PCA276" s="676"/>
      <c r="PCB276" s="676"/>
      <c r="PCC276" s="676"/>
      <c r="PCD276" s="676"/>
      <c r="PCE276" s="676"/>
      <c r="PCF276" s="676"/>
      <c r="PCG276" s="676"/>
      <c r="PCH276" s="676"/>
      <c r="PCI276" s="676"/>
      <c r="PCJ276" s="676"/>
      <c r="PCK276" s="676"/>
      <c r="PCL276" s="676"/>
      <c r="PCM276" s="676"/>
      <c r="PCN276" s="676"/>
      <c r="PCO276" s="676"/>
      <c r="PCP276" s="676"/>
      <c r="PCQ276" s="676"/>
      <c r="PCR276" s="676"/>
      <c r="PCS276" s="676"/>
      <c r="PCT276" s="676"/>
      <c r="PCU276" s="676"/>
      <c r="PCV276" s="676"/>
      <c r="PCW276" s="676"/>
      <c r="PCX276" s="676"/>
      <c r="PCY276" s="676"/>
      <c r="PCZ276" s="676"/>
      <c r="PDA276" s="676"/>
      <c r="PDB276" s="676"/>
      <c r="PDC276" s="676"/>
      <c r="PDD276" s="676"/>
      <c r="PDE276" s="676"/>
      <c r="PDF276" s="676"/>
      <c r="PDG276" s="676"/>
      <c r="PDH276" s="676"/>
      <c r="PDI276" s="676"/>
      <c r="PDJ276" s="674"/>
      <c r="PDK276" s="674"/>
      <c r="PDL276" s="674"/>
      <c r="PDM276" s="674"/>
      <c r="PDN276" s="674"/>
      <c r="PDO276" s="674"/>
      <c r="PDP276" s="674"/>
      <c r="PDQ276" s="674"/>
      <c r="PDR276" s="674"/>
      <c r="PDS276" s="674"/>
      <c r="PDT276" s="674"/>
      <c r="PDU276" s="674"/>
      <c r="PDV276" s="674"/>
      <c r="PDW276" s="674"/>
      <c r="PDX276" s="674"/>
      <c r="PDY276" s="674"/>
      <c r="PDZ276" s="674"/>
      <c r="PEA276" s="674"/>
      <c r="PEB276" s="674"/>
      <c r="PEC276" s="674"/>
      <c r="PED276" s="674"/>
      <c r="PEE276" s="674"/>
      <c r="PEF276" s="674"/>
      <c r="PEG276" s="674"/>
      <c r="PEH276" s="675"/>
      <c r="PEI276" s="675"/>
      <c r="PEJ276" s="675"/>
      <c r="PEK276" s="675"/>
      <c r="PEL276" s="675"/>
      <c r="PEM276" s="674"/>
      <c r="PEN276" s="674"/>
      <c r="PEO276" s="675"/>
      <c r="PEP276" s="675"/>
      <c r="PEQ276" s="674"/>
      <c r="PER276" s="674"/>
      <c r="PES276" s="675"/>
      <c r="PET276" s="675"/>
      <c r="PEU276" s="674"/>
      <c r="PEV276" s="674"/>
      <c r="PEW276" s="674"/>
      <c r="PEX276" s="674"/>
      <c r="PEY276" s="674"/>
      <c r="PEZ276" s="674"/>
      <c r="PFA276" s="674"/>
      <c r="PFB276" s="675"/>
      <c r="PFC276" s="675"/>
      <c r="PFD276" s="674"/>
      <c r="PFE276" s="674"/>
      <c r="PFF276" s="675"/>
      <c r="PFG276" s="675"/>
      <c r="PFH276" s="674"/>
      <c r="PFI276" s="674"/>
      <c r="PFJ276" s="674"/>
      <c r="PFK276" s="674"/>
      <c r="PFL276" s="674"/>
      <c r="PFM276" s="673"/>
      <c r="PFN276" s="677"/>
      <c r="PFO276" s="674"/>
      <c r="PFP276" s="674"/>
      <c r="PFQ276" s="674"/>
      <c r="PFR276" s="674"/>
      <c r="PFS276" s="674"/>
      <c r="PFT276" s="674"/>
      <c r="PFU276" s="674"/>
      <c r="PFV276" s="676"/>
      <c r="PFW276" s="676"/>
      <c r="PFX276" s="676"/>
      <c r="PFY276" s="676"/>
      <c r="PFZ276" s="676"/>
      <c r="PGA276" s="676"/>
      <c r="PGB276" s="676"/>
      <c r="PGC276" s="676"/>
      <c r="PGD276" s="676"/>
      <c r="PGE276" s="676"/>
      <c r="PGF276" s="676"/>
      <c r="PGG276" s="676"/>
      <c r="PGH276" s="676"/>
      <c r="PGI276" s="676"/>
      <c r="PGJ276" s="676"/>
      <c r="PGK276" s="676"/>
      <c r="PGL276" s="676"/>
      <c r="PGM276" s="676"/>
      <c r="PGN276" s="676"/>
      <c r="PGO276" s="676"/>
      <c r="PGP276" s="676"/>
      <c r="PGQ276" s="676"/>
      <c r="PGR276" s="676"/>
      <c r="PGS276" s="676"/>
      <c r="PGT276" s="676"/>
      <c r="PGU276" s="676"/>
      <c r="PGV276" s="676"/>
      <c r="PGW276" s="676"/>
      <c r="PGX276" s="676"/>
      <c r="PGY276" s="676"/>
      <c r="PGZ276" s="676"/>
      <c r="PHA276" s="676"/>
      <c r="PHB276" s="676"/>
      <c r="PHC276" s="676"/>
      <c r="PHD276" s="676"/>
      <c r="PHE276" s="676"/>
      <c r="PHF276" s="676"/>
      <c r="PHG276" s="676"/>
      <c r="PHH276" s="676"/>
      <c r="PHI276" s="676"/>
      <c r="PHJ276" s="676"/>
      <c r="PHK276" s="676"/>
      <c r="PHL276" s="676"/>
      <c r="PHM276" s="676"/>
      <c r="PHN276" s="674"/>
      <c r="PHO276" s="674"/>
      <c r="PHP276" s="674"/>
      <c r="PHQ276" s="674"/>
      <c r="PHR276" s="674"/>
      <c r="PHS276" s="674"/>
      <c r="PHT276" s="674"/>
      <c r="PHU276" s="674"/>
      <c r="PHV276" s="674"/>
      <c r="PHW276" s="674"/>
      <c r="PHX276" s="674"/>
      <c r="PHY276" s="674"/>
      <c r="PHZ276" s="674"/>
      <c r="PIA276" s="674"/>
      <c r="PIB276" s="674"/>
      <c r="PIC276" s="674"/>
      <c r="PID276" s="674"/>
      <c r="PIE276" s="674"/>
      <c r="PIF276" s="674"/>
      <c r="PIG276" s="674"/>
      <c r="PIH276" s="674"/>
      <c r="PII276" s="674"/>
      <c r="PIJ276" s="674"/>
      <c r="PIK276" s="674"/>
      <c r="PIL276" s="675"/>
      <c r="PIM276" s="675"/>
      <c r="PIN276" s="675"/>
      <c r="PIO276" s="675"/>
      <c r="PIP276" s="675"/>
      <c r="PIQ276" s="674"/>
      <c r="PIR276" s="674"/>
      <c r="PIS276" s="675"/>
      <c r="PIT276" s="675"/>
      <c r="PIU276" s="674"/>
      <c r="PIV276" s="674"/>
      <c r="PIW276" s="675"/>
      <c r="PIX276" s="675"/>
      <c r="PIY276" s="674"/>
      <c r="PIZ276" s="674"/>
      <c r="PJA276" s="674"/>
      <c r="PJB276" s="674"/>
      <c r="PJC276" s="674"/>
      <c r="PJD276" s="674"/>
      <c r="PJE276" s="674"/>
      <c r="PJF276" s="675"/>
      <c r="PJG276" s="675"/>
      <c r="PJH276" s="674"/>
      <c r="PJI276" s="674"/>
      <c r="PJJ276" s="675"/>
      <c r="PJK276" s="675"/>
      <c r="PJL276" s="674"/>
      <c r="PJM276" s="674"/>
      <c r="PJN276" s="674"/>
      <c r="PJO276" s="674"/>
      <c r="PJP276" s="674"/>
      <c r="PJQ276" s="673"/>
      <c r="PJR276" s="677"/>
      <c r="PJS276" s="674"/>
      <c r="PJT276" s="674"/>
      <c r="PJU276" s="674"/>
      <c r="PJV276" s="674"/>
      <c r="PJW276" s="674"/>
      <c r="PJX276" s="674"/>
      <c r="PJY276" s="674"/>
      <c r="PJZ276" s="676"/>
      <c r="PKA276" s="676"/>
      <c r="PKB276" s="676"/>
      <c r="PKC276" s="676"/>
      <c r="PKD276" s="676"/>
      <c r="PKE276" s="676"/>
      <c r="PKF276" s="676"/>
      <c r="PKG276" s="676"/>
      <c r="PKH276" s="676"/>
      <c r="PKI276" s="676"/>
      <c r="PKJ276" s="676"/>
      <c r="PKK276" s="676"/>
      <c r="PKL276" s="676"/>
      <c r="PKM276" s="676"/>
      <c r="PKN276" s="676"/>
      <c r="PKO276" s="676"/>
      <c r="PKP276" s="676"/>
      <c r="PKQ276" s="676"/>
      <c r="PKR276" s="676"/>
      <c r="PKS276" s="676"/>
      <c r="PKT276" s="676"/>
      <c r="PKU276" s="676"/>
      <c r="PKV276" s="676"/>
      <c r="PKW276" s="676"/>
      <c r="PKX276" s="676"/>
      <c r="PKY276" s="676"/>
      <c r="PKZ276" s="676"/>
      <c r="PLA276" s="676"/>
      <c r="PLB276" s="676"/>
      <c r="PLC276" s="676"/>
      <c r="PLD276" s="676"/>
      <c r="PLE276" s="676"/>
      <c r="PLF276" s="676"/>
      <c r="PLG276" s="676"/>
      <c r="PLH276" s="676"/>
      <c r="PLI276" s="676"/>
      <c r="PLJ276" s="676"/>
      <c r="PLK276" s="676"/>
      <c r="PLL276" s="676"/>
      <c r="PLM276" s="676"/>
      <c r="PLN276" s="676"/>
      <c r="PLO276" s="676"/>
      <c r="PLP276" s="676"/>
      <c r="PLQ276" s="676"/>
      <c r="PLR276" s="674"/>
      <c r="PLS276" s="674"/>
      <c r="PLT276" s="674"/>
      <c r="PLU276" s="674"/>
      <c r="PLV276" s="674"/>
      <c r="PLW276" s="674"/>
      <c r="PLX276" s="674"/>
      <c r="PLY276" s="674"/>
      <c r="PLZ276" s="674"/>
      <c r="PMA276" s="674"/>
      <c r="PMB276" s="674"/>
      <c r="PMC276" s="674"/>
      <c r="PMD276" s="674"/>
      <c r="PME276" s="674"/>
      <c r="PMF276" s="674"/>
      <c r="PMG276" s="674"/>
      <c r="PMH276" s="674"/>
      <c r="PMI276" s="674"/>
      <c r="PMJ276" s="674"/>
      <c r="PMK276" s="674"/>
      <c r="PML276" s="674"/>
      <c r="PMM276" s="674"/>
      <c r="PMN276" s="674"/>
      <c r="PMO276" s="674"/>
      <c r="PMP276" s="675"/>
      <c r="PMQ276" s="675"/>
      <c r="PMR276" s="675"/>
      <c r="PMS276" s="675"/>
      <c r="PMT276" s="675"/>
      <c r="PMU276" s="674"/>
      <c r="PMV276" s="674"/>
      <c r="PMW276" s="675"/>
      <c r="PMX276" s="675"/>
      <c r="PMY276" s="674"/>
      <c r="PMZ276" s="674"/>
      <c r="PNA276" s="675"/>
      <c r="PNB276" s="675"/>
      <c r="PNC276" s="674"/>
      <c r="PND276" s="674"/>
      <c r="PNE276" s="674"/>
      <c r="PNF276" s="674"/>
      <c r="PNG276" s="674"/>
      <c r="PNH276" s="674"/>
      <c r="PNI276" s="674"/>
      <c r="PNJ276" s="675"/>
      <c r="PNK276" s="675"/>
      <c r="PNL276" s="674"/>
      <c r="PNM276" s="674"/>
      <c r="PNN276" s="675"/>
      <c r="PNO276" s="675"/>
      <c r="PNP276" s="674"/>
      <c r="PNQ276" s="674"/>
      <c r="PNR276" s="674"/>
      <c r="PNS276" s="674"/>
      <c r="PNT276" s="674"/>
      <c r="PNU276" s="673"/>
      <c r="PNV276" s="677"/>
      <c r="PNW276" s="674"/>
      <c r="PNX276" s="674"/>
      <c r="PNY276" s="674"/>
      <c r="PNZ276" s="674"/>
      <c r="POA276" s="674"/>
      <c r="POB276" s="674"/>
      <c r="POC276" s="674"/>
      <c r="POD276" s="676"/>
      <c r="POE276" s="676"/>
      <c r="POF276" s="676"/>
      <c r="POG276" s="676"/>
      <c r="POH276" s="676"/>
      <c r="POI276" s="676"/>
      <c r="POJ276" s="676"/>
      <c r="POK276" s="676"/>
      <c r="POL276" s="676"/>
      <c r="POM276" s="676"/>
      <c r="PON276" s="676"/>
      <c r="POO276" s="676"/>
      <c r="POP276" s="676"/>
      <c r="POQ276" s="676"/>
      <c r="POR276" s="676"/>
      <c r="POS276" s="676"/>
      <c r="POT276" s="676"/>
      <c r="POU276" s="676"/>
      <c r="POV276" s="676"/>
      <c r="POW276" s="676"/>
      <c r="POX276" s="676"/>
      <c r="POY276" s="676"/>
      <c r="POZ276" s="676"/>
      <c r="PPA276" s="676"/>
      <c r="PPB276" s="676"/>
      <c r="PPC276" s="676"/>
      <c r="PPD276" s="676"/>
      <c r="PPE276" s="676"/>
      <c r="PPF276" s="676"/>
      <c r="PPG276" s="676"/>
      <c r="PPH276" s="676"/>
      <c r="PPI276" s="676"/>
      <c r="PPJ276" s="676"/>
      <c r="PPK276" s="676"/>
      <c r="PPL276" s="676"/>
      <c r="PPM276" s="676"/>
      <c r="PPN276" s="676"/>
      <c r="PPO276" s="676"/>
      <c r="PPP276" s="676"/>
      <c r="PPQ276" s="676"/>
      <c r="PPR276" s="676"/>
      <c r="PPS276" s="676"/>
      <c r="PPT276" s="676"/>
      <c r="PPU276" s="676"/>
      <c r="PPV276" s="674"/>
      <c r="PPW276" s="674"/>
      <c r="PPX276" s="674"/>
      <c r="PPY276" s="674"/>
      <c r="PPZ276" s="674"/>
      <c r="PQA276" s="674"/>
      <c r="PQB276" s="674"/>
      <c r="PQC276" s="674"/>
      <c r="PQD276" s="674"/>
      <c r="PQE276" s="674"/>
      <c r="PQF276" s="674"/>
      <c r="PQG276" s="674"/>
      <c r="PQH276" s="674"/>
      <c r="PQI276" s="674"/>
      <c r="PQJ276" s="674"/>
      <c r="PQK276" s="674"/>
      <c r="PQL276" s="674"/>
      <c r="PQM276" s="674"/>
      <c r="PQN276" s="674"/>
      <c r="PQO276" s="674"/>
      <c r="PQP276" s="674"/>
      <c r="PQQ276" s="674"/>
      <c r="PQR276" s="674"/>
      <c r="PQS276" s="674"/>
      <c r="PQT276" s="675"/>
      <c r="PQU276" s="675"/>
      <c r="PQV276" s="675"/>
      <c r="PQW276" s="675"/>
      <c r="PQX276" s="675"/>
      <c r="PQY276" s="674"/>
      <c r="PQZ276" s="674"/>
      <c r="PRA276" s="675"/>
      <c r="PRB276" s="675"/>
      <c r="PRC276" s="674"/>
      <c r="PRD276" s="674"/>
      <c r="PRE276" s="675"/>
      <c r="PRF276" s="675"/>
      <c r="PRG276" s="674"/>
      <c r="PRH276" s="674"/>
      <c r="PRI276" s="674"/>
      <c r="PRJ276" s="674"/>
      <c r="PRK276" s="674"/>
      <c r="PRL276" s="674"/>
      <c r="PRM276" s="674"/>
      <c r="PRN276" s="675"/>
      <c r="PRO276" s="675"/>
      <c r="PRP276" s="674"/>
      <c r="PRQ276" s="674"/>
      <c r="PRR276" s="675"/>
      <c r="PRS276" s="675"/>
      <c r="PRT276" s="674"/>
      <c r="PRU276" s="674"/>
      <c r="PRV276" s="674"/>
      <c r="PRW276" s="674"/>
      <c r="PRX276" s="674"/>
      <c r="PRY276" s="673"/>
      <c r="PRZ276" s="677"/>
      <c r="PSA276" s="674"/>
      <c r="PSB276" s="674"/>
      <c r="PSC276" s="674"/>
      <c r="PSD276" s="674"/>
      <c r="PSE276" s="674"/>
      <c r="PSF276" s="674"/>
      <c r="PSG276" s="674"/>
      <c r="PSH276" s="676"/>
      <c r="PSI276" s="676"/>
      <c r="PSJ276" s="676"/>
      <c r="PSK276" s="676"/>
      <c r="PSL276" s="676"/>
      <c r="PSM276" s="676"/>
      <c r="PSN276" s="676"/>
      <c r="PSO276" s="676"/>
      <c r="PSP276" s="676"/>
      <c r="PSQ276" s="676"/>
      <c r="PSR276" s="676"/>
      <c r="PSS276" s="676"/>
      <c r="PST276" s="676"/>
      <c r="PSU276" s="676"/>
      <c r="PSV276" s="676"/>
      <c r="PSW276" s="676"/>
      <c r="PSX276" s="676"/>
      <c r="PSY276" s="676"/>
      <c r="PSZ276" s="676"/>
      <c r="PTA276" s="676"/>
      <c r="PTB276" s="676"/>
      <c r="PTC276" s="676"/>
      <c r="PTD276" s="676"/>
      <c r="PTE276" s="676"/>
      <c r="PTF276" s="676"/>
      <c r="PTG276" s="676"/>
      <c r="PTH276" s="676"/>
      <c r="PTI276" s="676"/>
      <c r="PTJ276" s="676"/>
      <c r="PTK276" s="676"/>
      <c r="PTL276" s="676"/>
      <c r="PTM276" s="676"/>
      <c r="PTN276" s="676"/>
      <c r="PTO276" s="676"/>
      <c r="PTP276" s="676"/>
      <c r="PTQ276" s="676"/>
      <c r="PTR276" s="676"/>
      <c r="PTS276" s="676"/>
      <c r="PTT276" s="676"/>
      <c r="PTU276" s="676"/>
      <c r="PTV276" s="676"/>
      <c r="PTW276" s="676"/>
      <c r="PTX276" s="676"/>
      <c r="PTY276" s="676"/>
      <c r="PTZ276" s="674"/>
      <c r="PUA276" s="674"/>
      <c r="PUB276" s="674"/>
      <c r="PUC276" s="674"/>
      <c r="PUD276" s="674"/>
      <c r="PUE276" s="674"/>
      <c r="PUF276" s="674"/>
      <c r="PUG276" s="674"/>
      <c r="PUH276" s="674"/>
      <c r="PUI276" s="674"/>
      <c r="PUJ276" s="674"/>
      <c r="PUK276" s="674"/>
      <c r="PUL276" s="674"/>
      <c r="PUM276" s="674"/>
      <c r="PUN276" s="674"/>
      <c r="PUO276" s="674"/>
      <c r="PUP276" s="674"/>
      <c r="PUQ276" s="674"/>
      <c r="PUR276" s="674"/>
      <c r="PUS276" s="674"/>
      <c r="PUT276" s="674"/>
      <c r="PUU276" s="674"/>
      <c r="PUV276" s="674"/>
      <c r="PUW276" s="674"/>
      <c r="PUX276" s="675"/>
      <c r="PUY276" s="675"/>
      <c r="PUZ276" s="675"/>
      <c r="PVA276" s="675"/>
      <c r="PVB276" s="675"/>
      <c r="PVC276" s="674"/>
      <c r="PVD276" s="674"/>
      <c r="PVE276" s="675"/>
      <c r="PVF276" s="675"/>
      <c r="PVG276" s="674"/>
      <c r="PVH276" s="674"/>
      <c r="PVI276" s="675"/>
      <c r="PVJ276" s="675"/>
      <c r="PVK276" s="674"/>
      <c r="PVL276" s="674"/>
      <c r="PVM276" s="674"/>
      <c r="PVN276" s="674"/>
      <c r="PVO276" s="674"/>
      <c r="PVP276" s="674"/>
      <c r="PVQ276" s="674"/>
      <c r="PVR276" s="675"/>
      <c r="PVS276" s="675"/>
      <c r="PVT276" s="674"/>
      <c r="PVU276" s="674"/>
      <c r="PVV276" s="675"/>
      <c r="PVW276" s="675"/>
      <c r="PVX276" s="674"/>
      <c r="PVY276" s="674"/>
      <c r="PVZ276" s="674"/>
      <c r="PWA276" s="674"/>
      <c r="PWB276" s="674"/>
      <c r="PWC276" s="673"/>
      <c r="PWD276" s="677"/>
      <c r="PWE276" s="674"/>
      <c r="PWF276" s="674"/>
      <c r="PWG276" s="674"/>
      <c r="PWH276" s="674"/>
      <c r="PWI276" s="674"/>
      <c r="PWJ276" s="674"/>
      <c r="PWK276" s="674"/>
      <c r="PWL276" s="676"/>
      <c r="PWM276" s="676"/>
      <c r="PWN276" s="676"/>
      <c r="PWO276" s="676"/>
      <c r="PWP276" s="676"/>
      <c r="PWQ276" s="676"/>
      <c r="PWR276" s="676"/>
      <c r="PWS276" s="676"/>
      <c r="PWT276" s="676"/>
      <c r="PWU276" s="676"/>
      <c r="PWV276" s="676"/>
      <c r="PWW276" s="676"/>
      <c r="PWX276" s="676"/>
      <c r="PWY276" s="676"/>
      <c r="PWZ276" s="676"/>
      <c r="PXA276" s="676"/>
      <c r="PXB276" s="676"/>
      <c r="PXC276" s="676"/>
      <c r="PXD276" s="676"/>
      <c r="PXE276" s="676"/>
      <c r="PXF276" s="676"/>
      <c r="PXG276" s="676"/>
      <c r="PXH276" s="676"/>
      <c r="PXI276" s="676"/>
      <c r="PXJ276" s="676"/>
      <c r="PXK276" s="676"/>
      <c r="PXL276" s="676"/>
      <c r="PXM276" s="676"/>
      <c r="PXN276" s="676"/>
      <c r="PXO276" s="676"/>
      <c r="PXP276" s="676"/>
      <c r="PXQ276" s="676"/>
      <c r="PXR276" s="676"/>
      <c r="PXS276" s="676"/>
      <c r="PXT276" s="676"/>
      <c r="PXU276" s="676"/>
      <c r="PXV276" s="676"/>
      <c r="PXW276" s="676"/>
      <c r="PXX276" s="676"/>
      <c r="PXY276" s="676"/>
      <c r="PXZ276" s="676"/>
      <c r="PYA276" s="676"/>
      <c r="PYB276" s="676"/>
      <c r="PYC276" s="676"/>
      <c r="PYD276" s="674"/>
      <c r="PYE276" s="674"/>
      <c r="PYF276" s="674"/>
      <c r="PYG276" s="674"/>
      <c r="PYH276" s="674"/>
      <c r="PYI276" s="674"/>
      <c r="PYJ276" s="674"/>
      <c r="PYK276" s="674"/>
      <c r="PYL276" s="674"/>
      <c r="PYM276" s="674"/>
      <c r="PYN276" s="674"/>
      <c r="PYO276" s="674"/>
      <c r="PYP276" s="674"/>
      <c r="PYQ276" s="674"/>
      <c r="PYR276" s="674"/>
      <c r="PYS276" s="674"/>
      <c r="PYT276" s="674"/>
      <c r="PYU276" s="674"/>
      <c r="PYV276" s="674"/>
      <c r="PYW276" s="674"/>
      <c r="PYX276" s="674"/>
      <c r="PYY276" s="674"/>
      <c r="PYZ276" s="674"/>
      <c r="PZA276" s="674"/>
      <c r="PZB276" s="675"/>
      <c r="PZC276" s="675"/>
      <c r="PZD276" s="675"/>
      <c r="PZE276" s="675"/>
      <c r="PZF276" s="675"/>
      <c r="PZG276" s="674"/>
      <c r="PZH276" s="674"/>
      <c r="PZI276" s="675"/>
      <c r="PZJ276" s="675"/>
      <c r="PZK276" s="674"/>
      <c r="PZL276" s="674"/>
      <c r="PZM276" s="675"/>
      <c r="PZN276" s="675"/>
      <c r="PZO276" s="674"/>
      <c r="PZP276" s="674"/>
      <c r="PZQ276" s="674"/>
      <c r="PZR276" s="674"/>
      <c r="PZS276" s="674"/>
      <c r="PZT276" s="674"/>
      <c r="PZU276" s="674"/>
      <c r="PZV276" s="675"/>
      <c r="PZW276" s="675"/>
      <c r="PZX276" s="674"/>
      <c r="PZY276" s="674"/>
      <c r="PZZ276" s="675"/>
      <c r="QAA276" s="675"/>
      <c r="QAB276" s="674"/>
      <c r="QAC276" s="674"/>
      <c r="QAD276" s="674"/>
      <c r="QAE276" s="674"/>
      <c r="QAF276" s="674"/>
      <c r="QAG276" s="673"/>
      <c r="QAH276" s="677"/>
      <c r="QAI276" s="674"/>
      <c r="QAJ276" s="674"/>
      <c r="QAK276" s="674"/>
      <c r="QAL276" s="674"/>
      <c r="QAM276" s="674"/>
      <c r="QAN276" s="674"/>
      <c r="QAO276" s="674"/>
      <c r="QAP276" s="676"/>
      <c r="QAQ276" s="676"/>
      <c r="QAR276" s="676"/>
      <c r="QAS276" s="676"/>
      <c r="QAT276" s="676"/>
      <c r="QAU276" s="676"/>
      <c r="QAV276" s="676"/>
      <c r="QAW276" s="676"/>
      <c r="QAX276" s="676"/>
      <c r="QAY276" s="676"/>
      <c r="QAZ276" s="676"/>
      <c r="QBA276" s="676"/>
      <c r="QBB276" s="676"/>
      <c r="QBC276" s="676"/>
      <c r="QBD276" s="676"/>
      <c r="QBE276" s="676"/>
      <c r="QBF276" s="676"/>
      <c r="QBG276" s="676"/>
      <c r="QBH276" s="676"/>
      <c r="QBI276" s="676"/>
      <c r="QBJ276" s="676"/>
      <c r="QBK276" s="676"/>
      <c r="QBL276" s="676"/>
      <c r="QBM276" s="676"/>
      <c r="QBN276" s="676"/>
      <c r="QBO276" s="676"/>
      <c r="QBP276" s="676"/>
      <c r="QBQ276" s="676"/>
      <c r="QBR276" s="676"/>
      <c r="QBS276" s="676"/>
      <c r="QBT276" s="676"/>
      <c r="QBU276" s="676"/>
      <c r="QBV276" s="676"/>
      <c r="QBW276" s="676"/>
      <c r="QBX276" s="676"/>
      <c r="QBY276" s="676"/>
      <c r="QBZ276" s="676"/>
      <c r="QCA276" s="676"/>
      <c r="QCB276" s="676"/>
      <c r="QCC276" s="676"/>
      <c r="QCD276" s="676"/>
      <c r="QCE276" s="676"/>
      <c r="QCF276" s="676"/>
      <c r="QCG276" s="676"/>
      <c r="QCH276" s="674"/>
      <c r="QCI276" s="674"/>
      <c r="QCJ276" s="674"/>
      <c r="QCK276" s="674"/>
      <c r="QCL276" s="674"/>
      <c r="QCM276" s="674"/>
      <c r="QCN276" s="674"/>
      <c r="QCO276" s="674"/>
      <c r="QCP276" s="674"/>
      <c r="QCQ276" s="674"/>
      <c r="QCR276" s="674"/>
      <c r="QCS276" s="674"/>
      <c r="QCT276" s="674"/>
      <c r="QCU276" s="674"/>
      <c r="QCV276" s="674"/>
      <c r="QCW276" s="674"/>
      <c r="QCX276" s="674"/>
      <c r="QCY276" s="674"/>
      <c r="QCZ276" s="674"/>
      <c r="QDA276" s="674"/>
      <c r="QDB276" s="674"/>
      <c r="QDC276" s="674"/>
      <c r="QDD276" s="674"/>
      <c r="QDE276" s="674"/>
      <c r="QDF276" s="675"/>
      <c r="QDG276" s="675"/>
      <c r="QDH276" s="675"/>
      <c r="QDI276" s="675"/>
      <c r="QDJ276" s="675"/>
      <c r="QDK276" s="674"/>
      <c r="QDL276" s="674"/>
      <c r="QDM276" s="675"/>
      <c r="QDN276" s="675"/>
      <c r="QDO276" s="674"/>
      <c r="QDP276" s="674"/>
      <c r="QDQ276" s="675"/>
      <c r="QDR276" s="675"/>
      <c r="QDS276" s="674"/>
      <c r="QDT276" s="674"/>
      <c r="QDU276" s="674"/>
      <c r="QDV276" s="674"/>
      <c r="QDW276" s="674"/>
      <c r="QDX276" s="674"/>
      <c r="QDY276" s="674"/>
      <c r="QDZ276" s="675"/>
      <c r="QEA276" s="675"/>
      <c r="QEB276" s="674"/>
      <c r="QEC276" s="674"/>
      <c r="QED276" s="675"/>
      <c r="QEE276" s="675"/>
      <c r="QEF276" s="674"/>
      <c r="QEG276" s="674"/>
      <c r="QEH276" s="674"/>
      <c r="QEI276" s="674"/>
      <c r="QEJ276" s="674"/>
      <c r="QEK276" s="673"/>
      <c r="QEL276" s="677"/>
      <c r="QEM276" s="674"/>
      <c r="QEN276" s="674"/>
      <c r="QEO276" s="674"/>
      <c r="QEP276" s="674"/>
      <c r="QEQ276" s="674"/>
      <c r="QER276" s="674"/>
      <c r="QES276" s="674"/>
      <c r="QET276" s="676"/>
      <c r="QEU276" s="676"/>
      <c r="QEV276" s="676"/>
      <c r="QEW276" s="676"/>
      <c r="QEX276" s="676"/>
      <c r="QEY276" s="676"/>
      <c r="QEZ276" s="676"/>
      <c r="QFA276" s="676"/>
      <c r="QFB276" s="676"/>
      <c r="QFC276" s="676"/>
      <c r="QFD276" s="676"/>
      <c r="QFE276" s="676"/>
      <c r="QFF276" s="676"/>
      <c r="QFG276" s="676"/>
      <c r="QFH276" s="676"/>
      <c r="QFI276" s="676"/>
      <c r="QFJ276" s="676"/>
      <c r="QFK276" s="676"/>
      <c r="QFL276" s="676"/>
      <c r="QFM276" s="676"/>
      <c r="QFN276" s="676"/>
      <c r="QFO276" s="676"/>
      <c r="QFP276" s="676"/>
      <c r="QFQ276" s="676"/>
      <c r="QFR276" s="676"/>
      <c r="QFS276" s="676"/>
      <c r="QFT276" s="676"/>
      <c r="QFU276" s="676"/>
      <c r="QFV276" s="676"/>
      <c r="QFW276" s="676"/>
      <c r="QFX276" s="676"/>
      <c r="QFY276" s="676"/>
      <c r="QFZ276" s="676"/>
      <c r="QGA276" s="676"/>
      <c r="QGB276" s="676"/>
      <c r="QGC276" s="676"/>
      <c r="QGD276" s="676"/>
      <c r="QGE276" s="676"/>
      <c r="QGF276" s="676"/>
      <c r="QGG276" s="676"/>
      <c r="QGH276" s="676"/>
      <c r="QGI276" s="676"/>
      <c r="QGJ276" s="676"/>
      <c r="QGK276" s="676"/>
      <c r="QGL276" s="674"/>
      <c r="QGM276" s="674"/>
      <c r="QGN276" s="674"/>
      <c r="QGO276" s="674"/>
      <c r="QGP276" s="674"/>
      <c r="QGQ276" s="674"/>
      <c r="QGR276" s="674"/>
      <c r="QGS276" s="674"/>
      <c r="QGT276" s="674"/>
      <c r="QGU276" s="674"/>
      <c r="QGV276" s="674"/>
      <c r="QGW276" s="674"/>
      <c r="QGX276" s="674"/>
      <c r="QGY276" s="674"/>
      <c r="QGZ276" s="674"/>
      <c r="QHA276" s="674"/>
      <c r="QHB276" s="674"/>
      <c r="QHC276" s="674"/>
      <c r="QHD276" s="674"/>
      <c r="QHE276" s="674"/>
      <c r="QHF276" s="674"/>
      <c r="QHG276" s="674"/>
      <c r="QHH276" s="674"/>
      <c r="QHI276" s="674"/>
      <c r="QHJ276" s="675"/>
      <c r="QHK276" s="675"/>
      <c r="QHL276" s="675"/>
      <c r="QHM276" s="675"/>
      <c r="QHN276" s="675"/>
      <c r="QHO276" s="674"/>
      <c r="QHP276" s="674"/>
      <c r="QHQ276" s="675"/>
      <c r="QHR276" s="675"/>
      <c r="QHS276" s="674"/>
      <c r="QHT276" s="674"/>
      <c r="QHU276" s="675"/>
      <c r="QHV276" s="675"/>
      <c r="QHW276" s="674"/>
      <c r="QHX276" s="674"/>
      <c r="QHY276" s="674"/>
      <c r="QHZ276" s="674"/>
      <c r="QIA276" s="674"/>
      <c r="QIB276" s="674"/>
      <c r="QIC276" s="674"/>
      <c r="QID276" s="675"/>
      <c r="QIE276" s="675"/>
      <c r="QIF276" s="674"/>
      <c r="QIG276" s="674"/>
      <c r="QIH276" s="675"/>
      <c r="QII276" s="675"/>
      <c r="QIJ276" s="674"/>
      <c r="QIK276" s="674"/>
      <c r="QIL276" s="674"/>
      <c r="QIM276" s="674"/>
      <c r="QIN276" s="674"/>
      <c r="QIO276" s="673"/>
      <c r="QIP276" s="677"/>
      <c r="QIQ276" s="674"/>
      <c r="QIR276" s="674"/>
      <c r="QIS276" s="674"/>
      <c r="QIT276" s="674"/>
      <c r="QIU276" s="674"/>
      <c r="QIV276" s="674"/>
      <c r="QIW276" s="674"/>
      <c r="QIX276" s="676"/>
      <c r="QIY276" s="676"/>
      <c r="QIZ276" s="676"/>
      <c r="QJA276" s="676"/>
      <c r="QJB276" s="676"/>
      <c r="QJC276" s="676"/>
      <c r="QJD276" s="676"/>
      <c r="QJE276" s="676"/>
      <c r="QJF276" s="676"/>
      <c r="QJG276" s="676"/>
      <c r="QJH276" s="676"/>
      <c r="QJI276" s="676"/>
      <c r="QJJ276" s="676"/>
      <c r="QJK276" s="676"/>
      <c r="QJL276" s="676"/>
      <c r="QJM276" s="676"/>
      <c r="QJN276" s="676"/>
      <c r="QJO276" s="676"/>
      <c r="QJP276" s="676"/>
      <c r="QJQ276" s="676"/>
      <c r="QJR276" s="676"/>
      <c r="QJS276" s="676"/>
      <c r="QJT276" s="676"/>
      <c r="QJU276" s="676"/>
      <c r="QJV276" s="676"/>
      <c r="QJW276" s="676"/>
      <c r="QJX276" s="676"/>
      <c r="QJY276" s="676"/>
      <c r="QJZ276" s="676"/>
      <c r="QKA276" s="676"/>
      <c r="QKB276" s="676"/>
      <c r="QKC276" s="676"/>
      <c r="QKD276" s="676"/>
      <c r="QKE276" s="676"/>
      <c r="QKF276" s="676"/>
      <c r="QKG276" s="676"/>
      <c r="QKH276" s="676"/>
      <c r="QKI276" s="676"/>
      <c r="QKJ276" s="676"/>
      <c r="QKK276" s="676"/>
      <c r="QKL276" s="676"/>
      <c r="QKM276" s="676"/>
      <c r="QKN276" s="676"/>
      <c r="QKO276" s="676"/>
      <c r="QKP276" s="674"/>
      <c r="QKQ276" s="674"/>
      <c r="QKR276" s="674"/>
      <c r="QKS276" s="674"/>
      <c r="QKT276" s="674"/>
      <c r="QKU276" s="674"/>
      <c r="QKV276" s="674"/>
      <c r="QKW276" s="674"/>
      <c r="QKX276" s="674"/>
      <c r="QKY276" s="674"/>
      <c r="QKZ276" s="674"/>
      <c r="QLA276" s="674"/>
      <c r="QLB276" s="674"/>
      <c r="QLC276" s="674"/>
      <c r="QLD276" s="674"/>
      <c r="QLE276" s="674"/>
      <c r="QLF276" s="674"/>
      <c r="QLG276" s="674"/>
      <c r="QLH276" s="674"/>
      <c r="QLI276" s="674"/>
      <c r="QLJ276" s="674"/>
      <c r="QLK276" s="674"/>
      <c r="QLL276" s="674"/>
      <c r="QLM276" s="674"/>
      <c r="QLN276" s="675"/>
      <c r="QLO276" s="675"/>
      <c r="QLP276" s="675"/>
      <c r="QLQ276" s="675"/>
      <c r="QLR276" s="675"/>
      <c r="QLS276" s="674"/>
      <c r="QLT276" s="674"/>
      <c r="QLU276" s="675"/>
      <c r="QLV276" s="675"/>
      <c r="QLW276" s="674"/>
      <c r="QLX276" s="674"/>
      <c r="QLY276" s="675"/>
      <c r="QLZ276" s="675"/>
      <c r="QMA276" s="674"/>
      <c r="QMB276" s="674"/>
      <c r="QMC276" s="674"/>
      <c r="QMD276" s="674"/>
      <c r="QME276" s="674"/>
      <c r="QMF276" s="674"/>
      <c r="QMG276" s="674"/>
      <c r="QMH276" s="675"/>
      <c r="QMI276" s="675"/>
      <c r="QMJ276" s="674"/>
      <c r="QMK276" s="674"/>
      <c r="QML276" s="675"/>
      <c r="QMM276" s="675"/>
      <c r="QMN276" s="674"/>
      <c r="QMO276" s="674"/>
      <c r="QMP276" s="674"/>
      <c r="QMQ276" s="674"/>
      <c r="QMR276" s="674"/>
      <c r="QMS276" s="673"/>
      <c r="QMT276" s="677"/>
      <c r="QMU276" s="674"/>
      <c r="QMV276" s="674"/>
      <c r="QMW276" s="674"/>
      <c r="QMX276" s="674"/>
      <c r="QMY276" s="674"/>
      <c r="QMZ276" s="674"/>
      <c r="QNA276" s="674"/>
      <c r="QNB276" s="676"/>
      <c r="QNC276" s="676"/>
      <c r="QND276" s="676"/>
      <c r="QNE276" s="676"/>
      <c r="QNF276" s="676"/>
      <c r="QNG276" s="676"/>
      <c r="QNH276" s="676"/>
      <c r="QNI276" s="676"/>
      <c r="QNJ276" s="676"/>
      <c r="QNK276" s="676"/>
      <c r="QNL276" s="676"/>
      <c r="QNM276" s="676"/>
      <c r="QNN276" s="676"/>
      <c r="QNO276" s="676"/>
      <c r="QNP276" s="676"/>
      <c r="QNQ276" s="676"/>
      <c r="QNR276" s="676"/>
      <c r="QNS276" s="676"/>
      <c r="QNT276" s="676"/>
      <c r="QNU276" s="676"/>
      <c r="QNV276" s="676"/>
      <c r="QNW276" s="676"/>
      <c r="QNX276" s="676"/>
      <c r="QNY276" s="676"/>
      <c r="QNZ276" s="676"/>
      <c r="QOA276" s="676"/>
      <c r="QOB276" s="676"/>
      <c r="QOC276" s="676"/>
      <c r="QOD276" s="676"/>
      <c r="QOE276" s="676"/>
      <c r="QOF276" s="676"/>
      <c r="QOG276" s="676"/>
      <c r="QOH276" s="676"/>
      <c r="QOI276" s="676"/>
      <c r="QOJ276" s="676"/>
      <c r="QOK276" s="676"/>
      <c r="QOL276" s="676"/>
      <c r="QOM276" s="676"/>
      <c r="QON276" s="676"/>
      <c r="QOO276" s="676"/>
      <c r="QOP276" s="676"/>
      <c r="QOQ276" s="676"/>
      <c r="QOR276" s="676"/>
      <c r="QOS276" s="676"/>
      <c r="QOT276" s="674"/>
      <c r="QOU276" s="674"/>
      <c r="QOV276" s="674"/>
      <c r="QOW276" s="674"/>
      <c r="QOX276" s="674"/>
      <c r="QOY276" s="674"/>
      <c r="QOZ276" s="674"/>
      <c r="QPA276" s="674"/>
      <c r="QPB276" s="674"/>
      <c r="QPC276" s="674"/>
      <c r="QPD276" s="674"/>
      <c r="QPE276" s="674"/>
      <c r="QPF276" s="674"/>
      <c r="QPG276" s="674"/>
      <c r="QPH276" s="674"/>
      <c r="QPI276" s="674"/>
      <c r="QPJ276" s="674"/>
      <c r="QPK276" s="674"/>
      <c r="QPL276" s="674"/>
      <c r="QPM276" s="674"/>
      <c r="QPN276" s="674"/>
      <c r="QPO276" s="674"/>
      <c r="QPP276" s="674"/>
      <c r="QPQ276" s="674"/>
      <c r="QPR276" s="675"/>
      <c r="QPS276" s="675"/>
      <c r="QPT276" s="675"/>
      <c r="QPU276" s="675"/>
      <c r="QPV276" s="675"/>
      <c r="QPW276" s="674"/>
      <c r="QPX276" s="674"/>
      <c r="QPY276" s="675"/>
      <c r="QPZ276" s="675"/>
      <c r="QQA276" s="674"/>
      <c r="QQB276" s="674"/>
      <c r="QQC276" s="675"/>
      <c r="QQD276" s="675"/>
      <c r="QQE276" s="674"/>
      <c r="QQF276" s="674"/>
      <c r="QQG276" s="674"/>
      <c r="QQH276" s="674"/>
      <c r="QQI276" s="674"/>
      <c r="QQJ276" s="674"/>
      <c r="QQK276" s="674"/>
      <c r="QQL276" s="675"/>
      <c r="QQM276" s="675"/>
      <c r="QQN276" s="674"/>
      <c r="QQO276" s="674"/>
      <c r="QQP276" s="675"/>
      <c r="QQQ276" s="675"/>
      <c r="QQR276" s="674"/>
      <c r="QQS276" s="674"/>
      <c r="QQT276" s="674"/>
      <c r="QQU276" s="674"/>
      <c r="QQV276" s="674"/>
      <c r="QQW276" s="673"/>
      <c r="QQX276" s="677"/>
      <c r="QQY276" s="674"/>
      <c r="QQZ276" s="674"/>
      <c r="QRA276" s="674"/>
      <c r="QRB276" s="674"/>
      <c r="QRC276" s="674"/>
      <c r="QRD276" s="674"/>
      <c r="QRE276" s="674"/>
      <c r="QRF276" s="676"/>
      <c r="QRG276" s="676"/>
      <c r="QRH276" s="676"/>
      <c r="QRI276" s="676"/>
      <c r="QRJ276" s="676"/>
      <c r="QRK276" s="676"/>
      <c r="QRL276" s="676"/>
      <c r="QRM276" s="676"/>
      <c r="QRN276" s="676"/>
      <c r="QRO276" s="676"/>
      <c r="QRP276" s="676"/>
      <c r="QRQ276" s="676"/>
      <c r="QRR276" s="676"/>
      <c r="QRS276" s="676"/>
      <c r="QRT276" s="676"/>
      <c r="QRU276" s="676"/>
      <c r="QRV276" s="676"/>
      <c r="QRW276" s="676"/>
      <c r="QRX276" s="676"/>
      <c r="QRY276" s="676"/>
      <c r="QRZ276" s="676"/>
      <c r="QSA276" s="676"/>
      <c r="QSB276" s="676"/>
      <c r="QSC276" s="676"/>
      <c r="QSD276" s="676"/>
      <c r="QSE276" s="676"/>
      <c r="QSF276" s="676"/>
      <c r="QSG276" s="676"/>
      <c r="QSH276" s="676"/>
      <c r="QSI276" s="676"/>
      <c r="QSJ276" s="676"/>
      <c r="QSK276" s="676"/>
      <c r="QSL276" s="676"/>
      <c r="QSM276" s="676"/>
      <c r="QSN276" s="676"/>
      <c r="QSO276" s="676"/>
      <c r="QSP276" s="676"/>
      <c r="QSQ276" s="676"/>
      <c r="QSR276" s="676"/>
      <c r="QSS276" s="676"/>
      <c r="QST276" s="676"/>
      <c r="QSU276" s="676"/>
      <c r="QSV276" s="676"/>
      <c r="QSW276" s="676"/>
      <c r="QSX276" s="674"/>
      <c r="QSY276" s="674"/>
      <c r="QSZ276" s="674"/>
      <c r="QTA276" s="674"/>
      <c r="QTB276" s="674"/>
      <c r="QTC276" s="674"/>
      <c r="QTD276" s="674"/>
      <c r="QTE276" s="674"/>
      <c r="QTF276" s="674"/>
      <c r="QTG276" s="674"/>
      <c r="QTH276" s="674"/>
      <c r="QTI276" s="674"/>
      <c r="QTJ276" s="674"/>
      <c r="QTK276" s="674"/>
      <c r="QTL276" s="674"/>
      <c r="QTM276" s="674"/>
      <c r="QTN276" s="674"/>
      <c r="QTO276" s="674"/>
      <c r="QTP276" s="674"/>
      <c r="QTQ276" s="674"/>
      <c r="QTR276" s="674"/>
      <c r="QTS276" s="674"/>
      <c r="QTT276" s="674"/>
      <c r="QTU276" s="674"/>
      <c r="QTV276" s="675"/>
      <c r="QTW276" s="675"/>
      <c r="QTX276" s="675"/>
      <c r="QTY276" s="675"/>
      <c r="QTZ276" s="675"/>
      <c r="QUA276" s="674"/>
      <c r="QUB276" s="674"/>
      <c r="QUC276" s="675"/>
      <c r="QUD276" s="675"/>
      <c r="QUE276" s="674"/>
      <c r="QUF276" s="674"/>
      <c r="QUG276" s="675"/>
      <c r="QUH276" s="675"/>
      <c r="QUI276" s="674"/>
      <c r="QUJ276" s="674"/>
      <c r="QUK276" s="674"/>
      <c r="QUL276" s="674"/>
      <c r="QUM276" s="674"/>
      <c r="QUN276" s="674"/>
      <c r="QUO276" s="674"/>
      <c r="QUP276" s="675"/>
      <c r="QUQ276" s="675"/>
      <c r="QUR276" s="674"/>
      <c r="QUS276" s="674"/>
      <c r="QUT276" s="675"/>
      <c r="QUU276" s="675"/>
      <c r="QUV276" s="674"/>
      <c r="QUW276" s="674"/>
      <c r="QUX276" s="674"/>
      <c r="QUY276" s="674"/>
      <c r="QUZ276" s="674"/>
      <c r="QVA276" s="673"/>
      <c r="QVB276" s="677"/>
      <c r="QVC276" s="674"/>
      <c r="QVD276" s="674"/>
      <c r="QVE276" s="674"/>
      <c r="QVF276" s="674"/>
      <c r="QVG276" s="674"/>
      <c r="QVH276" s="674"/>
      <c r="QVI276" s="674"/>
      <c r="QVJ276" s="676"/>
      <c r="QVK276" s="676"/>
      <c r="QVL276" s="676"/>
      <c r="QVM276" s="676"/>
      <c r="QVN276" s="676"/>
      <c r="QVO276" s="676"/>
      <c r="QVP276" s="676"/>
      <c r="QVQ276" s="676"/>
      <c r="QVR276" s="676"/>
      <c r="QVS276" s="676"/>
      <c r="QVT276" s="676"/>
      <c r="QVU276" s="676"/>
      <c r="QVV276" s="676"/>
      <c r="QVW276" s="676"/>
      <c r="QVX276" s="676"/>
      <c r="QVY276" s="676"/>
      <c r="QVZ276" s="676"/>
      <c r="QWA276" s="676"/>
      <c r="QWB276" s="676"/>
      <c r="QWC276" s="676"/>
      <c r="QWD276" s="676"/>
      <c r="QWE276" s="676"/>
      <c r="QWF276" s="676"/>
      <c r="QWG276" s="676"/>
      <c r="QWH276" s="676"/>
      <c r="QWI276" s="676"/>
      <c r="QWJ276" s="676"/>
      <c r="QWK276" s="676"/>
      <c r="QWL276" s="676"/>
      <c r="QWM276" s="676"/>
      <c r="QWN276" s="676"/>
      <c r="QWO276" s="676"/>
      <c r="QWP276" s="676"/>
      <c r="QWQ276" s="676"/>
      <c r="QWR276" s="676"/>
      <c r="QWS276" s="676"/>
      <c r="QWT276" s="676"/>
      <c r="QWU276" s="676"/>
      <c r="QWV276" s="676"/>
      <c r="QWW276" s="676"/>
      <c r="QWX276" s="676"/>
      <c r="QWY276" s="676"/>
      <c r="QWZ276" s="676"/>
      <c r="QXA276" s="676"/>
      <c r="QXB276" s="674"/>
      <c r="QXC276" s="674"/>
      <c r="QXD276" s="674"/>
      <c r="QXE276" s="674"/>
      <c r="QXF276" s="674"/>
      <c r="QXG276" s="674"/>
      <c r="QXH276" s="674"/>
      <c r="QXI276" s="674"/>
      <c r="QXJ276" s="674"/>
      <c r="QXK276" s="674"/>
      <c r="QXL276" s="674"/>
      <c r="QXM276" s="674"/>
      <c r="QXN276" s="674"/>
      <c r="QXO276" s="674"/>
      <c r="QXP276" s="674"/>
      <c r="QXQ276" s="674"/>
      <c r="QXR276" s="674"/>
      <c r="QXS276" s="674"/>
      <c r="QXT276" s="674"/>
      <c r="QXU276" s="674"/>
      <c r="QXV276" s="674"/>
      <c r="QXW276" s="674"/>
      <c r="QXX276" s="674"/>
      <c r="QXY276" s="674"/>
      <c r="QXZ276" s="675"/>
      <c r="QYA276" s="675"/>
      <c r="QYB276" s="675"/>
      <c r="QYC276" s="675"/>
      <c r="QYD276" s="675"/>
      <c r="QYE276" s="674"/>
      <c r="QYF276" s="674"/>
      <c r="QYG276" s="675"/>
      <c r="QYH276" s="675"/>
      <c r="QYI276" s="674"/>
      <c r="QYJ276" s="674"/>
      <c r="QYK276" s="675"/>
      <c r="QYL276" s="675"/>
      <c r="QYM276" s="674"/>
      <c r="QYN276" s="674"/>
      <c r="QYO276" s="674"/>
      <c r="QYP276" s="674"/>
      <c r="QYQ276" s="674"/>
      <c r="QYR276" s="674"/>
      <c r="QYS276" s="674"/>
      <c r="QYT276" s="675"/>
      <c r="QYU276" s="675"/>
      <c r="QYV276" s="674"/>
      <c r="QYW276" s="674"/>
      <c r="QYX276" s="675"/>
      <c r="QYY276" s="675"/>
      <c r="QYZ276" s="674"/>
      <c r="QZA276" s="674"/>
      <c r="QZB276" s="674"/>
      <c r="QZC276" s="674"/>
      <c r="QZD276" s="674"/>
      <c r="QZE276" s="673"/>
      <c r="QZF276" s="677"/>
      <c r="QZG276" s="674"/>
      <c r="QZH276" s="674"/>
      <c r="QZI276" s="674"/>
      <c r="QZJ276" s="674"/>
      <c r="QZK276" s="674"/>
      <c r="QZL276" s="674"/>
      <c r="QZM276" s="674"/>
      <c r="QZN276" s="676"/>
      <c r="QZO276" s="676"/>
      <c r="QZP276" s="676"/>
      <c r="QZQ276" s="676"/>
      <c r="QZR276" s="676"/>
      <c r="QZS276" s="676"/>
      <c r="QZT276" s="676"/>
      <c r="QZU276" s="676"/>
      <c r="QZV276" s="676"/>
      <c r="QZW276" s="676"/>
      <c r="QZX276" s="676"/>
      <c r="QZY276" s="676"/>
      <c r="QZZ276" s="676"/>
      <c r="RAA276" s="676"/>
      <c r="RAB276" s="676"/>
      <c r="RAC276" s="676"/>
      <c r="RAD276" s="676"/>
      <c r="RAE276" s="676"/>
      <c r="RAF276" s="676"/>
      <c r="RAG276" s="676"/>
      <c r="RAH276" s="676"/>
      <c r="RAI276" s="676"/>
      <c r="RAJ276" s="676"/>
      <c r="RAK276" s="676"/>
      <c r="RAL276" s="676"/>
      <c r="RAM276" s="676"/>
      <c r="RAN276" s="676"/>
      <c r="RAO276" s="676"/>
      <c r="RAP276" s="676"/>
      <c r="RAQ276" s="676"/>
      <c r="RAR276" s="676"/>
      <c r="RAS276" s="676"/>
      <c r="RAT276" s="676"/>
      <c r="RAU276" s="676"/>
      <c r="RAV276" s="676"/>
      <c r="RAW276" s="676"/>
      <c r="RAX276" s="676"/>
      <c r="RAY276" s="676"/>
      <c r="RAZ276" s="676"/>
      <c r="RBA276" s="676"/>
      <c r="RBB276" s="676"/>
      <c r="RBC276" s="676"/>
      <c r="RBD276" s="676"/>
      <c r="RBE276" s="676"/>
      <c r="RBF276" s="674"/>
      <c r="RBG276" s="674"/>
      <c r="RBH276" s="674"/>
      <c r="RBI276" s="674"/>
      <c r="RBJ276" s="674"/>
      <c r="RBK276" s="674"/>
      <c r="RBL276" s="674"/>
      <c r="RBM276" s="674"/>
      <c r="RBN276" s="674"/>
      <c r="RBO276" s="674"/>
      <c r="RBP276" s="674"/>
      <c r="RBQ276" s="674"/>
      <c r="RBR276" s="674"/>
      <c r="RBS276" s="674"/>
      <c r="RBT276" s="674"/>
      <c r="RBU276" s="674"/>
      <c r="RBV276" s="674"/>
      <c r="RBW276" s="674"/>
      <c r="RBX276" s="674"/>
      <c r="RBY276" s="674"/>
      <c r="RBZ276" s="674"/>
      <c r="RCA276" s="674"/>
      <c r="RCB276" s="674"/>
    </row>
    <row r="277" spans="1:12248" s="645" customFormat="1" ht="78" customHeight="1" x14ac:dyDescent="0.3">
      <c r="A277" s="673"/>
      <c r="B277" s="499" t="s">
        <v>8</v>
      </c>
      <c r="C277" s="440" t="s">
        <v>476</v>
      </c>
      <c r="D277" s="412"/>
      <c r="E277" s="412"/>
      <c r="F277" s="412"/>
      <c r="G277" s="412"/>
      <c r="H277" s="412"/>
      <c r="I277" s="412"/>
      <c r="J277" s="613"/>
      <c r="K277" s="412"/>
      <c r="L277" s="413"/>
      <c r="M277" s="413"/>
      <c r="N277" s="413"/>
      <c r="O277" s="413"/>
      <c r="P277" s="413"/>
      <c r="Q277" s="413"/>
      <c r="R277" s="413"/>
      <c r="S277" s="619">
        <f>W277</f>
        <v>98524.310649999999</v>
      </c>
      <c r="T277" s="570">
        <v>0</v>
      </c>
      <c r="U277" s="413"/>
      <c r="V277" s="644"/>
      <c r="W277" s="619">
        <f>W278</f>
        <v>98524.310649999999</v>
      </c>
      <c r="X277" s="644">
        <v>0</v>
      </c>
      <c r="Y277" s="413"/>
      <c r="Z277" s="644"/>
      <c r="AA277" s="413"/>
      <c r="AB277" s="413"/>
      <c r="AC277" s="647"/>
      <c r="AD277" s="628"/>
      <c r="AE277" s="413"/>
      <c r="AF277" s="628"/>
      <c r="AG277" s="413"/>
      <c r="AH277" s="628"/>
      <c r="AI277" s="413"/>
      <c r="AJ277" s="628"/>
      <c r="AK277" s="413"/>
      <c r="AL277" s="413"/>
      <c r="AM277" s="413"/>
      <c r="AN277" s="413"/>
      <c r="AO277" s="413"/>
      <c r="AP277" s="413"/>
      <c r="AQ277" s="413"/>
      <c r="AR277" s="413"/>
      <c r="AS277" s="413"/>
      <c r="AT277" s="413"/>
      <c r="AU277" s="413"/>
      <c r="AV277" s="413"/>
      <c r="AW277" s="413"/>
      <c r="AX277" s="413"/>
      <c r="AY277" s="413"/>
      <c r="AZ277" s="413"/>
      <c r="BA277" s="413"/>
      <c r="BB277" s="413"/>
      <c r="BC277" s="413"/>
      <c r="BD277" s="413"/>
      <c r="BE277" s="413"/>
      <c r="BF277" s="413"/>
      <c r="BG277" s="413"/>
      <c r="BH277" s="413"/>
      <c r="BI277" s="413"/>
      <c r="BJ277" s="413"/>
      <c r="BK277" s="413"/>
      <c r="BL277" s="413"/>
      <c r="BM277" s="413"/>
      <c r="BN277" s="413"/>
      <c r="BO277" s="413"/>
      <c r="BP277" s="413"/>
      <c r="BQ277" s="413"/>
      <c r="BR277" s="413"/>
      <c r="BS277" s="413"/>
      <c r="BT277" s="413"/>
      <c r="BU277" s="413"/>
      <c r="BV277" s="413"/>
      <c r="BW277" s="413"/>
      <c r="BX277" s="413"/>
      <c r="BY277" s="413"/>
      <c r="BZ277" s="413"/>
      <c r="CA277" s="413"/>
      <c r="CB277" s="413"/>
      <c r="CC277" s="413"/>
      <c r="CD277" s="413"/>
      <c r="CE277" s="413"/>
      <c r="CF277" s="413"/>
      <c r="CG277" s="413"/>
      <c r="CH277" s="413"/>
      <c r="CI277" s="413"/>
      <c r="CJ277" s="413"/>
      <c r="CK277" s="413"/>
      <c r="CL277" s="413"/>
      <c r="CM277" s="413"/>
      <c r="CN277" s="413"/>
      <c r="CO277" s="407"/>
      <c r="CP277" s="674"/>
      <c r="CQ277" s="674"/>
      <c r="CR277" s="674"/>
      <c r="CS277" s="674"/>
      <c r="CT277" s="674"/>
      <c r="CU277" s="674"/>
      <c r="CV277" s="674"/>
      <c r="CW277" s="674"/>
      <c r="CX277" s="674"/>
      <c r="CY277" s="674"/>
      <c r="CZ277" s="674"/>
      <c r="DA277" s="674"/>
      <c r="DB277" s="674"/>
      <c r="DC277" s="675"/>
      <c r="DD277" s="675"/>
      <c r="DE277" s="675"/>
      <c r="DF277" s="675"/>
      <c r="DG277" s="676"/>
      <c r="DH277" s="676"/>
      <c r="DI277" s="676"/>
      <c r="DJ277" s="676"/>
      <c r="DK277" s="676"/>
      <c r="DL277" s="676"/>
      <c r="DM277" s="676"/>
      <c r="DN277" s="676"/>
      <c r="DO277" s="676"/>
      <c r="DP277" s="676"/>
      <c r="DQ277" s="676"/>
      <c r="DR277" s="676"/>
      <c r="DS277" s="676"/>
      <c r="DT277" s="676"/>
      <c r="DU277" s="676"/>
      <c r="DV277" s="676"/>
      <c r="DW277" s="676"/>
      <c r="DX277" s="676"/>
      <c r="DY277" s="676"/>
      <c r="DZ277" s="674"/>
      <c r="EA277" s="674"/>
      <c r="EB277" s="674"/>
      <c r="EC277" s="674"/>
      <c r="ED277" s="674"/>
      <c r="EE277" s="674"/>
      <c r="EF277" s="674"/>
      <c r="EG277" s="674"/>
      <c r="EH277" s="674"/>
      <c r="EI277" s="674"/>
      <c r="EJ277" s="674"/>
      <c r="EK277" s="674"/>
      <c r="EL277" s="674"/>
      <c r="EM277" s="674"/>
      <c r="EN277" s="674"/>
      <c r="EO277" s="674"/>
      <c r="EP277" s="674"/>
      <c r="EQ277" s="674"/>
      <c r="ER277" s="674"/>
      <c r="ES277" s="674"/>
      <c r="ET277" s="674"/>
      <c r="EU277" s="674"/>
      <c r="EV277" s="674"/>
      <c r="EW277" s="674"/>
      <c r="EX277" s="675"/>
      <c r="EY277" s="675"/>
      <c r="EZ277" s="675"/>
      <c r="FA277" s="675"/>
      <c r="FB277" s="675"/>
      <c r="FC277" s="674"/>
      <c r="FD277" s="674"/>
      <c r="FE277" s="675"/>
      <c r="FF277" s="675"/>
      <c r="FG277" s="674"/>
      <c r="FH277" s="674"/>
      <c r="FI277" s="675"/>
      <c r="FJ277" s="675"/>
      <c r="FK277" s="674"/>
      <c r="FL277" s="674"/>
      <c r="FM277" s="674"/>
      <c r="FN277" s="674"/>
      <c r="FO277" s="674"/>
      <c r="FP277" s="674"/>
      <c r="FQ277" s="674"/>
      <c r="FR277" s="675"/>
      <c r="FS277" s="675"/>
      <c r="FT277" s="674"/>
      <c r="FU277" s="674"/>
      <c r="FV277" s="675"/>
      <c r="FW277" s="675"/>
      <c r="FX277" s="674"/>
      <c r="FY277" s="674"/>
      <c r="FZ277" s="674"/>
      <c r="GA277" s="674"/>
      <c r="GB277" s="674"/>
      <c r="GC277" s="673"/>
      <c r="GD277" s="677"/>
      <c r="GE277" s="674"/>
      <c r="GF277" s="674"/>
      <c r="GG277" s="674"/>
      <c r="GH277" s="674"/>
      <c r="GI277" s="674"/>
      <c r="GJ277" s="674"/>
      <c r="GK277" s="674"/>
      <c r="GL277" s="676"/>
      <c r="GM277" s="676"/>
      <c r="GN277" s="676"/>
      <c r="GO277" s="676"/>
      <c r="GP277" s="676"/>
      <c r="GQ277" s="676"/>
      <c r="GR277" s="676"/>
      <c r="GS277" s="676"/>
      <c r="GT277" s="676"/>
      <c r="GU277" s="676"/>
      <c r="GV277" s="676"/>
      <c r="GW277" s="676"/>
      <c r="GX277" s="676"/>
      <c r="GY277" s="676"/>
      <c r="GZ277" s="676"/>
      <c r="HA277" s="676"/>
      <c r="HB277" s="676"/>
      <c r="HC277" s="676"/>
      <c r="HD277" s="676"/>
      <c r="HE277" s="676"/>
      <c r="HF277" s="676"/>
      <c r="HG277" s="676"/>
      <c r="HH277" s="676"/>
      <c r="HI277" s="676"/>
      <c r="HJ277" s="676"/>
      <c r="HK277" s="676"/>
      <c r="HL277" s="676"/>
      <c r="HM277" s="676"/>
      <c r="HN277" s="676"/>
      <c r="HO277" s="676"/>
      <c r="HP277" s="676"/>
      <c r="HQ277" s="676"/>
      <c r="HR277" s="676"/>
      <c r="HS277" s="676"/>
      <c r="HT277" s="676"/>
      <c r="HU277" s="676"/>
      <c r="HV277" s="676"/>
      <c r="HW277" s="676"/>
      <c r="HX277" s="676"/>
      <c r="HY277" s="676"/>
      <c r="HZ277" s="676"/>
      <c r="IA277" s="676"/>
      <c r="IB277" s="676"/>
      <c r="IC277" s="676"/>
      <c r="ID277" s="674"/>
      <c r="IE277" s="674"/>
      <c r="IF277" s="674"/>
      <c r="IG277" s="674"/>
      <c r="IH277" s="674"/>
      <c r="II277" s="674"/>
      <c r="IJ277" s="674"/>
      <c r="IK277" s="674"/>
      <c r="IL277" s="674"/>
      <c r="IM277" s="674"/>
      <c r="IN277" s="674"/>
      <c r="IO277" s="674"/>
      <c r="IP277" s="674"/>
      <c r="IQ277" s="674"/>
      <c r="IR277" s="674"/>
      <c r="IS277" s="674"/>
      <c r="IT277" s="674"/>
      <c r="IU277" s="674"/>
      <c r="IV277" s="674"/>
      <c r="IW277" s="674"/>
      <c r="IX277" s="674"/>
      <c r="IY277" s="674"/>
      <c r="IZ277" s="674"/>
      <c r="JA277" s="674"/>
      <c r="JB277" s="675"/>
      <c r="JC277" s="675"/>
      <c r="JD277" s="675"/>
      <c r="JE277" s="675"/>
      <c r="JF277" s="675"/>
      <c r="JG277" s="674"/>
      <c r="JH277" s="674"/>
      <c r="JI277" s="675"/>
      <c r="JJ277" s="675"/>
      <c r="JK277" s="674"/>
      <c r="JL277" s="674"/>
      <c r="JM277" s="675"/>
      <c r="JN277" s="675"/>
      <c r="JO277" s="674"/>
      <c r="JP277" s="674"/>
      <c r="JQ277" s="674"/>
      <c r="JR277" s="674"/>
      <c r="JS277" s="674"/>
      <c r="JT277" s="674"/>
      <c r="JU277" s="674"/>
      <c r="JV277" s="675"/>
      <c r="JW277" s="675"/>
      <c r="JX277" s="674"/>
      <c r="JY277" s="674"/>
      <c r="JZ277" s="675"/>
      <c r="KA277" s="675"/>
      <c r="KB277" s="674"/>
      <c r="KC277" s="674"/>
      <c r="KD277" s="674"/>
      <c r="KE277" s="674"/>
      <c r="KF277" s="674"/>
      <c r="KG277" s="673"/>
      <c r="KH277" s="677"/>
      <c r="KI277" s="674"/>
      <c r="KJ277" s="674"/>
      <c r="KK277" s="674"/>
      <c r="KL277" s="674"/>
      <c r="KM277" s="674"/>
      <c r="KN277" s="674"/>
      <c r="KO277" s="674"/>
      <c r="KP277" s="676"/>
      <c r="KQ277" s="676"/>
      <c r="KR277" s="676"/>
      <c r="KS277" s="676"/>
      <c r="KT277" s="676"/>
      <c r="KU277" s="676"/>
      <c r="KV277" s="676"/>
      <c r="KW277" s="676"/>
      <c r="KX277" s="676"/>
      <c r="KY277" s="676"/>
      <c r="KZ277" s="676"/>
      <c r="LA277" s="676"/>
      <c r="LB277" s="676"/>
      <c r="LC277" s="676"/>
      <c r="LD277" s="676"/>
      <c r="LE277" s="676"/>
      <c r="LF277" s="676"/>
      <c r="LG277" s="676"/>
      <c r="LH277" s="676"/>
      <c r="LI277" s="676"/>
      <c r="LJ277" s="676"/>
      <c r="LK277" s="676"/>
      <c r="LL277" s="676"/>
      <c r="LM277" s="676"/>
      <c r="LN277" s="676"/>
      <c r="LO277" s="676"/>
      <c r="LP277" s="676"/>
      <c r="LQ277" s="676"/>
      <c r="LR277" s="676"/>
      <c r="LS277" s="676"/>
      <c r="LT277" s="676"/>
      <c r="LU277" s="676"/>
      <c r="LV277" s="676"/>
      <c r="LW277" s="676"/>
      <c r="LX277" s="676"/>
      <c r="LY277" s="676"/>
      <c r="LZ277" s="676"/>
      <c r="MA277" s="676"/>
      <c r="MB277" s="676"/>
      <c r="MC277" s="676"/>
      <c r="MD277" s="676"/>
      <c r="ME277" s="676"/>
      <c r="MF277" s="676"/>
      <c r="MG277" s="676"/>
      <c r="MH277" s="674"/>
      <c r="MI277" s="674"/>
      <c r="MJ277" s="674"/>
      <c r="MK277" s="674"/>
      <c r="ML277" s="674"/>
      <c r="MM277" s="674"/>
      <c r="MN277" s="674"/>
      <c r="MO277" s="674"/>
      <c r="MP277" s="674"/>
      <c r="MQ277" s="674"/>
      <c r="MR277" s="674"/>
      <c r="MS277" s="674"/>
      <c r="MT277" s="674"/>
      <c r="MU277" s="674"/>
      <c r="MV277" s="674"/>
      <c r="MW277" s="674"/>
      <c r="MX277" s="674"/>
      <c r="MY277" s="674"/>
      <c r="MZ277" s="674"/>
      <c r="NA277" s="674"/>
      <c r="NB277" s="674"/>
      <c r="NC277" s="674"/>
      <c r="ND277" s="674"/>
      <c r="NE277" s="674"/>
      <c r="NF277" s="675"/>
      <c r="NG277" s="675"/>
      <c r="NH277" s="675"/>
      <c r="NI277" s="675"/>
      <c r="NJ277" s="675"/>
      <c r="NK277" s="674"/>
      <c r="NL277" s="674"/>
      <c r="NM277" s="675"/>
      <c r="NN277" s="675"/>
      <c r="NO277" s="674"/>
      <c r="NP277" s="674"/>
      <c r="NQ277" s="675"/>
      <c r="NR277" s="675"/>
      <c r="NS277" s="674"/>
      <c r="NT277" s="674"/>
      <c r="NU277" s="674"/>
      <c r="NV277" s="674"/>
      <c r="NW277" s="674"/>
      <c r="NX277" s="674"/>
      <c r="NY277" s="674"/>
      <c r="NZ277" s="675"/>
      <c r="OA277" s="675"/>
      <c r="OB277" s="674"/>
      <c r="OC277" s="674"/>
      <c r="OD277" s="675"/>
      <c r="OE277" s="675"/>
      <c r="OF277" s="674"/>
      <c r="OG277" s="674"/>
      <c r="OH277" s="674"/>
      <c r="OI277" s="674"/>
      <c r="OJ277" s="674"/>
      <c r="OK277" s="673"/>
      <c r="OL277" s="677"/>
      <c r="OM277" s="674"/>
      <c r="ON277" s="674"/>
      <c r="OO277" s="674"/>
      <c r="OP277" s="674"/>
      <c r="OQ277" s="674"/>
      <c r="OR277" s="674"/>
      <c r="OS277" s="674"/>
      <c r="OT277" s="676"/>
      <c r="OU277" s="676"/>
      <c r="OV277" s="676"/>
      <c r="OW277" s="676"/>
      <c r="OX277" s="676"/>
      <c r="OY277" s="676"/>
      <c r="OZ277" s="676"/>
      <c r="PA277" s="676"/>
      <c r="PB277" s="676"/>
      <c r="PC277" s="676"/>
      <c r="PD277" s="676"/>
      <c r="PE277" s="676"/>
      <c r="PF277" s="676"/>
      <c r="PG277" s="676"/>
      <c r="PH277" s="676"/>
      <c r="PI277" s="676"/>
      <c r="PJ277" s="676"/>
      <c r="PK277" s="676"/>
      <c r="PL277" s="676"/>
      <c r="PM277" s="676"/>
      <c r="PN277" s="676"/>
      <c r="PO277" s="676"/>
      <c r="PP277" s="676"/>
      <c r="PQ277" s="676"/>
      <c r="PR277" s="676"/>
      <c r="PS277" s="676"/>
      <c r="PT277" s="676"/>
      <c r="PU277" s="676"/>
      <c r="PV277" s="676"/>
      <c r="PW277" s="676"/>
      <c r="PX277" s="676"/>
      <c r="PY277" s="676"/>
      <c r="PZ277" s="676"/>
      <c r="QA277" s="676"/>
      <c r="QB277" s="676"/>
      <c r="QC277" s="676"/>
      <c r="QD277" s="676"/>
      <c r="QE277" s="676"/>
      <c r="QF277" s="676"/>
      <c r="QG277" s="676"/>
      <c r="QH277" s="676"/>
      <c r="QI277" s="676"/>
      <c r="QJ277" s="676"/>
      <c r="QK277" s="676"/>
      <c r="QL277" s="674"/>
      <c r="QM277" s="674"/>
      <c r="QN277" s="674"/>
      <c r="QO277" s="674"/>
      <c r="QP277" s="674"/>
      <c r="QQ277" s="674"/>
      <c r="QR277" s="674"/>
      <c r="QS277" s="674"/>
      <c r="QT277" s="674"/>
      <c r="QU277" s="674"/>
      <c r="QV277" s="674"/>
      <c r="QW277" s="674"/>
      <c r="QX277" s="674"/>
      <c r="QY277" s="674"/>
      <c r="QZ277" s="674"/>
      <c r="RA277" s="674"/>
      <c r="RB277" s="674"/>
      <c r="RC277" s="674"/>
      <c r="RD277" s="674"/>
      <c r="RE277" s="674"/>
      <c r="RF277" s="674"/>
      <c r="RG277" s="674"/>
      <c r="RH277" s="674"/>
      <c r="RI277" s="674"/>
      <c r="RJ277" s="675"/>
      <c r="RK277" s="675"/>
      <c r="RL277" s="675"/>
      <c r="RM277" s="675"/>
      <c r="RN277" s="675"/>
      <c r="RO277" s="674"/>
      <c r="RP277" s="674"/>
      <c r="RQ277" s="675"/>
      <c r="RR277" s="675"/>
      <c r="RS277" s="674"/>
      <c r="RT277" s="674"/>
      <c r="RU277" s="675"/>
      <c r="RV277" s="675"/>
      <c r="RW277" s="674"/>
      <c r="RX277" s="674"/>
      <c r="RY277" s="674"/>
      <c r="RZ277" s="674"/>
      <c r="SA277" s="674"/>
      <c r="SB277" s="674"/>
      <c r="SC277" s="674"/>
      <c r="SD277" s="675"/>
      <c r="SE277" s="675"/>
      <c r="SF277" s="674"/>
      <c r="SG277" s="674"/>
      <c r="SH277" s="675"/>
      <c r="SI277" s="675"/>
      <c r="SJ277" s="674"/>
      <c r="SK277" s="674"/>
      <c r="SL277" s="674"/>
      <c r="SM277" s="674"/>
      <c r="SN277" s="674"/>
      <c r="SO277" s="673"/>
      <c r="SP277" s="677"/>
      <c r="SQ277" s="674"/>
      <c r="SR277" s="674"/>
      <c r="SS277" s="674"/>
      <c r="ST277" s="674"/>
      <c r="SU277" s="674"/>
      <c r="SV277" s="674"/>
      <c r="SW277" s="674"/>
      <c r="SX277" s="676"/>
      <c r="SY277" s="676"/>
      <c r="SZ277" s="676"/>
      <c r="TA277" s="676"/>
      <c r="TB277" s="676"/>
      <c r="TC277" s="676"/>
      <c r="TD277" s="676"/>
      <c r="TE277" s="676"/>
      <c r="TF277" s="676"/>
      <c r="TG277" s="676"/>
      <c r="TH277" s="676"/>
      <c r="TI277" s="676"/>
      <c r="TJ277" s="676"/>
      <c r="TK277" s="676"/>
      <c r="TL277" s="676"/>
      <c r="TM277" s="676"/>
      <c r="TN277" s="676"/>
      <c r="TO277" s="676"/>
      <c r="TP277" s="676"/>
      <c r="TQ277" s="676"/>
      <c r="TR277" s="676"/>
      <c r="TS277" s="676"/>
      <c r="TT277" s="676"/>
      <c r="TU277" s="676"/>
      <c r="TV277" s="676"/>
      <c r="TW277" s="676"/>
      <c r="TX277" s="676"/>
      <c r="TY277" s="676"/>
      <c r="TZ277" s="676"/>
      <c r="UA277" s="676"/>
      <c r="UB277" s="676"/>
      <c r="UC277" s="676"/>
      <c r="UD277" s="676"/>
      <c r="UE277" s="676"/>
      <c r="UF277" s="676"/>
      <c r="UG277" s="676"/>
      <c r="UH277" s="676"/>
      <c r="UI277" s="676"/>
      <c r="UJ277" s="676"/>
      <c r="UK277" s="676"/>
      <c r="UL277" s="676"/>
      <c r="UM277" s="676"/>
      <c r="UN277" s="676"/>
      <c r="UO277" s="676"/>
      <c r="UP277" s="674"/>
      <c r="UQ277" s="674"/>
      <c r="UR277" s="674"/>
      <c r="US277" s="674"/>
      <c r="UT277" s="674"/>
      <c r="UU277" s="674"/>
      <c r="UV277" s="674"/>
      <c r="UW277" s="674"/>
      <c r="UX277" s="674"/>
      <c r="UY277" s="674"/>
      <c r="UZ277" s="674"/>
      <c r="VA277" s="674"/>
      <c r="VB277" s="674"/>
      <c r="VC277" s="674"/>
      <c r="VD277" s="674"/>
      <c r="VE277" s="674"/>
      <c r="VF277" s="674"/>
      <c r="VG277" s="674"/>
      <c r="VH277" s="674"/>
      <c r="VI277" s="674"/>
      <c r="VJ277" s="674"/>
      <c r="VK277" s="674"/>
      <c r="VL277" s="674"/>
      <c r="VM277" s="674"/>
      <c r="VN277" s="675"/>
      <c r="VO277" s="675"/>
      <c r="VP277" s="675"/>
      <c r="VQ277" s="675"/>
      <c r="VR277" s="675"/>
      <c r="VS277" s="674"/>
      <c r="VT277" s="674"/>
      <c r="VU277" s="675"/>
      <c r="VV277" s="675"/>
      <c r="VW277" s="674"/>
      <c r="VX277" s="674"/>
      <c r="VY277" s="675"/>
      <c r="VZ277" s="675"/>
      <c r="WA277" s="674"/>
      <c r="WB277" s="674"/>
      <c r="WC277" s="674"/>
      <c r="WD277" s="674"/>
      <c r="WE277" s="674"/>
      <c r="WF277" s="674"/>
      <c r="WG277" s="674"/>
      <c r="WH277" s="675"/>
      <c r="WI277" s="675"/>
      <c r="WJ277" s="674"/>
      <c r="WK277" s="674"/>
      <c r="WL277" s="675"/>
      <c r="WM277" s="675"/>
      <c r="WN277" s="674"/>
      <c r="WO277" s="674"/>
      <c r="WP277" s="674"/>
      <c r="WQ277" s="674"/>
      <c r="WR277" s="674"/>
      <c r="WS277" s="673"/>
      <c r="WT277" s="677"/>
      <c r="WU277" s="674"/>
      <c r="WV277" s="674"/>
      <c r="WW277" s="674"/>
      <c r="WX277" s="674"/>
      <c r="WY277" s="674"/>
      <c r="WZ277" s="674"/>
      <c r="XA277" s="674"/>
      <c r="XB277" s="676"/>
      <c r="XC277" s="676"/>
      <c r="XD277" s="676"/>
      <c r="XE277" s="676"/>
      <c r="XF277" s="676"/>
      <c r="XG277" s="676"/>
      <c r="XH277" s="676"/>
      <c r="XI277" s="676"/>
      <c r="XJ277" s="676"/>
      <c r="XK277" s="676"/>
      <c r="XL277" s="676"/>
      <c r="XM277" s="676"/>
      <c r="XN277" s="676"/>
      <c r="XO277" s="676"/>
      <c r="XP277" s="676"/>
      <c r="XQ277" s="676"/>
      <c r="XR277" s="676"/>
      <c r="XS277" s="676"/>
      <c r="XT277" s="676"/>
      <c r="XU277" s="676"/>
      <c r="XV277" s="676"/>
      <c r="XW277" s="676"/>
      <c r="XX277" s="676"/>
      <c r="XY277" s="676"/>
      <c r="XZ277" s="676"/>
      <c r="YA277" s="676"/>
      <c r="YB277" s="676"/>
      <c r="YC277" s="676"/>
      <c r="YD277" s="676"/>
      <c r="YE277" s="676"/>
      <c r="YF277" s="676"/>
      <c r="YG277" s="676"/>
      <c r="YH277" s="676"/>
      <c r="YI277" s="676"/>
      <c r="YJ277" s="676"/>
      <c r="YK277" s="676"/>
      <c r="YL277" s="676"/>
      <c r="YM277" s="676"/>
      <c r="YN277" s="676"/>
      <c r="YO277" s="676"/>
      <c r="YP277" s="676"/>
      <c r="YQ277" s="676"/>
      <c r="YR277" s="676"/>
      <c r="YS277" s="676"/>
      <c r="YT277" s="674"/>
      <c r="YU277" s="674"/>
      <c r="YV277" s="674"/>
      <c r="YW277" s="674"/>
      <c r="YX277" s="674"/>
      <c r="YY277" s="674"/>
      <c r="YZ277" s="674"/>
      <c r="ZA277" s="674"/>
      <c r="ZB277" s="674"/>
      <c r="ZC277" s="674"/>
      <c r="ZD277" s="674"/>
      <c r="ZE277" s="674"/>
      <c r="ZF277" s="674"/>
      <c r="ZG277" s="674"/>
      <c r="ZH277" s="674"/>
      <c r="ZI277" s="674"/>
      <c r="ZJ277" s="674"/>
      <c r="ZK277" s="674"/>
      <c r="ZL277" s="674"/>
      <c r="ZM277" s="674"/>
      <c r="ZN277" s="674"/>
      <c r="ZO277" s="674"/>
      <c r="ZP277" s="674"/>
      <c r="ZQ277" s="674"/>
      <c r="ZR277" s="675"/>
      <c r="ZS277" s="675"/>
      <c r="ZT277" s="675"/>
      <c r="ZU277" s="675"/>
      <c r="ZV277" s="675"/>
      <c r="ZW277" s="674"/>
      <c r="ZX277" s="674"/>
      <c r="ZY277" s="675"/>
      <c r="ZZ277" s="675"/>
      <c r="AAA277" s="674"/>
      <c r="AAB277" s="674"/>
      <c r="AAC277" s="675"/>
      <c r="AAD277" s="675"/>
      <c r="AAE277" s="674"/>
      <c r="AAF277" s="674"/>
      <c r="AAG277" s="674"/>
      <c r="AAH277" s="674"/>
      <c r="AAI277" s="674"/>
      <c r="AAJ277" s="674"/>
      <c r="AAK277" s="674"/>
      <c r="AAL277" s="675"/>
      <c r="AAM277" s="675"/>
      <c r="AAN277" s="674"/>
      <c r="AAO277" s="674"/>
      <c r="AAP277" s="675"/>
      <c r="AAQ277" s="675"/>
      <c r="AAR277" s="674"/>
      <c r="AAS277" s="674"/>
      <c r="AAT277" s="674"/>
      <c r="AAU277" s="674"/>
      <c r="AAV277" s="674"/>
      <c r="AAW277" s="673"/>
      <c r="AAX277" s="677"/>
      <c r="AAY277" s="674"/>
      <c r="AAZ277" s="674"/>
      <c r="ABA277" s="674"/>
      <c r="ABB277" s="674"/>
      <c r="ABC277" s="674"/>
      <c r="ABD277" s="674"/>
      <c r="ABE277" s="674"/>
      <c r="ABF277" s="676"/>
      <c r="ABG277" s="676"/>
      <c r="ABH277" s="676"/>
      <c r="ABI277" s="676"/>
      <c r="ABJ277" s="676"/>
      <c r="ABK277" s="676"/>
      <c r="ABL277" s="676"/>
      <c r="ABM277" s="676"/>
      <c r="ABN277" s="676"/>
      <c r="ABO277" s="676"/>
      <c r="ABP277" s="676"/>
      <c r="ABQ277" s="676"/>
      <c r="ABR277" s="676"/>
      <c r="ABS277" s="676"/>
      <c r="ABT277" s="676"/>
      <c r="ABU277" s="676"/>
      <c r="ABV277" s="676"/>
      <c r="ABW277" s="676"/>
      <c r="ABX277" s="676"/>
      <c r="ABY277" s="676"/>
      <c r="ABZ277" s="676"/>
      <c r="ACA277" s="676"/>
      <c r="ACB277" s="676"/>
      <c r="ACC277" s="676"/>
      <c r="ACD277" s="676"/>
      <c r="ACE277" s="676"/>
      <c r="ACF277" s="676"/>
      <c r="ACG277" s="676"/>
      <c r="ACH277" s="676"/>
      <c r="ACI277" s="676"/>
      <c r="ACJ277" s="676"/>
      <c r="ACK277" s="676"/>
      <c r="ACL277" s="676"/>
      <c r="ACM277" s="676"/>
      <c r="ACN277" s="676"/>
      <c r="ACO277" s="676"/>
      <c r="ACP277" s="676"/>
      <c r="ACQ277" s="676"/>
      <c r="ACR277" s="676"/>
      <c r="ACS277" s="676"/>
      <c r="ACT277" s="676"/>
      <c r="ACU277" s="676"/>
      <c r="ACV277" s="676"/>
      <c r="ACW277" s="676"/>
      <c r="ACX277" s="674"/>
      <c r="ACY277" s="674"/>
      <c r="ACZ277" s="674"/>
      <c r="ADA277" s="674"/>
      <c r="ADB277" s="674"/>
      <c r="ADC277" s="674"/>
      <c r="ADD277" s="674"/>
      <c r="ADE277" s="674"/>
      <c r="ADF277" s="674"/>
      <c r="ADG277" s="674"/>
      <c r="ADH277" s="674"/>
      <c r="ADI277" s="674"/>
      <c r="ADJ277" s="674"/>
      <c r="ADK277" s="674"/>
      <c r="ADL277" s="674"/>
      <c r="ADM277" s="674"/>
      <c r="ADN277" s="674"/>
      <c r="ADO277" s="674"/>
      <c r="ADP277" s="674"/>
      <c r="ADQ277" s="674"/>
      <c r="ADR277" s="674"/>
      <c r="ADS277" s="674"/>
      <c r="ADT277" s="674"/>
      <c r="ADU277" s="674"/>
      <c r="ADV277" s="675"/>
      <c r="ADW277" s="675"/>
      <c r="ADX277" s="675"/>
      <c r="ADY277" s="675"/>
      <c r="ADZ277" s="675"/>
      <c r="AEA277" s="674"/>
      <c r="AEB277" s="674"/>
      <c r="AEC277" s="675"/>
      <c r="AED277" s="675"/>
      <c r="AEE277" s="674"/>
      <c r="AEF277" s="674"/>
      <c r="AEG277" s="675"/>
      <c r="AEH277" s="675"/>
      <c r="AEI277" s="674"/>
      <c r="AEJ277" s="674"/>
      <c r="AEK277" s="674"/>
      <c r="AEL277" s="674"/>
      <c r="AEM277" s="674"/>
      <c r="AEN277" s="674"/>
      <c r="AEO277" s="674"/>
      <c r="AEP277" s="675"/>
      <c r="AEQ277" s="675"/>
      <c r="AER277" s="674"/>
      <c r="AES277" s="674"/>
      <c r="AET277" s="675"/>
      <c r="AEU277" s="675"/>
      <c r="AEV277" s="674"/>
      <c r="AEW277" s="674"/>
      <c r="AEX277" s="674"/>
      <c r="AEY277" s="674"/>
      <c r="AEZ277" s="674"/>
      <c r="AFA277" s="673"/>
      <c r="AFB277" s="677"/>
      <c r="AFC277" s="674"/>
      <c r="AFD277" s="674"/>
      <c r="AFE277" s="674"/>
      <c r="AFF277" s="674"/>
      <c r="AFG277" s="674"/>
      <c r="AFH277" s="674"/>
      <c r="AFI277" s="674"/>
      <c r="AFJ277" s="676"/>
      <c r="AFK277" s="676"/>
      <c r="AFL277" s="676"/>
      <c r="AFM277" s="676"/>
      <c r="AFN277" s="676"/>
      <c r="AFO277" s="676"/>
      <c r="AFP277" s="676"/>
      <c r="AFQ277" s="676"/>
      <c r="AFR277" s="676"/>
      <c r="AFS277" s="676"/>
      <c r="AFT277" s="676"/>
      <c r="AFU277" s="676"/>
      <c r="AFV277" s="676"/>
      <c r="AFW277" s="676"/>
      <c r="AFX277" s="676"/>
      <c r="AFY277" s="676"/>
      <c r="AFZ277" s="676"/>
      <c r="AGA277" s="676"/>
      <c r="AGB277" s="676"/>
      <c r="AGC277" s="676"/>
      <c r="AGD277" s="676"/>
      <c r="AGE277" s="676"/>
      <c r="AGF277" s="676"/>
      <c r="AGG277" s="676"/>
      <c r="AGH277" s="676"/>
      <c r="AGI277" s="676"/>
      <c r="AGJ277" s="676"/>
      <c r="AGK277" s="676"/>
      <c r="AGL277" s="676"/>
      <c r="AGM277" s="676"/>
      <c r="AGN277" s="676"/>
      <c r="AGO277" s="676"/>
      <c r="AGP277" s="676"/>
      <c r="AGQ277" s="676"/>
      <c r="AGR277" s="676"/>
      <c r="AGS277" s="676"/>
      <c r="AGT277" s="676"/>
      <c r="AGU277" s="676"/>
      <c r="AGV277" s="676"/>
      <c r="AGW277" s="676"/>
      <c r="AGX277" s="676"/>
      <c r="AGY277" s="676"/>
      <c r="AGZ277" s="676"/>
      <c r="AHA277" s="676"/>
      <c r="AHB277" s="674"/>
      <c r="AHC277" s="674"/>
      <c r="AHD277" s="674"/>
      <c r="AHE277" s="674"/>
      <c r="AHF277" s="674"/>
      <c r="AHG277" s="674"/>
      <c r="AHH277" s="674"/>
      <c r="AHI277" s="674"/>
      <c r="AHJ277" s="674"/>
      <c r="AHK277" s="674"/>
      <c r="AHL277" s="674"/>
      <c r="AHM277" s="674"/>
      <c r="AHN277" s="674"/>
      <c r="AHO277" s="674"/>
      <c r="AHP277" s="674"/>
      <c r="AHQ277" s="674"/>
      <c r="AHR277" s="674"/>
      <c r="AHS277" s="674"/>
      <c r="AHT277" s="674"/>
      <c r="AHU277" s="674"/>
      <c r="AHV277" s="674"/>
      <c r="AHW277" s="674"/>
      <c r="AHX277" s="674"/>
      <c r="AHY277" s="674"/>
      <c r="AHZ277" s="675"/>
      <c r="AIA277" s="675"/>
      <c r="AIB277" s="675"/>
      <c r="AIC277" s="675"/>
      <c r="AID277" s="675"/>
      <c r="AIE277" s="674"/>
      <c r="AIF277" s="674"/>
      <c r="AIG277" s="675"/>
      <c r="AIH277" s="675"/>
      <c r="AII277" s="674"/>
      <c r="AIJ277" s="674"/>
      <c r="AIK277" s="675"/>
      <c r="AIL277" s="675"/>
      <c r="AIM277" s="674"/>
      <c r="AIN277" s="674"/>
      <c r="AIO277" s="674"/>
      <c r="AIP277" s="674"/>
      <c r="AIQ277" s="674"/>
      <c r="AIR277" s="674"/>
      <c r="AIS277" s="674"/>
      <c r="AIT277" s="675"/>
      <c r="AIU277" s="675"/>
      <c r="AIV277" s="674"/>
      <c r="AIW277" s="674"/>
      <c r="AIX277" s="675"/>
      <c r="AIY277" s="675"/>
      <c r="AIZ277" s="674"/>
      <c r="AJA277" s="674"/>
      <c r="AJB277" s="674"/>
      <c r="AJC277" s="674"/>
      <c r="AJD277" s="674"/>
      <c r="AJE277" s="673"/>
      <c r="AJF277" s="677"/>
      <c r="AJG277" s="674"/>
      <c r="AJH277" s="674"/>
      <c r="AJI277" s="674"/>
      <c r="AJJ277" s="674"/>
      <c r="AJK277" s="674"/>
      <c r="AJL277" s="674"/>
      <c r="AJM277" s="674"/>
      <c r="AJN277" s="676"/>
      <c r="AJO277" s="676"/>
      <c r="AJP277" s="676"/>
      <c r="AJQ277" s="676"/>
      <c r="AJR277" s="676"/>
      <c r="AJS277" s="676"/>
      <c r="AJT277" s="676"/>
      <c r="AJU277" s="676"/>
      <c r="AJV277" s="676"/>
      <c r="AJW277" s="676"/>
      <c r="AJX277" s="676"/>
      <c r="AJY277" s="676"/>
      <c r="AJZ277" s="676"/>
      <c r="AKA277" s="676"/>
      <c r="AKB277" s="676"/>
      <c r="AKC277" s="676"/>
      <c r="AKD277" s="676"/>
      <c r="AKE277" s="676"/>
      <c r="AKF277" s="676"/>
      <c r="AKG277" s="676"/>
      <c r="AKH277" s="676"/>
      <c r="AKI277" s="676"/>
      <c r="AKJ277" s="676"/>
      <c r="AKK277" s="676"/>
      <c r="AKL277" s="676"/>
      <c r="AKM277" s="676"/>
      <c r="AKN277" s="676"/>
      <c r="AKO277" s="676"/>
      <c r="AKP277" s="676"/>
      <c r="AKQ277" s="676"/>
      <c r="AKR277" s="676"/>
      <c r="AKS277" s="676"/>
      <c r="AKT277" s="676"/>
      <c r="AKU277" s="676"/>
      <c r="AKV277" s="676"/>
      <c r="AKW277" s="676"/>
      <c r="AKX277" s="676"/>
      <c r="AKY277" s="676"/>
      <c r="AKZ277" s="676"/>
      <c r="ALA277" s="676"/>
      <c r="ALB277" s="676"/>
      <c r="ALC277" s="676"/>
      <c r="ALD277" s="676"/>
      <c r="ALE277" s="676"/>
      <c r="ALF277" s="674"/>
      <c r="ALG277" s="674"/>
      <c r="ALH277" s="674"/>
      <c r="ALI277" s="674"/>
      <c r="ALJ277" s="674"/>
      <c r="ALK277" s="674"/>
      <c r="ALL277" s="674"/>
      <c r="ALM277" s="674"/>
      <c r="ALN277" s="674"/>
      <c r="ALO277" s="674"/>
      <c r="ALP277" s="674"/>
      <c r="ALQ277" s="674"/>
      <c r="ALR277" s="674"/>
      <c r="ALS277" s="674"/>
      <c r="ALT277" s="674"/>
      <c r="ALU277" s="674"/>
      <c r="ALV277" s="674"/>
      <c r="ALW277" s="674"/>
      <c r="ALX277" s="674"/>
      <c r="ALY277" s="674"/>
      <c r="ALZ277" s="674"/>
      <c r="AMA277" s="674"/>
      <c r="AMB277" s="674"/>
      <c r="AMC277" s="674"/>
      <c r="AMD277" s="675"/>
      <c r="AME277" s="675"/>
      <c r="AMF277" s="675"/>
      <c r="AMG277" s="675"/>
      <c r="AMH277" s="675"/>
      <c r="AMI277" s="674"/>
      <c r="AMJ277" s="674"/>
      <c r="AMK277" s="675"/>
      <c r="AML277" s="675"/>
      <c r="AMM277" s="674"/>
      <c r="AMN277" s="674"/>
      <c r="AMO277" s="675"/>
      <c r="AMP277" s="675"/>
      <c r="AMQ277" s="674"/>
      <c r="AMR277" s="674"/>
      <c r="AMS277" s="674"/>
      <c r="AMT277" s="674"/>
      <c r="AMU277" s="674"/>
      <c r="AMV277" s="674"/>
      <c r="AMW277" s="674"/>
      <c r="AMX277" s="675"/>
      <c r="AMY277" s="675"/>
      <c r="AMZ277" s="674"/>
      <c r="ANA277" s="674"/>
      <c r="ANB277" s="675"/>
      <c r="ANC277" s="675"/>
      <c r="AND277" s="674"/>
      <c r="ANE277" s="674"/>
      <c r="ANF277" s="674"/>
      <c r="ANG277" s="674"/>
      <c r="ANH277" s="674"/>
      <c r="ANI277" s="673"/>
      <c r="ANJ277" s="677"/>
      <c r="ANK277" s="674"/>
      <c r="ANL277" s="674"/>
      <c r="ANM277" s="674"/>
      <c r="ANN277" s="674"/>
      <c r="ANO277" s="674"/>
      <c r="ANP277" s="674"/>
      <c r="ANQ277" s="674"/>
      <c r="ANR277" s="676"/>
      <c r="ANS277" s="676"/>
      <c r="ANT277" s="676"/>
      <c r="ANU277" s="676"/>
      <c r="ANV277" s="676"/>
      <c r="ANW277" s="676"/>
      <c r="ANX277" s="676"/>
      <c r="ANY277" s="676"/>
      <c r="ANZ277" s="676"/>
      <c r="AOA277" s="676"/>
      <c r="AOB277" s="676"/>
      <c r="AOC277" s="676"/>
      <c r="AOD277" s="676"/>
      <c r="AOE277" s="676"/>
      <c r="AOF277" s="676"/>
      <c r="AOG277" s="676"/>
      <c r="AOH277" s="676"/>
      <c r="AOI277" s="676"/>
      <c r="AOJ277" s="676"/>
      <c r="AOK277" s="676"/>
      <c r="AOL277" s="676"/>
      <c r="AOM277" s="676"/>
      <c r="AON277" s="676"/>
      <c r="AOO277" s="676"/>
      <c r="AOP277" s="676"/>
      <c r="AOQ277" s="676"/>
      <c r="AOR277" s="676"/>
      <c r="AOS277" s="676"/>
      <c r="AOT277" s="676"/>
      <c r="AOU277" s="676"/>
      <c r="AOV277" s="676"/>
      <c r="AOW277" s="676"/>
      <c r="AOX277" s="676"/>
      <c r="AOY277" s="676"/>
      <c r="AOZ277" s="676"/>
      <c r="APA277" s="676"/>
      <c r="APB277" s="676"/>
      <c r="APC277" s="676"/>
      <c r="APD277" s="676"/>
      <c r="APE277" s="676"/>
      <c r="APF277" s="676"/>
      <c r="APG277" s="676"/>
      <c r="APH277" s="676"/>
      <c r="API277" s="676"/>
      <c r="APJ277" s="674"/>
      <c r="APK277" s="674"/>
      <c r="APL277" s="674"/>
      <c r="APM277" s="674"/>
      <c r="APN277" s="674"/>
      <c r="APO277" s="674"/>
      <c r="APP277" s="674"/>
      <c r="APQ277" s="674"/>
      <c r="APR277" s="674"/>
      <c r="APS277" s="674"/>
      <c r="APT277" s="674"/>
      <c r="APU277" s="674"/>
      <c r="APV277" s="674"/>
      <c r="APW277" s="674"/>
      <c r="APX277" s="674"/>
      <c r="APY277" s="674"/>
      <c r="APZ277" s="674"/>
      <c r="AQA277" s="674"/>
      <c r="AQB277" s="674"/>
      <c r="AQC277" s="674"/>
      <c r="AQD277" s="674"/>
      <c r="AQE277" s="674"/>
      <c r="AQF277" s="674"/>
      <c r="AQG277" s="674"/>
      <c r="AQH277" s="675"/>
      <c r="AQI277" s="675"/>
      <c r="AQJ277" s="675"/>
      <c r="AQK277" s="675"/>
      <c r="AQL277" s="675"/>
      <c r="AQM277" s="674"/>
      <c r="AQN277" s="674"/>
      <c r="AQO277" s="675"/>
      <c r="AQP277" s="675"/>
      <c r="AQQ277" s="674"/>
      <c r="AQR277" s="674"/>
      <c r="AQS277" s="675"/>
      <c r="AQT277" s="675"/>
      <c r="AQU277" s="674"/>
      <c r="AQV277" s="674"/>
      <c r="AQW277" s="674"/>
      <c r="AQX277" s="674"/>
      <c r="AQY277" s="674"/>
      <c r="AQZ277" s="674"/>
      <c r="ARA277" s="674"/>
      <c r="ARB277" s="675"/>
      <c r="ARC277" s="675"/>
      <c r="ARD277" s="674"/>
      <c r="ARE277" s="674"/>
      <c r="ARF277" s="675"/>
      <c r="ARG277" s="675"/>
      <c r="ARH277" s="674"/>
      <c r="ARI277" s="674"/>
      <c r="ARJ277" s="674"/>
      <c r="ARK277" s="674"/>
      <c r="ARL277" s="674"/>
      <c r="ARM277" s="673"/>
      <c r="ARN277" s="677"/>
      <c r="ARO277" s="674"/>
      <c r="ARP277" s="674"/>
      <c r="ARQ277" s="674"/>
      <c r="ARR277" s="674"/>
      <c r="ARS277" s="674"/>
      <c r="ART277" s="674"/>
      <c r="ARU277" s="674"/>
      <c r="ARV277" s="676"/>
      <c r="ARW277" s="676"/>
      <c r="ARX277" s="676"/>
      <c r="ARY277" s="676"/>
      <c r="ARZ277" s="676"/>
      <c r="ASA277" s="676"/>
      <c r="ASB277" s="676"/>
      <c r="ASC277" s="676"/>
      <c r="ASD277" s="676"/>
      <c r="ASE277" s="676"/>
      <c r="ASF277" s="676"/>
      <c r="ASG277" s="676"/>
      <c r="ASH277" s="676"/>
      <c r="ASI277" s="676"/>
      <c r="ASJ277" s="676"/>
      <c r="ASK277" s="676"/>
      <c r="ASL277" s="676"/>
      <c r="ASM277" s="676"/>
      <c r="ASN277" s="676"/>
      <c r="ASO277" s="676"/>
      <c r="ASP277" s="676"/>
      <c r="ASQ277" s="676"/>
      <c r="ASR277" s="676"/>
      <c r="ASS277" s="676"/>
      <c r="AST277" s="676"/>
      <c r="ASU277" s="676"/>
      <c r="ASV277" s="676"/>
      <c r="ASW277" s="676"/>
      <c r="ASX277" s="676"/>
      <c r="ASY277" s="676"/>
      <c r="ASZ277" s="676"/>
      <c r="ATA277" s="676"/>
      <c r="ATB277" s="676"/>
      <c r="ATC277" s="676"/>
      <c r="ATD277" s="676"/>
      <c r="ATE277" s="676"/>
      <c r="ATF277" s="676"/>
      <c r="ATG277" s="676"/>
      <c r="ATH277" s="676"/>
      <c r="ATI277" s="676"/>
      <c r="ATJ277" s="676"/>
      <c r="ATK277" s="676"/>
      <c r="ATL277" s="676"/>
      <c r="ATM277" s="676"/>
      <c r="ATN277" s="674"/>
      <c r="ATO277" s="674"/>
      <c r="ATP277" s="674"/>
      <c r="ATQ277" s="674"/>
      <c r="ATR277" s="674"/>
      <c r="ATS277" s="674"/>
      <c r="ATT277" s="674"/>
      <c r="ATU277" s="674"/>
      <c r="ATV277" s="674"/>
      <c r="ATW277" s="674"/>
      <c r="ATX277" s="674"/>
      <c r="ATY277" s="674"/>
      <c r="ATZ277" s="674"/>
      <c r="AUA277" s="674"/>
      <c r="AUB277" s="674"/>
      <c r="AUC277" s="674"/>
      <c r="AUD277" s="674"/>
      <c r="AUE277" s="674"/>
      <c r="AUF277" s="674"/>
      <c r="AUG277" s="674"/>
      <c r="AUH277" s="674"/>
      <c r="AUI277" s="674"/>
      <c r="AUJ277" s="674"/>
      <c r="AUK277" s="674"/>
      <c r="AUL277" s="675"/>
      <c r="AUM277" s="675"/>
      <c r="AUN277" s="675"/>
      <c r="AUO277" s="675"/>
      <c r="AUP277" s="675"/>
      <c r="AUQ277" s="674"/>
      <c r="AUR277" s="674"/>
      <c r="AUS277" s="675"/>
      <c r="AUT277" s="675"/>
      <c r="AUU277" s="674"/>
      <c r="AUV277" s="674"/>
      <c r="AUW277" s="675"/>
      <c r="AUX277" s="675"/>
      <c r="AUY277" s="674"/>
      <c r="AUZ277" s="674"/>
      <c r="AVA277" s="674"/>
      <c r="AVB277" s="674"/>
      <c r="AVC277" s="674"/>
      <c r="AVD277" s="674"/>
      <c r="AVE277" s="674"/>
      <c r="AVF277" s="675"/>
      <c r="AVG277" s="675"/>
      <c r="AVH277" s="674"/>
      <c r="AVI277" s="674"/>
      <c r="AVJ277" s="675"/>
      <c r="AVK277" s="675"/>
      <c r="AVL277" s="674"/>
      <c r="AVM277" s="674"/>
      <c r="AVN277" s="674"/>
      <c r="AVO277" s="674"/>
      <c r="AVP277" s="674"/>
      <c r="AVQ277" s="673"/>
      <c r="AVR277" s="677"/>
      <c r="AVS277" s="674"/>
      <c r="AVT277" s="674"/>
      <c r="AVU277" s="674"/>
      <c r="AVV277" s="674"/>
      <c r="AVW277" s="674"/>
      <c r="AVX277" s="674"/>
      <c r="AVY277" s="674"/>
      <c r="AVZ277" s="676"/>
      <c r="AWA277" s="676"/>
      <c r="AWB277" s="676"/>
      <c r="AWC277" s="676"/>
      <c r="AWD277" s="676"/>
      <c r="AWE277" s="676"/>
      <c r="AWF277" s="676"/>
      <c r="AWG277" s="676"/>
      <c r="AWH277" s="676"/>
      <c r="AWI277" s="676"/>
      <c r="AWJ277" s="676"/>
      <c r="AWK277" s="676"/>
      <c r="AWL277" s="676"/>
      <c r="AWM277" s="676"/>
      <c r="AWN277" s="676"/>
      <c r="AWO277" s="676"/>
      <c r="AWP277" s="676"/>
      <c r="AWQ277" s="676"/>
      <c r="AWR277" s="676"/>
      <c r="AWS277" s="676"/>
      <c r="AWT277" s="676"/>
      <c r="AWU277" s="676"/>
      <c r="AWV277" s="676"/>
      <c r="AWW277" s="676"/>
      <c r="AWX277" s="676"/>
      <c r="AWY277" s="676"/>
      <c r="AWZ277" s="676"/>
      <c r="AXA277" s="676"/>
      <c r="AXB277" s="676"/>
      <c r="AXC277" s="676"/>
      <c r="AXD277" s="676"/>
      <c r="AXE277" s="676"/>
      <c r="AXF277" s="676"/>
      <c r="AXG277" s="676"/>
      <c r="AXH277" s="676"/>
      <c r="AXI277" s="676"/>
      <c r="AXJ277" s="676"/>
      <c r="AXK277" s="676"/>
      <c r="AXL277" s="676"/>
      <c r="AXM277" s="676"/>
      <c r="AXN277" s="676"/>
      <c r="AXO277" s="676"/>
      <c r="AXP277" s="676"/>
      <c r="AXQ277" s="676"/>
      <c r="AXR277" s="674"/>
      <c r="AXS277" s="674"/>
      <c r="AXT277" s="674"/>
      <c r="AXU277" s="674"/>
      <c r="AXV277" s="674"/>
      <c r="AXW277" s="674"/>
      <c r="AXX277" s="674"/>
      <c r="AXY277" s="674"/>
      <c r="AXZ277" s="674"/>
      <c r="AYA277" s="674"/>
      <c r="AYB277" s="674"/>
      <c r="AYC277" s="674"/>
      <c r="AYD277" s="674"/>
      <c r="AYE277" s="674"/>
      <c r="AYF277" s="674"/>
      <c r="AYG277" s="674"/>
      <c r="AYH277" s="674"/>
      <c r="AYI277" s="674"/>
      <c r="AYJ277" s="674"/>
      <c r="AYK277" s="674"/>
      <c r="AYL277" s="674"/>
      <c r="AYM277" s="674"/>
      <c r="AYN277" s="674"/>
      <c r="AYO277" s="674"/>
      <c r="AYP277" s="675"/>
      <c r="AYQ277" s="675"/>
      <c r="AYR277" s="675"/>
      <c r="AYS277" s="675"/>
      <c r="AYT277" s="675"/>
      <c r="AYU277" s="674"/>
      <c r="AYV277" s="674"/>
      <c r="AYW277" s="675"/>
      <c r="AYX277" s="675"/>
      <c r="AYY277" s="674"/>
      <c r="AYZ277" s="674"/>
      <c r="AZA277" s="675"/>
      <c r="AZB277" s="675"/>
      <c r="AZC277" s="674"/>
      <c r="AZD277" s="674"/>
      <c r="AZE277" s="674"/>
      <c r="AZF277" s="674"/>
      <c r="AZG277" s="674"/>
      <c r="AZH277" s="674"/>
      <c r="AZI277" s="674"/>
      <c r="AZJ277" s="675"/>
      <c r="AZK277" s="675"/>
      <c r="AZL277" s="674"/>
      <c r="AZM277" s="674"/>
      <c r="AZN277" s="675"/>
      <c r="AZO277" s="675"/>
      <c r="AZP277" s="674"/>
      <c r="AZQ277" s="674"/>
      <c r="AZR277" s="674"/>
      <c r="AZS277" s="674"/>
      <c r="AZT277" s="674"/>
      <c r="AZU277" s="673"/>
      <c r="AZV277" s="677"/>
      <c r="AZW277" s="674"/>
      <c r="AZX277" s="674"/>
      <c r="AZY277" s="674"/>
      <c r="AZZ277" s="674"/>
      <c r="BAA277" s="674"/>
      <c r="BAB277" s="674"/>
      <c r="BAC277" s="674"/>
      <c r="BAD277" s="676"/>
      <c r="BAE277" s="676"/>
      <c r="BAF277" s="676"/>
      <c r="BAG277" s="676"/>
      <c r="BAH277" s="676"/>
      <c r="BAI277" s="676"/>
      <c r="BAJ277" s="676"/>
      <c r="BAK277" s="676"/>
      <c r="BAL277" s="676"/>
      <c r="BAM277" s="676"/>
      <c r="BAN277" s="676"/>
      <c r="BAO277" s="676"/>
      <c r="BAP277" s="676"/>
      <c r="BAQ277" s="676"/>
      <c r="BAR277" s="676"/>
      <c r="BAS277" s="676"/>
      <c r="BAT277" s="676"/>
      <c r="BAU277" s="676"/>
      <c r="BAV277" s="676"/>
      <c r="BAW277" s="676"/>
      <c r="BAX277" s="676"/>
      <c r="BAY277" s="676"/>
      <c r="BAZ277" s="676"/>
      <c r="BBA277" s="676"/>
      <c r="BBB277" s="676"/>
      <c r="BBC277" s="676"/>
      <c r="BBD277" s="676"/>
      <c r="BBE277" s="676"/>
      <c r="BBF277" s="676"/>
      <c r="BBG277" s="676"/>
      <c r="BBH277" s="676"/>
      <c r="BBI277" s="676"/>
      <c r="BBJ277" s="676"/>
      <c r="BBK277" s="676"/>
      <c r="BBL277" s="676"/>
      <c r="BBM277" s="676"/>
      <c r="BBN277" s="676"/>
      <c r="BBO277" s="676"/>
      <c r="BBP277" s="676"/>
      <c r="BBQ277" s="676"/>
      <c r="BBR277" s="676"/>
      <c r="BBS277" s="676"/>
      <c r="BBT277" s="676"/>
      <c r="BBU277" s="676"/>
      <c r="BBV277" s="674"/>
      <c r="BBW277" s="674"/>
      <c r="BBX277" s="674"/>
      <c r="BBY277" s="674"/>
      <c r="BBZ277" s="674"/>
      <c r="BCA277" s="674"/>
      <c r="BCB277" s="674"/>
      <c r="BCC277" s="674"/>
      <c r="BCD277" s="674"/>
      <c r="BCE277" s="674"/>
      <c r="BCF277" s="674"/>
      <c r="BCG277" s="674"/>
      <c r="BCH277" s="674"/>
      <c r="BCI277" s="674"/>
      <c r="BCJ277" s="674"/>
      <c r="BCK277" s="674"/>
      <c r="BCL277" s="674"/>
      <c r="BCM277" s="674"/>
      <c r="BCN277" s="674"/>
      <c r="BCO277" s="674"/>
      <c r="BCP277" s="674"/>
      <c r="BCQ277" s="674"/>
      <c r="BCR277" s="674"/>
      <c r="BCS277" s="674"/>
      <c r="BCT277" s="675"/>
      <c r="BCU277" s="675"/>
      <c r="BCV277" s="675"/>
      <c r="BCW277" s="675"/>
      <c r="BCX277" s="675"/>
      <c r="BCY277" s="674"/>
      <c r="BCZ277" s="674"/>
      <c r="BDA277" s="675"/>
      <c r="BDB277" s="675"/>
      <c r="BDC277" s="674"/>
      <c r="BDD277" s="674"/>
      <c r="BDE277" s="675"/>
      <c r="BDF277" s="675"/>
      <c r="BDG277" s="674"/>
      <c r="BDH277" s="674"/>
      <c r="BDI277" s="674"/>
      <c r="BDJ277" s="674"/>
      <c r="BDK277" s="674"/>
      <c r="BDL277" s="674"/>
      <c r="BDM277" s="674"/>
      <c r="BDN277" s="675"/>
      <c r="BDO277" s="675"/>
      <c r="BDP277" s="674"/>
      <c r="BDQ277" s="674"/>
      <c r="BDR277" s="675"/>
      <c r="BDS277" s="675"/>
      <c r="BDT277" s="674"/>
      <c r="BDU277" s="674"/>
      <c r="BDV277" s="674"/>
      <c r="BDW277" s="674"/>
      <c r="BDX277" s="674"/>
      <c r="BDY277" s="673"/>
      <c r="BDZ277" s="677"/>
      <c r="BEA277" s="674"/>
      <c r="BEB277" s="674"/>
      <c r="BEC277" s="674"/>
      <c r="BED277" s="674"/>
      <c r="BEE277" s="674"/>
      <c r="BEF277" s="674"/>
      <c r="BEG277" s="674"/>
      <c r="BEH277" s="676"/>
      <c r="BEI277" s="676"/>
      <c r="BEJ277" s="676"/>
      <c r="BEK277" s="676"/>
      <c r="BEL277" s="676"/>
      <c r="BEM277" s="676"/>
      <c r="BEN277" s="676"/>
      <c r="BEO277" s="676"/>
      <c r="BEP277" s="676"/>
      <c r="BEQ277" s="676"/>
      <c r="BER277" s="676"/>
      <c r="BES277" s="676"/>
      <c r="BET277" s="676"/>
      <c r="BEU277" s="676"/>
      <c r="BEV277" s="676"/>
      <c r="BEW277" s="676"/>
      <c r="BEX277" s="676"/>
      <c r="BEY277" s="676"/>
      <c r="BEZ277" s="676"/>
      <c r="BFA277" s="676"/>
      <c r="BFB277" s="676"/>
      <c r="BFC277" s="676"/>
      <c r="BFD277" s="676"/>
      <c r="BFE277" s="676"/>
      <c r="BFF277" s="676"/>
      <c r="BFG277" s="676"/>
      <c r="BFH277" s="676"/>
      <c r="BFI277" s="676"/>
      <c r="BFJ277" s="676"/>
      <c r="BFK277" s="676"/>
      <c r="BFL277" s="676"/>
      <c r="BFM277" s="676"/>
      <c r="BFN277" s="676"/>
      <c r="BFO277" s="676"/>
      <c r="BFP277" s="676"/>
      <c r="BFQ277" s="676"/>
      <c r="BFR277" s="676"/>
      <c r="BFS277" s="676"/>
      <c r="BFT277" s="676"/>
      <c r="BFU277" s="676"/>
      <c r="BFV277" s="676"/>
      <c r="BFW277" s="676"/>
      <c r="BFX277" s="676"/>
      <c r="BFY277" s="676"/>
      <c r="BFZ277" s="674"/>
      <c r="BGA277" s="674"/>
      <c r="BGB277" s="674"/>
      <c r="BGC277" s="674"/>
      <c r="BGD277" s="674"/>
      <c r="BGE277" s="674"/>
      <c r="BGF277" s="674"/>
      <c r="BGG277" s="674"/>
      <c r="BGH277" s="674"/>
      <c r="BGI277" s="674"/>
      <c r="BGJ277" s="674"/>
      <c r="BGK277" s="674"/>
      <c r="BGL277" s="674"/>
      <c r="BGM277" s="674"/>
      <c r="BGN277" s="674"/>
      <c r="BGO277" s="674"/>
      <c r="BGP277" s="674"/>
      <c r="BGQ277" s="674"/>
      <c r="BGR277" s="674"/>
      <c r="BGS277" s="674"/>
      <c r="BGT277" s="674"/>
      <c r="BGU277" s="674"/>
      <c r="BGV277" s="674"/>
      <c r="BGW277" s="674"/>
      <c r="BGX277" s="675"/>
      <c r="BGY277" s="675"/>
      <c r="BGZ277" s="675"/>
      <c r="BHA277" s="675"/>
      <c r="BHB277" s="675"/>
      <c r="BHC277" s="674"/>
      <c r="BHD277" s="674"/>
      <c r="BHE277" s="675"/>
      <c r="BHF277" s="675"/>
      <c r="BHG277" s="674"/>
      <c r="BHH277" s="674"/>
      <c r="BHI277" s="675"/>
      <c r="BHJ277" s="675"/>
      <c r="BHK277" s="674"/>
      <c r="BHL277" s="674"/>
      <c r="BHM277" s="674"/>
      <c r="BHN277" s="674"/>
      <c r="BHO277" s="674"/>
      <c r="BHP277" s="674"/>
      <c r="BHQ277" s="674"/>
      <c r="BHR277" s="675"/>
      <c r="BHS277" s="675"/>
      <c r="BHT277" s="674"/>
      <c r="BHU277" s="674"/>
      <c r="BHV277" s="675"/>
      <c r="BHW277" s="675"/>
      <c r="BHX277" s="674"/>
      <c r="BHY277" s="674"/>
      <c r="BHZ277" s="674"/>
      <c r="BIA277" s="674"/>
      <c r="BIB277" s="674"/>
      <c r="BIC277" s="673"/>
      <c r="BID277" s="677"/>
      <c r="BIE277" s="674"/>
      <c r="BIF277" s="674"/>
      <c r="BIG277" s="674"/>
      <c r="BIH277" s="674"/>
      <c r="BII277" s="674"/>
      <c r="BIJ277" s="674"/>
      <c r="BIK277" s="674"/>
      <c r="BIL277" s="676"/>
      <c r="BIM277" s="676"/>
      <c r="BIN277" s="676"/>
      <c r="BIO277" s="676"/>
      <c r="BIP277" s="676"/>
      <c r="BIQ277" s="676"/>
      <c r="BIR277" s="676"/>
      <c r="BIS277" s="676"/>
      <c r="BIT277" s="676"/>
      <c r="BIU277" s="676"/>
      <c r="BIV277" s="676"/>
      <c r="BIW277" s="676"/>
      <c r="BIX277" s="676"/>
      <c r="BIY277" s="676"/>
      <c r="BIZ277" s="676"/>
      <c r="BJA277" s="676"/>
      <c r="BJB277" s="676"/>
      <c r="BJC277" s="676"/>
      <c r="BJD277" s="676"/>
      <c r="BJE277" s="676"/>
      <c r="BJF277" s="676"/>
      <c r="BJG277" s="676"/>
      <c r="BJH277" s="676"/>
      <c r="BJI277" s="676"/>
      <c r="BJJ277" s="676"/>
      <c r="BJK277" s="676"/>
      <c r="BJL277" s="676"/>
      <c r="BJM277" s="676"/>
      <c r="BJN277" s="676"/>
      <c r="BJO277" s="676"/>
      <c r="BJP277" s="676"/>
      <c r="BJQ277" s="676"/>
      <c r="BJR277" s="676"/>
      <c r="BJS277" s="676"/>
      <c r="BJT277" s="676"/>
      <c r="BJU277" s="676"/>
      <c r="BJV277" s="676"/>
      <c r="BJW277" s="676"/>
      <c r="BJX277" s="676"/>
      <c r="BJY277" s="676"/>
      <c r="BJZ277" s="676"/>
      <c r="BKA277" s="676"/>
      <c r="BKB277" s="676"/>
      <c r="BKC277" s="676"/>
      <c r="BKD277" s="674"/>
      <c r="BKE277" s="674"/>
      <c r="BKF277" s="674"/>
      <c r="BKG277" s="674"/>
      <c r="BKH277" s="674"/>
      <c r="BKI277" s="674"/>
      <c r="BKJ277" s="674"/>
      <c r="BKK277" s="674"/>
      <c r="BKL277" s="674"/>
      <c r="BKM277" s="674"/>
      <c r="BKN277" s="674"/>
      <c r="BKO277" s="674"/>
      <c r="BKP277" s="674"/>
      <c r="BKQ277" s="674"/>
      <c r="BKR277" s="674"/>
      <c r="BKS277" s="674"/>
      <c r="BKT277" s="674"/>
      <c r="BKU277" s="674"/>
      <c r="BKV277" s="674"/>
      <c r="BKW277" s="674"/>
      <c r="BKX277" s="674"/>
      <c r="BKY277" s="674"/>
      <c r="BKZ277" s="674"/>
      <c r="BLA277" s="674"/>
      <c r="BLB277" s="675"/>
      <c r="BLC277" s="675"/>
      <c r="BLD277" s="675"/>
      <c r="BLE277" s="675"/>
      <c r="BLF277" s="675"/>
      <c r="BLG277" s="674"/>
      <c r="BLH277" s="674"/>
      <c r="BLI277" s="675"/>
      <c r="BLJ277" s="675"/>
      <c r="BLK277" s="674"/>
      <c r="BLL277" s="674"/>
      <c r="BLM277" s="675"/>
      <c r="BLN277" s="675"/>
      <c r="BLO277" s="674"/>
      <c r="BLP277" s="674"/>
      <c r="BLQ277" s="674"/>
      <c r="BLR277" s="674"/>
      <c r="BLS277" s="674"/>
      <c r="BLT277" s="674"/>
      <c r="BLU277" s="674"/>
      <c r="BLV277" s="675"/>
      <c r="BLW277" s="675"/>
      <c r="BLX277" s="674"/>
      <c r="BLY277" s="674"/>
      <c r="BLZ277" s="675"/>
      <c r="BMA277" s="675"/>
      <c r="BMB277" s="674"/>
      <c r="BMC277" s="674"/>
      <c r="BMD277" s="674"/>
      <c r="BME277" s="674"/>
      <c r="BMF277" s="674"/>
      <c r="BMG277" s="673"/>
      <c r="BMH277" s="677"/>
      <c r="BMI277" s="674"/>
      <c r="BMJ277" s="674"/>
      <c r="BMK277" s="674"/>
      <c r="BML277" s="674"/>
      <c r="BMM277" s="674"/>
      <c r="BMN277" s="674"/>
      <c r="BMO277" s="674"/>
      <c r="BMP277" s="676"/>
      <c r="BMQ277" s="676"/>
      <c r="BMR277" s="676"/>
      <c r="BMS277" s="676"/>
      <c r="BMT277" s="676"/>
      <c r="BMU277" s="676"/>
      <c r="BMV277" s="676"/>
      <c r="BMW277" s="676"/>
      <c r="BMX277" s="676"/>
      <c r="BMY277" s="676"/>
      <c r="BMZ277" s="676"/>
      <c r="BNA277" s="676"/>
      <c r="BNB277" s="676"/>
      <c r="BNC277" s="676"/>
      <c r="BND277" s="676"/>
      <c r="BNE277" s="676"/>
      <c r="BNF277" s="676"/>
      <c r="BNG277" s="676"/>
      <c r="BNH277" s="676"/>
      <c r="BNI277" s="676"/>
      <c r="BNJ277" s="676"/>
      <c r="BNK277" s="676"/>
      <c r="BNL277" s="676"/>
      <c r="BNM277" s="676"/>
      <c r="BNN277" s="676"/>
      <c r="BNO277" s="676"/>
      <c r="BNP277" s="676"/>
      <c r="BNQ277" s="676"/>
      <c r="BNR277" s="676"/>
      <c r="BNS277" s="676"/>
      <c r="BNT277" s="676"/>
      <c r="BNU277" s="676"/>
      <c r="BNV277" s="676"/>
      <c r="BNW277" s="676"/>
      <c r="BNX277" s="676"/>
      <c r="BNY277" s="676"/>
      <c r="BNZ277" s="676"/>
      <c r="BOA277" s="676"/>
      <c r="BOB277" s="676"/>
      <c r="BOC277" s="676"/>
      <c r="BOD277" s="676"/>
      <c r="BOE277" s="676"/>
      <c r="BOF277" s="676"/>
      <c r="BOG277" s="676"/>
      <c r="BOH277" s="674"/>
      <c r="BOI277" s="674"/>
      <c r="BOJ277" s="674"/>
      <c r="BOK277" s="674"/>
      <c r="BOL277" s="674"/>
      <c r="BOM277" s="674"/>
      <c r="BON277" s="674"/>
      <c r="BOO277" s="674"/>
      <c r="BOP277" s="674"/>
      <c r="BOQ277" s="674"/>
      <c r="BOR277" s="674"/>
      <c r="BOS277" s="674"/>
      <c r="BOT277" s="674"/>
      <c r="BOU277" s="674"/>
      <c r="BOV277" s="674"/>
      <c r="BOW277" s="674"/>
      <c r="BOX277" s="674"/>
      <c r="BOY277" s="674"/>
      <c r="BOZ277" s="674"/>
      <c r="BPA277" s="674"/>
      <c r="BPB277" s="674"/>
      <c r="BPC277" s="674"/>
      <c r="BPD277" s="674"/>
      <c r="BPE277" s="674"/>
      <c r="BPF277" s="675"/>
      <c r="BPG277" s="675"/>
      <c r="BPH277" s="675"/>
      <c r="BPI277" s="675"/>
      <c r="BPJ277" s="675"/>
      <c r="BPK277" s="674"/>
      <c r="BPL277" s="674"/>
      <c r="BPM277" s="675"/>
      <c r="BPN277" s="675"/>
      <c r="BPO277" s="674"/>
      <c r="BPP277" s="674"/>
      <c r="BPQ277" s="675"/>
      <c r="BPR277" s="675"/>
      <c r="BPS277" s="674"/>
      <c r="BPT277" s="674"/>
      <c r="BPU277" s="674"/>
      <c r="BPV277" s="674"/>
      <c r="BPW277" s="674"/>
      <c r="BPX277" s="674"/>
      <c r="BPY277" s="674"/>
      <c r="BPZ277" s="675"/>
      <c r="BQA277" s="675"/>
      <c r="BQB277" s="674"/>
      <c r="BQC277" s="674"/>
      <c r="BQD277" s="675"/>
      <c r="BQE277" s="675"/>
      <c r="BQF277" s="674"/>
      <c r="BQG277" s="674"/>
      <c r="BQH277" s="674"/>
      <c r="BQI277" s="674"/>
      <c r="BQJ277" s="674"/>
      <c r="BQK277" s="673"/>
      <c r="BQL277" s="677"/>
      <c r="BQM277" s="674"/>
      <c r="BQN277" s="674"/>
      <c r="BQO277" s="674"/>
      <c r="BQP277" s="674"/>
      <c r="BQQ277" s="674"/>
      <c r="BQR277" s="674"/>
      <c r="BQS277" s="674"/>
      <c r="BQT277" s="676"/>
      <c r="BQU277" s="676"/>
      <c r="BQV277" s="676"/>
      <c r="BQW277" s="676"/>
      <c r="BQX277" s="676"/>
      <c r="BQY277" s="676"/>
      <c r="BQZ277" s="676"/>
      <c r="BRA277" s="676"/>
      <c r="BRB277" s="676"/>
      <c r="BRC277" s="676"/>
      <c r="BRD277" s="676"/>
      <c r="BRE277" s="676"/>
      <c r="BRF277" s="676"/>
      <c r="BRG277" s="676"/>
      <c r="BRH277" s="676"/>
      <c r="BRI277" s="676"/>
      <c r="BRJ277" s="676"/>
      <c r="BRK277" s="676"/>
      <c r="BRL277" s="676"/>
      <c r="BRM277" s="676"/>
      <c r="BRN277" s="676"/>
      <c r="BRO277" s="676"/>
      <c r="BRP277" s="676"/>
      <c r="BRQ277" s="676"/>
      <c r="BRR277" s="676"/>
      <c r="BRS277" s="676"/>
      <c r="BRT277" s="676"/>
      <c r="BRU277" s="676"/>
      <c r="BRV277" s="676"/>
      <c r="BRW277" s="676"/>
      <c r="BRX277" s="676"/>
      <c r="BRY277" s="676"/>
      <c r="BRZ277" s="676"/>
      <c r="BSA277" s="676"/>
      <c r="BSB277" s="676"/>
      <c r="BSC277" s="676"/>
      <c r="BSD277" s="676"/>
      <c r="BSE277" s="676"/>
      <c r="BSF277" s="676"/>
      <c r="BSG277" s="676"/>
      <c r="BSH277" s="676"/>
      <c r="BSI277" s="676"/>
      <c r="BSJ277" s="676"/>
      <c r="BSK277" s="676"/>
      <c r="BSL277" s="674"/>
      <c r="BSM277" s="674"/>
      <c r="BSN277" s="674"/>
      <c r="BSO277" s="674"/>
      <c r="BSP277" s="674"/>
      <c r="BSQ277" s="674"/>
      <c r="BSR277" s="674"/>
      <c r="BSS277" s="674"/>
      <c r="BST277" s="674"/>
      <c r="BSU277" s="674"/>
      <c r="BSV277" s="674"/>
      <c r="BSW277" s="674"/>
      <c r="BSX277" s="674"/>
      <c r="BSY277" s="674"/>
      <c r="BSZ277" s="674"/>
      <c r="BTA277" s="674"/>
      <c r="BTB277" s="674"/>
      <c r="BTC277" s="674"/>
      <c r="BTD277" s="674"/>
      <c r="BTE277" s="674"/>
      <c r="BTF277" s="674"/>
      <c r="BTG277" s="674"/>
      <c r="BTH277" s="674"/>
      <c r="BTI277" s="674"/>
      <c r="BTJ277" s="675"/>
      <c r="BTK277" s="675"/>
      <c r="BTL277" s="675"/>
      <c r="BTM277" s="675"/>
      <c r="BTN277" s="675"/>
      <c r="BTO277" s="674"/>
      <c r="BTP277" s="674"/>
      <c r="BTQ277" s="675"/>
      <c r="BTR277" s="675"/>
      <c r="BTS277" s="674"/>
      <c r="BTT277" s="674"/>
      <c r="BTU277" s="675"/>
      <c r="BTV277" s="675"/>
      <c r="BTW277" s="674"/>
      <c r="BTX277" s="674"/>
      <c r="BTY277" s="674"/>
      <c r="BTZ277" s="674"/>
      <c r="BUA277" s="674"/>
      <c r="BUB277" s="674"/>
      <c r="BUC277" s="674"/>
      <c r="BUD277" s="675"/>
      <c r="BUE277" s="675"/>
      <c r="BUF277" s="674"/>
      <c r="BUG277" s="674"/>
      <c r="BUH277" s="675"/>
      <c r="BUI277" s="675"/>
      <c r="BUJ277" s="674"/>
      <c r="BUK277" s="674"/>
      <c r="BUL277" s="674"/>
      <c r="BUM277" s="674"/>
      <c r="BUN277" s="674"/>
      <c r="BUO277" s="673"/>
      <c r="BUP277" s="677"/>
      <c r="BUQ277" s="674"/>
      <c r="BUR277" s="674"/>
      <c r="BUS277" s="674"/>
      <c r="BUT277" s="674"/>
      <c r="BUU277" s="674"/>
      <c r="BUV277" s="674"/>
      <c r="BUW277" s="674"/>
      <c r="BUX277" s="676"/>
      <c r="BUY277" s="676"/>
      <c r="BUZ277" s="676"/>
      <c r="BVA277" s="676"/>
      <c r="BVB277" s="676"/>
      <c r="BVC277" s="676"/>
      <c r="BVD277" s="676"/>
      <c r="BVE277" s="676"/>
      <c r="BVF277" s="676"/>
      <c r="BVG277" s="676"/>
      <c r="BVH277" s="676"/>
      <c r="BVI277" s="676"/>
      <c r="BVJ277" s="676"/>
      <c r="BVK277" s="676"/>
      <c r="BVL277" s="676"/>
      <c r="BVM277" s="676"/>
      <c r="BVN277" s="676"/>
      <c r="BVO277" s="676"/>
      <c r="BVP277" s="676"/>
      <c r="BVQ277" s="676"/>
      <c r="BVR277" s="676"/>
      <c r="BVS277" s="676"/>
      <c r="BVT277" s="676"/>
      <c r="BVU277" s="676"/>
      <c r="BVV277" s="676"/>
      <c r="BVW277" s="676"/>
      <c r="BVX277" s="676"/>
      <c r="BVY277" s="676"/>
      <c r="BVZ277" s="676"/>
      <c r="BWA277" s="676"/>
      <c r="BWB277" s="676"/>
      <c r="BWC277" s="676"/>
      <c r="BWD277" s="676"/>
      <c r="BWE277" s="676"/>
      <c r="BWF277" s="676"/>
      <c r="BWG277" s="676"/>
      <c r="BWH277" s="676"/>
      <c r="BWI277" s="676"/>
      <c r="BWJ277" s="676"/>
      <c r="BWK277" s="676"/>
      <c r="BWL277" s="676"/>
      <c r="BWM277" s="676"/>
      <c r="BWN277" s="676"/>
      <c r="BWO277" s="676"/>
      <c r="BWP277" s="674"/>
      <c r="BWQ277" s="674"/>
      <c r="BWR277" s="674"/>
      <c r="BWS277" s="674"/>
      <c r="BWT277" s="674"/>
      <c r="BWU277" s="674"/>
      <c r="BWV277" s="674"/>
      <c r="BWW277" s="674"/>
      <c r="BWX277" s="674"/>
      <c r="BWY277" s="674"/>
      <c r="BWZ277" s="674"/>
      <c r="BXA277" s="674"/>
      <c r="BXB277" s="674"/>
      <c r="BXC277" s="674"/>
      <c r="BXD277" s="674"/>
      <c r="BXE277" s="674"/>
      <c r="BXF277" s="674"/>
      <c r="BXG277" s="674"/>
      <c r="BXH277" s="674"/>
      <c r="BXI277" s="674"/>
      <c r="BXJ277" s="674"/>
      <c r="BXK277" s="674"/>
      <c r="BXL277" s="674"/>
      <c r="BXM277" s="674"/>
      <c r="BXN277" s="675"/>
      <c r="BXO277" s="675"/>
      <c r="BXP277" s="675"/>
      <c r="BXQ277" s="675"/>
      <c r="BXR277" s="675"/>
      <c r="BXS277" s="674"/>
      <c r="BXT277" s="674"/>
      <c r="BXU277" s="675"/>
      <c r="BXV277" s="675"/>
      <c r="BXW277" s="674"/>
      <c r="BXX277" s="674"/>
      <c r="BXY277" s="675"/>
      <c r="BXZ277" s="675"/>
      <c r="BYA277" s="674"/>
      <c r="BYB277" s="674"/>
      <c r="BYC277" s="674"/>
      <c r="BYD277" s="674"/>
      <c r="BYE277" s="674"/>
      <c r="BYF277" s="674"/>
      <c r="BYG277" s="674"/>
      <c r="BYH277" s="675"/>
      <c r="BYI277" s="675"/>
      <c r="BYJ277" s="674"/>
      <c r="BYK277" s="674"/>
      <c r="BYL277" s="675"/>
      <c r="BYM277" s="675"/>
      <c r="BYN277" s="674"/>
      <c r="BYO277" s="674"/>
      <c r="BYP277" s="674"/>
      <c r="BYQ277" s="674"/>
      <c r="BYR277" s="674"/>
      <c r="BYS277" s="673"/>
      <c r="BYT277" s="677"/>
      <c r="BYU277" s="674"/>
      <c r="BYV277" s="674"/>
      <c r="BYW277" s="674"/>
      <c r="BYX277" s="674"/>
      <c r="BYY277" s="674"/>
      <c r="BYZ277" s="674"/>
      <c r="BZA277" s="674"/>
      <c r="BZB277" s="676"/>
      <c r="BZC277" s="676"/>
      <c r="BZD277" s="676"/>
      <c r="BZE277" s="676"/>
      <c r="BZF277" s="676"/>
      <c r="BZG277" s="676"/>
      <c r="BZH277" s="676"/>
      <c r="BZI277" s="676"/>
      <c r="BZJ277" s="676"/>
      <c r="BZK277" s="676"/>
      <c r="BZL277" s="676"/>
      <c r="BZM277" s="676"/>
      <c r="BZN277" s="676"/>
      <c r="BZO277" s="676"/>
      <c r="BZP277" s="676"/>
      <c r="BZQ277" s="676"/>
      <c r="BZR277" s="676"/>
      <c r="BZS277" s="676"/>
      <c r="BZT277" s="676"/>
      <c r="BZU277" s="676"/>
      <c r="BZV277" s="676"/>
      <c r="BZW277" s="676"/>
      <c r="BZX277" s="676"/>
      <c r="BZY277" s="676"/>
      <c r="BZZ277" s="676"/>
      <c r="CAA277" s="676"/>
      <c r="CAB277" s="676"/>
      <c r="CAC277" s="676"/>
      <c r="CAD277" s="676"/>
      <c r="CAE277" s="676"/>
      <c r="CAF277" s="676"/>
      <c r="CAG277" s="676"/>
      <c r="CAH277" s="676"/>
      <c r="CAI277" s="676"/>
      <c r="CAJ277" s="676"/>
      <c r="CAK277" s="676"/>
      <c r="CAL277" s="676"/>
      <c r="CAM277" s="676"/>
      <c r="CAN277" s="676"/>
      <c r="CAO277" s="676"/>
      <c r="CAP277" s="676"/>
      <c r="CAQ277" s="676"/>
      <c r="CAR277" s="676"/>
      <c r="CAS277" s="676"/>
      <c r="CAT277" s="674"/>
      <c r="CAU277" s="674"/>
      <c r="CAV277" s="674"/>
      <c r="CAW277" s="674"/>
      <c r="CAX277" s="674"/>
      <c r="CAY277" s="674"/>
      <c r="CAZ277" s="674"/>
      <c r="CBA277" s="674"/>
      <c r="CBB277" s="674"/>
      <c r="CBC277" s="674"/>
      <c r="CBD277" s="674"/>
      <c r="CBE277" s="674"/>
      <c r="CBF277" s="674"/>
      <c r="CBG277" s="674"/>
      <c r="CBH277" s="674"/>
      <c r="CBI277" s="674"/>
      <c r="CBJ277" s="674"/>
      <c r="CBK277" s="674"/>
      <c r="CBL277" s="674"/>
      <c r="CBM277" s="674"/>
      <c r="CBN277" s="674"/>
      <c r="CBO277" s="674"/>
      <c r="CBP277" s="674"/>
      <c r="CBQ277" s="674"/>
      <c r="CBR277" s="675"/>
      <c r="CBS277" s="675"/>
      <c r="CBT277" s="675"/>
      <c r="CBU277" s="675"/>
      <c r="CBV277" s="675"/>
      <c r="CBW277" s="674"/>
      <c r="CBX277" s="674"/>
      <c r="CBY277" s="675"/>
      <c r="CBZ277" s="675"/>
      <c r="CCA277" s="674"/>
      <c r="CCB277" s="674"/>
      <c r="CCC277" s="675"/>
      <c r="CCD277" s="675"/>
      <c r="CCE277" s="674"/>
      <c r="CCF277" s="674"/>
      <c r="CCG277" s="674"/>
      <c r="CCH277" s="674"/>
      <c r="CCI277" s="674"/>
      <c r="CCJ277" s="674"/>
      <c r="CCK277" s="674"/>
      <c r="CCL277" s="675"/>
      <c r="CCM277" s="675"/>
      <c r="CCN277" s="674"/>
      <c r="CCO277" s="674"/>
      <c r="CCP277" s="675"/>
      <c r="CCQ277" s="675"/>
      <c r="CCR277" s="674"/>
      <c r="CCS277" s="674"/>
      <c r="CCT277" s="674"/>
      <c r="CCU277" s="674"/>
      <c r="CCV277" s="674"/>
      <c r="CCW277" s="673"/>
      <c r="CCX277" s="677"/>
      <c r="CCY277" s="674"/>
      <c r="CCZ277" s="674"/>
      <c r="CDA277" s="674"/>
      <c r="CDB277" s="674"/>
      <c r="CDC277" s="674"/>
      <c r="CDD277" s="674"/>
      <c r="CDE277" s="674"/>
      <c r="CDF277" s="676"/>
      <c r="CDG277" s="676"/>
      <c r="CDH277" s="676"/>
      <c r="CDI277" s="676"/>
      <c r="CDJ277" s="676"/>
      <c r="CDK277" s="676"/>
      <c r="CDL277" s="676"/>
      <c r="CDM277" s="676"/>
      <c r="CDN277" s="676"/>
      <c r="CDO277" s="676"/>
      <c r="CDP277" s="676"/>
      <c r="CDQ277" s="676"/>
      <c r="CDR277" s="676"/>
      <c r="CDS277" s="676"/>
      <c r="CDT277" s="676"/>
      <c r="CDU277" s="676"/>
      <c r="CDV277" s="676"/>
      <c r="CDW277" s="676"/>
      <c r="CDX277" s="676"/>
      <c r="CDY277" s="676"/>
      <c r="CDZ277" s="676"/>
      <c r="CEA277" s="676"/>
      <c r="CEB277" s="676"/>
      <c r="CEC277" s="676"/>
      <c r="CED277" s="676"/>
      <c r="CEE277" s="676"/>
      <c r="CEF277" s="676"/>
      <c r="CEG277" s="676"/>
      <c r="CEH277" s="676"/>
      <c r="CEI277" s="676"/>
      <c r="CEJ277" s="676"/>
      <c r="CEK277" s="676"/>
      <c r="CEL277" s="676"/>
      <c r="CEM277" s="676"/>
      <c r="CEN277" s="676"/>
      <c r="CEO277" s="676"/>
      <c r="CEP277" s="676"/>
      <c r="CEQ277" s="676"/>
      <c r="CER277" s="676"/>
      <c r="CES277" s="676"/>
      <c r="CET277" s="676"/>
      <c r="CEU277" s="676"/>
      <c r="CEV277" s="676"/>
      <c r="CEW277" s="676"/>
      <c r="CEX277" s="674"/>
      <c r="CEY277" s="674"/>
      <c r="CEZ277" s="674"/>
      <c r="CFA277" s="674"/>
      <c r="CFB277" s="674"/>
      <c r="CFC277" s="674"/>
      <c r="CFD277" s="674"/>
      <c r="CFE277" s="674"/>
      <c r="CFF277" s="674"/>
      <c r="CFG277" s="674"/>
      <c r="CFH277" s="674"/>
      <c r="CFI277" s="674"/>
      <c r="CFJ277" s="674"/>
      <c r="CFK277" s="674"/>
      <c r="CFL277" s="674"/>
      <c r="CFM277" s="674"/>
      <c r="CFN277" s="674"/>
      <c r="CFO277" s="674"/>
      <c r="CFP277" s="674"/>
      <c r="CFQ277" s="674"/>
      <c r="CFR277" s="674"/>
      <c r="CFS277" s="674"/>
      <c r="CFT277" s="674"/>
      <c r="CFU277" s="674"/>
      <c r="CFV277" s="675"/>
      <c r="CFW277" s="675"/>
      <c r="CFX277" s="675"/>
      <c r="CFY277" s="675"/>
      <c r="CFZ277" s="675"/>
      <c r="CGA277" s="674"/>
      <c r="CGB277" s="674"/>
      <c r="CGC277" s="675"/>
      <c r="CGD277" s="675"/>
      <c r="CGE277" s="674"/>
      <c r="CGF277" s="674"/>
      <c r="CGG277" s="675"/>
      <c r="CGH277" s="675"/>
      <c r="CGI277" s="674"/>
      <c r="CGJ277" s="674"/>
      <c r="CGK277" s="674"/>
      <c r="CGL277" s="674"/>
      <c r="CGM277" s="674"/>
      <c r="CGN277" s="674"/>
      <c r="CGO277" s="674"/>
      <c r="CGP277" s="675"/>
      <c r="CGQ277" s="675"/>
      <c r="CGR277" s="674"/>
      <c r="CGS277" s="674"/>
      <c r="CGT277" s="675"/>
      <c r="CGU277" s="675"/>
      <c r="CGV277" s="674"/>
      <c r="CGW277" s="674"/>
      <c r="CGX277" s="674"/>
      <c r="CGY277" s="674"/>
      <c r="CGZ277" s="674"/>
      <c r="CHA277" s="673"/>
      <c r="CHB277" s="677"/>
      <c r="CHC277" s="674"/>
      <c r="CHD277" s="674"/>
      <c r="CHE277" s="674"/>
      <c r="CHF277" s="674"/>
      <c r="CHG277" s="674"/>
      <c r="CHH277" s="674"/>
      <c r="CHI277" s="674"/>
      <c r="CHJ277" s="676"/>
      <c r="CHK277" s="676"/>
      <c r="CHL277" s="676"/>
      <c r="CHM277" s="676"/>
      <c r="CHN277" s="676"/>
      <c r="CHO277" s="676"/>
      <c r="CHP277" s="676"/>
      <c r="CHQ277" s="676"/>
      <c r="CHR277" s="676"/>
      <c r="CHS277" s="676"/>
      <c r="CHT277" s="676"/>
      <c r="CHU277" s="676"/>
      <c r="CHV277" s="676"/>
      <c r="CHW277" s="676"/>
      <c r="CHX277" s="676"/>
      <c r="CHY277" s="676"/>
      <c r="CHZ277" s="676"/>
      <c r="CIA277" s="676"/>
      <c r="CIB277" s="676"/>
      <c r="CIC277" s="676"/>
      <c r="CID277" s="676"/>
      <c r="CIE277" s="676"/>
      <c r="CIF277" s="676"/>
      <c r="CIG277" s="676"/>
      <c r="CIH277" s="676"/>
      <c r="CII277" s="676"/>
      <c r="CIJ277" s="676"/>
      <c r="CIK277" s="676"/>
      <c r="CIL277" s="676"/>
      <c r="CIM277" s="676"/>
      <c r="CIN277" s="676"/>
      <c r="CIO277" s="676"/>
      <c r="CIP277" s="676"/>
      <c r="CIQ277" s="676"/>
      <c r="CIR277" s="676"/>
      <c r="CIS277" s="676"/>
      <c r="CIT277" s="676"/>
      <c r="CIU277" s="676"/>
      <c r="CIV277" s="676"/>
      <c r="CIW277" s="676"/>
      <c r="CIX277" s="676"/>
      <c r="CIY277" s="676"/>
      <c r="CIZ277" s="676"/>
      <c r="CJA277" s="676"/>
      <c r="CJB277" s="674"/>
      <c r="CJC277" s="674"/>
      <c r="CJD277" s="674"/>
      <c r="CJE277" s="674"/>
      <c r="CJF277" s="674"/>
      <c r="CJG277" s="674"/>
      <c r="CJH277" s="674"/>
      <c r="CJI277" s="674"/>
      <c r="CJJ277" s="674"/>
      <c r="CJK277" s="674"/>
      <c r="CJL277" s="674"/>
      <c r="CJM277" s="674"/>
      <c r="CJN277" s="674"/>
      <c r="CJO277" s="674"/>
      <c r="CJP277" s="674"/>
      <c r="CJQ277" s="674"/>
      <c r="CJR277" s="674"/>
      <c r="CJS277" s="674"/>
      <c r="CJT277" s="674"/>
      <c r="CJU277" s="674"/>
      <c r="CJV277" s="674"/>
      <c r="CJW277" s="674"/>
      <c r="CJX277" s="674"/>
      <c r="CJY277" s="674"/>
      <c r="CJZ277" s="675"/>
      <c r="CKA277" s="675"/>
      <c r="CKB277" s="675"/>
      <c r="CKC277" s="675"/>
      <c r="CKD277" s="675"/>
      <c r="CKE277" s="674"/>
      <c r="CKF277" s="674"/>
      <c r="CKG277" s="675"/>
      <c r="CKH277" s="675"/>
      <c r="CKI277" s="674"/>
      <c r="CKJ277" s="674"/>
      <c r="CKK277" s="675"/>
      <c r="CKL277" s="675"/>
      <c r="CKM277" s="674"/>
      <c r="CKN277" s="674"/>
      <c r="CKO277" s="674"/>
      <c r="CKP277" s="674"/>
      <c r="CKQ277" s="674"/>
      <c r="CKR277" s="674"/>
      <c r="CKS277" s="674"/>
      <c r="CKT277" s="675"/>
      <c r="CKU277" s="675"/>
      <c r="CKV277" s="674"/>
      <c r="CKW277" s="674"/>
      <c r="CKX277" s="675"/>
      <c r="CKY277" s="675"/>
      <c r="CKZ277" s="674"/>
      <c r="CLA277" s="674"/>
      <c r="CLB277" s="674"/>
      <c r="CLC277" s="674"/>
      <c r="CLD277" s="674"/>
      <c r="CLE277" s="673"/>
      <c r="CLF277" s="677"/>
      <c r="CLG277" s="674"/>
      <c r="CLH277" s="674"/>
      <c r="CLI277" s="674"/>
      <c r="CLJ277" s="674"/>
      <c r="CLK277" s="674"/>
      <c r="CLL277" s="674"/>
      <c r="CLM277" s="674"/>
      <c r="CLN277" s="676"/>
      <c r="CLO277" s="676"/>
      <c r="CLP277" s="676"/>
      <c r="CLQ277" s="676"/>
      <c r="CLR277" s="676"/>
      <c r="CLS277" s="676"/>
      <c r="CLT277" s="676"/>
      <c r="CLU277" s="676"/>
      <c r="CLV277" s="676"/>
      <c r="CLW277" s="676"/>
      <c r="CLX277" s="676"/>
      <c r="CLY277" s="676"/>
      <c r="CLZ277" s="676"/>
      <c r="CMA277" s="676"/>
      <c r="CMB277" s="676"/>
      <c r="CMC277" s="676"/>
      <c r="CMD277" s="676"/>
      <c r="CME277" s="676"/>
      <c r="CMF277" s="676"/>
      <c r="CMG277" s="676"/>
      <c r="CMH277" s="676"/>
      <c r="CMI277" s="676"/>
      <c r="CMJ277" s="676"/>
      <c r="CMK277" s="676"/>
      <c r="CML277" s="676"/>
      <c r="CMM277" s="676"/>
      <c r="CMN277" s="676"/>
      <c r="CMO277" s="676"/>
      <c r="CMP277" s="676"/>
      <c r="CMQ277" s="676"/>
      <c r="CMR277" s="676"/>
      <c r="CMS277" s="676"/>
      <c r="CMT277" s="676"/>
      <c r="CMU277" s="676"/>
      <c r="CMV277" s="676"/>
      <c r="CMW277" s="676"/>
      <c r="CMX277" s="676"/>
      <c r="CMY277" s="676"/>
      <c r="CMZ277" s="676"/>
      <c r="CNA277" s="676"/>
      <c r="CNB277" s="676"/>
      <c r="CNC277" s="676"/>
      <c r="CND277" s="676"/>
      <c r="CNE277" s="676"/>
      <c r="CNF277" s="674"/>
      <c r="CNG277" s="674"/>
      <c r="CNH277" s="674"/>
      <c r="CNI277" s="674"/>
      <c r="CNJ277" s="674"/>
      <c r="CNK277" s="674"/>
      <c r="CNL277" s="674"/>
      <c r="CNM277" s="674"/>
      <c r="CNN277" s="674"/>
      <c r="CNO277" s="674"/>
      <c r="CNP277" s="674"/>
      <c r="CNQ277" s="674"/>
      <c r="CNR277" s="674"/>
      <c r="CNS277" s="674"/>
      <c r="CNT277" s="674"/>
      <c r="CNU277" s="674"/>
      <c r="CNV277" s="674"/>
      <c r="CNW277" s="674"/>
      <c r="CNX277" s="674"/>
      <c r="CNY277" s="674"/>
      <c r="CNZ277" s="674"/>
      <c r="COA277" s="674"/>
      <c r="COB277" s="674"/>
      <c r="COC277" s="674"/>
      <c r="COD277" s="675"/>
      <c r="COE277" s="675"/>
      <c r="COF277" s="675"/>
      <c r="COG277" s="675"/>
      <c r="COH277" s="675"/>
      <c r="COI277" s="674"/>
      <c r="COJ277" s="674"/>
      <c r="COK277" s="675"/>
      <c r="COL277" s="675"/>
      <c r="COM277" s="674"/>
      <c r="CON277" s="674"/>
      <c r="COO277" s="675"/>
      <c r="COP277" s="675"/>
      <c r="COQ277" s="674"/>
      <c r="COR277" s="674"/>
      <c r="COS277" s="674"/>
      <c r="COT277" s="674"/>
      <c r="COU277" s="674"/>
      <c r="COV277" s="674"/>
      <c r="COW277" s="674"/>
      <c r="COX277" s="675"/>
      <c r="COY277" s="675"/>
      <c r="COZ277" s="674"/>
      <c r="CPA277" s="674"/>
      <c r="CPB277" s="675"/>
      <c r="CPC277" s="675"/>
      <c r="CPD277" s="674"/>
      <c r="CPE277" s="674"/>
      <c r="CPF277" s="674"/>
      <c r="CPG277" s="674"/>
      <c r="CPH277" s="674"/>
      <c r="CPI277" s="673"/>
      <c r="CPJ277" s="677"/>
      <c r="CPK277" s="674"/>
      <c r="CPL277" s="674"/>
      <c r="CPM277" s="674"/>
      <c r="CPN277" s="674"/>
      <c r="CPO277" s="674"/>
      <c r="CPP277" s="674"/>
      <c r="CPQ277" s="674"/>
      <c r="CPR277" s="676"/>
      <c r="CPS277" s="676"/>
      <c r="CPT277" s="676"/>
      <c r="CPU277" s="676"/>
      <c r="CPV277" s="676"/>
      <c r="CPW277" s="676"/>
      <c r="CPX277" s="676"/>
      <c r="CPY277" s="676"/>
      <c r="CPZ277" s="676"/>
      <c r="CQA277" s="676"/>
      <c r="CQB277" s="676"/>
      <c r="CQC277" s="676"/>
      <c r="CQD277" s="676"/>
      <c r="CQE277" s="676"/>
      <c r="CQF277" s="676"/>
      <c r="CQG277" s="676"/>
      <c r="CQH277" s="676"/>
      <c r="CQI277" s="676"/>
      <c r="CQJ277" s="676"/>
      <c r="CQK277" s="676"/>
      <c r="CQL277" s="676"/>
      <c r="CQM277" s="676"/>
      <c r="CQN277" s="676"/>
      <c r="CQO277" s="676"/>
      <c r="CQP277" s="676"/>
      <c r="CQQ277" s="676"/>
      <c r="CQR277" s="676"/>
      <c r="CQS277" s="676"/>
      <c r="CQT277" s="676"/>
      <c r="CQU277" s="676"/>
      <c r="CQV277" s="676"/>
      <c r="CQW277" s="676"/>
      <c r="CQX277" s="676"/>
      <c r="CQY277" s="676"/>
      <c r="CQZ277" s="676"/>
      <c r="CRA277" s="676"/>
      <c r="CRB277" s="676"/>
      <c r="CRC277" s="676"/>
      <c r="CRD277" s="676"/>
      <c r="CRE277" s="676"/>
      <c r="CRF277" s="676"/>
      <c r="CRG277" s="676"/>
      <c r="CRH277" s="676"/>
      <c r="CRI277" s="676"/>
      <c r="CRJ277" s="674"/>
      <c r="CRK277" s="674"/>
      <c r="CRL277" s="674"/>
      <c r="CRM277" s="674"/>
      <c r="CRN277" s="674"/>
      <c r="CRO277" s="674"/>
      <c r="CRP277" s="674"/>
      <c r="CRQ277" s="674"/>
      <c r="CRR277" s="674"/>
      <c r="CRS277" s="674"/>
      <c r="CRT277" s="674"/>
      <c r="CRU277" s="674"/>
      <c r="CRV277" s="674"/>
      <c r="CRW277" s="674"/>
      <c r="CRX277" s="674"/>
      <c r="CRY277" s="674"/>
      <c r="CRZ277" s="674"/>
      <c r="CSA277" s="674"/>
      <c r="CSB277" s="674"/>
      <c r="CSC277" s="674"/>
      <c r="CSD277" s="674"/>
      <c r="CSE277" s="674"/>
      <c r="CSF277" s="674"/>
      <c r="CSG277" s="674"/>
      <c r="CSH277" s="675"/>
      <c r="CSI277" s="675"/>
      <c r="CSJ277" s="675"/>
      <c r="CSK277" s="675"/>
      <c r="CSL277" s="675"/>
      <c r="CSM277" s="674"/>
      <c r="CSN277" s="674"/>
      <c r="CSO277" s="675"/>
      <c r="CSP277" s="675"/>
      <c r="CSQ277" s="674"/>
      <c r="CSR277" s="674"/>
      <c r="CSS277" s="675"/>
      <c r="CST277" s="675"/>
      <c r="CSU277" s="674"/>
      <c r="CSV277" s="674"/>
      <c r="CSW277" s="674"/>
      <c r="CSX277" s="674"/>
      <c r="CSY277" s="674"/>
      <c r="CSZ277" s="674"/>
      <c r="CTA277" s="674"/>
      <c r="CTB277" s="675"/>
      <c r="CTC277" s="675"/>
      <c r="CTD277" s="674"/>
      <c r="CTE277" s="674"/>
      <c r="CTF277" s="675"/>
      <c r="CTG277" s="675"/>
      <c r="CTH277" s="674"/>
      <c r="CTI277" s="674"/>
      <c r="CTJ277" s="674"/>
      <c r="CTK277" s="674"/>
      <c r="CTL277" s="674"/>
      <c r="CTM277" s="673"/>
      <c r="CTN277" s="677"/>
      <c r="CTO277" s="674"/>
      <c r="CTP277" s="674"/>
      <c r="CTQ277" s="674"/>
      <c r="CTR277" s="674"/>
      <c r="CTS277" s="674"/>
      <c r="CTT277" s="674"/>
      <c r="CTU277" s="674"/>
      <c r="CTV277" s="676"/>
      <c r="CTW277" s="676"/>
      <c r="CTX277" s="676"/>
      <c r="CTY277" s="676"/>
      <c r="CTZ277" s="676"/>
      <c r="CUA277" s="676"/>
      <c r="CUB277" s="676"/>
      <c r="CUC277" s="676"/>
      <c r="CUD277" s="676"/>
      <c r="CUE277" s="676"/>
      <c r="CUF277" s="676"/>
      <c r="CUG277" s="676"/>
      <c r="CUH277" s="676"/>
      <c r="CUI277" s="676"/>
      <c r="CUJ277" s="676"/>
      <c r="CUK277" s="676"/>
      <c r="CUL277" s="676"/>
      <c r="CUM277" s="676"/>
      <c r="CUN277" s="676"/>
      <c r="CUO277" s="676"/>
      <c r="CUP277" s="676"/>
      <c r="CUQ277" s="676"/>
      <c r="CUR277" s="676"/>
      <c r="CUS277" s="676"/>
      <c r="CUT277" s="676"/>
      <c r="CUU277" s="676"/>
      <c r="CUV277" s="676"/>
      <c r="CUW277" s="676"/>
      <c r="CUX277" s="676"/>
      <c r="CUY277" s="676"/>
      <c r="CUZ277" s="676"/>
      <c r="CVA277" s="676"/>
      <c r="CVB277" s="676"/>
      <c r="CVC277" s="676"/>
      <c r="CVD277" s="676"/>
      <c r="CVE277" s="676"/>
      <c r="CVF277" s="676"/>
      <c r="CVG277" s="676"/>
      <c r="CVH277" s="676"/>
      <c r="CVI277" s="676"/>
      <c r="CVJ277" s="676"/>
      <c r="CVK277" s="676"/>
      <c r="CVL277" s="676"/>
      <c r="CVM277" s="676"/>
      <c r="CVN277" s="674"/>
      <c r="CVO277" s="674"/>
      <c r="CVP277" s="674"/>
      <c r="CVQ277" s="674"/>
      <c r="CVR277" s="674"/>
      <c r="CVS277" s="674"/>
      <c r="CVT277" s="674"/>
      <c r="CVU277" s="674"/>
      <c r="CVV277" s="674"/>
      <c r="CVW277" s="674"/>
      <c r="CVX277" s="674"/>
      <c r="CVY277" s="674"/>
      <c r="CVZ277" s="674"/>
      <c r="CWA277" s="674"/>
      <c r="CWB277" s="674"/>
      <c r="CWC277" s="674"/>
      <c r="CWD277" s="674"/>
      <c r="CWE277" s="674"/>
      <c r="CWF277" s="674"/>
      <c r="CWG277" s="674"/>
      <c r="CWH277" s="674"/>
      <c r="CWI277" s="674"/>
      <c r="CWJ277" s="674"/>
      <c r="CWK277" s="674"/>
      <c r="CWL277" s="675"/>
      <c r="CWM277" s="675"/>
      <c r="CWN277" s="675"/>
      <c r="CWO277" s="675"/>
      <c r="CWP277" s="675"/>
      <c r="CWQ277" s="674"/>
      <c r="CWR277" s="674"/>
      <c r="CWS277" s="675"/>
      <c r="CWT277" s="675"/>
      <c r="CWU277" s="674"/>
      <c r="CWV277" s="674"/>
      <c r="CWW277" s="675"/>
      <c r="CWX277" s="675"/>
      <c r="CWY277" s="674"/>
      <c r="CWZ277" s="674"/>
      <c r="CXA277" s="674"/>
      <c r="CXB277" s="674"/>
      <c r="CXC277" s="674"/>
      <c r="CXD277" s="674"/>
      <c r="CXE277" s="674"/>
      <c r="CXF277" s="675"/>
      <c r="CXG277" s="675"/>
      <c r="CXH277" s="674"/>
      <c r="CXI277" s="674"/>
      <c r="CXJ277" s="675"/>
      <c r="CXK277" s="675"/>
      <c r="CXL277" s="674"/>
      <c r="CXM277" s="674"/>
      <c r="CXN277" s="674"/>
      <c r="CXO277" s="674"/>
      <c r="CXP277" s="674"/>
      <c r="CXQ277" s="673"/>
      <c r="CXR277" s="677"/>
      <c r="CXS277" s="674"/>
      <c r="CXT277" s="674"/>
      <c r="CXU277" s="674"/>
      <c r="CXV277" s="674"/>
      <c r="CXW277" s="674"/>
      <c r="CXX277" s="674"/>
      <c r="CXY277" s="674"/>
      <c r="CXZ277" s="676"/>
      <c r="CYA277" s="676"/>
      <c r="CYB277" s="676"/>
      <c r="CYC277" s="676"/>
      <c r="CYD277" s="676"/>
      <c r="CYE277" s="676"/>
      <c r="CYF277" s="676"/>
      <c r="CYG277" s="676"/>
      <c r="CYH277" s="676"/>
      <c r="CYI277" s="676"/>
      <c r="CYJ277" s="676"/>
      <c r="CYK277" s="676"/>
      <c r="CYL277" s="676"/>
      <c r="CYM277" s="676"/>
      <c r="CYN277" s="676"/>
      <c r="CYO277" s="676"/>
      <c r="CYP277" s="676"/>
      <c r="CYQ277" s="676"/>
      <c r="CYR277" s="676"/>
      <c r="CYS277" s="676"/>
      <c r="CYT277" s="676"/>
      <c r="CYU277" s="676"/>
      <c r="CYV277" s="676"/>
      <c r="CYW277" s="676"/>
      <c r="CYX277" s="676"/>
      <c r="CYY277" s="676"/>
      <c r="CYZ277" s="676"/>
      <c r="CZA277" s="676"/>
      <c r="CZB277" s="676"/>
      <c r="CZC277" s="676"/>
      <c r="CZD277" s="676"/>
      <c r="CZE277" s="676"/>
      <c r="CZF277" s="676"/>
      <c r="CZG277" s="676"/>
      <c r="CZH277" s="676"/>
      <c r="CZI277" s="676"/>
      <c r="CZJ277" s="676"/>
      <c r="CZK277" s="676"/>
      <c r="CZL277" s="676"/>
      <c r="CZM277" s="676"/>
      <c r="CZN277" s="676"/>
      <c r="CZO277" s="676"/>
      <c r="CZP277" s="676"/>
      <c r="CZQ277" s="676"/>
      <c r="CZR277" s="674"/>
      <c r="CZS277" s="674"/>
      <c r="CZT277" s="674"/>
      <c r="CZU277" s="674"/>
      <c r="CZV277" s="674"/>
      <c r="CZW277" s="674"/>
      <c r="CZX277" s="674"/>
      <c r="CZY277" s="674"/>
      <c r="CZZ277" s="674"/>
      <c r="DAA277" s="674"/>
      <c r="DAB277" s="674"/>
      <c r="DAC277" s="674"/>
      <c r="DAD277" s="674"/>
      <c r="DAE277" s="674"/>
      <c r="DAF277" s="674"/>
      <c r="DAG277" s="674"/>
      <c r="DAH277" s="674"/>
      <c r="DAI277" s="674"/>
      <c r="DAJ277" s="674"/>
      <c r="DAK277" s="674"/>
      <c r="DAL277" s="674"/>
      <c r="DAM277" s="674"/>
      <c r="DAN277" s="674"/>
      <c r="DAO277" s="674"/>
      <c r="DAP277" s="675"/>
      <c r="DAQ277" s="675"/>
      <c r="DAR277" s="675"/>
      <c r="DAS277" s="675"/>
      <c r="DAT277" s="675"/>
      <c r="DAU277" s="674"/>
      <c r="DAV277" s="674"/>
      <c r="DAW277" s="675"/>
      <c r="DAX277" s="675"/>
      <c r="DAY277" s="674"/>
      <c r="DAZ277" s="674"/>
      <c r="DBA277" s="675"/>
      <c r="DBB277" s="675"/>
      <c r="DBC277" s="674"/>
      <c r="DBD277" s="674"/>
      <c r="DBE277" s="674"/>
      <c r="DBF277" s="674"/>
      <c r="DBG277" s="674"/>
      <c r="DBH277" s="674"/>
      <c r="DBI277" s="674"/>
      <c r="DBJ277" s="675"/>
      <c r="DBK277" s="675"/>
      <c r="DBL277" s="674"/>
      <c r="DBM277" s="674"/>
      <c r="DBN277" s="675"/>
      <c r="DBO277" s="675"/>
      <c r="DBP277" s="674"/>
      <c r="DBQ277" s="674"/>
      <c r="DBR277" s="674"/>
      <c r="DBS277" s="674"/>
      <c r="DBT277" s="674"/>
      <c r="DBU277" s="673"/>
      <c r="DBV277" s="677"/>
      <c r="DBW277" s="674"/>
      <c r="DBX277" s="674"/>
      <c r="DBY277" s="674"/>
      <c r="DBZ277" s="674"/>
      <c r="DCA277" s="674"/>
      <c r="DCB277" s="674"/>
      <c r="DCC277" s="674"/>
      <c r="DCD277" s="676"/>
      <c r="DCE277" s="676"/>
      <c r="DCF277" s="676"/>
      <c r="DCG277" s="676"/>
      <c r="DCH277" s="676"/>
      <c r="DCI277" s="676"/>
      <c r="DCJ277" s="676"/>
      <c r="DCK277" s="676"/>
      <c r="DCL277" s="676"/>
      <c r="DCM277" s="676"/>
      <c r="DCN277" s="676"/>
      <c r="DCO277" s="676"/>
      <c r="DCP277" s="676"/>
      <c r="DCQ277" s="676"/>
      <c r="DCR277" s="676"/>
      <c r="DCS277" s="676"/>
      <c r="DCT277" s="676"/>
      <c r="DCU277" s="676"/>
      <c r="DCV277" s="676"/>
      <c r="DCW277" s="676"/>
      <c r="DCX277" s="676"/>
      <c r="DCY277" s="676"/>
      <c r="DCZ277" s="676"/>
      <c r="DDA277" s="676"/>
      <c r="DDB277" s="676"/>
      <c r="DDC277" s="676"/>
      <c r="DDD277" s="676"/>
      <c r="DDE277" s="676"/>
      <c r="DDF277" s="676"/>
      <c r="DDG277" s="676"/>
      <c r="DDH277" s="676"/>
      <c r="DDI277" s="676"/>
      <c r="DDJ277" s="676"/>
      <c r="DDK277" s="676"/>
      <c r="DDL277" s="676"/>
      <c r="DDM277" s="676"/>
      <c r="DDN277" s="676"/>
      <c r="DDO277" s="676"/>
      <c r="DDP277" s="676"/>
      <c r="DDQ277" s="676"/>
      <c r="DDR277" s="676"/>
      <c r="DDS277" s="676"/>
      <c r="DDT277" s="676"/>
      <c r="DDU277" s="676"/>
      <c r="DDV277" s="674"/>
      <c r="DDW277" s="674"/>
      <c r="DDX277" s="674"/>
      <c r="DDY277" s="674"/>
      <c r="DDZ277" s="674"/>
      <c r="DEA277" s="674"/>
      <c r="DEB277" s="674"/>
      <c r="DEC277" s="674"/>
      <c r="DED277" s="674"/>
      <c r="DEE277" s="674"/>
      <c r="DEF277" s="674"/>
      <c r="DEG277" s="674"/>
      <c r="DEH277" s="674"/>
      <c r="DEI277" s="674"/>
      <c r="DEJ277" s="674"/>
      <c r="DEK277" s="674"/>
      <c r="DEL277" s="674"/>
      <c r="DEM277" s="674"/>
      <c r="DEN277" s="674"/>
      <c r="DEO277" s="674"/>
      <c r="DEP277" s="674"/>
      <c r="DEQ277" s="674"/>
      <c r="DER277" s="674"/>
      <c r="DES277" s="674"/>
      <c r="DET277" s="675"/>
      <c r="DEU277" s="675"/>
      <c r="DEV277" s="675"/>
      <c r="DEW277" s="675"/>
      <c r="DEX277" s="675"/>
      <c r="DEY277" s="674"/>
      <c r="DEZ277" s="674"/>
      <c r="DFA277" s="675"/>
      <c r="DFB277" s="675"/>
      <c r="DFC277" s="674"/>
      <c r="DFD277" s="674"/>
      <c r="DFE277" s="675"/>
      <c r="DFF277" s="675"/>
      <c r="DFG277" s="674"/>
      <c r="DFH277" s="674"/>
      <c r="DFI277" s="674"/>
      <c r="DFJ277" s="674"/>
      <c r="DFK277" s="674"/>
      <c r="DFL277" s="674"/>
      <c r="DFM277" s="674"/>
      <c r="DFN277" s="675"/>
      <c r="DFO277" s="675"/>
      <c r="DFP277" s="674"/>
      <c r="DFQ277" s="674"/>
      <c r="DFR277" s="675"/>
      <c r="DFS277" s="675"/>
      <c r="DFT277" s="674"/>
      <c r="DFU277" s="674"/>
      <c r="DFV277" s="674"/>
      <c r="DFW277" s="674"/>
      <c r="DFX277" s="674"/>
      <c r="DFY277" s="673"/>
      <c r="DFZ277" s="677"/>
      <c r="DGA277" s="674"/>
      <c r="DGB277" s="674"/>
      <c r="DGC277" s="674"/>
      <c r="DGD277" s="674"/>
      <c r="DGE277" s="674"/>
      <c r="DGF277" s="674"/>
      <c r="DGG277" s="674"/>
      <c r="DGH277" s="676"/>
      <c r="DGI277" s="676"/>
      <c r="DGJ277" s="676"/>
      <c r="DGK277" s="676"/>
      <c r="DGL277" s="676"/>
      <c r="DGM277" s="676"/>
      <c r="DGN277" s="676"/>
      <c r="DGO277" s="676"/>
      <c r="DGP277" s="676"/>
      <c r="DGQ277" s="676"/>
      <c r="DGR277" s="676"/>
      <c r="DGS277" s="676"/>
      <c r="DGT277" s="676"/>
      <c r="DGU277" s="676"/>
      <c r="DGV277" s="676"/>
      <c r="DGW277" s="676"/>
      <c r="DGX277" s="676"/>
      <c r="DGY277" s="676"/>
      <c r="DGZ277" s="676"/>
      <c r="DHA277" s="676"/>
      <c r="DHB277" s="676"/>
      <c r="DHC277" s="676"/>
      <c r="DHD277" s="676"/>
      <c r="DHE277" s="676"/>
      <c r="DHF277" s="676"/>
      <c r="DHG277" s="676"/>
      <c r="DHH277" s="676"/>
      <c r="DHI277" s="676"/>
      <c r="DHJ277" s="676"/>
      <c r="DHK277" s="676"/>
      <c r="DHL277" s="676"/>
      <c r="DHM277" s="676"/>
      <c r="DHN277" s="676"/>
      <c r="DHO277" s="676"/>
      <c r="DHP277" s="676"/>
      <c r="DHQ277" s="676"/>
      <c r="DHR277" s="676"/>
      <c r="DHS277" s="676"/>
      <c r="DHT277" s="676"/>
      <c r="DHU277" s="676"/>
      <c r="DHV277" s="676"/>
      <c r="DHW277" s="676"/>
      <c r="DHX277" s="676"/>
      <c r="DHY277" s="676"/>
      <c r="DHZ277" s="674"/>
      <c r="DIA277" s="674"/>
      <c r="DIB277" s="674"/>
      <c r="DIC277" s="674"/>
      <c r="DID277" s="674"/>
      <c r="DIE277" s="674"/>
      <c r="DIF277" s="674"/>
      <c r="DIG277" s="674"/>
      <c r="DIH277" s="674"/>
      <c r="DII277" s="674"/>
      <c r="DIJ277" s="674"/>
      <c r="DIK277" s="674"/>
      <c r="DIL277" s="674"/>
      <c r="DIM277" s="674"/>
      <c r="DIN277" s="674"/>
      <c r="DIO277" s="674"/>
      <c r="DIP277" s="674"/>
      <c r="DIQ277" s="674"/>
      <c r="DIR277" s="674"/>
      <c r="DIS277" s="674"/>
      <c r="DIT277" s="674"/>
      <c r="DIU277" s="674"/>
      <c r="DIV277" s="674"/>
      <c r="DIW277" s="674"/>
      <c r="DIX277" s="675"/>
      <c r="DIY277" s="675"/>
      <c r="DIZ277" s="675"/>
      <c r="DJA277" s="675"/>
      <c r="DJB277" s="675"/>
      <c r="DJC277" s="674"/>
      <c r="DJD277" s="674"/>
      <c r="DJE277" s="675"/>
      <c r="DJF277" s="675"/>
      <c r="DJG277" s="674"/>
      <c r="DJH277" s="674"/>
      <c r="DJI277" s="675"/>
      <c r="DJJ277" s="675"/>
      <c r="DJK277" s="674"/>
      <c r="DJL277" s="674"/>
      <c r="DJM277" s="674"/>
      <c r="DJN277" s="674"/>
      <c r="DJO277" s="674"/>
      <c r="DJP277" s="674"/>
      <c r="DJQ277" s="674"/>
      <c r="DJR277" s="675"/>
      <c r="DJS277" s="675"/>
      <c r="DJT277" s="674"/>
      <c r="DJU277" s="674"/>
      <c r="DJV277" s="675"/>
      <c r="DJW277" s="675"/>
      <c r="DJX277" s="674"/>
      <c r="DJY277" s="674"/>
      <c r="DJZ277" s="674"/>
      <c r="DKA277" s="674"/>
      <c r="DKB277" s="674"/>
      <c r="DKC277" s="673"/>
      <c r="DKD277" s="677"/>
      <c r="DKE277" s="674"/>
      <c r="DKF277" s="674"/>
      <c r="DKG277" s="674"/>
      <c r="DKH277" s="674"/>
      <c r="DKI277" s="674"/>
      <c r="DKJ277" s="674"/>
      <c r="DKK277" s="674"/>
      <c r="DKL277" s="676"/>
      <c r="DKM277" s="676"/>
      <c r="DKN277" s="676"/>
      <c r="DKO277" s="676"/>
      <c r="DKP277" s="676"/>
      <c r="DKQ277" s="676"/>
      <c r="DKR277" s="676"/>
      <c r="DKS277" s="676"/>
      <c r="DKT277" s="676"/>
      <c r="DKU277" s="676"/>
      <c r="DKV277" s="676"/>
      <c r="DKW277" s="676"/>
      <c r="DKX277" s="676"/>
      <c r="DKY277" s="676"/>
      <c r="DKZ277" s="676"/>
      <c r="DLA277" s="676"/>
      <c r="DLB277" s="676"/>
      <c r="DLC277" s="676"/>
      <c r="DLD277" s="676"/>
      <c r="DLE277" s="676"/>
      <c r="DLF277" s="676"/>
      <c r="DLG277" s="676"/>
      <c r="DLH277" s="676"/>
      <c r="DLI277" s="676"/>
      <c r="DLJ277" s="676"/>
      <c r="DLK277" s="676"/>
      <c r="DLL277" s="676"/>
      <c r="DLM277" s="676"/>
      <c r="DLN277" s="676"/>
      <c r="DLO277" s="676"/>
      <c r="DLP277" s="676"/>
      <c r="DLQ277" s="676"/>
      <c r="DLR277" s="676"/>
      <c r="DLS277" s="676"/>
      <c r="DLT277" s="676"/>
      <c r="DLU277" s="676"/>
      <c r="DLV277" s="676"/>
      <c r="DLW277" s="676"/>
      <c r="DLX277" s="676"/>
      <c r="DLY277" s="676"/>
      <c r="DLZ277" s="676"/>
      <c r="DMA277" s="676"/>
      <c r="DMB277" s="676"/>
      <c r="DMC277" s="676"/>
      <c r="DMD277" s="674"/>
      <c r="DME277" s="674"/>
      <c r="DMF277" s="674"/>
      <c r="DMG277" s="674"/>
      <c r="DMH277" s="674"/>
      <c r="DMI277" s="674"/>
      <c r="DMJ277" s="674"/>
      <c r="DMK277" s="674"/>
      <c r="DML277" s="674"/>
      <c r="DMM277" s="674"/>
      <c r="DMN277" s="674"/>
      <c r="DMO277" s="674"/>
      <c r="DMP277" s="674"/>
      <c r="DMQ277" s="674"/>
      <c r="DMR277" s="674"/>
      <c r="DMS277" s="674"/>
      <c r="DMT277" s="674"/>
      <c r="DMU277" s="674"/>
      <c r="DMV277" s="674"/>
      <c r="DMW277" s="674"/>
      <c r="DMX277" s="674"/>
      <c r="DMY277" s="674"/>
      <c r="DMZ277" s="674"/>
      <c r="DNA277" s="674"/>
      <c r="DNB277" s="675"/>
      <c r="DNC277" s="675"/>
      <c r="DND277" s="675"/>
      <c r="DNE277" s="675"/>
      <c r="DNF277" s="675"/>
      <c r="DNG277" s="674"/>
      <c r="DNH277" s="674"/>
      <c r="DNI277" s="675"/>
      <c r="DNJ277" s="675"/>
      <c r="DNK277" s="674"/>
      <c r="DNL277" s="674"/>
      <c r="DNM277" s="675"/>
      <c r="DNN277" s="675"/>
      <c r="DNO277" s="674"/>
      <c r="DNP277" s="674"/>
      <c r="DNQ277" s="674"/>
      <c r="DNR277" s="674"/>
      <c r="DNS277" s="674"/>
      <c r="DNT277" s="674"/>
      <c r="DNU277" s="674"/>
      <c r="DNV277" s="675"/>
      <c r="DNW277" s="675"/>
      <c r="DNX277" s="674"/>
      <c r="DNY277" s="674"/>
      <c r="DNZ277" s="675"/>
      <c r="DOA277" s="675"/>
      <c r="DOB277" s="674"/>
      <c r="DOC277" s="674"/>
      <c r="DOD277" s="674"/>
      <c r="DOE277" s="674"/>
      <c r="DOF277" s="674"/>
      <c r="DOG277" s="673"/>
      <c r="DOH277" s="677"/>
      <c r="DOI277" s="674"/>
      <c r="DOJ277" s="674"/>
      <c r="DOK277" s="674"/>
      <c r="DOL277" s="674"/>
      <c r="DOM277" s="674"/>
      <c r="DON277" s="674"/>
      <c r="DOO277" s="674"/>
      <c r="DOP277" s="676"/>
      <c r="DOQ277" s="676"/>
      <c r="DOR277" s="676"/>
      <c r="DOS277" s="676"/>
      <c r="DOT277" s="676"/>
      <c r="DOU277" s="676"/>
      <c r="DOV277" s="676"/>
      <c r="DOW277" s="676"/>
      <c r="DOX277" s="676"/>
      <c r="DOY277" s="676"/>
      <c r="DOZ277" s="676"/>
      <c r="DPA277" s="676"/>
      <c r="DPB277" s="676"/>
      <c r="DPC277" s="676"/>
      <c r="DPD277" s="676"/>
      <c r="DPE277" s="676"/>
      <c r="DPF277" s="676"/>
      <c r="DPG277" s="676"/>
      <c r="DPH277" s="676"/>
      <c r="DPI277" s="676"/>
      <c r="DPJ277" s="676"/>
      <c r="DPK277" s="676"/>
      <c r="DPL277" s="676"/>
      <c r="DPM277" s="676"/>
      <c r="DPN277" s="676"/>
      <c r="DPO277" s="676"/>
      <c r="DPP277" s="676"/>
      <c r="DPQ277" s="676"/>
      <c r="DPR277" s="676"/>
      <c r="DPS277" s="676"/>
      <c r="DPT277" s="676"/>
      <c r="DPU277" s="676"/>
      <c r="DPV277" s="676"/>
      <c r="DPW277" s="676"/>
      <c r="DPX277" s="676"/>
      <c r="DPY277" s="676"/>
      <c r="DPZ277" s="676"/>
      <c r="DQA277" s="676"/>
      <c r="DQB277" s="676"/>
      <c r="DQC277" s="676"/>
      <c r="DQD277" s="676"/>
      <c r="DQE277" s="676"/>
      <c r="DQF277" s="676"/>
      <c r="DQG277" s="676"/>
      <c r="DQH277" s="674"/>
      <c r="DQI277" s="674"/>
      <c r="DQJ277" s="674"/>
      <c r="DQK277" s="674"/>
      <c r="DQL277" s="674"/>
      <c r="DQM277" s="674"/>
      <c r="DQN277" s="674"/>
      <c r="DQO277" s="674"/>
      <c r="DQP277" s="674"/>
      <c r="DQQ277" s="674"/>
      <c r="DQR277" s="674"/>
      <c r="DQS277" s="674"/>
      <c r="DQT277" s="674"/>
      <c r="DQU277" s="674"/>
      <c r="DQV277" s="674"/>
      <c r="DQW277" s="674"/>
      <c r="DQX277" s="674"/>
      <c r="DQY277" s="674"/>
      <c r="DQZ277" s="674"/>
      <c r="DRA277" s="674"/>
      <c r="DRB277" s="674"/>
      <c r="DRC277" s="674"/>
      <c r="DRD277" s="674"/>
      <c r="DRE277" s="674"/>
      <c r="DRF277" s="675"/>
      <c r="DRG277" s="675"/>
      <c r="DRH277" s="675"/>
      <c r="DRI277" s="675"/>
      <c r="DRJ277" s="675"/>
      <c r="DRK277" s="674"/>
      <c r="DRL277" s="674"/>
      <c r="DRM277" s="675"/>
      <c r="DRN277" s="675"/>
      <c r="DRO277" s="674"/>
      <c r="DRP277" s="674"/>
      <c r="DRQ277" s="675"/>
      <c r="DRR277" s="675"/>
      <c r="DRS277" s="674"/>
      <c r="DRT277" s="674"/>
      <c r="DRU277" s="674"/>
      <c r="DRV277" s="674"/>
      <c r="DRW277" s="674"/>
      <c r="DRX277" s="674"/>
      <c r="DRY277" s="674"/>
      <c r="DRZ277" s="675"/>
      <c r="DSA277" s="675"/>
      <c r="DSB277" s="674"/>
      <c r="DSC277" s="674"/>
      <c r="DSD277" s="675"/>
      <c r="DSE277" s="675"/>
      <c r="DSF277" s="674"/>
      <c r="DSG277" s="674"/>
      <c r="DSH277" s="674"/>
      <c r="DSI277" s="674"/>
      <c r="DSJ277" s="674"/>
      <c r="DSK277" s="673"/>
      <c r="DSL277" s="677"/>
      <c r="DSM277" s="674"/>
      <c r="DSN277" s="674"/>
      <c r="DSO277" s="674"/>
      <c r="DSP277" s="674"/>
      <c r="DSQ277" s="674"/>
      <c r="DSR277" s="674"/>
      <c r="DSS277" s="674"/>
      <c r="DST277" s="676"/>
      <c r="DSU277" s="676"/>
      <c r="DSV277" s="676"/>
      <c r="DSW277" s="676"/>
      <c r="DSX277" s="676"/>
      <c r="DSY277" s="676"/>
      <c r="DSZ277" s="676"/>
      <c r="DTA277" s="676"/>
      <c r="DTB277" s="676"/>
      <c r="DTC277" s="676"/>
      <c r="DTD277" s="676"/>
      <c r="DTE277" s="676"/>
      <c r="DTF277" s="676"/>
      <c r="DTG277" s="676"/>
      <c r="DTH277" s="676"/>
      <c r="DTI277" s="676"/>
      <c r="DTJ277" s="676"/>
      <c r="DTK277" s="676"/>
      <c r="DTL277" s="676"/>
      <c r="DTM277" s="676"/>
      <c r="DTN277" s="676"/>
      <c r="DTO277" s="676"/>
      <c r="DTP277" s="676"/>
      <c r="DTQ277" s="676"/>
      <c r="DTR277" s="676"/>
      <c r="DTS277" s="676"/>
      <c r="DTT277" s="676"/>
      <c r="DTU277" s="676"/>
      <c r="DTV277" s="676"/>
      <c r="DTW277" s="676"/>
      <c r="DTX277" s="676"/>
      <c r="DTY277" s="676"/>
      <c r="DTZ277" s="676"/>
      <c r="DUA277" s="676"/>
      <c r="DUB277" s="676"/>
      <c r="DUC277" s="676"/>
      <c r="DUD277" s="676"/>
      <c r="DUE277" s="676"/>
      <c r="DUF277" s="676"/>
      <c r="DUG277" s="676"/>
      <c r="DUH277" s="676"/>
      <c r="DUI277" s="676"/>
      <c r="DUJ277" s="676"/>
      <c r="DUK277" s="676"/>
      <c r="DUL277" s="674"/>
      <c r="DUM277" s="674"/>
      <c r="DUN277" s="674"/>
      <c r="DUO277" s="674"/>
      <c r="DUP277" s="674"/>
      <c r="DUQ277" s="674"/>
      <c r="DUR277" s="674"/>
      <c r="DUS277" s="674"/>
      <c r="DUT277" s="674"/>
      <c r="DUU277" s="674"/>
      <c r="DUV277" s="674"/>
      <c r="DUW277" s="674"/>
      <c r="DUX277" s="674"/>
      <c r="DUY277" s="674"/>
      <c r="DUZ277" s="674"/>
      <c r="DVA277" s="674"/>
      <c r="DVB277" s="674"/>
      <c r="DVC277" s="674"/>
      <c r="DVD277" s="674"/>
      <c r="DVE277" s="674"/>
      <c r="DVF277" s="674"/>
      <c r="DVG277" s="674"/>
      <c r="DVH277" s="674"/>
      <c r="DVI277" s="674"/>
      <c r="DVJ277" s="675"/>
      <c r="DVK277" s="675"/>
      <c r="DVL277" s="675"/>
      <c r="DVM277" s="675"/>
      <c r="DVN277" s="675"/>
      <c r="DVO277" s="674"/>
      <c r="DVP277" s="674"/>
      <c r="DVQ277" s="675"/>
      <c r="DVR277" s="675"/>
      <c r="DVS277" s="674"/>
      <c r="DVT277" s="674"/>
      <c r="DVU277" s="675"/>
      <c r="DVV277" s="675"/>
      <c r="DVW277" s="674"/>
      <c r="DVX277" s="674"/>
      <c r="DVY277" s="674"/>
      <c r="DVZ277" s="674"/>
      <c r="DWA277" s="674"/>
      <c r="DWB277" s="674"/>
      <c r="DWC277" s="674"/>
      <c r="DWD277" s="675"/>
      <c r="DWE277" s="675"/>
      <c r="DWF277" s="674"/>
      <c r="DWG277" s="674"/>
      <c r="DWH277" s="675"/>
      <c r="DWI277" s="675"/>
      <c r="DWJ277" s="674"/>
      <c r="DWK277" s="674"/>
      <c r="DWL277" s="674"/>
      <c r="DWM277" s="674"/>
      <c r="DWN277" s="674"/>
      <c r="DWO277" s="673"/>
      <c r="DWP277" s="677"/>
      <c r="DWQ277" s="674"/>
      <c r="DWR277" s="674"/>
      <c r="DWS277" s="674"/>
      <c r="DWT277" s="674"/>
      <c r="DWU277" s="674"/>
      <c r="DWV277" s="674"/>
      <c r="DWW277" s="674"/>
      <c r="DWX277" s="676"/>
      <c r="DWY277" s="676"/>
      <c r="DWZ277" s="676"/>
      <c r="DXA277" s="676"/>
      <c r="DXB277" s="676"/>
      <c r="DXC277" s="676"/>
      <c r="DXD277" s="676"/>
      <c r="DXE277" s="676"/>
      <c r="DXF277" s="676"/>
      <c r="DXG277" s="676"/>
      <c r="DXH277" s="676"/>
      <c r="DXI277" s="676"/>
      <c r="DXJ277" s="676"/>
      <c r="DXK277" s="676"/>
      <c r="DXL277" s="676"/>
      <c r="DXM277" s="676"/>
      <c r="DXN277" s="676"/>
      <c r="DXO277" s="676"/>
      <c r="DXP277" s="676"/>
      <c r="DXQ277" s="676"/>
      <c r="DXR277" s="676"/>
      <c r="DXS277" s="676"/>
      <c r="DXT277" s="676"/>
      <c r="DXU277" s="676"/>
      <c r="DXV277" s="676"/>
      <c r="DXW277" s="676"/>
      <c r="DXX277" s="676"/>
      <c r="DXY277" s="676"/>
      <c r="DXZ277" s="676"/>
      <c r="DYA277" s="676"/>
      <c r="DYB277" s="676"/>
      <c r="DYC277" s="676"/>
      <c r="DYD277" s="676"/>
      <c r="DYE277" s="676"/>
      <c r="DYF277" s="676"/>
      <c r="DYG277" s="676"/>
      <c r="DYH277" s="676"/>
      <c r="DYI277" s="676"/>
      <c r="DYJ277" s="676"/>
      <c r="DYK277" s="676"/>
      <c r="DYL277" s="676"/>
      <c r="DYM277" s="676"/>
      <c r="DYN277" s="676"/>
      <c r="DYO277" s="676"/>
      <c r="DYP277" s="674"/>
      <c r="DYQ277" s="674"/>
      <c r="DYR277" s="674"/>
      <c r="DYS277" s="674"/>
      <c r="DYT277" s="674"/>
      <c r="DYU277" s="674"/>
      <c r="DYV277" s="674"/>
      <c r="DYW277" s="674"/>
      <c r="DYX277" s="674"/>
      <c r="DYY277" s="674"/>
      <c r="DYZ277" s="674"/>
      <c r="DZA277" s="674"/>
      <c r="DZB277" s="674"/>
      <c r="DZC277" s="674"/>
      <c r="DZD277" s="674"/>
      <c r="DZE277" s="674"/>
      <c r="DZF277" s="674"/>
      <c r="DZG277" s="674"/>
      <c r="DZH277" s="674"/>
      <c r="DZI277" s="674"/>
      <c r="DZJ277" s="674"/>
      <c r="DZK277" s="674"/>
      <c r="DZL277" s="674"/>
      <c r="DZM277" s="674"/>
      <c r="DZN277" s="675"/>
      <c r="DZO277" s="675"/>
      <c r="DZP277" s="675"/>
      <c r="DZQ277" s="675"/>
      <c r="DZR277" s="675"/>
      <c r="DZS277" s="674"/>
      <c r="DZT277" s="674"/>
      <c r="DZU277" s="675"/>
      <c r="DZV277" s="675"/>
      <c r="DZW277" s="674"/>
      <c r="DZX277" s="674"/>
      <c r="DZY277" s="675"/>
      <c r="DZZ277" s="675"/>
      <c r="EAA277" s="674"/>
      <c r="EAB277" s="674"/>
      <c r="EAC277" s="674"/>
      <c r="EAD277" s="674"/>
      <c r="EAE277" s="674"/>
      <c r="EAF277" s="674"/>
      <c r="EAG277" s="674"/>
      <c r="EAH277" s="675"/>
      <c r="EAI277" s="675"/>
      <c r="EAJ277" s="674"/>
      <c r="EAK277" s="674"/>
      <c r="EAL277" s="675"/>
      <c r="EAM277" s="675"/>
      <c r="EAN277" s="674"/>
      <c r="EAO277" s="674"/>
      <c r="EAP277" s="674"/>
      <c r="EAQ277" s="674"/>
      <c r="EAR277" s="674"/>
      <c r="EAS277" s="673"/>
      <c r="EAT277" s="677"/>
      <c r="EAU277" s="674"/>
      <c r="EAV277" s="674"/>
      <c r="EAW277" s="674"/>
      <c r="EAX277" s="674"/>
      <c r="EAY277" s="674"/>
      <c r="EAZ277" s="674"/>
      <c r="EBA277" s="674"/>
      <c r="EBB277" s="676"/>
      <c r="EBC277" s="676"/>
      <c r="EBD277" s="676"/>
      <c r="EBE277" s="676"/>
      <c r="EBF277" s="676"/>
      <c r="EBG277" s="676"/>
      <c r="EBH277" s="676"/>
      <c r="EBI277" s="676"/>
      <c r="EBJ277" s="676"/>
      <c r="EBK277" s="676"/>
      <c r="EBL277" s="676"/>
      <c r="EBM277" s="676"/>
      <c r="EBN277" s="676"/>
      <c r="EBO277" s="676"/>
      <c r="EBP277" s="676"/>
      <c r="EBQ277" s="676"/>
      <c r="EBR277" s="676"/>
      <c r="EBS277" s="676"/>
      <c r="EBT277" s="676"/>
      <c r="EBU277" s="676"/>
      <c r="EBV277" s="676"/>
      <c r="EBW277" s="676"/>
      <c r="EBX277" s="676"/>
      <c r="EBY277" s="676"/>
      <c r="EBZ277" s="676"/>
      <c r="ECA277" s="676"/>
      <c r="ECB277" s="676"/>
      <c r="ECC277" s="676"/>
      <c r="ECD277" s="676"/>
      <c r="ECE277" s="676"/>
      <c r="ECF277" s="676"/>
      <c r="ECG277" s="676"/>
      <c r="ECH277" s="676"/>
      <c r="ECI277" s="676"/>
      <c r="ECJ277" s="676"/>
      <c r="ECK277" s="676"/>
      <c r="ECL277" s="676"/>
      <c r="ECM277" s="676"/>
      <c r="ECN277" s="676"/>
      <c r="ECO277" s="676"/>
      <c r="ECP277" s="676"/>
      <c r="ECQ277" s="676"/>
      <c r="ECR277" s="676"/>
      <c r="ECS277" s="676"/>
      <c r="ECT277" s="674"/>
      <c r="ECU277" s="674"/>
      <c r="ECV277" s="674"/>
      <c r="ECW277" s="674"/>
      <c r="ECX277" s="674"/>
      <c r="ECY277" s="674"/>
      <c r="ECZ277" s="674"/>
      <c r="EDA277" s="674"/>
      <c r="EDB277" s="674"/>
      <c r="EDC277" s="674"/>
      <c r="EDD277" s="674"/>
      <c r="EDE277" s="674"/>
      <c r="EDF277" s="674"/>
      <c r="EDG277" s="674"/>
      <c r="EDH277" s="674"/>
      <c r="EDI277" s="674"/>
      <c r="EDJ277" s="674"/>
      <c r="EDK277" s="674"/>
      <c r="EDL277" s="674"/>
      <c r="EDM277" s="674"/>
      <c r="EDN277" s="674"/>
      <c r="EDO277" s="674"/>
      <c r="EDP277" s="674"/>
      <c r="EDQ277" s="674"/>
      <c r="EDR277" s="675"/>
      <c r="EDS277" s="675"/>
      <c r="EDT277" s="675"/>
      <c r="EDU277" s="675"/>
      <c r="EDV277" s="675"/>
      <c r="EDW277" s="674"/>
      <c r="EDX277" s="674"/>
      <c r="EDY277" s="675"/>
      <c r="EDZ277" s="675"/>
      <c r="EEA277" s="674"/>
      <c r="EEB277" s="674"/>
      <c r="EEC277" s="675"/>
      <c r="EED277" s="675"/>
      <c r="EEE277" s="674"/>
      <c r="EEF277" s="674"/>
      <c r="EEG277" s="674"/>
      <c r="EEH277" s="674"/>
      <c r="EEI277" s="674"/>
      <c r="EEJ277" s="674"/>
      <c r="EEK277" s="674"/>
      <c r="EEL277" s="675"/>
      <c r="EEM277" s="675"/>
      <c r="EEN277" s="674"/>
      <c r="EEO277" s="674"/>
      <c r="EEP277" s="675"/>
      <c r="EEQ277" s="675"/>
      <c r="EER277" s="674"/>
      <c r="EES277" s="674"/>
      <c r="EET277" s="674"/>
      <c r="EEU277" s="674"/>
      <c r="EEV277" s="674"/>
      <c r="EEW277" s="673"/>
      <c r="EEX277" s="677"/>
      <c r="EEY277" s="674"/>
      <c r="EEZ277" s="674"/>
      <c r="EFA277" s="674"/>
      <c r="EFB277" s="674"/>
      <c r="EFC277" s="674"/>
      <c r="EFD277" s="674"/>
      <c r="EFE277" s="674"/>
      <c r="EFF277" s="676"/>
      <c r="EFG277" s="676"/>
      <c r="EFH277" s="676"/>
      <c r="EFI277" s="676"/>
      <c r="EFJ277" s="676"/>
      <c r="EFK277" s="676"/>
      <c r="EFL277" s="676"/>
      <c r="EFM277" s="676"/>
      <c r="EFN277" s="676"/>
      <c r="EFO277" s="676"/>
      <c r="EFP277" s="676"/>
      <c r="EFQ277" s="676"/>
      <c r="EFR277" s="676"/>
      <c r="EFS277" s="676"/>
      <c r="EFT277" s="676"/>
      <c r="EFU277" s="676"/>
      <c r="EFV277" s="676"/>
      <c r="EFW277" s="676"/>
      <c r="EFX277" s="676"/>
      <c r="EFY277" s="676"/>
      <c r="EFZ277" s="676"/>
      <c r="EGA277" s="676"/>
      <c r="EGB277" s="676"/>
      <c r="EGC277" s="676"/>
      <c r="EGD277" s="676"/>
      <c r="EGE277" s="676"/>
      <c r="EGF277" s="676"/>
      <c r="EGG277" s="676"/>
      <c r="EGH277" s="676"/>
      <c r="EGI277" s="676"/>
      <c r="EGJ277" s="676"/>
      <c r="EGK277" s="676"/>
      <c r="EGL277" s="676"/>
      <c r="EGM277" s="676"/>
      <c r="EGN277" s="676"/>
      <c r="EGO277" s="676"/>
      <c r="EGP277" s="676"/>
      <c r="EGQ277" s="676"/>
      <c r="EGR277" s="676"/>
      <c r="EGS277" s="676"/>
      <c r="EGT277" s="676"/>
      <c r="EGU277" s="676"/>
      <c r="EGV277" s="676"/>
      <c r="EGW277" s="676"/>
      <c r="EGX277" s="674"/>
      <c r="EGY277" s="674"/>
      <c r="EGZ277" s="674"/>
      <c r="EHA277" s="674"/>
      <c r="EHB277" s="674"/>
      <c r="EHC277" s="674"/>
      <c r="EHD277" s="674"/>
      <c r="EHE277" s="674"/>
      <c r="EHF277" s="674"/>
      <c r="EHG277" s="674"/>
      <c r="EHH277" s="674"/>
      <c r="EHI277" s="674"/>
      <c r="EHJ277" s="674"/>
      <c r="EHK277" s="674"/>
      <c r="EHL277" s="674"/>
      <c r="EHM277" s="674"/>
      <c r="EHN277" s="674"/>
      <c r="EHO277" s="674"/>
      <c r="EHP277" s="674"/>
      <c r="EHQ277" s="674"/>
      <c r="EHR277" s="674"/>
      <c r="EHS277" s="674"/>
      <c r="EHT277" s="674"/>
      <c r="EHU277" s="674"/>
      <c r="EHV277" s="675"/>
      <c r="EHW277" s="675"/>
      <c r="EHX277" s="675"/>
      <c r="EHY277" s="675"/>
      <c r="EHZ277" s="675"/>
      <c r="EIA277" s="674"/>
      <c r="EIB277" s="674"/>
      <c r="EIC277" s="675"/>
      <c r="EID277" s="675"/>
      <c r="EIE277" s="674"/>
      <c r="EIF277" s="674"/>
      <c r="EIG277" s="675"/>
      <c r="EIH277" s="675"/>
      <c r="EII277" s="674"/>
      <c r="EIJ277" s="674"/>
      <c r="EIK277" s="674"/>
      <c r="EIL277" s="674"/>
      <c r="EIM277" s="674"/>
      <c r="EIN277" s="674"/>
      <c r="EIO277" s="674"/>
      <c r="EIP277" s="675"/>
      <c r="EIQ277" s="675"/>
      <c r="EIR277" s="674"/>
      <c r="EIS277" s="674"/>
      <c r="EIT277" s="675"/>
      <c r="EIU277" s="675"/>
      <c r="EIV277" s="674"/>
      <c r="EIW277" s="674"/>
      <c r="EIX277" s="674"/>
      <c r="EIY277" s="674"/>
      <c r="EIZ277" s="674"/>
      <c r="EJA277" s="673"/>
      <c r="EJB277" s="677"/>
      <c r="EJC277" s="674"/>
      <c r="EJD277" s="674"/>
      <c r="EJE277" s="674"/>
      <c r="EJF277" s="674"/>
      <c r="EJG277" s="674"/>
      <c r="EJH277" s="674"/>
      <c r="EJI277" s="674"/>
      <c r="EJJ277" s="676"/>
      <c r="EJK277" s="676"/>
      <c r="EJL277" s="676"/>
      <c r="EJM277" s="676"/>
      <c r="EJN277" s="676"/>
      <c r="EJO277" s="676"/>
      <c r="EJP277" s="676"/>
      <c r="EJQ277" s="676"/>
      <c r="EJR277" s="676"/>
      <c r="EJS277" s="676"/>
      <c r="EJT277" s="676"/>
      <c r="EJU277" s="676"/>
      <c r="EJV277" s="676"/>
      <c r="EJW277" s="676"/>
      <c r="EJX277" s="676"/>
      <c r="EJY277" s="676"/>
      <c r="EJZ277" s="676"/>
      <c r="EKA277" s="676"/>
      <c r="EKB277" s="676"/>
      <c r="EKC277" s="676"/>
      <c r="EKD277" s="676"/>
      <c r="EKE277" s="676"/>
      <c r="EKF277" s="676"/>
      <c r="EKG277" s="676"/>
      <c r="EKH277" s="676"/>
      <c r="EKI277" s="676"/>
      <c r="EKJ277" s="676"/>
      <c r="EKK277" s="676"/>
      <c r="EKL277" s="676"/>
      <c r="EKM277" s="676"/>
      <c r="EKN277" s="676"/>
      <c r="EKO277" s="676"/>
      <c r="EKP277" s="676"/>
      <c r="EKQ277" s="676"/>
      <c r="EKR277" s="676"/>
      <c r="EKS277" s="676"/>
      <c r="EKT277" s="676"/>
      <c r="EKU277" s="676"/>
      <c r="EKV277" s="676"/>
      <c r="EKW277" s="676"/>
      <c r="EKX277" s="676"/>
      <c r="EKY277" s="676"/>
      <c r="EKZ277" s="676"/>
      <c r="ELA277" s="676"/>
      <c r="ELB277" s="674"/>
      <c r="ELC277" s="674"/>
      <c r="ELD277" s="674"/>
      <c r="ELE277" s="674"/>
      <c r="ELF277" s="674"/>
      <c r="ELG277" s="674"/>
      <c r="ELH277" s="674"/>
      <c r="ELI277" s="674"/>
      <c r="ELJ277" s="674"/>
      <c r="ELK277" s="674"/>
      <c r="ELL277" s="674"/>
      <c r="ELM277" s="674"/>
      <c r="ELN277" s="674"/>
      <c r="ELO277" s="674"/>
      <c r="ELP277" s="674"/>
      <c r="ELQ277" s="674"/>
      <c r="ELR277" s="674"/>
      <c r="ELS277" s="674"/>
      <c r="ELT277" s="674"/>
      <c r="ELU277" s="674"/>
      <c r="ELV277" s="674"/>
      <c r="ELW277" s="674"/>
      <c r="ELX277" s="674"/>
      <c r="ELY277" s="674"/>
      <c r="ELZ277" s="675"/>
      <c r="EMA277" s="675"/>
      <c r="EMB277" s="675"/>
      <c r="EMC277" s="675"/>
      <c r="EMD277" s="675"/>
      <c r="EME277" s="674"/>
      <c r="EMF277" s="674"/>
      <c r="EMG277" s="675"/>
      <c r="EMH277" s="675"/>
      <c r="EMI277" s="674"/>
      <c r="EMJ277" s="674"/>
      <c r="EMK277" s="675"/>
      <c r="EML277" s="675"/>
      <c r="EMM277" s="674"/>
      <c r="EMN277" s="674"/>
      <c r="EMO277" s="674"/>
      <c r="EMP277" s="674"/>
      <c r="EMQ277" s="674"/>
      <c r="EMR277" s="674"/>
      <c r="EMS277" s="674"/>
      <c r="EMT277" s="675"/>
      <c r="EMU277" s="675"/>
      <c r="EMV277" s="674"/>
      <c r="EMW277" s="674"/>
      <c r="EMX277" s="675"/>
      <c r="EMY277" s="675"/>
      <c r="EMZ277" s="674"/>
      <c r="ENA277" s="674"/>
      <c r="ENB277" s="674"/>
      <c r="ENC277" s="674"/>
      <c r="END277" s="674"/>
      <c r="ENE277" s="673"/>
      <c r="ENF277" s="677"/>
      <c r="ENG277" s="674"/>
      <c r="ENH277" s="674"/>
      <c r="ENI277" s="674"/>
      <c r="ENJ277" s="674"/>
      <c r="ENK277" s="674"/>
      <c r="ENL277" s="674"/>
      <c r="ENM277" s="674"/>
      <c r="ENN277" s="676"/>
      <c r="ENO277" s="676"/>
      <c r="ENP277" s="676"/>
      <c r="ENQ277" s="676"/>
      <c r="ENR277" s="676"/>
      <c r="ENS277" s="676"/>
      <c r="ENT277" s="676"/>
      <c r="ENU277" s="676"/>
      <c r="ENV277" s="676"/>
      <c r="ENW277" s="676"/>
      <c r="ENX277" s="676"/>
      <c r="ENY277" s="676"/>
      <c r="ENZ277" s="676"/>
      <c r="EOA277" s="676"/>
      <c r="EOB277" s="676"/>
      <c r="EOC277" s="676"/>
      <c r="EOD277" s="676"/>
      <c r="EOE277" s="676"/>
      <c r="EOF277" s="676"/>
      <c r="EOG277" s="676"/>
      <c r="EOH277" s="676"/>
      <c r="EOI277" s="676"/>
      <c r="EOJ277" s="676"/>
      <c r="EOK277" s="676"/>
      <c r="EOL277" s="676"/>
      <c r="EOM277" s="676"/>
      <c r="EON277" s="676"/>
      <c r="EOO277" s="676"/>
      <c r="EOP277" s="676"/>
      <c r="EOQ277" s="676"/>
      <c r="EOR277" s="676"/>
      <c r="EOS277" s="676"/>
      <c r="EOT277" s="676"/>
      <c r="EOU277" s="676"/>
      <c r="EOV277" s="676"/>
      <c r="EOW277" s="676"/>
      <c r="EOX277" s="676"/>
      <c r="EOY277" s="676"/>
      <c r="EOZ277" s="676"/>
      <c r="EPA277" s="676"/>
      <c r="EPB277" s="676"/>
      <c r="EPC277" s="676"/>
      <c r="EPD277" s="676"/>
      <c r="EPE277" s="676"/>
      <c r="EPF277" s="674"/>
      <c r="EPG277" s="674"/>
      <c r="EPH277" s="674"/>
      <c r="EPI277" s="674"/>
      <c r="EPJ277" s="674"/>
      <c r="EPK277" s="674"/>
      <c r="EPL277" s="674"/>
      <c r="EPM277" s="674"/>
      <c r="EPN277" s="674"/>
      <c r="EPO277" s="674"/>
      <c r="EPP277" s="674"/>
      <c r="EPQ277" s="674"/>
      <c r="EPR277" s="674"/>
      <c r="EPS277" s="674"/>
      <c r="EPT277" s="674"/>
      <c r="EPU277" s="674"/>
      <c r="EPV277" s="674"/>
      <c r="EPW277" s="674"/>
      <c r="EPX277" s="674"/>
      <c r="EPY277" s="674"/>
      <c r="EPZ277" s="674"/>
      <c r="EQA277" s="674"/>
      <c r="EQB277" s="674"/>
      <c r="EQC277" s="674"/>
      <c r="EQD277" s="675"/>
      <c r="EQE277" s="675"/>
      <c r="EQF277" s="675"/>
      <c r="EQG277" s="675"/>
      <c r="EQH277" s="675"/>
      <c r="EQI277" s="674"/>
      <c r="EQJ277" s="674"/>
      <c r="EQK277" s="675"/>
      <c r="EQL277" s="675"/>
      <c r="EQM277" s="674"/>
      <c r="EQN277" s="674"/>
      <c r="EQO277" s="675"/>
      <c r="EQP277" s="675"/>
      <c r="EQQ277" s="674"/>
      <c r="EQR277" s="674"/>
      <c r="EQS277" s="674"/>
      <c r="EQT277" s="674"/>
      <c r="EQU277" s="674"/>
      <c r="EQV277" s="674"/>
      <c r="EQW277" s="674"/>
      <c r="EQX277" s="675"/>
      <c r="EQY277" s="675"/>
      <c r="EQZ277" s="674"/>
      <c r="ERA277" s="674"/>
      <c r="ERB277" s="675"/>
      <c r="ERC277" s="675"/>
      <c r="ERD277" s="674"/>
      <c r="ERE277" s="674"/>
      <c r="ERF277" s="674"/>
      <c r="ERG277" s="674"/>
      <c r="ERH277" s="674"/>
      <c r="ERI277" s="673"/>
      <c r="ERJ277" s="677"/>
      <c r="ERK277" s="674"/>
      <c r="ERL277" s="674"/>
      <c r="ERM277" s="674"/>
      <c r="ERN277" s="674"/>
      <c r="ERO277" s="674"/>
      <c r="ERP277" s="674"/>
      <c r="ERQ277" s="674"/>
      <c r="ERR277" s="676"/>
      <c r="ERS277" s="676"/>
      <c r="ERT277" s="676"/>
      <c r="ERU277" s="676"/>
      <c r="ERV277" s="676"/>
      <c r="ERW277" s="676"/>
      <c r="ERX277" s="676"/>
      <c r="ERY277" s="676"/>
      <c r="ERZ277" s="676"/>
      <c r="ESA277" s="676"/>
      <c r="ESB277" s="676"/>
      <c r="ESC277" s="676"/>
      <c r="ESD277" s="676"/>
      <c r="ESE277" s="676"/>
      <c r="ESF277" s="676"/>
      <c r="ESG277" s="676"/>
      <c r="ESH277" s="676"/>
      <c r="ESI277" s="676"/>
      <c r="ESJ277" s="676"/>
      <c r="ESK277" s="676"/>
      <c r="ESL277" s="676"/>
      <c r="ESM277" s="676"/>
      <c r="ESN277" s="676"/>
      <c r="ESO277" s="676"/>
      <c r="ESP277" s="676"/>
      <c r="ESQ277" s="676"/>
      <c r="ESR277" s="676"/>
      <c r="ESS277" s="676"/>
      <c r="EST277" s="676"/>
      <c r="ESU277" s="676"/>
      <c r="ESV277" s="676"/>
      <c r="ESW277" s="676"/>
      <c r="ESX277" s="676"/>
      <c r="ESY277" s="676"/>
      <c r="ESZ277" s="676"/>
      <c r="ETA277" s="676"/>
      <c r="ETB277" s="676"/>
      <c r="ETC277" s="676"/>
      <c r="ETD277" s="676"/>
      <c r="ETE277" s="676"/>
      <c r="ETF277" s="676"/>
      <c r="ETG277" s="676"/>
      <c r="ETH277" s="676"/>
      <c r="ETI277" s="676"/>
      <c r="ETJ277" s="674"/>
      <c r="ETK277" s="674"/>
      <c r="ETL277" s="674"/>
      <c r="ETM277" s="674"/>
      <c r="ETN277" s="674"/>
      <c r="ETO277" s="674"/>
      <c r="ETP277" s="674"/>
      <c r="ETQ277" s="674"/>
      <c r="ETR277" s="674"/>
      <c r="ETS277" s="674"/>
      <c r="ETT277" s="674"/>
      <c r="ETU277" s="674"/>
      <c r="ETV277" s="674"/>
      <c r="ETW277" s="674"/>
      <c r="ETX277" s="674"/>
      <c r="ETY277" s="674"/>
      <c r="ETZ277" s="674"/>
      <c r="EUA277" s="674"/>
      <c r="EUB277" s="674"/>
      <c r="EUC277" s="674"/>
      <c r="EUD277" s="674"/>
      <c r="EUE277" s="674"/>
      <c r="EUF277" s="674"/>
      <c r="EUG277" s="674"/>
      <c r="EUH277" s="675"/>
      <c r="EUI277" s="675"/>
      <c r="EUJ277" s="675"/>
      <c r="EUK277" s="675"/>
      <c r="EUL277" s="675"/>
      <c r="EUM277" s="674"/>
      <c r="EUN277" s="674"/>
      <c r="EUO277" s="675"/>
      <c r="EUP277" s="675"/>
      <c r="EUQ277" s="674"/>
      <c r="EUR277" s="674"/>
      <c r="EUS277" s="675"/>
      <c r="EUT277" s="675"/>
      <c r="EUU277" s="674"/>
      <c r="EUV277" s="674"/>
      <c r="EUW277" s="674"/>
      <c r="EUX277" s="674"/>
      <c r="EUY277" s="674"/>
      <c r="EUZ277" s="674"/>
      <c r="EVA277" s="674"/>
      <c r="EVB277" s="675"/>
      <c r="EVC277" s="675"/>
      <c r="EVD277" s="674"/>
      <c r="EVE277" s="674"/>
      <c r="EVF277" s="675"/>
      <c r="EVG277" s="675"/>
      <c r="EVH277" s="674"/>
      <c r="EVI277" s="674"/>
      <c r="EVJ277" s="674"/>
      <c r="EVK277" s="674"/>
      <c r="EVL277" s="674"/>
      <c r="EVM277" s="673"/>
      <c r="EVN277" s="677"/>
      <c r="EVO277" s="674"/>
      <c r="EVP277" s="674"/>
      <c r="EVQ277" s="674"/>
      <c r="EVR277" s="674"/>
      <c r="EVS277" s="674"/>
      <c r="EVT277" s="674"/>
      <c r="EVU277" s="674"/>
      <c r="EVV277" s="676"/>
      <c r="EVW277" s="676"/>
      <c r="EVX277" s="676"/>
      <c r="EVY277" s="676"/>
      <c r="EVZ277" s="676"/>
      <c r="EWA277" s="676"/>
      <c r="EWB277" s="676"/>
      <c r="EWC277" s="676"/>
      <c r="EWD277" s="676"/>
      <c r="EWE277" s="676"/>
      <c r="EWF277" s="676"/>
      <c r="EWG277" s="676"/>
      <c r="EWH277" s="676"/>
      <c r="EWI277" s="676"/>
      <c r="EWJ277" s="676"/>
      <c r="EWK277" s="676"/>
      <c r="EWL277" s="676"/>
      <c r="EWM277" s="676"/>
      <c r="EWN277" s="676"/>
      <c r="EWO277" s="676"/>
      <c r="EWP277" s="676"/>
      <c r="EWQ277" s="676"/>
      <c r="EWR277" s="676"/>
      <c r="EWS277" s="676"/>
      <c r="EWT277" s="676"/>
      <c r="EWU277" s="676"/>
      <c r="EWV277" s="676"/>
      <c r="EWW277" s="676"/>
      <c r="EWX277" s="676"/>
      <c r="EWY277" s="676"/>
      <c r="EWZ277" s="676"/>
      <c r="EXA277" s="676"/>
      <c r="EXB277" s="676"/>
      <c r="EXC277" s="676"/>
      <c r="EXD277" s="676"/>
      <c r="EXE277" s="676"/>
      <c r="EXF277" s="676"/>
      <c r="EXG277" s="676"/>
      <c r="EXH277" s="676"/>
      <c r="EXI277" s="676"/>
      <c r="EXJ277" s="676"/>
      <c r="EXK277" s="676"/>
      <c r="EXL277" s="676"/>
      <c r="EXM277" s="676"/>
      <c r="EXN277" s="674"/>
      <c r="EXO277" s="674"/>
      <c r="EXP277" s="674"/>
      <c r="EXQ277" s="674"/>
      <c r="EXR277" s="674"/>
      <c r="EXS277" s="674"/>
      <c r="EXT277" s="674"/>
      <c r="EXU277" s="674"/>
      <c r="EXV277" s="674"/>
      <c r="EXW277" s="674"/>
      <c r="EXX277" s="674"/>
      <c r="EXY277" s="674"/>
      <c r="EXZ277" s="674"/>
      <c r="EYA277" s="674"/>
      <c r="EYB277" s="674"/>
      <c r="EYC277" s="674"/>
      <c r="EYD277" s="674"/>
      <c r="EYE277" s="674"/>
      <c r="EYF277" s="674"/>
      <c r="EYG277" s="674"/>
      <c r="EYH277" s="674"/>
      <c r="EYI277" s="674"/>
      <c r="EYJ277" s="674"/>
      <c r="EYK277" s="674"/>
      <c r="EYL277" s="675"/>
      <c r="EYM277" s="675"/>
      <c r="EYN277" s="675"/>
      <c r="EYO277" s="675"/>
      <c r="EYP277" s="675"/>
      <c r="EYQ277" s="674"/>
      <c r="EYR277" s="674"/>
      <c r="EYS277" s="675"/>
      <c r="EYT277" s="675"/>
      <c r="EYU277" s="674"/>
      <c r="EYV277" s="674"/>
      <c r="EYW277" s="675"/>
      <c r="EYX277" s="675"/>
      <c r="EYY277" s="674"/>
      <c r="EYZ277" s="674"/>
      <c r="EZA277" s="674"/>
      <c r="EZB277" s="674"/>
      <c r="EZC277" s="674"/>
      <c r="EZD277" s="674"/>
      <c r="EZE277" s="674"/>
      <c r="EZF277" s="675"/>
      <c r="EZG277" s="675"/>
      <c r="EZH277" s="674"/>
      <c r="EZI277" s="674"/>
      <c r="EZJ277" s="675"/>
      <c r="EZK277" s="675"/>
      <c r="EZL277" s="674"/>
      <c r="EZM277" s="674"/>
      <c r="EZN277" s="674"/>
      <c r="EZO277" s="674"/>
      <c r="EZP277" s="674"/>
      <c r="EZQ277" s="673"/>
      <c r="EZR277" s="677"/>
      <c r="EZS277" s="674"/>
      <c r="EZT277" s="674"/>
      <c r="EZU277" s="674"/>
      <c r="EZV277" s="674"/>
      <c r="EZW277" s="674"/>
      <c r="EZX277" s="674"/>
      <c r="EZY277" s="674"/>
      <c r="EZZ277" s="676"/>
      <c r="FAA277" s="676"/>
      <c r="FAB277" s="676"/>
      <c r="FAC277" s="676"/>
      <c r="FAD277" s="676"/>
      <c r="FAE277" s="676"/>
      <c r="FAF277" s="676"/>
      <c r="FAG277" s="676"/>
      <c r="FAH277" s="676"/>
      <c r="FAI277" s="676"/>
      <c r="FAJ277" s="676"/>
      <c r="FAK277" s="676"/>
      <c r="FAL277" s="676"/>
      <c r="FAM277" s="676"/>
      <c r="FAN277" s="676"/>
      <c r="FAO277" s="676"/>
      <c r="FAP277" s="676"/>
      <c r="FAQ277" s="676"/>
      <c r="FAR277" s="676"/>
      <c r="FAS277" s="676"/>
      <c r="FAT277" s="676"/>
      <c r="FAU277" s="676"/>
      <c r="FAV277" s="676"/>
      <c r="FAW277" s="676"/>
      <c r="FAX277" s="676"/>
      <c r="FAY277" s="676"/>
      <c r="FAZ277" s="676"/>
      <c r="FBA277" s="676"/>
      <c r="FBB277" s="676"/>
      <c r="FBC277" s="676"/>
      <c r="FBD277" s="676"/>
      <c r="FBE277" s="676"/>
      <c r="FBF277" s="676"/>
      <c r="FBG277" s="676"/>
      <c r="FBH277" s="676"/>
      <c r="FBI277" s="676"/>
      <c r="FBJ277" s="676"/>
      <c r="FBK277" s="676"/>
      <c r="FBL277" s="676"/>
      <c r="FBM277" s="676"/>
      <c r="FBN277" s="676"/>
      <c r="FBO277" s="676"/>
      <c r="FBP277" s="676"/>
      <c r="FBQ277" s="676"/>
      <c r="FBR277" s="674"/>
      <c r="FBS277" s="674"/>
      <c r="FBT277" s="674"/>
      <c r="FBU277" s="674"/>
      <c r="FBV277" s="674"/>
      <c r="FBW277" s="674"/>
      <c r="FBX277" s="674"/>
      <c r="FBY277" s="674"/>
      <c r="FBZ277" s="674"/>
      <c r="FCA277" s="674"/>
      <c r="FCB277" s="674"/>
      <c r="FCC277" s="674"/>
      <c r="FCD277" s="674"/>
      <c r="FCE277" s="674"/>
      <c r="FCF277" s="674"/>
      <c r="FCG277" s="674"/>
      <c r="FCH277" s="674"/>
      <c r="FCI277" s="674"/>
      <c r="FCJ277" s="674"/>
      <c r="FCK277" s="674"/>
      <c r="FCL277" s="674"/>
      <c r="FCM277" s="674"/>
      <c r="FCN277" s="674"/>
      <c r="FCO277" s="674"/>
      <c r="FCP277" s="675"/>
      <c r="FCQ277" s="675"/>
      <c r="FCR277" s="675"/>
      <c r="FCS277" s="675"/>
      <c r="FCT277" s="675"/>
      <c r="FCU277" s="674"/>
      <c r="FCV277" s="674"/>
      <c r="FCW277" s="675"/>
      <c r="FCX277" s="675"/>
      <c r="FCY277" s="674"/>
      <c r="FCZ277" s="674"/>
      <c r="FDA277" s="675"/>
      <c r="FDB277" s="675"/>
      <c r="FDC277" s="674"/>
      <c r="FDD277" s="674"/>
      <c r="FDE277" s="674"/>
      <c r="FDF277" s="674"/>
      <c r="FDG277" s="674"/>
      <c r="FDH277" s="674"/>
      <c r="FDI277" s="674"/>
      <c r="FDJ277" s="675"/>
      <c r="FDK277" s="675"/>
      <c r="FDL277" s="674"/>
      <c r="FDM277" s="674"/>
      <c r="FDN277" s="675"/>
      <c r="FDO277" s="675"/>
      <c r="FDP277" s="674"/>
      <c r="FDQ277" s="674"/>
      <c r="FDR277" s="674"/>
      <c r="FDS277" s="674"/>
      <c r="FDT277" s="674"/>
      <c r="FDU277" s="673"/>
      <c r="FDV277" s="677"/>
      <c r="FDW277" s="674"/>
      <c r="FDX277" s="674"/>
      <c r="FDY277" s="674"/>
      <c r="FDZ277" s="674"/>
      <c r="FEA277" s="674"/>
      <c r="FEB277" s="674"/>
      <c r="FEC277" s="674"/>
      <c r="FED277" s="676"/>
      <c r="FEE277" s="676"/>
      <c r="FEF277" s="676"/>
      <c r="FEG277" s="676"/>
      <c r="FEH277" s="676"/>
      <c r="FEI277" s="676"/>
      <c r="FEJ277" s="676"/>
      <c r="FEK277" s="676"/>
      <c r="FEL277" s="676"/>
      <c r="FEM277" s="676"/>
      <c r="FEN277" s="676"/>
      <c r="FEO277" s="676"/>
      <c r="FEP277" s="676"/>
      <c r="FEQ277" s="676"/>
      <c r="FER277" s="676"/>
      <c r="FES277" s="676"/>
      <c r="FET277" s="676"/>
      <c r="FEU277" s="676"/>
      <c r="FEV277" s="676"/>
      <c r="FEW277" s="676"/>
      <c r="FEX277" s="676"/>
      <c r="FEY277" s="676"/>
      <c r="FEZ277" s="676"/>
      <c r="FFA277" s="676"/>
      <c r="FFB277" s="676"/>
      <c r="FFC277" s="676"/>
      <c r="FFD277" s="676"/>
      <c r="FFE277" s="676"/>
      <c r="FFF277" s="676"/>
      <c r="FFG277" s="676"/>
      <c r="FFH277" s="676"/>
      <c r="FFI277" s="676"/>
      <c r="FFJ277" s="676"/>
      <c r="FFK277" s="676"/>
      <c r="FFL277" s="676"/>
      <c r="FFM277" s="676"/>
      <c r="FFN277" s="676"/>
      <c r="FFO277" s="676"/>
      <c r="FFP277" s="676"/>
      <c r="FFQ277" s="676"/>
      <c r="FFR277" s="676"/>
      <c r="FFS277" s="676"/>
      <c r="FFT277" s="676"/>
      <c r="FFU277" s="676"/>
      <c r="FFV277" s="674"/>
      <c r="FFW277" s="674"/>
      <c r="FFX277" s="674"/>
      <c r="FFY277" s="674"/>
      <c r="FFZ277" s="674"/>
      <c r="FGA277" s="674"/>
      <c r="FGB277" s="674"/>
      <c r="FGC277" s="674"/>
      <c r="FGD277" s="674"/>
      <c r="FGE277" s="674"/>
      <c r="FGF277" s="674"/>
      <c r="FGG277" s="674"/>
      <c r="FGH277" s="674"/>
      <c r="FGI277" s="674"/>
      <c r="FGJ277" s="674"/>
      <c r="FGK277" s="674"/>
      <c r="FGL277" s="674"/>
      <c r="FGM277" s="674"/>
      <c r="FGN277" s="674"/>
      <c r="FGO277" s="674"/>
      <c r="FGP277" s="674"/>
      <c r="FGQ277" s="674"/>
      <c r="FGR277" s="674"/>
      <c r="FGS277" s="674"/>
      <c r="FGT277" s="675"/>
      <c r="FGU277" s="675"/>
      <c r="FGV277" s="675"/>
      <c r="FGW277" s="675"/>
      <c r="FGX277" s="675"/>
      <c r="FGY277" s="674"/>
      <c r="FGZ277" s="674"/>
      <c r="FHA277" s="675"/>
      <c r="FHB277" s="675"/>
      <c r="FHC277" s="674"/>
      <c r="FHD277" s="674"/>
      <c r="FHE277" s="675"/>
      <c r="FHF277" s="675"/>
      <c r="FHG277" s="674"/>
      <c r="FHH277" s="674"/>
      <c r="FHI277" s="674"/>
      <c r="FHJ277" s="674"/>
      <c r="FHK277" s="674"/>
      <c r="FHL277" s="674"/>
      <c r="FHM277" s="674"/>
      <c r="FHN277" s="675"/>
      <c r="FHO277" s="675"/>
      <c r="FHP277" s="674"/>
      <c r="FHQ277" s="674"/>
      <c r="FHR277" s="675"/>
      <c r="FHS277" s="675"/>
      <c r="FHT277" s="674"/>
      <c r="FHU277" s="674"/>
      <c r="FHV277" s="674"/>
      <c r="FHW277" s="674"/>
      <c r="FHX277" s="674"/>
      <c r="FHY277" s="673"/>
      <c r="FHZ277" s="677"/>
      <c r="FIA277" s="674"/>
      <c r="FIB277" s="674"/>
      <c r="FIC277" s="674"/>
      <c r="FID277" s="674"/>
      <c r="FIE277" s="674"/>
      <c r="FIF277" s="674"/>
      <c r="FIG277" s="674"/>
      <c r="FIH277" s="676"/>
      <c r="FII277" s="676"/>
      <c r="FIJ277" s="676"/>
      <c r="FIK277" s="676"/>
      <c r="FIL277" s="676"/>
      <c r="FIM277" s="676"/>
      <c r="FIN277" s="676"/>
      <c r="FIO277" s="676"/>
      <c r="FIP277" s="676"/>
      <c r="FIQ277" s="676"/>
      <c r="FIR277" s="676"/>
      <c r="FIS277" s="676"/>
      <c r="FIT277" s="676"/>
      <c r="FIU277" s="676"/>
      <c r="FIV277" s="676"/>
      <c r="FIW277" s="676"/>
      <c r="FIX277" s="676"/>
      <c r="FIY277" s="676"/>
      <c r="FIZ277" s="676"/>
      <c r="FJA277" s="676"/>
      <c r="FJB277" s="676"/>
      <c r="FJC277" s="676"/>
      <c r="FJD277" s="676"/>
      <c r="FJE277" s="676"/>
      <c r="FJF277" s="676"/>
      <c r="FJG277" s="676"/>
      <c r="FJH277" s="676"/>
      <c r="FJI277" s="676"/>
      <c r="FJJ277" s="676"/>
      <c r="FJK277" s="676"/>
      <c r="FJL277" s="676"/>
      <c r="FJM277" s="676"/>
      <c r="FJN277" s="676"/>
      <c r="FJO277" s="676"/>
      <c r="FJP277" s="676"/>
      <c r="FJQ277" s="676"/>
      <c r="FJR277" s="676"/>
      <c r="FJS277" s="676"/>
      <c r="FJT277" s="676"/>
      <c r="FJU277" s="676"/>
      <c r="FJV277" s="676"/>
      <c r="FJW277" s="676"/>
      <c r="FJX277" s="676"/>
      <c r="FJY277" s="676"/>
      <c r="FJZ277" s="674"/>
      <c r="FKA277" s="674"/>
      <c r="FKB277" s="674"/>
      <c r="FKC277" s="674"/>
      <c r="FKD277" s="674"/>
      <c r="FKE277" s="674"/>
      <c r="FKF277" s="674"/>
      <c r="FKG277" s="674"/>
      <c r="FKH277" s="674"/>
      <c r="FKI277" s="674"/>
      <c r="FKJ277" s="674"/>
      <c r="FKK277" s="674"/>
      <c r="FKL277" s="674"/>
      <c r="FKM277" s="674"/>
      <c r="FKN277" s="674"/>
      <c r="FKO277" s="674"/>
      <c r="FKP277" s="674"/>
      <c r="FKQ277" s="674"/>
      <c r="FKR277" s="674"/>
      <c r="FKS277" s="674"/>
      <c r="FKT277" s="674"/>
      <c r="FKU277" s="674"/>
      <c r="FKV277" s="674"/>
      <c r="FKW277" s="674"/>
      <c r="FKX277" s="675"/>
      <c r="FKY277" s="675"/>
      <c r="FKZ277" s="675"/>
      <c r="FLA277" s="675"/>
      <c r="FLB277" s="675"/>
      <c r="FLC277" s="674"/>
      <c r="FLD277" s="674"/>
      <c r="FLE277" s="675"/>
      <c r="FLF277" s="675"/>
      <c r="FLG277" s="674"/>
      <c r="FLH277" s="674"/>
      <c r="FLI277" s="675"/>
      <c r="FLJ277" s="675"/>
      <c r="FLK277" s="674"/>
      <c r="FLL277" s="674"/>
      <c r="FLM277" s="674"/>
      <c r="FLN277" s="674"/>
      <c r="FLO277" s="674"/>
      <c r="FLP277" s="674"/>
      <c r="FLQ277" s="674"/>
      <c r="FLR277" s="675"/>
      <c r="FLS277" s="675"/>
      <c r="FLT277" s="674"/>
      <c r="FLU277" s="674"/>
      <c r="FLV277" s="675"/>
      <c r="FLW277" s="675"/>
      <c r="FLX277" s="674"/>
      <c r="FLY277" s="674"/>
      <c r="FLZ277" s="674"/>
      <c r="FMA277" s="674"/>
      <c r="FMB277" s="674"/>
      <c r="FMC277" s="673"/>
      <c r="FMD277" s="677"/>
      <c r="FME277" s="674"/>
      <c r="FMF277" s="674"/>
      <c r="FMG277" s="674"/>
      <c r="FMH277" s="674"/>
      <c r="FMI277" s="674"/>
      <c r="FMJ277" s="674"/>
      <c r="FMK277" s="674"/>
      <c r="FML277" s="676"/>
      <c r="FMM277" s="676"/>
      <c r="FMN277" s="676"/>
      <c r="FMO277" s="676"/>
      <c r="FMP277" s="676"/>
      <c r="FMQ277" s="676"/>
      <c r="FMR277" s="676"/>
      <c r="FMS277" s="676"/>
      <c r="FMT277" s="676"/>
      <c r="FMU277" s="676"/>
      <c r="FMV277" s="676"/>
      <c r="FMW277" s="676"/>
      <c r="FMX277" s="676"/>
      <c r="FMY277" s="676"/>
      <c r="FMZ277" s="676"/>
      <c r="FNA277" s="676"/>
      <c r="FNB277" s="676"/>
      <c r="FNC277" s="676"/>
      <c r="FND277" s="676"/>
      <c r="FNE277" s="676"/>
      <c r="FNF277" s="676"/>
      <c r="FNG277" s="676"/>
      <c r="FNH277" s="676"/>
      <c r="FNI277" s="676"/>
      <c r="FNJ277" s="676"/>
      <c r="FNK277" s="676"/>
      <c r="FNL277" s="676"/>
      <c r="FNM277" s="676"/>
      <c r="FNN277" s="676"/>
      <c r="FNO277" s="676"/>
      <c r="FNP277" s="676"/>
      <c r="FNQ277" s="676"/>
      <c r="FNR277" s="676"/>
      <c r="FNS277" s="676"/>
      <c r="FNT277" s="676"/>
      <c r="FNU277" s="676"/>
      <c r="FNV277" s="676"/>
      <c r="FNW277" s="676"/>
      <c r="FNX277" s="676"/>
      <c r="FNY277" s="676"/>
      <c r="FNZ277" s="676"/>
      <c r="FOA277" s="676"/>
      <c r="FOB277" s="676"/>
      <c r="FOC277" s="676"/>
      <c r="FOD277" s="674"/>
      <c r="FOE277" s="674"/>
      <c r="FOF277" s="674"/>
      <c r="FOG277" s="674"/>
      <c r="FOH277" s="674"/>
      <c r="FOI277" s="674"/>
      <c r="FOJ277" s="674"/>
      <c r="FOK277" s="674"/>
      <c r="FOL277" s="674"/>
      <c r="FOM277" s="674"/>
      <c r="FON277" s="674"/>
      <c r="FOO277" s="674"/>
      <c r="FOP277" s="674"/>
      <c r="FOQ277" s="674"/>
      <c r="FOR277" s="674"/>
      <c r="FOS277" s="674"/>
      <c r="FOT277" s="674"/>
      <c r="FOU277" s="674"/>
      <c r="FOV277" s="674"/>
      <c r="FOW277" s="674"/>
      <c r="FOX277" s="674"/>
      <c r="FOY277" s="674"/>
      <c r="FOZ277" s="674"/>
      <c r="FPA277" s="674"/>
      <c r="FPB277" s="675"/>
      <c r="FPC277" s="675"/>
      <c r="FPD277" s="675"/>
      <c r="FPE277" s="675"/>
      <c r="FPF277" s="675"/>
      <c r="FPG277" s="674"/>
      <c r="FPH277" s="674"/>
      <c r="FPI277" s="675"/>
      <c r="FPJ277" s="675"/>
      <c r="FPK277" s="674"/>
      <c r="FPL277" s="674"/>
      <c r="FPM277" s="675"/>
      <c r="FPN277" s="675"/>
      <c r="FPO277" s="674"/>
      <c r="FPP277" s="674"/>
      <c r="FPQ277" s="674"/>
      <c r="FPR277" s="674"/>
      <c r="FPS277" s="674"/>
      <c r="FPT277" s="674"/>
      <c r="FPU277" s="674"/>
      <c r="FPV277" s="675"/>
      <c r="FPW277" s="675"/>
      <c r="FPX277" s="674"/>
      <c r="FPY277" s="674"/>
      <c r="FPZ277" s="675"/>
      <c r="FQA277" s="675"/>
      <c r="FQB277" s="674"/>
      <c r="FQC277" s="674"/>
      <c r="FQD277" s="674"/>
      <c r="FQE277" s="674"/>
      <c r="FQF277" s="674"/>
      <c r="FQG277" s="673"/>
      <c r="FQH277" s="677"/>
      <c r="FQI277" s="674"/>
      <c r="FQJ277" s="674"/>
      <c r="FQK277" s="674"/>
      <c r="FQL277" s="674"/>
      <c r="FQM277" s="674"/>
      <c r="FQN277" s="674"/>
      <c r="FQO277" s="674"/>
      <c r="FQP277" s="676"/>
      <c r="FQQ277" s="676"/>
      <c r="FQR277" s="676"/>
      <c r="FQS277" s="676"/>
      <c r="FQT277" s="676"/>
      <c r="FQU277" s="676"/>
      <c r="FQV277" s="676"/>
      <c r="FQW277" s="676"/>
      <c r="FQX277" s="676"/>
      <c r="FQY277" s="676"/>
      <c r="FQZ277" s="676"/>
      <c r="FRA277" s="676"/>
      <c r="FRB277" s="676"/>
      <c r="FRC277" s="676"/>
      <c r="FRD277" s="676"/>
      <c r="FRE277" s="676"/>
      <c r="FRF277" s="676"/>
      <c r="FRG277" s="676"/>
      <c r="FRH277" s="676"/>
      <c r="FRI277" s="676"/>
      <c r="FRJ277" s="676"/>
      <c r="FRK277" s="676"/>
      <c r="FRL277" s="676"/>
      <c r="FRM277" s="676"/>
      <c r="FRN277" s="676"/>
      <c r="FRO277" s="676"/>
      <c r="FRP277" s="676"/>
      <c r="FRQ277" s="676"/>
      <c r="FRR277" s="676"/>
      <c r="FRS277" s="676"/>
      <c r="FRT277" s="676"/>
      <c r="FRU277" s="676"/>
      <c r="FRV277" s="676"/>
      <c r="FRW277" s="676"/>
      <c r="FRX277" s="676"/>
      <c r="FRY277" s="676"/>
      <c r="FRZ277" s="676"/>
      <c r="FSA277" s="676"/>
      <c r="FSB277" s="676"/>
      <c r="FSC277" s="676"/>
      <c r="FSD277" s="676"/>
      <c r="FSE277" s="676"/>
      <c r="FSF277" s="676"/>
      <c r="FSG277" s="676"/>
      <c r="FSH277" s="674"/>
      <c r="FSI277" s="674"/>
      <c r="FSJ277" s="674"/>
      <c r="FSK277" s="674"/>
      <c r="FSL277" s="674"/>
      <c r="FSM277" s="674"/>
      <c r="FSN277" s="674"/>
      <c r="FSO277" s="674"/>
      <c r="FSP277" s="674"/>
      <c r="FSQ277" s="674"/>
      <c r="FSR277" s="674"/>
      <c r="FSS277" s="674"/>
      <c r="FST277" s="674"/>
      <c r="FSU277" s="674"/>
      <c r="FSV277" s="674"/>
      <c r="FSW277" s="674"/>
      <c r="FSX277" s="674"/>
      <c r="FSY277" s="674"/>
      <c r="FSZ277" s="674"/>
      <c r="FTA277" s="674"/>
      <c r="FTB277" s="674"/>
      <c r="FTC277" s="674"/>
      <c r="FTD277" s="674"/>
      <c r="FTE277" s="674"/>
      <c r="FTF277" s="675"/>
      <c r="FTG277" s="675"/>
      <c r="FTH277" s="675"/>
      <c r="FTI277" s="675"/>
      <c r="FTJ277" s="675"/>
      <c r="FTK277" s="674"/>
      <c r="FTL277" s="674"/>
      <c r="FTM277" s="675"/>
      <c r="FTN277" s="675"/>
      <c r="FTO277" s="674"/>
      <c r="FTP277" s="674"/>
      <c r="FTQ277" s="675"/>
      <c r="FTR277" s="675"/>
      <c r="FTS277" s="674"/>
      <c r="FTT277" s="674"/>
      <c r="FTU277" s="674"/>
      <c r="FTV277" s="674"/>
      <c r="FTW277" s="674"/>
      <c r="FTX277" s="674"/>
      <c r="FTY277" s="674"/>
      <c r="FTZ277" s="675"/>
      <c r="FUA277" s="675"/>
      <c r="FUB277" s="674"/>
      <c r="FUC277" s="674"/>
      <c r="FUD277" s="675"/>
      <c r="FUE277" s="675"/>
      <c r="FUF277" s="674"/>
      <c r="FUG277" s="674"/>
      <c r="FUH277" s="674"/>
      <c r="FUI277" s="674"/>
      <c r="FUJ277" s="674"/>
      <c r="FUK277" s="673"/>
      <c r="FUL277" s="677"/>
      <c r="FUM277" s="674"/>
      <c r="FUN277" s="674"/>
      <c r="FUO277" s="674"/>
      <c r="FUP277" s="674"/>
      <c r="FUQ277" s="674"/>
      <c r="FUR277" s="674"/>
      <c r="FUS277" s="674"/>
      <c r="FUT277" s="676"/>
      <c r="FUU277" s="676"/>
      <c r="FUV277" s="676"/>
      <c r="FUW277" s="676"/>
      <c r="FUX277" s="676"/>
      <c r="FUY277" s="676"/>
      <c r="FUZ277" s="676"/>
      <c r="FVA277" s="676"/>
      <c r="FVB277" s="676"/>
      <c r="FVC277" s="676"/>
      <c r="FVD277" s="676"/>
      <c r="FVE277" s="676"/>
      <c r="FVF277" s="676"/>
      <c r="FVG277" s="676"/>
      <c r="FVH277" s="676"/>
      <c r="FVI277" s="676"/>
      <c r="FVJ277" s="676"/>
      <c r="FVK277" s="676"/>
      <c r="FVL277" s="676"/>
      <c r="FVM277" s="676"/>
      <c r="FVN277" s="676"/>
      <c r="FVO277" s="676"/>
      <c r="FVP277" s="676"/>
      <c r="FVQ277" s="676"/>
      <c r="FVR277" s="676"/>
      <c r="FVS277" s="676"/>
      <c r="FVT277" s="676"/>
      <c r="FVU277" s="676"/>
      <c r="FVV277" s="676"/>
      <c r="FVW277" s="676"/>
      <c r="FVX277" s="676"/>
      <c r="FVY277" s="676"/>
      <c r="FVZ277" s="676"/>
      <c r="FWA277" s="676"/>
      <c r="FWB277" s="676"/>
      <c r="FWC277" s="676"/>
      <c r="FWD277" s="676"/>
      <c r="FWE277" s="676"/>
      <c r="FWF277" s="676"/>
      <c r="FWG277" s="676"/>
      <c r="FWH277" s="676"/>
      <c r="FWI277" s="676"/>
      <c r="FWJ277" s="676"/>
      <c r="FWK277" s="676"/>
      <c r="FWL277" s="674"/>
      <c r="FWM277" s="674"/>
      <c r="FWN277" s="674"/>
      <c r="FWO277" s="674"/>
      <c r="FWP277" s="674"/>
      <c r="FWQ277" s="674"/>
      <c r="FWR277" s="674"/>
      <c r="FWS277" s="674"/>
      <c r="FWT277" s="674"/>
      <c r="FWU277" s="674"/>
      <c r="FWV277" s="674"/>
      <c r="FWW277" s="674"/>
      <c r="FWX277" s="674"/>
      <c r="FWY277" s="674"/>
      <c r="FWZ277" s="674"/>
      <c r="FXA277" s="674"/>
      <c r="FXB277" s="674"/>
      <c r="FXC277" s="674"/>
      <c r="FXD277" s="674"/>
      <c r="FXE277" s="674"/>
      <c r="FXF277" s="674"/>
      <c r="FXG277" s="674"/>
      <c r="FXH277" s="674"/>
      <c r="FXI277" s="674"/>
      <c r="FXJ277" s="675"/>
      <c r="FXK277" s="675"/>
      <c r="FXL277" s="675"/>
      <c r="FXM277" s="675"/>
      <c r="FXN277" s="675"/>
      <c r="FXO277" s="674"/>
      <c r="FXP277" s="674"/>
      <c r="FXQ277" s="675"/>
      <c r="FXR277" s="675"/>
      <c r="FXS277" s="674"/>
      <c r="FXT277" s="674"/>
      <c r="FXU277" s="675"/>
      <c r="FXV277" s="675"/>
      <c r="FXW277" s="674"/>
      <c r="FXX277" s="674"/>
      <c r="FXY277" s="674"/>
      <c r="FXZ277" s="674"/>
      <c r="FYA277" s="674"/>
      <c r="FYB277" s="674"/>
      <c r="FYC277" s="674"/>
      <c r="FYD277" s="675"/>
      <c r="FYE277" s="675"/>
      <c r="FYF277" s="674"/>
      <c r="FYG277" s="674"/>
      <c r="FYH277" s="675"/>
      <c r="FYI277" s="675"/>
      <c r="FYJ277" s="674"/>
      <c r="FYK277" s="674"/>
      <c r="FYL277" s="674"/>
      <c r="FYM277" s="674"/>
      <c r="FYN277" s="674"/>
      <c r="FYO277" s="673"/>
      <c r="FYP277" s="677"/>
      <c r="FYQ277" s="674"/>
      <c r="FYR277" s="674"/>
      <c r="FYS277" s="674"/>
      <c r="FYT277" s="674"/>
      <c r="FYU277" s="674"/>
      <c r="FYV277" s="674"/>
      <c r="FYW277" s="674"/>
      <c r="FYX277" s="676"/>
      <c r="FYY277" s="676"/>
      <c r="FYZ277" s="676"/>
      <c r="FZA277" s="676"/>
      <c r="FZB277" s="676"/>
      <c r="FZC277" s="676"/>
      <c r="FZD277" s="676"/>
      <c r="FZE277" s="676"/>
      <c r="FZF277" s="676"/>
      <c r="FZG277" s="676"/>
      <c r="FZH277" s="676"/>
      <c r="FZI277" s="676"/>
      <c r="FZJ277" s="676"/>
      <c r="FZK277" s="676"/>
      <c r="FZL277" s="676"/>
      <c r="FZM277" s="676"/>
      <c r="FZN277" s="676"/>
      <c r="FZO277" s="676"/>
      <c r="FZP277" s="676"/>
      <c r="FZQ277" s="676"/>
      <c r="FZR277" s="676"/>
      <c r="FZS277" s="676"/>
      <c r="FZT277" s="676"/>
      <c r="FZU277" s="676"/>
      <c r="FZV277" s="676"/>
      <c r="FZW277" s="676"/>
      <c r="FZX277" s="676"/>
      <c r="FZY277" s="676"/>
      <c r="FZZ277" s="676"/>
      <c r="GAA277" s="676"/>
      <c r="GAB277" s="676"/>
      <c r="GAC277" s="676"/>
      <c r="GAD277" s="676"/>
      <c r="GAE277" s="676"/>
      <c r="GAF277" s="676"/>
      <c r="GAG277" s="676"/>
      <c r="GAH277" s="676"/>
      <c r="GAI277" s="676"/>
      <c r="GAJ277" s="676"/>
      <c r="GAK277" s="676"/>
      <c r="GAL277" s="676"/>
      <c r="GAM277" s="676"/>
      <c r="GAN277" s="676"/>
      <c r="GAO277" s="676"/>
      <c r="GAP277" s="674"/>
      <c r="GAQ277" s="674"/>
      <c r="GAR277" s="674"/>
      <c r="GAS277" s="674"/>
      <c r="GAT277" s="674"/>
      <c r="GAU277" s="674"/>
      <c r="GAV277" s="674"/>
      <c r="GAW277" s="674"/>
      <c r="GAX277" s="674"/>
      <c r="GAY277" s="674"/>
      <c r="GAZ277" s="674"/>
      <c r="GBA277" s="674"/>
      <c r="GBB277" s="674"/>
      <c r="GBC277" s="674"/>
      <c r="GBD277" s="674"/>
      <c r="GBE277" s="674"/>
      <c r="GBF277" s="674"/>
      <c r="GBG277" s="674"/>
      <c r="GBH277" s="674"/>
      <c r="GBI277" s="674"/>
      <c r="GBJ277" s="674"/>
      <c r="GBK277" s="674"/>
      <c r="GBL277" s="674"/>
      <c r="GBM277" s="674"/>
      <c r="GBN277" s="675"/>
      <c r="GBO277" s="675"/>
      <c r="GBP277" s="675"/>
      <c r="GBQ277" s="675"/>
      <c r="GBR277" s="675"/>
      <c r="GBS277" s="674"/>
      <c r="GBT277" s="674"/>
      <c r="GBU277" s="675"/>
      <c r="GBV277" s="675"/>
      <c r="GBW277" s="674"/>
      <c r="GBX277" s="674"/>
      <c r="GBY277" s="675"/>
      <c r="GBZ277" s="675"/>
      <c r="GCA277" s="674"/>
      <c r="GCB277" s="674"/>
      <c r="GCC277" s="674"/>
      <c r="GCD277" s="674"/>
      <c r="GCE277" s="674"/>
      <c r="GCF277" s="674"/>
      <c r="GCG277" s="674"/>
      <c r="GCH277" s="675"/>
      <c r="GCI277" s="675"/>
      <c r="GCJ277" s="674"/>
      <c r="GCK277" s="674"/>
      <c r="GCL277" s="675"/>
      <c r="GCM277" s="675"/>
      <c r="GCN277" s="674"/>
      <c r="GCO277" s="674"/>
      <c r="GCP277" s="674"/>
      <c r="GCQ277" s="674"/>
      <c r="GCR277" s="674"/>
      <c r="GCS277" s="673"/>
      <c r="GCT277" s="677"/>
      <c r="GCU277" s="674"/>
      <c r="GCV277" s="674"/>
      <c r="GCW277" s="674"/>
      <c r="GCX277" s="674"/>
      <c r="GCY277" s="674"/>
      <c r="GCZ277" s="674"/>
      <c r="GDA277" s="674"/>
      <c r="GDB277" s="676"/>
      <c r="GDC277" s="676"/>
      <c r="GDD277" s="676"/>
      <c r="GDE277" s="676"/>
      <c r="GDF277" s="676"/>
      <c r="GDG277" s="676"/>
      <c r="GDH277" s="676"/>
      <c r="GDI277" s="676"/>
      <c r="GDJ277" s="676"/>
      <c r="GDK277" s="676"/>
      <c r="GDL277" s="676"/>
      <c r="GDM277" s="676"/>
      <c r="GDN277" s="676"/>
      <c r="GDO277" s="676"/>
      <c r="GDP277" s="676"/>
      <c r="GDQ277" s="676"/>
      <c r="GDR277" s="676"/>
      <c r="GDS277" s="676"/>
      <c r="GDT277" s="676"/>
      <c r="GDU277" s="676"/>
      <c r="GDV277" s="676"/>
      <c r="GDW277" s="676"/>
      <c r="GDX277" s="676"/>
      <c r="GDY277" s="676"/>
      <c r="GDZ277" s="676"/>
      <c r="GEA277" s="676"/>
      <c r="GEB277" s="676"/>
      <c r="GEC277" s="676"/>
      <c r="GED277" s="676"/>
      <c r="GEE277" s="676"/>
      <c r="GEF277" s="676"/>
      <c r="GEG277" s="676"/>
      <c r="GEH277" s="676"/>
      <c r="GEI277" s="676"/>
      <c r="GEJ277" s="676"/>
      <c r="GEK277" s="676"/>
      <c r="GEL277" s="676"/>
      <c r="GEM277" s="676"/>
      <c r="GEN277" s="676"/>
      <c r="GEO277" s="676"/>
      <c r="GEP277" s="676"/>
      <c r="GEQ277" s="676"/>
      <c r="GER277" s="676"/>
      <c r="GES277" s="676"/>
      <c r="GET277" s="674"/>
      <c r="GEU277" s="674"/>
      <c r="GEV277" s="674"/>
      <c r="GEW277" s="674"/>
      <c r="GEX277" s="674"/>
      <c r="GEY277" s="674"/>
      <c r="GEZ277" s="674"/>
      <c r="GFA277" s="674"/>
      <c r="GFB277" s="674"/>
      <c r="GFC277" s="674"/>
      <c r="GFD277" s="674"/>
      <c r="GFE277" s="674"/>
      <c r="GFF277" s="674"/>
      <c r="GFG277" s="674"/>
      <c r="GFH277" s="674"/>
      <c r="GFI277" s="674"/>
      <c r="GFJ277" s="674"/>
      <c r="GFK277" s="674"/>
      <c r="GFL277" s="674"/>
      <c r="GFM277" s="674"/>
      <c r="GFN277" s="674"/>
      <c r="GFO277" s="674"/>
      <c r="GFP277" s="674"/>
      <c r="GFQ277" s="674"/>
      <c r="GFR277" s="675"/>
      <c r="GFS277" s="675"/>
      <c r="GFT277" s="675"/>
      <c r="GFU277" s="675"/>
      <c r="GFV277" s="675"/>
      <c r="GFW277" s="674"/>
      <c r="GFX277" s="674"/>
      <c r="GFY277" s="675"/>
      <c r="GFZ277" s="675"/>
      <c r="GGA277" s="674"/>
      <c r="GGB277" s="674"/>
      <c r="GGC277" s="675"/>
      <c r="GGD277" s="675"/>
      <c r="GGE277" s="674"/>
      <c r="GGF277" s="674"/>
      <c r="GGG277" s="674"/>
      <c r="GGH277" s="674"/>
      <c r="GGI277" s="674"/>
      <c r="GGJ277" s="674"/>
      <c r="GGK277" s="674"/>
      <c r="GGL277" s="675"/>
      <c r="GGM277" s="675"/>
      <c r="GGN277" s="674"/>
      <c r="GGO277" s="674"/>
      <c r="GGP277" s="675"/>
      <c r="GGQ277" s="675"/>
      <c r="GGR277" s="674"/>
      <c r="GGS277" s="674"/>
      <c r="GGT277" s="674"/>
      <c r="GGU277" s="674"/>
      <c r="GGV277" s="674"/>
      <c r="GGW277" s="673"/>
      <c r="GGX277" s="677"/>
      <c r="GGY277" s="674"/>
      <c r="GGZ277" s="674"/>
      <c r="GHA277" s="674"/>
      <c r="GHB277" s="674"/>
      <c r="GHC277" s="674"/>
      <c r="GHD277" s="674"/>
      <c r="GHE277" s="674"/>
      <c r="GHF277" s="676"/>
      <c r="GHG277" s="676"/>
      <c r="GHH277" s="676"/>
      <c r="GHI277" s="676"/>
      <c r="GHJ277" s="676"/>
      <c r="GHK277" s="676"/>
      <c r="GHL277" s="676"/>
      <c r="GHM277" s="676"/>
      <c r="GHN277" s="676"/>
      <c r="GHO277" s="676"/>
      <c r="GHP277" s="676"/>
      <c r="GHQ277" s="676"/>
      <c r="GHR277" s="676"/>
      <c r="GHS277" s="676"/>
      <c r="GHT277" s="676"/>
      <c r="GHU277" s="676"/>
      <c r="GHV277" s="676"/>
      <c r="GHW277" s="676"/>
      <c r="GHX277" s="676"/>
      <c r="GHY277" s="676"/>
      <c r="GHZ277" s="676"/>
      <c r="GIA277" s="676"/>
      <c r="GIB277" s="676"/>
      <c r="GIC277" s="676"/>
      <c r="GID277" s="676"/>
      <c r="GIE277" s="676"/>
      <c r="GIF277" s="676"/>
      <c r="GIG277" s="676"/>
      <c r="GIH277" s="676"/>
      <c r="GII277" s="676"/>
      <c r="GIJ277" s="676"/>
      <c r="GIK277" s="676"/>
      <c r="GIL277" s="676"/>
      <c r="GIM277" s="676"/>
      <c r="GIN277" s="676"/>
      <c r="GIO277" s="676"/>
      <c r="GIP277" s="676"/>
      <c r="GIQ277" s="676"/>
      <c r="GIR277" s="676"/>
      <c r="GIS277" s="676"/>
      <c r="GIT277" s="676"/>
      <c r="GIU277" s="676"/>
      <c r="GIV277" s="676"/>
      <c r="GIW277" s="676"/>
      <c r="GIX277" s="674"/>
      <c r="GIY277" s="674"/>
      <c r="GIZ277" s="674"/>
      <c r="GJA277" s="674"/>
      <c r="GJB277" s="674"/>
      <c r="GJC277" s="674"/>
      <c r="GJD277" s="674"/>
      <c r="GJE277" s="674"/>
      <c r="GJF277" s="674"/>
      <c r="GJG277" s="674"/>
      <c r="GJH277" s="674"/>
      <c r="GJI277" s="674"/>
      <c r="GJJ277" s="674"/>
      <c r="GJK277" s="674"/>
      <c r="GJL277" s="674"/>
      <c r="GJM277" s="674"/>
      <c r="GJN277" s="674"/>
      <c r="GJO277" s="674"/>
      <c r="GJP277" s="674"/>
      <c r="GJQ277" s="674"/>
      <c r="GJR277" s="674"/>
      <c r="GJS277" s="674"/>
      <c r="GJT277" s="674"/>
      <c r="GJU277" s="674"/>
      <c r="GJV277" s="675"/>
      <c r="GJW277" s="675"/>
      <c r="GJX277" s="675"/>
      <c r="GJY277" s="675"/>
      <c r="GJZ277" s="675"/>
      <c r="GKA277" s="674"/>
      <c r="GKB277" s="674"/>
      <c r="GKC277" s="675"/>
      <c r="GKD277" s="675"/>
      <c r="GKE277" s="674"/>
      <c r="GKF277" s="674"/>
      <c r="GKG277" s="675"/>
      <c r="GKH277" s="675"/>
      <c r="GKI277" s="674"/>
      <c r="GKJ277" s="674"/>
      <c r="GKK277" s="674"/>
      <c r="GKL277" s="674"/>
      <c r="GKM277" s="674"/>
      <c r="GKN277" s="674"/>
      <c r="GKO277" s="674"/>
      <c r="GKP277" s="675"/>
      <c r="GKQ277" s="675"/>
      <c r="GKR277" s="674"/>
      <c r="GKS277" s="674"/>
      <c r="GKT277" s="675"/>
      <c r="GKU277" s="675"/>
      <c r="GKV277" s="674"/>
      <c r="GKW277" s="674"/>
      <c r="GKX277" s="674"/>
      <c r="GKY277" s="674"/>
      <c r="GKZ277" s="674"/>
      <c r="GLA277" s="673"/>
      <c r="GLB277" s="677"/>
      <c r="GLC277" s="674"/>
      <c r="GLD277" s="674"/>
      <c r="GLE277" s="674"/>
      <c r="GLF277" s="674"/>
      <c r="GLG277" s="674"/>
      <c r="GLH277" s="674"/>
      <c r="GLI277" s="674"/>
      <c r="GLJ277" s="676"/>
      <c r="GLK277" s="676"/>
      <c r="GLL277" s="676"/>
      <c r="GLM277" s="676"/>
      <c r="GLN277" s="676"/>
      <c r="GLO277" s="676"/>
      <c r="GLP277" s="676"/>
      <c r="GLQ277" s="676"/>
      <c r="GLR277" s="676"/>
      <c r="GLS277" s="676"/>
      <c r="GLT277" s="676"/>
      <c r="GLU277" s="676"/>
      <c r="GLV277" s="676"/>
      <c r="GLW277" s="676"/>
      <c r="GLX277" s="676"/>
      <c r="GLY277" s="676"/>
      <c r="GLZ277" s="676"/>
      <c r="GMA277" s="676"/>
      <c r="GMB277" s="676"/>
      <c r="GMC277" s="676"/>
      <c r="GMD277" s="676"/>
      <c r="GME277" s="676"/>
      <c r="GMF277" s="676"/>
      <c r="GMG277" s="676"/>
      <c r="GMH277" s="676"/>
      <c r="GMI277" s="676"/>
      <c r="GMJ277" s="676"/>
      <c r="GMK277" s="676"/>
      <c r="GML277" s="676"/>
      <c r="GMM277" s="676"/>
      <c r="GMN277" s="676"/>
      <c r="GMO277" s="676"/>
      <c r="GMP277" s="676"/>
      <c r="GMQ277" s="676"/>
      <c r="GMR277" s="676"/>
      <c r="GMS277" s="676"/>
      <c r="GMT277" s="676"/>
      <c r="GMU277" s="676"/>
      <c r="GMV277" s="676"/>
      <c r="GMW277" s="676"/>
      <c r="GMX277" s="676"/>
      <c r="GMY277" s="676"/>
      <c r="GMZ277" s="676"/>
      <c r="GNA277" s="676"/>
      <c r="GNB277" s="674"/>
      <c r="GNC277" s="674"/>
      <c r="GND277" s="674"/>
      <c r="GNE277" s="674"/>
      <c r="GNF277" s="674"/>
      <c r="GNG277" s="674"/>
      <c r="GNH277" s="674"/>
      <c r="GNI277" s="674"/>
      <c r="GNJ277" s="674"/>
      <c r="GNK277" s="674"/>
      <c r="GNL277" s="674"/>
      <c r="GNM277" s="674"/>
      <c r="GNN277" s="674"/>
      <c r="GNO277" s="674"/>
      <c r="GNP277" s="674"/>
      <c r="GNQ277" s="674"/>
      <c r="GNR277" s="674"/>
      <c r="GNS277" s="674"/>
      <c r="GNT277" s="674"/>
      <c r="GNU277" s="674"/>
      <c r="GNV277" s="674"/>
      <c r="GNW277" s="674"/>
      <c r="GNX277" s="674"/>
      <c r="GNY277" s="674"/>
      <c r="GNZ277" s="675"/>
      <c r="GOA277" s="675"/>
      <c r="GOB277" s="675"/>
      <c r="GOC277" s="675"/>
      <c r="GOD277" s="675"/>
      <c r="GOE277" s="674"/>
      <c r="GOF277" s="674"/>
      <c r="GOG277" s="675"/>
      <c r="GOH277" s="675"/>
      <c r="GOI277" s="674"/>
      <c r="GOJ277" s="674"/>
      <c r="GOK277" s="675"/>
      <c r="GOL277" s="675"/>
      <c r="GOM277" s="674"/>
      <c r="GON277" s="674"/>
      <c r="GOO277" s="674"/>
      <c r="GOP277" s="674"/>
      <c r="GOQ277" s="674"/>
      <c r="GOR277" s="674"/>
      <c r="GOS277" s="674"/>
      <c r="GOT277" s="675"/>
      <c r="GOU277" s="675"/>
      <c r="GOV277" s="674"/>
      <c r="GOW277" s="674"/>
      <c r="GOX277" s="675"/>
      <c r="GOY277" s="675"/>
      <c r="GOZ277" s="674"/>
      <c r="GPA277" s="674"/>
      <c r="GPB277" s="674"/>
      <c r="GPC277" s="674"/>
      <c r="GPD277" s="674"/>
      <c r="GPE277" s="673"/>
      <c r="GPF277" s="677"/>
      <c r="GPG277" s="674"/>
      <c r="GPH277" s="674"/>
      <c r="GPI277" s="674"/>
      <c r="GPJ277" s="674"/>
      <c r="GPK277" s="674"/>
      <c r="GPL277" s="674"/>
      <c r="GPM277" s="674"/>
      <c r="GPN277" s="676"/>
      <c r="GPO277" s="676"/>
      <c r="GPP277" s="676"/>
      <c r="GPQ277" s="676"/>
      <c r="GPR277" s="676"/>
      <c r="GPS277" s="676"/>
      <c r="GPT277" s="676"/>
      <c r="GPU277" s="676"/>
      <c r="GPV277" s="676"/>
      <c r="GPW277" s="676"/>
      <c r="GPX277" s="676"/>
      <c r="GPY277" s="676"/>
      <c r="GPZ277" s="676"/>
      <c r="GQA277" s="676"/>
      <c r="GQB277" s="676"/>
      <c r="GQC277" s="676"/>
      <c r="GQD277" s="676"/>
      <c r="GQE277" s="676"/>
      <c r="GQF277" s="676"/>
      <c r="GQG277" s="676"/>
      <c r="GQH277" s="676"/>
      <c r="GQI277" s="676"/>
      <c r="GQJ277" s="676"/>
      <c r="GQK277" s="676"/>
      <c r="GQL277" s="676"/>
      <c r="GQM277" s="676"/>
      <c r="GQN277" s="676"/>
      <c r="GQO277" s="676"/>
      <c r="GQP277" s="676"/>
      <c r="GQQ277" s="676"/>
      <c r="GQR277" s="676"/>
      <c r="GQS277" s="676"/>
      <c r="GQT277" s="676"/>
      <c r="GQU277" s="676"/>
      <c r="GQV277" s="676"/>
      <c r="GQW277" s="676"/>
      <c r="GQX277" s="676"/>
      <c r="GQY277" s="676"/>
      <c r="GQZ277" s="676"/>
      <c r="GRA277" s="676"/>
      <c r="GRB277" s="676"/>
      <c r="GRC277" s="676"/>
      <c r="GRD277" s="676"/>
      <c r="GRE277" s="676"/>
      <c r="GRF277" s="674"/>
      <c r="GRG277" s="674"/>
      <c r="GRH277" s="674"/>
      <c r="GRI277" s="674"/>
      <c r="GRJ277" s="674"/>
      <c r="GRK277" s="674"/>
      <c r="GRL277" s="674"/>
      <c r="GRM277" s="674"/>
      <c r="GRN277" s="674"/>
      <c r="GRO277" s="674"/>
      <c r="GRP277" s="674"/>
      <c r="GRQ277" s="674"/>
      <c r="GRR277" s="674"/>
      <c r="GRS277" s="674"/>
      <c r="GRT277" s="674"/>
      <c r="GRU277" s="674"/>
      <c r="GRV277" s="674"/>
      <c r="GRW277" s="674"/>
      <c r="GRX277" s="674"/>
      <c r="GRY277" s="674"/>
      <c r="GRZ277" s="674"/>
      <c r="GSA277" s="674"/>
      <c r="GSB277" s="674"/>
      <c r="GSC277" s="674"/>
      <c r="GSD277" s="675"/>
      <c r="GSE277" s="675"/>
      <c r="GSF277" s="675"/>
      <c r="GSG277" s="675"/>
      <c r="GSH277" s="675"/>
      <c r="GSI277" s="674"/>
      <c r="GSJ277" s="674"/>
      <c r="GSK277" s="675"/>
      <c r="GSL277" s="675"/>
      <c r="GSM277" s="674"/>
      <c r="GSN277" s="674"/>
      <c r="GSO277" s="675"/>
      <c r="GSP277" s="675"/>
      <c r="GSQ277" s="674"/>
      <c r="GSR277" s="674"/>
      <c r="GSS277" s="674"/>
      <c r="GST277" s="674"/>
      <c r="GSU277" s="674"/>
      <c r="GSV277" s="674"/>
      <c r="GSW277" s="674"/>
      <c r="GSX277" s="675"/>
      <c r="GSY277" s="675"/>
      <c r="GSZ277" s="674"/>
      <c r="GTA277" s="674"/>
      <c r="GTB277" s="675"/>
      <c r="GTC277" s="675"/>
      <c r="GTD277" s="674"/>
      <c r="GTE277" s="674"/>
      <c r="GTF277" s="674"/>
      <c r="GTG277" s="674"/>
      <c r="GTH277" s="674"/>
      <c r="GTI277" s="673"/>
      <c r="GTJ277" s="677"/>
      <c r="GTK277" s="674"/>
      <c r="GTL277" s="674"/>
      <c r="GTM277" s="674"/>
      <c r="GTN277" s="674"/>
      <c r="GTO277" s="674"/>
      <c r="GTP277" s="674"/>
      <c r="GTQ277" s="674"/>
      <c r="GTR277" s="676"/>
      <c r="GTS277" s="676"/>
      <c r="GTT277" s="676"/>
      <c r="GTU277" s="676"/>
      <c r="GTV277" s="676"/>
      <c r="GTW277" s="676"/>
      <c r="GTX277" s="676"/>
      <c r="GTY277" s="676"/>
      <c r="GTZ277" s="676"/>
      <c r="GUA277" s="676"/>
      <c r="GUB277" s="676"/>
      <c r="GUC277" s="676"/>
      <c r="GUD277" s="676"/>
      <c r="GUE277" s="676"/>
      <c r="GUF277" s="676"/>
      <c r="GUG277" s="676"/>
      <c r="GUH277" s="676"/>
      <c r="GUI277" s="676"/>
      <c r="GUJ277" s="676"/>
      <c r="GUK277" s="676"/>
      <c r="GUL277" s="676"/>
      <c r="GUM277" s="676"/>
      <c r="GUN277" s="676"/>
      <c r="GUO277" s="676"/>
      <c r="GUP277" s="676"/>
      <c r="GUQ277" s="676"/>
      <c r="GUR277" s="676"/>
      <c r="GUS277" s="676"/>
      <c r="GUT277" s="676"/>
      <c r="GUU277" s="676"/>
      <c r="GUV277" s="676"/>
      <c r="GUW277" s="676"/>
      <c r="GUX277" s="676"/>
      <c r="GUY277" s="676"/>
      <c r="GUZ277" s="676"/>
      <c r="GVA277" s="676"/>
      <c r="GVB277" s="676"/>
      <c r="GVC277" s="676"/>
      <c r="GVD277" s="676"/>
      <c r="GVE277" s="676"/>
      <c r="GVF277" s="676"/>
      <c r="GVG277" s="676"/>
      <c r="GVH277" s="676"/>
      <c r="GVI277" s="676"/>
      <c r="GVJ277" s="674"/>
      <c r="GVK277" s="674"/>
      <c r="GVL277" s="674"/>
      <c r="GVM277" s="674"/>
      <c r="GVN277" s="674"/>
      <c r="GVO277" s="674"/>
      <c r="GVP277" s="674"/>
      <c r="GVQ277" s="674"/>
      <c r="GVR277" s="674"/>
      <c r="GVS277" s="674"/>
      <c r="GVT277" s="674"/>
      <c r="GVU277" s="674"/>
      <c r="GVV277" s="674"/>
      <c r="GVW277" s="674"/>
      <c r="GVX277" s="674"/>
      <c r="GVY277" s="674"/>
      <c r="GVZ277" s="674"/>
      <c r="GWA277" s="674"/>
      <c r="GWB277" s="674"/>
      <c r="GWC277" s="674"/>
      <c r="GWD277" s="674"/>
      <c r="GWE277" s="674"/>
      <c r="GWF277" s="674"/>
      <c r="GWG277" s="674"/>
      <c r="GWH277" s="675"/>
      <c r="GWI277" s="675"/>
      <c r="GWJ277" s="675"/>
      <c r="GWK277" s="675"/>
      <c r="GWL277" s="675"/>
      <c r="GWM277" s="674"/>
      <c r="GWN277" s="674"/>
      <c r="GWO277" s="675"/>
      <c r="GWP277" s="675"/>
      <c r="GWQ277" s="674"/>
      <c r="GWR277" s="674"/>
      <c r="GWS277" s="675"/>
      <c r="GWT277" s="675"/>
      <c r="GWU277" s="674"/>
      <c r="GWV277" s="674"/>
      <c r="GWW277" s="674"/>
      <c r="GWX277" s="674"/>
      <c r="GWY277" s="674"/>
      <c r="GWZ277" s="674"/>
      <c r="GXA277" s="674"/>
      <c r="GXB277" s="675"/>
      <c r="GXC277" s="675"/>
      <c r="GXD277" s="674"/>
      <c r="GXE277" s="674"/>
      <c r="GXF277" s="675"/>
      <c r="GXG277" s="675"/>
      <c r="GXH277" s="674"/>
      <c r="GXI277" s="674"/>
      <c r="GXJ277" s="674"/>
      <c r="GXK277" s="674"/>
      <c r="GXL277" s="674"/>
      <c r="GXM277" s="673"/>
      <c r="GXN277" s="677"/>
      <c r="GXO277" s="674"/>
      <c r="GXP277" s="674"/>
      <c r="GXQ277" s="674"/>
      <c r="GXR277" s="674"/>
      <c r="GXS277" s="674"/>
      <c r="GXT277" s="674"/>
      <c r="GXU277" s="674"/>
      <c r="GXV277" s="676"/>
      <c r="GXW277" s="676"/>
      <c r="GXX277" s="676"/>
      <c r="GXY277" s="676"/>
      <c r="GXZ277" s="676"/>
      <c r="GYA277" s="676"/>
      <c r="GYB277" s="676"/>
      <c r="GYC277" s="676"/>
      <c r="GYD277" s="676"/>
      <c r="GYE277" s="676"/>
      <c r="GYF277" s="676"/>
      <c r="GYG277" s="676"/>
      <c r="GYH277" s="676"/>
      <c r="GYI277" s="676"/>
      <c r="GYJ277" s="676"/>
      <c r="GYK277" s="676"/>
      <c r="GYL277" s="676"/>
      <c r="GYM277" s="676"/>
      <c r="GYN277" s="676"/>
      <c r="GYO277" s="676"/>
      <c r="GYP277" s="676"/>
      <c r="GYQ277" s="676"/>
      <c r="GYR277" s="676"/>
      <c r="GYS277" s="676"/>
      <c r="GYT277" s="676"/>
      <c r="GYU277" s="676"/>
      <c r="GYV277" s="676"/>
      <c r="GYW277" s="676"/>
      <c r="GYX277" s="676"/>
      <c r="GYY277" s="676"/>
      <c r="GYZ277" s="676"/>
      <c r="GZA277" s="676"/>
      <c r="GZB277" s="676"/>
      <c r="GZC277" s="676"/>
      <c r="GZD277" s="676"/>
      <c r="GZE277" s="676"/>
      <c r="GZF277" s="676"/>
      <c r="GZG277" s="676"/>
      <c r="GZH277" s="676"/>
      <c r="GZI277" s="676"/>
      <c r="GZJ277" s="676"/>
      <c r="GZK277" s="676"/>
      <c r="GZL277" s="676"/>
      <c r="GZM277" s="676"/>
      <c r="GZN277" s="674"/>
      <c r="GZO277" s="674"/>
      <c r="GZP277" s="674"/>
      <c r="GZQ277" s="674"/>
      <c r="GZR277" s="674"/>
      <c r="GZS277" s="674"/>
      <c r="GZT277" s="674"/>
      <c r="GZU277" s="674"/>
      <c r="GZV277" s="674"/>
      <c r="GZW277" s="674"/>
      <c r="GZX277" s="674"/>
      <c r="GZY277" s="674"/>
      <c r="GZZ277" s="674"/>
      <c r="HAA277" s="674"/>
      <c r="HAB277" s="674"/>
      <c r="HAC277" s="674"/>
      <c r="HAD277" s="674"/>
      <c r="HAE277" s="674"/>
      <c r="HAF277" s="674"/>
      <c r="HAG277" s="674"/>
      <c r="HAH277" s="674"/>
      <c r="HAI277" s="674"/>
      <c r="HAJ277" s="674"/>
      <c r="HAK277" s="674"/>
      <c r="HAL277" s="675"/>
      <c r="HAM277" s="675"/>
      <c r="HAN277" s="675"/>
      <c r="HAO277" s="675"/>
      <c r="HAP277" s="675"/>
      <c r="HAQ277" s="674"/>
      <c r="HAR277" s="674"/>
      <c r="HAS277" s="675"/>
      <c r="HAT277" s="675"/>
      <c r="HAU277" s="674"/>
      <c r="HAV277" s="674"/>
      <c r="HAW277" s="675"/>
      <c r="HAX277" s="675"/>
      <c r="HAY277" s="674"/>
      <c r="HAZ277" s="674"/>
      <c r="HBA277" s="674"/>
      <c r="HBB277" s="674"/>
      <c r="HBC277" s="674"/>
      <c r="HBD277" s="674"/>
      <c r="HBE277" s="674"/>
      <c r="HBF277" s="675"/>
      <c r="HBG277" s="675"/>
      <c r="HBH277" s="674"/>
      <c r="HBI277" s="674"/>
      <c r="HBJ277" s="675"/>
      <c r="HBK277" s="675"/>
      <c r="HBL277" s="674"/>
      <c r="HBM277" s="674"/>
      <c r="HBN277" s="674"/>
      <c r="HBO277" s="674"/>
      <c r="HBP277" s="674"/>
      <c r="HBQ277" s="673"/>
      <c r="HBR277" s="677"/>
      <c r="HBS277" s="674"/>
      <c r="HBT277" s="674"/>
      <c r="HBU277" s="674"/>
      <c r="HBV277" s="674"/>
      <c r="HBW277" s="674"/>
      <c r="HBX277" s="674"/>
      <c r="HBY277" s="674"/>
      <c r="HBZ277" s="676"/>
      <c r="HCA277" s="676"/>
      <c r="HCB277" s="676"/>
      <c r="HCC277" s="676"/>
      <c r="HCD277" s="676"/>
      <c r="HCE277" s="676"/>
      <c r="HCF277" s="676"/>
      <c r="HCG277" s="676"/>
      <c r="HCH277" s="676"/>
      <c r="HCI277" s="676"/>
      <c r="HCJ277" s="676"/>
      <c r="HCK277" s="676"/>
      <c r="HCL277" s="676"/>
      <c r="HCM277" s="676"/>
      <c r="HCN277" s="676"/>
      <c r="HCO277" s="676"/>
      <c r="HCP277" s="676"/>
      <c r="HCQ277" s="676"/>
      <c r="HCR277" s="676"/>
      <c r="HCS277" s="676"/>
      <c r="HCT277" s="676"/>
      <c r="HCU277" s="676"/>
      <c r="HCV277" s="676"/>
      <c r="HCW277" s="676"/>
      <c r="HCX277" s="676"/>
      <c r="HCY277" s="676"/>
      <c r="HCZ277" s="676"/>
      <c r="HDA277" s="676"/>
      <c r="HDB277" s="676"/>
      <c r="HDC277" s="676"/>
      <c r="HDD277" s="676"/>
      <c r="HDE277" s="676"/>
      <c r="HDF277" s="676"/>
      <c r="HDG277" s="676"/>
      <c r="HDH277" s="676"/>
      <c r="HDI277" s="676"/>
      <c r="HDJ277" s="676"/>
      <c r="HDK277" s="676"/>
      <c r="HDL277" s="676"/>
      <c r="HDM277" s="676"/>
      <c r="HDN277" s="676"/>
      <c r="HDO277" s="676"/>
      <c r="HDP277" s="676"/>
      <c r="HDQ277" s="676"/>
      <c r="HDR277" s="674"/>
      <c r="HDS277" s="674"/>
      <c r="HDT277" s="674"/>
      <c r="HDU277" s="674"/>
      <c r="HDV277" s="674"/>
      <c r="HDW277" s="674"/>
      <c r="HDX277" s="674"/>
      <c r="HDY277" s="674"/>
      <c r="HDZ277" s="674"/>
      <c r="HEA277" s="674"/>
      <c r="HEB277" s="674"/>
      <c r="HEC277" s="674"/>
      <c r="HED277" s="674"/>
      <c r="HEE277" s="674"/>
      <c r="HEF277" s="674"/>
      <c r="HEG277" s="674"/>
      <c r="HEH277" s="674"/>
      <c r="HEI277" s="674"/>
      <c r="HEJ277" s="674"/>
      <c r="HEK277" s="674"/>
      <c r="HEL277" s="674"/>
      <c r="HEM277" s="674"/>
      <c r="HEN277" s="674"/>
      <c r="HEO277" s="674"/>
      <c r="HEP277" s="675"/>
      <c r="HEQ277" s="675"/>
      <c r="HER277" s="675"/>
      <c r="HES277" s="675"/>
      <c r="HET277" s="675"/>
      <c r="HEU277" s="674"/>
      <c r="HEV277" s="674"/>
      <c r="HEW277" s="675"/>
      <c r="HEX277" s="675"/>
      <c r="HEY277" s="674"/>
      <c r="HEZ277" s="674"/>
      <c r="HFA277" s="675"/>
      <c r="HFB277" s="675"/>
      <c r="HFC277" s="674"/>
      <c r="HFD277" s="674"/>
      <c r="HFE277" s="674"/>
      <c r="HFF277" s="674"/>
      <c r="HFG277" s="674"/>
      <c r="HFH277" s="674"/>
      <c r="HFI277" s="674"/>
      <c r="HFJ277" s="675"/>
      <c r="HFK277" s="675"/>
      <c r="HFL277" s="674"/>
      <c r="HFM277" s="674"/>
      <c r="HFN277" s="675"/>
      <c r="HFO277" s="675"/>
      <c r="HFP277" s="674"/>
      <c r="HFQ277" s="674"/>
      <c r="HFR277" s="674"/>
      <c r="HFS277" s="674"/>
      <c r="HFT277" s="674"/>
      <c r="HFU277" s="673"/>
      <c r="HFV277" s="677"/>
      <c r="HFW277" s="674"/>
      <c r="HFX277" s="674"/>
      <c r="HFY277" s="674"/>
      <c r="HFZ277" s="674"/>
      <c r="HGA277" s="674"/>
      <c r="HGB277" s="674"/>
      <c r="HGC277" s="674"/>
      <c r="HGD277" s="676"/>
      <c r="HGE277" s="676"/>
      <c r="HGF277" s="676"/>
      <c r="HGG277" s="676"/>
      <c r="HGH277" s="676"/>
      <c r="HGI277" s="676"/>
      <c r="HGJ277" s="676"/>
      <c r="HGK277" s="676"/>
      <c r="HGL277" s="676"/>
      <c r="HGM277" s="676"/>
      <c r="HGN277" s="676"/>
      <c r="HGO277" s="676"/>
      <c r="HGP277" s="676"/>
      <c r="HGQ277" s="676"/>
      <c r="HGR277" s="676"/>
      <c r="HGS277" s="676"/>
      <c r="HGT277" s="676"/>
      <c r="HGU277" s="676"/>
      <c r="HGV277" s="676"/>
      <c r="HGW277" s="676"/>
      <c r="HGX277" s="676"/>
      <c r="HGY277" s="676"/>
      <c r="HGZ277" s="676"/>
      <c r="HHA277" s="676"/>
      <c r="HHB277" s="676"/>
      <c r="HHC277" s="676"/>
      <c r="HHD277" s="676"/>
      <c r="HHE277" s="676"/>
      <c r="HHF277" s="676"/>
      <c r="HHG277" s="676"/>
      <c r="HHH277" s="676"/>
      <c r="HHI277" s="676"/>
      <c r="HHJ277" s="676"/>
      <c r="HHK277" s="676"/>
      <c r="HHL277" s="676"/>
      <c r="HHM277" s="676"/>
      <c r="HHN277" s="676"/>
      <c r="HHO277" s="676"/>
      <c r="HHP277" s="676"/>
      <c r="HHQ277" s="676"/>
      <c r="HHR277" s="676"/>
      <c r="HHS277" s="676"/>
      <c r="HHT277" s="676"/>
      <c r="HHU277" s="676"/>
      <c r="HHV277" s="674"/>
      <c r="HHW277" s="674"/>
      <c r="HHX277" s="674"/>
      <c r="HHY277" s="674"/>
      <c r="HHZ277" s="674"/>
      <c r="HIA277" s="674"/>
      <c r="HIB277" s="674"/>
      <c r="HIC277" s="674"/>
      <c r="HID277" s="674"/>
      <c r="HIE277" s="674"/>
      <c r="HIF277" s="674"/>
      <c r="HIG277" s="674"/>
      <c r="HIH277" s="674"/>
      <c r="HII277" s="674"/>
      <c r="HIJ277" s="674"/>
      <c r="HIK277" s="674"/>
      <c r="HIL277" s="674"/>
      <c r="HIM277" s="674"/>
      <c r="HIN277" s="674"/>
      <c r="HIO277" s="674"/>
      <c r="HIP277" s="674"/>
      <c r="HIQ277" s="674"/>
      <c r="HIR277" s="674"/>
      <c r="HIS277" s="674"/>
      <c r="HIT277" s="675"/>
      <c r="HIU277" s="675"/>
      <c r="HIV277" s="675"/>
      <c r="HIW277" s="675"/>
      <c r="HIX277" s="675"/>
      <c r="HIY277" s="674"/>
      <c r="HIZ277" s="674"/>
      <c r="HJA277" s="675"/>
      <c r="HJB277" s="675"/>
      <c r="HJC277" s="674"/>
      <c r="HJD277" s="674"/>
      <c r="HJE277" s="675"/>
      <c r="HJF277" s="675"/>
      <c r="HJG277" s="674"/>
      <c r="HJH277" s="674"/>
      <c r="HJI277" s="674"/>
      <c r="HJJ277" s="674"/>
      <c r="HJK277" s="674"/>
      <c r="HJL277" s="674"/>
      <c r="HJM277" s="674"/>
      <c r="HJN277" s="675"/>
      <c r="HJO277" s="675"/>
      <c r="HJP277" s="674"/>
      <c r="HJQ277" s="674"/>
      <c r="HJR277" s="675"/>
      <c r="HJS277" s="675"/>
      <c r="HJT277" s="674"/>
      <c r="HJU277" s="674"/>
      <c r="HJV277" s="674"/>
      <c r="HJW277" s="674"/>
      <c r="HJX277" s="674"/>
      <c r="HJY277" s="673"/>
      <c r="HJZ277" s="677"/>
      <c r="HKA277" s="674"/>
      <c r="HKB277" s="674"/>
      <c r="HKC277" s="674"/>
      <c r="HKD277" s="674"/>
      <c r="HKE277" s="674"/>
      <c r="HKF277" s="674"/>
      <c r="HKG277" s="674"/>
      <c r="HKH277" s="676"/>
      <c r="HKI277" s="676"/>
      <c r="HKJ277" s="676"/>
      <c r="HKK277" s="676"/>
      <c r="HKL277" s="676"/>
      <c r="HKM277" s="676"/>
      <c r="HKN277" s="676"/>
      <c r="HKO277" s="676"/>
      <c r="HKP277" s="676"/>
      <c r="HKQ277" s="676"/>
      <c r="HKR277" s="676"/>
      <c r="HKS277" s="676"/>
      <c r="HKT277" s="676"/>
      <c r="HKU277" s="676"/>
      <c r="HKV277" s="676"/>
      <c r="HKW277" s="676"/>
      <c r="HKX277" s="676"/>
      <c r="HKY277" s="676"/>
      <c r="HKZ277" s="676"/>
      <c r="HLA277" s="676"/>
      <c r="HLB277" s="676"/>
      <c r="HLC277" s="676"/>
      <c r="HLD277" s="676"/>
      <c r="HLE277" s="676"/>
      <c r="HLF277" s="676"/>
      <c r="HLG277" s="676"/>
      <c r="HLH277" s="676"/>
      <c r="HLI277" s="676"/>
      <c r="HLJ277" s="676"/>
      <c r="HLK277" s="676"/>
      <c r="HLL277" s="676"/>
      <c r="HLM277" s="676"/>
      <c r="HLN277" s="676"/>
      <c r="HLO277" s="676"/>
      <c r="HLP277" s="676"/>
      <c r="HLQ277" s="676"/>
      <c r="HLR277" s="676"/>
      <c r="HLS277" s="676"/>
      <c r="HLT277" s="676"/>
      <c r="HLU277" s="676"/>
      <c r="HLV277" s="676"/>
      <c r="HLW277" s="676"/>
      <c r="HLX277" s="676"/>
      <c r="HLY277" s="676"/>
      <c r="HLZ277" s="674"/>
      <c r="HMA277" s="674"/>
      <c r="HMB277" s="674"/>
      <c r="HMC277" s="674"/>
      <c r="HMD277" s="674"/>
      <c r="HME277" s="674"/>
      <c r="HMF277" s="674"/>
      <c r="HMG277" s="674"/>
      <c r="HMH277" s="674"/>
      <c r="HMI277" s="674"/>
      <c r="HMJ277" s="674"/>
      <c r="HMK277" s="674"/>
      <c r="HML277" s="674"/>
      <c r="HMM277" s="674"/>
      <c r="HMN277" s="674"/>
      <c r="HMO277" s="674"/>
      <c r="HMP277" s="674"/>
      <c r="HMQ277" s="674"/>
      <c r="HMR277" s="674"/>
      <c r="HMS277" s="674"/>
      <c r="HMT277" s="674"/>
      <c r="HMU277" s="674"/>
      <c r="HMV277" s="674"/>
      <c r="HMW277" s="674"/>
      <c r="HMX277" s="675"/>
      <c r="HMY277" s="675"/>
      <c r="HMZ277" s="675"/>
      <c r="HNA277" s="675"/>
      <c r="HNB277" s="675"/>
      <c r="HNC277" s="674"/>
      <c r="HND277" s="674"/>
      <c r="HNE277" s="675"/>
      <c r="HNF277" s="675"/>
      <c r="HNG277" s="674"/>
      <c r="HNH277" s="674"/>
      <c r="HNI277" s="675"/>
      <c r="HNJ277" s="675"/>
      <c r="HNK277" s="674"/>
      <c r="HNL277" s="674"/>
      <c r="HNM277" s="674"/>
      <c r="HNN277" s="674"/>
      <c r="HNO277" s="674"/>
      <c r="HNP277" s="674"/>
      <c r="HNQ277" s="674"/>
      <c r="HNR277" s="675"/>
      <c r="HNS277" s="675"/>
      <c r="HNT277" s="674"/>
      <c r="HNU277" s="674"/>
      <c r="HNV277" s="675"/>
      <c r="HNW277" s="675"/>
      <c r="HNX277" s="674"/>
      <c r="HNY277" s="674"/>
      <c r="HNZ277" s="674"/>
      <c r="HOA277" s="674"/>
      <c r="HOB277" s="674"/>
      <c r="HOC277" s="673"/>
      <c r="HOD277" s="677"/>
      <c r="HOE277" s="674"/>
      <c r="HOF277" s="674"/>
      <c r="HOG277" s="674"/>
      <c r="HOH277" s="674"/>
      <c r="HOI277" s="674"/>
      <c r="HOJ277" s="674"/>
      <c r="HOK277" s="674"/>
      <c r="HOL277" s="676"/>
      <c r="HOM277" s="676"/>
      <c r="HON277" s="676"/>
      <c r="HOO277" s="676"/>
      <c r="HOP277" s="676"/>
      <c r="HOQ277" s="676"/>
      <c r="HOR277" s="676"/>
      <c r="HOS277" s="676"/>
      <c r="HOT277" s="676"/>
      <c r="HOU277" s="676"/>
      <c r="HOV277" s="676"/>
      <c r="HOW277" s="676"/>
      <c r="HOX277" s="676"/>
      <c r="HOY277" s="676"/>
      <c r="HOZ277" s="676"/>
      <c r="HPA277" s="676"/>
      <c r="HPB277" s="676"/>
      <c r="HPC277" s="676"/>
      <c r="HPD277" s="676"/>
      <c r="HPE277" s="676"/>
      <c r="HPF277" s="676"/>
      <c r="HPG277" s="676"/>
      <c r="HPH277" s="676"/>
      <c r="HPI277" s="676"/>
      <c r="HPJ277" s="676"/>
      <c r="HPK277" s="676"/>
      <c r="HPL277" s="676"/>
      <c r="HPM277" s="676"/>
      <c r="HPN277" s="676"/>
      <c r="HPO277" s="676"/>
      <c r="HPP277" s="676"/>
      <c r="HPQ277" s="676"/>
      <c r="HPR277" s="676"/>
      <c r="HPS277" s="676"/>
      <c r="HPT277" s="676"/>
      <c r="HPU277" s="676"/>
      <c r="HPV277" s="676"/>
      <c r="HPW277" s="676"/>
      <c r="HPX277" s="676"/>
      <c r="HPY277" s="676"/>
      <c r="HPZ277" s="676"/>
      <c r="HQA277" s="676"/>
      <c r="HQB277" s="676"/>
      <c r="HQC277" s="676"/>
      <c r="HQD277" s="674"/>
      <c r="HQE277" s="674"/>
      <c r="HQF277" s="674"/>
      <c r="HQG277" s="674"/>
      <c r="HQH277" s="674"/>
      <c r="HQI277" s="674"/>
      <c r="HQJ277" s="674"/>
      <c r="HQK277" s="674"/>
      <c r="HQL277" s="674"/>
      <c r="HQM277" s="674"/>
      <c r="HQN277" s="674"/>
      <c r="HQO277" s="674"/>
      <c r="HQP277" s="674"/>
      <c r="HQQ277" s="674"/>
      <c r="HQR277" s="674"/>
      <c r="HQS277" s="674"/>
      <c r="HQT277" s="674"/>
      <c r="HQU277" s="674"/>
      <c r="HQV277" s="674"/>
      <c r="HQW277" s="674"/>
      <c r="HQX277" s="674"/>
      <c r="HQY277" s="674"/>
      <c r="HQZ277" s="674"/>
      <c r="HRA277" s="674"/>
      <c r="HRB277" s="675"/>
      <c r="HRC277" s="675"/>
      <c r="HRD277" s="675"/>
      <c r="HRE277" s="675"/>
      <c r="HRF277" s="675"/>
      <c r="HRG277" s="674"/>
      <c r="HRH277" s="674"/>
      <c r="HRI277" s="675"/>
      <c r="HRJ277" s="675"/>
      <c r="HRK277" s="674"/>
      <c r="HRL277" s="674"/>
      <c r="HRM277" s="675"/>
      <c r="HRN277" s="675"/>
      <c r="HRO277" s="674"/>
      <c r="HRP277" s="674"/>
      <c r="HRQ277" s="674"/>
      <c r="HRR277" s="674"/>
      <c r="HRS277" s="674"/>
      <c r="HRT277" s="674"/>
      <c r="HRU277" s="674"/>
      <c r="HRV277" s="675"/>
      <c r="HRW277" s="675"/>
      <c r="HRX277" s="674"/>
      <c r="HRY277" s="674"/>
      <c r="HRZ277" s="675"/>
      <c r="HSA277" s="675"/>
      <c r="HSB277" s="674"/>
      <c r="HSC277" s="674"/>
      <c r="HSD277" s="674"/>
      <c r="HSE277" s="674"/>
      <c r="HSF277" s="674"/>
      <c r="HSG277" s="673"/>
      <c r="HSH277" s="677"/>
      <c r="HSI277" s="674"/>
      <c r="HSJ277" s="674"/>
      <c r="HSK277" s="674"/>
      <c r="HSL277" s="674"/>
      <c r="HSM277" s="674"/>
      <c r="HSN277" s="674"/>
      <c r="HSO277" s="674"/>
      <c r="HSP277" s="676"/>
      <c r="HSQ277" s="676"/>
      <c r="HSR277" s="676"/>
      <c r="HSS277" s="676"/>
      <c r="HST277" s="676"/>
      <c r="HSU277" s="676"/>
      <c r="HSV277" s="676"/>
      <c r="HSW277" s="676"/>
      <c r="HSX277" s="676"/>
      <c r="HSY277" s="676"/>
      <c r="HSZ277" s="676"/>
      <c r="HTA277" s="676"/>
      <c r="HTB277" s="676"/>
      <c r="HTC277" s="676"/>
      <c r="HTD277" s="676"/>
      <c r="HTE277" s="676"/>
      <c r="HTF277" s="676"/>
      <c r="HTG277" s="676"/>
      <c r="HTH277" s="676"/>
      <c r="HTI277" s="676"/>
      <c r="HTJ277" s="676"/>
      <c r="HTK277" s="676"/>
      <c r="HTL277" s="676"/>
      <c r="HTM277" s="676"/>
      <c r="HTN277" s="676"/>
      <c r="HTO277" s="676"/>
      <c r="HTP277" s="676"/>
      <c r="HTQ277" s="676"/>
      <c r="HTR277" s="676"/>
      <c r="HTS277" s="676"/>
      <c r="HTT277" s="676"/>
      <c r="HTU277" s="676"/>
      <c r="HTV277" s="676"/>
      <c r="HTW277" s="676"/>
      <c r="HTX277" s="676"/>
      <c r="HTY277" s="676"/>
      <c r="HTZ277" s="676"/>
      <c r="HUA277" s="676"/>
      <c r="HUB277" s="676"/>
      <c r="HUC277" s="676"/>
      <c r="HUD277" s="676"/>
      <c r="HUE277" s="676"/>
      <c r="HUF277" s="676"/>
      <c r="HUG277" s="676"/>
      <c r="HUH277" s="674"/>
      <c r="HUI277" s="674"/>
      <c r="HUJ277" s="674"/>
      <c r="HUK277" s="674"/>
      <c r="HUL277" s="674"/>
      <c r="HUM277" s="674"/>
      <c r="HUN277" s="674"/>
      <c r="HUO277" s="674"/>
      <c r="HUP277" s="674"/>
      <c r="HUQ277" s="674"/>
      <c r="HUR277" s="674"/>
      <c r="HUS277" s="674"/>
      <c r="HUT277" s="674"/>
      <c r="HUU277" s="674"/>
      <c r="HUV277" s="674"/>
      <c r="HUW277" s="674"/>
      <c r="HUX277" s="674"/>
      <c r="HUY277" s="674"/>
      <c r="HUZ277" s="674"/>
      <c r="HVA277" s="674"/>
      <c r="HVB277" s="674"/>
      <c r="HVC277" s="674"/>
      <c r="HVD277" s="674"/>
      <c r="HVE277" s="674"/>
      <c r="HVF277" s="675"/>
      <c r="HVG277" s="675"/>
      <c r="HVH277" s="675"/>
      <c r="HVI277" s="675"/>
      <c r="HVJ277" s="675"/>
      <c r="HVK277" s="674"/>
      <c r="HVL277" s="674"/>
      <c r="HVM277" s="675"/>
      <c r="HVN277" s="675"/>
      <c r="HVO277" s="674"/>
      <c r="HVP277" s="674"/>
      <c r="HVQ277" s="675"/>
      <c r="HVR277" s="675"/>
      <c r="HVS277" s="674"/>
      <c r="HVT277" s="674"/>
      <c r="HVU277" s="674"/>
      <c r="HVV277" s="674"/>
      <c r="HVW277" s="674"/>
      <c r="HVX277" s="674"/>
      <c r="HVY277" s="674"/>
      <c r="HVZ277" s="675"/>
      <c r="HWA277" s="675"/>
      <c r="HWB277" s="674"/>
      <c r="HWC277" s="674"/>
      <c r="HWD277" s="675"/>
      <c r="HWE277" s="675"/>
      <c r="HWF277" s="674"/>
      <c r="HWG277" s="674"/>
      <c r="HWH277" s="674"/>
      <c r="HWI277" s="674"/>
      <c r="HWJ277" s="674"/>
      <c r="HWK277" s="673"/>
      <c r="HWL277" s="677"/>
      <c r="HWM277" s="674"/>
      <c r="HWN277" s="674"/>
      <c r="HWO277" s="674"/>
      <c r="HWP277" s="674"/>
      <c r="HWQ277" s="674"/>
      <c r="HWR277" s="674"/>
      <c r="HWS277" s="674"/>
      <c r="HWT277" s="676"/>
      <c r="HWU277" s="676"/>
      <c r="HWV277" s="676"/>
      <c r="HWW277" s="676"/>
      <c r="HWX277" s="676"/>
      <c r="HWY277" s="676"/>
      <c r="HWZ277" s="676"/>
      <c r="HXA277" s="676"/>
      <c r="HXB277" s="676"/>
      <c r="HXC277" s="676"/>
      <c r="HXD277" s="676"/>
      <c r="HXE277" s="676"/>
      <c r="HXF277" s="676"/>
      <c r="HXG277" s="676"/>
      <c r="HXH277" s="676"/>
      <c r="HXI277" s="676"/>
      <c r="HXJ277" s="676"/>
      <c r="HXK277" s="676"/>
      <c r="HXL277" s="676"/>
      <c r="HXM277" s="676"/>
      <c r="HXN277" s="676"/>
      <c r="HXO277" s="676"/>
      <c r="HXP277" s="676"/>
      <c r="HXQ277" s="676"/>
      <c r="HXR277" s="676"/>
      <c r="HXS277" s="676"/>
      <c r="HXT277" s="676"/>
      <c r="HXU277" s="676"/>
      <c r="HXV277" s="676"/>
      <c r="HXW277" s="676"/>
      <c r="HXX277" s="676"/>
      <c r="HXY277" s="676"/>
      <c r="HXZ277" s="676"/>
      <c r="HYA277" s="676"/>
      <c r="HYB277" s="676"/>
      <c r="HYC277" s="676"/>
      <c r="HYD277" s="676"/>
      <c r="HYE277" s="676"/>
      <c r="HYF277" s="676"/>
      <c r="HYG277" s="676"/>
      <c r="HYH277" s="676"/>
      <c r="HYI277" s="676"/>
      <c r="HYJ277" s="676"/>
      <c r="HYK277" s="676"/>
      <c r="HYL277" s="674"/>
      <c r="HYM277" s="674"/>
      <c r="HYN277" s="674"/>
      <c r="HYO277" s="674"/>
      <c r="HYP277" s="674"/>
      <c r="HYQ277" s="674"/>
      <c r="HYR277" s="674"/>
      <c r="HYS277" s="674"/>
      <c r="HYT277" s="674"/>
      <c r="HYU277" s="674"/>
      <c r="HYV277" s="674"/>
      <c r="HYW277" s="674"/>
      <c r="HYX277" s="674"/>
      <c r="HYY277" s="674"/>
      <c r="HYZ277" s="674"/>
      <c r="HZA277" s="674"/>
      <c r="HZB277" s="674"/>
      <c r="HZC277" s="674"/>
      <c r="HZD277" s="674"/>
      <c r="HZE277" s="674"/>
      <c r="HZF277" s="674"/>
      <c r="HZG277" s="674"/>
      <c r="HZH277" s="674"/>
      <c r="HZI277" s="674"/>
      <c r="HZJ277" s="675"/>
      <c r="HZK277" s="675"/>
      <c r="HZL277" s="675"/>
      <c r="HZM277" s="675"/>
      <c r="HZN277" s="675"/>
      <c r="HZO277" s="674"/>
      <c r="HZP277" s="674"/>
      <c r="HZQ277" s="675"/>
      <c r="HZR277" s="675"/>
      <c r="HZS277" s="674"/>
      <c r="HZT277" s="674"/>
      <c r="HZU277" s="675"/>
      <c r="HZV277" s="675"/>
      <c r="HZW277" s="674"/>
      <c r="HZX277" s="674"/>
      <c r="HZY277" s="674"/>
      <c r="HZZ277" s="674"/>
      <c r="IAA277" s="674"/>
      <c r="IAB277" s="674"/>
      <c r="IAC277" s="674"/>
      <c r="IAD277" s="675"/>
      <c r="IAE277" s="675"/>
      <c r="IAF277" s="674"/>
      <c r="IAG277" s="674"/>
      <c r="IAH277" s="675"/>
      <c r="IAI277" s="675"/>
      <c r="IAJ277" s="674"/>
      <c r="IAK277" s="674"/>
      <c r="IAL277" s="674"/>
      <c r="IAM277" s="674"/>
      <c r="IAN277" s="674"/>
      <c r="IAO277" s="673"/>
      <c r="IAP277" s="677"/>
      <c r="IAQ277" s="674"/>
      <c r="IAR277" s="674"/>
      <c r="IAS277" s="674"/>
      <c r="IAT277" s="674"/>
      <c r="IAU277" s="674"/>
      <c r="IAV277" s="674"/>
      <c r="IAW277" s="674"/>
      <c r="IAX277" s="676"/>
      <c r="IAY277" s="676"/>
      <c r="IAZ277" s="676"/>
      <c r="IBA277" s="676"/>
      <c r="IBB277" s="676"/>
      <c r="IBC277" s="676"/>
      <c r="IBD277" s="676"/>
      <c r="IBE277" s="676"/>
      <c r="IBF277" s="676"/>
      <c r="IBG277" s="676"/>
      <c r="IBH277" s="676"/>
      <c r="IBI277" s="676"/>
      <c r="IBJ277" s="676"/>
      <c r="IBK277" s="676"/>
      <c r="IBL277" s="676"/>
      <c r="IBM277" s="676"/>
      <c r="IBN277" s="676"/>
      <c r="IBO277" s="676"/>
      <c r="IBP277" s="676"/>
      <c r="IBQ277" s="676"/>
      <c r="IBR277" s="676"/>
      <c r="IBS277" s="676"/>
      <c r="IBT277" s="676"/>
      <c r="IBU277" s="676"/>
      <c r="IBV277" s="676"/>
      <c r="IBW277" s="676"/>
      <c r="IBX277" s="676"/>
      <c r="IBY277" s="676"/>
      <c r="IBZ277" s="676"/>
      <c r="ICA277" s="676"/>
      <c r="ICB277" s="676"/>
      <c r="ICC277" s="676"/>
      <c r="ICD277" s="676"/>
      <c r="ICE277" s="676"/>
      <c r="ICF277" s="676"/>
      <c r="ICG277" s="676"/>
      <c r="ICH277" s="676"/>
      <c r="ICI277" s="676"/>
      <c r="ICJ277" s="676"/>
      <c r="ICK277" s="676"/>
      <c r="ICL277" s="676"/>
      <c r="ICM277" s="676"/>
      <c r="ICN277" s="676"/>
      <c r="ICO277" s="676"/>
      <c r="ICP277" s="674"/>
      <c r="ICQ277" s="674"/>
      <c r="ICR277" s="674"/>
      <c r="ICS277" s="674"/>
      <c r="ICT277" s="674"/>
      <c r="ICU277" s="674"/>
      <c r="ICV277" s="674"/>
      <c r="ICW277" s="674"/>
      <c r="ICX277" s="674"/>
      <c r="ICY277" s="674"/>
      <c r="ICZ277" s="674"/>
      <c r="IDA277" s="674"/>
      <c r="IDB277" s="674"/>
      <c r="IDC277" s="674"/>
      <c r="IDD277" s="674"/>
      <c r="IDE277" s="674"/>
      <c r="IDF277" s="674"/>
      <c r="IDG277" s="674"/>
      <c r="IDH277" s="674"/>
      <c r="IDI277" s="674"/>
      <c r="IDJ277" s="674"/>
      <c r="IDK277" s="674"/>
      <c r="IDL277" s="674"/>
      <c r="IDM277" s="674"/>
      <c r="IDN277" s="675"/>
      <c r="IDO277" s="675"/>
      <c r="IDP277" s="675"/>
      <c r="IDQ277" s="675"/>
      <c r="IDR277" s="675"/>
      <c r="IDS277" s="674"/>
      <c r="IDT277" s="674"/>
      <c r="IDU277" s="675"/>
      <c r="IDV277" s="675"/>
      <c r="IDW277" s="674"/>
      <c r="IDX277" s="674"/>
      <c r="IDY277" s="675"/>
      <c r="IDZ277" s="675"/>
      <c r="IEA277" s="674"/>
      <c r="IEB277" s="674"/>
      <c r="IEC277" s="674"/>
      <c r="IED277" s="674"/>
      <c r="IEE277" s="674"/>
      <c r="IEF277" s="674"/>
      <c r="IEG277" s="674"/>
      <c r="IEH277" s="675"/>
      <c r="IEI277" s="675"/>
      <c r="IEJ277" s="674"/>
      <c r="IEK277" s="674"/>
      <c r="IEL277" s="675"/>
      <c r="IEM277" s="675"/>
      <c r="IEN277" s="674"/>
      <c r="IEO277" s="674"/>
      <c r="IEP277" s="674"/>
      <c r="IEQ277" s="674"/>
      <c r="IER277" s="674"/>
      <c r="IES277" s="673"/>
      <c r="IET277" s="677"/>
      <c r="IEU277" s="674"/>
      <c r="IEV277" s="674"/>
      <c r="IEW277" s="674"/>
      <c r="IEX277" s="674"/>
      <c r="IEY277" s="674"/>
      <c r="IEZ277" s="674"/>
      <c r="IFA277" s="674"/>
      <c r="IFB277" s="676"/>
      <c r="IFC277" s="676"/>
      <c r="IFD277" s="676"/>
      <c r="IFE277" s="676"/>
      <c r="IFF277" s="676"/>
      <c r="IFG277" s="676"/>
      <c r="IFH277" s="676"/>
      <c r="IFI277" s="676"/>
      <c r="IFJ277" s="676"/>
      <c r="IFK277" s="676"/>
      <c r="IFL277" s="676"/>
      <c r="IFM277" s="676"/>
      <c r="IFN277" s="676"/>
      <c r="IFO277" s="676"/>
      <c r="IFP277" s="676"/>
      <c r="IFQ277" s="676"/>
      <c r="IFR277" s="676"/>
      <c r="IFS277" s="676"/>
      <c r="IFT277" s="676"/>
      <c r="IFU277" s="676"/>
      <c r="IFV277" s="676"/>
      <c r="IFW277" s="676"/>
      <c r="IFX277" s="676"/>
      <c r="IFY277" s="676"/>
      <c r="IFZ277" s="676"/>
      <c r="IGA277" s="676"/>
      <c r="IGB277" s="676"/>
      <c r="IGC277" s="676"/>
      <c r="IGD277" s="676"/>
      <c r="IGE277" s="676"/>
      <c r="IGF277" s="676"/>
      <c r="IGG277" s="676"/>
      <c r="IGH277" s="676"/>
      <c r="IGI277" s="676"/>
      <c r="IGJ277" s="676"/>
      <c r="IGK277" s="676"/>
      <c r="IGL277" s="676"/>
      <c r="IGM277" s="676"/>
      <c r="IGN277" s="676"/>
      <c r="IGO277" s="676"/>
      <c r="IGP277" s="676"/>
      <c r="IGQ277" s="676"/>
      <c r="IGR277" s="676"/>
      <c r="IGS277" s="676"/>
      <c r="IGT277" s="674"/>
      <c r="IGU277" s="674"/>
      <c r="IGV277" s="674"/>
      <c r="IGW277" s="674"/>
      <c r="IGX277" s="674"/>
      <c r="IGY277" s="674"/>
      <c r="IGZ277" s="674"/>
      <c r="IHA277" s="674"/>
      <c r="IHB277" s="674"/>
      <c r="IHC277" s="674"/>
      <c r="IHD277" s="674"/>
      <c r="IHE277" s="674"/>
      <c r="IHF277" s="674"/>
      <c r="IHG277" s="674"/>
      <c r="IHH277" s="674"/>
      <c r="IHI277" s="674"/>
      <c r="IHJ277" s="674"/>
      <c r="IHK277" s="674"/>
      <c r="IHL277" s="674"/>
      <c r="IHM277" s="674"/>
      <c r="IHN277" s="674"/>
      <c r="IHO277" s="674"/>
      <c r="IHP277" s="674"/>
      <c r="IHQ277" s="674"/>
      <c r="IHR277" s="675"/>
      <c r="IHS277" s="675"/>
      <c r="IHT277" s="675"/>
      <c r="IHU277" s="675"/>
      <c r="IHV277" s="675"/>
      <c r="IHW277" s="674"/>
      <c r="IHX277" s="674"/>
      <c r="IHY277" s="675"/>
      <c r="IHZ277" s="675"/>
      <c r="IIA277" s="674"/>
      <c r="IIB277" s="674"/>
      <c r="IIC277" s="675"/>
      <c r="IID277" s="675"/>
      <c r="IIE277" s="674"/>
      <c r="IIF277" s="674"/>
      <c r="IIG277" s="674"/>
      <c r="IIH277" s="674"/>
      <c r="III277" s="674"/>
      <c r="IIJ277" s="674"/>
      <c r="IIK277" s="674"/>
      <c r="IIL277" s="675"/>
      <c r="IIM277" s="675"/>
      <c r="IIN277" s="674"/>
      <c r="IIO277" s="674"/>
      <c r="IIP277" s="675"/>
      <c r="IIQ277" s="675"/>
      <c r="IIR277" s="674"/>
      <c r="IIS277" s="674"/>
      <c r="IIT277" s="674"/>
      <c r="IIU277" s="674"/>
      <c r="IIV277" s="674"/>
      <c r="IIW277" s="673"/>
      <c r="IIX277" s="677"/>
      <c r="IIY277" s="674"/>
      <c r="IIZ277" s="674"/>
      <c r="IJA277" s="674"/>
      <c r="IJB277" s="674"/>
      <c r="IJC277" s="674"/>
      <c r="IJD277" s="674"/>
      <c r="IJE277" s="674"/>
      <c r="IJF277" s="676"/>
      <c r="IJG277" s="676"/>
      <c r="IJH277" s="676"/>
      <c r="IJI277" s="676"/>
      <c r="IJJ277" s="676"/>
      <c r="IJK277" s="676"/>
      <c r="IJL277" s="676"/>
      <c r="IJM277" s="676"/>
      <c r="IJN277" s="676"/>
      <c r="IJO277" s="676"/>
      <c r="IJP277" s="676"/>
      <c r="IJQ277" s="676"/>
      <c r="IJR277" s="676"/>
      <c r="IJS277" s="676"/>
      <c r="IJT277" s="676"/>
      <c r="IJU277" s="676"/>
      <c r="IJV277" s="676"/>
      <c r="IJW277" s="676"/>
      <c r="IJX277" s="676"/>
      <c r="IJY277" s="676"/>
      <c r="IJZ277" s="676"/>
      <c r="IKA277" s="676"/>
      <c r="IKB277" s="676"/>
      <c r="IKC277" s="676"/>
      <c r="IKD277" s="676"/>
      <c r="IKE277" s="676"/>
      <c r="IKF277" s="676"/>
      <c r="IKG277" s="676"/>
      <c r="IKH277" s="676"/>
      <c r="IKI277" s="676"/>
      <c r="IKJ277" s="676"/>
      <c r="IKK277" s="676"/>
      <c r="IKL277" s="676"/>
      <c r="IKM277" s="676"/>
      <c r="IKN277" s="676"/>
      <c r="IKO277" s="676"/>
      <c r="IKP277" s="676"/>
      <c r="IKQ277" s="676"/>
      <c r="IKR277" s="676"/>
      <c r="IKS277" s="676"/>
      <c r="IKT277" s="676"/>
      <c r="IKU277" s="676"/>
      <c r="IKV277" s="676"/>
      <c r="IKW277" s="676"/>
      <c r="IKX277" s="674"/>
      <c r="IKY277" s="674"/>
      <c r="IKZ277" s="674"/>
      <c r="ILA277" s="674"/>
      <c r="ILB277" s="674"/>
      <c r="ILC277" s="674"/>
      <c r="ILD277" s="674"/>
      <c r="ILE277" s="674"/>
      <c r="ILF277" s="674"/>
      <c r="ILG277" s="674"/>
      <c r="ILH277" s="674"/>
      <c r="ILI277" s="674"/>
      <c r="ILJ277" s="674"/>
      <c r="ILK277" s="674"/>
      <c r="ILL277" s="674"/>
      <c r="ILM277" s="674"/>
      <c r="ILN277" s="674"/>
      <c r="ILO277" s="674"/>
      <c r="ILP277" s="674"/>
      <c r="ILQ277" s="674"/>
      <c r="ILR277" s="674"/>
      <c r="ILS277" s="674"/>
      <c r="ILT277" s="674"/>
      <c r="ILU277" s="674"/>
      <c r="ILV277" s="675"/>
      <c r="ILW277" s="675"/>
      <c r="ILX277" s="675"/>
      <c r="ILY277" s="675"/>
      <c r="ILZ277" s="675"/>
      <c r="IMA277" s="674"/>
      <c r="IMB277" s="674"/>
      <c r="IMC277" s="675"/>
      <c r="IMD277" s="675"/>
      <c r="IME277" s="674"/>
      <c r="IMF277" s="674"/>
      <c r="IMG277" s="675"/>
      <c r="IMH277" s="675"/>
      <c r="IMI277" s="674"/>
      <c r="IMJ277" s="674"/>
      <c r="IMK277" s="674"/>
      <c r="IML277" s="674"/>
      <c r="IMM277" s="674"/>
      <c r="IMN277" s="674"/>
      <c r="IMO277" s="674"/>
      <c r="IMP277" s="675"/>
      <c r="IMQ277" s="675"/>
      <c r="IMR277" s="674"/>
      <c r="IMS277" s="674"/>
      <c r="IMT277" s="675"/>
      <c r="IMU277" s="675"/>
      <c r="IMV277" s="674"/>
      <c r="IMW277" s="674"/>
      <c r="IMX277" s="674"/>
      <c r="IMY277" s="674"/>
      <c r="IMZ277" s="674"/>
      <c r="INA277" s="673"/>
      <c r="INB277" s="677"/>
      <c r="INC277" s="674"/>
      <c r="IND277" s="674"/>
      <c r="INE277" s="674"/>
      <c r="INF277" s="674"/>
      <c r="ING277" s="674"/>
      <c r="INH277" s="674"/>
      <c r="INI277" s="674"/>
      <c r="INJ277" s="676"/>
      <c r="INK277" s="676"/>
      <c r="INL277" s="676"/>
      <c r="INM277" s="676"/>
      <c r="INN277" s="676"/>
      <c r="INO277" s="676"/>
      <c r="INP277" s="676"/>
      <c r="INQ277" s="676"/>
      <c r="INR277" s="676"/>
      <c r="INS277" s="676"/>
      <c r="INT277" s="676"/>
      <c r="INU277" s="676"/>
      <c r="INV277" s="676"/>
      <c r="INW277" s="676"/>
      <c r="INX277" s="676"/>
      <c r="INY277" s="676"/>
      <c r="INZ277" s="676"/>
      <c r="IOA277" s="676"/>
      <c r="IOB277" s="676"/>
      <c r="IOC277" s="676"/>
      <c r="IOD277" s="676"/>
      <c r="IOE277" s="676"/>
      <c r="IOF277" s="676"/>
      <c r="IOG277" s="676"/>
      <c r="IOH277" s="676"/>
      <c r="IOI277" s="676"/>
      <c r="IOJ277" s="676"/>
      <c r="IOK277" s="676"/>
      <c r="IOL277" s="676"/>
      <c r="IOM277" s="676"/>
      <c r="ION277" s="676"/>
      <c r="IOO277" s="676"/>
      <c r="IOP277" s="676"/>
      <c r="IOQ277" s="676"/>
      <c r="IOR277" s="676"/>
      <c r="IOS277" s="676"/>
      <c r="IOT277" s="676"/>
      <c r="IOU277" s="676"/>
      <c r="IOV277" s="676"/>
      <c r="IOW277" s="676"/>
      <c r="IOX277" s="676"/>
      <c r="IOY277" s="676"/>
      <c r="IOZ277" s="676"/>
      <c r="IPA277" s="676"/>
      <c r="IPB277" s="674"/>
      <c r="IPC277" s="674"/>
      <c r="IPD277" s="674"/>
      <c r="IPE277" s="674"/>
      <c r="IPF277" s="674"/>
      <c r="IPG277" s="674"/>
      <c r="IPH277" s="674"/>
      <c r="IPI277" s="674"/>
      <c r="IPJ277" s="674"/>
      <c r="IPK277" s="674"/>
      <c r="IPL277" s="674"/>
      <c r="IPM277" s="674"/>
      <c r="IPN277" s="674"/>
      <c r="IPO277" s="674"/>
      <c r="IPP277" s="674"/>
      <c r="IPQ277" s="674"/>
      <c r="IPR277" s="674"/>
      <c r="IPS277" s="674"/>
      <c r="IPT277" s="674"/>
      <c r="IPU277" s="674"/>
      <c r="IPV277" s="674"/>
      <c r="IPW277" s="674"/>
      <c r="IPX277" s="674"/>
      <c r="IPY277" s="674"/>
      <c r="IPZ277" s="675"/>
      <c r="IQA277" s="675"/>
      <c r="IQB277" s="675"/>
      <c r="IQC277" s="675"/>
      <c r="IQD277" s="675"/>
      <c r="IQE277" s="674"/>
      <c r="IQF277" s="674"/>
      <c r="IQG277" s="675"/>
      <c r="IQH277" s="675"/>
      <c r="IQI277" s="674"/>
      <c r="IQJ277" s="674"/>
      <c r="IQK277" s="675"/>
      <c r="IQL277" s="675"/>
      <c r="IQM277" s="674"/>
      <c r="IQN277" s="674"/>
      <c r="IQO277" s="674"/>
      <c r="IQP277" s="674"/>
      <c r="IQQ277" s="674"/>
      <c r="IQR277" s="674"/>
      <c r="IQS277" s="674"/>
      <c r="IQT277" s="675"/>
      <c r="IQU277" s="675"/>
      <c r="IQV277" s="674"/>
      <c r="IQW277" s="674"/>
      <c r="IQX277" s="675"/>
      <c r="IQY277" s="675"/>
      <c r="IQZ277" s="674"/>
      <c r="IRA277" s="674"/>
      <c r="IRB277" s="674"/>
      <c r="IRC277" s="674"/>
      <c r="IRD277" s="674"/>
      <c r="IRE277" s="673"/>
      <c r="IRF277" s="677"/>
      <c r="IRG277" s="674"/>
      <c r="IRH277" s="674"/>
      <c r="IRI277" s="674"/>
      <c r="IRJ277" s="674"/>
      <c r="IRK277" s="674"/>
      <c r="IRL277" s="674"/>
      <c r="IRM277" s="674"/>
      <c r="IRN277" s="676"/>
      <c r="IRO277" s="676"/>
      <c r="IRP277" s="676"/>
      <c r="IRQ277" s="676"/>
      <c r="IRR277" s="676"/>
      <c r="IRS277" s="676"/>
      <c r="IRT277" s="676"/>
      <c r="IRU277" s="676"/>
      <c r="IRV277" s="676"/>
      <c r="IRW277" s="676"/>
      <c r="IRX277" s="676"/>
      <c r="IRY277" s="676"/>
      <c r="IRZ277" s="676"/>
      <c r="ISA277" s="676"/>
      <c r="ISB277" s="676"/>
      <c r="ISC277" s="676"/>
      <c r="ISD277" s="676"/>
      <c r="ISE277" s="676"/>
      <c r="ISF277" s="676"/>
      <c r="ISG277" s="676"/>
      <c r="ISH277" s="676"/>
      <c r="ISI277" s="676"/>
      <c r="ISJ277" s="676"/>
      <c r="ISK277" s="676"/>
      <c r="ISL277" s="676"/>
      <c r="ISM277" s="676"/>
      <c r="ISN277" s="676"/>
      <c r="ISO277" s="676"/>
      <c r="ISP277" s="676"/>
      <c r="ISQ277" s="676"/>
      <c r="ISR277" s="676"/>
      <c r="ISS277" s="676"/>
      <c r="IST277" s="676"/>
      <c r="ISU277" s="676"/>
      <c r="ISV277" s="676"/>
      <c r="ISW277" s="676"/>
      <c r="ISX277" s="676"/>
      <c r="ISY277" s="676"/>
      <c r="ISZ277" s="676"/>
      <c r="ITA277" s="676"/>
      <c r="ITB277" s="676"/>
      <c r="ITC277" s="676"/>
      <c r="ITD277" s="676"/>
      <c r="ITE277" s="676"/>
      <c r="ITF277" s="674"/>
      <c r="ITG277" s="674"/>
      <c r="ITH277" s="674"/>
      <c r="ITI277" s="674"/>
      <c r="ITJ277" s="674"/>
      <c r="ITK277" s="674"/>
      <c r="ITL277" s="674"/>
      <c r="ITM277" s="674"/>
      <c r="ITN277" s="674"/>
      <c r="ITO277" s="674"/>
      <c r="ITP277" s="674"/>
      <c r="ITQ277" s="674"/>
      <c r="ITR277" s="674"/>
      <c r="ITS277" s="674"/>
      <c r="ITT277" s="674"/>
      <c r="ITU277" s="674"/>
      <c r="ITV277" s="674"/>
      <c r="ITW277" s="674"/>
      <c r="ITX277" s="674"/>
      <c r="ITY277" s="674"/>
      <c r="ITZ277" s="674"/>
      <c r="IUA277" s="674"/>
      <c r="IUB277" s="674"/>
      <c r="IUC277" s="674"/>
      <c r="IUD277" s="675"/>
      <c r="IUE277" s="675"/>
      <c r="IUF277" s="675"/>
      <c r="IUG277" s="675"/>
      <c r="IUH277" s="675"/>
      <c r="IUI277" s="674"/>
      <c r="IUJ277" s="674"/>
      <c r="IUK277" s="675"/>
      <c r="IUL277" s="675"/>
      <c r="IUM277" s="674"/>
      <c r="IUN277" s="674"/>
      <c r="IUO277" s="675"/>
      <c r="IUP277" s="675"/>
      <c r="IUQ277" s="674"/>
      <c r="IUR277" s="674"/>
      <c r="IUS277" s="674"/>
      <c r="IUT277" s="674"/>
      <c r="IUU277" s="674"/>
      <c r="IUV277" s="674"/>
      <c r="IUW277" s="674"/>
      <c r="IUX277" s="675"/>
      <c r="IUY277" s="675"/>
      <c r="IUZ277" s="674"/>
      <c r="IVA277" s="674"/>
      <c r="IVB277" s="675"/>
      <c r="IVC277" s="675"/>
      <c r="IVD277" s="674"/>
      <c r="IVE277" s="674"/>
      <c r="IVF277" s="674"/>
      <c r="IVG277" s="674"/>
      <c r="IVH277" s="674"/>
      <c r="IVI277" s="673"/>
      <c r="IVJ277" s="677"/>
      <c r="IVK277" s="674"/>
      <c r="IVL277" s="674"/>
      <c r="IVM277" s="674"/>
      <c r="IVN277" s="674"/>
      <c r="IVO277" s="674"/>
      <c r="IVP277" s="674"/>
      <c r="IVQ277" s="674"/>
      <c r="IVR277" s="676"/>
      <c r="IVS277" s="676"/>
      <c r="IVT277" s="676"/>
      <c r="IVU277" s="676"/>
      <c r="IVV277" s="676"/>
      <c r="IVW277" s="676"/>
      <c r="IVX277" s="676"/>
      <c r="IVY277" s="676"/>
      <c r="IVZ277" s="676"/>
      <c r="IWA277" s="676"/>
      <c r="IWB277" s="676"/>
      <c r="IWC277" s="676"/>
      <c r="IWD277" s="676"/>
      <c r="IWE277" s="676"/>
      <c r="IWF277" s="676"/>
      <c r="IWG277" s="676"/>
      <c r="IWH277" s="676"/>
      <c r="IWI277" s="676"/>
      <c r="IWJ277" s="676"/>
      <c r="IWK277" s="676"/>
      <c r="IWL277" s="676"/>
      <c r="IWM277" s="676"/>
      <c r="IWN277" s="676"/>
      <c r="IWO277" s="676"/>
      <c r="IWP277" s="676"/>
      <c r="IWQ277" s="676"/>
      <c r="IWR277" s="676"/>
      <c r="IWS277" s="676"/>
      <c r="IWT277" s="676"/>
      <c r="IWU277" s="676"/>
      <c r="IWV277" s="676"/>
      <c r="IWW277" s="676"/>
      <c r="IWX277" s="676"/>
      <c r="IWY277" s="676"/>
      <c r="IWZ277" s="676"/>
      <c r="IXA277" s="676"/>
      <c r="IXB277" s="676"/>
      <c r="IXC277" s="676"/>
      <c r="IXD277" s="676"/>
      <c r="IXE277" s="676"/>
      <c r="IXF277" s="676"/>
      <c r="IXG277" s="676"/>
      <c r="IXH277" s="676"/>
      <c r="IXI277" s="676"/>
      <c r="IXJ277" s="674"/>
      <c r="IXK277" s="674"/>
      <c r="IXL277" s="674"/>
      <c r="IXM277" s="674"/>
      <c r="IXN277" s="674"/>
      <c r="IXO277" s="674"/>
      <c r="IXP277" s="674"/>
      <c r="IXQ277" s="674"/>
      <c r="IXR277" s="674"/>
      <c r="IXS277" s="674"/>
      <c r="IXT277" s="674"/>
      <c r="IXU277" s="674"/>
      <c r="IXV277" s="674"/>
      <c r="IXW277" s="674"/>
      <c r="IXX277" s="674"/>
      <c r="IXY277" s="674"/>
      <c r="IXZ277" s="674"/>
      <c r="IYA277" s="674"/>
      <c r="IYB277" s="674"/>
      <c r="IYC277" s="674"/>
      <c r="IYD277" s="674"/>
      <c r="IYE277" s="674"/>
      <c r="IYF277" s="674"/>
      <c r="IYG277" s="674"/>
      <c r="IYH277" s="675"/>
      <c r="IYI277" s="675"/>
      <c r="IYJ277" s="675"/>
      <c r="IYK277" s="675"/>
      <c r="IYL277" s="675"/>
      <c r="IYM277" s="674"/>
      <c r="IYN277" s="674"/>
      <c r="IYO277" s="675"/>
      <c r="IYP277" s="675"/>
      <c r="IYQ277" s="674"/>
      <c r="IYR277" s="674"/>
      <c r="IYS277" s="675"/>
      <c r="IYT277" s="675"/>
      <c r="IYU277" s="674"/>
      <c r="IYV277" s="674"/>
      <c r="IYW277" s="674"/>
      <c r="IYX277" s="674"/>
      <c r="IYY277" s="674"/>
      <c r="IYZ277" s="674"/>
      <c r="IZA277" s="674"/>
      <c r="IZB277" s="675"/>
      <c r="IZC277" s="675"/>
      <c r="IZD277" s="674"/>
      <c r="IZE277" s="674"/>
      <c r="IZF277" s="675"/>
      <c r="IZG277" s="675"/>
      <c r="IZH277" s="674"/>
      <c r="IZI277" s="674"/>
      <c r="IZJ277" s="674"/>
      <c r="IZK277" s="674"/>
      <c r="IZL277" s="674"/>
      <c r="IZM277" s="673"/>
      <c r="IZN277" s="677"/>
      <c r="IZO277" s="674"/>
      <c r="IZP277" s="674"/>
      <c r="IZQ277" s="674"/>
      <c r="IZR277" s="674"/>
      <c r="IZS277" s="674"/>
      <c r="IZT277" s="674"/>
      <c r="IZU277" s="674"/>
      <c r="IZV277" s="676"/>
      <c r="IZW277" s="676"/>
      <c r="IZX277" s="676"/>
      <c r="IZY277" s="676"/>
      <c r="IZZ277" s="676"/>
      <c r="JAA277" s="676"/>
      <c r="JAB277" s="676"/>
      <c r="JAC277" s="676"/>
      <c r="JAD277" s="676"/>
      <c r="JAE277" s="676"/>
      <c r="JAF277" s="676"/>
      <c r="JAG277" s="676"/>
      <c r="JAH277" s="676"/>
      <c r="JAI277" s="676"/>
      <c r="JAJ277" s="676"/>
      <c r="JAK277" s="676"/>
      <c r="JAL277" s="676"/>
      <c r="JAM277" s="676"/>
      <c r="JAN277" s="676"/>
      <c r="JAO277" s="676"/>
      <c r="JAP277" s="676"/>
      <c r="JAQ277" s="676"/>
      <c r="JAR277" s="676"/>
      <c r="JAS277" s="676"/>
      <c r="JAT277" s="676"/>
      <c r="JAU277" s="676"/>
      <c r="JAV277" s="676"/>
      <c r="JAW277" s="676"/>
      <c r="JAX277" s="676"/>
      <c r="JAY277" s="676"/>
      <c r="JAZ277" s="676"/>
      <c r="JBA277" s="676"/>
      <c r="JBB277" s="676"/>
      <c r="JBC277" s="676"/>
      <c r="JBD277" s="676"/>
      <c r="JBE277" s="676"/>
      <c r="JBF277" s="676"/>
      <c r="JBG277" s="676"/>
      <c r="JBH277" s="676"/>
      <c r="JBI277" s="676"/>
      <c r="JBJ277" s="676"/>
      <c r="JBK277" s="676"/>
      <c r="JBL277" s="676"/>
      <c r="JBM277" s="676"/>
      <c r="JBN277" s="674"/>
      <c r="JBO277" s="674"/>
      <c r="JBP277" s="674"/>
      <c r="JBQ277" s="674"/>
      <c r="JBR277" s="674"/>
      <c r="JBS277" s="674"/>
      <c r="JBT277" s="674"/>
      <c r="JBU277" s="674"/>
      <c r="JBV277" s="674"/>
      <c r="JBW277" s="674"/>
      <c r="JBX277" s="674"/>
      <c r="JBY277" s="674"/>
      <c r="JBZ277" s="674"/>
      <c r="JCA277" s="674"/>
      <c r="JCB277" s="674"/>
      <c r="JCC277" s="674"/>
      <c r="JCD277" s="674"/>
      <c r="JCE277" s="674"/>
      <c r="JCF277" s="674"/>
      <c r="JCG277" s="674"/>
      <c r="JCH277" s="674"/>
      <c r="JCI277" s="674"/>
      <c r="JCJ277" s="674"/>
      <c r="JCK277" s="674"/>
      <c r="JCL277" s="675"/>
      <c r="JCM277" s="675"/>
      <c r="JCN277" s="675"/>
      <c r="JCO277" s="675"/>
      <c r="JCP277" s="675"/>
      <c r="JCQ277" s="674"/>
      <c r="JCR277" s="674"/>
      <c r="JCS277" s="675"/>
      <c r="JCT277" s="675"/>
      <c r="JCU277" s="674"/>
      <c r="JCV277" s="674"/>
      <c r="JCW277" s="675"/>
      <c r="JCX277" s="675"/>
      <c r="JCY277" s="674"/>
      <c r="JCZ277" s="674"/>
      <c r="JDA277" s="674"/>
      <c r="JDB277" s="674"/>
      <c r="JDC277" s="674"/>
      <c r="JDD277" s="674"/>
      <c r="JDE277" s="674"/>
      <c r="JDF277" s="675"/>
      <c r="JDG277" s="675"/>
      <c r="JDH277" s="674"/>
      <c r="JDI277" s="674"/>
      <c r="JDJ277" s="675"/>
      <c r="JDK277" s="675"/>
      <c r="JDL277" s="674"/>
      <c r="JDM277" s="674"/>
      <c r="JDN277" s="674"/>
      <c r="JDO277" s="674"/>
      <c r="JDP277" s="674"/>
      <c r="JDQ277" s="673"/>
      <c r="JDR277" s="677"/>
      <c r="JDS277" s="674"/>
      <c r="JDT277" s="674"/>
      <c r="JDU277" s="674"/>
      <c r="JDV277" s="674"/>
      <c r="JDW277" s="674"/>
      <c r="JDX277" s="674"/>
      <c r="JDY277" s="674"/>
      <c r="JDZ277" s="676"/>
      <c r="JEA277" s="676"/>
      <c r="JEB277" s="676"/>
      <c r="JEC277" s="676"/>
      <c r="JED277" s="676"/>
      <c r="JEE277" s="676"/>
      <c r="JEF277" s="676"/>
      <c r="JEG277" s="676"/>
      <c r="JEH277" s="676"/>
      <c r="JEI277" s="676"/>
      <c r="JEJ277" s="676"/>
      <c r="JEK277" s="676"/>
      <c r="JEL277" s="676"/>
      <c r="JEM277" s="676"/>
      <c r="JEN277" s="676"/>
      <c r="JEO277" s="676"/>
      <c r="JEP277" s="676"/>
      <c r="JEQ277" s="676"/>
      <c r="JER277" s="676"/>
      <c r="JES277" s="676"/>
      <c r="JET277" s="676"/>
      <c r="JEU277" s="676"/>
      <c r="JEV277" s="676"/>
      <c r="JEW277" s="676"/>
      <c r="JEX277" s="676"/>
      <c r="JEY277" s="676"/>
      <c r="JEZ277" s="676"/>
      <c r="JFA277" s="676"/>
      <c r="JFB277" s="676"/>
      <c r="JFC277" s="676"/>
      <c r="JFD277" s="676"/>
      <c r="JFE277" s="676"/>
      <c r="JFF277" s="676"/>
      <c r="JFG277" s="676"/>
      <c r="JFH277" s="676"/>
      <c r="JFI277" s="676"/>
      <c r="JFJ277" s="676"/>
      <c r="JFK277" s="676"/>
      <c r="JFL277" s="676"/>
      <c r="JFM277" s="676"/>
      <c r="JFN277" s="676"/>
      <c r="JFO277" s="676"/>
      <c r="JFP277" s="676"/>
      <c r="JFQ277" s="676"/>
      <c r="JFR277" s="674"/>
      <c r="JFS277" s="674"/>
      <c r="JFT277" s="674"/>
      <c r="JFU277" s="674"/>
      <c r="JFV277" s="674"/>
      <c r="JFW277" s="674"/>
      <c r="JFX277" s="674"/>
      <c r="JFY277" s="674"/>
      <c r="JFZ277" s="674"/>
      <c r="JGA277" s="674"/>
      <c r="JGB277" s="674"/>
      <c r="JGC277" s="674"/>
      <c r="JGD277" s="674"/>
      <c r="JGE277" s="674"/>
      <c r="JGF277" s="674"/>
      <c r="JGG277" s="674"/>
      <c r="JGH277" s="674"/>
      <c r="JGI277" s="674"/>
      <c r="JGJ277" s="674"/>
      <c r="JGK277" s="674"/>
      <c r="JGL277" s="674"/>
      <c r="JGM277" s="674"/>
      <c r="JGN277" s="674"/>
      <c r="JGO277" s="674"/>
      <c r="JGP277" s="675"/>
      <c r="JGQ277" s="675"/>
      <c r="JGR277" s="675"/>
      <c r="JGS277" s="675"/>
      <c r="JGT277" s="675"/>
      <c r="JGU277" s="674"/>
      <c r="JGV277" s="674"/>
      <c r="JGW277" s="675"/>
      <c r="JGX277" s="675"/>
      <c r="JGY277" s="674"/>
      <c r="JGZ277" s="674"/>
      <c r="JHA277" s="675"/>
      <c r="JHB277" s="675"/>
      <c r="JHC277" s="674"/>
      <c r="JHD277" s="674"/>
      <c r="JHE277" s="674"/>
      <c r="JHF277" s="674"/>
      <c r="JHG277" s="674"/>
      <c r="JHH277" s="674"/>
      <c r="JHI277" s="674"/>
      <c r="JHJ277" s="675"/>
      <c r="JHK277" s="675"/>
      <c r="JHL277" s="674"/>
      <c r="JHM277" s="674"/>
      <c r="JHN277" s="675"/>
      <c r="JHO277" s="675"/>
      <c r="JHP277" s="674"/>
      <c r="JHQ277" s="674"/>
      <c r="JHR277" s="674"/>
      <c r="JHS277" s="674"/>
      <c r="JHT277" s="674"/>
      <c r="JHU277" s="673"/>
      <c r="JHV277" s="677"/>
      <c r="JHW277" s="674"/>
      <c r="JHX277" s="674"/>
      <c r="JHY277" s="674"/>
      <c r="JHZ277" s="674"/>
      <c r="JIA277" s="674"/>
      <c r="JIB277" s="674"/>
      <c r="JIC277" s="674"/>
      <c r="JID277" s="676"/>
      <c r="JIE277" s="676"/>
      <c r="JIF277" s="676"/>
      <c r="JIG277" s="676"/>
      <c r="JIH277" s="676"/>
      <c r="JII277" s="676"/>
      <c r="JIJ277" s="676"/>
      <c r="JIK277" s="676"/>
      <c r="JIL277" s="676"/>
      <c r="JIM277" s="676"/>
      <c r="JIN277" s="676"/>
      <c r="JIO277" s="676"/>
      <c r="JIP277" s="676"/>
      <c r="JIQ277" s="676"/>
      <c r="JIR277" s="676"/>
      <c r="JIS277" s="676"/>
      <c r="JIT277" s="676"/>
      <c r="JIU277" s="676"/>
      <c r="JIV277" s="676"/>
      <c r="JIW277" s="676"/>
      <c r="JIX277" s="676"/>
      <c r="JIY277" s="676"/>
      <c r="JIZ277" s="676"/>
      <c r="JJA277" s="676"/>
      <c r="JJB277" s="676"/>
      <c r="JJC277" s="676"/>
      <c r="JJD277" s="676"/>
      <c r="JJE277" s="676"/>
      <c r="JJF277" s="676"/>
      <c r="JJG277" s="676"/>
      <c r="JJH277" s="676"/>
      <c r="JJI277" s="676"/>
      <c r="JJJ277" s="676"/>
      <c r="JJK277" s="676"/>
      <c r="JJL277" s="676"/>
      <c r="JJM277" s="676"/>
      <c r="JJN277" s="676"/>
      <c r="JJO277" s="676"/>
      <c r="JJP277" s="676"/>
      <c r="JJQ277" s="676"/>
      <c r="JJR277" s="676"/>
      <c r="JJS277" s="676"/>
      <c r="JJT277" s="676"/>
      <c r="JJU277" s="676"/>
      <c r="JJV277" s="674"/>
      <c r="JJW277" s="674"/>
      <c r="JJX277" s="674"/>
      <c r="JJY277" s="674"/>
      <c r="JJZ277" s="674"/>
      <c r="JKA277" s="674"/>
      <c r="JKB277" s="674"/>
      <c r="JKC277" s="674"/>
      <c r="JKD277" s="674"/>
      <c r="JKE277" s="674"/>
      <c r="JKF277" s="674"/>
      <c r="JKG277" s="674"/>
      <c r="JKH277" s="674"/>
      <c r="JKI277" s="674"/>
      <c r="JKJ277" s="674"/>
      <c r="JKK277" s="674"/>
      <c r="JKL277" s="674"/>
      <c r="JKM277" s="674"/>
      <c r="JKN277" s="674"/>
      <c r="JKO277" s="674"/>
      <c r="JKP277" s="674"/>
      <c r="JKQ277" s="674"/>
      <c r="JKR277" s="674"/>
      <c r="JKS277" s="674"/>
      <c r="JKT277" s="675"/>
      <c r="JKU277" s="675"/>
      <c r="JKV277" s="675"/>
      <c r="JKW277" s="675"/>
      <c r="JKX277" s="675"/>
      <c r="JKY277" s="674"/>
      <c r="JKZ277" s="674"/>
      <c r="JLA277" s="675"/>
      <c r="JLB277" s="675"/>
      <c r="JLC277" s="674"/>
      <c r="JLD277" s="674"/>
      <c r="JLE277" s="675"/>
      <c r="JLF277" s="675"/>
      <c r="JLG277" s="674"/>
      <c r="JLH277" s="674"/>
      <c r="JLI277" s="674"/>
      <c r="JLJ277" s="674"/>
      <c r="JLK277" s="674"/>
      <c r="JLL277" s="674"/>
      <c r="JLM277" s="674"/>
      <c r="JLN277" s="675"/>
      <c r="JLO277" s="675"/>
      <c r="JLP277" s="674"/>
      <c r="JLQ277" s="674"/>
      <c r="JLR277" s="675"/>
      <c r="JLS277" s="675"/>
      <c r="JLT277" s="674"/>
      <c r="JLU277" s="674"/>
      <c r="JLV277" s="674"/>
      <c r="JLW277" s="674"/>
      <c r="JLX277" s="674"/>
      <c r="JLY277" s="673"/>
      <c r="JLZ277" s="677"/>
      <c r="JMA277" s="674"/>
      <c r="JMB277" s="674"/>
      <c r="JMC277" s="674"/>
      <c r="JMD277" s="674"/>
      <c r="JME277" s="674"/>
      <c r="JMF277" s="674"/>
      <c r="JMG277" s="674"/>
      <c r="JMH277" s="676"/>
      <c r="JMI277" s="676"/>
      <c r="JMJ277" s="676"/>
      <c r="JMK277" s="676"/>
      <c r="JML277" s="676"/>
      <c r="JMM277" s="676"/>
      <c r="JMN277" s="676"/>
      <c r="JMO277" s="676"/>
      <c r="JMP277" s="676"/>
      <c r="JMQ277" s="676"/>
      <c r="JMR277" s="676"/>
      <c r="JMS277" s="676"/>
      <c r="JMT277" s="676"/>
      <c r="JMU277" s="676"/>
      <c r="JMV277" s="676"/>
      <c r="JMW277" s="676"/>
      <c r="JMX277" s="676"/>
      <c r="JMY277" s="676"/>
      <c r="JMZ277" s="676"/>
      <c r="JNA277" s="676"/>
      <c r="JNB277" s="676"/>
      <c r="JNC277" s="676"/>
      <c r="JND277" s="676"/>
      <c r="JNE277" s="676"/>
      <c r="JNF277" s="676"/>
      <c r="JNG277" s="676"/>
      <c r="JNH277" s="676"/>
      <c r="JNI277" s="676"/>
      <c r="JNJ277" s="676"/>
      <c r="JNK277" s="676"/>
      <c r="JNL277" s="676"/>
      <c r="JNM277" s="676"/>
      <c r="JNN277" s="676"/>
      <c r="JNO277" s="676"/>
      <c r="JNP277" s="676"/>
      <c r="JNQ277" s="676"/>
      <c r="JNR277" s="676"/>
      <c r="JNS277" s="676"/>
      <c r="JNT277" s="676"/>
      <c r="JNU277" s="676"/>
      <c r="JNV277" s="676"/>
      <c r="JNW277" s="676"/>
      <c r="JNX277" s="676"/>
      <c r="JNY277" s="676"/>
      <c r="JNZ277" s="674"/>
      <c r="JOA277" s="674"/>
      <c r="JOB277" s="674"/>
      <c r="JOC277" s="674"/>
      <c r="JOD277" s="674"/>
      <c r="JOE277" s="674"/>
      <c r="JOF277" s="674"/>
      <c r="JOG277" s="674"/>
      <c r="JOH277" s="674"/>
      <c r="JOI277" s="674"/>
      <c r="JOJ277" s="674"/>
      <c r="JOK277" s="674"/>
      <c r="JOL277" s="674"/>
      <c r="JOM277" s="674"/>
      <c r="JON277" s="674"/>
      <c r="JOO277" s="674"/>
      <c r="JOP277" s="674"/>
      <c r="JOQ277" s="674"/>
      <c r="JOR277" s="674"/>
      <c r="JOS277" s="674"/>
      <c r="JOT277" s="674"/>
      <c r="JOU277" s="674"/>
      <c r="JOV277" s="674"/>
      <c r="JOW277" s="674"/>
      <c r="JOX277" s="675"/>
      <c r="JOY277" s="675"/>
      <c r="JOZ277" s="675"/>
      <c r="JPA277" s="675"/>
      <c r="JPB277" s="675"/>
      <c r="JPC277" s="674"/>
      <c r="JPD277" s="674"/>
      <c r="JPE277" s="675"/>
      <c r="JPF277" s="675"/>
      <c r="JPG277" s="674"/>
      <c r="JPH277" s="674"/>
      <c r="JPI277" s="675"/>
      <c r="JPJ277" s="675"/>
      <c r="JPK277" s="674"/>
      <c r="JPL277" s="674"/>
      <c r="JPM277" s="674"/>
      <c r="JPN277" s="674"/>
      <c r="JPO277" s="674"/>
      <c r="JPP277" s="674"/>
      <c r="JPQ277" s="674"/>
      <c r="JPR277" s="675"/>
      <c r="JPS277" s="675"/>
      <c r="JPT277" s="674"/>
      <c r="JPU277" s="674"/>
      <c r="JPV277" s="675"/>
      <c r="JPW277" s="675"/>
      <c r="JPX277" s="674"/>
      <c r="JPY277" s="674"/>
      <c r="JPZ277" s="674"/>
      <c r="JQA277" s="674"/>
      <c r="JQB277" s="674"/>
      <c r="JQC277" s="673"/>
      <c r="JQD277" s="677"/>
      <c r="JQE277" s="674"/>
      <c r="JQF277" s="674"/>
      <c r="JQG277" s="674"/>
      <c r="JQH277" s="674"/>
      <c r="JQI277" s="674"/>
      <c r="JQJ277" s="674"/>
      <c r="JQK277" s="674"/>
      <c r="JQL277" s="676"/>
      <c r="JQM277" s="676"/>
      <c r="JQN277" s="676"/>
      <c r="JQO277" s="676"/>
      <c r="JQP277" s="676"/>
      <c r="JQQ277" s="676"/>
      <c r="JQR277" s="676"/>
      <c r="JQS277" s="676"/>
      <c r="JQT277" s="676"/>
      <c r="JQU277" s="676"/>
      <c r="JQV277" s="676"/>
      <c r="JQW277" s="676"/>
      <c r="JQX277" s="676"/>
      <c r="JQY277" s="676"/>
      <c r="JQZ277" s="676"/>
      <c r="JRA277" s="676"/>
      <c r="JRB277" s="676"/>
      <c r="JRC277" s="676"/>
      <c r="JRD277" s="676"/>
      <c r="JRE277" s="676"/>
      <c r="JRF277" s="676"/>
      <c r="JRG277" s="676"/>
      <c r="JRH277" s="676"/>
      <c r="JRI277" s="676"/>
      <c r="JRJ277" s="676"/>
      <c r="JRK277" s="676"/>
      <c r="JRL277" s="676"/>
      <c r="JRM277" s="676"/>
      <c r="JRN277" s="676"/>
      <c r="JRO277" s="676"/>
      <c r="JRP277" s="676"/>
      <c r="JRQ277" s="676"/>
      <c r="JRR277" s="676"/>
      <c r="JRS277" s="676"/>
      <c r="JRT277" s="676"/>
      <c r="JRU277" s="676"/>
      <c r="JRV277" s="676"/>
      <c r="JRW277" s="676"/>
      <c r="JRX277" s="676"/>
      <c r="JRY277" s="676"/>
      <c r="JRZ277" s="676"/>
      <c r="JSA277" s="676"/>
      <c r="JSB277" s="676"/>
      <c r="JSC277" s="676"/>
      <c r="JSD277" s="674"/>
      <c r="JSE277" s="674"/>
      <c r="JSF277" s="674"/>
      <c r="JSG277" s="674"/>
      <c r="JSH277" s="674"/>
      <c r="JSI277" s="674"/>
      <c r="JSJ277" s="674"/>
      <c r="JSK277" s="674"/>
      <c r="JSL277" s="674"/>
      <c r="JSM277" s="674"/>
      <c r="JSN277" s="674"/>
      <c r="JSO277" s="674"/>
      <c r="JSP277" s="674"/>
      <c r="JSQ277" s="674"/>
      <c r="JSR277" s="674"/>
      <c r="JSS277" s="674"/>
      <c r="JST277" s="674"/>
      <c r="JSU277" s="674"/>
      <c r="JSV277" s="674"/>
      <c r="JSW277" s="674"/>
      <c r="JSX277" s="674"/>
      <c r="JSY277" s="674"/>
      <c r="JSZ277" s="674"/>
      <c r="JTA277" s="674"/>
      <c r="JTB277" s="675"/>
      <c r="JTC277" s="675"/>
      <c r="JTD277" s="675"/>
      <c r="JTE277" s="675"/>
      <c r="JTF277" s="675"/>
      <c r="JTG277" s="674"/>
      <c r="JTH277" s="674"/>
      <c r="JTI277" s="675"/>
      <c r="JTJ277" s="675"/>
      <c r="JTK277" s="674"/>
      <c r="JTL277" s="674"/>
      <c r="JTM277" s="675"/>
      <c r="JTN277" s="675"/>
      <c r="JTO277" s="674"/>
      <c r="JTP277" s="674"/>
      <c r="JTQ277" s="674"/>
      <c r="JTR277" s="674"/>
      <c r="JTS277" s="674"/>
      <c r="JTT277" s="674"/>
      <c r="JTU277" s="674"/>
      <c r="JTV277" s="675"/>
      <c r="JTW277" s="675"/>
      <c r="JTX277" s="674"/>
      <c r="JTY277" s="674"/>
      <c r="JTZ277" s="675"/>
      <c r="JUA277" s="675"/>
      <c r="JUB277" s="674"/>
      <c r="JUC277" s="674"/>
      <c r="JUD277" s="674"/>
      <c r="JUE277" s="674"/>
      <c r="JUF277" s="674"/>
      <c r="JUG277" s="673"/>
      <c r="JUH277" s="677"/>
      <c r="JUI277" s="674"/>
      <c r="JUJ277" s="674"/>
      <c r="JUK277" s="674"/>
      <c r="JUL277" s="674"/>
      <c r="JUM277" s="674"/>
      <c r="JUN277" s="674"/>
      <c r="JUO277" s="674"/>
      <c r="JUP277" s="676"/>
      <c r="JUQ277" s="676"/>
      <c r="JUR277" s="676"/>
      <c r="JUS277" s="676"/>
      <c r="JUT277" s="676"/>
      <c r="JUU277" s="676"/>
      <c r="JUV277" s="676"/>
      <c r="JUW277" s="676"/>
      <c r="JUX277" s="676"/>
      <c r="JUY277" s="676"/>
      <c r="JUZ277" s="676"/>
      <c r="JVA277" s="676"/>
      <c r="JVB277" s="676"/>
      <c r="JVC277" s="676"/>
      <c r="JVD277" s="676"/>
      <c r="JVE277" s="676"/>
      <c r="JVF277" s="676"/>
      <c r="JVG277" s="676"/>
      <c r="JVH277" s="676"/>
      <c r="JVI277" s="676"/>
      <c r="JVJ277" s="676"/>
      <c r="JVK277" s="676"/>
      <c r="JVL277" s="676"/>
      <c r="JVM277" s="676"/>
      <c r="JVN277" s="676"/>
      <c r="JVO277" s="676"/>
      <c r="JVP277" s="676"/>
      <c r="JVQ277" s="676"/>
      <c r="JVR277" s="676"/>
      <c r="JVS277" s="676"/>
      <c r="JVT277" s="676"/>
      <c r="JVU277" s="676"/>
      <c r="JVV277" s="676"/>
      <c r="JVW277" s="676"/>
      <c r="JVX277" s="676"/>
      <c r="JVY277" s="676"/>
      <c r="JVZ277" s="676"/>
      <c r="JWA277" s="676"/>
      <c r="JWB277" s="676"/>
      <c r="JWC277" s="676"/>
      <c r="JWD277" s="676"/>
      <c r="JWE277" s="676"/>
      <c r="JWF277" s="676"/>
      <c r="JWG277" s="676"/>
      <c r="JWH277" s="674"/>
      <c r="JWI277" s="674"/>
      <c r="JWJ277" s="674"/>
      <c r="JWK277" s="674"/>
      <c r="JWL277" s="674"/>
      <c r="JWM277" s="674"/>
      <c r="JWN277" s="674"/>
      <c r="JWO277" s="674"/>
      <c r="JWP277" s="674"/>
      <c r="JWQ277" s="674"/>
      <c r="JWR277" s="674"/>
      <c r="JWS277" s="674"/>
      <c r="JWT277" s="674"/>
      <c r="JWU277" s="674"/>
      <c r="JWV277" s="674"/>
      <c r="JWW277" s="674"/>
      <c r="JWX277" s="674"/>
      <c r="JWY277" s="674"/>
      <c r="JWZ277" s="674"/>
      <c r="JXA277" s="674"/>
      <c r="JXB277" s="674"/>
      <c r="JXC277" s="674"/>
      <c r="JXD277" s="674"/>
      <c r="JXE277" s="674"/>
      <c r="JXF277" s="675"/>
      <c r="JXG277" s="675"/>
      <c r="JXH277" s="675"/>
      <c r="JXI277" s="675"/>
      <c r="JXJ277" s="675"/>
      <c r="JXK277" s="674"/>
      <c r="JXL277" s="674"/>
      <c r="JXM277" s="675"/>
      <c r="JXN277" s="675"/>
      <c r="JXO277" s="674"/>
      <c r="JXP277" s="674"/>
      <c r="JXQ277" s="675"/>
      <c r="JXR277" s="675"/>
      <c r="JXS277" s="674"/>
      <c r="JXT277" s="674"/>
      <c r="JXU277" s="674"/>
      <c r="JXV277" s="674"/>
      <c r="JXW277" s="674"/>
      <c r="JXX277" s="674"/>
      <c r="JXY277" s="674"/>
      <c r="JXZ277" s="675"/>
      <c r="JYA277" s="675"/>
      <c r="JYB277" s="674"/>
      <c r="JYC277" s="674"/>
      <c r="JYD277" s="675"/>
      <c r="JYE277" s="675"/>
      <c r="JYF277" s="674"/>
      <c r="JYG277" s="674"/>
      <c r="JYH277" s="674"/>
      <c r="JYI277" s="674"/>
      <c r="JYJ277" s="674"/>
      <c r="JYK277" s="673"/>
      <c r="JYL277" s="677"/>
      <c r="JYM277" s="674"/>
      <c r="JYN277" s="674"/>
      <c r="JYO277" s="674"/>
      <c r="JYP277" s="674"/>
      <c r="JYQ277" s="674"/>
      <c r="JYR277" s="674"/>
      <c r="JYS277" s="674"/>
      <c r="JYT277" s="676"/>
      <c r="JYU277" s="676"/>
      <c r="JYV277" s="676"/>
      <c r="JYW277" s="676"/>
      <c r="JYX277" s="676"/>
      <c r="JYY277" s="676"/>
      <c r="JYZ277" s="676"/>
      <c r="JZA277" s="676"/>
      <c r="JZB277" s="676"/>
      <c r="JZC277" s="676"/>
      <c r="JZD277" s="676"/>
      <c r="JZE277" s="676"/>
      <c r="JZF277" s="676"/>
      <c r="JZG277" s="676"/>
      <c r="JZH277" s="676"/>
      <c r="JZI277" s="676"/>
      <c r="JZJ277" s="676"/>
      <c r="JZK277" s="676"/>
      <c r="JZL277" s="676"/>
      <c r="JZM277" s="676"/>
      <c r="JZN277" s="676"/>
      <c r="JZO277" s="676"/>
      <c r="JZP277" s="676"/>
      <c r="JZQ277" s="676"/>
      <c r="JZR277" s="676"/>
      <c r="JZS277" s="676"/>
      <c r="JZT277" s="676"/>
      <c r="JZU277" s="676"/>
      <c r="JZV277" s="676"/>
      <c r="JZW277" s="676"/>
      <c r="JZX277" s="676"/>
      <c r="JZY277" s="676"/>
      <c r="JZZ277" s="676"/>
      <c r="KAA277" s="676"/>
      <c r="KAB277" s="676"/>
      <c r="KAC277" s="676"/>
      <c r="KAD277" s="676"/>
      <c r="KAE277" s="676"/>
      <c r="KAF277" s="676"/>
      <c r="KAG277" s="676"/>
      <c r="KAH277" s="676"/>
      <c r="KAI277" s="676"/>
      <c r="KAJ277" s="676"/>
      <c r="KAK277" s="676"/>
      <c r="KAL277" s="674"/>
      <c r="KAM277" s="674"/>
      <c r="KAN277" s="674"/>
      <c r="KAO277" s="674"/>
      <c r="KAP277" s="674"/>
      <c r="KAQ277" s="674"/>
      <c r="KAR277" s="674"/>
      <c r="KAS277" s="674"/>
      <c r="KAT277" s="674"/>
      <c r="KAU277" s="674"/>
      <c r="KAV277" s="674"/>
      <c r="KAW277" s="674"/>
      <c r="KAX277" s="674"/>
      <c r="KAY277" s="674"/>
      <c r="KAZ277" s="674"/>
      <c r="KBA277" s="674"/>
      <c r="KBB277" s="674"/>
      <c r="KBC277" s="674"/>
      <c r="KBD277" s="674"/>
      <c r="KBE277" s="674"/>
      <c r="KBF277" s="674"/>
      <c r="KBG277" s="674"/>
      <c r="KBH277" s="674"/>
      <c r="KBI277" s="674"/>
      <c r="KBJ277" s="675"/>
      <c r="KBK277" s="675"/>
      <c r="KBL277" s="675"/>
      <c r="KBM277" s="675"/>
      <c r="KBN277" s="675"/>
      <c r="KBO277" s="674"/>
      <c r="KBP277" s="674"/>
      <c r="KBQ277" s="675"/>
      <c r="KBR277" s="675"/>
      <c r="KBS277" s="674"/>
      <c r="KBT277" s="674"/>
      <c r="KBU277" s="675"/>
      <c r="KBV277" s="675"/>
      <c r="KBW277" s="674"/>
      <c r="KBX277" s="674"/>
      <c r="KBY277" s="674"/>
      <c r="KBZ277" s="674"/>
      <c r="KCA277" s="674"/>
      <c r="KCB277" s="674"/>
      <c r="KCC277" s="674"/>
      <c r="KCD277" s="675"/>
      <c r="KCE277" s="675"/>
      <c r="KCF277" s="674"/>
      <c r="KCG277" s="674"/>
      <c r="KCH277" s="675"/>
      <c r="KCI277" s="675"/>
      <c r="KCJ277" s="674"/>
      <c r="KCK277" s="674"/>
      <c r="KCL277" s="674"/>
      <c r="KCM277" s="674"/>
      <c r="KCN277" s="674"/>
      <c r="KCO277" s="673"/>
      <c r="KCP277" s="677"/>
      <c r="KCQ277" s="674"/>
      <c r="KCR277" s="674"/>
      <c r="KCS277" s="674"/>
      <c r="KCT277" s="674"/>
      <c r="KCU277" s="674"/>
      <c r="KCV277" s="674"/>
      <c r="KCW277" s="674"/>
      <c r="KCX277" s="676"/>
      <c r="KCY277" s="676"/>
      <c r="KCZ277" s="676"/>
      <c r="KDA277" s="676"/>
      <c r="KDB277" s="676"/>
      <c r="KDC277" s="676"/>
      <c r="KDD277" s="676"/>
      <c r="KDE277" s="676"/>
      <c r="KDF277" s="676"/>
      <c r="KDG277" s="676"/>
      <c r="KDH277" s="676"/>
      <c r="KDI277" s="676"/>
      <c r="KDJ277" s="676"/>
      <c r="KDK277" s="676"/>
      <c r="KDL277" s="676"/>
      <c r="KDM277" s="676"/>
      <c r="KDN277" s="676"/>
      <c r="KDO277" s="676"/>
      <c r="KDP277" s="676"/>
      <c r="KDQ277" s="676"/>
      <c r="KDR277" s="676"/>
      <c r="KDS277" s="676"/>
      <c r="KDT277" s="676"/>
      <c r="KDU277" s="676"/>
      <c r="KDV277" s="676"/>
      <c r="KDW277" s="676"/>
      <c r="KDX277" s="676"/>
      <c r="KDY277" s="676"/>
      <c r="KDZ277" s="676"/>
      <c r="KEA277" s="676"/>
      <c r="KEB277" s="676"/>
      <c r="KEC277" s="676"/>
      <c r="KED277" s="676"/>
      <c r="KEE277" s="676"/>
      <c r="KEF277" s="676"/>
      <c r="KEG277" s="676"/>
      <c r="KEH277" s="676"/>
      <c r="KEI277" s="676"/>
      <c r="KEJ277" s="676"/>
      <c r="KEK277" s="676"/>
      <c r="KEL277" s="676"/>
      <c r="KEM277" s="676"/>
      <c r="KEN277" s="676"/>
      <c r="KEO277" s="676"/>
      <c r="KEP277" s="674"/>
      <c r="KEQ277" s="674"/>
      <c r="KER277" s="674"/>
      <c r="KES277" s="674"/>
      <c r="KET277" s="674"/>
      <c r="KEU277" s="674"/>
      <c r="KEV277" s="674"/>
      <c r="KEW277" s="674"/>
      <c r="KEX277" s="674"/>
      <c r="KEY277" s="674"/>
      <c r="KEZ277" s="674"/>
      <c r="KFA277" s="674"/>
      <c r="KFB277" s="674"/>
      <c r="KFC277" s="674"/>
      <c r="KFD277" s="674"/>
      <c r="KFE277" s="674"/>
      <c r="KFF277" s="674"/>
      <c r="KFG277" s="674"/>
      <c r="KFH277" s="674"/>
      <c r="KFI277" s="674"/>
      <c r="KFJ277" s="674"/>
      <c r="KFK277" s="674"/>
      <c r="KFL277" s="674"/>
      <c r="KFM277" s="674"/>
      <c r="KFN277" s="675"/>
      <c r="KFO277" s="675"/>
      <c r="KFP277" s="675"/>
      <c r="KFQ277" s="675"/>
      <c r="KFR277" s="675"/>
      <c r="KFS277" s="674"/>
      <c r="KFT277" s="674"/>
      <c r="KFU277" s="675"/>
      <c r="KFV277" s="675"/>
      <c r="KFW277" s="674"/>
      <c r="KFX277" s="674"/>
      <c r="KFY277" s="675"/>
      <c r="KFZ277" s="675"/>
      <c r="KGA277" s="674"/>
      <c r="KGB277" s="674"/>
      <c r="KGC277" s="674"/>
      <c r="KGD277" s="674"/>
      <c r="KGE277" s="674"/>
      <c r="KGF277" s="674"/>
      <c r="KGG277" s="674"/>
      <c r="KGH277" s="675"/>
      <c r="KGI277" s="675"/>
      <c r="KGJ277" s="674"/>
      <c r="KGK277" s="674"/>
      <c r="KGL277" s="675"/>
      <c r="KGM277" s="675"/>
      <c r="KGN277" s="674"/>
      <c r="KGO277" s="674"/>
      <c r="KGP277" s="674"/>
      <c r="KGQ277" s="674"/>
      <c r="KGR277" s="674"/>
      <c r="KGS277" s="673"/>
      <c r="KGT277" s="677"/>
      <c r="KGU277" s="674"/>
      <c r="KGV277" s="674"/>
      <c r="KGW277" s="674"/>
      <c r="KGX277" s="674"/>
      <c r="KGY277" s="674"/>
      <c r="KGZ277" s="674"/>
      <c r="KHA277" s="674"/>
      <c r="KHB277" s="676"/>
      <c r="KHC277" s="676"/>
      <c r="KHD277" s="676"/>
      <c r="KHE277" s="676"/>
      <c r="KHF277" s="676"/>
      <c r="KHG277" s="676"/>
      <c r="KHH277" s="676"/>
      <c r="KHI277" s="676"/>
      <c r="KHJ277" s="676"/>
      <c r="KHK277" s="676"/>
      <c r="KHL277" s="676"/>
      <c r="KHM277" s="676"/>
      <c r="KHN277" s="676"/>
      <c r="KHO277" s="676"/>
      <c r="KHP277" s="676"/>
      <c r="KHQ277" s="676"/>
      <c r="KHR277" s="676"/>
      <c r="KHS277" s="676"/>
      <c r="KHT277" s="676"/>
      <c r="KHU277" s="676"/>
      <c r="KHV277" s="676"/>
      <c r="KHW277" s="676"/>
      <c r="KHX277" s="676"/>
      <c r="KHY277" s="676"/>
      <c r="KHZ277" s="676"/>
      <c r="KIA277" s="676"/>
      <c r="KIB277" s="676"/>
      <c r="KIC277" s="676"/>
      <c r="KID277" s="676"/>
      <c r="KIE277" s="676"/>
      <c r="KIF277" s="676"/>
      <c r="KIG277" s="676"/>
      <c r="KIH277" s="676"/>
      <c r="KII277" s="676"/>
      <c r="KIJ277" s="676"/>
      <c r="KIK277" s="676"/>
      <c r="KIL277" s="676"/>
      <c r="KIM277" s="676"/>
      <c r="KIN277" s="676"/>
      <c r="KIO277" s="676"/>
      <c r="KIP277" s="676"/>
      <c r="KIQ277" s="676"/>
      <c r="KIR277" s="676"/>
      <c r="KIS277" s="676"/>
      <c r="KIT277" s="674"/>
      <c r="KIU277" s="674"/>
      <c r="KIV277" s="674"/>
      <c r="KIW277" s="674"/>
      <c r="KIX277" s="674"/>
      <c r="KIY277" s="674"/>
      <c r="KIZ277" s="674"/>
      <c r="KJA277" s="674"/>
      <c r="KJB277" s="674"/>
      <c r="KJC277" s="674"/>
      <c r="KJD277" s="674"/>
      <c r="KJE277" s="674"/>
      <c r="KJF277" s="674"/>
      <c r="KJG277" s="674"/>
      <c r="KJH277" s="674"/>
      <c r="KJI277" s="674"/>
      <c r="KJJ277" s="674"/>
      <c r="KJK277" s="674"/>
      <c r="KJL277" s="674"/>
      <c r="KJM277" s="674"/>
      <c r="KJN277" s="674"/>
      <c r="KJO277" s="674"/>
      <c r="KJP277" s="674"/>
      <c r="KJQ277" s="674"/>
      <c r="KJR277" s="675"/>
      <c r="KJS277" s="675"/>
      <c r="KJT277" s="675"/>
      <c r="KJU277" s="675"/>
      <c r="KJV277" s="675"/>
      <c r="KJW277" s="674"/>
      <c r="KJX277" s="674"/>
      <c r="KJY277" s="675"/>
      <c r="KJZ277" s="675"/>
      <c r="KKA277" s="674"/>
      <c r="KKB277" s="674"/>
      <c r="KKC277" s="675"/>
      <c r="KKD277" s="675"/>
      <c r="KKE277" s="674"/>
      <c r="KKF277" s="674"/>
      <c r="KKG277" s="674"/>
      <c r="KKH277" s="674"/>
      <c r="KKI277" s="674"/>
      <c r="KKJ277" s="674"/>
      <c r="KKK277" s="674"/>
      <c r="KKL277" s="675"/>
      <c r="KKM277" s="675"/>
      <c r="KKN277" s="674"/>
      <c r="KKO277" s="674"/>
      <c r="KKP277" s="675"/>
      <c r="KKQ277" s="675"/>
      <c r="KKR277" s="674"/>
      <c r="KKS277" s="674"/>
      <c r="KKT277" s="674"/>
      <c r="KKU277" s="674"/>
      <c r="KKV277" s="674"/>
      <c r="KKW277" s="673"/>
      <c r="KKX277" s="677"/>
      <c r="KKY277" s="674"/>
      <c r="KKZ277" s="674"/>
      <c r="KLA277" s="674"/>
      <c r="KLB277" s="674"/>
      <c r="KLC277" s="674"/>
      <c r="KLD277" s="674"/>
      <c r="KLE277" s="674"/>
      <c r="KLF277" s="676"/>
      <c r="KLG277" s="676"/>
      <c r="KLH277" s="676"/>
      <c r="KLI277" s="676"/>
      <c r="KLJ277" s="676"/>
      <c r="KLK277" s="676"/>
      <c r="KLL277" s="676"/>
      <c r="KLM277" s="676"/>
      <c r="KLN277" s="676"/>
      <c r="KLO277" s="676"/>
      <c r="KLP277" s="676"/>
      <c r="KLQ277" s="676"/>
      <c r="KLR277" s="676"/>
      <c r="KLS277" s="676"/>
      <c r="KLT277" s="676"/>
      <c r="KLU277" s="676"/>
      <c r="KLV277" s="676"/>
      <c r="KLW277" s="676"/>
      <c r="KLX277" s="676"/>
      <c r="KLY277" s="676"/>
      <c r="KLZ277" s="676"/>
      <c r="KMA277" s="676"/>
      <c r="KMB277" s="676"/>
      <c r="KMC277" s="676"/>
      <c r="KMD277" s="676"/>
      <c r="KME277" s="676"/>
      <c r="KMF277" s="676"/>
      <c r="KMG277" s="676"/>
      <c r="KMH277" s="676"/>
      <c r="KMI277" s="676"/>
      <c r="KMJ277" s="676"/>
      <c r="KMK277" s="676"/>
      <c r="KML277" s="676"/>
      <c r="KMM277" s="676"/>
      <c r="KMN277" s="676"/>
      <c r="KMO277" s="676"/>
      <c r="KMP277" s="676"/>
      <c r="KMQ277" s="676"/>
      <c r="KMR277" s="676"/>
      <c r="KMS277" s="676"/>
      <c r="KMT277" s="676"/>
      <c r="KMU277" s="676"/>
      <c r="KMV277" s="676"/>
      <c r="KMW277" s="676"/>
      <c r="KMX277" s="674"/>
      <c r="KMY277" s="674"/>
      <c r="KMZ277" s="674"/>
      <c r="KNA277" s="674"/>
      <c r="KNB277" s="674"/>
      <c r="KNC277" s="674"/>
      <c r="KND277" s="674"/>
      <c r="KNE277" s="674"/>
      <c r="KNF277" s="674"/>
      <c r="KNG277" s="674"/>
      <c r="KNH277" s="674"/>
      <c r="KNI277" s="674"/>
      <c r="KNJ277" s="674"/>
      <c r="KNK277" s="674"/>
      <c r="KNL277" s="674"/>
      <c r="KNM277" s="674"/>
      <c r="KNN277" s="674"/>
      <c r="KNO277" s="674"/>
      <c r="KNP277" s="674"/>
      <c r="KNQ277" s="674"/>
      <c r="KNR277" s="674"/>
      <c r="KNS277" s="674"/>
      <c r="KNT277" s="674"/>
      <c r="KNU277" s="674"/>
      <c r="KNV277" s="675"/>
      <c r="KNW277" s="675"/>
      <c r="KNX277" s="675"/>
      <c r="KNY277" s="675"/>
      <c r="KNZ277" s="675"/>
      <c r="KOA277" s="674"/>
      <c r="KOB277" s="674"/>
      <c r="KOC277" s="675"/>
      <c r="KOD277" s="675"/>
      <c r="KOE277" s="674"/>
      <c r="KOF277" s="674"/>
      <c r="KOG277" s="675"/>
      <c r="KOH277" s="675"/>
      <c r="KOI277" s="674"/>
      <c r="KOJ277" s="674"/>
      <c r="KOK277" s="674"/>
      <c r="KOL277" s="674"/>
      <c r="KOM277" s="674"/>
      <c r="KON277" s="674"/>
      <c r="KOO277" s="674"/>
      <c r="KOP277" s="675"/>
      <c r="KOQ277" s="675"/>
      <c r="KOR277" s="674"/>
      <c r="KOS277" s="674"/>
      <c r="KOT277" s="675"/>
      <c r="KOU277" s="675"/>
      <c r="KOV277" s="674"/>
      <c r="KOW277" s="674"/>
      <c r="KOX277" s="674"/>
      <c r="KOY277" s="674"/>
      <c r="KOZ277" s="674"/>
      <c r="KPA277" s="673"/>
      <c r="KPB277" s="677"/>
      <c r="KPC277" s="674"/>
      <c r="KPD277" s="674"/>
      <c r="KPE277" s="674"/>
      <c r="KPF277" s="674"/>
      <c r="KPG277" s="674"/>
      <c r="KPH277" s="674"/>
      <c r="KPI277" s="674"/>
      <c r="KPJ277" s="676"/>
      <c r="KPK277" s="676"/>
      <c r="KPL277" s="676"/>
      <c r="KPM277" s="676"/>
      <c r="KPN277" s="676"/>
      <c r="KPO277" s="676"/>
      <c r="KPP277" s="676"/>
      <c r="KPQ277" s="676"/>
      <c r="KPR277" s="676"/>
      <c r="KPS277" s="676"/>
      <c r="KPT277" s="676"/>
      <c r="KPU277" s="676"/>
      <c r="KPV277" s="676"/>
      <c r="KPW277" s="676"/>
      <c r="KPX277" s="676"/>
      <c r="KPY277" s="676"/>
      <c r="KPZ277" s="676"/>
      <c r="KQA277" s="676"/>
      <c r="KQB277" s="676"/>
      <c r="KQC277" s="676"/>
      <c r="KQD277" s="676"/>
      <c r="KQE277" s="676"/>
      <c r="KQF277" s="676"/>
      <c r="KQG277" s="676"/>
      <c r="KQH277" s="676"/>
      <c r="KQI277" s="676"/>
      <c r="KQJ277" s="676"/>
      <c r="KQK277" s="676"/>
      <c r="KQL277" s="676"/>
      <c r="KQM277" s="676"/>
      <c r="KQN277" s="676"/>
      <c r="KQO277" s="676"/>
      <c r="KQP277" s="676"/>
      <c r="KQQ277" s="676"/>
      <c r="KQR277" s="676"/>
      <c r="KQS277" s="676"/>
      <c r="KQT277" s="676"/>
      <c r="KQU277" s="676"/>
      <c r="KQV277" s="676"/>
      <c r="KQW277" s="676"/>
      <c r="KQX277" s="676"/>
      <c r="KQY277" s="676"/>
      <c r="KQZ277" s="676"/>
      <c r="KRA277" s="676"/>
      <c r="KRB277" s="674"/>
      <c r="KRC277" s="674"/>
      <c r="KRD277" s="674"/>
      <c r="KRE277" s="674"/>
      <c r="KRF277" s="674"/>
      <c r="KRG277" s="674"/>
      <c r="KRH277" s="674"/>
      <c r="KRI277" s="674"/>
      <c r="KRJ277" s="674"/>
      <c r="KRK277" s="674"/>
      <c r="KRL277" s="674"/>
      <c r="KRM277" s="674"/>
      <c r="KRN277" s="674"/>
      <c r="KRO277" s="674"/>
      <c r="KRP277" s="674"/>
      <c r="KRQ277" s="674"/>
      <c r="KRR277" s="674"/>
      <c r="KRS277" s="674"/>
      <c r="KRT277" s="674"/>
      <c r="KRU277" s="674"/>
      <c r="KRV277" s="674"/>
      <c r="KRW277" s="674"/>
      <c r="KRX277" s="674"/>
      <c r="KRY277" s="674"/>
      <c r="KRZ277" s="675"/>
      <c r="KSA277" s="675"/>
      <c r="KSB277" s="675"/>
      <c r="KSC277" s="675"/>
      <c r="KSD277" s="675"/>
      <c r="KSE277" s="674"/>
      <c r="KSF277" s="674"/>
      <c r="KSG277" s="675"/>
      <c r="KSH277" s="675"/>
      <c r="KSI277" s="674"/>
      <c r="KSJ277" s="674"/>
      <c r="KSK277" s="675"/>
      <c r="KSL277" s="675"/>
      <c r="KSM277" s="674"/>
      <c r="KSN277" s="674"/>
      <c r="KSO277" s="674"/>
      <c r="KSP277" s="674"/>
      <c r="KSQ277" s="674"/>
      <c r="KSR277" s="674"/>
      <c r="KSS277" s="674"/>
      <c r="KST277" s="675"/>
      <c r="KSU277" s="675"/>
      <c r="KSV277" s="674"/>
      <c r="KSW277" s="674"/>
      <c r="KSX277" s="675"/>
      <c r="KSY277" s="675"/>
      <c r="KSZ277" s="674"/>
      <c r="KTA277" s="674"/>
      <c r="KTB277" s="674"/>
      <c r="KTC277" s="674"/>
      <c r="KTD277" s="674"/>
      <c r="KTE277" s="673"/>
      <c r="KTF277" s="677"/>
      <c r="KTG277" s="674"/>
      <c r="KTH277" s="674"/>
      <c r="KTI277" s="674"/>
      <c r="KTJ277" s="674"/>
      <c r="KTK277" s="674"/>
      <c r="KTL277" s="674"/>
      <c r="KTM277" s="674"/>
      <c r="KTN277" s="676"/>
      <c r="KTO277" s="676"/>
      <c r="KTP277" s="676"/>
      <c r="KTQ277" s="676"/>
      <c r="KTR277" s="676"/>
      <c r="KTS277" s="676"/>
      <c r="KTT277" s="676"/>
      <c r="KTU277" s="676"/>
      <c r="KTV277" s="676"/>
      <c r="KTW277" s="676"/>
      <c r="KTX277" s="676"/>
      <c r="KTY277" s="676"/>
      <c r="KTZ277" s="676"/>
      <c r="KUA277" s="676"/>
      <c r="KUB277" s="676"/>
      <c r="KUC277" s="676"/>
      <c r="KUD277" s="676"/>
      <c r="KUE277" s="676"/>
      <c r="KUF277" s="676"/>
      <c r="KUG277" s="676"/>
      <c r="KUH277" s="676"/>
      <c r="KUI277" s="676"/>
      <c r="KUJ277" s="676"/>
      <c r="KUK277" s="676"/>
      <c r="KUL277" s="676"/>
      <c r="KUM277" s="676"/>
      <c r="KUN277" s="676"/>
      <c r="KUO277" s="676"/>
      <c r="KUP277" s="676"/>
      <c r="KUQ277" s="676"/>
      <c r="KUR277" s="676"/>
      <c r="KUS277" s="676"/>
      <c r="KUT277" s="676"/>
      <c r="KUU277" s="676"/>
      <c r="KUV277" s="676"/>
      <c r="KUW277" s="676"/>
      <c r="KUX277" s="676"/>
      <c r="KUY277" s="676"/>
      <c r="KUZ277" s="676"/>
      <c r="KVA277" s="676"/>
      <c r="KVB277" s="676"/>
      <c r="KVC277" s="676"/>
      <c r="KVD277" s="676"/>
      <c r="KVE277" s="676"/>
      <c r="KVF277" s="674"/>
      <c r="KVG277" s="674"/>
      <c r="KVH277" s="674"/>
      <c r="KVI277" s="674"/>
      <c r="KVJ277" s="674"/>
      <c r="KVK277" s="674"/>
      <c r="KVL277" s="674"/>
      <c r="KVM277" s="674"/>
      <c r="KVN277" s="674"/>
      <c r="KVO277" s="674"/>
      <c r="KVP277" s="674"/>
      <c r="KVQ277" s="674"/>
      <c r="KVR277" s="674"/>
      <c r="KVS277" s="674"/>
      <c r="KVT277" s="674"/>
      <c r="KVU277" s="674"/>
      <c r="KVV277" s="674"/>
      <c r="KVW277" s="674"/>
      <c r="KVX277" s="674"/>
      <c r="KVY277" s="674"/>
      <c r="KVZ277" s="674"/>
      <c r="KWA277" s="674"/>
      <c r="KWB277" s="674"/>
      <c r="KWC277" s="674"/>
      <c r="KWD277" s="675"/>
      <c r="KWE277" s="675"/>
      <c r="KWF277" s="675"/>
      <c r="KWG277" s="675"/>
      <c r="KWH277" s="675"/>
      <c r="KWI277" s="674"/>
      <c r="KWJ277" s="674"/>
      <c r="KWK277" s="675"/>
      <c r="KWL277" s="675"/>
      <c r="KWM277" s="674"/>
      <c r="KWN277" s="674"/>
      <c r="KWO277" s="675"/>
      <c r="KWP277" s="675"/>
      <c r="KWQ277" s="674"/>
      <c r="KWR277" s="674"/>
      <c r="KWS277" s="674"/>
      <c r="KWT277" s="674"/>
      <c r="KWU277" s="674"/>
      <c r="KWV277" s="674"/>
      <c r="KWW277" s="674"/>
      <c r="KWX277" s="675"/>
      <c r="KWY277" s="675"/>
      <c r="KWZ277" s="674"/>
      <c r="KXA277" s="674"/>
      <c r="KXB277" s="675"/>
      <c r="KXC277" s="675"/>
      <c r="KXD277" s="674"/>
      <c r="KXE277" s="674"/>
      <c r="KXF277" s="674"/>
      <c r="KXG277" s="674"/>
      <c r="KXH277" s="674"/>
      <c r="KXI277" s="673"/>
      <c r="KXJ277" s="677"/>
      <c r="KXK277" s="674"/>
      <c r="KXL277" s="674"/>
      <c r="KXM277" s="674"/>
      <c r="KXN277" s="674"/>
      <c r="KXO277" s="674"/>
      <c r="KXP277" s="674"/>
      <c r="KXQ277" s="674"/>
      <c r="KXR277" s="676"/>
      <c r="KXS277" s="676"/>
      <c r="KXT277" s="676"/>
      <c r="KXU277" s="676"/>
      <c r="KXV277" s="676"/>
      <c r="KXW277" s="676"/>
      <c r="KXX277" s="676"/>
      <c r="KXY277" s="676"/>
      <c r="KXZ277" s="676"/>
      <c r="KYA277" s="676"/>
      <c r="KYB277" s="676"/>
      <c r="KYC277" s="676"/>
      <c r="KYD277" s="676"/>
      <c r="KYE277" s="676"/>
      <c r="KYF277" s="676"/>
      <c r="KYG277" s="676"/>
      <c r="KYH277" s="676"/>
      <c r="KYI277" s="676"/>
      <c r="KYJ277" s="676"/>
      <c r="KYK277" s="676"/>
      <c r="KYL277" s="676"/>
      <c r="KYM277" s="676"/>
      <c r="KYN277" s="676"/>
      <c r="KYO277" s="676"/>
      <c r="KYP277" s="676"/>
      <c r="KYQ277" s="676"/>
      <c r="KYR277" s="676"/>
      <c r="KYS277" s="676"/>
      <c r="KYT277" s="676"/>
      <c r="KYU277" s="676"/>
      <c r="KYV277" s="676"/>
      <c r="KYW277" s="676"/>
      <c r="KYX277" s="676"/>
      <c r="KYY277" s="676"/>
      <c r="KYZ277" s="676"/>
      <c r="KZA277" s="676"/>
      <c r="KZB277" s="676"/>
      <c r="KZC277" s="676"/>
      <c r="KZD277" s="676"/>
      <c r="KZE277" s="676"/>
      <c r="KZF277" s="676"/>
      <c r="KZG277" s="676"/>
      <c r="KZH277" s="676"/>
      <c r="KZI277" s="676"/>
      <c r="KZJ277" s="674"/>
      <c r="KZK277" s="674"/>
      <c r="KZL277" s="674"/>
      <c r="KZM277" s="674"/>
      <c r="KZN277" s="674"/>
      <c r="KZO277" s="674"/>
      <c r="KZP277" s="674"/>
      <c r="KZQ277" s="674"/>
      <c r="KZR277" s="674"/>
      <c r="KZS277" s="674"/>
      <c r="KZT277" s="674"/>
      <c r="KZU277" s="674"/>
      <c r="KZV277" s="674"/>
      <c r="KZW277" s="674"/>
      <c r="KZX277" s="674"/>
      <c r="KZY277" s="674"/>
      <c r="KZZ277" s="674"/>
      <c r="LAA277" s="674"/>
      <c r="LAB277" s="674"/>
      <c r="LAC277" s="674"/>
      <c r="LAD277" s="674"/>
      <c r="LAE277" s="674"/>
      <c r="LAF277" s="674"/>
      <c r="LAG277" s="674"/>
      <c r="LAH277" s="675"/>
      <c r="LAI277" s="675"/>
      <c r="LAJ277" s="675"/>
      <c r="LAK277" s="675"/>
      <c r="LAL277" s="675"/>
      <c r="LAM277" s="674"/>
      <c r="LAN277" s="674"/>
      <c r="LAO277" s="675"/>
      <c r="LAP277" s="675"/>
      <c r="LAQ277" s="674"/>
      <c r="LAR277" s="674"/>
      <c r="LAS277" s="675"/>
      <c r="LAT277" s="675"/>
      <c r="LAU277" s="674"/>
      <c r="LAV277" s="674"/>
      <c r="LAW277" s="674"/>
      <c r="LAX277" s="674"/>
      <c r="LAY277" s="674"/>
      <c r="LAZ277" s="674"/>
      <c r="LBA277" s="674"/>
      <c r="LBB277" s="675"/>
      <c r="LBC277" s="675"/>
      <c r="LBD277" s="674"/>
      <c r="LBE277" s="674"/>
      <c r="LBF277" s="675"/>
      <c r="LBG277" s="675"/>
      <c r="LBH277" s="674"/>
      <c r="LBI277" s="674"/>
      <c r="LBJ277" s="674"/>
      <c r="LBK277" s="674"/>
      <c r="LBL277" s="674"/>
      <c r="LBM277" s="673"/>
      <c r="LBN277" s="677"/>
      <c r="LBO277" s="674"/>
      <c r="LBP277" s="674"/>
      <c r="LBQ277" s="674"/>
      <c r="LBR277" s="674"/>
      <c r="LBS277" s="674"/>
      <c r="LBT277" s="674"/>
      <c r="LBU277" s="674"/>
      <c r="LBV277" s="676"/>
      <c r="LBW277" s="676"/>
      <c r="LBX277" s="676"/>
      <c r="LBY277" s="676"/>
      <c r="LBZ277" s="676"/>
      <c r="LCA277" s="676"/>
      <c r="LCB277" s="676"/>
      <c r="LCC277" s="676"/>
      <c r="LCD277" s="676"/>
      <c r="LCE277" s="676"/>
      <c r="LCF277" s="676"/>
      <c r="LCG277" s="676"/>
      <c r="LCH277" s="676"/>
      <c r="LCI277" s="676"/>
      <c r="LCJ277" s="676"/>
      <c r="LCK277" s="676"/>
      <c r="LCL277" s="676"/>
      <c r="LCM277" s="676"/>
      <c r="LCN277" s="676"/>
      <c r="LCO277" s="676"/>
      <c r="LCP277" s="676"/>
      <c r="LCQ277" s="676"/>
      <c r="LCR277" s="676"/>
      <c r="LCS277" s="676"/>
      <c r="LCT277" s="676"/>
      <c r="LCU277" s="676"/>
      <c r="LCV277" s="676"/>
      <c r="LCW277" s="676"/>
      <c r="LCX277" s="676"/>
      <c r="LCY277" s="676"/>
      <c r="LCZ277" s="676"/>
      <c r="LDA277" s="676"/>
      <c r="LDB277" s="676"/>
      <c r="LDC277" s="676"/>
      <c r="LDD277" s="676"/>
      <c r="LDE277" s="676"/>
      <c r="LDF277" s="676"/>
      <c r="LDG277" s="676"/>
      <c r="LDH277" s="676"/>
      <c r="LDI277" s="676"/>
      <c r="LDJ277" s="676"/>
      <c r="LDK277" s="676"/>
      <c r="LDL277" s="676"/>
      <c r="LDM277" s="676"/>
      <c r="LDN277" s="674"/>
      <c r="LDO277" s="674"/>
      <c r="LDP277" s="674"/>
      <c r="LDQ277" s="674"/>
      <c r="LDR277" s="674"/>
      <c r="LDS277" s="674"/>
      <c r="LDT277" s="674"/>
      <c r="LDU277" s="674"/>
      <c r="LDV277" s="674"/>
      <c r="LDW277" s="674"/>
      <c r="LDX277" s="674"/>
      <c r="LDY277" s="674"/>
      <c r="LDZ277" s="674"/>
      <c r="LEA277" s="674"/>
      <c r="LEB277" s="674"/>
      <c r="LEC277" s="674"/>
      <c r="LED277" s="674"/>
      <c r="LEE277" s="674"/>
      <c r="LEF277" s="674"/>
      <c r="LEG277" s="674"/>
      <c r="LEH277" s="674"/>
      <c r="LEI277" s="674"/>
      <c r="LEJ277" s="674"/>
      <c r="LEK277" s="674"/>
      <c r="LEL277" s="675"/>
      <c r="LEM277" s="675"/>
      <c r="LEN277" s="675"/>
      <c r="LEO277" s="675"/>
      <c r="LEP277" s="675"/>
      <c r="LEQ277" s="674"/>
      <c r="LER277" s="674"/>
      <c r="LES277" s="675"/>
      <c r="LET277" s="675"/>
      <c r="LEU277" s="674"/>
      <c r="LEV277" s="674"/>
      <c r="LEW277" s="675"/>
      <c r="LEX277" s="675"/>
      <c r="LEY277" s="674"/>
      <c r="LEZ277" s="674"/>
      <c r="LFA277" s="674"/>
      <c r="LFB277" s="674"/>
      <c r="LFC277" s="674"/>
      <c r="LFD277" s="674"/>
      <c r="LFE277" s="674"/>
      <c r="LFF277" s="675"/>
      <c r="LFG277" s="675"/>
      <c r="LFH277" s="674"/>
      <c r="LFI277" s="674"/>
      <c r="LFJ277" s="675"/>
      <c r="LFK277" s="675"/>
      <c r="LFL277" s="674"/>
      <c r="LFM277" s="674"/>
      <c r="LFN277" s="674"/>
      <c r="LFO277" s="674"/>
      <c r="LFP277" s="674"/>
      <c r="LFQ277" s="673"/>
      <c r="LFR277" s="677"/>
      <c r="LFS277" s="674"/>
      <c r="LFT277" s="674"/>
      <c r="LFU277" s="674"/>
      <c r="LFV277" s="674"/>
      <c r="LFW277" s="674"/>
      <c r="LFX277" s="674"/>
      <c r="LFY277" s="674"/>
      <c r="LFZ277" s="676"/>
      <c r="LGA277" s="676"/>
      <c r="LGB277" s="676"/>
      <c r="LGC277" s="676"/>
      <c r="LGD277" s="676"/>
      <c r="LGE277" s="676"/>
      <c r="LGF277" s="676"/>
      <c r="LGG277" s="676"/>
      <c r="LGH277" s="676"/>
      <c r="LGI277" s="676"/>
      <c r="LGJ277" s="676"/>
      <c r="LGK277" s="676"/>
      <c r="LGL277" s="676"/>
      <c r="LGM277" s="676"/>
      <c r="LGN277" s="676"/>
      <c r="LGO277" s="676"/>
      <c r="LGP277" s="676"/>
      <c r="LGQ277" s="676"/>
      <c r="LGR277" s="676"/>
      <c r="LGS277" s="676"/>
      <c r="LGT277" s="676"/>
      <c r="LGU277" s="676"/>
      <c r="LGV277" s="676"/>
      <c r="LGW277" s="676"/>
      <c r="LGX277" s="676"/>
      <c r="LGY277" s="676"/>
      <c r="LGZ277" s="676"/>
      <c r="LHA277" s="676"/>
      <c r="LHB277" s="676"/>
      <c r="LHC277" s="676"/>
      <c r="LHD277" s="676"/>
      <c r="LHE277" s="676"/>
      <c r="LHF277" s="676"/>
      <c r="LHG277" s="676"/>
      <c r="LHH277" s="676"/>
      <c r="LHI277" s="676"/>
      <c r="LHJ277" s="676"/>
      <c r="LHK277" s="676"/>
      <c r="LHL277" s="676"/>
      <c r="LHM277" s="676"/>
      <c r="LHN277" s="676"/>
      <c r="LHO277" s="676"/>
      <c r="LHP277" s="676"/>
      <c r="LHQ277" s="676"/>
      <c r="LHR277" s="674"/>
      <c r="LHS277" s="674"/>
      <c r="LHT277" s="674"/>
      <c r="LHU277" s="674"/>
      <c r="LHV277" s="674"/>
      <c r="LHW277" s="674"/>
      <c r="LHX277" s="674"/>
      <c r="LHY277" s="674"/>
      <c r="LHZ277" s="674"/>
      <c r="LIA277" s="674"/>
      <c r="LIB277" s="674"/>
      <c r="LIC277" s="674"/>
      <c r="LID277" s="674"/>
      <c r="LIE277" s="674"/>
      <c r="LIF277" s="674"/>
      <c r="LIG277" s="674"/>
      <c r="LIH277" s="674"/>
      <c r="LII277" s="674"/>
      <c r="LIJ277" s="674"/>
      <c r="LIK277" s="674"/>
      <c r="LIL277" s="674"/>
      <c r="LIM277" s="674"/>
      <c r="LIN277" s="674"/>
      <c r="LIO277" s="674"/>
      <c r="LIP277" s="675"/>
      <c r="LIQ277" s="675"/>
      <c r="LIR277" s="675"/>
      <c r="LIS277" s="675"/>
      <c r="LIT277" s="675"/>
      <c r="LIU277" s="674"/>
      <c r="LIV277" s="674"/>
      <c r="LIW277" s="675"/>
      <c r="LIX277" s="675"/>
      <c r="LIY277" s="674"/>
      <c r="LIZ277" s="674"/>
      <c r="LJA277" s="675"/>
      <c r="LJB277" s="675"/>
      <c r="LJC277" s="674"/>
      <c r="LJD277" s="674"/>
      <c r="LJE277" s="674"/>
      <c r="LJF277" s="674"/>
      <c r="LJG277" s="674"/>
      <c r="LJH277" s="674"/>
      <c r="LJI277" s="674"/>
      <c r="LJJ277" s="675"/>
      <c r="LJK277" s="675"/>
      <c r="LJL277" s="674"/>
      <c r="LJM277" s="674"/>
      <c r="LJN277" s="675"/>
      <c r="LJO277" s="675"/>
      <c r="LJP277" s="674"/>
      <c r="LJQ277" s="674"/>
      <c r="LJR277" s="674"/>
      <c r="LJS277" s="674"/>
      <c r="LJT277" s="674"/>
      <c r="LJU277" s="673"/>
      <c r="LJV277" s="677"/>
      <c r="LJW277" s="674"/>
      <c r="LJX277" s="674"/>
      <c r="LJY277" s="674"/>
      <c r="LJZ277" s="674"/>
      <c r="LKA277" s="674"/>
      <c r="LKB277" s="674"/>
      <c r="LKC277" s="674"/>
      <c r="LKD277" s="676"/>
      <c r="LKE277" s="676"/>
      <c r="LKF277" s="676"/>
      <c r="LKG277" s="676"/>
      <c r="LKH277" s="676"/>
      <c r="LKI277" s="676"/>
      <c r="LKJ277" s="676"/>
      <c r="LKK277" s="676"/>
      <c r="LKL277" s="676"/>
      <c r="LKM277" s="676"/>
      <c r="LKN277" s="676"/>
      <c r="LKO277" s="676"/>
      <c r="LKP277" s="676"/>
      <c r="LKQ277" s="676"/>
      <c r="LKR277" s="676"/>
      <c r="LKS277" s="676"/>
      <c r="LKT277" s="676"/>
      <c r="LKU277" s="676"/>
      <c r="LKV277" s="676"/>
      <c r="LKW277" s="676"/>
      <c r="LKX277" s="676"/>
      <c r="LKY277" s="676"/>
      <c r="LKZ277" s="676"/>
      <c r="LLA277" s="676"/>
      <c r="LLB277" s="676"/>
      <c r="LLC277" s="676"/>
      <c r="LLD277" s="676"/>
      <c r="LLE277" s="676"/>
      <c r="LLF277" s="676"/>
      <c r="LLG277" s="676"/>
      <c r="LLH277" s="676"/>
      <c r="LLI277" s="676"/>
      <c r="LLJ277" s="676"/>
      <c r="LLK277" s="676"/>
      <c r="LLL277" s="676"/>
      <c r="LLM277" s="676"/>
      <c r="LLN277" s="676"/>
      <c r="LLO277" s="676"/>
      <c r="LLP277" s="676"/>
      <c r="LLQ277" s="676"/>
      <c r="LLR277" s="676"/>
      <c r="LLS277" s="676"/>
      <c r="LLT277" s="676"/>
      <c r="LLU277" s="676"/>
      <c r="LLV277" s="674"/>
      <c r="LLW277" s="674"/>
      <c r="LLX277" s="674"/>
      <c r="LLY277" s="674"/>
      <c r="LLZ277" s="674"/>
      <c r="LMA277" s="674"/>
      <c r="LMB277" s="674"/>
      <c r="LMC277" s="674"/>
      <c r="LMD277" s="674"/>
      <c r="LME277" s="674"/>
      <c r="LMF277" s="674"/>
      <c r="LMG277" s="674"/>
      <c r="LMH277" s="674"/>
      <c r="LMI277" s="674"/>
      <c r="LMJ277" s="674"/>
      <c r="LMK277" s="674"/>
      <c r="LML277" s="674"/>
      <c r="LMM277" s="674"/>
      <c r="LMN277" s="674"/>
      <c r="LMO277" s="674"/>
      <c r="LMP277" s="674"/>
      <c r="LMQ277" s="674"/>
      <c r="LMR277" s="674"/>
      <c r="LMS277" s="674"/>
      <c r="LMT277" s="675"/>
      <c r="LMU277" s="675"/>
      <c r="LMV277" s="675"/>
      <c r="LMW277" s="675"/>
      <c r="LMX277" s="675"/>
      <c r="LMY277" s="674"/>
      <c r="LMZ277" s="674"/>
      <c r="LNA277" s="675"/>
      <c r="LNB277" s="675"/>
      <c r="LNC277" s="674"/>
      <c r="LND277" s="674"/>
      <c r="LNE277" s="675"/>
      <c r="LNF277" s="675"/>
      <c r="LNG277" s="674"/>
      <c r="LNH277" s="674"/>
      <c r="LNI277" s="674"/>
      <c r="LNJ277" s="674"/>
      <c r="LNK277" s="674"/>
      <c r="LNL277" s="674"/>
      <c r="LNM277" s="674"/>
      <c r="LNN277" s="675"/>
      <c r="LNO277" s="675"/>
      <c r="LNP277" s="674"/>
      <c r="LNQ277" s="674"/>
      <c r="LNR277" s="675"/>
      <c r="LNS277" s="675"/>
      <c r="LNT277" s="674"/>
      <c r="LNU277" s="674"/>
      <c r="LNV277" s="674"/>
      <c r="LNW277" s="674"/>
      <c r="LNX277" s="674"/>
      <c r="LNY277" s="673"/>
      <c r="LNZ277" s="677"/>
      <c r="LOA277" s="674"/>
      <c r="LOB277" s="674"/>
      <c r="LOC277" s="674"/>
      <c r="LOD277" s="674"/>
      <c r="LOE277" s="674"/>
      <c r="LOF277" s="674"/>
      <c r="LOG277" s="674"/>
      <c r="LOH277" s="676"/>
      <c r="LOI277" s="676"/>
      <c r="LOJ277" s="676"/>
      <c r="LOK277" s="676"/>
      <c r="LOL277" s="676"/>
      <c r="LOM277" s="676"/>
      <c r="LON277" s="676"/>
      <c r="LOO277" s="676"/>
      <c r="LOP277" s="676"/>
      <c r="LOQ277" s="676"/>
      <c r="LOR277" s="676"/>
      <c r="LOS277" s="676"/>
      <c r="LOT277" s="676"/>
      <c r="LOU277" s="676"/>
      <c r="LOV277" s="676"/>
      <c r="LOW277" s="676"/>
      <c r="LOX277" s="676"/>
      <c r="LOY277" s="676"/>
      <c r="LOZ277" s="676"/>
      <c r="LPA277" s="676"/>
      <c r="LPB277" s="676"/>
      <c r="LPC277" s="676"/>
      <c r="LPD277" s="676"/>
      <c r="LPE277" s="676"/>
      <c r="LPF277" s="676"/>
      <c r="LPG277" s="676"/>
      <c r="LPH277" s="676"/>
      <c r="LPI277" s="676"/>
      <c r="LPJ277" s="676"/>
      <c r="LPK277" s="676"/>
      <c r="LPL277" s="676"/>
      <c r="LPM277" s="676"/>
      <c r="LPN277" s="676"/>
      <c r="LPO277" s="676"/>
      <c r="LPP277" s="676"/>
      <c r="LPQ277" s="676"/>
      <c r="LPR277" s="676"/>
      <c r="LPS277" s="676"/>
      <c r="LPT277" s="676"/>
      <c r="LPU277" s="676"/>
      <c r="LPV277" s="676"/>
      <c r="LPW277" s="676"/>
      <c r="LPX277" s="676"/>
      <c r="LPY277" s="676"/>
      <c r="LPZ277" s="674"/>
      <c r="LQA277" s="674"/>
      <c r="LQB277" s="674"/>
      <c r="LQC277" s="674"/>
      <c r="LQD277" s="674"/>
      <c r="LQE277" s="674"/>
      <c r="LQF277" s="674"/>
      <c r="LQG277" s="674"/>
      <c r="LQH277" s="674"/>
      <c r="LQI277" s="674"/>
      <c r="LQJ277" s="674"/>
      <c r="LQK277" s="674"/>
      <c r="LQL277" s="674"/>
      <c r="LQM277" s="674"/>
      <c r="LQN277" s="674"/>
      <c r="LQO277" s="674"/>
      <c r="LQP277" s="674"/>
      <c r="LQQ277" s="674"/>
      <c r="LQR277" s="674"/>
      <c r="LQS277" s="674"/>
      <c r="LQT277" s="674"/>
      <c r="LQU277" s="674"/>
      <c r="LQV277" s="674"/>
      <c r="LQW277" s="674"/>
      <c r="LQX277" s="675"/>
      <c r="LQY277" s="675"/>
      <c r="LQZ277" s="675"/>
      <c r="LRA277" s="675"/>
      <c r="LRB277" s="675"/>
      <c r="LRC277" s="674"/>
      <c r="LRD277" s="674"/>
      <c r="LRE277" s="675"/>
      <c r="LRF277" s="675"/>
      <c r="LRG277" s="674"/>
      <c r="LRH277" s="674"/>
      <c r="LRI277" s="675"/>
      <c r="LRJ277" s="675"/>
      <c r="LRK277" s="674"/>
      <c r="LRL277" s="674"/>
      <c r="LRM277" s="674"/>
      <c r="LRN277" s="674"/>
      <c r="LRO277" s="674"/>
      <c r="LRP277" s="674"/>
      <c r="LRQ277" s="674"/>
      <c r="LRR277" s="675"/>
      <c r="LRS277" s="675"/>
      <c r="LRT277" s="674"/>
      <c r="LRU277" s="674"/>
      <c r="LRV277" s="675"/>
      <c r="LRW277" s="675"/>
      <c r="LRX277" s="674"/>
      <c r="LRY277" s="674"/>
      <c r="LRZ277" s="674"/>
      <c r="LSA277" s="674"/>
      <c r="LSB277" s="674"/>
      <c r="LSC277" s="673"/>
      <c r="LSD277" s="677"/>
      <c r="LSE277" s="674"/>
      <c r="LSF277" s="674"/>
      <c r="LSG277" s="674"/>
      <c r="LSH277" s="674"/>
      <c r="LSI277" s="674"/>
      <c r="LSJ277" s="674"/>
      <c r="LSK277" s="674"/>
      <c r="LSL277" s="676"/>
      <c r="LSM277" s="676"/>
      <c r="LSN277" s="676"/>
      <c r="LSO277" s="676"/>
      <c r="LSP277" s="676"/>
      <c r="LSQ277" s="676"/>
      <c r="LSR277" s="676"/>
      <c r="LSS277" s="676"/>
      <c r="LST277" s="676"/>
      <c r="LSU277" s="676"/>
      <c r="LSV277" s="676"/>
      <c r="LSW277" s="676"/>
      <c r="LSX277" s="676"/>
      <c r="LSY277" s="676"/>
      <c r="LSZ277" s="676"/>
      <c r="LTA277" s="676"/>
      <c r="LTB277" s="676"/>
      <c r="LTC277" s="676"/>
      <c r="LTD277" s="676"/>
      <c r="LTE277" s="676"/>
      <c r="LTF277" s="676"/>
      <c r="LTG277" s="676"/>
      <c r="LTH277" s="676"/>
      <c r="LTI277" s="676"/>
      <c r="LTJ277" s="676"/>
      <c r="LTK277" s="676"/>
      <c r="LTL277" s="676"/>
      <c r="LTM277" s="676"/>
      <c r="LTN277" s="676"/>
      <c r="LTO277" s="676"/>
      <c r="LTP277" s="676"/>
      <c r="LTQ277" s="676"/>
      <c r="LTR277" s="676"/>
      <c r="LTS277" s="676"/>
      <c r="LTT277" s="676"/>
      <c r="LTU277" s="676"/>
      <c r="LTV277" s="676"/>
      <c r="LTW277" s="676"/>
      <c r="LTX277" s="676"/>
      <c r="LTY277" s="676"/>
      <c r="LTZ277" s="676"/>
      <c r="LUA277" s="676"/>
      <c r="LUB277" s="676"/>
      <c r="LUC277" s="676"/>
      <c r="LUD277" s="674"/>
      <c r="LUE277" s="674"/>
      <c r="LUF277" s="674"/>
      <c r="LUG277" s="674"/>
      <c r="LUH277" s="674"/>
      <c r="LUI277" s="674"/>
      <c r="LUJ277" s="674"/>
      <c r="LUK277" s="674"/>
      <c r="LUL277" s="674"/>
      <c r="LUM277" s="674"/>
      <c r="LUN277" s="674"/>
      <c r="LUO277" s="674"/>
      <c r="LUP277" s="674"/>
      <c r="LUQ277" s="674"/>
      <c r="LUR277" s="674"/>
      <c r="LUS277" s="674"/>
      <c r="LUT277" s="674"/>
      <c r="LUU277" s="674"/>
      <c r="LUV277" s="674"/>
      <c r="LUW277" s="674"/>
      <c r="LUX277" s="674"/>
      <c r="LUY277" s="674"/>
      <c r="LUZ277" s="674"/>
      <c r="LVA277" s="674"/>
      <c r="LVB277" s="675"/>
      <c r="LVC277" s="675"/>
      <c r="LVD277" s="675"/>
      <c r="LVE277" s="675"/>
      <c r="LVF277" s="675"/>
      <c r="LVG277" s="674"/>
      <c r="LVH277" s="674"/>
      <c r="LVI277" s="675"/>
      <c r="LVJ277" s="675"/>
      <c r="LVK277" s="674"/>
      <c r="LVL277" s="674"/>
      <c r="LVM277" s="675"/>
      <c r="LVN277" s="675"/>
      <c r="LVO277" s="674"/>
      <c r="LVP277" s="674"/>
      <c r="LVQ277" s="674"/>
      <c r="LVR277" s="674"/>
      <c r="LVS277" s="674"/>
      <c r="LVT277" s="674"/>
      <c r="LVU277" s="674"/>
      <c r="LVV277" s="675"/>
      <c r="LVW277" s="675"/>
      <c r="LVX277" s="674"/>
      <c r="LVY277" s="674"/>
      <c r="LVZ277" s="675"/>
      <c r="LWA277" s="675"/>
      <c r="LWB277" s="674"/>
      <c r="LWC277" s="674"/>
      <c r="LWD277" s="674"/>
      <c r="LWE277" s="674"/>
      <c r="LWF277" s="674"/>
      <c r="LWG277" s="673"/>
      <c r="LWH277" s="677"/>
      <c r="LWI277" s="674"/>
      <c r="LWJ277" s="674"/>
      <c r="LWK277" s="674"/>
      <c r="LWL277" s="674"/>
      <c r="LWM277" s="674"/>
      <c r="LWN277" s="674"/>
      <c r="LWO277" s="674"/>
      <c r="LWP277" s="676"/>
      <c r="LWQ277" s="676"/>
      <c r="LWR277" s="676"/>
      <c r="LWS277" s="676"/>
      <c r="LWT277" s="676"/>
      <c r="LWU277" s="676"/>
      <c r="LWV277" s="676"/>
      <c r="LWW277" s="676"/>
      <c r="LWX277" s="676"/>
      <c r="LWY277" s="676"/>
      <c r="LWZ277" s="676"/>
      <c r="LXA277" s="676"/>
      <c r="LXB277" s="676"/>
      <c r="LXC277" s="676"/>
      <c r="LXD277" s="676"/>
      <c r="LXE277" s="676"/>
      <c r="LXF277" s="676"/>
      <c r="LXG277" s="676"/>
      <c r="LXH277" s="676"/>
      <c r="LXI277" s="676"/>
      <c r="LXJ277" s="676"/>
      <c r="LXK277" s="676"/>
      <c r="LXL277" s="676"/>
      <c r="LXM277" s="676"/>
      <c r="LXN277" s="676"/>
      <c r="LXO277" s="676"/>
      <c r="LXP277" s="676"/>
      <c r="LXQ277" s="676"/>
      <c r="LXR277" s="676"/>
      <c r="LXS277" s="676"/>
      <c r="LXT277" s="676"/>
      <c r="LXU277" s="676"/>
      <c r="LXV277" s="676"/>
      <c r="LXW277" s="676"/>
      <c r="LXX277" s="676"/>
      <c r="LXY277" s="676"/>
      <c r="LXZ277" s="676"/>
      <c r="LYA277" s="676"/>
      <c r="LYB277" s="676"/>
      <c r="LYC277" s="676"/>
      <c r="LYD277" s="676"/>
      <c r="LYE277" s="676"/>
      <c r="LYF277" s="676"/>
      <c r="LYG277" s="676"/>
      <c r="LYH277" s="674"/>
      <c r="LYI277" s="674"/>
      <c r="LYJ277" s="674"/>
      <c r="LYK277" s="674"/>
      <c r="LYL277" s="674"/>
      <c r="LYM277" s="674"/>
      <c r="LYN277" s="674"/>
      <c r="LYO277" s="674"/>
      <c r="LYP277" s="674"/>
      <c r="LYQ277" s="674"/>
      <c r="LYR277" s="674"/>
      <c r="LYS277" s="674"/>
      <c r="LYT277" s="674"/>
      <c r="LYU277" s="674"/>
      <c r="LYV277" s="674"/>
      <c r="LYW277" s="674"/>
      <c r="LYX277" s="674"/>
      <c r="LYY277" s="674"/>
      <c r="LYZ277" s="674"/>
      <c r="LZA277" s="674"/>
      <c r="LZB277" s="674"/>
      <c r="LZC277" s="674"/>
      <c r="LZD277" s="674"/>
      <c r="LZE277" s="674"/>
      <c r="LZF277" s="675"/>
      <c r="LZG277" s="675"/>
      <c r="LZH277" s="675"/>
      <c r="LZI277" s="675"/>
      <c r="LZJ277" s="675"/>
      <c r="LZK277" s="674"/>
      <c r="LZL277" s="674"/>
      <c r="LZM277" s="675"/>
      <c r="LZN277" s="675"/>
      <c r="LZO277" s="674"/>
      <c r="LZP277" s="674"/>
      <c r="LZQ277" s="675"/>
      <c r="LZR277" s="675"/>
      <c r="LZS277" s="674"/>
      <c r="LZT277" s="674"/>
      <c r="LZU277" s="674"/>
      <c r="LZV277" s="674"/>
      <c r="LZW277" s="674"/>
      <c r="LZX277" s="674"/>
      <c r="LZY277" s="674"/>
      <c r="LZZ277" s="675"/>
      <c r="MAA277" s="675"/>
      <c r="MAB277" s="674"/>
      <c r="MAC277" s="674"/>
      <c r="MAD277" s="675"/>
      <c r="MAE277" s="675"/>
      <c r="MAF277" s="674"/>
      <c r="MAG277" s="674"/>
      <c r="MAH277" s="674"/>
      <c r="MAI277" s="674"/>
      <c r="MAJ277" s="674"/>
      <c r="MAK277" s="673"/>
      <c r="MAL277" s="677"/>
      <c r="MAM277" s="674"/>
      <c r="MAN277" s="674"/>
      <c r="MAO277" s="674"/>
      <c r="MAP277" s="674"/>
      <c r="MAQ277" s="674"/>
      <c r="MAR277" s="674"/>
      <c r="MAS277" s="674"/>
      <c r="MAT277" s="676"/>
      <c r="MAU277" s="676"/>
      <c r="MAV277" s="676"/>
      <c r="MAW277" s="676"/>
      <c r="MAX277" s="676"/>
      <c r="MAY277" s="676"/>
      <c r="MAZ277" s="676"/>
      <c r="MBA277" s="676"/>
      <c r="MBB277" s="676"/>
      <c r="MBC277" s="676"/>
      <c r="MBD277" s="676"/>
      <c r="MBE277" s="676"/>
      <c r="MBF277" s="676"/>
      <c r="MBG277" s="676"/>
      <c r="MBH277" s="676"/>
      <c r="MBI277" s="676"/>
      <c r="MBJ277" s="676"/>
      <c r="MBK277" s="676"/>
      <c r="MBL277" s="676"/>
      <c r="MBM277" s="676"/>
      <c r="MBN277" s="676"/>
      <c r="MBO277" s="676"/>
      <c r="MBP277" s="676"/>
      <c r="MBQ277" s="676"/>
      <c r="MBR277" s="676"/>
      <c r="MBS277" s="676"/>
      <c r="MBT277" s="676"/>
      <c r="MBU277" s="676"/>
      <c r="MBV277" s="676"/>
      <c r="MBW277" s="676"/>
      <c r="MBX277" s="676"/>
      <c r="MBY277" s="676"/>
      <c r="MBZ277" s="676"/>
      <c r="MCA277" s="676"/>
      <c r="MCB277" s="676"/>
      <c r="MCC277" s="676"/>
      <c r="MCD277" s="676"/>
      <c r="MCE277" s="676"/>
      <c r="MCF277" s="676"/>
      <c r="MCG277" s="676"/>
      <c r="MCH277" s="676"/>
      <c r="MCI277" s="676"/>
      <c r="MCJ277" s="676"/>
      <c r="MCK277" s="676"/>
      <c r="MCL277" s="674"/>
      <c r="MCM277" s="674"/>
      <c r="MCN277" s="674"/>
      <c r="MCO277" s="674"/>
      <c r="MCP277" s="674"/>
      <c r="MCQ277" s="674"/>
      <c r="MCR277" s="674"/>
      <c r="MCS277" s="674"/>
      <c r="MCT277" s="674"/>
      <c r="MCU277" s="674"/>
      <c r="MCV277" s="674"/>
      <c r="MCW277" s="674"/>
      <c r="MCX277" s="674"/>
      <c r="MCY277" s="674"/>
      <c r="MCZ277" s="674"/>
      <c r="MDA277" s="674"/>
      <c r="MDB277" s="674"/>
      <c r="MDC277" s="674"/>
      <c r="MDD277" s="674"/>
      <c r="MDE277" s="674"/>
      <c r="MDF277" s="674"/>
      <c r="MDG277" s="674"/>
      <c r="MDH277" s="674"/>
      <c r="MDI277" s="674"/>
      <c r="MDJ277" s="675"/>
      <c r="MDK277" s="675"/>
      <c r="MDL277" s="675"/>
      <c r="MDM277" s="675"/>
      <c r="MDN277" s="675"/>
      <c r="MDO277" s="674"/>
      <c r="MDP277" s="674"/>
      <c r="MDQ277" s="675"/>
      <c r="MDR277" s="675"/>
      <c r="MDS277" s="674"/>
      <c r="MDT277" s="674"/>
      <c r="MDU277" s="675"/>
      <c r="MDV277" s="675"/>
      <c r="MDW277" s="674"/>
      <c r="MDX277" s="674"/>
      <c r="MDY277" s="674"/>
      <c r="MDZ277" s="674"/>
      <c r="MEA277" s="674"/>
      <c r="MEB277" s="674"/>
      <c r="MEC277" s="674"/>
      <c r="MED277" s="675"/>
      <c r="MEE277" s="675"/>
      <c r="MEF277" s="674"/>
      <c r="MEG277" s="674"/>
      <c r="MEH277" s="675"/>
      <c r="MEI277" s="675"/>
      <c r="MEJ277" s="674"/>
      <c r="MEK277" s="674"/>
      <c r="MEL277" s="674"/>
      <c r="MEM277" s="674"/>
      <c r="MEN277" s="674"/>
      <c r="MEO277" s="673"/>
      <c r="MEP277" s="677"/>
      <c r="MEQ277" s="674"/>
      <c r="MER277" s="674"/>
      <c r="MES277" s="674"/>
      <c r="MET277" s="674"/>
      <c r="MEU277" s="674"/>
      <c r="MEV277" s="674"/>
      <c r="MEW277" s="674"/>
      <c r="MEX277" s="676"/>
      <c r="MEY277" s="676"/>
      <c r="MEZ277" s="676"/>
      <c r="MFA277" s="676"/>
      <c r="MFB277" s="676"/>
      <c r="MFC277" s="676"/>
      <c r="MFD277" s="676"/>
      <c r="MFE277" s="676"/>
      <c r="MFF277" s="676"/>
      <c r="MFG277" s="676"/>
      <c r="MFH277" s="676"/>
      <c r="MFI277" s="676"/>
      <c r="MFJ277" s="676"/>
      <c r="MFK277" s="676"/>
      <c r="MFL277" s="676"/>
      <c r="MFM277" s="676"/>
      <c r="MFN277" s="676"/>
      <c r="MFO277" s="676"/>
      <c r="MFP277" s="676"/>
      <c r="MFQ277" s="676"/>
      <c r="MFR277" s="676"/>
      <c r="MFS277" s="676"/>
      <c r="MFT277" s="676"/>
      <c r="MFU277" s="676"/>
      <c r="MFV277" s="676"/>
      <c r="MFW277" s="676"/>
      <c r="MFX277" s="676"/>
      <c r="MFY277" s="676"/>
      <c r="MFZ277" s="676"/>
      <c r="MGA277" s="676"/>
      <c r="MGB277" s="676"/>
      <c r="MGC277" s="676"/>
      <c r="MGD277" s="676"/>
      <c r="MGE277" s="676"/>
      <c r="MGF277" s="676"/>
      <c r="MGG277" s="676"/>
      <c r="MGH277" s="676"/>
      <c r="MGI277" s="676"/>
      <c r="MGJ277" s="676"/>
      <c r="MGK277" s="676"/>
      <c r="MGL277" s="676"/>
      <c r="MGM277" s="676"/>
      <c r="MGN277" s="676"/>
      <c r="MGO277" s="676"/>
      <c r="MGP277" s="674"/>
      <c r="MGQ277" s="674"/>
      <c r="MGR277" s="674"/>
      <c r="MGS277" s="674"/>
      <c r="MGT277" s="674"/>
      <c r="MGU277" s="674"/>
      <c r="MGV277" s="674"/>
      <c r="MGW277" s="674"/>
      <c r="MGX277" s="674"/>
      <c r="MGY277" s="674"/>
      <c r="MGZ277" s="674"/>
      <c r="MHA277" s="674"/>
      <c r="MHB277" s="674"/>
      <c r="MHC277" s="674"/>
      <c r="MHD277" s="674"/>
      <c r="MHE277" s="674"/>
      <c r="MHF277" s="674"/>
      <c r="MHG277" s="674"/>
      <c r="MHH277" s="674"/>
      <c r="MHI277" s="674"/>
      <c r="MHJ277" s="674"/>
      <c r="MHK277" s="674"/>
      <c r="MHL277" s="674"/>
      <c r="MHM277" s="674"/>
      <c r="MHN277" s="675"/>
      <c r="MHO277" s="675"/>
      <c r="MHP277" s="675"/>
      <c r="MHQ277" s="675"/>
      <c r="MHR277" s="675"/>
      <c r="MHS277" s="674"/>
      <c r="MHT277" s="674"/>
      <c r="MHU277" s="675"/>
      <c r="MHV277" s="675"/>
      <c r="MHW277" s="674"/>
      <c r="MHX277" s="674"/>
      <c r="MHY277" s="675"/>
      <c r="MHZ277" s="675"/>
      <c r="MIA277" s="674"/>
      <c r="MIB277" s="674"/>
      <c r="MIC277" s="674"/>
      <c r="MID277" s="674"/>
      <c r="MIE277" s="674"/>
      <c r="MIF277" s="674"/>
      <c r="MIG277" s="674"/>
      <c r="MIH277" s="675"/>
      <c r="MII277" s="675"/>
      <c r="MIJ277" s="674"/>
      <c r="MIK277" s="674"/>
      <c r="MIL277" s="675"/>
      <c r="MIM277" s="675"/>
      <c r="MIN277" s="674"/>
      <c r="MIO277" s="674"/>
      <c r="MIP277" s="674"/>
      <c r="MIQ277" s="674"/>
      <c r="MIR277" s="674"/>
      <c r="MIS277" s="673"/>
      <c r="MIT277" s="677"/>
      <c r="MIU277" s="674"/>
      <c r="MIV277" s="674"/>
      <c r="MIW277" s="674"/>
      <c r="MIX277" s="674"/>
      <c r="MIY277" s="674"/>
      <c r="MIZ277" s="674"/>
      <c r="MJA277" s="674"/>
      <c r="MJB277" s="676"/>
      <c r="MJC277" s="676"/>
      <c r="MJD277" s="676"/>
      <c r="MJE277" s="676"/>
      <c r="MJF277" s="676"/>
      <c r="MJG277" s="676"/>
      <c r="MJH277" s="676"/>
      <c r="MJI277" s="676"/>
      <c r="MJJ277" s="676"/>
      <c r="MJK277" s="676"/>
      <c r="MJL277" s="676"/>
      <c r="MJM277" s="676"/>
      <c r="MJN277" s="676"/>
      <c r="MJO277" s="676"/>
      <c r="MJP277" s="676"/>
      <c r="MJQ277" s="676"/>
      <c r="MJR277" s="676"/>
      <c r="MJS277" s="676"/>
      <c r="MJT277" s="676"/>
      <c r="MJU277" s="676"/>
      <c r="MJV277" s="676"/>
      <c r="MJW277" s="676"/>
      <c r="MJX277" s="676"/>
      <c r="MJY277" s="676"/>
      <c r="MJZ277" s="676"/>
      <c r="MKA277" s="676"/>
      <c r="MKB277" s="676"/>
      <c r="MKC277" s="676"/>
      <c r="MKD277" s="676"/>
      <c r="MKE277" s="676"/>
      <c r="MKF277" s="676"/>
      <c r="MKG277" s="676"/>
      <c r="MKH277" s="676"/>
      <c r="MKI277" s="676"/>
      <c r="MKJ277" s="676"/>
      <c r="MKK277" s="676"/>
      <c r="MKL277" s="676"/>
      <c r="MKM277" s="676"/>
      <c r="MKN277" s="676"/>
      <c r="MKO277" s="676"/>
      <c r="MKP277" s="676"/>
      <c r="MKQ277" s="676"/>
      <c r="MKR277" s="676"/>
      <c r="MKS277" s="676"/>
      <c r="MKT277" s="674"/>
      <c r="MKU277" s="674"/>
      <c r="MKV277" s="674"/>
      <c r="MKW277" s="674"/>
      <c r="MKX277" s="674"/>
      <c r="MKY277" s="674"/>
      <c r="MKZ277" s="674"/>
      <c r="MLA277" s="674"/>
      <c r="MLB277" s="674"/>
      <c r="MLC277" s="674"/>
      <c r="MLD277" s="674"/>
      <c r="MLE277" s="674"/>
      <c r="MLF277" s="674"/>
      <c r="MLG277" s="674"/>
      <c r="MLH277" s="674"/>
      <c r="MLI277" s="674"/>
      <c r="MLJ277" s="674"/>
      <c r="MLK277" s="674"/>
      <c r="MLL277" s="674"/>
      <c r="MLM277" s="674"/>
      <c r="MLN277" s="674"/>
      <c r="MLO277" s="674"/>
      <c r="MLP277" s="674"/>
      <c r="MLQ277" s="674"/>
      <c r="MLR277" s="675"/>
      <c r="MLS277" s="675"/>
      <c r="MLT277" s="675"/>
      <c r="MLU277" s="675"/>
      <c r="MLV277" s="675"/>
      <c r="MLW277" s="674"/>
      <c r="MLX277" s="674"/>
      <c r="MLY277" s="675"/>
      <c r="MLZ277" s="675"/>
      <c r="MMA277" s="674"/>
      <c r="MMB277" s="674"/>
      <c r="MMC277" s="675"/>
      <c r="MMD277" s="675"/>
      <c r="MME277" s="674"/>
      <c r="MMF277" s="674"/>
      <c r="MMG277" s="674"/>
      <c r="MMH277" s="674"/>
      <c r="MMI277" s="674"/>
      <c r="MMJ277" s="674"/>
      <c r="MMK277" s="674"/>
      <c r="MML277" s="675"/>
      <c r="MMM277" s="675"/>
      <c r="MMN277" s="674"/>
      <c r="MMO277" s="674"/>
      <c r="MMP277" s="675"/>
      <c r="MMQ277" s="675"/>
      <c r="MMR277" s="674"/>
      <c r="MMS277" s="674"/>
      <c r="MMT277" s="674"/>
      <c r="MMU277" s="674"/>
      <c r="MMV277" s="674"/>
      <c r="MMW277" s="673"/>
      <c r="MMX277" s="677"/>
      <c r="MMY277" s="674"/>
      <c r="MMZ277" s="674"/>
      <c r="MNA277" s="674"/>
      <c r="MNB277" s="674"/>
      <c r="MNC277" s="674"/>
      <c r="MND277" s="674"/>
      <c r="MNE277" s="674"/>
      <c r="MNF277" s="676"/>
      <c r="MNG277" s="676"/>
      <c r="MNH277" s="676"/>
      <c r="MNI277" s="676"/>
      <c r="MNJ277" s="676"/>
      <c r="MNK277" s="676"/>
      <c r="MNL277" s="676"/>
      <c r="MNM277" s="676"/>
      <c r="MNN277" s="676"/>
      <c r="MNO277" s="676"/>
      <c r="MNP277" s="676"/>
      <c r="MNQ277" s="676"/>
      <c r="MNR277" s="676"/>
      <c r="MNS277" s="676"/>
      <c r="MNT277" s="676"/>
      <c r="MNU277" s="676"/>
      <c r="MNV277" s="676"/>
      <c r="MNW277" s="676"/>
      <c r="MNX277" s="676"/>
      <c r="MNY277" s="676"/>
      <c r="MNZ277" s="676"/>
      <c r="MOA277" s="676"/>
      <c r="MOB277" s="676"/>
      <c r="MOC277" s="676"/>
      <c r="MOD277" s="676"/>
      <c r="MOE277" s="676"/>
      <c r="MOF277" s="676"/>
      <c r="MOG277" s="676"/>
      <c r="MOH277" s="676"/>
      <c r="MOI277" s="676"/>
      <c r="MOJ277" s="676"/>
      <c r="MOK277" s="676"/>
      <c r="MOL277" s="676"/>
      <c r="MOM277" s="676"/>
      <c r="MON277" s="676"/>
      <c r="MOO277" s="676"/>
      <c r="MOP277" s="676"/>
      <c r="MOQ277" s="676"/>
      <c r="MOR277" s="676"/>
      <c r="MOS277" s="676"/>
      <c r="MOT277" s="676"/>
      <c r="MOU277" s="676"/>
      <c r="MOV277" s="676"/>
      <c r="MOW277" s="676"/>
      <c r="MOX277" s="674"/>
      <c r="MOY277" s="674"/>
      <c r="MOZ277" s="674"/>
      <c r="MPA277" s="674"/>
      <c r="MPB277" s="674"/>
      <c r="MPC277" s="674"/>
      <c r="MPD277" s="674"/>
      <c r="MPE277" s="674"/>
      <c r="MPF277" s="674"/>
      <c r="MPG277" s="674"/>
      <c r="MPH277" s="674"/>
      <c r="MPI277" s="674"/>
      <c r="MPJ277" s="674"/>
      <c r="MPK277" s="674"/>
      <c r="MPL277" s="674"/>
      <c r="MPM277" s="674"/>
      <c r="MPN277" s="674"/>
      <c r="MPO277" s="674"/>
      <c r="MPP277" s="674"/>
      <c r="MPQ277" s="674"/>
      <c r="MPR277" s="674"/>
      <c r="MPS277" s="674"/>
      <c r="MPT277" s="674"/>
      <c r="MPU277" s="674"/>
      <c r="MPV277" s="675"/>
      <c r="MPW277" s="675"/>
      <c r="MPX277" s="675"/>
      <c r="MPY277" s="675"/>
      <c r="MPZ277" s="675"/>
      <c r="MQA277" s="674"/>
      <c r="MQB277" s="674"/>
      <c r="MQC277" s="675"/>
      <c r="MQD277" s="675"/>
      <c r="MQE277" s="674"/>
      <c r="MQF277" s="674"/>
      <c r="MQG277" s="675"/>
      <c r="MQH277" s="675"/>
      <c r="MQI277" s="674"/>
      <c r="MQJ277" s="674"/>
      <c r="MQK277" s="674"/>
      <c r="MQL277" s="674"/>
      <c r="MQM277" s="674"/>
      <c r="MQN277" s="674"/>
      <c r="MQO277" s="674"/>
      <c r="MQP277" s="675"/>
      <c r="MQQ277" s="675"/>
      <c r="MQR277" s="674"/>
      <c r="MQS277" s="674"/>
      <c r="MQT277" s="675"/>
      <c r="MQU277" s="675"/>
      <c r="MQV277" s="674"/>
      <c r="MQW277" s="674"/>
      <c r="MQX277" s="674"/>
      <c r="MQY277" s="674"/>
      <c r="MQZ277" s="674"/>
      <c r="MRA277" s="673"/>
      <c r="MRB277" s="677"/>
      <c r="MRC277" s="674"/>
      <c r="MRD277" s="674"/>
      <c r="MRE277" s="674"/>
      <c r="MRF277" s="674"/>
      <c r="MRG277" s="674"/>
      <c r="MRH277" s="674"/>
      <c r="MRI277" s="674"/>
      <c r="MRJ277" s="676"/>
      <c r="MRK277" s="676"/>
      <c r="MRL277" s="676"/>
      <c r="MRM277" s="676"/>
      <c r="MRN277" s="676"/>
      <c r="MRO277" s="676"/>
      <c r="MRP277" s="676"/>
      <c r="MRQ277" s="676"/>
      <c r="MRR277" s="676"/>
      <c r="MRS277" s="676"/>
      <c r="MRT277" s="676"/>
      <c r="MRU277" s="676"/>
      <c r="MRV277" s="676"/>
      <c r="MRW277" s="676"/>
      <c r="MRX277" s="676"/>
      <c r="MRY277" s="676"/>
      <c r="MRZ277" s="676"/>
      <c r="MSA277" s="676"/>
      <c r="MSB277" s="676"/>
      <c r="MSC277" s="676"/>
      <c r="MSD277" s="676"/>
      <c r="MSE277" s="676"/>
      <c r="MSF277" s="676"/>
      <c r="MSG277" s="676"/>
      <c r="MSH277" s="676"/>
      <c r="MSI277" s="676"/>
      <c r="MSJ277" s="676"/>
      <c r="MSK277" s="676"/>
      <c r="MSL277" s="676"/>
      <c r="MSM277" s="676"/>
      <c r="MSN277" s="676"/>
      <c r="MSO277" s="676"/>
      <c r="MSP277" s="676"/>
      <c r="MSQ277" s="676"/>
      <c r="MSR277" s="676"/>
      <c r="MSS277" s="676"/>
      <c r="MST277" s="676"/>
      <c r="MSU277" s="676"/>
      <c r="MSV277" s="676"/>
      <c r="MSW277" s="676"/>
      <c r="MSX277" s="676"/>
      <c r="MSY277" s="676"/>
      <c r="MSZ277" s="676"/>
      <c r="MTA277" s="676"/>
      <c r="MTB277" s="674"/>
      <c r="MTC277" s="674"/>
      <c r="MTD277" s="674"/>
      <c r="MTE277" s="674"/>
      <c r="MTF277" s="674"/>
      <c r="MTG277" s="674"/>
      <c r="MTH277" s="674"/>
      <c r="MTI277" s="674"/>
      <c r="MTJ277" s="674"/>
      <c r="MTK277" s="674"/>
      <c r="MTL277" s="674"/>
      <c r="MTM277" s="674"/>
      <c r="MTN277" s="674"/>
      <c r="MTO277" s="674"/>
      <c r="MTP277" s="674"/>
      <c r="MTQ277" s="674"/>
      <c r="MTR277" s="674"/>
      <c r="MTS277" s="674"/>
      <c r="MTT277" s="674"/>
      <c r="MTU277" s="674"/>
      <c r="MTV277" s="674"/>
      <c r="MTW277" s="674"/>
      <c r="MTX277" s="674"/>
      <c r="MTY277" s="674"/>
      <c r="MTZ277" s="675"/>
      <c r="MUA277" s="675"/>
      <c r="MUB277" s="675"/>
      <c r="MUC277" s="675"/>
      <c r="MUD277" s="675"/>
      <c r="MUE277" s="674"/>
      <c r="MUF277" s="674"/>
      <c r="MUG277" s="675"/>
      <c r="MUH277" s="675"/>
      <c r="MUI277" s="674"/>
      <c r="MUJ277" s="674"/>
      <c r="MUK277" s="675"/>
      <c r="MUL277" s="675"/>
      <c r="MUM277" s="674"/>
      <c r="MUN277" s="674"/>
      <c r="MUO277" s="674"/>
      <c r="MUP277" s="674"/>
      <c r="MUQ277" s="674"/>
      <c r="MUR277" s="674"/>
      <c r="MUS277" s="674"/>
      <c r="MUT277" s="675"/>
      <c r="MUU277" s="675"/>
      <c r="MUV277" s="674"/>
      <c r="MUW277" s="674"/>
      <c r="MUX277" s="675"/>
      <c r="MUY277" s="675"/>
      <c r="MUZ277" s="674"/>
      <c r="MVA277" s="674"/>
      <c r="MVB277" s="674"/>
      <c r="MVC277" s="674"/>
      <c r="MVD277" s="674"/>
      <c r="MVE277" s="673"/>
      <c r="MVF277" s="677"/>
      <c r="MVG277" s="674"/>
      <c r="MVH277" s="674"/>
      <c r="MVI277" s="674"/>
      <c r="MVJ277" s="674"/>
      <c r="MVK277" s="674"/>
      <c r="MVL277" s="674"/>
      <c r="MVM277" s="674"/>
      <c r="MVN277" s="676"/>
      <c r="MVO277" s="676"/>
      <c r="MVP277" s="676"/>
      <c r="MVQ277" s="676"/>
      <c r="MVR277" s="676"/>
      <c r="MVS277" s="676"/>
      <c r="MVT277" s="676"/>
      <c r="MVU277" s="676"/>
      <c r="MVV277" s="676"/>
      <c r="MVW277" s="676"/>
      <c r="MVX277" s="676"/>
      <c r="MVY277" s="676"/>
      <c r="MVZ277" s="676"/>
      <c r="MWA277" s="676"/>
      <c r="MWB277" s="676"/>
      <c r="MWC277" s="676"/>
      <c r="MWD277" s="676"/>
      <c r="MWE277" s="676"/>
      <c r="MWF277" s="676"/>
      <c r="MWG277" s="676"/>
      <c r="MWH277" s="676"/>
      <c r="MWI277" s="676"/>
      <c r="MWJ277" s="676"/>
      <c r="MWK277" s="676"/>
      <c r="MWL277" s="676"/>
      <c r="MWM277" s="676"/>
      <c r="MWN277" s="676"/>
      <c r="MWO277" s="676"/>
      <c r="MWP277" s="676"/>
      <c r="MWQ277" s="676"/>
      <c r="MWR277" s="676"/>
      <c r="MWS277" s="676"/>
      <c r="MWT277" s="676"/>
      <c r="MWU277" s="676"/>
      <c r="MWV277" s="676"/>
      <c r="MWW277" s="676"/>
      <c r="MWX277" s="676"/>
      <c r="MWY277" s="676"/>
      <c r="MWZ277" s="676"/>
      <c r="MXA277" s="676"/>
      <c r="MXB277" s="676"/>
      <c r="MXC277" s="676"/>
      <c r="MXD277" s="676"/>
      <c r="MXE277" s="676"/>
      <c r="MXF277" s="674"/>
      <c r="MXG277" s="674"/>
      <c r="MXH277" s="674"/>
      <c r="MXI277" s="674"/>
      <c r="MXJ277" s="674"/>
      <c r="MXK277" s="674"/>
      <c r="MXL277" s="674"/>
      <c r="MXM277" s="674"/>
      <c r="MXN277" s="674"/>
      <c r="MXO277" s="674"/>
      <c r="MXP277" s="674"/>
      <c r="MXQ277" s="674"/>
      <c r="MXR277" s="674"/>
      <c r="MXS277" s="674"/>
      <c r="MXT277" s="674"/>
      <c r="MXU277" s="674"/>
      <c r="MXV277" s="674"/>
      <c r="MXW277" s="674"/>
      <c r="MXX277" s="674"/>
      <c r="MXY277" s="674"/>
      <c r="MXZ277" s="674"/>
      <c r="MYA277" s="674"/>
      <c r="MYB277" s="674"/>
      <c r="MYC277" s="674"/>
      <c r="MYD277" s="675"/>
      <c r="MYE277" s="675"/>
      <c r="MYF277" s="675"/>
      <c r="MYG277" s="675"/>
      <c r="MYH277" s="675"/>
      <c r="MYI277" s="674"/>
      <c r="MYJ277" s="674"/>
      <c r="MYK277" s="675"/>
      <c r="MYL277" s="675"/>
      <c r="MYM277" s="674"/>
      <c r="MYN277" s="674"/>
      <c r="MYO277" s="675"/>
      <c r="MYP277" s="675"/>
      <c r="MYQ277" s="674"/>
      <c r="MYR277" s="674"/>
      <c r="MYS277" s="674"/>
      <c r="MYT277" s="674"/>
      <c r="MYU277" s="674"/>
      <c r="MYV277" s="674"/>
      <c r="MYW277" s="674"/>
      <c r="MYX277" s="675"/>
      <c r="MYY277" s="675"/>
      <c r="MYZ277" s="674"/>
      <c r="MZA277" s="674"/>
      <c r="MZB277" s="675"/>
      <c r="MZC277" s="675"/>
      <c r="MZD277" s="674"/>
      <c r="MZE277" s="674"/>
      <c r="MZF277" s="674"/>
      <c r="MZG277" s="674"/>
      <c r="MZH277" s="674"/>
      <c r="MZI277" s="673"/>
      <c r="MZJ277" s="677"/>
      <c r="MZK277" s="674"/>
      <c r="MZL277" s="674"/>
      <c r="MZM277" s="674"/>
      <c r="MZN277" s="674"/>
      <c r="MZO277" s="674"/>
      <c r="MZP277" s="674"/>
      <c r="MZQ277" s="674"/>
      <c r="MZR277" s="676"/>
      <c r="MZS277" s="676"/>
      <c r="MZT277" s="676"/>
      <c r="MZU277" s="676"/>
      <c r="MZV277" s="676"/>
      <c r="MZW277" s="676"/>
      <c r="MZX277" s="676"/>
      <c r="MZY277" s="676"/>
      <c r="MZZ277" s="676"/>
      <c r="NAA277" s="676"/>
      <c r="NAB277" s="676"/>
      <c r="NAC277" s="676"/>
      <c r="NAD277" s="676"/>
      <c r="NAE277" s="676"/>
      <c r="NAF277" s="676"/>
      <c r="NAG277" s="676"/>
      <c r="NAH277" s="676"/>
      <c r="NAI277" s="676"/>
      <c r="NAJ277" s="676"/>
      <c r="NAK277" s="676"/>
      <c r="NAL277" s="676"/>
      <c r="NAM277" s="676"/>
      <c r="NAN277" s="676"/>
      <c r="NAO277" s="676"/>
      <c r="NAP277" s="676"/>
      <c r="NAQ277" s="676"/>
      <c r="NAR277" s="676"/>
      <c r="NAS277" s="676"/>
      <c r="NAT277" s="676"/>
      <c r="NAU277" s="676"/>
      <c r="NAV277" s="676"/>
      <c r="NAW277" s="676"/>
      <c r="NAX277" s="676"/>
      <c r="NAY277" s="676"/>
      <c r="NAZ277" s="676"/>
      <c r="NBA277" s="676"/>
      <c r="NBB277" s="676"/>
      <c r="NBC277" s="676"/>
      <c r="NBD277" s="676"/>
      <c r="NBE277" s="676"/>
      <c r="NBF277" s="676"/>
      <c r="NBG277" s="676"/>
      <c r="NBH277" s="676"/>
      <c r="NBI277" s="676"/>
      <c r="NBJ277" s="674"/>
      <c r="NBK277" s="674"/>
      <c r="NBL277" s="674"/>
      <c r="NBM277" s="674"/>
      <c r="NBN277" s="674"/>
      <c r="NBO277" s="674"/>
      <c r="NBP277" s="674"/>
      <c r="NBQ277" s="674"/>
      <c r="NBR277" s="674"/>
      <c r="NBS277" s="674"/>
      <c r="NBT277" s="674"/>
      <c r="NBU277" s="674"/>
      <c r="NBV277" s="674"/>
      <c r="NBW277" s="674"/>
      <c r="NBX277" s="674"/>
      <c r="NBY277" s="674"/>
      <c r="NBZ277" s="674"/>
      <c r="NCA277" s="674"/>
      <c r="NCB277" s="674"/>
      <c r="NCC277" s="674"/>
      <c r="NCD277" s="674"/>
      <c r="NCE277" s="674"/>
      <c r="NCF277" s="674"/>
      <c r="NCG277" s="674"/>
      <c r="NCH277" s="675"/>
      <c r="NCI277" s="675"/>
      <c r="NCJ277" s="675"/>
      <c r="NCK277" s="675"/>
      <c r="NCL277" s="675"/>
      <c r="NCM277" s="674"/>
      <c r="NCN277" s="674"/>
      <c r="NCO277" s="675"/>
      <c r="NCP277" s="675"/>
      <c r="NCQ277" s="674"/>
      <c r="NCR277" s="674"/>
      <c r="NCS277" s="675"/>
      <c r="NCT277" s="675"/>
      <c r="NCU277" s="674"/>
      <c r="NCV277" s="674"/>
      <c r="NCW277" s="674"/>
      <c r="NCX277" s="674"/>
      <c r="NCY277" s="674"/>
      <c r="NCZ277" s="674"/>
      <c r="NDA277" s="674"/>
      <c r="NDB277" s="675"/>
      <c r="NDC277" s="675"/>
      <c r="NDD277" s="674"/>
      <c r="NDE277" s="674"/>
      <c r="NDF277" s="675"/>
      <c r="NDG277" s="675"/>
      <c r="NDH277" s="674"/>
      <c r="NDI277" s="674"/>
      <c r="NDJ277" s="674"/>
      <c r="NDK277" s="674"/>
      <c r="NDL277" s="674"/>
      <c r="NDM277" s="673"/>
      <c r="NDN277" s="677"/>
      <c r="NDO277" s="674"/>
      <c r="NDP277" s="674"/>
      <c r="NDQ277" s="674"/>
      <c r="NDR277" s="674"/>
      <c r="NDS277" s="674"/>
      <c r="NDT277" s="674"/>
      <c r="NDU277" s="674"/>
      <c r="NDV277" s="676"/>
      <c r="NDW277" s="676"/>
      <c r="NDX277" s="676"/>
      <c r="NDY277" s="676"/>
      <c r="NDZ277" s="676"/>
      <c r="NEA277" s="676"/>
      <c r="NEB277" s="676"/>
      <c r="NEC277" s="676"/>
      <c r="NED277" s="676"/>
      <c r="NEE277" s="676"/>
      <c r="NEF277" s="676"/>
      <c r="NEG277" s="676"/>
      <c r="NEH277" s="676"/>
      <c r="NEI277" s="676"/>
      <c r="NEJ277" s="676"/>
      <c r="NEK277" s="676"/>
      <c r="NEL277" s="676"/>
      <c r="NEM277" s="676"/>
      <c r="NEN277" s="676"/>
      <c r="NEO277" s="676"/>
      <c r="NEP277" s="676"/>
      <c r="NEQ277" s="676"/>
      <c r="NER277" s="676"/>
      <c r="NES277" s="676"/>
      <c r="NET277" s="676"/>
      <c r="NEU277" s="676"/>
      <c r="NEV277" s="676"/>
      <c r="NEW277" s="676"/>
      <c r="NEX277" s="676"/>
      <c r="NEY277" s="676"/>
      <c r="NEZ277" s="676"/>
      <c r="NFA277" s="676"/>
      <c r="NFB277" s="676"/>
      <c r="NFC277" s="676"/>
      <c r="NFD277" s="676"/>
      <c r="NFE277" s="676"/>
      <c r="NFF277" s="676"/>
      <c r="NFG277" s="676"/>
      <c r="NFH277" s="676"/>
      <c r="NFI277" s="676"/>
      <c r="NFJ277" s="676"/>
      <c r="NFK277" s="676"/>
      <c r="NFL277" s="676"/>
      <c r="NFM277" s="676"/>
      <c r="NFN277" s="674"/>
      <c r="NFO277" s="674"/>
      <c r="NFP277" s="674"/>
      <c r="NFQ277" s="674"/>
      <c r="NFR277" s="674"/>
      <c r="NFS277" s="674"/>
      <c r="NFT277" s="674"/>
      <c r="NFU277" s="674"/>
      <c r="NFV277" s="674"/>
      <c r="NFW277" s="674"/>
      <c r="NFX277" s="674"/>
      <c r="NFY277" s="674"/>
      <c r="NFZ277" s="674"/>
      <c r="NGA277" s="674"/>
      <c r="NGB277" s="674"/>
      <c r="NGC277" s="674"/>
      <c r="NGD277" s="674"/>
      <c r="NGE277" s="674"/>
      <c r="NGF277" s="674"/>
      <c r="NGG277" s="674"/>
      <c r="NGH277" s="674"/>
      <c r="NGI277" s="674"/>
      <c r="NGJ277" s="674"/>
      <c r="NGK277" s="674"/>
      <c r="NGL277" s="675"/>
      <c r="NGM277" s="675"/>
      <c r="NGN277" s="675"/>
      <c r="NGO277" s="675"/>
      <c r="NGP277" s="675"/>
      <c r="NGQ277" s="674"/>
      <c r="NGR277" s="674"/>
      <c r="NGS277" s="675"/>
      <c r="NGT277" s="675"/>
      <c r="NGU277" s="674"/>
      <c r="NGV277" s="674"/>
      <c r="NGW277" s="675"/>
      <c r="NGX277" s="675"/>
      <c r="NGY277" s="674"/>
      <c r="NGZ277" s="674"/>
      <c r="NHA277" s="674"/>
      <c r="NHB277" s="674"/>
      <c r="NHC277" s="674"/>
      <c r="NHD277" s="674"/>
      <c r="NHE277" s="674"/>
      <c r="NHF277" s="675"/>
      <c r="NHG277" s="675"/>
      <c r="NHH277" s="674"/>
      <c r="NHI277" s="674"/>
      <c r="NHJ277" s="675"/>
      <c r="NHK277" s="675"/>
      <c r="NHL277" s="674"/>
      <c r="NHM277" s="674"/>
      <c r="NHN277" s="674"/>
      <c r="NHO277" s="674"/>
      <c r="NHP277" s="674"/>
      <c r="NHQ277" s="673"/>
      <c r="NHR277" s="677"/>
      <c r="NHS277" s="674"/>
      <c r="NHT277" s="674"/>
      <c r="NHU277" s="674"/>
      <c r="NHV277" s="674"/>
      <c r="NHW277" s="674"/>
      <c r="NHX277" s="674"/>
      <c r="NHY277" s="674"/>
      <c r="NHZ277" s="676"/>
      <c r="NIA277" s="676"/>
      <c r="NIB277" s="676"/>
      <c r="NIC277" s="676"/>
      <c r="NID277" s="676"/>
      <c r="NIE277" s="676"/>
      <c r="NIF277" s="676"/>
      <c r="NIG277" s="676"/>
      <c r="NIH277" s="676"/>
      <c r="NII277" s="676"/>
      <c r="NIJ277" s="676"/>
      <c r="NIK277" s="676"/>
      <c r="NIL277" s="676"/>
      <c r="NIM277" s="676"/>
      <c r="NIN277" s="676"/>
      <c r="NIO277" s="676"/>
      <c r="NIP277" s="676"/>
      <c r="NIQ277" s="676"/>
      <c r="NIR277" s="676"/>
      <c r="NIS277" s="676"/>
      <c r="NIT277" s="676"/>
      <c r="NIU277" s="676"/>
      <c r="NIV277" s="676"/>
      <c r="NIW277" s="676"/>
      <c r="NIX277" s="676"/>
      <c r="NIY277" s="676"/>
      <c r="NIZ277" s="676"/>
      <c r="NJA277" s="676"/>
      <c r="NJB277" s="676"/>
      <c r="NJC277" s="676"/>
      <c r="NJD277" s="676"/>
      <c r="NJE277" s="676"/>
      <c r="NJF277" s="676"/>
      <c r="NJG277" s="676"/>
      <c r="NJH277" s="676"/>
      <c r="NJI277" s="676"/>
      <c r="NJJ277" s="676"/>
      <c r="NJK277" s="676"/>
      <c r="NJL277" s="676"/>
      <c r="NJM277" s="676"/>
      <c r="NJN277" s="676"/>
      <c r="NJO277" s="676"/>
      <c r="NJP277" s="676"/>
      <c r="NJQ277" s="676"/>
      <c r="NJR277" s="674"/>
      <c r="NJS277" s="674"/>
      <c r="NJT277" s="674"/>
      <c r="NJU277" s="674"/>
      <c r="NJV277" s="674"/>
      <c r="NJW277" s="674"/>
      <c r="NJX277" s="674"/>
      <c r="NJY277" s="674"/>
      <c r="NJZ277" s="674"/>
      <c r="NKA277" s="674"/>
      <c r="NKB277" s="674"/>
      <c r="NKC277" s="674"/>
      <c r="NKD277" s="674"/>
      <c r="NKE277" s="674"/>
      <c r="NKF277" s="674"/>
      <c r="NKG277" s="674"/>
      <c r="NKH277" s="674"/>
      <c r="NKI277" s="674"/>
      <c r="NKJ277" s="674"/>
      <c r="NKK277" s="674"/>
      <c r="NKL277" s="674"/>
      <c r="NKM277" s="674"/>
      <c r="NKN277" s="674"/>
      <c r="NKO277" s="674"/>
      <c r="NKP277" s="675"/>
      <c r="NKQ277" s="675"/>
      <c r="NKR277" s="675"/>
      <c r="NKS277" s="675"/>
      <c r="NKT277" s="675"/>
      <c r="NKU277" s="674"/>
      <c r="NKV277" s="674"/>
      <c r="NKW277" s="675"/>
      <c r="NKX277" s="675"/>
      <c r="NKY277" s="674"/>
      <c r="NKZ277" s="674"/>
      <c r="NLA277" s="675"/>
      <c r="NLB277" s="675"/>
      <c r="NLC277" s="674"/>
      <c r="NLD277" s="674"/>
      <c r="NLE277" s="674"/>
      <c r="NLF277" s="674"/>
      <c r="NLG277" s="674"/>
      <c r="NLH277" s="674"/>
      <c r="NLI277" s="674"/>
      <c r="NLJ277" s="675"/>
      <c r="NLK277" s="675"/>
      <c r="NLL277" s="674"/>
      <c r="NLM277" s="674"/>
      <c r="NLN277" s="675"/>
      <c r="NLO277" s="675"/>
      <c r="NLP277" s="674"/>
      <c r="NLQ277" s="674"/>
      <c r="NLR277" s="674"/>
      <c r="NLS277" s="674"/>
      <c r="NLT277" s="674"/>
      <c r="NLU277" s="673"/>
      <c r="NLV277" s="677"/>
      <c r="NLW277" s="674"/>
      <c r="NLX277" s="674"/>
      <c r="NLY277" s="674"/>
      <c r="NLZ277" s="674"/>
      <c r="NMA277" s="674"/>
      <c r="NMB277" s="674"/>
      <c r="NMC277" s="674"/>
      <c r="NMD277" s="676"/>
      <c r="NME277" s="676"/>
      <c r="NMF277" s="676"/>
      <c r="NMG277" s="676"/>
      <c r="NMH277" s="676"/>
      <c r="NMI277" s="676"/>
      <c r="NMJ277" s="676"/>
      <c r="NMK277" s="676"/>
      <c r="NML277" s="676"/>
      <c r="NMM277" s="676"/>
      <c r="NMN277" s="676"/>
      <c r="NMO277" s="676"/>
      <c r="NMP277" s="676"/>
      <c r="NMQ277" s="676"/>
      <c r="NMR277" s="676"/>
      <c r="NMS277" s="676"/>
      <c r="NMT277" s="676"/>
      <c r="NMU277" s="676"/>
      <c r="NMV277" s="676"/>
      <c r="NMW277" s="676"/>
      <c r="NMX277" s="676"/>
      <c r="NMY277" s="676"/>
      <c r="NMZ277" s="676"/>
      <c r="NNA277" s="676"/>
      <c r="NNB277" s="676"/>
      <c r="NNC277" s="676"/>
      <c r="NND277" s="676"/>
      <c r="NNE277" s="676"/>
      <c r="NNF277" s="676"/>
      <c r="NNG277" s="676"/>
      <c r="NNH277" s="676"/>
      <c r="NNI277" s="676"/>
      <c r="NNJ277" s="676"/>
      <c r="NNK277" s="676"/>
      <c r="NNL277" s="676"/>
      <c r="NNM277" s="676"/>
      <c r="NNN277" s="676"/>
      <c r="NNO277" s="676"/>
      <c r="NNP277" s="676"/>
      <c r="NNQ277" s="676"/>
      <c r="NNR277" s="676"/>
      <c r="NNS277" s="676"/>
      <c r="NNT277" s="676"/>
      <c r="NNU277" s="676"/>
      <c r="NNV277" s="674"/>
      <c r="NNW277" s="674"/>
      <c r="NNX277" s="674"/>
      <c r="NNY277" s="674"/>
      <c r="NNZ277" s="674"/>
      <c r="NOA277" s="674"/>
      <c r="NOB277" s="674"/>
      <c r="NOC277" s="674"/>
      <c r="NOD277" s="674"/>
      <c r="NOE277" s="674"/>
      <c r="NOF277" s="674"/>
      <c r="NOG277" s="674"/>
      <c r="NOH277" s="674"/>
      <c r="NOI277" s="674"/>
      <c r="NOJ277" s="674"/>
      <c r="NOK277" s="674"/>
      <c r="NOL277" s="674"/>
      <c r="NOM277" s="674"/>
      <c r="NON277" s="674"/>
      <c r="NOO277" s="674"/>
      <c r="NOP277" s="674"/>
      <c r="NOQ277" s="674"/>
      <c r="NOR277" s="674"/>
      <c r="NOS277" s="674"/>
      <c r="NOT277" s="675"/>
      <c r="NOU277" s="675"/>
      <c r="NOV277" s="675"/>
      <c r="NOW277" s="675"/>
      <c r="NOX277" s="675"/>
      <c r="NOY277" s="674"/>
      <c r="NOZ277" s="674"/>
      <c r="NPA277" s="675"/>
      <c r="NPB277" s="675"/>
      <c r="NPC277" s="674"/>
      <c r="NPD277" s="674"/>
      <c r="NPE277" s="675"/>
      <c r="NPF277" s="675"/>
      <c r="NPG277" s="674"/>
      <c r="NPH277" s="674"/>
      <c r="NPI277" s="674"/>
      <c r="NPJ277" s="674"/>
      <c r="NPK277" s="674"/>
      <c r="NPL277" s="674"/>
      <c r="NPM277" s="674"/>
      <c r="NPN277" s="675"/>
      <c r="NPO277" s="675"/>
      <c r="NPP277" s="674"/>
      <c r="NPQ277" s="674"/>
      <c r="NPR277" s="675"/>
      <c r="NPS277" s="675"/>
      <c r="NPT277" s="674"/>
      <c r="NPU277" s="674"/>
      <c r="NPV277" s="674"/>
      <c r="NPW277" s="674"/>
      <c r="NPX277" s="674"/>
      <c r="NPY277" s="673"/>
      <c r="NPZ277" s="677"/>
      <c r="NQA277" s="674"/>
      <c r="NQB277" s="674"/>
      <c r="NQC277" s="674"/>
      <c r="NQD277" s="674"/>
      <c r="NQE277" s="674"/>
      <c r="NQF277" s="674"/>
      <c r="NQG277" s="674"/>
      <c r="NQH277" s="676"/>
      <c r="NQI277" s="676"/>
      <c r="NQJ277" s="676"/>
      <c r="NQK277" s="676"/>
      <c r="NQL277" s="676"/>
      <c r="NQM277" s="676"/>
      <c r="NQN277" s="676"/>
      <c r="NQO277" s="676"/>
      <c r="NQP277" s="676"/>
      <c r="NQQ277" s="676"/>
      <c r="NQR277" s="676"/>
      <c r="NQS277" s="676"/>
      <c r="NQT277" s="676"/>
      <c r="NQU277" s="676"/>
      <c r="NQV277" s="676"/>
      <c r="NQW277" s="676"/>
      <c r="NQX277" s="676"/>
      <c r="NQY277" s="676"/>
      <c r="NQZ277" s="676"/>
      <c r="NRA277" s="676"/>
      <c r="NRB277" s="676"/>
      <c r="NRC277" s="676"/>
      <c r="NRD277" s="676"/>
      <c r="NRE277" s="676"/>
      <c r="NRF277" s="676"/>
      <c r="NRG277" s="676"/>
      <c r="NRH277" s="676"/>
      <c r="NRI277" s="676"/>
      <c r="NRJ277" s="676"/>
      <c r="NRK277" s="676"/>
      <c r="NRL277" s="676"/>
      <c r="NRM277" s="676"/>
      <c r="NRN277" s="676"/>
      <c r="NRO277" s="676"/>
      <c r="NRP277" s="676"/>
      <c r="NRQ277" s="676"/>
      <c r="NRR277" s="676"/>
      <c r="NRS277" s="676"/>
      <c r="NRT277" s="676"/>
      <c r="NRU277" s="676"/>
      <c r="NRV277" s="676"/>
      <c r="NRW277" s="676"/>
      <c r="NRX277" s="676"/>
      <c r="NRY277" s="676"/>
      <c r="NRZ277" s="674"/>
      <c r="NSA277" s="674"/>
      <c r="NSB277" s="674"/>
      <c r="NSC277" s="674"/>
      <c r="NSD277" s="674"/>
      <c r="NSE277" s="674"/>
      <c r="NSF277" s="674"/>
      <c r="NSG277" s="674"/>
      <c r="NSH277" s="674"/>
      <c r="NSI277" s="674"/>
      <c r="NSJ277" s="674"/>
      <c r="NSK277" s="674"/>
      <c r="NSL277" s="674"/>
      <c r="NSM277" s="674"/>
      <c r="NSN277" s="674"/>
      <c r="NSO277" s="674"/>
      <c r="NSP277" s="674"/>
      <c r="NSQ277" s="674"/>
      <c r="NSR277" s="674"/>
      <c r="NSS277" s="674"/>
      <c r="NST277" s="674"/>
      <c r="NSU277" s="674"/>
      <c r="NSV277" s="674"/>
      <c r="NSW277" s="674"/>
      <c r="NSX277" s="675"/>
      <c r="NSY277" s="675"/>
      <c r="NSZ277" s="675"/>
      <c r="NTA277" s="675"/>
      <c r="NTB277" s="675"/>
      <c r="NTC277" s="674"/>
      <c r="NTD277" s="674"/>
      <c r="NTE277" s="675"/>
      <c r="NTF277" s="675"/>
      <c r="NTG277" s="674"/>
      <c r="NTH277" s="674"/>
      <c r="NTI277" s="675"/>
      <c r="NTJ277" s="675"/>
      <c r="NTK277" s="674"/>
      <c r="NTL277" s="674"/>
      <c r="NTM277" s="674"/>
      <c r="NTN277" s="674"/>
      <c r="NTO277" s="674"/>
      <c r="NTP277" s="674"/>
      <c r="NTQ277" s="674"/>
      <c r="NTR277" s="675"/>
      <c r="NTS277" s="675"/>
      <c r="NTT277" s="674"/>
      <c r="NTU277" s="674"/>
      <c r="NTV277" s="675"/>
      <c r="NTW277" s="675"/>
      <c r="NTX277" s="674"/>
      <c r="NTY277" s="674"/>
      <c r="NTZ277" s="674"/>
      <c r="NUA277" s="674"/>
      <c r="NUB277" s="674"/>
      <c r="NUC277" s="673"/>
      <c r="NUD277" s="677"/>
      <c r="NUE277" s="674"/>
      <c r="NUF277" s="674"/>
      <c r="NUG277" s="674"/>
      <c r="NUH277" s="674"/>
      <c r="NUI277" s="674"/>
      <c r="NUJ277" s="674"/>
      <c r="NUK277" s="674"/>
      <c r="NUL277" s="676"/>
      <c r="NUM277" s="676"/>
      <c r="NUN277" s="676"/>
      <c r="NUO277" s="676"/>
      <c r="NUP277" s="676"/>
      <c r="NUQ277" s="676"/>
      <c r="NUR277" s="676"/>
      <c r="NUS277" s="676"/>
      <c r="NUT277" s="676"/>
      <c r="NUU277" s="676"/>
      <c r="NUV277" s="676"/>
      <c r="NUW277" s="676"/>
      <c r="NUX277" s="676"/>
      <c r="NUY277" s="676"/>
      <c r="NUZ277" s="676"/>
      <c r="NVA277" s="676"/>
      <c r="NVB277" s="676"/>
      <c r="NVC277" s="676"/>
      <c r="NVD277" s="676"/>
      <c r="NVE277" s="676"/>
      <c r="NVF277" s="676"/>
      <c r="NVG277" s="676"/>
      <c r="NVH277" s="676"/>
      <c r="NVI277" s="676"/>
      <c r="NVJ277" s="676"/>
      <c r="NVK277" s="676"/>
      <c r="NVL277" s="676"/>
      <c r="NVM277" s="676"/>
      <c r="NVN277" s="676"/>
      <c r="NVO277" s="676"/>
      <c r="NVP277" s="676"/>
      <c r="NVQ277" s="676"/>
      <c r="NVR277" s="676"/>
      <c r="NVS277" s="676"/>
      <c r="NVT277" s="676"/>
      <c r="NVU277" s="676"/>
      <c r="NVV277" s="676"/>
      <c r="NVW277" s="676"/>
      <c r="NVX277" s="676"/>
      <c r="NVY277" s="676"/>
      <c r="NVZ277" s="676"/>
      <c r="NWA277" s="676"/>
      <c r="NWB277" s="676"/>
      <c r="NWC277" s="676"/>
      <c r="NWD277" s="674"/>
      <c r="NWE277" s="674"/>
      <c r="NWF277" s="674"/>
      <c r="NWG277" s="674"/>
      <c r="NWH277" s="674"/>
      <c r="NWI277" s="674"/>
      <c r="NWJ277" s="674"/>
      <c r="NWK277" s="674"/>
      <c r="NWL277" s="674"/>
      <c r="NWM277" s="674"/>
      <c r="NWN277" s="674"/>
      <c r="NWO277" s="674"/>
      <c r="NWP277" s="674"/>
      <c r="NWQ277" s="674"/>
      <c r="NWR277" s="674"/>
      <c r="NWS277" s="674"/>
      <c r="NWT277" s="674"/>
      <c r="NWU277" s="674"/>
      <c r="NWV277" s="674"/>
      <c r="NWW277" s="674"/>
      <c r="NWX277" s="674"/>
      <c r="NWY277" s="674"/>
      <c r="NWZ277" s="674"/>
      <c r="NXA277" s="674"/>
      <c r="NXB277" s="675"/>
      <c r="NXC277" s="675"/>
      <c r="NXD277" s="675"/>
      <c r="NXE277" s="675"/>
      <c r="NXF277" s="675"/>
      <c r="NXG277" s="674"/>
      <c r="NXH277" s="674"/>
      <c r="NXI277" s="675"/>
      <c r="NXJ277" s="675"/>
      <c r="NXK277" s="674"/>
      <c r="NXL277" s="674"/>
      <c r="NXM277" s="675"/>
      <c r="NXN277" s="675"/>
      <c r="NXO277" s="674"/>
      <c r="NXP277" s="674"/>
      <c r="NXQ277" s="674"/>
      <c r="NXR277" s="674"/>
      <c r="NXS277" s="674"/>
      <c r="NXT277" s="674"/>
      <c r="NXU277" s="674"/>
      <c r="NXV277" s="675"/>
      <c r="NXW277" s="675"/>
      <c r="NXX277" s="674"/>
      <c r="NXY277" s="674"/>
      <c r="NXZ277" s="675"/>
      <c r="NYA277" s="675"/>
      <c r="NYB277" s="674"/>
      <c r="NYC277" s="674"/>
      <c r="NYD277" s="674"/>
      <c r="NYE277" s="674"/>
      <c r="NYF277" s="674"/>
      <c r="NYG277" s="673"/>
      <c r="NYH277" s="677"/>
      <c r="NYI277" s="674"/>
      <c r="NYJ277" s="674"/>
      <c r="NYK277" s="674"/>
      <c r="NYL277" s="674"/>
      <c r="NYM277" s="674"/>
      <c r="NYN277" s="674"/>
      <c r="NYO277" s="674"/>
      <c r="NYP277" s="676"/>
      <c r="NYQ277" s="676"/>
      <c r="NYR277" s="676"/>
      <c r="NYS277" s="676"/>
      <c r="NYT277" s="676"/>
      <c r="NYU277" s="676"/>
      <c r="NYV277" s="676"/>
      <c r="NYW277" s="676"/>
      <c r="NYX277" s="676"/>
      <c r="NYY277" s="676"/>
      <c r="NYZ277" s="676"/>
      <c r="NZA277" s="676"/>
      <c r="NZB277" s="676"/>
      <c r="NZC277" s="676"/>
      <c r="NZD277" s="676"/>
      <c r="NZE277" s="676"/>
      <c r="NZF277" s="676"/>
      <c r="NZG277" s="676"/>
      <c r="NZH277" s="676"/>
      <c r="NZI277" s="676"/>
      <c r="NZJ277" s="676"/>
      <c r="NZK277" s="676"/>
      <c r="NZL277" s="676"/>
      <c r="NZM277" s="676"/>
      <c r="NZN277" s="676"/>
      <c r="NZO277" s="676"/>
      <c r="NZP277" s="676"/>
      <c r="NZQ277" s="676"/>
      <c r="NZR277" s="676"/>
      <c r="NZS277" s="676"/>
      <c r="NZT277" s="676"/>
      <c r="NZU277" s="676"/>
      <c r="NZV277" s="676"/>
      <c r="NZW277" s="676"/>
      <c r="NZX277" s="676"/>
      <c r="NZY277" s="676"/>
      <c r="NZZ277" s="676"/>
      <c r="OAA277" s="676"/>
      <c r="OAB277" s="676"/>
      <c r="OAC277" s="676"/>
      <c r="OAD277" s="676"/>
      <c r="OAE277" s="676"/>
      <c r="OAF277" s="676"/>
      <c r="OAG277" s="676"/>
      <c r="OAH277" s="674"/>
      <c r="OAI277" s="674"/>
      <c r="OAJ277" s="674"/>
      <c r="OAK277" s="674"/>
      <c r="OAL277" s="674"/>
      <c r="OAM277" s="674"/>
      <c r="OAN277" s="674"/>
      <c r="OAO277" s="674"/>
      <c r="OAP277" s="674"/>
      <c r="OAQ277" s="674"/>
      <c r="OAR277" s="674"/>
      <c r="OAS277" s="674"/>
      <c r="OAT277" s="674"/>
      <c r="OAU277" s="674"/>
      <c r="OAV277" s="674"/>
      <c r="OAW277" s="674"/>
      <c r="OAX277" s="674"/>
      <c r="OAY277" s="674"/>
      <c r="OAZ277" s="674"/>
      <c r="OBA277" s="674"/>
      <c r="OBB277" s="674"/>
      <c r="OBC277" s="674"/>
      <c r="OBD277" s="674"/>
      <c r="OBE277" s="674"/>
      <c r="OBF277" s="675"/>
      <c r="OBG277" s="675"/>
      <c r="OBH277" s="675"/>
      <c r="OBI277" s="675"/>
      <c r="OBJ277" s="675"/>
      <c r="OBK277" s="674"/>
      <c r="OBL277" s="674"/>
      <c r="OBM277" s="675"/>
      <c r="OBN277" s="675"/>
      <c r="OBO277" s="674"/>
      <c r="OBP277" s="674"/>
      <c r="OBQ277" s="675"/>
      <c r="OBR277" s="675"/>
      <c r="OBS277" s="674"/>
      <c r="OBT277" s="674"/>
      <c r="OBU277" s="674"/>
      <c r="OBV277" s="674"/>
      <c r="OBW277" s="674"/>
      <c r="OBX277" s="674"/>
      <c r="OBY277" s="674"/>
      <c r="OBZ277" s="675"/>
      <c r="OCA277" s="675"/>
      <c r="OCB277" s="674"/>
      <c r="OCC277" s="674"/>
      <c r="OCD277" s="675"/>
      <c r="OCE277" s="675"/>
      <c r="OCF277" s="674"/>
      <c r="OCG277" s="674"/>
      <c r="OCH277" s="674"/>
      <c r="OCI277" s="674"/>
      <c r="OCJ277" s="674"/>
      <c r="OCK277" s="673"/>
      <c r="OCL277" s="677"/>
      <c r="OCM277" s="674"/>
      <c r="OCN277" s="674"/>
      <c r="OCO277" s="674"/>
      <c r="OCP277" s="674"/>
      <c r="OCQ277" s="674"/>
      <c r="OCR277" s="674"/>
      <c r="OCS277" s="674"/>
      <c r="OCT277" s="676"/>
      <c r="OCU277" s="676"/>
      <c r="OCV277" s="676"/>
      <c r="OCW277" s="676"/>
      <c r="OCX277" s="676"/>
      <c r="OCY277" s="676"/>
      <c r="OCZ277" s="676"/>
      <c r="ODA277" s="676"/>
      <c r="ODB277" s="676"/>
      <c r="ODC277" s="676"/>
      <c r="ODD277" s="676"/>
      <c r="ODE277" s="676"/>
      <c r="ODF277" s="676"/>
      <c r="ODG277" s="676"/>
      <c r="ODH277" s="676"/>
      <c r="ODI277" s="676"/>
      <c r="ODJ277" s="676"/>
      <c r="ODK277" s="676"/>
      <c r="ODL277" s="676"/>
      <c r="ODM277" s="676"/>
      <c r="ODN277" s="676"/>
      <c r="ODO277" s="676"/>
      <c r="ODP277" s="676"/>
      <c r="ODQ277" s="676"/>
      <c r="ODR277" s="676"/>
      <c r="ODS277" s="676"/>
      <c r="ODT277" s="676"/>
      <c r="ODU277" s="676"/>
      <c r="ODV277" s="676"/>
      <c r="ODW277" s="676"/>
      <c r="ODX277" s="676"/>
      <c r="ODY277" s="676"/>
      <c r="ODZ277" s="676"/>
      <c r="OEA277" s="676"/>
      <c r="OEB277" s="676"/>
      <c r="OEC277" s="676"/>
      <c r="OED277" s="676"/>
      <c r="OEE277" s="676"/>
      <c r="OEF277" s="676"/>
      <c r="OEG277" s="676"/>
      <c r="OEH277" s="676"/>
      <c r="OEI277" s="676"/>
      <c r="OEJ277" s="676"/>
      <c r="OEK277" s="676"/>
      <c r="OEL277" s="674"/>
      <c r="OEM277" s="674"/>
      <c r="OEN277" s="674"/>
      <c r="OEO277" s="674"/>
      <c r="OEP277" s="674"/>
      <c r="OEQ277" s="674"/>
      <c r="OER277" s="674"/>
      <c r="OES277" s="674"/>
      <c r="OET277" s="674"/>
      <c r="OEU277" s="674"/>
      <c r="OEV277" s="674"/>
      <c r="OEW277" s="674"/>
      <c r="OEX277" s="674"/>
      <c r="OEY277" s="674"/>
      <c r="OEZ277" s="674"/>
      <c r="OFA277" s="674"/>
      <c r="OFB277" s="674"/>
      <c r="OFC277" s="674"/>
      <c r="OFD277" s="674"/>
      <c r="OFE277" s="674"/>
      <c r="OFF277" s="674"/>
      <c r="OFG277" s="674"/>
      <c r="OFH277" s="674"/>
      <c r="OFI277" s="674"/>
      <c r="OFJ277" s="675"/>
      <c r="OFK277" s="675"/>
      <c r="OFL277" s="675"/>
      <c r="OFM277" s="675"/>
      <c r="OFN277" s="675"/>
      <c r="OFO277" s="674"/>
      <c r="OFP277" s="674"/>
      <c r="OFQ277" s="675"/>
      <c r="OFR277" s="675"/>
      <c r="OFS277" s="674"/>
      <c r="OFT277" s="674"/>
      <c r="OFU277" s="675"/>
      <c r="OFV277" s="675"/>
      <c r="OFW277" s="674"/>
      <c r="OFX277" s="674"/>
      <c r="OFY277" s="674"/>
      <c r="OFZ277" s="674"/>
      <c r="OGA277" s="674"/>
      <c r="OGB277" s="674"/>
      <c r="OGC277" s="674"/>
      <c r="OGD277" s="675"/>
      <c r="OGE277" s="675"/>
      <c r="OGF277" s="674"/>
      <c r="OGG277" s="674"/>
      <c r="OGH277" s="675"/>
      <c r="OGI277" s="675"/>
      <c r="OGJ277" s="674"/>
      <c r="OGK277" s="674"/>
      <c r="OGL277" s="674"/>
      <c r="OGM277" s="674"/>
      <c r="OGN277" s="674"/>
      <c r="OGO277" s="673"/>
      <c r="OGP277" s="677"/>
      <c r="OGQ277" s="674"/>
      <c r="OGR277" s="674"/>
      <c r="OGS277" s="674"/>
      <c r="OGT277" s="674"/>
      <c r="OGU277" s="674"/>
      <c r="OGV277" s="674"/>
      <c r="OGW277" s="674"/>
      <c r="OGX277" s="676"/>
      <c r="OGY277" s="676"/>
      <c r="OGZ277" s="676"/>
      <c r="OHA277" s="676"/>
      <c r="OHB277" s="676"/>
      <c r="OHC277" s="676"/>
      <c r="OHD277" s="676"/>
      <c r="OHE277" s="676"/>
      <c r="OHF277" s="676"/>
      <c r="OHG277" s="676"/>
      <c r="OHH277" s="676"/>
      <c r="OHI277" s="676"/>
      <c r="OHJ277" s="676"/>
      <c r="OHK277" s="676"/>
      <c r="OHL277" s="676"/>
      <c r="OHM277" s="676"/>
      <c r="OHN277" s="676"/>
      <c r="OHO277" s="676"/>
      <c r="OHP277" s="676"/>
      <c r="OHQ277" s="676"/>
      <c r="OHR277" s="676"/>
      <c r="OHS277" s="676"/>
      <c r="OHT277" s="676"/>
      <c r="OHU277" s="676"/>
      <c r="OHV277" s="676"/>
      <c r="OHW277" s="676"/>
      <c r="OHX277" s="676"/>
      <c r="OHY277" s="676"/>
      <c r="OHZ277" s="676"/>
      <c r="OIA277" s="676"/>
      <c r="OIB277" s="676"/>
      <c r="OIC277" s="676"/>
      <c r="OID277" s="676"/>
      <c r="OIE277" s="676"/>
      <c r="OIF277" s="676"/>
      <c r="OIG277" s="676"/>
      <c r="OIH277" s="676"/>
      <c r="OII277" s="676"/>
      <c r="OIJ277" s="676"/>
      <c r="OIK277" s="676"/>
      <c r="OIL277" s="676"/>
      <c r="OIM277" s="676"/>
      <c r="OIN277" s="676"/>
      <c r="OIO277" s="676"/>
      <c r="OIP277" s="674"/>
      <c r="OIQ277" s="674"/>
      <c r="OIR277" s="674"/>
      <c r="OIS277" s="674"/>
      <c r="OIT277" s="674"/>
      <c r="OIU277" s="674"/>
      <c r="OIV277" s="674"/>
      <c r="OIW277" s="674"/>
      <c r="OIX277" s="674"/>
      <c r="OIY277" s="674"/>
      <c r="OIZ277" s="674"/>
      <c r="OJA277" s="674"/>
      <c r="OJB277" s="674"/>
      <c r="OJC277" s="674"/>
      <c r="OJD277" s="674"/>
      <c r="OJE277" s="674"/>
      <c r="OJF277" s="674"/>
      <c r="OJG277" s="674"/>
      <c r="OJH277" s="674"/>
      <c r="OJI277" s="674"/>
      <c r="OJJ277" s="674"/>
      <c r="OJK277" s="674"/>
      <c r="OJL277" s="674"/>
      <c r="OJM277" s="674"/>
      <c r="OJN277" s="675"/>
      <c r="OJO277" s="675"/>
      <c r="OJP277" s="675"/>
      <c r="OJQ277" s="675"/>
      <c r="OJR277" s="675"/>
      <c r="OJS277" s="674"/>
      <c r="OJT277" s="674"/>
      <c r="OJU277" s="675"/>
      <c r="OJV277" s="675"/>
      <c r="OJW277" s="674"/>
      <c r="OJX277" s="674"/>
      <c r="OJY277" s="675"/>
      <c r="OJZ277" s="675"/>
      <c r="OKA277" s="674"/>
      <c r="OKB277" s="674"/>
      <c r="OKC277" s="674"/>
      <c r="OKD277" s="674"/>
      <c r="OKE277" s="674"/>
      <c r="OKF277" s="674"/>
      <c r="OKG277" s="674"/>
      <c r="OKH277" s="675"/>
      <c r="OKI277" s="675"/>
      <c r="OKJ277" s="674"/>
      <c r="OKK277" s="674"/>
      <c r="OKL277" s="675"/>
      <c r="OKM277" s="675"/>
      <c r="OKN277" s="674"/>
      <c r="OKO277" s="674"/>
      <c r="OKP277" s="674"/>
      <c r="OKQ277" s="674"/>
      <c r="OKR277" s="674"/>
      <c r="OKS277" s="673"/>
      <c r="OKT277" s="677"/>
      <c r="OKU277" s="674"/>
      <c r="OKV277" s="674"/>
      <c r="OKW277" s="674"/>
      <c r="OKX277" s="674"/>
      <c r="OKY277" s="674"/>
      <c r="OKZ277" s="674"/>
      <c r="OLA277" s="674"/>
      <c r="OLB277" s="676"/>
      <c r="OLC277" s="676"/>
      <c r="OLD277" s="676"/>
      <c r="OLE277" s="676"/>
      <c r="OLF277" s="676"/>
      <c r="OLG277" s="676"/>
      <c r="OLH277" s="676"/>
      <c r="OLI277" s="676"/>
      <c r="OLJ277" s="676"/>
      <c r="OLK277" s="676"/>
      <c r="OLL277" s="676"/>
      <c r="OLM277" s="676"/>
      <c r="OLN277" s="676"/>
      <c r="OLO277" s="676"/>
      <c r="OLP277" s="676"/>
      <c r="OLQ277" s="676"/>
      <c r="OLR277" s="676"/>
      <c r="OLS277" s="676"/>
      <c r="OLT277" s="676"/>
      <c r="OLU277" s="676"/>
      <c r="OLV277" s="676"/>
      <c r="OLW277" s="676"/>
      <c r="OLX277" s="676"/>
      <c r="OLY277" s="676"/>
      <c r="OLZ277" s="676"/>
      <c r="OMA277" s="676"/>
      <c r="OMB277" s="676"/>
      <c r="OMC277" s="676"/>
      <c r="OMD277" s="676"/>
      <c r="OME277" s="676"/>
      <c r="OMF277" s="676"/>
      <c r="OMG277" s="676"/>
      <c r="OMH277" s="676"/>
      <c r="OMI277" s="676"/>
      <c r="OMJ277" s="676"/>
      <c r="OMK277" s="676"/>
      <c r="OML277" s="676"/>
      <c r="OMM277" s="676"/>
      <c r="OMN277" s="676"/>
      <c r="OMO277" s="676"/>
      <c r="OMP277" s="676"/>
      <c r="OMQ277" s="676"/>
      <c r="OMR277" s="676"/>
      <c r="OMS277" s="676"/>
      <c r="OMT277" s="674"/>
      <c r="OMU277" s="674"/>
      <c r="OMV277" s="674"/>
      <c r="OMW277" s="674"/>
      <c r="OMX277" s="674"/>
      <c r="OMY277" s="674"/>
      <c r="OMZ277" s="674"/>
      <c r="ONA277" s="674"/>
      <c r="ONB277" s="674"/>
      <c r="ONC277" s="674"/>
      <c r="OND277" s="674"/>
      <c r="ONE277" s="674"/>
      <c r="ONF277" s="674"/>
      <c r="ONG277" s="674"/>
      <c r="ONH277" s="674"/>
      <c r="ONI277" s="674"/>
      <c r="ONJ277" s="674"/>
      <c r="ONK277" s="674"/>
      <c r="ONL277" s="674"/>
      <c r="ONM277" s="674"/>
      <c r="ONN277" s="674"/>
      <c r="ONO277" s="674"/>
      <c r="ONP277" s="674"/>
      <c r="ONQ277" s="674"/>
      <c r="ONR277" s="675"/>
      <c r="ONS277" s="675"/>
      <c r="ONT277" s="675"/>
      <c r="ONU277" s="675"/>
      <c r="ONV277" s="675"/>
      <c r="ONW277" s="674"/>
      <c r="ONX277" s="674"/>
      <c r="ONY277" s="675"/>
      <c r="ONZ277" s="675"/>
      <c r="OOA277" s="674"/>
      <c r="OOB277" s="674"/>
      <c r="OOC277" s="675"/>
      <c r="OOD277" s="675"/>
      <c r="OOE277" s="674"/>
      <c r="OOF277" s="674"/>
      <c r="OOG277" s="674"/>
      <c r="OOH277" s="674"/>
      <c r="OOI277" s="674"/>
      <c r="OOJ277" s="674"/>
      <c r="OOK277" s="674"/>
      <c r="OOL277" s="675"/>
      <c r="OOM277" s="675"/>
      <c r="OON277" s="674"/>
      <c r="OOO277" s="674"/>
      <c r="OOP277" s="675"/>
      <c r="OOQ277" s="675"/>
      <c r="OOR277" s="674"/>
      <c r="OOS277" s="674"/>
      <c r="OOT277" s="674"/>
      <c r="OOU277" s="674"/>
      <c r="OOV277" s="674"/>
      <c r="OOW277" s="673"/>
      <c r="OOX277" s="677"/>
      <c r="OOY277" s="674"/>
      <c r="OOZ277" s="674"/>
      <c r="OPA277" s="674"/>
      <c r="OPB277" s="674"/>
      <c r="OPC277" s="674"/>
      <c r="OPD277" s="674"/>
      <c r="OPE277" s="674"/>
      <c r="OPF277" s="676"/>
      <c r="OPG277" s="676"/>
      <c r="OPH277" s="676"/>
      <c r="OPI277" s="676"/>
      <c r="OPJ277" s="676"/>
      <c r="OPK277" s="676"/>
      <c r="OPL277" s="676"/>
      <c r="OPM277" s="676"/>
      <c r="OPN277" s="676"/>
      <c r="OPO277" s="676"/>
      <c r="OPP277" s="676"/>
      <c r="OPQ277" s="676"/>
      <c r="OPR277" s="676"/>
      <c r="OPS277" s="676"/>
      <c r="OPT277" s="676"/>
      <c r="OPU277" s="676"/>
      <c r="OPV277" s="676"/>
      <c r="OPW277" s="676"/>
      <c r="OPX277" s="676"/>
      <c r="OPY277" s="676"/>
      <c r="OPZ277" s="676"/>
      <c r="OQA277" s="676"/>
      <c r="OQB277" s="676"/>
      <c r="OQC277" s="676"/>
      <c r="OQD277" s="676"/>
      <c r="OQE277" s="676"/>
      <c r="OQF277" s="676"/>
      <c r="OQG277" s="676"/>
      <c r="OQH277" s="676"/>
      <c r="OQI277" s="676"/>
      <c r="OQJ277" s="676"/>
      <c r="OQK277" s="676"/>
      <c r="OQL277" s="676"/>
      <c r="OQM277" s="676"/>
      <c r="OQN277" s="676"/>
      <c r="OQO277" s="676"/>
      <c r="OQP277" s="676"/>
      <c r="OQQ277" s="676"/>
      <c r="OQR277" s="676"/>
      <c r="OQS277" s="676"/>
      <c r="OQT277" s="676"/>
      <c r="OQU277" s="676"/>
      <c r="OQV277" s="676"/>
      <c r="OQW277" s="676"/>
      <c r="OQX277" s="674"/>
      <c r="OQY277" s="674"/>
      <c r="OQZ277" s="674"/>
      <c r="ORA277" s="674"/>
      <c r="ORB277" s="674"/>
      <c r="ORC277" s="674"/>
      <c r="ORD277" s="674"/>
      <c r="ORE277" s="674"/>
      <c r="ORF277" s="674"/>
      <c r="ORG277" s="674"/>
      <c r="ORH277" s="674"/>
      <c r="ORI277" s="674"/>
      <c r="ORJ277" s="674"/>
      <c r="ORK277" s="674"/>
      <c r="ORL277" s="674"/>
      <c r="ORM277" s="674"/>
      <c r="ORN277" s="674"/>
      <c r="ORO277" s="674"/>
      <c r="ORP277" s="674"/>
      <c r="ORQ277" s="674"/>
      <c r="ORR277" s="674"/>
      <c r="ORS277" s="674"/>
      <c r="ORT277" s="674"/>
      <c r="ORU277" s="674"/>
      <c r="ORV277" s="675"/>
      <c r="ORW277" s="675"/>
      <c r="ORX277" s="675"/>
      <c r="ORY277" s="675"/>
      <c r="ORZ277" s="675"/>
      <c r="OSA277" s="674"/>
      <c r="OSB277" s="674"/>
      <c r="OSC277" s="675"/>
      <c r="OSD277" s="675"/>
      <c r="OSE277" s="674"/>
      <c r="OSF277" s="674"/>
      <c r="OSG277" s="675"/>
      <c r="OSH277" s="675"/>
      <c r="OSI277" s="674"/>
      <c r="OSJ277" s="674"/>
      <c r="OSK277" s="674"/>
      <c r="OSL277" s="674"/>
      <c r="OSM277" s="674"/>
      <c r="OSN277" s="674"/>
      <c r="OSO277" s="674"/>
      <c r="OSP277" s="675"/>
      <c r="OSQ277" s="675"/>
      <c r="OSR277" s="674"/>
      <c r="OSS277" s="674"/>
      <c r="OST277" s="675"/>
      <c r="OSU277" s="675"/>
      <c r="OSV277" s="674"/>
      <c r="OSW277" s="674"/>
      <c r="OSX277" s="674"/>
      <c r="OSY277" s="674"/>
      <c r="OSZ277" s="674"/>
      <c r="OTA277" s="673"/>
      <c r="OTB277" s="677"/>
      <c r="OTC277" s="674"/>
      <c r="OTD277" s="674"/>
      <c r="OTE277" s="674"/>
      <c r="OTF277" s="674"/>
      <c r="OTG277" s="674"/>
      <c r="OTH277" s="674"/>
      <c r="OTI277" s="674"/>
      <c r="OTJ277" s="676"/>
      <c r="OTK277" s="676"/>
      <c r="OTL277" s="676"/>
      <c r="OTM277" s="676"/>
      <c r="OTN277" s="676"/>
      <c r="OTO277" s="676"/>
      <c r="OTP277" s="676"/>
      <c r="OTQ277" s="676"/>
      <c r="OTR277" s="676"/>
      <c r="OTS277" s="676"/>
      <c r="OTT277" s="676"/>
      <c r="OTU277" s="676"/>
      <c r="OTV277" s="676"/>
      <c r="OTW277" s="676"/>
      <c r="OTX277" s="676"/>
      <c r="OTY277" s="676"/>
      <c r="OTZ277" s="676"/>
      <c r="OUA277" s="676"/>
      <c r="OUB277" s="676"/>
      <c r="OUC277" s="676"/>
      <c r="OUD277" s="676"/>
      <c r="OUE277" s="676"/>
      <c r="OUF277" s="676"/>
      <c r="OUG277" s="676"/>
      <c r="OUH277" s="676"/>
      <c r="OUI277" s="676"/>
      <c r="OUJ277" s="676"/>
      <c r="OUK277" s="676"/>
      <c r="OUL277" s="676"/>
      <c r="OUM277" s="676"/>
      <c r="OUN277" s="676"/>
      <c r="OUO277" s="676"/>
      <c r="OUP277" s="676"/>
      <c r="OUQ277" s="676"/>
      <c r="OUR277" s="676"/>
      <c r="OUS277" s="676"/>
      <c r="OUT277" s="676"/>
      <c r="OUU277" s="676"/>
      <c r="OUV277" s="676"/>
      <c r="OUW277" s="676"/>
      <c r="OUX277" s="676"/>
      <c r="OUY277" s="676"/>
      <c r="OUZ277" s="676"/>
      <c r="OVA277" s="676"/>
      <c r="OVB277" s="674"/>
      <c r="OVC277" s="674"/>
      <c r="OVD277" s="674"/>
      <c r="OVE277" s="674"/>
      <c r="OVF277" s="674"/>
      <c r="OVG277" s="674"/>
      <c r="OVH277" s="674"/>
      <c r="OVI277" s="674"/>
      <c r="OVJ277" s="674"/>
      <c r="OVK277" s="674"/>
      <c r="OVL277" s="674"/>
      <c r="OVM277" s="674"/>
      <c r="OVN277" s="674"/>
      <c r="OVO277" s="674"/>
      <c r="OVP277" s="674"/>
      <c r="OVQ277" s="674"/>
      <c r="OVR277" s="674"/>
      <c r="OVS277" s="674"/>
      <c r="OVT277" s="674"/>
      <c r="OVU277" s="674"/>
      <c r="OVV277" s="674"/>
      <c r="OVW277" s="674"/>
      <c r="OVX277" s="674"/>
      <c r="OVY277" s="674"/>
      <c r="OVZ277" s="675"/>
      <c r="OWA277" s="675"/>
      <c r="OWB277" s="675"/>
      <c r="OWC277" s="675"/>
      <c r="OWD277" s="675"/>
      <c r="OWE277" s="674"/>
      <c r="OWF277" s="674"/>
      <c r="OWG277" s="675"/>
      <c r="OWH277" s="675"/>
      <c r="OWI277" s="674"/>
      <c r="OWJ277" s="674"/>
      <c r="OWK277" s="675"/>
      <c r="OWL277" s="675"/>
      <c r="OWM277" s="674"/>
      <c r="OWN277" s="674"/>
      <c r="OWO277" s="674"/>
      <c r="OWP277" s="674"/>
      <c r="OWQ277" s="674"/>
      <c r="OWR277" s="674"/>
      <c r="OWS277" s="674"/>
      <c r="OWT277" s="675"/>
      <c r="OWU277" s="675"/>
      <c r="OWV277" s="674"/>
      <c r="OWW277" s="674"/>
      <c r="OWX277" s="675"/>
      <c r="OWY277" s="675"/>
      <c r="OWZ277" s="674"/>
      <c r="OXA277" s="674"/>
      <c r="OXB277" s="674"/>
      <c r="OXC277" s="674"/>
      <c r="OXD277" s="674"/>
      <c r="OXE277" s="673"/>
      <c r="OXF277" s="677"/>
      <c r="OXG277" s="674"/>
      <c r="OXH277" s="674"/>
      <c r="OXI277" s="674"/>
      <c r="OXJ277" s="674"/>
      <c r="OXK277" s="674"/>
      <c r="OXL277" s="674"/>
      <c r="OXM277" s="674"/>
      <c r="OXN277" s="676"/>
      <c r="OXO277" s="676"/>
      <c r="OXP277" s="676"/>
      <c r="OXQ277" s="676"/>
      <c r="OXR277" s="676"/>
      <c r="OXS277" s="676"/>
      <c r="OXT277" s="676"/>
      <c r="OXU277" s="676"/>
      <c r="OXV277" s="676"/>
      <c r="OXW277" s="676"/>
      <c r="OXX277" s="676"/>
      <c r="OXY277" s="676"/>
      <c r="OXZ277" s="676"/>
      <c r="OYA277" s="676"/>
      <c r="OYB277" s="676"/>
      <c r="OYC277" s="676"/>
      <c r="OYD277" s="676"/>
      <c r="OYE277" s="676"/>
      <c r="OYF277" s="676"/>
      <c r="OYG277" s="676"/>
      <c r="OYH277" s="676"/>
      <c r="OYI277" s="676"/>
      <c r="OYJ277" s="676"/>
      <c r="OYK277" s="676"/>
      <c r="OYL277" s="676"/>
      <c r="OYM277" s="676"/>
      <c r="OYN277" s="676"/>
      <c r="OYO277" s="676"/>
      <c r="OYP277" s="676"/>
      <c r="OYQ277" s="676"/>
      <c r="OYR277" s="676"/>
      <c r="OYS277" s="676"/>
      <c r="OYT277" s="676"/>
      <c r="OYU277" s="676"/>
      <c r="OYV277" s="676"/>
      <c r="OYW277" s="676"/>
      <c r="OYX277" s="676"/>
      <c r="OYY277" s="676"/>
      <c r="OYZ277" s="676"/>
      <c r="OZA277" s="676"/>
      <c r="OZB277" s="676"/>
      <c r="OZC277" s="676"/>
      <c r="OZD277" s="676"/>
      <c r="OZE277" s="676"/>
      <c r="OZF277" s="674"/>
      <c r="OZG277" s="674"/>
      <c r="OZH277" s="674"/>
      <c r="OZI277" s="674"/>
      <c r="OZJ277" s="674"/>
      <c r="OZK277" s="674"/>
      <c r="OZL277" s="674"/>
      <c r="OZM277" s="674"/>
      <c r="OZN277" s="674"/>
      <c r="OZO277" s="674"/>
      <c r="OZP277" s="674"/>
      <c r="OZQ277" s="674"/>
      <c r="OZR277" s="674"/>
      <c r="OZS277" s="674"/>
      <c r="OZT277" s="674"/>
      <c r="OZU277" s="674"/>
      <c r="OZV277" s="674"/>
      <c r="OZW277" s="674"/>
      <c r="OZX277" s="674"/>
      <c r="OZY277" s="674"/>
      <c r="OZZ277" s="674"/>
      <c r="PAA277" s="674"/>
      <c r="PAB277" s="674"/>
      <c r="PAC277" s="674"/>
      <c r="PAD277" s="675"/>
      <c r="PAE277" s="675"/>
      <c r="PAF277" s="675"/>
      <c r="PAG277" s="675"/>
      <c r="PAH277" s="675"/>
      <c r="PAI277" s="674"/>
      <c r="PAJ277" s="674"/>
      <c r="PAK277" s="675"/>
      <c r="PAL277" s="675"/>
      <c r="PAM277" s="674"/>
      <c r="PAN277" s="674"/>
      <c r="PAO277" s="675"/>
      <c r="PAP277" s="675"/>
      <c r="PAQ277" s="674"/>
      <c r="PAR277" s="674"/>
      <c r="PAS277" s="674"/>
      <c r="PAT277" s="674"/>
      <c r="PAU277" s="674"/>
      <c r="PAV277" s="674"/>
      <c r="PAW277" s="674"/>
      <c r="PAX277" s="675"/>
      <c r="PAY277" s="675"/>
      <c r="PAZ277" s="674"/>
      <c r="PBA277" s="674"/>
      <c r="PBB277" s="675"/>
      <c r="PBC277" s="675"/>
      <c r="PBD277" s="674"/>
      <c r="PBE277" s="674"/>
      <c r="PBF277" s="674"/>
      <c r="PBG277" s="674"/>
      <c r="PBH277" s="674"/>
      <c r="PBI277" s="673"/>
      <c r="PBJ277" s="677"/>
      <c r="PBK277" s="674"/>
      <c r="PBL277" s="674"/>
      <c r="PBM277" s="674"/>
      <c r="PBN277" s="674"/>
      <c r="PBO277" s="674"/>
      <c r="PBP277" s="674"/>
      <c r="PBQ277" s="674"/>
      <c r="PBR277" s="676"/>
      <c r="PBS277" s="676"/>
      <c r="PBT277" s="676"/>
      <c r="PBU277" s="676"/>
      <c r="PBV277" s="676"/>
      <c r="PBW277" s="676"/>
      <c r="PBX277" s="676"/>
      <c r="PBY277" s="676"/>
      <c r="PBZ277" s="676"/>
      <c r="PCA277" s="676"/>
      <c r="PCB277" s="676"/>
      <c r="PCC277" s="676"/>
      <c r="PCD277" s="676"/>
      <c r="PCE277" s="676"/>
      <c r="PCF277" s="676"/>
      <c r="PCG277" s="676"/>
      <c r="PCH277" s="676"/>
      <c r="PCI277" s="676"/>
      <c r="PCJ277" s="676"/>
      <c r="PCK277" s="676"/>
      <c r="PCL277" s="676"/>
      <c r="PCM277" s="676"/>
      <c r="PCN277" s="676"/>
      <c r="PCO277" s="676"/>
      <c r="PCP277" s="676"/>
      <c r="PCQ277" s="676"/>
      <c r="PCR277" s="676"/>
      <c r="PCS277" s="676"/>
      <c r="PCT277" s="676"/>
      <c r="PCU277" s="676"/>
      <c r="PCV277" s="676"/>
      <c r="PCW277" s="676"/>
      <c r="PCX277" s="676"/>
      <c r="PCY277" s="676"/>
      <c r="PCZ277" s="676"/>
      <c r="PDA277" s="676"/>
      <c r="PDB277" s="676"/>
      <c r="PDC277" s="676"/>
      <c r="PDD277" s="676"/>
      <c r="PDE277" s="676"/>
      <c r="PDF277" s="676"/>
      <c r="PDG277" s="676"/>
      <c r="PDH277" s="676"/>
      <c r="PDI277" s="676"/>
      <c r="PDJ277" s="674"/>
      <c r="PDK277" s="674"/>
      <c r="PDL277" s="674"/>
      <c r="PDM277" s="674"/>
      <c r="PDN277" s="674"/>
      <c r="PDO277" s="674"/>
      <c r="PDP277" s="674"/>
      <c r="PDQ277" s="674"/>
      <c r="PDR277" s="674"/>
      <c r="PDS277" s="674"/>
      <c r="PDT277" s="674"/>
      <c r="PDU277" s="674"/>
      <c r="PDV277" s="674"/>
      <c r="PDW277" s="674"/>
      <c r="PDX277" s="674"/>
      <c r="PDY277" s="674"/>
      <c r="PDZ277" s="674"/>
      <c r="PEA277" s="674"/>
      <c r="PEB277" s="674"/>
      <c r="PEC277" s="674"/>
      <c r="PED277" s="674"/>
      <c r="PEE277" s="674"/>
      <c r="PEF277" s="674"/>
      <c r="PEG277" s="674"/>
      <c r="PEH277" s="675"/>
      <c r="PEI277" s="675"/>
      <c r="PEJ277" s="675"/>
      <c r="PEK277" s="675"/>
      <c r="PEL277" s="675"/>
      <c r="PEM277" s="674"/>
      <c r="PEN277" s="674"/>
      <c r="PEO277" s="675"/>
      <c r="PEP277" s="675"/>
      <c r="PEQ277" s="674"/>
      <c r="PER277" s="674"/>
      <c r="PES277" s="675"/>
      <c r="PET277" s="675"/>
      <c r="PEU277" s="674"/>
      <c r="PEV277" s="674"/>
      <c r="PEW277" s="674"/>
      <c r="PEX277" s="674"/>
      <c r="PEY277" s="674"/>
      <c r="PEZ277" s="674"/>
      <c r="PFA277" s="674"/>
      <c r="PFB277" s="675"/>
      <c r="PFC277" s="675"/>
      <c r="PFD277" s="674"/>
      <c r="PFE277" s="674"/>
      <c r="PFF277" s="675"/>
      <c r="PFG277" s="675"/>
      <c r="PFH277" s="674"/>
      <c r="PFI277" s="674"/>
      <c r="PFJ277" s="674"/>
      <c r="PFK277" s="674"/>
      <c r="PFL277" s="674"/>
      <c r="PFM277" s="673"/>
      <c r="PFN277" s="677"/>
      <c r="PFO277" s="674"/>
      <c r="PFP277" s="674"/>
      <c r="PFQ277" s="674"/>
      <c r="PFR277" s="674"/>
      <c r="PFS277" s="674"/>
      <c r="PFT277" s="674"/>
      <c r="PFU277" s="674"/>
      <c r="PFV277" s="676"/>
      <c r="PFW277" s="676"/>
      <c r="PFX277" s="676"/>
      <c r="PFY277" s="676"/>
      <c r="PFZ277" s="676"/>
      <c r="PGA277" s="676"/>
      <c r="PGB277" s="676"/>
      <c r="PGC277" s="676"/>
      <c r="PGD277" s="676"/>
      <c r="PGE277" s="676"/>
      <c r="PGF277" s="676"/>
      <c r="PGG277" s="676"/>
      <c r="PGH277" s="676"/>
      <c r="PGI277" s="676"/>
      <c r="PGJ277" s="676"/>
      <c r="PGK277" s="676"/>
      <c r="PGL277" s="676"/>
      <c r="PGM277" s="676"/>
      <c r="PGN277" s="676"/>
      <c r="PGO277" s="676"/>
      <c r="PGP277" s="676"/>
      <c r="PGQ277" s="676"/>
      <c r="PGR277" s="676"/>
      <c r="PGS277" s="676"/>
      <c r="PGT277" s="676"/>
      <c r="PGU277" s="676"/>
      <c r="PGV277" s="676"/>
      <c r="PGW277" s="676"/>
      <c r="PGX277" s="676"/>
      <c r="PGY277" s="676"/>
      <c r="PGZ277" s="676"/>
      <c r="PHA277" s="676"/>
      <c r="PHB277" s="676"/>
      <c r="PHC277" s="676"/>
      <c r="PHD277" s="676"/>
      <c r="PHE277" s="676"/>
      <c r="PHF277" s="676"/>
      <c r="PHG277" s="676"/>
      <c r="PHH277" s="676"/>
      <c r="PHI277" s="676"/>
      <c r="PHJ277" s="676"/>
      <c r="PHK277" s="676"/>
      <c r="PHL277" s="676"/>
      <c r="PHM277" s="676"/>
      <c r="PHN277" s="674"/>
      <c r="PHO277" s="674"/>
      <c r="PHP277" s="674"/>
      <c r="PHQ277" s="674"/>
      <c r="PHR277" s="674"/>
      <c r="PHS277" s="674"/>
      <c r="PHT277" s="674"/>
      <c r="PHU277" s="674"/>
      <c r="PHV277" s="674"/>
      <c r="PHW277" s="674"/>
      <c r="PHX277" s="674"/>
      <c r="PHY277" s="674"/>
      <c r="PHZ277" s="674"/>
      <c r="PIA277" s="674"/>
      <c r="PIB277" s="674"/>
      <c r="PIC277" s="674"/>
      <c r="PID277" s="674"/>
      <c r="PIE277" s="674"/>
      <c r="PIF277" s="674"/>
      <c r="PIG277" s="674"/>
      <c r="PIH277" s="674"/>
      <c r="PII277" s="674"/>
      <c r="PIJ277" s="674"/>
      <c r="PIK277" s="674"/>
      <c r="PIL277" s="675"/>
      <c r="PIM277" s="675"/>
      <c r="PIN277" s="675"/>
      <c r="PIO277" s="675"/>
      <c r="PIP277" s="675"/>
      <c r="PIQ277" s="674"/>
      <c r="PIR277" s="674"/>
      <c r="PIS277" s="675"/>
      <c r="PIT277" s="675"/>
      <c r="PIU277" s="674"/>
      <c r="PIV277" s="674"/>
      <c r="PIW277" s="675"/>
      <c r="PIX277" s="675"/>
      <c r="PIY277" s="674"/>
      <c r="PIZ277" s="674"/>
      <c r="PJA277" s="674"/>
      <c r="PJB277" s="674"/>
      <c r="PJC277" s="674"/>
      <c r="PJD277" s="674"/>
      <c r="PJE277" s="674"/>
      <c r="PJF277" s="675"/>
      <c r="PJG277" s="675"/>
      <c r="PJH277" s="674"/>
      <c r="PJI277" s="674"/>
      <c r="PJJ277" s="675"/>
      <c r="PJK277" s="675"/>
      <c r="PJL277" s="674"/>
      <c r="PJM277" s="674"/>
      <c r="PJN277" s="674"/>
      <c r="PJO277" s="674"/>
      <c r="PJP277" s="674"/>
      <c r="PJQ277" s="673"/>
      <c r="PJR277" s="677"/>
      <c r="PJS277" s="674"/>
      <c r="PJT277" s="674"/>
      <c r="PJU277" s="674"/>
      <c r="PJV277" s="674"/>
      <c r="PJW277" s="674"/>
      <c r="PJX277" s="674"/>
      <c r="PJY277" s="674"/>
      <c r="PJZ277" s="676"/>
      <c r="PKA277" s="676"/>
      <c r="PKB277" s="676"/>
      <c r="PKC277" s="676"/>
      <c r="PKD277" s="676"/>
      <c r="PKE277" s="676"/>
      <c r="PKF277" s="676"/>
      <c r="PKG277" s="676"/>
      <c r="PKH277" s="676"/>
      <c r="PKI277" s="676"/>
      <c r="PKJ277" s="676"/>
      <c r="PKK277" s="676"/>
      <c r="PKL277" s="676"/>
      <c r="PKM277" s="676"/>
      <c r="PKN277" s="676"/>
      <c r="PKO277" s="676"/>
      <c r="PKP277" s="676"/>
      <c r="PKQ277" s="676"/>
      <c r="PKR277" s="676"/>
      <c r="PKS277" s="676"/>
      <c r="PKT277" s="676"/>
      <c r="PKU277" s="676"/>
      <c r="PKV277" s="676"/>
      <c r="PKW277" s="676"/>
      <c r="PKX277" s="676"/>
      <c r="PKY277" s="676"/>
      <c r="PKZ277" s="676"/>
      <c r="PLA277" s="676"/>
      <c r="PLB277" s="676"/>
      <c r="PLC277" s="676"/>
      <c r="PLD277" s="676"/>
      <c r="PLE277" s="676"/>
      <c r="PLF277" s="676"/>
      <c r="PLG277" s="676"/>
      <c r="PLH277" s="676"/>
      <c r="PLI277" s="676"/>
      <c r="PLJ277" s="676"/>
      <c r="PLK277" s="676"/>
      <c r="PLL277" s="676"/>
      <c r="PLM277" s="676"/>
      <c r="PLN277" s="676"/>
      <c r="PLO277" s="676"/>
      <c r="PLP277" s="676"/>
      <c r="PLQ277" s="676"/>
      <c r="PLR277" s="674"/>
      <c r="PLS277" s="674"/>
      <c r="PLT277" s="674"/>
      <c r="PLU277" s="674"/>
      <c r="PLV277" s="674"/>
      <c r="PLW277" s="674"/>
      <c r="PLX277" s="674"/>
      <c r="PLY277" s="674"/>
      <c r="PLZ277" s="674"/>
      <c r="PMA277" s="674"/>
      <c r="PMB277" s="674"/>
      <c r="PMC277" s="674"/>
      <c r="PMD277" s="674"/>
      <c r="PME277" s="674"/>
      <c r="PMF277" s="674"/>
      <c r="PMG277" s="674"/>
      <c r="PMH277" s="674"/>
      <c r="PMI277" s="674"/>
      <c r="PMJ277" s="674"/>
      <c r="PMK277" s="674"/>
      <c r="PML277" s="674"/>
      <c r="PMM277" s="674"/>
      <c r="PMN277" s="674"/>
      <c r="PMO277" s="674"/>
      <c r="PMP277" s="675"/>
      <c r="PMQ277" s="675"/>
      <c r="PMR277" s="675"/>
      <c r="PMS277" s="675"/>
      <c r="PMT277" s="675"/>
      <c r="PMU277" s="674"/>
      <c r="PMV277" s="674"/>
      <c r="PMW277" s="675"/>
      <c r="PMX277" s="675"/>
      <c r="PMY277" s="674"/>
      <c r="PMZ277" s="674"/>
      <c r="PNA277" s="675"/>
      <c r="PNB277" s="675"/>
      <c r="PNC277" s="674"/>
      <c r="PND277" s="674"/>
      <c r="PNE277" s="674"/>
      <c r="PNF277" s="674"/>
      <c r="PNG277" s="674"/>
      <c r="PNH277" s="674"/>
      <c r="PNI277" s="674"/>
      <c r="PNJ277" s="675"/>
      <c r="PNK277" s="675"/>
      <c r="PNL277" s="674"/>
      <c r="PNM277" s="674"/>
      <c r="PNN277" s="675"/>
      <c r="PNO277" s="675"/>
      <c r="PNP277" s="674"/>
      <c r="PNQ277" s="674"/>
      <c r="PNR277" s="674"/>
      <c r="PNS277" s="674"/>
      <c r="PNT277" s="674"/>
      <c r="PNU277" s="673"/>
      <c r="PNV277" s="677"/>
      <c r="PNW277" s="674"/>
      <c r="PNX277" s="674"/>
      <c r="PNY277" s="674"/>
      <c r="PNZ277" s="674"/>
      <c r="POA277" s="674"/>
      <c r="POB277" s="674"/>
      <c r="POC277" s="674"/>
      <c r="POD277" s="676"/>
      <c r="POE277" s="676"/>
      <c r="POF277" s="676"/>
      <c r="POG277" s="676"/>
      <c r="POH277" s="676"/>
      <c r="POI277" s="676"/>
      <c r="POJ277" s="676"/>
      <c r="POK277" s="676"/>
      <c r="POL277" s="676"/>
      <c r="POM277" s="676"/>
      <c r="PON277" s="676"/>
      <c r="POO277" s="676"/>
      <c r="POP277" s="676"/>
      <c r="POQ277" s="676"/>
      <c r="POR277" s="676"/>
      <c r="POS277" s="676"/>
      <c r="POT277" s="676"/>
      <c r="POU277" s="676"/>
      <c r="POV277" s="676"/>
      <c r="POW277" s="676"/>
      <c r="POX277" s="676"/>
      <c r="POY277" s="676"/>
      <c r="POZ277" s="676"/>
      <c r="PPA277" s="676"/>
      <c r="PPB277" s="676"/>
      <c r="PPC277" s="676"/>
      <c r="PPD277" s="676"/>
      <c r="PPE277" s="676"/>
      <c r="PPF277" s="676"/>
      <c r="PPG277" s="676"/>
      <c r="PPH277" s="676"/>
      <c r="PPI277" s="676"/>
      <c r="PPJ277" s="676"/>
      <c r="PPK277" s="676"/>
      <c r="PPL277" s="676"/>
      <c r="PPM277" s="676"/>
      <c r="PPN277" s="676"/>
      <c r="PPO277" s="676"/>
      <c r="PPP277" s="676"/>
      <c r="PPQ277" s="676"/>
      <c r="PPR277" s="676"/>
      <c r="PPS277" s="676"/>
      <c r="PPT277" s="676"/>
      <c r="PPU277" s="676"/>
      <c r="PPV277" s="674"/>
      <c r="PPW277" s="674"/>
      <c r="PPX277" s="674"/>
      <c r="PPY277" s="674"/>
      <c r="PPZ277" s="674"/>
      <c r="PQA277" s="674"/>
      <c r="PQB277" s="674"/>
      <c r="PQC277" s="674"/>
      <c r="PQD277" s="674"/>
      <c r="PQE277" s="674"/>
      <c r="PQF277" s="674"/>
      <c r="PQG277" s="674"/>
      <c r="PQH277" s="674"/>
      <c r="PQI277" s="674"/>
      <c r="PQJ277" s="674"/>
      <c r="PQK277" s="674"/>
      <c r="PQL277" s="674"/>
      <c r="PQM277" s="674"/>
      <c r="PQN277" s="674"/>
      <c r="PQO277" s="674"/>
      <c r="PQP277" s="674"/>
      <c r="PQQ277" s="674"/>
      <c r="PQR277" s="674"/>
      <c r="PQS277" s="674"/>
      <c r="PQT277" s="675"/>
      <c r="PQU277" s="675"/>
      <c r="PQV277" s="675"/>
      <c r="PQW277" s="675"/>
      <c r="PQX277" s="675"/>
      <c r="PQY277" s="674"/>
      <c r="PQZ277" s="674"/>
      <c r="PRA277" s="675"/>
      <c r="PRB277" s="675"/>
      <c r="PRC277" s="674"/>
      <c r="PRD277" s="674"/>
      <c r="PRE277" s="675"/>
      <c r="PRF277" s="675"/>
      <c r="PRG277" s="674"/>
      <c r="PRH277" s="674"/>
      <c r="PRI277" s="674"/>
      <c r="PRJ277" s="674"/>
      <c r="PRK277" s="674"/>
      <c r="PRL277" s="674"/>
      <c r="PRM277" s="674"/>
      <c r="PRN277" s="675"/>
      <c r="PRO277" s="675"/>
      <c r="PRP277" s="674"/>
      <c r="PRQ277" s="674"/>
      <c r="PRR277" s="675"/>
      <c r="PRS277" s="675"/>
      <c r="PRT277" s="674"/>
      <c r="PRU277" s="674"/>
      <c r="PRV277" s="674"/>
      <c r="PRW277" s="674"/>
      <c r="PRX277" s="674"/>
      <c r="PRY277" s="673"/>
      <c r="PRZ277" s="677"/>
      <c r="PSA277" s="674"/>
      <c r="PSB277" s="674"/>
      <c r="PSC277" s="674"/>
      <c r="PSD277" s="674"/>
      <c r="PSE277" s="674"/>
      <c r="PSF277" s="674"/>
      <c r="PSG277" s="674"/>
      <c r="PSH277" s="676"/>
      <c r="PSI277" s="676"/>
      <c r="PSJ277" s="676"/>
      <c r="PSK277" s="676"/>
      <c r="PSL277" s="676"/>
      <c r="PSM277" s="676"/>
      <c r="PSN277" s="676"/>
      <c r="PSO277" s="676"/>
      <c r="PSP277" s="676"/>
      <c r="PSQ277" s="676"/>
      <c r="PSR277" s="676"/>
      <c r="PSS277" s="676"/>
      <c r="PST277" s="676"/>
      <c r="PSU277" s="676"/>
      <c r="PSV277" s="676"/>
      <c r="PSW277" s="676"/>
      <c r="PSX277" s="676"/>
      <c r="PSY277" s="676"/>
      <c r="PSZ277" s="676"/>
      <c r="PTA277" s="676"/>
      <c r="PTB277" s="676"/>
      <c r="PTC277" s="676"/>
      <c r="PTD277" s="676"/>
      <c r="PTE277" s="676"/>
      <c r="PTF277" s="676"/>
      <c r="PTG277" s="676"/>
      <c r="PTH277" s="676"/>
      <c r="PTI277" s="676"/>
      <c r="PTJ277" s="676"/>
      <c r="PTK277" s="676"/>
      <c r="PTL277" s="676"/>
      <c r="PTM277" s="676"/>
      <c r="PTN277" s="676"/>
      <c r="PTO277" s="676"/>
      <c r="PTP277" s="676"/>
      <c r="PTQ277" s="676"/>
      <c r="PTR277" s="676"/>
      <c r="PTS277" s="676"/>
      <c r="PTT277" s="676"/>
      <c r="PTU277" s="676"/>
      <c r="PTV277" s="676"/>
      <c r="PTW277" s="676"/>
      <c r="PTX277" s="676"/>
      <c r="PTY277" s="676"/>
      <c r="PTZ277" s="674"/>
      <c r="PUA277" s="674"/>
      <c r="PUB277" s="674"/>
      <c r="PUC277" s="674"/>
      <c r="PUD277" s="674"/>
      <c r="PUE277" s="674"/>
      <c r="PUF277" s="674"/>
      <c r="PUG277" s="674"/>
      <c r="PUH277" s="674"/>
      <c r="PUI277" s="674"/>
      <c r="PUJ277" s="674"/>
      <c r="PUK277" s="674"/>
      <c r="PUL277" s="674"/>
      <c r="PUM277" s="674"/>
      <c r="PUN277" s="674"/>
      <c r="PUO277" s="674"/>
      <c r="PUP277" s="674"/>
      <c r="PUQ277" s="674"/>
      <c r="PUR277" s="674"/>
      <c r="PUS277" s="674"/>
      <c r="PUT277" s="674"/>
      <c r="PUU277" s="674"/>
      <c r="PUV277" s="674"/>
      <c r="PUW277" s="674"/>
      <c r="PUX277" s="675"/>
      <c r="PUY277" s="675"/>
      <c r="PUZ277" s="675"/>
      <c r="PVA277" s="675"/>
      <c r="PVB277" s="675"/>
      <c r="PVC277" s="674"/>
      <c r="PVD277" s="674"/>
      <c r="PVE277" s="675"/>
      <c r="PVF277" s="675"/>
      <c r="PVG277" s="674"/>
      <c r="PVH277" s="674"/>
      <c r="PVI277" s="675"/>
      <c r="PVJ277" s="675"/>
      <c r="PVK277" s="674"/>
      <c r="PVL277" s="674"/>
      <c r="PVM277" s="674"/>
      <c r="PVN277" s="674"/>
      <c r="PVO277" s="674"/>
      <c r="PVP277" s="674"/>
      <c r="PVQ277" s="674"/>
      <c r="PVR277" s="675"/>
      <c r="PVS277" s="675"/>
      <c r="PVT277" s="674"/>
      <c r="PVU277" s="674"/>
      <c r="PVV277" s="675"/>
      <c r="PVW277" s="675"/>
      <c r="PVX277" s="674"/>
      <c r="PVY277" s="674"/>
      <c r="PVZ277" s="674"/>
      <c r="PWA277" s="674"/>
      <c r="PWB277" s="674"/>
      <c r="PWC277" s="673"/>
      <c r="PWD277" s="677"/>
      <c r="PWE277" s="674"/>
      <c r="PWF277" s="674"/>
      <c r="PWG277" s="674"/>
      <c r="PWH277" s="674"/>
      <c r="PWI277" s="674"/>
      <c r="PWJ277" s="674"/>
      <c r="PWK277" s="674"/>
      <c r="PWL277" s="676"/>
      <c r="PWM277" s="676"/>
      <c r="PWN277" s="676"/>
      <c r="PWO277" s="676"/>
      <c r="PWP277" s="676"/>
      <c r="PWQ277" s="676"/>
      <c r="PWR277" s="676"/>
      <c r="PWS277" s="676"/>
      <c r="PWT277" s="676"/>
      <c r="PWU277" s="676"/>
      <c r="PWV277" s="676"/>
      <c r="PWW277" s="676"/>
      <c r="PWX277" s="676"/>
      <c r="PWY277" s="676"/>
      <c r="PWZ277" s="676"/>
      <c r="PXA277" s="676"/>
      <c r="PXB277" s="676"/>
      <c r="PXC277" s="676"/>
      <c r="PXD277" s="676"/>
      <c r="PXE277" s="676"/>
      <c r="PXF277" s="676"/>
      <c r="PXG277" s="676"/>
      <c r="PXH277" s="676"/>
      <c r="PXI277" s="676"/>
      <c r="PXJ277" s="676"/>
      <c r="PXK277" s="676"/>
      <c r="PXL277" s="676"/>
      <c r="PXM277" s="676"/>
      <c r="PXN277" s="676"/>
      <c r="PXO277" s="676"/>
      <c r="PXP277" s="676"/>
      <c r="PXQ277" s="676"/>
      <c r="PXR277" s="676"/>
      <c r="PXS277" s="676"/>
      <c r="PXT277" s="676"/>
      <c r="PXU277" s="676"/>
      <c r="PXV277" s="676"/>
      <c r="PXW277" s="676"/>
      <c r="PXX277" s="676"/>
      <c r="PXY277" s="676"/>
      <c r="PXZ277" s="676"/>
      <c r="PYA277" s="676"/>
      <c r="PYB277" s="676"/>
      <c r="PYC277" s="676"/>
      <c r="PYD277" s="674"/>
      <c r="PYE277" s="674"/>
      <c r="PYF277" s="674"/>
      <c r="PYG277" s="674"/>
      <c r="PYH277" s="674"/>
      <c r="PYI277" s="674"/>
      <c r="PYJ277" s="674"/>
      <c r="PYK277" s="674"/>
      <c r="PYL277" s="674"/>
      <c r="PYM277" s="674"/>
      <c r="PYN277" s="674"/>
      <c r="PYO277" s="674"/>
      <c r="PYP277" s="674"/>
      <c r="PYQ277" s="674"/>
      <c r="PYR277" s="674"/>
      <c r="PYS277" s="674"/>
      <c r="PYT277" s="674"/>
      <c r="PYU277" s="674"/>
      <c r="PYV277" s="674"/>
      <c r="PYW277" s="674"/>
      <c r="PYX277" s="674"/>
      <c r="PYY277" s="674"/>
      <c r="PYZ277" s="674"/>
      <c r="PZA277" s="674"/>
      <c r="PZB277" s="675"/>
      <c r="PZC277" s="675"/>
      <c r="PZD277" s="675"/>
      <c r="PZE277" s="675"/>
      <c r="PZF277" s="675"/>
      <c r="PZG277" s="674"/>
      <c r="PZH277" s="674"/>
      <c r="PZI277" s="675"/>
      <c r="PZJ277" s="675"/>
      <c r="PZK277" s="674"/>
      <c r="PZL277" s="674"/>
      <c r="PZM277" s="675"/>
      <c r="PZN277" s="675"/>
      <c r="PZO277" s="674"/>
      <c r="PZP277" s="674"/>
      <c r="PZQ277" s="674"/>
      <c r="PZR277" s="674"/>
      <c r="PZS277" s="674"/>
      <c r="PZT277" s="674"/>
      <c r="PZU277" s="674"/>
      <c r="PZV277" s="675"/>
      <c r="PZW277" s="675"/>
      <c r="PZX277" s="674"/>
      <c r="PZY277" s="674"/>
      <c r="PZZ277" s="675"/>
      <c r="QAA277" s="675"/>
      <c r="QAB277" s="674"/>
      <c r="QAC277" s="674"/>
      <c r="QAD277" s="674"/>
      <c r="QAE277" s="674"/>
      <c r="QAF277" s="674"/>
      <c r="QAG277" s="673"/>
      <c r="QAH277" s="677"/>
      <c r="QAI277" s="674"/>
      <c r="QAJ277" s="674"/>
      <c r="QAK277" s="674"/>
      <c r="QAL277" s="674"/>
      <c r="QAM277" s="674"/>
      <c r="QAN277" s="674"/>
      <c r="QAO277" s="674"/>
      <c r="QAP277" s="676"/>
      <c r="QAQ277" s="676"/>
      <c r="QAR277" s="676"/>
      <c r="QAS277" s="676"/>
      <c r="QAT277" s="676"/>
      <c r="QAU277" s="676"/>
      <c r="QAV277" s="676"/>
      <c r="QAW277" s="676"/>
      <c r="QAX277" s="676"/>
      <c r="QAY277" s="676"/>
      <c r="QAZ277" s="676"/>
      <c r="QBA277" s="676"/>
      <c r="QBB277" s="676"/>
      <c r="QBC277" s="676"/>
      <c r="QBD277" s="676"/>
      <c r="QBE277" s="676"/>
      <c r="QBF277" s="676"/>
      <c r="QBG277" s="676"/>
      <c r="QBH277" s="676"/>
      <c r="QBI277" s="676"/>
      <c r="QBJ277" s="676"/>
      <c r="QBK277" s="676"/>
      <c r="QBL277" s="676"/>
      <c r="QBM277" s="676"/>
      <c r="QBN277" s="676"/>
      <c r="QBO277" s="676"/>
      <c r="QBP277" s="676"/>
      <c r="QBQ277" s="676"/>
      <c r="QBR277" s="676"/>
      <c r="QBS277" s="676"/>
      <c r="QBT277" s="676"/>
      <c r="QBU277" s="676"/>
      <c r="QBV277" s="676"/>
      <c r="QBW277" s="676"/>
      <c r="QBX277" s="676"/>
      <c r="QBY277" s="676"/>
      <c r="QBZ277" s="676"/>
      <c r="QCA277" s="676"/>
      <c r="QCB277" s="676"/>
      <c r="QCC277" s="676"/>
      <c r="QCD277" s="676"/>
      <c r="QCE277" s="676"/>
      <c r="QCF277" s="676"/>
      <c r="QCG277" s="676"/>
      <c r="QCH277" s="674"/>
      <c r="QCI277" s="674"/>
      <c r="QCJ277" s="674"/>
      <c r="QCK277" s="674"/>
      <c r="QCL277" s="674"/>
      <c r="QCM277" s="674"/>
      <c r="QCN277" s="674"/>
      <c r="QCO277" s="674"/>
      <c r="QCP277" s="674"/>
      <c r="QCQ277" s="674"/>
      <c r="QCR277" s="674"/>
      <c r="QCS277" s="674"/>
      <c r="QCT277" s="674"/>
      <c r="QCU277" s="674"/>
      <c r="QCV277" s="674"/>
      <c r="QCW277" s="674"/>
      <c r="QCX277" s="674"/>
      <c r="QCY277" s="674"/>
      <c r="QCZ277" s="674"/>
      <c r="QDA277" s="674"/>
      <c r="QDB277" s="674"/>
      <c r="QDC277" s="674"/>
      <c r="QDD277" s="674"/>
      <c r="QDE277" s="674"/>
      <c r="QDF277" s="675"/>
      <c r="QDG277" s="675"/>
      <c r="QDH277" s="675"/>
      <c r="QDI277" s="675"/>
      <c r="QDJ277" s="675"/>
      <c r="QDK277" s="674"/>
      <c r="QDL277" s="674"/>
      <c r="QDM277" s="675"/>
      <c r="QDN277" s="675"/>
      <c r="QDO277" s="674"/>
      <c r="QDP277" s="674"/>
      <c r="QDQ277" s="675"/>
      <c r="QDR277" s="675"/>
      <c r="QDS277" s="674"/>
      <c r="QDT277" s="674"/>
      <c r="QDU277" s="674"/>
      <c r="QDV277" s="674"/>
      <c r="QDW277" s="674"/>
      <c r="QDX277" s="674"/>
      <c r="QDY277" s="674"/>
      <c r="QDZ277" s="675"/>
      <c r="QEA277" s="675"/>
      <c r="QEB277" s="674"/>
      <c r="QEC277" s="674"/>
      <c r="QED277" s="675"/>
      <c r="QEE277" s="675"/>
      <c r="QEF277" s="674"/>
      <c r="QEG277" s="674"/>
      <c r="QEH277" s="674"/>
      <c r="QEI277" s="674"/>
      <c r="QEJ277" s="674"/>
      <c r="QEK277" s="673"/>
      <c r="QEL277" s="677"/>
      <c r="QEM277" s="674"/>
      <c r="QEN277" s="674"/>
      <c r="QEO277" s="674"/>
      <c r="QEP277" s="674"/>
      <c r="QEQ277" s="674"/>
      <c r="QER277" s="674"/>
      <c r="QES277" s="674"/>
      <c r="QET277" s="676"/>
      <c r="QEU277" s="676"/>
      <c r="QEV277" s="676"/>
      <c r="QEW277" s="676"/>
      <c r="QEX277" s="676"/>
      <c r="QEY277" s="676"/>
      <c r="QEZ277" s="676"/>
      <c r="QFA277" s="676"/>
      <c r="QFB277" s="676"/>
      <c r="QFC277" s="676"/>
      <c r="QFD277" s="676"/>
      <c r="QFE277" s="676"/>
      <c r="QFF277" s="676"/>
      <c r="QFG277" s="676"/>
      <c r="QFH277" s="676"/>
      <c r="QFI277" s="676"/>
      <c r="QFJ277" s="676"/>
      <c r="QFK277" s="676"/>
      <c r="QFL277" s="676"/>
      <c r="QFM277" s="676"/>
      <c r="QFN277" s="676"/>
      <c r="QFO277" s="676"/>
      <c r="QFP277" s="676"/>
      <c r="QFQ277" s="676"/>
      <c r="QFR277" s="676"/>
      <c r="QFS277" s="676"/>
      <c r="QFT277" s="676"/>
      <c r="QFU277" s="676"/>
      <c r="QFV277" s="676"/>
      <c r="QFW277" s="676"/>
      <c r="QFX277" s="676"/>
      <c r="QFY277" s="676"/>
      <c r="QFZ277" s="676"/>
      <c r="QGA277" s="676"/>
      <c r="QGB277" s="676"/>
      <c r="QGC277" s="676"/>
      <c r="QGD277" s="676"/>
      <c r="QGE277" s="676"/>
      <c r="QGF277" s="676"/>
      <c r="QGG277" s="676"/>
      <c r="QGH277" s="676"/>
      <c r="QGI277" s="676"/>
      <c r="QGJ277" s="676"/>
      <c r="QGK277" s="676"/>
      <c r="QGL277" s="674"/>
      <c r="QGM277" s="674"/>
      <c r="QGN277" s="674"/>
      <c r="QGO277" s="674"/>
      <c r="QGP277" s="674"/>
      <c r="QGQ277" s="674"/>
      <c r="QGR277" s="674"/>
      <c r="QGS277" s="674"/>
      <c r="QGT277" s="674"/>
      <c r="QGU277" s="674"/>
      <c r="QGV277" s="674"/>
      <c r="QGW277" s="674"/>
      <c r="QGX277" s="674"/>
      <c r="QGY277" s="674"/>
      <c r="QGZ277" s="674"/>
      <c r="QHA277" s="674"/>
      <c r="QHB277" s="674"/>
      <c r="QHC277" s="674"/>
      <c r="QHD277" s="674"/>
      <c r="QHE277" s="674"/>
      <c r="QHF277" s="674"/>
      <c r="QHG277" s="674"/>
      <c r="QHH277" s="674"/>
      <c r="QHI277" s="674"/>
      <c r="QHJ277" s="675"/>
      <c r="QHK277" s="675"/>
      <c r="QHL277" s="675"/>
      <c r="QHM277" s="675"/>
      <c r="QHN277" s="675"/>
      <c r="QHO277" s="674"/>
      <c r="QHP277" s="674"/>
      <c r="QHQ277" s="675"/>
      <c r="QHR277" s="675"/>
      <c r="QHS277" s="674"/>
      <c r="QHT277" s="674"/>
      <c r="QHU277" s="675"/>
      <c r="QHV277" s="675"/>
      <c r="QHW277" s="674"/>
      <c r="QHX277" s="674"/>
      <c r="QHY277" s="674"/>
      <c r="QHZ277" s="674"/>
      <c r="QIA277" s="674"/>
      <c r="QIB277" s="674"/>
      <c r="QIC277" s="674"/>
      <c r="QID277" s="675"/>
      <c r="QIE277" s="675"/>
      <c r="QIF277" s="674"/>
      <c r="QIG277" s="674"/>
      <c r="QIH277" s="675"/>
      <c r="QII277" s="675"/>
      <c r="QIJ277" s="674"/>
      <c r="QIK277" s="674"/>
      <c r="QIL277" s="674"/>
      <c r="QIM277" s="674"/>
      <c r="QIN277" s="674"/>
      <c r="QIO277" s="673"/>
      <c r="QIP277" s="677"/>
      <c r="QIQ277" s="674"/>
      <c r="QIR277" s="674"/>
      <c r="QIS277" s="674"/>
      <c r="QIT277" s="674"/>
      <c r="QIU277" s="674"/>
      <c r="QIV277" s="674"/>
      <c r="QIW277" s="674"/>
      <c r="QIX277" s="676"/>
      <c r="QIY277" s="676"/>
      <c r="QIZ277" s="676"/>
      <c r="QJA277" s="676"/>
      <c r="QJB277" s="676"/>
      <c r="QJC277" s="676"/>
      <c r="QJD277" s="676"/>
      <c r="QJE277" s="676"/>
      <c r="QJF277" s="676"/>
      <c r="QJG277" s="676"/>
      <c r="QJH277" s="676"/>
      <c r="QJI277" s="676"/>
      <c r="QJJ277" s="676"/>
      <c r="QJK277" s="676"/>
      <c r="QJL277" s="676"/>
      <c r="QJM277" s="676"/>
      <c r="QJN277" s="676"/>
      <c r="QJO277" s="676"/>
      <c r="QJP277" s="676"/>
      <c r="QJQ277" s="676"/>
      <c r="QJR277" s="676"/>
      <c r="QJS277" s="676"/>
      <c r="QJT277" s="676"/>
      <c r="QJU277" s="676"/>
      <c r="QJV277" s="676"/>
      <c r="QJW277" s="676"/>
      <c r="QJX277" s="676"/>
      <c r="QJY277" s="676"/>
      <c r="QJZ277" s="676"/>
      <c r="QKA277" s="676"/>
      <c r="QKB277" s="676"/>
      <c r="QKC277" s="676"/>
      <c r="QKD277" s="676"/>
      <c r="QKE277" s="676"/>
      <c r="QKF277" s="676"/>
      <c r="QKG277" s="676"/>
      <c r="QKH277" s="676"/>
      <c r="QKI277" s="676"/>
      <c r="QKJ277" s="676"/>
      <c r="QKK277" s="676"/>
      <c r="QKL277" s="676"/>
      <c r="QKM277" s="676"/>
      <c r="QKN277" s="676"/>
      <c r="QKO277" s="676"/>
      <c r="QKP277" s="674"/>
      <c r="QKQ277" s="674"/>
      <c r="QKR277" s="674"/>
      <c r="QKS277" s="674"/>
      <c r="QKT277" s="674"/>
      <c r="QKU277" s="674"/>
      <c r="QKV277" s="674"/>
      <c r="QKW277" s="674"/>
      <c r="QKX277" s="674"/>
      <c r="QKY277" s="674"/>
      <c r="QKZ277" s="674"/>
      <c r="QLA277" s="674"/>
      <c r="QLB277" s="674"/>
      <c r="QLC277" s="674"/>
      <c r="QLD277" s="674"/>
      <c r="QLE277" s="674"/>
      <c r="QLF277" s="674"/>
      <c r="QLG277" s="674"/>
      <c r="QLH277" s="674"/>
      <c r="QLI277" s="674"/>
      <c r="QLJ277" s="674"/>
      <c r="QLK277" s="674"/>
      <c r="QLL277" s="674"/>
      <c r="QLM277" s="674"/>
      <c r="QLN277" s="675"/>
      <c r="QLO277" s="675"/>
      <c r="QLP277" s="675"/>
      <c r="QLQ277" s="675"/>
      <c r="QLR277" s="675"/>
      <c r="QLS277" s="674"/>
      <c r="QLT277" s="674"/>
      <c r="QLU277" s="675"/>
      <c r="QLV277" s="675"/>
      <c r="QLW277" s="674"/>
      <c r="QLX277" s="674"/>
      <c r="QLY277" s="675"/>
      <c r="QLZ277" s="675"/>
      <c r="QMA277" s="674"/>
      <c r="QMB277" s="674"/>
      <c r="QMC277" s="674"/>
      <c r="QMD277" s="674"/>
      <c r="QME277" s="674"/>
      <c r="QMF277" s="674"/>
      <c r="QMG277" s="674"/>
      <c r="QMH277" s="675"/>
      <c r="QMI277" s="675"/>
      <c r="QMJ277" s="674"/>
      <c r="QMK277" s="674"/>
      <c r="QML277" s="675"/>
      <c r="QMM277" s="675"/>
      <c r="QMN277" s="674"/>
      <c r="QMO277" s="674"/>
      <c r="QMP277" s="674"/>
      <c r="QMQ277" s="674"/>
      <c r="QMR277" s="674"/>
      <c r="QMS277" s="673"/>
      <c r="QMT277" s="677"/>
      <c r="QMU277" s="674"/>
      <c r="QMV277" s="674"/>
      <c r="QMW277" s="674"/>
      <c r="QMX277" s="674"/>
      <c r="QMY277" s="674"/>
      <c r="QMZ277" s="674"/>
      <c r="QNA277" s="674"/>
      <c r="QNB277" s="676"/>
      <c r="QNC277" s="676"/>
      <c r="QND277" s="676"/>
      <c r="QNE277" s="676"/>
      <c r="QNF277" s="676"/>
      <c r="QNG277" s="676"/>
      <c r="QNH277" s="676"/>
      <c r="QNI277" s="676"/>
      <c r="QNJ277" s="676"/>
      <c r="QNK277" s="676"/>
      <c r="QNL277" s="676"/>
      <c r="QNM277" s="676"/>
      <c r="QNN277" s="676"/>
      <c r="QNO277" s="676"/>
      <c r="QNP277" s="676"/>
      <c r="QNQ277" s="676"/>
      <c r="QNR277" s="676"/>
      <c r="QNS277" s="676"/>
      <c r="QNT277" s="676"/>
      <c r="QNU277" s="676"/>
      <c r="QNV277" s="676"/>
      <c r="QNW277" s="676"/>
      <c r="QNX277" s="676"/>
      <c r="QNY277" s="676"/>
      <c r="QNZ277" s="676"/>
      <c r="QOA277" s="676"/>
      <c r="QOB277" s="676"/>
      <c r="QOC277" s="676"/>
      <c r="QOD277" s="676"/>
      <c r="QOE277" s="676"/>
      <c r="QOF277" s="676"/>
      <c r="QOG277" s="676"/>
      <c r="QOH277" s="676"/>
      <c r="QOI277" s="676"/>
      <c r="QOJ277" s="676"/>
      <c r="QOK277" s="676"/>
      <c r="QOL277" s="676"/>
      <c r="QOM277" s="676"/>
      <c r="QON277" s="676"/>
      <c r="QOO277" s="676"/>
      <c r="QOP277" s="676"/>
      <c r="QOQ277" s="676"/>
      <c r="QOR277" s="676"/>
      <c r="QOS277" s="676"/>
      <c r="QOT277" s="674"/>
      <c r="QOU277" s="674"/>
      <c r="QOV277" s="674"/>
      <c r="QOW277" s="674"/>
      <c r="QOX277" s="674"/>
      <c r="QOY277" s="674"/>
      <c r="QOZ277" s="674"/>
      <c r="QPA277" s="674"/>
      <c r="QPB277" s="674"/>
      <c r="QPC277" s="674"/>
      <c r="QPD277" s="674"/>
      <c r="QPE277" s="674"/>
      <c r="QPF277" s="674"/>
      <c r="QPG277" s="674"/>
      <c r="QPH277" s="674"/>
      <c r="QPI277" s="674"/>
      <c r="QPJ277" s="674"/>
      <c r="QPK277" s="674"/>
      <c r="QPL277" s="674"/>
      <c r="QPM277" s="674"/>
      <c r="QPN277" s="674"/>
      <c r="QPO277" s="674"/>
      <c r="QPP277" s="674"/>
      <c r="QPQ277" s="674"/>
      <c r="QPR277" s="675"/>
      <c r="QPS277" s="675"/>
      <c r="QPT277" s="675"/>
      <c r="QPU277" s="675"/>
      <c r="QPV277" s="675"/>
      <c r="QPW277" s="674"/>
      <c r="QPX277" s="674"/>
      <c r="QPY277" s="675"/>
      <c r="QPZ277" s="675"/>
      <c r="QQA277" s="674"/>
      <c r="QQB277" s="674"/>
      <c r="QQC277" s="675"/>
      <c r="QQD277" s="675"/>
      <c r="QQE277" s="674"/>
      <c r="QQF277" s="674"/>
      <c r="QQG277" s="674"/>
      <c r="QQH277" s="674"/>
      <c r="QQI277" s="674"/>
      <c r="QQJ277" s="674"/>
      <c r="QQK277" s="674"/>
      <c r="QQL277" s="675"/>
      <c r="QQM277" s="675"/>
      <c r="QQN277" s="674"/>
      <c r="QQO277" s="674"/>
      <c r="QQP277" s="675"/>
      <c r="QQQ277" s="675"/>
      <c r="QQR277" s="674"/>
      <c r="QQS277" s="674"/>
      <c r="QQT277" s="674"/>
      <c r="QQU277" s="674"/>
      <c r="QQV277" s="674"/>
      <c r="QQW277" s="673"/>
      <c r="QQX277" s="677"/>
      <c r="QQY277" s="674"/>
      <c r="QQZ277" s="674"/>
      <c r="QRA277" s="674"/>
      <c r="QRB277" s="674"/>
      <c r="QRC277" s="674"/>
      <c r="QRD277" s="674"/>
      <c r="QRE277" s="674"/>
      <c r="QRF277" s="676"/>
      <c r="QRG277" s="676"/>
      <c r="QRH277" s="676"/>
      <c r="QRI277" s="676"/>
      <c r="QRJ277" s="676"/>
      <c r="QRK277" s="676"/>
      <c r="QRL277" s="676"/>
      <c r="QRM277" s="676"/>
      <c r="QRN277" s="676"/>
      <c r="QRO277" s="676"/>
      <c r="QRP277" s="676"/>
      <c r="QRQ277" s="676"/>
      <c r="QRR277" s="676"/>
      <c r="QRS277" s="676"/>
      <c r="QRT277" s="676"/>
      <c r="QRU277" s="676"/>
      <c r="QRV277" s="676"/>
      <c r="QRW277" s="676"/>
      <c r="QRX277" s="676"/>
      <c r="QRY277" s="676"/>
      <c r="QRZ277" s="676"/>
      <c r="QSA277" s="676"/>
      <c r="QSB277" s="676"/>
      <c r="QSC277" s="676"/>
      <c r="QSD277" s="676"/>
      <c r="QSE277" s="676"/>
      <c r="QSF277" s="676"/>
      <c r="QSG277" s="676"/>
      <c r="QSH277" s="676"/>
      <c r="QSI277" s="676"/>
      <c r="QSJ277" s="676"/>
      <c r="QSK277" s="676"/>
      <c r="QSL277" s="676"/>
      <c r="QSM277" s="676"/>
      <c r="QSN277" s="676"/>
      <c r="QSO277" s="676"/>
      <c r="QSP277" s="676"/>
      <c r="QSQ277" s="676"/>
      <c r="QSR277" s="676"/>
      <c r="QSS277" s="676"/>
      <c r="QST277" s="676"/>
      <c r="QSU277" s="676"/>
      <c r="QSV277" s="676"/>
      <c r="QSW277" s="676"/>
      <c r="QSX277" s="674"/>
      <c r="QSY277" s="674"/>
      <c r="QSZ277" s="674"/>
      <c r="QTA277" s="674"/>
      <c r="QTB277" s="674"/>
      <c r="QTC277" s="674"/>
      <c r="QTD277" s="674"/>
      <c r="QTE277" s="674"/>
      <c r="QTF277" s="674"/>
      <c r="QTG277" s="674"/>
      <c r="QTH277" s="674"/>
      <c r="QTI277" s="674"/>
      <c r="QTJ277" s="674"/>
      <c r="QTK277" s="674"/>
      <c r="QTL277" s="674"/>
      <c r="QTM277" s="674"/>
      <c r="QTN277" s="674"/>
      <c r="QTO277" s="674"/>
      <c r="QTP277" s="674"/>
      <c r="QTQ277" s="674"/>
      <c r="QTR277" s="674"/>
      <c r="QTS277" s="674"/>
      <c r="QTT277" s="674"/>
      <c r="QTU277" s="674"/>
      <c r="QTV277" s="675"/>
      <c r="QTW277" s="675"/>
      <c r="QTX277" s="675"/>
      <c r="QTY277" s="675"/>
      <c r="QTZ277" s="675"/>
      <c r="QUA277" s="674"/>
      <c r="QUB277" s="674"/>
      <c r="QUC277" s="675"/>
      <c r="QUD277" s="675"/>
      <c r="QUE277" s="674"/>
      <c r="QUF277" s="674"/>
      <c r="QUG277" s="675"/>
      <c r="QUH277" s="675"/>
      <c r="QUI277" s="674"/>
      <c r="QUJ277" s="674"/>
      <c r="QUK277" s="674"/>
      <c r="QUL277" s="674"/>
      <c r="QUM277" s="674"/>
      <c r="QUN277" s="674"/>
      <c r="QUO277" s="674"/>
      <c r="QUP277" s="675"/>
      <c r="QUQ277" s="675"/>
      <c r="QUR277" s="674"/>
      <c r="QUS277" s="674"/>
      <c r="QUT277" s="675"/>
      <c r="QUU277" s="675"/>
      <c r="QUV277" s="674"/>
      <c r="QUW277" s="674"/>
      <c r="QUX277" s="674"/>
      <c r="QUY277" s="674"/>
      <c r="QUZ277" s="674"/>
      <c r="QVA277" s="673"/>
      <c r="QVB277" s="677"/>
      <c r="QVC277" s="674"/>
      <c r="QVD277" s="674"/>
      <c r="QVE277" s="674"/>
      <c r="QVF277" s="674"/>
      <c r="QVG277" s="674"/>
      <c r="QVH277" s="674"/>
      <c r="QVI277" s="674"/>
      <c r="QVJ277" s="676"/>
      <c r="QVK277" s="676"/>
      <c r="QVL277" s="676"/>
      <c r="QVM277" s="676"/>
      <c r="QVN277" s="676"/>
      <c r="QVO277" s="676"/>
      <c r="QVP277" s="676"/>
      <c r="QVQ277" s="676"/>
      <c r="QVR277" s="676"/>
      <c r="QVS277" s="676"/>
      <c r="QVT277" s="676"/>
      <c r="QVU277" s="676"/>
      <c r="QVV277" s="676"/>
      <c r="QVW277" s="676"/>
      <c r="QVX277" s="676"/>
      <c r="QVY277" s="676"/>
      <c r="QVZ277" s="676"/>
      <c r="QWA277" s="676"/>
      <c r="QWB277" s="676"/>
      <c r="QWC277" s="676"/>
      <c r="QWD277" s="676"/>
      <c r="QWE277" s="676"/>
      <c r="QWF277" s="676"/>
      <c r="QWG277" s="676"/>
      <c r="QWH277" s="676"/>
      <c r="QWI277" s="676"/>
      <c r="QWJ277" s="676"/>
      <c r="QWK277" s="676"/>
      <c r="QWL277" s="676"/>
      <c r="QWM277" s="676"/>
      <c r="QWN277" s="676"/>
      <c r="QWO277" s="676"/>
      <c r="QWP277" s="676"/>
      <c r="QWQ277" s="676"/>
      <c r="QWR277" s="676"/>
      <c r="QWS277" s="676"/>
      <c r="QWT277" s="676"/>
      <c r="QWU277" s="676"/>
      <c r="QWV277" s="676"/>
      <c r="QWW277" s="676"/>
      <c r="QWX277" s="676"/>
      <c r="QWY277" s="676"/>
      <c r="QWZ277" s="676"/>
      <c r="QXA277" s="676"/>
      <c r="QXB277" s="674"/>
      <c r="QXC277" s="674"/>
      <c r="QXD277" s="674"/>
      <c r="QXE277" s="674"/>
      <c r="QXF277" s="674"/>
      <c r="QXG277" s="674"/>
      <c r="QXH277" s="674"/>
      <c r="QXI277" s="674"/>
      <c r="QXJ277" s="674"/>
      <c r="QXK277" s="674"/>
      <c r="QXL277" s="674"/>
      <c r="QXM277" s="674"/>
      <c r="QXN277" s="674"/>
      <c r="QXO277" s="674"/>
      <c r="QXP277" s="674"/>
      <c r="QXQ277" s="674"/>
      <c r="QXR277" s="674"/>
      <c r="QXS277" s="674"/>
      <c r="QXT277" s="674"/>
      <c r="QXU277" s="674"/>
      <c r="QXV277" s="674"/>
      <c r="QXW277" s="674"/>
      <c r="QXX277" s="674"/>
      <c r="QXY277" s="674"/>
      <c r="QXZ277" s="675"/>
      <c r="QYA277" s="675"/>
      <c r="QYB277" s="675"/>
      <c r="QYC277" s="675"/>
      <c r="QYD277" s="675"/>
      <c r="QYE277" s="674"/>
      <c r="QYF277" s="674"/>
      <c r="QYG277" s="675"/>
      <c r="QYH277" s="675"/>
      <c r="QYI277" s="674"/>
      <c r="QYJ277" s="674"/>
      <c r="QYK277" s="675"/>
      <c r="QYL277" s="675"/>
      <c r="QYM277" s="674"/>
      <c r="QYN277" s="674"/>
      <c r="QYO277" s="674"/>
      <c r="QYP277" s="674"/>
      <c r="QYQ277" s="674"/>
      <c r="QYR277" s="674"/>
      <c r="QYS277" s="674"/>
      <c r="QYT277" s="675"/>
      <c r="QYU277" s="675"/>
      <c r="QYV277" s="674"/>
      <c r="QYW277" s="674"/>
      <c r="QYX277" s="675"/>
      <c r="QYY277" s="675"/>
      <c r="QYZ277" s="674"/>
      <c r="QZA277" s="674"/>
      <c r="QZB277" s="674"/>
      <c r="QZC277" s="674"/>
      <c r="QZD277" s="674"/>
      <c r="QZE277" s="673"/>
      <c r="QZF277" s="677"/>
      <c r="QZG277" s="674"/>
      <c r="QZH277" s="674"/>
      <c r="QZI277" s="674"/>
      <c r="QZJ277" s="674"/>
      <c r="QZK277" s="674"/>
      <c r="QZL277" s="674"/>
      <c r="QZM277" s="674"/>
      <c r="QZN277" s="676"/>
      <c r="QZO277" s="676"/>
      <c r="QZP277" s="676"/>
      <c r="QZQ277" s="676"/>
      <c r="QZR277" s="676"/>
      <c r="QZS277" s="676"/>
      <c r="QZT277" s="676"/>
      <c r="QZU277" s="676"/>
      <c r="QZV277" s="676"/>
      <c r="QZW277" s="676"/>
      <c r="QZX277" s="676"/>
      <c r="QZY277" s="676"/>
      <c r="QZZ277" s="676"/>
      <c r="RAA277" s="676"/>
      <c r="RAB277" s="676"/>
      <c r="RAC277" s="676"/>
      <c r="RAD277" s="676"/>
      <c r="RAE277" s="676"/>
      <c r="RAF277" s="676"/>
      <c r="RAG277" s="676"/>
      <c r="RAH277" s="676"/>
      <c r="RAI277" s="676"/>
      <c r="RAJ277" s="676"/>
      <c r="RAK277" s="676"/>
      <c r="RAL277" s="676"/>
      <c r="RAM277" s="676"/>
      <c r="RAN277" s="676"/>
      <c r="RAO277" s="676"/>
      <c r="RAP277" s="676"/>
      <c r="RAQ277" s="676"/>
      <c r="RAR277" s="676"/>
      <c r="RAS277" s="676"/>
      <c r="RAT277" s="676"/>
      <c r="RAU277" s="676"/>
      <c r="RAV277" s="676"/>
      <c r="RAW277" s="676"/>
      <c r="RAX277" s="676"/>
      <c r="RAY277" s="676"/>
      <c r="RAZ277" s="676"/>
      <c r="RBA277" s="676"/>
      <c r="RBB277" s="676"/>
      <c r="RBC277" s="676"/>
      <c r="RBD277" s="676"/>
      <c r="RBE277" s="676"/>
      <c r="RBF277" s="674"/>
      <c r="RBG277" s="674"/>
      <c r="RBH277" s="674"/>
      <c r="RBI277" s="674"/>
      <c r="RBJ277" s="674"/>
      <c r="RBK277" s="674"/>
      <c r="RBL277" s="674"/>
      <c r="RBM277" s="674"/>
      <c r="RBN277" s="674"/>
      <c r="RBO277" s="674"/>
      <c r="RBP277" s="674"/>
      <c r="RBQ277" s="674"/>
      <c r="RBR277" s="674"/>
      <c r="RBS277" s="674"/>
      <c r="RBT277" s="674"/>
      <c r="RBU277" s="674"/>
      <c r="RBV277" s="674"/>
      <c r="RBW277" s="674"/>
      <c r="RBX277" s="674"/>
      <c r="RBY277" s="674"/>
      <c r="RBZ277" s="674"/>
      <c r="RCA277" s="674"/>
      <c r="RCB277" s="674"/>
    </row>
    <row r="278" spans="1:12248" s="80" customFormat="1" ht="79.5" customHeight="1" x14ac:dyDescent="0.3">
      <c r="A278" s="746"/>
      <c r="B278" s="747">
        <v>1</v>
      </c>
      <c r="C278" s="122" t="s">
        <v>477</v>
      </c>
      <c r="D278" s="182"/>
      <c r="E278" s="182"/>
      <c r="F278" s="182"/>
      <c r="G278" s="182"/>
      <c r="H278" s="182"/>
      <c r="I278" s="182"/>
      <c r="J278" s="603"/>
      <c r="K278" s="182"/>
      <c r="L278" s="663"/>
      <c r="M278" s="663"/>
      <c r="N278" s="663"/>
      <c r="O278" s="663"/>
      <c r="P278" s="663"/>
      <c r="Q278" s="663"/>
      <c r="R278" s="663"/>
      <c r="S278" s="661">
        <f>W278</f>
        <v>98524.310649999999</v>
      </c>
      <c r="T278" s="569">
        <v>0</v>
      </c>
      <c r="U278" s="663"/>
      <c r="V278" s="621"/>
      <c r="W278" s="661">
        <v>98524.310649999999</v>
      </c>
      <c r="X278" s="621">
        <v>0</v>
      </c>
      <c r="Y278" s="663"/>
      <c r="Z278" s="621"/>
      <c r="AA278" s="663"/>
      <c r="AB278" s="663"/>
      <c r="AC278" s="128"/>
      <c r="AD278" s="641"/>
      <c r="AE278" s="663"/>
      <c r="AF278" s="641"/>
      <c r="AG278" s="663"/>
      <c r="AH278" s="641"/>
      <c r="AI278" s="663"/>
      <c r="AJ278" s="641"/>
      <c r="AK278" s="663"/>
      <c r="AL278" s="663"/>
      <c r="AM278" s="663"/>
      <c r="AN278" s="663"/>
      <c r="AO278" s="663"/>
      <c r="AP278" s="663"/>
      <c r="AQ278" s="663"/>
      <c r="AR278" s="663"/>
      <c r="AS278" s="663"/>
      <c r="AT278" s="663"/>
      <c r="AU278" s="663"/>
      <c r="AV278" s="663"/>
      <c r="AW278" s="663"/>
      <c r="AX278" s="663"/>
      <c r="AY278" s="663"/>
      <c r="AZ278" s="663"/>
      <c r="BA278" s="663"/>
      <c r="BB278" s="663"/>
      <c r="BC278" s="663"/>
      <c r="BD278" s="663"/>
      <c r="BE278" s="663"/>
      <c r="BF278" s="663"/>
      <c r="BG278" s="663"/>
      <c r="BH278" s="663"/>
      <c r="BI278" s="663"/>
      <c r="BJ278" s="663"/>
      <c r="BK278" s="663"/>
      <c r="BL278" s="663"/>
      <c r="BM278" s="663"/>
      <c r="BN278" s="663"/>
      <c r="BO278" s="663"/>
      <c r="BP278" s="663"/>
      <c r="BQ278" s="663"/>
      <c r="BR278" s="663"/>
      <c r="BS278" s="663"/>
      <c r="BT278" s="663"/>
      <c r="BU278" s="663"/>
      <c r="BV278" s="663"/>
      <c r="BW278" s="663"/>
      <c r="BX278" s="663"/>
      <c r="BY278" s="663"/>
      <c r="BZ278" s="663"/>
      <c r="CA278" s="663"/>
      <c r="CB278" s="663"/>
      <c r="CC278" s="663"/>
      <c r="CD278" s="663"/>
      <c r="CE278" s="663"/>
      <c r="CF278" s="663"/>
      <c r="CG278" s="663"/>
      <c r="CH278" s="663"/>
      <c r="CI278" s="663"/>
      <c r="CJ278" s="663"/>
      <c r="CK278" s="663"/>
      <c r="CL278" s="663"/>
      <c r="CM278" s="663"/>
      <c r="CN278" s="663"/>
      <c r="CO278" s="206"/>
      <c r="CP278" s="748"/>
      <c r="CQ278" s="748"/>
      <c r="CR278" s="748"/>
      <c r="CS278" s="748"/>
      <c r="CT278" s="748"/>
      <c r="CU278" s="748"/>
      <c r="CV278" s="748"/>
      <c r="CW278" s="748"/>
      <c r="CX278" s="748"/>
      <c r="CY278" s="748"/>
      <c r="CZ278" s="748"/>
      <c r="DA278" s="748"/>
      <c r="DB278" s="748"/>
      <c r="DC278" s="749"/>
      <c r="DD278" s="749"/>
      <c r="DE278" s="749"/>
      <c r="DF278" s="749"/>
      <c r="DG278" s="750"/>
      <c r="DH278" s="750"/>
      <c r="DI278" s="750"/>
      <c r="DJ278" s="750"/>
      <c r="DK278" s="750"/>
      <c r="DL278" s="750"/>
      <c r="DM278" s="750"/>
      <c r="DN278" s="750"/>
      <c r="DO278" s="750"/>
      <c r="DP278" s="750"/>
      <c r="DQ278" s="750"/>
      <c r="DR278" s="750"/>
      <c r="DS278" s="750"/>
      <c r="DT278" s="750"/>
      <c r="DU278" s="750"/>
      <c r="DV278" s="750"/>
      <c r="DW278" s="750"/>
      <c r="DX278" s="750"/>
      <c r="DY278" s="750"/>
      <c r="DZ278" s="748"/>
      <c r="EA278" s="748"/>
      <c r="EB278" s="748"/>
      <c r="EC278" s="748"/>
      <c r="ED278" s="748"/>
      <c r="EE278" s="748"/>
      <c r="EF278" s="748"/>
      <c r="EG278" s="748"/>
      <c r="EH278" s="748"/>
      <c r="EI278" s="748"/>
      <c r="EJ278" s="748"/>
      <c r="EK278" s="748"/>
      <c r="EL278" s="748"/>
      <c r="EM278" s="748"/>
      <c r="EN278" s="748"/>
      <c r="EO278" s="748"/>
      <c r="EP278" s="748"/>
      <c r="EQ278" s="748"/>
      <c r="ER278" s="748"/>
      <c r="ES278" s="748"/>
      <c r="ET278" s="748"/>
      <c r="EU278" s="748"/>
      <c r="EV278" s="748"/>
      <c r="EW278" s="748"/>
      <c r="EX278" s="749"/>
      <c r="EY278" s="749"/>
      <c r="EZ278" s="749"/>
      <c r="FA278" s="749"/>
      <c r="FB278" s="749"/>
      <c r="FC278" s="748"/>
      <c r="FD278" s="748"/>
      <c r="FE278" s="749"/>
      <c r="FF278" s="749"/>
      <c r="FG278" s="748"/>
      <c r="FH278" s="748"/>
      <c r="FI278" s="749"/>
      <c r="FJ278" s="749"/>
      <c r="FK278" s="748"/>
      <c r="FL278" s="748"/>
      <c r="FM278" s="748"/>
      <c r="FN278" s="748"/>
      <c r="FO278" s="748"/>
      <c r="FP278" s="748"/>
      <c r="FQ278" s="748"/>
      <c r="FR278" s="749"/>
      <c r="FS278" s="749"/>
      <c r="FT278" s="748"/>
      <c r="FU278" s="748"/>
      <c r="FV278" s="749"/>
      <c r="FW278" s="749"/>
      <c r="FX278" s="748"/>
      <c r="FY278" s="748"/>
      <c r="FZ278" s="748"/>
      <c r="GA278" s="748"/>
      <c r="GB278" s="748"/>
      <c r="GC278" s="746"/>
      <c r="GD278" s="751"/>
      <c r="GE278" s="748"/>
      <c r="GF278" s="748"/>
      <c r="GG278" s="748"/>
      <c r="GH278" s="748"/>
      <c r="GI278" s="748"/>
      <c r="GJ278" s="748"/>
      <c r="GK278" s="748"/>
      <c r="GL278" s="750"/>
      <c r="GM278" s="750"/>
      <c r="GN278" s="750"/>
      <c r="GO278" s="750"/>
      <c r="GP278" s="750"/>
      <c r="GQ278" s="750"/>
      <c r="GR278" s="750"/>
      <c r="GS278" s="750"/>
      <c r="GT278" s="750"/>
      <c r="GU278" s="750"/>
      <c r="GV278" s="750"/>
      <c r="GW278" s="750"/>
      <c r="GX278" s="750"/>
      <c r="GY278" s="750"/>
      <c r="GZ278" s="750"/>
      <c r="HA278" s="750"/>
      <c r="HB278" s="750"/>
      <c r="HC278" s="750"/>
      <c r="HD278" s="750"/>
      <c r="HE278" s="750"/>
      <c r="HF278" s="750"/>
      <c r="HG278" s="750"/>
      <c r="HH278" s="750"/>
      <c r="HI278" s="750"/>
      <c r="HJ278" s="750"/>
      <c r="HK278" s="750"/>
      <c r="HL278" s="750"/>
      <c r="HM278" s="750"/>
      <c r="HN278" s="750"/>
      <c r="HO278" s="750"/>
      <c r="HP278" s="750"/>
      <c r="HQ278" s="750"/>
      <c r="HR278" s="750"/>
      <c r="HS278" s="750"/>
      <c r="HT278" s="750"/>
      <c r="HU278" s="750"/>
      <c r="HV278" s="750"/>
      <c r="HW278" s="750"/>
      <c r="HX278" s="750"/>
      <c r="HY278" s="750"/>
      <c r="HZ278" s="750"/>
      <c r="IA278" s="750"/>
      <c r="IB278" s="750"/>
      <c r="IC278" s="750"/>
      <c r="ID278" s="748"/>
      <c r="IE278" s="748"/>
      <c r="IF278" s="748"/>
      <c r="IG278" s="748"/>
      <c r="IH278" s="748"/>
      <c r="II278" s="748"/>
      <c r="IJ278" s="748"/>
      <c r="IK278" s="748"/>
      <c r="IL278" s="748"/>
      <c r="IM278" s="748"/>
      <c r="IN278" s="748"/>
      <c r="IO278" s="748"/>
      <c r="IP278" s="748"/>
      <c r="IQ278" s="748"/>
      <c r="IR278" s="748"/>
      <c r="IS278" s="748"/>
      <c r="IT278" s="748"/>
      <c r="IU278" s="748"/>
      <c r="IV278" s="748"/>
      <c r="IW278" s="748"/>
      <c r="IX278" s="748"/>
      <c r="IY278" s="748"/>
      <c r="IZ278" s="748"/>
      <c r="JA278" s="748"/>
      <c r="JB278" s="749"/>
      <c r="JC278" s="749"/>
      <c r="JD278" s="749"/>
      <c r="JE278" s="749"/>
      <c r="JF278" s="749"/>
      <c r="JG278" s="748"/>
      <c r="JH278" s="748"/>
      <c r="JI278" s="749"/>
      <c r="JJ278" s="749"/>
      <c r="JK278" s="748"/>
      <c r="JL278" s="748"/>
      <c r="JM278" s="749"/>
      <c r="JN278" s="749"/>
      <c r="JO278" s="748"/>
      <c r="JP278" s="748"/>
      <c r="JQ278" s="748"/>
      <c r="JR278" s="748"/>
      <c r="JS278" s="748"/>
      <c r="JT278" s="748"/>
      <c r="JU278" s="748"/>
      <c r="JV278" s="749"/>
      <c r="JW278" s="749"/>
      <c r="JX278" s="748"/>
      <c r="JY278" s="748"/>
      <c r="JZ278" s="749"/>
      <c r="KA278" s="749"/>
      <c r="KB278" s="748"/>
      <c r="KC278" s="748"/>
      <c r="KD278" s="748"/>
      <c r="KE278" s="748"/>
      <c r="KF278" s="748"/>
      <c r="KG278" s="746"/>
      <c r="KH278" s="751"/>
      <c r="KI278" s="748"/>
      <c r="KJ278" s="748"/>
      <c r="KK278" s="748"/>
      <c r="KL278" s="748"/>
      <c r="KM278" s="748"/>
      <c r="KN278" s="748"/>
      <c r="KO278" s="748"/>
      <c r="KP278" s="750"/>
      <c r="KQ278" s="750"/>
      <c r="KR278" s="750"/>
      <c r="KS278" s="750"/>
      <c r="KT278" s="750"/>
      <c r="KU278" s="750"/>
      <c r="KV278" s="750"/>
      <c r="KW278" s="750"/>
      <c r="KX278" s="750"/>
      <c r="KY278" s="750"/>
      <c r="KZ278" s="750"/>
      <c r="LA278" s="750"/>
      <c r="LB278" s="750"/>
      <c r="LC278" s="750"/>
      <c r="LD278" s="750"/>
      <c r="LE278" s="750"/>
      <c r="LF278" s="750"/>
      <c r="LG278" s="750"/>
      <c r="LH278" s="750"/>
      <c r="LI278" s="750"/>
      <c r="LJ278" s="750"/>
      <c r="LK278" s="750"/>
      <c r="LL278" s="750"/>
      <c r="LM278" s="750"/>
      <c r="LN278" s="750"/>
      <c r="LO278" s="750"/>
      <c r="LP278" s="750"/>
      <c r="LQ278" s="750"/>
      <c r="LR278" s="750"/>
      <c r="LS278" s="750"/>
      <c r="LT278" s="750"/>
      <c r="LU278" s="750"/>
      <c r="LV278" s="750"/>
      <c r="LW278" s="750"/>
      <c r="LX278" s="750"/>
      <c r="LY278" s="750"/>
      <c r="LZ278" s="750"/>
      <c r="MA278" s="750"/>
      <c r="MB278" s="750"/>
      <c r="MC278" s="750"/>
      <c r="MD278" s="750"/>
      <c r="ME278" s="750"/>
      <c r="MF278" s="750"/>
      <c r="MG278" s="750"/>
      <c r="MH278" s="748"/>
      <c r="MI278" s="748"/>
      <c r="MJ278" s="748"/>
      <c r="MK278" s="748"/>
      <c r="ML278" s="748"/>
      <c r="MM278" s="748"/>
      <c r="MN278" s="748"/>
      <c r="MO278" s="748"/>
      <c r="MP278" s="748"/>
      <c r="MQ278" s="748"/>
      <c r="MR278" s="748"/>
      <c r="MS278" s="748"/>
      <c r="MT278" s="748"/>
      <c r="MU278" s="748"/>
      <c r="MV278" s="748"/>
      <c r="MW278" s="748"/>
      <c r="MX278" s="748"/>
      <c r="MY278" s="748"/>
      <c r="MZ278" s="748"/>
      <c r="NA278" s="748"/>
      <c r="NB278" s="748"/>
      <c r="NC278" s="748"/>
      <c r="ND278" s="748"/>
      <c r="NE278" s="748"/>
      <c r="NF278" s="749"/>
      <c r="NG278" s="749"/>
      <c r="NH278" s="749"/>
      <c r="NI278" s="749"/>
      <c r="NJ278" s="749"/>
      <c r="NK278" s="748"/>
      <c r="NL278" s="748"/>
      <c r="NM278" s="749"/>
      <c r="NN278" s="749"/>
      <c r="NO278" s="748"/>
      <c r="NP278" s="748"/>
      <c r="NQ278" s="749"/>
      <c r="NR278" s="749"/>
      <c r="NS278" s="748"/>
      <c r="NT278" s="748"/>
      <c r="NU278" s="748"/>
      <c r="NV278" s="748"/>
      <c r="NW278" s="748"/>
      <c r="NX278" s="748"/>
      <c r="NY278" s="748"/>
      <c r="NZ278" s="749"/>
      <c r="OA278" s="749"/>
      <c r="OB278" s="748"/>
      <c r="OC278" s="748"/>
      <c r="OD278" s="749"/>
      <c r="OE278" s="749"/>
      <c r="OF278" s="748"/>
      <c r="OG278" s="748"/>
      <c r="OH278" s="748"/>
      <c r="OI278" s="748"/>
      <c r="OJ278" s="748"/>
      <c r="OK278" s="746"/>
      <c r="OL278" s="751"/>
      <c r="OM278" s="748"/>
      <c r="ON278" s="748"/>
      <c r="OO278" s="748"/>
      <c r="OP278" s="748"/>
      <c r="OQ278" s="748"/>
      <c r="OR278" s="748"/>
      <c r="OS278" s="748"/>
      <c r="OT278" s="750"/>
      <c r="OU278" s="750"/>
      <c r="OV278" s="750"/>
      <c r="OW278" s="750"/>
      <c r="OX278" s="750"/>
      <c r="OY278" s="750"/>
      <c r="OZ278" s="750"/>
      <c r="PA278" s="750"/>
      <c r="PB278" s="750"/>
      <c r="PC278" s="750"/>
      <c r="PD278" s="750"/>
      <c r="PE278" s="750"/>
      <c r="PF278" s="750"/>
      <c r="PG278" s="750"/>
      <c r="PH278" s="750"/>
      <c r="PI278" s="750"/>
      <c r="PJ278" s="750"/>
      <c r="PK278" s="750"/>
      <c r="PL278" s="750"/>
      <c r="PM278" s="750"/>
      <c r="PN278" s="750"/>
      <c r="PO278" s="750"/>
      <c r="PP278" s="750"/>
      <c r="PQ278" s="750"/>
      <c r="PR278" s="750"/>
      <c r="PS278" s="750"/>
      <c r="PT278" s="750"/>
      <c r="PU278" s="750"/>
      <c r="PV278" s="750"/>
      <c r="PW278" s="750"/>
      <c r="PX278" s="750"/>
      <c r="PY278" s="750"/>
      <c r="PZ278" s="750"/>
      <c r="QA278" s="750"/>
      <c r="QB278" s="750"/>
      <c r="QC278" s="750"/>
      <c r="QD278" s="750"/>
      <c r="QE278" s="750"/>
      <c r="QF278" s="750"/>
      <c r="QG278" s="750"/>
      <c r="QH278" s="750"/>
      <c r="QI278" s="750"/>
      <c r="QJ278" s="750"/>
      <c r="QK278" s="750"/>
      <c r="QL278" s="748"/>
      <c r="QM278" s="748"/>
      <c r="QN278" s="748"/>
      <c r="QO278" s="748"/>
      <c r="QP278" s="748"/>
      <c r="QQ278" s="748"/>
      <c r="QR278" s="748"/>
      <c r="QS278" s="748"/>
      <c r="QT278" s="748"/>
      <c r="QU278" s="748"/>
      <c r="QV278" s="748"/>
      <c r="QW278" s="748"/>
      <c r="QX278" s="748"/>
      <c r="QY278" s="748"/>
      <c r="QZ278" s="748"/>
      <c r="RA278" s="748"/>
      <c r="RB278" s="748"/>
      <c r="RC278" s="748"/>
      <c r="RD278" s="748"/>
      <c r="RE278" s="748"/>
      <c r="RF278" s="748"/>
      <c r="RG278" s="748"/>
      <c r="RH278" s="748"/>
      <c r="RI278" s="748"/>
      <c r="RJ278" s="749"/>
      <c r="RK278" s="749"/>
      <c r="RL278" s="749"/>
      <c r="RM278" s="749"/>
      <c r="RN278" s="749"/>
      <c r="RO278" s="748"/>
      <c r="RP278" s="748"/>
      <c r="RQ278" s="749"/>
      <c r="RR278" s="749"/>
      <c r="RS278" s="748"/>
      <c r="RT278" s="748"/>
      <c r="RU278" s="749"/>
      <c r="RV278" s="749"/>
      <c r="RW278" s="748"/>
      <c r="RX278" s="748"/>
      <c r="RY278" s="748"/>
      <c r="RZ278" s="748"/>
      <c r="SA278" s="748"/>
      <c r="SB278" s="748"/>
      <c r="SC278" s="748"/>
      <c r="SD278" s="749"/>
      <c r="SE278" s="749"/>
      <c r="SF278" s="748"/>
      <c r="SG278" s="748"/>
      <c r="SH278" s="749"/>
      <c r="SI278" s="749"/>
      <c r="SJ278" s="748"/>
      <c r="SK278" s="748"/>
      <c r="SL278" s="748"/>
      <c r="SM278" s="748"/>
      <c r="SN278" s="748"/>
      <c r="SO278" s="746"/>
      <c r="SP278" s="751"/>
      <c r="SQ278" s="748"/>
      <c r="SR278" s="748"/>
      <c r="SS278" s="748"/>
      <c r="ST278" s="748"/>
      <c r="SU278" s="748"/>
      <c r="SV278" s="748"/>
      <c r="SW278" s="748"/>
      <c r="SX278" s="750"/>
      <c r="SY278" s="750"/>
      <c r="SZ278" s="750"/>
      <c r="TA278" s="750"/>
      <c r="TB278" s="750"/>
      <c r="TC278" s="750"/>
      <c r="TD278" s="750"/>
      <c r="TE278" s="750"/>
      <c r="TF278" s="750"/>
      <c r="TG278" s="750"/>
      <c r="TH278" s="750"/>
      <c r="TI278" s="750"/>
      <c r="TJ278" s="750"/>
      <c r="TK278" s="750"/>
      <c r="TL278" s="750"/>
      <c r="TM278" s="750"/>
      <c r="TN278" s="750"/>
      <c r="TO278" s="750"/>
      <c r="TP278" s="750"/>
      <c r="TQ278" s="750"/>
      <c r="TR278" s="750"/>
      <c r="TS278" s="750"/>
      <c r="TT278" s="750"/>
      <c r="TU278" s="750"/>
      <c r="TV278" s="750"/>
      <c r="TW278" s="750"/>
      <c r="TX278" s="750"/>
      <c r="TY278" s="750"/>
      <c r="TZ278" s="750"/>
      <c r="UA278" s="750"/>
      <c r="UB278" s="750"/>
      <c r="UC278" s="750"/>
      <c r="UD278" s="750"/>
      <c r="UE278" s="750"/>
      <c r="UF278" s="750"/>
      <c r="UG278" s="750"/>
      <c r="UH278" s="750"/>
      <c r="UI278" s="750"/>
      <c r="UJ278" s="750"/>
      <c r="UK278" s="750"/>
      <c r="UL278" s="750"/>
      <c r="UM278" s="750"/>
      <c r="UN278" s="750"/>
      <c r="UO278" s="750"/>
      <c r="UP278" s="748"/>
      <c r="UQ278" s="748"/>
      <c r="UR278" s="748"/>
      <c r="US278" s="748"/>
      <c r="UT278" s="748"/>
      <c r="UU278" s="748"/>
      <c r="UV278" s="748"/>
      <c r="UW278" s="748"/>
      <c r="UX278" s="748"/>
      <c r="UY278" s="748"/>
      <c r="UZ278" s="748"/>
      <c r="VA278" s="748"/>
      <c r="VB278" s="748"/>
      <c r="VC278" s="748"/>
      <c r="VD278" s="748"/>
      <c r="VE278" s="748"/>
      <c r="VF278" s="748"/>
      <c r="VG278" s="748"/>
      <c r="VH278" s="748"/>
      <c r="VI278" s="748"/>
      <c r="VJ278" s="748"/>
      <c r="VK278" s="748"/>
      <c r="VL278" s="748"/>
      <c r="VM278" s="748"/>
      <c r="VN278" s="749"/>
      <c r="VO278" s="749"/>
      <c r="VP278" s="749"/>
      <c r="VQ278" s="749"/>
      <c r="VR278" s="749"/>
      <c r="VS278" s="748"/>
      <c r="VT278" s="748"/>
      <c r="VU278" s="749"/>
      <c r="VV278" s="749"/>
      <c r="VW278" s="748"/>
      <c r="VX278" s="748"/>
      <c r="VY278" s="749"/>
      <c r="VZ278" s="749"/>
      <c r="WA278" s="748"/>
      <c r="WB278" s="748"/>
      <c r="WC278" s="748"/>
      <c r="WD278" s="748"/>
      <c r="WE278" s="748"/>
      <c r="WF278" s="748"/>
      <c r="WG278" s="748"/>
      <c r="WH278" s="749"/>
      <c r="WI278" s="749"/>
      <c r="WJ278" s="748"/>
      <c r="WK278" s="748"/>
      <c r="WL278" s="749"/>
      <c r="WM278" s="749"/>
      <c r="WN278" s="748"/>
      <c r="WO278" s="748"/>
      <c r="WP278" s="748"/>
      <c r="WQ278" s="748"/>
      <c r="WR278" s="748"/>
      <c r="WS278" s="746"/>
      <c r="WT278" s="751"/>
      <c r="WU278" s="748"/>
      <c r="WV278" s="748"/>
      <c r="WW278" s="748"/>
      <c r="WX278" s="748"/>
      <c r="WY278" s="748"/>
      <c r="WZ278" s="748"/>
      <c r="XA278" s="748"/>
      <c r="XB278" s="750"/>
      <c r="XC278" s="750"/>
      <c r="XD278" s="750"/>
      <c r="XE278" s="750"/>
      <c r="XF278" s="750"/>
      <c r="XG278" s="750"/>
      <c r="XH278" s="750"/>
      <c r="XI278" s="750"/>
      <c r="XJ278" s="750"/>
      <c r="XK278" s="750"/>
      <c r="XL278" s="750"/>
      <c r="XM278" s="750"/>
      <c r="XN278" s="750"/>
      <c r="XO278" s="750"/>
      <c r="XP278" s="750"/>
      <c r="XQ278" s="750"/>
      <c r="XR278" s="750"/>
      <c r="XS278" s="750"/>
      <c r="XT278" s="750"/>
      <c r="XU278" s="750"/>
      <c r="XV278" s="750"/>
      <c r="XW278" s="750"/>
      <c r="XX278" s="750"/>
      <c r="XY278" s="750"/>
      <c r="XZ278" s="750"/>
      <c r="YA278" s="750"/>
      <c r="YB278" s="750"/>
      <c r="YC278" s="750"/>
      <c r="YD278" s="750"/>
      <c r="YE278" s="750"/>
      <c r="YF278" s="750"/>
      <c r="YG278" s="750"/>
      <c r="YH278" s="750"/>
      <c r="YI278" s="750"/>
      <c r="YJ278" s="750"/>
      <c r="YK278" s="750"/>
      <c r="YL278" s="750"/>
      <c r="YM278" s="750"/>
      <c r="YN278" s="750"/>
      <c r="YO278" s="750"/>
      <c r="YP278" s="750"/>
      <c r="YQ278" s="750"/>
      <c r="YR278" s="750"/>
      <c r="YS278" s="750"/>
      <c r="YT278" s="748"/>
      <c r="YU278" s="748"/>
      <c r="YV278" s="748"/>
      <c r="YW278" s="748"/>
      <c r="YX278" s="748"/>
      <c r="YY278" s="748"/>
      <c r="YZ278" s="748"/>
      <c r="ZA278" s="748"/>
      <c r="ZB278" s="748"/>
      <c r="ZC278" s="748"/>
      <c r="ZD278" s="748"/>
      <c r="ZE278" s="748"/>
      <c r="ZF278" s="748"/>
      <c r="ZG278" s="748"/>
      <c r="ZH278" s="748"/>
      <c r="ZI278" s="748"/>
      <c r="ZJ278" s="748"/>
      <c r="ZK278" s="748"/>
      <c r="ZL278" s="748"/>
      <c r="ZM278" s="748"/>
      <c r="ZN278" s="748"/>
      <c r="ZO278" s="748"/>
      <c r="ZP278" s="748"/>
      <c r="ZQ278" s="748"/>
      <c r="ZR278" s="749"/>
      <c r="ZS278" s="749"/>
      <c r="ZT278" s="749"/>
      <c r="ZU278" s="749"/>
      <c r="ZV278" s="749"/>
      <c r="ZW278" s="748"/>
      <c r="ZX278" s="748"/>
      <c r="ZY278" s="749"/>
      <c r="ZZ278" s="749"/>
      <c r="AAA278" s="748"/>
      <c r="AAB278" s="748"/>
      <c r="AAC278" s="749"/>
      <c r="AAD278" s="749"/>
      <c r="AAE278" s="748"/>
      <c r="AAF278" s="748"/>
      <c r="AAG278" s="748"/>
      <c r="AAH278" s="748"/>
      <c r="AAI278" s="748"/>
      <c r="AAJ278" s="748"/>
      <c r="AAK278" s="748"/>
      <c r="AAL278" s="749"/>
      <c r="AAM278" s="749"/>
      <c r="AAN278" s="748"/>
      <c r="AAO278" s="748"/>
      <c r="AAP278" s="749"/>
      <c r="AAQ278" s="749"/>
      <c r="AAR278" s="748"/>
      <c r="AAS278" s="748"/>
      <c r="AAT278" s="748"/>
      <c r="AAU278" s="748"/>
      <c r="AAV278" s="748"/>
      <c r="AAW278" s="746"/>
      <c r="AAX278" s="751"/>
      <c r="AAY278" s="748"/>
      <c r="AAZ278" s="748"/>
      <c r="ABA278" s="748"/>
      <c r="ABB278" s="748"/>
      <c r="ABC278" s="748"/>
      <c r="ABD278" s="748"/>
      <c r="ABE278" s="748"/>
      <c r="ABF278" s="750"/>
      <c r="ABG278" s="750"/>
      <c r="ABH278" s="750"/>
      <c r="ABI278" s="750"/>
      <c r="ABJ278" s="750"/>
      <c r="ABK278" s="750"/>
      <c r="ABL278" s="750"/>
      <c r="ABM278" s="750"/>
      <c r="ABN278" s="750"/>
      <c r="ABO278" s="750"/>
      <c r="ABP278" s="750"/>
      <c r="ABQ278" s="750"/>
      <c r="ABR278" s="750"/>
      <c r="ABS278" s="750"/>
      <c r="ABT278" s="750"/>
      <c r="ABU278" s="750"/>
      <c r="ABV278" s="750"/>
      <c r="ABW278" s="750"/>
      <c r="ABX278" s="750"/>
      <c r="ABY278" s="750"/>
      <c r="ABZ278" s="750"/>
      <c r="ACA278" s="750"/>
      <c r="ACB278" s="750"/>
      <c r="ACC278" s="750"/>
      <c r="ACD278" s="750"/>
      <c r="ACE278" s="750"/>
      <c r="ACF278" s="750"/>
      <c r="ACG278" s="750"/>
      <c r="ACH278" s="750"/>
      <c r="ACI278" s="750"/>
      <c r="ACJ278" s="750"/>
      <c r="ACK278" s="750"/>
      <c r="ACL278" s="750"/>
      <c r="ACM278" s="750"/>
      <c r="ACN278" s="750"/>
      <c r="ACO278" s="750"/>
      <c r="ACP278" s="750"/>
      <c r="ACQ278" s="750"/>
      <c r="ACR278" s="750"/>
      <c r="ACS278" s="750"/>
      <c r="ACT278" s="750"/>
      <c r="ACU278" s="750"/>
      <c r="ACV278" s="750"/>
      <c r="ACW278" s="750"/>
      <c r="ACX278" s="748"/>
      <c r="ACY278" s="748"/>
      <c r="ACZ278" s="748"/>
      <c r="ADA278" s="748"/>
      <c r="ADB278" s="748"/>
      <c r="ADC278" s="748"/>
      <c r="ADD278" s="748"/>
      <c r="ADE278" s="748"/>
      <c r="ADF278" s="748"/>
      <c r="ADG278" s="748"/>
      <c r="ADH278" s="748"/>
      <c r="ADI278" s="748"/>
      <c r="ADJ278" s="748"/>
      <c r="ADK278" s="748"/>
      <c r="ADL278" s="748"/>
      <c r="ADM278" s="748"/>
      <c r="ADN278" s="748"/>
      <c r="ADO278" s="748"/>
      <c r="ADP278" s="748"/>
      <c r="ADQ278" s="748"/>
      <c r="ADR278" s="748"/>
      <c r="ADS278" s="748"/>
      <c r="ADT278" s="748"/>
      <c r="ADU278" s="748"/>
      <c r="ADV278" s="749"/>
      <c r="ADW278" s="749"/>
      <c r="ADX278" s="749"/>
      <c r="ADY278" s="749"/>
      <c r="ADZ278" s="749"/>
      <c r="AEA278" s="748"/>
      <c r="AEB278" s="748"/>
      <c r="AEC278" s="749"/>
      <c r="AED278" s="749"/>
      <c r="AEE278" s="748"/>
      <c r="AEF278" s="748"/>
      <c r="AEG278" s="749"/>
      <c r="AEH278" s="749"/>
      <c r="AEI278" s="748"/>
      <c r="AEJ278" s="748"/>
      <c r="AEK278" s="748"/>
      <c r="AEL278" s="748"/>
      <c r="AEM278" s="748"/>
      <c r="AEN278" s="748"/>
      <c r="AEO278" s="748"/>
      <c r="AEP278" s="749"/>
      <c r="AEQ278" s="749"/>
      <c r="AER278" s="748"/>
      <c r="AES278" s="748"/>
      <c r="AET278" s="749"/>
      <c r="AEU278" s="749"/>
      <c r="AEV278" s="748"/>
      <c r="AEW278" s="748"/>
      <c r="AEX278" s="748"/>
      <c r="AEY278" s="748"/>
      <c r="AEZ278" s="748"/>
      <c r="AFA278" s="746"/>
      <c r="AFB278" s="751"/>
      <c r="AFC278" s="748"/>
      <c r="AFD278" s="748"/>
      <c r="AFE278" s="748"/>
      <c r="AFF278" s="748"/>
      <c r="AFG278" s="748"/>
      <c r="AFH278" s="748"/>
      <c r="AFI278" s="748"/>
      <c r="AFJ278" s="750"/>
      <c r="AFK278" s="750"/>
      <c r="AFL278" s="750"/>
      <c r="AFM278" s="750"/>
      <c r="AFN278" s="750"/>
      <c r="AFO278" s="750"/>
      <c r="AFP278" s="750"/>
      <c r="AFQ278" s="750"/>
      <c r="AFR278" s="750"/>
      <c r="AFS278" s="750"/>
      <c r="AFT278" s="750"/>
      <c r="AFU278" s="750"/>
      <c r="AFV278" s="750"/>
      <c r="AFW278" s="750"/>
      <c r="AFX278" s="750"/>
      <c r="AFY278" s="750"/>
      <c r="AFZ278" s="750"/>
      <c r="AGA278" s="750"/>
      <c r="AGB278" s="750"/>
      <c r="AGC278" s="750"/>
      <c r="AGD278" s="750"/>
      <c r="AGE278" s="750"/>
      <c r="AGF278" s="750"/>
      <c r="AGG278" s="750"/>
      <c r="AGH278" s="750"/>
      <c r="AGI278" s="750"/>
      <c r="AGJ278" s="750"/>
      <c r="AGK278" s="750"/>
      <c r="AGL278" s="750"/>
      <c r="AGM278" s="750"/>
      <c r="AGN278" s="750"/>
      <c r="AGO278" s="750"/>
      <c r="AGP278" s="750"/>
      <c r="AGQ278" s="750"/>
      <c r="AGR278" s="750"/>
      <c r="AGS278" s="750"/>
      <c r="AGT278" s="750"/>
      <c r="AGU278" s="750"/>
      <c r="AGV278" s="750"/>
      <c r="AGW278" s="750"/>
      <c r="AGX278" s="750"/>
      <c r="AGY278" s="750"/>
      <c r="AGZ278" s="750"/>
      <c r="AHA278" s="750"/>
      <c r="AHB278" s="748"/>
      <c r="AHC278" s="748"/>
      <c r="AHD278" s="748"/>
      <c r="AHE278" s="748"/>
      <c r="AHF278" s="748"/>
      <c r="AHG278" s="748"/>
      <c r="AHH278" s="748"/>
      <c r="AHI278" s="748"/>
      <c r="AHJ278" s="748"/>
      <c r="AHK278" s="748"/>
      <c r="AHL278" s="748"/>
      <c r="AHM278" s="748"/>
      <c r="AHN278" s="748"/>
      <c r="AHO278" s="748"/>
      <c r="AHP278" s="748"/>
      <c r="AHQ278" s="748"/>
      <c r="AHR278" s="748"/>
      <c r="AHS278" s="748"/>
      <c r="AHT278" s="748"/>
      <c r="AHU278" s="748"/>
      <c r="AHV278" s="748"/>
      <c r="AHW278" s="748"/>
      <c r="AHX278" s="748"/>
      <c r="AHY278" s="748"/>
      <c r="AHZ278" s="749"/>
      <c r="AIA278" s="749"/>
      <c r="AIB278" s="749"/>
      <c r="AIC278" s="749"/>
      <c r="AID278" s="749"/>
      <c r="AIE278" s="748"/>
      <c r="AIF278" s="748"/>
      <c r="AIG278" s="749"/>
      <c r="AIH278" s="749"/>
      <c r="AII278" s="748"/>
      <c r="AIJ278" s="748"/>
      <c r="AIK278" s="749"/>
      <c r="AIL278" s="749"/>
      <c r="AIM278" s="748"/>
      <c r="AIN278" s="748"/>
      <c r="AIO278" s="748"/>
      <c r="AIP278" s="748"/>
      <c r="AIQ278" s="748"/>
      <c r="AIR278" s="748"/>
      <c r="AIS278" s="748"/>
      <c r="AIT278" s="749"/>
      <c r="AIU278" s="749"/>
      <c r="AIV278" s="748"/>
      <c r="AIW278" s="748"/>
      <c r="AIX278" s="749"/>
      <c r="AIY278" s="749"/>
      <c r="AIZ278" s="748"/>
      <c r="AJA278" s="748"/>
      <c r="AJB278" s="748"/>
      <c r="AJC278" s="748"/>
      <c r="AJD278" s="748"/>
      <c r="AJE278" s="746"/>
      <c r="AJF278" s="751"/>
      <c r="AJG278" s="748"/>
      <c r="AJH278" s="748"/>
      <c r="AJI278" s="748"/>
      <c r="AJJ278" s="748"/>
      <c r="AJK278" s="748"/>
      <c r="AJL278" s="748"/>
      <c r="AJM278" s="748"/>
      <c r="AJN278" s="750"/>
      <c r="AJO278" s="750"/>
      <c r="AJP278" s="750"/>
      <c r="AJQ278" s="750"/>
      <c r="AJR278" s="750"/>
      <c r="AJS278" s="750"/>
      <c r="AJT278" s="750"/>
      <c r="AJU278" s="750"/>
      <c r="AJV278" s="750"/>
      <c r="AJW278" s="750"/>
      <c r="AJX278" s="750"/>
      <c r="AJY278" s="750"/>
      <c r="AJZ278" s="750"/>
      <c r="AKA278" s="750"/>
      <c r="AKB278" s="750"/>
      <c r="AKC278" s="750"/>
      <c r="AKD278" s="750"/>
      <c r="AKE278" s="750"/>
      <c r="AKF278" s="750"/>
      <c r="AKG278" s="750"/>
      <c r="AKH278" s="750"/>
      <c r="AKI278" s="750"/>
      <c r="AKJ278" s="750"/>
      <c r="AKK278" s="750"/>
      <c r="AKL278" s="750"/>
      <c r="AKM278" s="750"/>
      <c r="AKN278" s="750"/>
      <c r="AKO278" s="750"/>
      <c r="AKP278" s="750"/>
      <c r="AKQ278" s="750"/>
      <c r="AKR278" s="750"/>
      <c r="AKS278" s="750"/>
      <c r="AKT278" s="750"/>
      <c r="AKU278" s="750"/>
      <c r="AKV278" s="750"/>
      <c r="AKW278" s="750"/>
      <c r="AKX278" s="750"/>
      <c r="AKY278" s="750"/>
      <c r="AKZ278" s="750"/>
      <c r="ALA278" s="750"/>
      <c r="ALB278" s="750"/>
      <c r="ALC278" s="750"/>
      <c r="ALD278" s="750"/>
      <c r="ALE278" s="750"/>
      <c r="ALF278" s="748"/>
      <c r="ALG278" s="748"/>
      <c r="ALH278" s="748"/>
      <c r="ALI278" s="748"/>
      <c r="ALJ278" s="748"/>
      <c r="ALK278" s="748"/>
      <c r="ALL278" s="748"/>
      <c r="ALM278" s="748"/>
      <c r="ALN278" s="748"/>
      <c r="ALO278" s="748"/>
      <c r="ALP278" s="748"/>
      <c r="ALQ278" s="748"/>
      <c r="ALR278" s="748"/>
      <c r="ALS278" s="748"/>
      <c r="ALT278" s="748"/>
      <c r="ALU278" s="748"/>
      <c r="ALV278" s="748"/>
      <c r="ALW278" s="748"/>
      <c r="ALX278" s="748"/>
      <c r="ALY278" s="748"/>
      <c r="ALZ278" s="748"/>
      <c r="AMA278" s="748"/>
      <c r="AMB278" s="748"/>
      <c r="AMC278" s="748"/>
      <c r="AMD278" s="749"/>
      <c r="AME278" s="749"/>
      <c r="AMF278" s="749"/>
      <c r="AMG278" s="749"/>
      <c r="AMH278" s="749"/>
      <c r="AMI278" s="748"/>
      <c r="AMJ278" s="748"/>
      <c r="AMK278" s="749"/>
      <c r="AML278" s="749"/>
      <c r="AMM278" s="748"/>
      <c r="AMN278" s="748"/>
      <c r="AMO278" s="749"/>
      <c r="AMP278" s="749"/>
      <c r="AMQ278" s="748"/>
      <c r="AMR278" s="748"/>
      <c r="AMS278" s="748"/>
      <c r="AMT278" s="748"/>
      <c r="AMU278" s="748"/>
      <c r="AMV278" s="748"/>
      <c r="AMW278" s="748"/>
      <c r="AMX278" s="749"/>
      <c r="AMY278" s="749"/>
      <c r="AMZ278" s="748"/>
      <c r="ANA278" s="748"/>
      <c r="ANB278" s="749"/>
      <c r="ANC278" s="749"/>
      <c r="AND278" s="748"/>
      <c r="ANE278" s="748"/>
      <c r="ANF278" s="748"/>
      <c r="ANG278" s="748"/>
      <c r="ANH278" s="748"/>
      <c r="ANI278" s="746"/>
      <c r="ANJ278" s="751"/>
      <c r="ANK278" s="748"/>
      <c r="ANL278" s="748"/>
      <c r="ANM278" s="748"/>
      <c r="ANN278" s="748"/>
      <c r="ANO278" s="748"/>
      <c r="ANP278" s="748"/>
      <c r="ANQ278" s="748"/>
      <c r="ANR278" s="750"/>
      <c r="ANS278" s="750"/>
      <c r="ANT278" s="750"/>
      <c r="ANU278" s="750"/>
      <c r="ANV278" s="750"/>
      <c r="ANW278" s="750"/>
      <c r="ANX278" s="750"/>
      <c r="ANY278" s="750"/>
      <c r="ANZ278" s="750"/>
      <c r="AOA278" s="750"/>
      <c r="AOB278" s="750"/>
      <c r="AOC278" s="750"/>
      <c r="AOD278" s="750"/>
      <c r="AOE278" s="750"/>
      <c r="AOF278" s="750"/>
      <c r="AOG278" s="750"/>
      <c r="AOH278" s="750"/>
      <c r="AOI278" s="750"/>
      <c r="AOJ278" s="750"/>
      <c r="AOK278" s="750"/>
      <c r="AOL278" s="750"/>
      <c r="AOM278" s="750"/>
      <c r="AON278" s="750"/>
      <c r="AOO278" s="750"/>
      <c r="AOP278" s="750"/>
      <c r="AOQ278" s="750"/>
      <c r="AOR278" s="750"/>
      <c r="AOS278" s="750"/>
      <c r="AOT278" s="750"/>
      <c r="AOU278" s="750"/>
      <c r="AOV278" s="750"/>
      <c r="AOW278" s="750"/>
      <c r="AOX278" s="750"/>
      <c r="AOY278" s="750"/>
      <c r="AOZ278" s="750"/>
      <c r="APA278" s="750"/>
      <c r="APB278" s="750"/>
      <c r="APC278" s="750"/>
      <c r="APD278" s="750"/>
      <c r="APE278" s="750"/>
      <c r="APF278" s="750"/>
      <c r="APG278" s="750"/>
      <c r="APH278" s="750"/>
      <c r="API278" s="750"/>
      <c r="APJ278" s="748"/>
      <c r="APK278" s="748"/>
      <c r="APL278" s="748"/>
      <c r="APM278" s="748"/>
      <c r="APN278" s="748"/>
      <c r="APO278" s="748"/>
      <c r="APP278" s="748"/>
      <c r="APQ278" s="748"/>
      <c r="APR278" s="748"/>
      <c r="APS278" s="748"/>
      <c r="APT278" s="748"/>
      <c r="APU278" s="748"/>
      <c r="APV278" s="748"/>
      <c r="APW278" s="748"/>
      <c r="APX278" s="748"/>
      <c r="APY278" s="748"/>
      <c r="APZ278" s="748"/>
      <c r="AQA278" s="748"/>
      <c r="AQB278" s="748"/>
      <c r="AQC278" s="748"/>
      <c r="AQD278" s="748"/>
      <c r="AQE278" s="748"/>
      <c r="AQF278" s="748"/>
      <c r="AQG278" s="748"/>
      <c r="AQH278" s="749"/>
      <c r="AQI278" s="749"/>
      <c r="AQJ278" s="749"/>
      <c r="AQK278" s="749"/>
      <c r="AQL278" s="749"/>
      <c r="AQM278" s="748"/>
      <c r="AQN278" s="748"/>
      <c r="AQO278" s="749"/>
      <c r="AQP278" s="749"/>
      <c r="AQQ278" s="748"/>
      <c r="AQR278" s="748"/>
      <c r="AQS278" s="749"/>
      <c r="AQT278" s="749"/>
      <c r="AQU278" s="748"/>
      <c r="AQV278" s="748"/>
      <c r="AQW278" s="748"/>
      <c r="AQX278" s="748"/>
      <c r="AQY278" s="748"/>
      <c r="AQZ278" s="748"/>
      <c r="ARA278" s="748"/>
      <c r="ARB278" s="749"/>
      <c r="ARC278" s="749"/>
      <c r="ARD278" s="748"/>
      <c r="ARE278" s="748"/>
      <c r="ARF278" s="749"/>
      <c r="ARG278" s="749"/>
      <c r="ARH278" s="748"/>
      <c r="ARI278" s="748"/>
      <c r="ARJ278" s="748"/>
      <c r="ARK278" s="748"/>
      <c r="ARL278" s="748"/>
      <c r="ARM278" s="746"/>
      <c r="ARN278" s="751"/>
      <c r="ARO278" s="748"/>
      <c r="ARP278" s="748"/>
      <c r="ARQ278" s="748"/>
      <c r="ARR278" s="748"/>
      <c r="ARS278" s="748"/>
      <c r="ART278" s="748"/>
      <c r="ARU278" s="748"/>
      <c r="ARV278" s="750"/>
      <c r="ARW278" s="750"/>
      <c r="ARX278" s="750"/>
      <c r="ARY278" s="750"/>
      <c r="ARZ278" s="750"/>
      <c r="ASA278" s="750"/>
      <c r="ASB278" s="750"/>
      <c r="ASC278" s="750"/>
      <c r="ASD278" s="750"/>
      <c r="ASE278" s="750"/>
      <c r="ASF278" s="750"/>
      <c r="ASG278" s="750"/>
      <c r="ASH278" s="750"/>
      <c r="ASI278" s="750"/>
      <c r="ASJ278" s="750"/>
      <c r="ASK278" s="750"/>
      <c r="ASL278" s="750"/>
      <c r="ASM278" s="750"/>
      <c r="ASN278" s="750"/>
      <c r="ASO278" s="750"/>
      <c r="ASP278" s="750"/>
      <c r="ASQ278" s="750"/>
      <c r="ASR278" s="750"/>
      <c r="ASS278" s="750"/>
      <c r="AST278" s="750"/>
      <c r="ASU278" s="750"/>
      <c r="ASV278" s="750"/>
      <c r="ASW278" s="750"/>
      <c r="ASX278" s="750"/>
      <c r="ASY278" s="750"/>
      <c r="ASZ278" s="750"/>
      <c r="ATA278" s="750"/>
      <c r="ATB278" s="750"/>
      <c r="ATC278" s="750"/>
      <c r="ATD278" s="750"/>
      <c r="ATE278" s="750"/>
      <c r="ATF278" s="750"/>
      <c r="ATG278" s="750"/>
      <c r="ATH278" s="750"/>
      <c r="ATI278" s="750"/>
      <c r="ATJ278" s="750"/>
      <c r="ATK278" s="750"/>
      <c r="ATL278" s="750"/>
      <c r="ATM278" s="750"/>
      <c r="ATN278" s="748"/>
      <c r="ATO278" s="748"/>
      <c r="ATP278" s="748"/>
      <c r="ATQ278" s="748"/>
      <c r="ATR278" s="748"/>
      <c r="ATS278" s="748"/>
      <c r="ATT278" s="748"/>
      <c r="ATU278" s="748"/>
      <c r="ATV278" s="748"/>
      <c r="ATW278" s="748"/>
      <c r="ATX278" s="748"/>
      <c r="ATY278" s="748"/>
      <c r="ATZ278" s="748"/>
      <c r="AUA278" s="748"/>
      <c r="AUB278" s="748"/>
      <c r="AUC278" s="748"/>
      <c r="AUD278" s="748"/>
      <c r="AUE278" s="748"/>
      <c r="AUF278" s="748"/>
      <c r="AUG278" s="748"/>
      <c r="AUH278" s="748"/>
      <c r="AUI278" s="748"/>
      <c r="AUJ278" s="748"/>
      <c r="AUK278" s="748"/>
      <c r="AUL278" s="749"/>
      <c r="AUM278" s="749"/>
      <c r="AUN278" s="749"/>
      <c r="AUO278" s="749"/>
      <c r="AUP278" s="749"/>
      <c r="AUQ278" s="748"/>
      <c r="AUR278" s="748"/>
      <c r="AUS278" s="749"/>
      <c r="AUT278" s="749"/>
      <c r="AUU278" s="748"/>
      <c r="AUV278" s="748"/>
      <c r="AUW278" s="749"/>
      <c r="AUX278" s="749"/>
      <c r="AUY278" s="748"/>
      <c r="AUZ278" s="748"/>
      <c r="AVA278" s="748"/>
      <c r="AVB278" s="748"/>
      <c r="AVC278" s="748"/>
      <c r="AVD278" s="748"/>
      <c r="AVE278" s="748"/>
      <c r="AVF278" s="749"/>
      <c r="AVG278" s="749"/>
      <c r="AVH278" s="748"/>
      <c r="AVI278" s="748"/>
      <c r="AVJ278" s="749"/>
      <c r="AVK278" s="749"/>
      <c r="AVL278" s="748"/>
      <c r="AVM278" s="748"/>
      <c r="AVN278" s="748"/>
      <c r="AVO278" s="748"/>
      <c r="AVP278" s="748"/>
      <c r="AVQ278" s="746"/>
      <c r="AVR278" s="751"/>
      <c r="AVS278" s="748"/>
      <c r="AVT278" s="748"/>
      <c r="AVU278" s="748"/>
      <c r="AVV278" s="748"/>
      <c r="AVW278" s="748"/>
      <c r="AVX278" s="748"/>
      <c r="AVY278" s="748"/>
      <c r="AVZ278" s="750"/>
      <c r="AWA278" s="750"/>
      <c r="AWB278" s="750"/>
      <c r="AWC278" s="750"/>
      <c r="AWD278" s="750"/>
      <c r="AWE278" s="750"/>
      <c r="AWF278" s="750"/>
      <c r="AWG278" s="750"/>
      <c r="AWH278" s="750"/>
      <c r="AWI278" s="750"/>
      <c r="AWJ278" s="750"/>
      <c r="AWK278" s="750"/>
      <c r="AWL278" s="750"/>
      <c r="AWM278" s="750"/>
      <c r="AWN278" s="750"/>
      <c r="AWO278" s="750"/>
      <c r="AWP278" s="750"/>
      <c r="AWQ278" s="750"/>
      <c r="AWR278" s="750"/>
      <c r="AWS278" s="750"/>
      <c r="AWT278" s="750"/>
      <c r="AWU278" s="750"/>
      <c r="AWV278" s="750"/>
      <c r="AWW278" s="750"/>
      <c r="AWX278" s="750"/>
      <c r="AWY278" s="750"/>
      <c r="AWZ278" s="750"/>
      <c r="AXA278" s="750"/>
      <c r="AXB278" s="750"/>
      <c r="AXC278" s="750"/>
      <c r="AXD278" s="750"/>
      <c r="AXE278" s="750"/>
      <c r="AXF278" s="750"/>
      <c r="AXG278" s="750"/>
      <c r="AXH278" s="750"/>
      <c r="AXI278" s="750"/>
      <c r="AXJ278" s="750"/>
      <c r="AXK278" s="750"/>
      <c r="AXL278" s="750"/>
      <c r="AXM278" s="750"/>
      <c r="AXN278" s="750"/>
      <c r="AXO278" s="750"/>
      <c r="AXP278" s="750"/>
      <c r="AXQ278" s="750"/>
      <c r="AXR278" s="748"/>
      <c r="AXS278" s="748"/>
      <c r="AXT278" s="748"/>
      <c r="AXU278" s="748"/>
      <c r="AXV278" s="748"/>
      <c r="AXW278" s="748"/>
      <c r="AXX278" s="748"/>
      <c r="AXY278" s="748"/>
      <c r="AXZ278" s="748"/>
      <c r="AYA278" s="748"/>
      <c r="AYB278" s="748"/>
      <c r="AYC278" s="748"/>
      <c r="AYD278" s="748"/>
      <c r="AYE278" s="748"/>
      <c r="AYF278" s="748"/>
      <c r="AYG278" s="748"/>
      <c r="AYH278" s="748"/>
      <c r="AYI278" s="748"/>
      <c r="AYJ278" s="748"/>
      <c r="AYK278" s="748"/>
      <c r="AYL278" s="748"/>
      <c r="AYM278" s="748"/>
      <c r="AYN278" s="748"/>
      <c r="AYO278" s="748"/>
      <c r="AYP278" s="749"/>
      <c r="AYQ278" s="749"/>
      <c r="AYR278" s="749"/>
      <c r="AYS278" s="749"/>
      <c r="AYT278" s="749"/>
      <c r="AYU278" s="748"/>
      <c r="AYV278" s="748"/>
      <c r="AYW278" s="749"/>
      <c r="AYX278" s="749"/>
      <c r="AYY278" s="748"/>
      <c r="AYZ278" s="748"/>
      <c r="AZA278" s="749"/>
      <c r="AZB278" s="749"/>
      <c r="AZC278" s="748"/>
      <c r="AZD278" s="748"/>
      <c r="AZE278" s="748"/>
      <c r="AZF278" s="748"/>
      <c r="AZG278" s="748"/>
      <c r="AZH278" s="748"/>
      <c r="AZI278" s="748"/>
      <c r="AZJ278" s="749"/>
      <c r="AZK278" s="749"/>
      <c r="AZL278" s="748"/>
      <c r="AZM278" s="748"/>
      <c r="AZN278" s="749"/>
      <c r="AZO278" s="749"/>
      <c r="AZP278" s="748"/>
      <c r="AZQ278" s="748"/>
      <c r="AZR278" s="748"/>
      <c r="AZS278" s="748"/>
      <c r="AZT278" s="748"/>
      <c r="AZU278" s="746"/>
      <c r="AZV278" s="751"/>
      <c r="AZW278" s="748"/>
      <c r="AZX278" s="748"/>
      <c r="AZY278" s="748"/>
      <c r="AZZ278" s="748"/>
      <c r="BAA278" s="748"/>
      <c r="BAB278" s="748"/>
      <c r="BAC278" s="748"/>
      <c r="BAD278" s="750"/>
      <c r="BAE278" s="750"/>
      <c r="BAF278" s="750"/>
      <c r="BAG278" s="750"/>
      <c r="BAH278" s="750"/>
      <c r="BAI278" s="750"/>
      <c r="BAJ278" s="750"/>
      <c r="BAK278" s="750"/>
      <c r="BAL278" s="750"/>
      <c r="BAM278" s="750"/>
      <c r="BAN278" s="750"/>
      <c r="BAO278" s="750"/>
      <c r="BAP278" s="750"/>
      <c r="BAQ278" s="750"/>
      <c r="BAR278" s="750"/>
      <c r="BAS278" s="750"/>
      <c r="BAT278" s="750"/>
      <c r="BAU278" s="750"/>
      <c r="BAV278" s="750"/>
      <c r="BAW278" s="750"/>
      <c r="BAX278" s="750"/>
      <c r="BAY278" s="750"/>
      <c r="BAZ278" s="750"/>
      <c r="BBA278" s="750"/>
      <c r="BBB278" s="750"/>
      <c r="BBC278" s="750"/>
      <c r="BBD278" s="750"/>
      <c r="BBE278" s="750"/>
      <c r="BBF278" s="750"/>
      <c r="BBG278" s="750"/>
      <c r="BBH278" s="750"/>
      <c r="BBI278" s="750"/>
      <c r="BBJ278" s="750"/>
      <c r="BBK278" s="750"/>
      <c r="BBL278" s="750"/>
      <c r="BBM278" s="750"/>
      <c r="BBN278" s="750"/>
      <c r="BBO278" s="750"/>
      <c r="BBP278" s="750"/>
      <c r="BBQ278" s="750"/>
      <c r="BBR278" s="750"/>
      <c r="BBS278" s="750"/>
      <c r="BBT278" s="750"/>
      <c r="BBU278" s="750"/>
      <c r="BBV278" s="748"/>
      <c r="BBW278" s="748"/>
      <c r="BBX278" s="748"/>
      <c r="BBY278" s="748"/>
      <c r="BBZ278" s="748"/>
      <c r="BCA278" s="748"/>
      <c r="BCB278" s="748"/>
      <c r="BCC278" s="748"/>
      <c r="BCD278" s="748"/>
      <c r="BCE278" s="748"/>
      <c r="BCF278" s="748"/>
      <c r="BCG278" s="748"/>
      <c r="BCH278" s="748"/>
      <c r="BCI278" s="748"/>
      <c r="BCJ278" s="748"/>
      <c r="BCK278" s="748"/>
      <c r="BCL278" s="748"/>
      <c r="BCM278" s="748"/>
      <c r="BCN278" s="748"/>
      <c r="BCO278" s="748"/>
      <c r="BCP278" s="748"/>
      <c r="BCQ278" s="748"/>
      <c r="BCR278" s="748"/>
      <c r="BCS278" s="748"/>
      <c r="BCT278" s="749"/>
      <c r="BCU278" s="749"/>
      <c r="BCV278" s="749"/>
      <c r="BCW278" s="749"/>
      <c r="BCX278" s="749"/>
      <c r="BCY278" s="748"/>
      <c r="BCZ278" s="748"/>
      <c r="BDA278" s="749"/>
      <c r="BDB278" s="749"/>
      <c r="BDC278" s="748"/>
      <c r="BDD278" s="748"/>
      <c r="BDE278" s="749"/>
      <c r="BDF278" s="749"/>
      <c r="BDG278" s="748"/>
      <c r="BDH278" s="748"/>
      <c r="BDI278" s="748"/>
      <c r="BDJ278" s="748"/>
      <c r="BDK278" s="748"/>
      <c r="BDL278" s="748"/>
      <c r="BDM278" s="748"/>
      <c r="BDN278" s="749"/>
      <c r="BDO278" s="749"/>
      <c r="BDP278" s="748"/>
      <c r="BDQ278" s="748"/>
      <c r="BDR278" s="749"/>
      <c r="BDS278" s="749"/>
      <c r="BDT278" s="748"/>
      <c r="BDU278" s="748"/>
      <c r="BDV278" s="748"/>
      <c r="BDW278" s="748"/>
      <c r="BDX278" s="748"/>
      <c r="BDY278" s="746"/>
      <c r="BDZ278" s="751"/>
      <c r="BEA278" s="748"/>
      <c r="BEB278" s="748"/>
      <c r="BEC278" s="748"/>
      <c r="BED278" s="748"/>
      <c r="BEE278" s="748"/>
      <c r="BEF278" s="748"/>
      <c r="BEG278" s="748"/>
      <c r="BEH278" s="750"/>
      <c r="BEI278" s="750"/>
      <c r="BEJ278" s="750"/>
      <c r="BEK278" s="750"/>
      <c r="BEL278" s="750"/>
      <c r="BEM278" s="750"/>
      <c r="BEN278" s="750"/>
      <c r="BEO278" s="750"/>
      <c r="BEP278" s="750"/>
      <c r="BEQ278" s="750"/>
      <c r="BER278" s="750"/>
      <c r="BES278" s="750"/>
      <c r="BET278" s="750"/>
      <c r="BEU278" s="750"/>
      <c r="BEV278" s="750"/>
      <c r="BEW278" s="750"/>
      <c r="BEX278" s="750"/>
      <c r="BEY278" s="750"/>
      <c r="BEZ278" s="750"/>
      <c r="BFA278" s="750"/>
      <c r="BFB278" s="750"/>
      <c r="BFC278" s="750"/>
      <c r="BFD278" s="750"/>
      <c r="BFE278" s="750"/>
      <c r="BFF278" s="750"/>
      <c r="BFG278" s="750"/>
      <c r="BFH278" s="750"/>
      <c r="BFI278" s="750"/>
      <c r="BFJ278" s="750"/>
      <c r="BFK278" s="750"/>
      <c r="BFL278" s="750"/>
      <c r="BFM278" s="750"/>
      <c r="BFN278" s="750"/>
      <c r="BFO278" s="750"/>
      <c r="BFP278" s="750"/>
      <c r="BFQ278" s="750"/>
      <c r="BFR278" s="750"/>
      <c r="BFS278" s="750"/>
      <c r="BFT278" s="750"/>
      <c r="BFU278" s="750"/>
      <c r="BFV278" s="750"/>
      <c r="BFW278" s="750"/>
      <c r="BFX278" s="750"/>
      <c r="BFY278" s="750"/>
      <c r="BFZ278" s="748"/>
      <c r="BGA278" s="748"/>
      <c r="BGB278" s="748"/>
      <c r="BGC278" s="748"/>
      <c r="BGD278" s="748"/>
      <c r="BGE278" s="748"/>
      <c r="BGF278" s="748"/>
      <c r="BGG278" s="748"/>
      <c r="BGH278" s="748"/>
      <c r="BGI278" s="748"/>
      <c r="BGJ278" s="748"/>
      <c r="BGK278" s="748"/>
      <c r="BGL278" s="748"/>
      <c r="BGM278" s="748"/>
      <c r="BGN278" s="748"/>
      <c r="BGO278" s="748"/>
      <c r="BGP278" s="748"/>
      <c r="BGQ278" s="748"/>
      <c r="BGR278" s="748"/>
      <c r="BGS278" s="748"/>
      <c r="BGT278" s="748"/>
      <c r="BGU278" s="748"/>
      <c r="BGV278" s="748"/>
      <c r="BGW278" s="748"/>
      <c r="BGX278" s="749"/>
      <c r="BGY278" s="749"/>
      <c r="BGZ278" s="749"/>
      <c r="BHA278" s="749"/>
      <c r="BHB278" s="749"/>
      <c r="BHC278" s="748"/>
      <c r="BHD278" s="748"/>
      <c r="BHE278" s="749"/>
      <c r="BHF278" s="749"/>
      <c r="BHG278" s="748"/>
      <c r="BHH278" s="748"/>
      <c r="BHI278" s="749"/>
      <c r="BHJ278" s="749"/>
      <c r="BHK278" s="748"/>
      <c r="BHL278" s="748"/>
      <c r="BHM278" s="748"/>
      <c r="BHN278" s="748"/>
      <c r="BHO278" s="748"/>
      <c r="BHP278" s="748"/>
      <c r="BHQ278" s="748"/>
      <c r="BHR278" s="749"/>
      <c r="BHS278" s="749"/>
      <c r="BHT278" s="748"/>
      <c r="BHU278" s="748"/>
      <c r="BHV278" s="749"/>
      <c r="BHW278" s="749"/>
      <c r="BHX278" s="748"/>
      <c r="BHY278" s="748"/>
      <c r="BHZ278" s="748"/>
      <c r="BIA278" s="748"/>
      <c r="BIB278" s="748"/>
      <c r="BIC278" s="746"/>
      <c r="BID278" s="751"/>
      <c r="BIE278" s="748"/>
      <c r="BIF278" s="748"/>
      <c r="BIG278" s="748"/>
      <c r="BIH278" s="748"/>
      <c r="BII278" s="748"/>
      <c r="BIJ278" s="748"/>
      <c r="BIK278" s="748"/>
      <c r="BIL278" s="750"/>
      <c r="BIM278" s="750"/>
      <c r="BIN278" s="750"/>
      <c r="BIO278" s="750"/>
      <c r="BIP278" s="750"/>
      <c r="BIQ278" s="750"/>
      <c r="BIR278" s="750"/>
      <c r="BIS278" s="750"/>
      <c r="BIT278" s="750"/>
      <c r="BIU278" s="750"/>
      <c r="BIV278" s="750"/>
      <c r="BIW278" s="750"/>
      <c r="BIX278" s="750"/>
      <c r="BIY278" s="750"/>
      <c r="BIZ278" s="750"/>
      <c r="BJA278" s="750"/>
      <c r="BJB278" s="750"/>
      <c r="BJC278" s="750"/>
      <c r="BJD278" s="750"/>
      <c r="BJE278" s="750"/>
      <c r="BJF278" s="750"/>
      <c r="BJG278" s="750"/>
      <c r="BJH278" s="750"/>
      <c r="BJI278" s="750"/>
      <c r="BJJ278" s="750"/>
      <c r="BJK278" s="750"/>
      <c r="BJL278" s="750"/>
      <c r="BJM278" s="750"/>
      <c r="BJN278" s="750"/>
      <c r="BJO278" s="750"/>
      <c r="BJP278" s="750"/>
      <c r="BJQ278" s="750"/>
      <c r="BJR278" s="750"/>
      <c r="BJS278" s="750"/>
      <c r="BJT278" s="750"/>
      <c r="BJU278" s="750"/>
      <c r="BJV278" s="750"/>
      <c r="BJW278" s="750"/>
      <c r="BJX278" s="750"/>
      <c r="BJY278" s="750"/>
      <c r="BJZ278" s="750"/>
      <c r="BKA278" s="750"/>
      <c r="BKB278" s="750"/>
      <c r="BKC278" s="750"/>
      <c r="BKD278" s="748"/>
      <c r="BKE278" s="748"/>
      <c r="BKF278" s="748"/>
      <c r="BKG278" s="748"/>
      <c r="BKH278" s="748"/>
      <c r="BKI278" s="748"/>
      <c r="BKJ278" s="748"/>
      <c r="BKK278" s="748"/>
      <c r="BKL278" s="748"/>
      <c r="BKM278" s="748"/>
      <c r="BKN278" s="748"/>
      <c r="BKO278" s="748"/>
      <c r="BKP278" s="748"/>
      <c r="BKQ278" s="748"/>
      <c r="BKR278" s="748"/>
      <c r="BKS278" s="748"/>
      <c r="BKT278" s="748"/>
      <c r="BKU278" s="748"/>
      <c r="BKV278" s="748"/>
      <c r="BKW278" s="748"/>
      <c r="BKX278" s="748"/>
      <c r="BKY278" s="748"/>
      <c r="BKZ278" s="748"/>
      <c r="BLA278" s="748"/>
      <c r="BLB278" s="749"/>
      <c r="BLC278" s="749"/>
      <c r="BLD278" s="749"/>
      <c r="BLE278" s="749"/>
      <c r="BLF278" s="749"/>
      <c r="BLG278" s="748"/>
      <c r="BLH278" s="748"/>
      <c r="BLI278" s="749"/>
      <c r="BLJ278" s="749"/>
      <c r="BLK278" s="748"/>
      <c r="BLL278" s="748"/>
      <c r="BLM278" s="749"/>
      <c r="BLN278" s="749"/>
      <c r="BLO278" s="748"/>
      <c r="BLP278" s="748"/>
      <c r="BLQ278" s="748"/>
      <c r="BLR278" s="748"/>
      <c r="BLS278" s="748"/>
      <c r="BLT278" s="748"/>
      <c r="BLU278" s="748"/>
      <c r="BLV278" s="749"/>
      <c r="BLW278" s="749"/>
      <c r="BLX278" s="748"/>
      <c r="BLY278" s="748"/>
      <c r="BLZ278" s="749"/>
      <c r="BMA278" s="749"/>
      <c r="BMB278" s="748"/>
      <c r="BMC278" s="748"/>
      <c r="BMD278" s="748"/>
      <c r="BME278" s="748"/>
      <c r="BMF278" s="748"/>
      <c r="BMG278" s="746"/>
      <c r="BMH278" s="751"/>
      <c r="BMI278" s="748"/>
      <c r="BMJ278" s="748"/>
      <c r="BMK278" s="748"/>
      <c r="BML278" s="748"/>
      <c r="BMM278" s="748"/>
      <c r="BMN278" s="748"/>
      <c r="BMO278" s="748"/>
      <c r="BMP278" s="750"/>
      <c r="BMQ278" s="750"/>
      <c r="BMR278" s="750"/>
      <c r="BMS278" s="750"/>
      <c r="BMT278" s="750"/>
      <c r="BMU278" s="750"/>
      <c r="BMV278" s="750"/>
      <c r="BMW278" s="750"/>
      <c r="BMX278" s="750"/>
      <c r="BMY278" s="750"/>
      <c r="BMZ278" s="750"/>
      <c r="BNA278" s="750"/>
      <c r="BNB278" s="750"/>
      <c r="BNC278" s="750"/>
      <c r="BND278" s="750"/>
      <c r="BNE278" s="750"/>
      <c r="BNF278" s="750"/>
      <c r="BNG278" s="750"/>
      <c r="BNH278" s="750"/>
      <c r="BNI278" s="750"/>
      <c r="BNJ278" s="750"/>
      <c r="BNK278" s="750"/>
      <c r="BNL278" s="750"/>
      <c r="BNM278" s="750"/>
      <c r="BNN278" s="750"/>
      <c r="BNO278" s="750"/>
      <c r="BNP278" s="750"/>
      <c r="BNQ278" s="750"/>
      <c r="BNR278" s="750"/>
      <c r="BNS278" s="750"/>
      <c r="BNT278" s="750"/>
      <c r="BNU278" s="750"/>
      <c r="BNV278" s="750"/>
      <c r="BNW278" s="750"/>
      <c r="BNX278" s="750"/>
      <c r="BNY278" s="750"/>
      <c r="BNZ278" s="750"/>
      <c r="BOA278" s="750"/>
      <c r="BOB278" s="750"/>
      <c r="BOC278" s="750"/>
      <c r="BOD278" s="750"/>
      <c r="BOE278" s="750"/>
      <c r="BOF278" s="750"/>
      <c r="BOG278" s="750"/>
      <c r="BOH278" s="748"/>
      <c r="BOI278" s="748"/>
      <c r="BOJ278" s="748"/>
      <c r="BOK278" s="748"/>
      <c r="BOL278" s="748"/>
      <c r="BOM278" s="748"/>
      <c r="BON278" s="748"/>
      <c r="BOO278" s="748"/>
      <c r="BOP278" s="748"/>
      <c r="BOQ278" s="748"/>
      <c r="BOR278" s="748"/>
      <c r="BOS278" s="748"/>
      <c r="BOT278" s="748"/>
      <c r="BOU278" s="748"/>
      <c r="BOV278" s="748"/>
      <c r="BOW278" s="748"/>
      <c r="BOX278" s="748"/>
      <c r="BOY278" s="748"/>
      <c r="BOZ278" s="748"/>
      <c r="BPA278" s="748"/>
      <c r="BPB278" s="748"/>
      <c r="BPC278" s="748"/>
      <c r="BPD278" s="748"/>
      <c r="BPE278" s="748"/>
      <c r="BPF278" s="749"/>
      <c r="BPG278" s="749"/>
      <c r="BPH278" s="749"/>
      <c r="BPI278" s="749"/>
      <c r="BPJ278" s="749"/>
      <c r="BPK278" s="748"/>
      <c r="BPL278" s="748"/>
      <c r="BPM278" s="749"/>
      <c r="BPN278" s="749"/>
      <c r="BPO278" s="748"/>
      <c r="BPP278" s="748"/>
      <c r="BPQ278" s="749"/>
      <c r="BPR278" s="749"/>
      <c r="BPS278" s="748"/>
      <c r="BPT278" s="748"/>
      <c r="BPU278" s="748"/>
      <c r="BPV278" s="748"/>
      <c r="BPW278" s="748"/>
      <c r="BPX278" s="748"/>
      <c r="BPY278" s="748"/>
      <c r="BPZ278" s="749"/>
      <c r="BQA278" s="749"/>
      <c r="BQB278" s="748"/>
      <c r="BQC278" s="748"/>
      <c r="BQD278" s="749"/>
      <c r="BQE278" s="749"/>
      <c r="BQF278" s="748"/>
      <c r="BQG278" s="748"/>
      <c r="BQH278" s="748"/>
      <c r="BQI278" s="748"/>
      <c r="BQJ278" s="748"/>
      <c r="BQK278" s="746"/>
      <c r="BQL278" s="751"/>
      <c r="BQM278" s="748"/>
      <c r="BQN278" s="748"/>
      <c r="BQO278" s="748"/>
      <c r="BQP278" s="748"/>
      <c r="BQQ278" s="748"/>
      <c r="BQR278" s="748"/>
      <c r="BQS278" s="748"/>
      <c r="BQT278" s="750"/>
      <c r="BQU278" s="750"/>
      <c r="BQV278" s="750"/>
      <c r="BQW278" s="750"/>
      <c r="BQX278" s="750"/>
      <c r="BQY278" s="750"/>
      <c r="BQZ278" s="750"/>
      <c r="BRA278" s="750"/>
      <c r="BRB278" s="750"/>
      <c r="BRC278" s="750"/>
      <c r="BRD278" s="750"/>
      <c r="BRE278" s="750"/>
      <c r="BRF278" s="750"/>
      <c r="BRG278" s="750"/>
      <c r="BRH278" s="750"/>
      <c r="BRI278" s="750"/>
      <c r="BRJ278" s="750"/>
      <c r="BRK278" s="750"/>
      <c r="BRL278" s="750"/>
      <c r="BRM278" s="750"/>
      <c r="BRN278" s="750"/>
      <c r="BRO278" s="750"/>
      <c r="BRP278" s="750"/>
      <c r="BRQ278" s="750"/>
      <c r="BRR278" s="750"/>
      <c r="BRS278" s="750"/>
      <c r="BRT278" s="750"/>
      <c r="BRU278" s="750"/>
      <c r="BRV278" s="750"/>
      <c r="BRW278" s="750"/>
      <c r="BRX278" s="750"/>
      <c r="BRY278" s="750"/>
      <c r="BRZ278" s="750"/>
      <c r="BSA278" s="750"/>
      <c r="BSB278" s="750"/>
      <c r="BSC278" s="750"/>
      <c r="BSD278" s="750"/>
      <c r="BSE278" s="750"/>
      <c r="BSF278" s="750"/>
      <c r="BSG278" s="750"/>
      <c r="BSH278" s="750"/>
      <c r="BSI278" s="750"/>
      <c r="BSJ278" s="750"/>
      <c r="BSK278" s="750"/>
      <c r="BSL278" s="748"/>
      <c r="BSM278" s="748"/>
      <c r="BSN278" s="748"/>
      <c r="BSO278" s="748"/>
      <c r="BSP278" s="748"/>
      <c r="BSQ278" s="748"/>
      <c r="BSR278" s="748"/>
      <c r="BSS278" s="748"/>
      <c r="BST278" s="748"/>
      <c r="BSU278" s="748"/>
      <c r="BSV278" s="748"/>
      <c r="BSW278" s="748"/>
      <c r="BSX278" s="748"/>
      <c r="BSY278" s="748"/>
      <c r="BSZ278" s="748"/>
      <c r="BTA278" s="748"/>
      <c r="BTB278" s="748"/>
      <c r="BTC278" s="748"/>
      <c r="BTD278" s="748"/>
      <c r="BTE278" s="748"/>
      <c r="BTF278" s="748"/>
      <c r="BTG278" s="748"/>
      <c r="BTH278" s="748"/>
      <c r="BTI278" s="748"/>
      <c r="BTJ278" s="749"/>
      <c r="BTK278" s="749"/>
      <c r="BTL278" s="749"/>
      <c r="BTM278" s="749"/>
      <c r="BTN278" s="749"/>
      <c r="BTO278" s="748"/>
      <c r="BTP278" s="748"/>
      <c r="BTQ278" s="749"/>
      <c r="BTR278" s="749"/>
      <c r="BTS278" s="748"/>
      <c r="BTT278" s="748"/>
      <c r="BTU278" s="749"/>
      <c r="BTV278" s="749"/>
      <c r="BTW278" s="748"/>
      <c r="BTX278" s="748"/>
      <c r="BTY278" s="748"/>
      <c r="BTZ278" s="748"/>
      <c r="BUA278" s="748"/>
      <c r="BUB278" s="748"/>
      <c r="BUC278" s="748"/>
      <c r="BUD278" s="749"/>
      <c r="BUE278" s="749"/>
      <c r="BUF278" s="748"/>
      <c r="BUG278" s="748"/>
      <c r="BUH278" s="749"/>
      <c r="BUI278" s="749"/>
      <c r="BUJ278" s="748"/>
      <c r="BUK278" s="748"/>
      <c r="BUL278" s="748"/>
      <c r="BUM278" s="748"/>
      <c r="BUN278" s="748"/>
      <c r="BUO278" s="746"/>
      <c r="BUP278" s="751"/>
      <c r="BUQ278" s="748"/>
      <c r="BUR278" s="748"/>
      <c r="BUS278" s="748"/>
      <c r="BUT278" s="748"/>
      <c r="BUU278" s="748"/>
      <c r="BUV278" s="748"/>
      <c r="BUW278" s="748"/>
      <c r="BUX278" s="750"/>
      <c r="BUY278" s="750"/>
      <c r="BUZ278" s="750"/>
      <c r="BVA278" s="750"/>
      <c r="BVB278" s="750"/>
      <c r="BVC278" s="750"/>
      <c r="BVD278" s="750"/>
      <c r="BVE278" s="750"/>
      <c r="BVF278" s="750"/>
      <c r="BVG278" s="750"/>
      <c r="BVH278" s="750"/>
      <c r="BVI278" s="750"/>
      <c r="BVJ278" s="750"/>
      <c r="BVK278" s="750"/>
      <c r="BVL278" s="750"/>
      <c r="BVM278" s="750"/>
      <c r="BVN278" s="750"/>
      <c r="BVO278" s="750"/>
      <c r="BVP278" s="750"/>
      <c r="BVQ278" s="750"/>
      <c r="BVR278" s="750"/>
      <c r="BVS278" s="750"/>
      <c r="BVT278" s="750"/>
      <c r="BVU278" s="750"/>
      <c r="BVV278" s="750"/>
      <c r="BVW278" s="750"/>
      <c r="BVX278" s="750"/>
      <c r="BVY278" s="750"/>
      <c r="BVZ278" s="750"/>
      <c r="BWA278" s="750"/>
      <c r="BWB278" s="750"/>
      <c r="BWC278" s="750"/>
      <c r="BWD278" s="750"/>
      <c r="BWE278" s="750"/>
      <c r="BWF278" s="750"/>
      <c r="BWG278" s="750"/>
      <c r="BWH278" s="750"/>
      <c r="BWI278" s="750"/>
      <c r="BWJ278" s="750"/>
      <c r="BWK278" s="750"/>
      <c r="BWL278" s="750"/>
      <c r="BWM278" s="750"/>
      <c r="BWN278" s="750"/>
      <c r="BWO278" s="750"/>
      <c r="BWP278" s="748"/>
      <c r="BWQ278" s="748"/>
      <c r="BWR278" s="748"/>
      <c r="BWS278" s="748"/>
      <c r="BWT278" s="748"/>
      <c r="BWU278" s="748"/>
      <c r="BWV278" s="748"/>
      <c r="BWW278" s="748"/>
      <c r="BWX278" s="748"/>
      <c r="BWY278" s="748"/>
      <c r="BWZ278" s="748"/>
      <c r="BXA278" s="748"/>
      <c r="BXB278" s="748"/>
      <c r="BXC278" s="748"/>
      <c r="BXD278" s="748"/>
      <c r="BXE278" s="748"/>
      <c r="BXF278" s="748"/>
      <c r="BXG278" s="748"/>
      <c r="BXH278" s="748"/>
      <c r="BXI278" s="748"/>
      <c r="BXJ278" s="748"/>
      <c r="BXK278" s="748"/>
      <c r="BXL278" s="748"/>
      <c r="BXM278" s="748"/>
      <c r="BXN278" s="749"/>
      <c r="BXO278" s="749"/>
      <c r="BXP278" s="749"/>
      <c r="BXQ278" s="749"/>
      <c r="BXR278" s="749"/>
      <c r="BXS278" s="748"/>
      <c r="BXT278" s="748"/>
      <c r="BXU278" s="749"/>
      <c r="BXV278" s="749"/>
      <c r="BXW278" s="748"/>
      <c r="BXX278" s="748"/>
      <c r="BXY278" s="749"/>
      <c r="BXZ278" s="749"/>
      <c r="BYA278" s="748"/>
      <c r="BYB278" s="748"/>
      <c r="BYC278" s="748"/>
      <c r="BYD278" s="748"/>
      <c r="BYE278" s="748"/>
      <c r="BYF278" s="748"/>
      <c r="BYG278" s="748"/>
      <c r="BYH278" s="749"/>
      <c r="BYI278" s="749"/>
      <c r="BYJ278" s="748"/>
      <c r="BYK278" s="748"/>
      <c r="BYL278" s="749"/>
      <c r="BYM278" s="749"/>
      <c r="BYN278" s="748"/>
      <c r="BYO278" s="748"/>
      <c r="BYP278" s="748"/>
      <c r="BYQ278" s="748"/>
      <c r="BYR278" s="748"/>
      <c r="BYS278" s="746"/>
      <c r="BYT278" s="751"/>
      <c r="BYU278" s="748"/>
      <c r="BYV278" s="748"/>
      <c r="BYW278" s="748"/>
      <c r="BYX278" s="748"/>
      <c r="BYY278" s="748"/>
      <c r="BYZ278" s="748"/>
      <c r="BZA278" s="748"/>
      <c r="BZB278" s="750"/>
      <c r="BZC278" s="750"/>
      <c r="BZD278" s="750"/>
      <c r="BZE278" s="750"/>
      <c r="BZF278" s="750"/>
      <c r="BZG278" s="750"/>
      <c r="BZH278" s="750"/>
      <c r="BZI278" s="750"/>
      <c r="BZJ278" s="750"/>
      <c r="BZK278" s="750"/>
      <c r="BZL278" s="750"/>
      <c r="BZM278" s="750"/>
      <c r="BZN278" s="750"/>
      <c r="BZO278" s="750"/>
      <c r="BZP278" s="750"/>
      <c r="BZQ278" s="750"/>
      <c r="BZR278" s="750"/>
      <c r="BZS278" s="750"/>
      <c r="BZT278" s="750"/>
      <c r="BZU278" s="750"/>
      <c r="BZV278" s="750"/>
      <c r="BZW278" s="750"/>
      <c r="BZX278" s="750"/>
      <c r="BZY278" s="750"/>
      <c r="BZZ278" s="750"/>
      <c r="CAA278" s="750"/>
      <c r="CAB278" s="750"/>
      <c r="CAC278" s="750"/>
      <c r="CAD278" s="750"/>
      <c r="CAE278" s="750"/>
      <c r="CAF278" s="750"/>
      <c r="CAG278" s="750"/>
      <c r="CAH278" s="750"/>
      <c r="CAI278" s="750"/>
      <c r="CAJ278" s="750"/>
      <c r="CAK278" s="750"/>
      <c r="CAL278" s="750"/>
      <c r="CAM278" s="750"/>
      <c r="CAN278" s="750"/>
      <c r="CAO278" s="750"/>
      <c r="CAP278" s="750"/>
      <c r="CAQ278" s="750"/>
      <c r="CAR278" s="750"/>
      <c r="CAS278" s="750"/>
      <c r="CAT278" s="748"/>
      <c r="CAU278" s="748"/>
      <c r="CAV278" s="748"/>
      <c r="CAW278" s="748"/>
      <c r="CAX278" s="748"/>
      <c r="CAY278" s="748"/>
      <c r="CAZ278" s="748"/>
      <c r="CBA278" s="748"/>
      <c r="CBB278" s="748"/>
      <c r="CBC278" s="748"/>
      <c r="CBD278" s="748"/>
      <c r="CBE278" s="748"/>
      <c r="CBF278" s="748"/>
      <c r="CBG278" s="748"/>
      <c r="CBH278" s="748"/>
      <c r="CBI278" s="748"/>
      <c r="CBJ278" s="748"/>
      <c r="CBK278" s="748"/>
      <c r="CBL278" s="748"/>
      <c r="CBM278" s="748"/>
      <c r="CBN278" s="748"/>
      <c r="CBO278" s="748"/>
      <c r="CBP278" s="748"/>
      <c r="CBQ278" s="748"/>
      <c r="CBR278" s="749"/>
      <c r="CBS278" s="749"/>
      <c r="CBT278" s="749"/>
      <c r="CBU278" s="749"/>
      <c r="CBV278" s="749"/>
      <c r="CBW278" s="748"/>
      <c r="CBX278" s="748"/>
      <c r="CBY278" s="749"/>
      <c r="CBZ278" s="749"/>
      <c r="CCA278" s="748"/>
      <c r="CCB278" s="748"/>
      <c r="CCC278" s="749"/>
      <c r="CCD278" s="749"/>
      <c r="CCE278" s="748"/>
      <c r="CCF278" s="748"/>
      <c r="CCG278" s="748"/>
      <c r="CCH278" s="748"/>
      <c r="CCI278" s="748"/>
      <c r="CCJ278" s="748"/>
      <c r="CCK278" s="748"/>
      <c r="CCL278" s="749"/>
      <c r="CCM278" s="749"/>
      <c r="CCN278" s="748"/>
      <c r="CCO278" s="748"/>
      <c r="CCP278" s="749"/>
      <c r="CCQ278" s="749"/>
      <c r="CCR278" s="748"/>
      <c r="CCS278" s="748"/>
      <c r="CCT278" s="748"/>
      <c r="CCU278" s="748"/>
      <c r="CCV278" s="748"/>
      <c r="CCW278" s="746"/>
      <c r="CCX278" s="751"/>
      <c r="CCY278" s="748"/>
      <c r="CCZ278" s="748"/>
      <c r="CDA278" s="748"/>
      <c r="CDB278" s="748"/>
      <c r="CDC278" s="748"/>
      <c r="CDD278" s="748"/>
      <c r="CDE278" s="748"/>
      <c r="CDF278" s="750"/>
      <c r="CDG278" s="750"/>
      <c r="CDH278" s="750"/>
      <c r="CDI278" s="750"/>
      <c r="CDJ278" s="750"/>
      <c r="CDK278" s="750"/>
      <c r="CDL278" s="750"/>
      <c r="CDM278" s="750"/>
      <c r="CDN278" s="750"/>
      <c r="CDO278" s="750"/>
      <c r="CDP278" s="750"/>
      <c r="CDQ278" s="750"/>
      <c r="CDR278" s="750"/>
      <c r="CDS278" s="750"/>
      <c r="CDT278" s="750"/>
      <c r="CDU278" s="750"/>
      <c r="CDV278" s="750"/>
      <c r="CDW278" s="750"/>
      <c r="CDX278" s="750"/>
      <c r="CDY278" s="750"/>
      <c r="CDZ278" s="750"/>
      <c r="CEA278" s="750"/>
      <c r="CEB278" s="750"/>
      <c r="CEC278" s="750"/>
      <c r="CED278" s="750"/>
      <c r="CEE278" s="750"/>
      <c r="CEF278" s="750"/>
      <c r="CEG278" s="750"/>
      <c r="CEH278" s="750"/>
      <c r="CEI278" s="750"/>
      <c r="CEJ278" s="750"/>
      <c r="CEK278" s="750"/>
      <c r="CEL278" s="750"/>
      <c r="CEM278" s="750"/>
      <c r="CEN278" s="750"/>
      <c r="CEO278" s="750"/>
      <c r="CEP278" s="750"/>
      <c r="CEQ278" s="750"/>
      <c r="CER278" s="750"/>
      <c r="CES278" s="750"/>
      <c r="CET278" s="750"/>
      <c r="CEU278" s="750"/>
      <c r="CEV278" s="750"/>
      <c r="CEW278" s="750"/>
      <c r="CEX278" s="748"/>
      <c r="CEY278" s="748"/>
      <c r="CEZ278" s="748"/>
      <c r="CFA278" s="748"/>
      <c r="CFB278" s="748"/>
      <c r="CFC278" s="748"/>
      <c r="CFD278" s="748"/>
      <c r="CFE278" s="748"/>
      <c r="CFF278" s="748"/>
      <c r="CFG278" s="748"/>
      <c r="CFH278" s="748"/>
      <c r="CFI278" s="748"/>
      <c r="CFJ278" s="748"/>
      <c r="CFK278" s="748"/>
      <c r="CFL278" s="748"/>
      <c r="CFM278" s="748"/>
      <c r="CFN278" s="748"/>
      <c r="CFO278" s="748"/>
      <c r="CFP278" s="748"/>
      <c r="CFQ278" s="748"/>
      <c r="CFR278" s="748"/>
      <c r="CFS278" s="748"/>
      <c r="CFT278" s="748"/>
      <c r="CFU278" s="748"/>
      <c r="CFV278" s="749"/>
      <c r="CFW278" s="749"/>
      <c r="CFX278" s="749"/>
      <c r="CFY278" s="749"/>
      <c r="CFZ278" s="749"/>
      <c r="CGA278" s="748"/>
      <c r="CGB278" s="748"/>
      <c r="CGC278" s="749"/>
      <c r="CGD278" s="749"/>
      <c r="CGE278" s="748"/>
      <c r="CGF278" s="748"/>
      <c r="CGG278" s="749"/>
      <c r="CGH278" s="749"/>
      <c r="CGI278" s="748"/>
      <c r="CGJ278" s="748"/>
      <c r="CGK278" s="748"/>
      <c r="CGL278" s="748"/>
      <c r="CGM278" s="748"/>
      <c r="CGN278" s="748"/>
      <c r="CGO278" s="748"/>
      <c r="CGP278" s="749"/>
      <c r="CGQ278" s="749"/>
      <c r="CGR278" s="748"/>
      <c r="CGS278" s="748"/>
      <c r="CGT278" s="749"/>
      <c r="CGU278" s="749"/>
      <c r="CGV278" s="748"/>
      <c r="CGW278" s="748"/>
      <c r="CGX278" s="748"/>
      <c r="CGY278" s="748"/>
      <c r="CGZ278" s="748"/>
      <c r="CHA278" s="746"/>
      <c r="CHB278" s="751"/>
      <c r="CHC278" s="748"/>
      <c r="CHD278" s="748"/>
      <c r="CHE278" s="748"/>
      <c r="CHF278" s="748"/>
      <c r="CHG278" s="748"/>
      <c r="CHH278" s="748"/>
      <c r="CHI278" s="748"/>
      <c r="CHJ278" s="750"/>
      <c r="CHK278" s="750"/>
      <c r="CHL278" s="750"/>
      <c r="CHM278" s="750"/>
      <c r="CHN278" s="750"/>
      <c r="CHO278" s="750"/>
      <c r="CHP278" s="750"/>
      <c r="CHQ278" s="750"/>
      <c r="CHR278" s="750"/>
      <c r="CHS278" s="750"/>
      <c r="CHT278" s="750"/>
      <c r="CHU278" s="750"/>
      <c r="CHV278" s="750"/>
      <c r="CHW278" s="750"/>
      <c r="CHX278" s="750"/>
      <c r="CHY278" s="750"/>
      <c r="CHZ278" s="750"/>
      <c r="CIA278" s="750"/>
      <c r="CIB278" s="750"/>
      <c r="CIC278" s="750"/>
      <c r="CID278" s="750"/>
      <c r="CIE278" s="750"/>
      <c r="CIF278" s="750"/>
      <c r="CIG278" s="750"/>
      <c r="CIH278" s="750"/>
      <c r="CII278" s="750"/>
      <c r="CIJ278" s="750"/>
      <c r="CIK278" s="750"/>
      <c r="CIL278" s="750"/>
      <c r="CIM278" s="750"/>
      <c r="CIN278" s="750"/>
      <c r="CIO278" s="750"/>
      <c r="CIP278" s="750"/>
      <c r="CIQ278" s="750"/>
      <c r="CIR278" s="750"/>
      <c r="CIS278" s="750"/>
      <c r="CIT278" s="750"/>
      <c r="CIU278" s="750"/>
      <c r="CIV278" s="750"/>
      <c r="CIW278" s="750"/>
      <c r="CIX278" s="750"/>
      <c r="CIY278" s="750"/>
      <c r="CIZ278" s="750"/>
      <c r="CJA278" s="750"/>
      <c r="CJB278" s="748"/>
      <c r="CJC278" s="748"/>
      <c r="CJD278" s="748"/>
      <c r="CJE278" s="748"/>
      <c r="CJF278" s="748"/>
      <c r="CJG278" s="748"/>
      <c r="CJH278" s="748"/>
      <c r="CJI278" s="748"/>
      <c r="CJJ278" s="748"/>
      <c r="CJK278" s="748"/>
      <c r="CJL278" s="748"/>
      <c r="CJM278" s="748"/>
      <c r="CJN278" s="748"/>
      <c r="CJO278" s="748"/>
      <c r="CJP278" s="748"/>
      <c r="CJQ278" s="748"/>
      <c r="CJR278" s="748"/>
      <c r="CJS278" s="748"/>
      <c r="CJT278" s="748"/>
      <c r="CJU278" s="748"/>
      <c r="CJV278" s="748"/>
      <c r="CJW278" s="748"/>
      <c r="CJX278" s="748"/>
      <c r="CJY278" s="748"/>
      <c r="CJZ278" s="749"/>
      <c r="CKA278" s="749"/>
      <c r="CKB278" s="749"/>
      <c r="CKC278" s="749"/>
      <c r="CKD278" s="749"/>
      <c r="CKE278" s="748"/>
      <c r="CKF278" s="748"/>
      <c r="CKG278" s="749"/>
      <c r="CKH278" s="749"/>
      <c r="CKI278" s="748"/>
      <c r="CKJ278" s="748"/>
      <c r="CKK278" s="749"/>
      <c r="CKL278" s="749"/>
      <c r="CKM278" s="748"/>
      <c r="CKN278" s="748"/>
      <c r="CKO278" s="748"/>
      <c r="CKP278" s="748"/>
      <c r="CKQ278" s="748"/>
      <c r="CKR278" s="748"/>
      <c r="CKS278" s="748"/>
      <c r="CKT278" s="749"/>
      <c r="CKU278" s="749"/>
      <c r="CKV278" s="748"/>
      <c r="CKW278" s="748"/>
      <c r="CKX278" s="749"/>
      <c r="CKY278" s="749"/>
      <c r="CKZ278" s="748"/>
      <c r="CLA278" s="748"/>
      <c r="CLB278" s="748"/>
      <c r="CLC278" s="748"/>
      <c r="CLD278" s="748"/>
      <c r="CLE278" s="746"/>
      <c r="CLF278" s="751"/>
      <c r="CLG278" s="748"/>
      <c r="CLH278" s="748"/>
      <c r="CLI278" s="748"/>
      <c r="CLJ278" s="748"/>
      <c r="CLK278" s="748"/>
      <c r="CLL278" s="748"/>
      <c r="CLM278" s="748"/>
      <c r="CLN278" s="750"/>
      <c r="CLO278" s="750"/>
      <c r="CLP278" s="750"/>
      <c r="CLQ278" s="750"/>
      <c r="CLR278" s="750"/>
      <c r="CLS278" s="750"/>
      <c r="CLT278" s="750"/>
      <c r="CLU278" s="750"/>
      <c r="CLV278" s="750"/>
      <c r="CLW278" s="750"/>
      <c r="CLX278" s="750"/>
      <c r="CLY278" s="750"/>
      <c r="CLZ278" s="750"/>
      <c r="CMA278" s="750"/>
      <c r="CMB278" s="750"/>
      <c r="CMC278" s="750"/>
      <c r="CMD278" s="750"/>
      <c r="CME278" s="750"/>
      <c r="CMF278" s="750"/>
      <c r="CMG278" s="750"/>
      <c r="CMH278" s="750"/>
      <c r="CMI278" s="750"/>
      <c r="CMJ278" s="750"/>
      <c r="CMK278" s="750"/>
      <c r="CML278" s="750"/>
      <c r="CMM278" s="750"/>
      <c r="CMN278" s="750"/>
      <c r="CMO278" s="750"/>
      <c r="CMP278" s="750"/>
      <c r="CMQ278" s="750"/>
      <c r="CMR278" s="750"/>
      <c r="CMS278" s="750"/>
      <c r="CMT278" s="750"/>
      <c r="CMU278" s="750"/>
      <c r="CMV278" s="750"/>
      <c r="CMW278" s="750"/>
      <c r="CMX278" s="750"/>
      <c r="CMY278" s="750"/>
      <c r="CMZ278" s="750"/>
      <c r="CNA278" s="750"/>
      <c r="CNB278" s="750"/>
      <c r="CNC278" s="750"/>
      <c r="CND278" s="750"/>
      <c r="CNE278" s="750"/>
      <c r="CNF278" s="748"/>
      <c r="CNG278" s="748"/>
      <c r="CNH278" s="748"/>
      <c r="CNI278" s="748"/>
      <c r="CNJ278" s="748"/>
      <c r="CNK278" s="748"/>
      <c r="CNL278" s="748"/>
      <c r="CNM278" s="748"/>
      <c r="CNN278" s="748"/>
      <c r="CNO278" s="748"/>
      <c r="CNP278" s="748"/>
      <c r="CNQ278" s="748"/>
      <c r="CNR278" s="748"/>
      <c r="CNS278" s="748"/>
      <c r="CNT278" s="748"/>
      <c r="CNU278" s="748"/>
      <c r="CNV278" s="748"/>
      <c r="CNW278" s="748"/>
      <c r="CNX278" s="748"/>
      <c r="CNY278" s="748"/>
      <c r="CNZ278" s="748"/>
      <c r="COA278" s="748"/>
      <c r="COB278" s="748"/>
      <c r="COC278" s="748"/>
      <c r="COD278" s="749"/>
      <c r="COE278" s="749"/>
      <c r="COF278" s="749"/>
      <c r="COG278" s="749"/>
      <c r="COH278" s="749"/>
      <c r="COI278" s="748"/>
      <c r="COJ278" s="748"/>
      <c r="COK278" s="749"/>
      <c r="COL278" s="749"/>
      <c r="COM278" s="748"/>
      <c r="CON278" s="748"/>
      <c r="COO278" s="749"/>
      <c r="COP278" s="749"/>
      <c r="COQ278" s="748"/>
      <c r="COR278" s="748"/>
      <c r="COS278" s="748"/>
      <c r="COT278" s="748"/>
      <c r="COU278" s="748"/>
      <c r="COV278" s="748"/>
      <c r="COW278" s="748"/>
      <c r="COX278" s="749"/>
      <c r="COY278" s="749"/>
      <c r="COZ278" s="748"/>
      <c r="CPA278" s="748"/>
      <c r="CPB278" s="749"/>
      <c r="CPC278" s="749"/>
      <c r="CPD278" s="748"/>
      <c r="CPE278" s="748"/>
      <c r="CPF278" s="748"/>
      <c r="CPG278" s="748"/>
      <c r="CPH278" s="748"/>
      <c r="CPI278" s="746"/>
      <c r="CPJ278" s="751"/>
      <c r="CPK278" s="748"/>
      <c r="CPL278" s="748"/>
      <c r="CPM278" s="748"/>
      <c r="CPN278" s="748"/>
      <c r="CPO278" s="748"/>
      <c r="CPP278" s="748"/>
      <c r="CPQ278" s="748"/>
      <c r="CPR278" s="750"/>
      <c r="CPS278" s="750"/>
      <c r="CPT278" s="750"/>
      <c r="CPU278" s="750"/>
      <c r="CPV278" s="750"/>
      <c r="CPW278" s="750"/>
      <c r="CPX278" s="750"/>
      <c r="CPY278" s="750"/>
      <c r="CPZ278" s="750"/>
      <c r="CQA278" s="750"/>
      <c r="CQB278" s="750"/>
      <c r="CQC278" s="750"/>
      <c r="CQD278" s="750"/>
      <c r="CQE278" s="750"/>
      <c r="CQF278" s="750"/>
      <c r="CQG278" s="750"/>
      <c r="CQH278" s="750"/>
      <c r="CQI278" s="750"/>
      <c r="CQJ278" s="750"/>
      <c r="CQK278" s="750"/>
      <c r="CQL278" s="750"/>
      <c r="CQM278" s="750"/>
      <c r="CQN278" s="750"/>
      <c r="CQO278" s="750"/>
      <c r="CQP278" s="750"/>
      <c r="CQQ278" s="750"/>
      <c r="CQR278" s="750"/>
      <c r="CQS278" s="750"/>
      <c r="CQT278" s="750"/>
      <c r="CQU278" s="750"/>
      <c r="CQV278" s="750"/>
      <c r="CQW278" s="750"/>
      <c r="CQX278" s="750"/>
      <c r="CQY278" s="750"/>
      <c r="CQZ278" s="750"/>
      <c r="CRA278" s="750"/>
      <c r="CRB278" s="750"/>
      <c r="CRC278" s="750"/>
      <c r="CRD278" s="750"/>
      <c r="CRE278" s="750"/>
      <c r="CRF278" s="750"/>
      <c r="CRG278" s="750"/>
      <c r="CRH278" s="750"/>
      <c r="CRI278" s="750"/>
      <c r="CRJ278" s="748"/>
      <c r="CRK278" s="748"/>
      <c r="CRL278" s="748"/>
      <c r="CRM278" s="748"/>
      <c r="CRN278" s="748"/>
      <c r="CRO278" s="748"/>
      <c r="CRP278" s="748"/>
      <c r="CRQ278" s="748"/>
      <c r="CRR278" s="748"/>
      <c r="CRS278" s="748"/>
      <c r="CRT278" s="748"/>
      <c r="CRU278" s="748"/>
      <c r="CRV278" s="748"/>
      <c r="CRW278" s="748"/>
      <c r="CRX278" s="748"/>
      <c r="CRY278" s="748"/>
      <c r="CRZ278" s="748"/>
      <c r="CSA278" s="748"/>
      <c r="CSB278" s="748"/>
      <c r="CSC278" s="748"/>
      <c r="CSD278" s="748"/>
      <c r="CSE278" s="748"/>
      <c r="CSF278" s="748"/>
      <c r="CSG278" s="748"/>
      <c r="CSH278" s="749"/>
      <c r="CSI278" s="749"/>
      <c r="CSJ278" s="749"/>
      <c r="CSK278" s="749"/>
      <c r="CSL278" s="749"/>
      <c r="CSM278" s="748"/>
      <c r="CSN278" s="748"/>
      <c r="CSO278" s="749"/>
      <c r="CSP278" s="749"/>
      <c r="CSQ278" s="748"/>
      <c r="CSR278" s="748"/>
      <c r="CSS278" s="749"/>
      <c r="CST278" s="749"/>
      <c r="CSU278" s="748"/>
      <c r="CSV278" s="748"/>
      <c r="CSW278" s="748"/>
      <c r="CSX278" s="748"/>
      <c r="CSY278" s="748"/>
      <c r="CSZ278" s="748"/>
      <c r="CTA278" s="748"/>
      <c r="CTB278" s="749"/>
      <c r="CTC278" s="749"/>
      <c r="CTD278" s="748"/>
      <c r="CTE278" s="748"/>
      <c r="CTF278" s="749"/>
      <c r="CTG278" s="749"/>
      <c r="CTH278" s="748"/>
      <c r="CTI278" s="748"/>
      <c r="CTJ278" s="748"/>
      <c r="CTK278" s="748"/>
      <c r="CTL278" s="748"/>
      <c r="CTM278" s="746"/>
      <c r="CTN278" s="751"/>
      <c r="CTO278" s="748"/>
      <c r="CTP278" s="748"/>
      <c r="CTQ278" s="748"/>
      <c r="CTR278" s="748"/>
      <c r="CTS278" s="748"/>
      <c r="CTT278" s="748"/>
      <c r="CTU278" s="748"/>
      <c r="CTV278" s="750"/>
      <c r="CTW278" s="750"/>
      <c r="CTX278" s="750"/>
      <c r="CTY278" s="750"/>
      <c r="CTZ278" s="750"/>
      <c r="CUA278" s="750"/>
      <c r="CUB278" s="750"/>
      <c r="CUC278" s="750"/>
      <c r="CUD278" s="750"/>
      <c r="CUE278" s="750"/>
      <c r="CUF278" s="750"/>
      <c r="CUG278" s="750"/>
      <c r="CUH278" s="750"/>
      <c r="CUI278" s="750"/>
      <c r="CUJ278" s="750"/>
      <c r="CUK278" s="750"/>
      <c r="CUL278" s="750"/>
      <c r="CUM278" s="750"/>
      <c r="CUN278" s="750"/>
      <c r="CUO278" s="750"/>
      <c r="CUP278" s="750"/>
      <c r="CUQ278" s="750"/>
      <c r="CUR278" s="750"/>
      <c r="CUS278" s="750"/>
      <c r="CUT278" s="750"/>
      <c r="CUU278" s="750"/>
      <c r="CUV278" s="750"/>
      <c r="CUW278" s="750"/>
      <c r="CUX278" s="750"/>
      <c r="CUY278" s="750"/>
      <c r="CUZ278" s="750"/>
      <c r="CVA278" s="750"/>
      <c r="CVB278" s="750"/>
      <c r="CVC278" s="750"/>
      <c r="CVD278" s="750"/>
      <c r="CVE278" s="750"/>
      <c r="CVF278" s="750"/>
      <c r="CVG278" s="750"/>
      <c r="CVH278" s="750"/>
      <c r="CVI278" s="750"/>
      <c r="CVJ278" s="750"/>
      <c r="CVK278" s="750"/>
      <c r="CVL278" s="750"/>
      <c r="CVM278" s="750"/>
      <c r="CVN278" s="748"/>
      <c r="CVO278" s="748"/>
      <c r="CVP278" s="748"/>
      <c r="CVQ278" s="748"/>
      <c r="CVR278" s="748"/>
      <c r="CVS278" s="748"/>
      <c r="CVT278" s="748"/>
      <c r="CVU278" s="748"/>
      <c r="CVV278" s="748"/>
      <c r="CVW278" s="748"/>
      <c r="CVX278" s="748"/>
      <c r="CVY278" s="748"/>
      <c r="CVZ278" s="748"/>
      <c r="CWA278" s="748"/>
      <c r="CWB278" s="748"/>
      <c r="CWC278" s="748"/>
      <c r="CWD278" s="748"/>
      <c r="CWE278" s="748"/>
      <c r="CWF278" s="748"/>
      <c r="CWG278" s="748"/>
      <c r="CWH278" s="748"/>
      <c r="CWI278" s="748"/>
      <c r="CWJ278" s="748"/>
      <c r="CWK278" s="748"/>
      <c r="CWL278" s="749"/>
      <c r="CWM278" s="749"/>
      <c r="CWN278" s="749"/>
      <c r="CWO278" s="749"/>
      <c r="CWP278" s="749"/>
      <c r="CWQ278" s="748"/>
      <c r="CWR278" s="748"/>
      <c r="CWS278" s="749"/>
      <c r="CWT278" s="749"/>
      <c r="CWU278" s="748"/>
      <c r="CWV278" s="748"/>
      <c r="CWW278" s="749"/>
      <c r="CWX278" s="749"/>
      <c r="CWY278" s="748"/>
      <c r="CWZ278" s="748"/>
      <c r="CXA278" s="748"/>
      <c r="CXB278" s="748"/>
      <c r="CXC278" s="748"/>
      <c r="CXD278" s="748"/>
      <c r="CXE278" s="748"/>
      <c r="CXF278" s="749"/>
      <c r="CXG278" s="749"/>
      <c r="CXH278" s="748"/>
      <c r="CXI278" s="748"/>
      <c r="CXJ278" s="749"/>
      <c r="CXK278" s="749"/>
      <c r="CXL278" s="748"/>
      <c r="CXM278" s="748"/>
      <c r="CXN278" s="748"/>
      <c r="CXO278" s="748"/>
      <c r="CXP278" s="748"/>
      <c r="CXQ278" s="746"/>
      <c r="CXR278" s="751"/>
      <c r="CXS278" s="748"/>
      <c r="CXT278" s="748"/>
      <c r="CXU278" s="748"/>
      <c r="CXV278" s="748"/>
      <c r="CXW278" s="748"/>
      <c r="CXX278" s="748"/>
      <c r="CXY278" s="748"/>
      <c r="CXZ278" s="750"/>
      <c r="CYA278" s="750"/>
      <c r="CYB278" s="750"/>
      <c r="CYC278" s="750"/>
      <c r="CYD278" s="750"/>
      <c r="CYE278" s="750"/>
      <c r="CYF278" s="750"/>
      <c r="CYG278" s="750"/>
      <c r="CYH278" s="750"/>
      <c r="CYI278" s="750"/>
      <c r="CYJ278" s="750"/>
      <c r="CYK278" s="750"/>
      <c r="CYL278" s="750"/>
      <c r="CYM278" s="750"/>
      <c r="CYN278" s="750"/>
      <c r="CYO278" s="750"/>
      <c r="CYP278" s="750"/>
      <c r="CYQ278" s="750"/>
      <c r="CYR278" s="750"/>
      <c r="CYS278" s="750"/>
      <c r="CYT278" s="750"/>
      <c r="CYU278" s="750"/>
      <c r="CYV278" s="750"/>
      <c r="CYW278" s="750"/>
      <c r="CYX278" s="750"/>
      <c r="CYY278" s="750"/>
      <c r="CYZ278" s="750"/>
      <c r="CZA278" s="750"/>
      <c r="CZB278" s="750"/>
      <c r="CZC278" s="750"/>
      <c r="CZD278" s="750"/>
      <c r="CZE278" s="750"/>
      <c r="CZF278" s="750"/>
      <c r="CZG278" s="750"/>
      <c r="CZH278" s="750"/>
      <c r="CZI278" s="750"/>
      <c r="CZJ278" s="750"/>
      <c r="CZK278" s="750"/>
      <c r="CZL278" s="750"/>
      <c r="CZM278" s="750"/>
      <c r="CZN278" s="750"/>
      <c r="CZO278" s="750"/>
      <c r="CZP278" s="750"/>
      <c r="CZQ278" s="750"/>
      <c r="CZR278" s="748"/>
      <c r="CZS278" s="748"/>
      <c r="CZT278" s="748"/>
      <c r="CZU278" s="748"/>
      <c r="CZV278" s="748"/>
      <c r="CZW278" s="748"/>
      <c r="CZX278" s="748"/>
      <c r="CZY278" s="748"/>
      <c r="CZZ278" s="748"/>
      <c r="DAA278" s="748"/>
      <c r="DAB278" s="748"/>
      <c r="DAC278" s="748"/>
      <c r="DAD278" s="748"/>
      <c r="DAE278" s="748"/>
      <c r="DAF278" s="748"/>
      <c r="DAG278" s="748"/>
      <c r="DAH278" s="748"/>
      <c r="DAI278" s="748"/>
      <c r="DAJ278" s="748"/>
      <c r="DAK278" s="748"/>
      <c r="DAL278" s="748"/>
      <c r="DAM278" s="748"/>
      <c r="DAN278" s="748"/>
      <c r="DAO278" s="748"/>
      <c r="DAP278" s="749"/>
      <c r="DAQ278" s="749"/>
      <c r="DAR278" s="749"/>
      <c r="DAS278" s="749"/>
      <c r="DAT278" s="749"/>
      <c r="DAU278" s="748"/>
      <c r="DAV278" s="748"/>
      <c r="DAW278" s="749"/>
      <c r="DAX278" s="749"/>
      <c r="DAY278" s="748"/>
      <c r="DAZ278" s="748"/>
      <c r="DBA278" s="749"/>
      <c r="DBB278" s="749"/>
      <c r="DBC278" s="748"/>
      <c r="DBD278" s="748"/>
      <c r="DBE278" s="748"/>
      <c r="DBF278" s="748"/>
      <c r="DBG278" s="748"/>
      <c r="DBH278" s="748"/>
      <c r="DBI278" s="748"/>
      <c r="DBJ278" s="749"/>
      <c r="DBK278" s="749"/>
      <c r="DBL278" s="748"/>
      <c r="DBM278" s="748"/>
      <c r="DBN278" s="749"/>
      <c r="DBO278" s="749"/>
      <c r="DBP278" s="748"/>
      <c r="DBQ278" s="748"/>
      <c r="DBR278" s="748"/>
      <c r="DBS278" s="748"/>
      <c r="DBT278" s="748"/>
      <c r="DBU278" s="746"/>
      <c r="DBV278" s="751"/>
      <c r="DBW278" s="748"/>
      <c r="DBX278" s="748"/>
      <c r="DBY278" s="748"/>
      <c r="DBZ278" s="748"/>
      <c r="DCA278" s="748"/>
      <c r="DCB278" s="748"/>
      <c r="DCC278" s="748"/>
      <c r="DCD278" s="750"/>
      <c r="DCE278" s="750"/>
      <c r="DCF278" s="750"/>
      <c r="DCG278" s="750"/>
      <c r="DCH278" s="750"/>
      <c r="DCI278" s="750"/>
      <c r="DCJ278" s="750"/>
      <c r="DCK278" s="750"/>
      <c r="DCL278" s="750"/>
      <c r="DCM278" s="750"/>
      <c r="DCN278" s="750"/>
      <c r="DCO278" s="750"/>
      <c r="DCP278" s="750"/>
      <c r="DCQ278" s="750"/>
      <c r="DCR278" s="750"/>
      <c r="DCS278" s="750"/>
      <c r="DCT278" s="750"/>
      <c r="DCU278" s="750"/>
      <c r="DCV278" s="750"/>
      <c r="DCW278" s="750"/>
      <c r="DCX278" s="750"/>
      <c r="DCY278" s="750"/>
      <c r="DCZ278" s="750"/>
      <c r="DDA278" s="750"/>
      <c r="DDB278" s="750"/>
      <c r="DDC278" s="750"/>
      <c r="DDD278" s="750"/>
      <c r="DDE278" s="750"/>
      <c r="DDF278" s="750"/>
      <c r="DDG278" s="750"/>
      <c r="DDH278" s="750"/>
      <c r="DDI278" s="750"/>
      <c r="DDJ278" s="750"/>
      <c r="DDK278" s="750"/>
      <c r="DDL278" s="750"/>
      <c r="DDM278" s="750"/>
      <c r="DDN278" s="750"/>
      <c r="DDO278" s="750"/>
      <c r="DDP278" s="750"/>
      <c r="DDQ278" s="750"/>
      <c r="DDR278" s="750"/>
      <c r="DDS278" s="750"/>
      <c r="DDT278" s="750"/>
      <c r="DDU278" s="750"/>
      <c r="DDV278" s="748"/>
      <c r="DDW278" s="748"/>
      <c r="DDX278" s="748"/>
      <c r="DDY278" s="748"/>
      <c r="DDZ278" s="748"/>
      <c r="DEA278" s="748"/>
      <c r="DEB278" s="748"/>
      <c r="DEC278" s="748"/>
      <c r="DED278" s="748"/>
      <c r="DEE278" s="748"/>
      <c r="DEF278" s="748"/>
      <c r="DEG278" s="748"/>
      <c r="DEH278" s="748"/>
      <c r="DEI278" s="748"/>
      <c r="DEJ278" s="748"/>
      <c r="DEK278" s="748"/>
      <c r="DEL278" s="748"/>
      <c r="DEM278" s="748"/>
      <c r="DEN278" s="748"/>
      <c r="DEO278" s="748"/>
      <c r="DEP278" s="748"/>
      <c r="DEQ278" s="748"/>
      <c r="DER278" s="748"/>
      <c r="DES278" s="748"/>
      <c r="DET278" s="749"/>
      <c r="DEU278" s="749"/>
      <c r="DEV278" s="749"/>
      <c r="DEW278" s="749"/>
      <c r="DEX278" s="749"/>
      <c r="DEY278" s="748"/>
      <c r="DEZ278" s="748"/>
      <c r="DFA278" s="749"/>
      <c r="DFB278" s="749"/>
      <c r="DFC278" s="748"/>
      <c r="DFD278" s="748"/>
      <c r="DFE278" s="749"/>
      <c r="DFF278" s="749"/>
      <c r="DFG278" s="748"/>
      <c r="DFH278" s="748"/>
      <c r="DFI278" s="748"/>
      <c r="DFJ278" s="748"/>
      <c r="DFK278" s="748"/>
      <c r="DFL278" s="748"/>
      <c r="DFM278" s="748"/>
      <c r="DFN278" s="749"/>
      <c r="DFO278" s="749"/>
      <c r="DFP278" s="748"/>
      <c r="DFQ278" s="748"/>
      <c r="DFR278" s="749"/>
      <c r="DFS278" s="749"/>
      <c r="DFT278" s="748"/>
      <c r="DFU278" s="748"/>
      <c r="DFV278" s="748"/>
      <c r="DFW278" s="748"/>
      <c r="DFX278" s="748"/>
      <c r="DFY278" s="746"/>
      <c r="DFZ278" s="751"/>
      <c r="DGA278" s="748"/>
      <c r="DGB278" s="748"/>
      <c r="DGC278" s="748"/>
      <c r="DGD278" s="748"/>
      <c r="DGE278" s="748"/>
      <c r="DGF278" s="748"/>
      <c r="DGG278" s="748"/>
      <c r="DGH278" s="750"/>
      <c r="DGI278" s="750"/>
      <c r="DGJ278" s="750"/>
      <c r="DGK278" s="750"/>
      <c r="DGL278" s="750"/>
      <c r="DGM278" s="750"/>
      <c r="DGN278" s="750"/>
      <c r="DGO278" s="750"/>
      <c r="DGP278" s="750"/>
      <c r="DGQ278" s="750"/>
      <c r="DGR278" s="750"/>
      <c r="DGS278" s="750"/>
      <c r="DGT278" s="750"/>
      <c r="DGU278" s="750"/>
      <c r="DGV278" s="750"/>
      <c r="DGW278" s="750"/>
      <c r="DGX278" s="750"/>
      <c r="DGY278" s="750"/>
      <c r="DGZ278" s="750"/>
      <c r="DHA278" s="750"/>
      <c r="DHB278" s="750"/>
      <c r="DHC278" s="750"/>
      <c r="DHD278" s="750"/>
      <c r="DHE278" s="750"/>
      <c r="DHF278" s="750"/>
      <c r="DHG278" s="750"/>
      <c r="DHH278" s="750"/>
      <c r="DHI278" s="750"/>
      <c r="DHJ278" s="750"/>
      <c r="DHK278" s="750"/>
      <c r="DHL278" s="750"/>
      <c r="DHM278" s="750"/>
      <c r="DHN278" s="750"/>
      <c r="DHO278" s="750"/>
      <c r="DHP278" s="750"/>
      <c r="DHQ278" s="750"/>
      <c r="DHR278" s="750"/>
      <c r="DHS278" s="750"/>
      <c r="DHT278" s="750"/>
      <c r="DHU278" s="750"/>
      <c r="DHV278" s="750"/>
      <c r="DHW278" s="750"/>
      <c r="DHX278" s="750"/>
      <c r="DHY278" s="750"/>
      <c r="DHZ278" s="748"/>
      <c r="DIA278" s="748"/>
      <c r="DIB278" s="748"/>
      <c r="DIC278" s="748"/>
      <c r="DID278" s="748"/>
      <c r="DIE278" s="748"/>
      <c r="DIF278" s="748"/>
      <c r="DIG278" s="748"/>
      <c r="DIH278" s="748"/>
      <c r="DII278" s="748"/>
      <c r="DIJ278" s="748"/>
      <c r="DIK278" s="748"/>
      <c r="DIL278" s="748"/>
      <c r="DIM278" s="748"/>
      <c r="DIN278" s="748"/>
      <c r="DIO278" s="748"/>
      <c r="DIP278" s="748"/>
      <c r="DIQ278" s="748"/>
      <c r="DIR278" s="748"/>
      <c r="DIS278" s="748"/>
      <c r="DIT278" s="748"/>
      <c r="DIU278" s="748"/>
      <c r="DIV278" s="748"/>
      <c r="DIW278" s="748"/>
      <c r="DIX278" s="749"/>
      <c r="DIY278" s="749"/>
      <c r="DIZ278" s="749"/>
      <c r="DJA278" s="749"/>
      <c r="DJB278" s="749"/>
      <c r="DJC278" s="748"/>
      <c r="DJD278" s="748"/>
      <c r="DJE278" s="749"/>
      <c r="DJF278" s="749"/>
      <c r="DJG278" s="748"/>
      <c r="DJH278" s="748"/>
      <c r="DJI278" s="749"/>
      <c r="DJJ278" s="749"/>
      <c r="DJK278" s="748"/>
      <c r="DJL278" s="748"/>
      <c r="DJM278" s="748"/>
      <c r="DJN278" s="748"/>
      <c r="DJO278" s="748"/>
      <c r="DJP278" s="748"/>
      <c r="DJQ278" s="748"/>
      <c r="DJR278" s="749"/>
      <c r="DJS278" s="749"/>
      <c r="DJT278" s="748"/>
      <c r="DJU278" s="748"/>
      <c r="DJV278" s="749"/>
      <c r="DJW278" s="749"/>
      <c r="DJX278" s="748"/>
      <c r="DJY278" s="748"/>
      <c r="DJZ278" s="748"/>
      <c r="DKA278" s="748"/>
      <c r="DKB278" s="748"/>
      <c r="DKC278" s="746"/>
      <c r="DKD278" s="751"/>
      <c r="DKE278" s="748"/>
      <c r="DKF278" s="748"/>
      <c r="DKG278" s="748"/>
      <c r="DKH278" s="748"/>
      <c r="DKI278" s="748"/>
      <c r="DKJ278" s="748"/>
      <c r="DKK278" s="748"/>
      <c r="DKL278" s="750"/>
      <c r="DKM278" s="750"/>
      <c r="DKN278" s="750"/>
      <c r="DKO278" s="750"/>
      <c r="DKP278" s="750"/>
      <c r="DKQ278" s="750"/>
      <c r="DKR278" s="750"/>
      <c r="DKS278" s="750"/>
      <c r="DKT278" s="750"/>
      <c r="DKU278" s="750"/>
      <c r="DKV278" s="750"/>
      <c r="DKW278" s="750"/>
      <c r="DKX278" s="750"/>
      <c r="DKY278" s="750"/>
      <c r="DKZ278" s="750"/>
      <c r="DLA278" s="750"/>
      <c r="DLB278" s="750"/>
      <c r="DLC278" s="750"/>
      <c r="DLD278" s="750"/>
      <c r="DLE278" s="750"/>
      <c r="DLF278" s="750"/>
      <c r="DLG278" s="750"/>
      <c r="DLH278" s="750"/>
      <c r="DLI278" s="750"/>
      <c r="DLJ278" s="750"/>
      <c r="DLK278" s="750"/>
      <c r="DLL278" s="750"/>
      <c r="DLM278" s="750"/>
      <c r="DLN278" s="750"/>
      <c r="DLO278" s="750"/>
      <c r="DLP278" s="750"/>
      <c r="DLQ278" s="750"/>
      <c r="DLR278" s="750"/>
      <c r="DLS278" s="750"/>
      <c r="DLT278" s="750"/>
      <c r="DLU278" s="750"/>
      <c r="DLV278" s="750"/>
      <c r="DLW278" s="750"/>
      <c r="DLX278" s="750"/>
      <c r="DLY278" s="750"/>
      <c r="DLZ278" s="750"/>
      <c r="DMA278" s="750"/>
      <c r="DMB278" s="750"/>
      <c r="DMC278" s="750"/>
      <c r="DMD278" s="748"/>
      <c r="DME278" s="748"/>
      <c r="DMF278" s="748"/>
      <c r="DMG278" s="748"/>
      <c r="DMH278" s="748"/>
      <c r="DMI278" s="748"/>
      <c r="DMJ278" s="748"/>
      <c r="DMK278" s="748"/>
      <c r="DML278" s="748"/>
      <c r="DMM278" s="748"/>
      <c r="DMN278" s="748"/>
      <c r="DMO278" s="748"/>
      <c r="DMP278" s="748"/>
      <c r="DMQ278" s="748"/>
      <c r="DMR278" s="748"/>
      <c r="DMS278" s="748"/>
      <c r="DMT278" s="748"/>
      <c r="DMU278" s="748"/>
      <c r="DMV278" s="748"/>
      <c r="DMW278" s="748"/>
      <c r="DMX278" s="748"/>
      <c r="DMY278" s="748"/>
      <c r="DMZ278" s="748"/>
      <c r="DNA278" s="748"/>
      <c r="DNB278" s="749"/>
      <c r="DNC278" s="749"/>
      <c r="DND278" s="749"/>
      <c r="DNE278" s="749"/>
      <c r="DNF278" s="749"/>
      <c r="DNG278" s="748"/>
      <c r="DNH278" s="748"/>
      <c r="DNI278" s="749"/>
      <c r="DNJ278" s="749"/>
      <c r="DNK278" s="748"/>
      <c r="DNL278" s="748"/>
      <c r="DNM278" s="749"/>
      <c r="DNN278" s="749"/>
      <c r="DNO278" s="748"/>
      <c r="DNP278" s="748"/>
      <c r="DNQ278" s="748"/>
      <c r="DNR278" s="748"/>
      <c r="DNS278" s="748"/>
      <c r="DNT278" s="748"/>
      <c r="DNU278" s="748"/>
      <c r="DNV278" s="749"/>
      <c r="DNW278" s="749"/>
      <c r="DNX278" s="748"/>
      <c r="DNY278" s="748"/>
      <c r="DNZ278" s="749"/>
      <c r="DOA278" s="749"/>
      <c r="DOB278" s="748"/>
      <c r="DOC278" s="748"/>
      <c r="DOD278" s="748"/>
      <c r="DOE278" s="748"/>
      <c r="DOF278" s="748"/>
      <c r="DOG278" s="746"/>
      <c r="DOH278" s="751"/>
      <c r="DOI278" s="748"/>
      <c r="DOJ278" s="748"/>
      <c r="DOK278" s="748"/>
      <c r="DOL278" s="748"/>
      <c r="DOM278" s="748"/>
      <c r="DON278" s="748"/>
      <c r="DOO278" s="748"/>
      <c r="DOP278" s="750"/>
      <c r="DOQ278" s="750"/>
      <c r="DOR278" s="750"/>
      <c r="DOS278" s="750"/>
      <c r="DOT278" s="750"/>
      <c r="DOU278" s="750"/>
      <c r="DOV278" s="750"/>
      <c r="DOW278" s="750"/>
      <c r="DOX278" s="750"/>
      <c r="DOY278" s="750"/>
      <c r="DOZ278" s="750"/>
      <c r="DPA278" s="750"/>
      <c r="DPB278" s="750"/>
      <c r="DPC278" s="750"/>
      <c r="DPD278" s="750"/>
      <c r="DPE278" s="750"/>
      <c r="DPF278" s="750"/>
      <c r="DPG278" s="750"/>
      <c r="DPH278" s="750"/>
      <c r="DPI278" s="750"/>
      <c r="DPJ278" s="750"/>
      <c r="DPK278" s="750"/>
      <c r="DPL278" s="750"/>
      <c r="DPM278" s="750"/>
      <c r="DPN278" s="750"/>
      <c r="DPO278" s="750"/>
      <c r="DPP278" s="750"/>
      <c r="DPQ278" s="750"/>
      <c r="DPR278" s="750"/>
      <c r="DPS278" s="750"/>
      <c r="DPT278" s="750"/>
      <c r="DPU278" s="750"/>
      <c r="DPV278" s="750"/>
      <c r="DPW278" s="750"/>
      <c r="DPX278" s="750"/>
      <c r="DPY278" s="750"/>
      <c r="DPZ278" s="750"/>
      <c r="DQA278" s="750"/>
      <c r="DQB278" s="750"/>
      <c r="DQC278" s="750"/>
      <c r="DQD278" s="750"/>
      <c r="DQE278" s="750"/>
      <c r="DQF278" s="750"/>
      <c r="DQG278" s="750"/>
      <c r="DQH278" s="748"/>
      <c r="DQI278" s="748"/>
      <c r="DQJ278" s="748"/>
      <c r="DQK278" s="748"/>
      <c r="DQL278" s="748"/>
      <c r="DQM278" s="748"/>
      <c r="DQN278" s="748"/>
      <c r="DQO278" s="748"/>
      <c r="DQP278" s="748"/>
      <c r="DQQ278" s="748"/>
      <c r="DQR278" s="748"/>
      <c r="DQS278" s="748"/>
      <c r="DQT278" s="748"/>
      <c r="DQU278" s="748"/>
      <c r="DQV278" s="748"/>
      <c r="DQW278" s="748"/>
      <c r="DQX278" s="748"/>
      <c r="DQY278" s="748"/>
      <c r="DQZ278" s="748"/>
      <c r="DRA278" s="748"/>
      <c r="DRB278" s="748"/>
      <c r="DRC278" s="748"/>
      <c r="DRD278" s="748"/>
      <c r="DRE278" s="748"/>
      <c r="DRF278" s="749"/>
      <c r="DRG278" s="749"/>
      <c r="DRH278" s="749"/>
      <c r="DRI278" s="749"/>
      <c r="DRJ278" s="749"/>
      <c r="DRK278" s="748"/>
      <c r="DRL278" s="748"/>
      <c r="DRM278" s="749"/>
      <c r="DRN278" s="749"/>
      <c r="DRO278" s="748"/>
      <c r="DRP278" s="748"/>
      <c r="DRQ278" s="749"/>
      <c r="DRR278" s="749"/>
      <c r="DRS278" s="748"/>
      <c r="DRT278" s="748"/>
      <c r="DRU278" s="748"/>
      <c r="DRV278" s="748"/>
      <c r="DRW278" s="748"/>
      <c r="DRX278" s="748"/>
      <c r="DRY278" s="748"/>
      <c r="DRZ278" s="749"/>
      <c r="DSA278" s="749"/>
      <c r="DSB278" s="748"/>
      <c r="DSC278" s="748"/>
      <c r="DSD278" s="749"/>
      <c r="DSE278" s="749"/>
      <c r="DSF278" s="748"/>
      <c r="DSG278" s="748"/>
      <c r="DSH278" s="748"/>
      <c r="DSI278" s="748"/>
      <c r="DSJ278" s="748"/>
      <c r="DSK278" s="746"/>
      <c r="DSL278" s="751"/>
      <c r="DSM278" s="748"/>
      <c r="DSN278" s="748"/>
      <c r="DSO278" s="748"/>
      <c r="DSP278" s="748"/>
      <c r="DSQ278" s="748"/>
      <c r="DSR278" s="748"/>
      <c r="DSS278" s="748"/>
      <c r="DST278" s="750"/>
      <c r="DSU278" s="750"/>
      <c r="DSV278" s="750"/>
      <c r="DSW278" s="750"/>
      <c r="DSX278" s="750"/>
      <c r="DSY278" s="750"/>
      <c r="DSZ278" s="750"/>
      <c r="DTA278" s="750"/>
      <c r="DTB278" s="750"/>
      <c r="DTC278" s="750"/>
      <c r="DTD278" s="750"/>
      <c r="DTE278" s="750"/>
      <c r="DTF278" s="750"/>
      <c r="DTG278" s="750"/>
      <c r="DTH278" s="750"/>
      <c r="DTI278" s="750"/>
      <c r="DTJ278" s="750"/>
      <c r="DTK278" s="750"/>
      <c r="DTL278" s="750"/>
      <c r="DTM278" s="750"/>
      <c r="DTN278" s="750"/>
      <c r="DTO278" s="750"/>
      <c r="DTP278" s="750"/>
      <c r="DTQ278" s="750"/>
      <c r="DTR278" s="750"/>
      <c r="DTS278" s="750"/>
      <c r="DTT278" s="750"/>
      <c r="DTU278" s="750"/>
      <c r="DTV278" s="750"/>
      <c r="DTW278" s="750"/>
      <c r="DTX278" s="750"/>
      <c r="DTY278" s="750"/>
      <c r="DTZ278" s="750"/>
      <c r="DUA278" s="750"/>
      <c r="DUB278" s="750"/>
      <c r="DUC278" s="750"/>
      <c r="DUD278" s="750"/>
      <c r="DUE278" s="750"/>
      <c r="DUF278" s="750"/>
      <c r="DUG278" s="750"/>
      <c r="DUH278" s="750"/>
      <c r="DUI278" s="750"/>
      <c r="DUJ278" s="750"/>
      <c r="DUK278" s="750"/>
      <c r="DUL278" s="748"/>
      <c r="DUM278" s="748"/>
      <c r="DUN278" s="748"/>
      <c r="DUO278" s="748"/>
      <c r="DUP278" s="748"/>
      <c r="DUQ278" s="748"/>
      <c r="DUR278" s="748"/>
      <c r="DUS278" s="748"/>
      <c r="DUT278" s="748"/>
      <c r="DUU278" s="748"/>
      <c r="DUV278" s="748"/>
      <c r="DUW278" s="748"/>
      <c r="DUX278" s="748"/>
      <c r="DUY278" s="748"/>
      <c r="DUZ278" s="748"/>
      <c r="DVA278" s="748"/>
      <c r="DVB278" s="748"/>
      <c r="DVC278" s="748"/>
      <c r="DVD278" s="748"/>
      <c r="DVE278" s="748"/>
      <c r="DVF278" s="748"/>
      <c r="DVG278" s="748"/>
      <c r="DVH278" s="748"/>
      <c r="DVI278" s="748"/>
      <c r="DVJ278" s="749"/>
      <c r="DVK278" s="749"/>
      <c r="DVL278" s="749"/>
      <c r="DVM278" s="749"/>
      <c r="DVN278" s="749"/>
      <c r="DVO278" s="748"/>
      <c r="DVP278" s="748"/>
      <c r="DVQ278" s="749"/>
      <c r="DVR278" s="749"/>
      <c r="DVS278" s="748"/>
      <c r="DVT278" s="748"/>
      <c r="DVU278" s="749"/>
      <c r="DVV278" s="749"/>
      <c r="DVW278" s="748"/>
      <c r="DVX278" s="748"/>
      <c r="DVY278" s="748"/>
      <c r="DVZ278" s="748"/>
      <c r="DWA278" s="748"/>
      <c r="DWB278" s="748"/>
      <c r="DWC278" s="748"/>
      <c r="DWD278" s="749"/>
      <c r="DWE278" s="749"/>
      <c r="DWF278" s="748"/>
      <c r="DWG278" s="748"/>
      <c r="DWH278" s="749"/>
      <c r="DWI278" s="749"/>
      <c r="DWJ278" s="748"/>
      <c r="DWK278" s="748"/>
      <c r="DWL278" s="748"/>
      <c r="DWM278" s="748"/>
      <c r="DWN278" s="748"/>
      <c r="DWO278" s="746"/>
      <c r="DWP278" s="751"/>
      <c r="DWQ278" s="748"/>
      <c r="DWR278" s="748"/>
      <c r="DWS278" s="748"/>
      <c r="DWT278" s="748"/>
      <c r="DWU278" s="748"/>
      <c r="DWV278" s="748"/>
      <c r="DWW278" s="748"/>
      <c r="DWX278" s="750"/>
      <c r="DWY278" s="750"/>
      <c r="DWZ278" s="750"/>
      <c r="DXA278" s="750"/>
      <c r="DXB278" s="750"/>
      <c r="DXC278" s="750"/>
      <c r="DXD278" s="750"/>
      <c r="DXE278" s="750"/>
      <c r="DXF278" s="750"/>
      <c r="DXG278" s="750"/>
      <c r="DXH278" s="750"/>
      <c r="DXI278" s="750"/>
      <c r="DXJ278" s="750"/>
      <c r="DXK278" s="750"/>
      <c r="DXL278" s="750"/>
      <c r="DXM278" s="750"/>
      <c r="DXN278" s="750"/>
      <c r="DXO278" s="750"/>
      <c r="DXP278" s="750"/>
      <c r="DXQ278" s="750"/>
      <c r="DXR278" s="750"/>
      <c r="DXS278" s="750"/>
      <c r="DXT278" s="750"/>
      <c r="DXU278" s="750"/>
      <c r="DXV278" s="750"/>
      <c r="DXW278" s="750"/>
      <c r="DXX278" s="750"/>
      <c r="DXY278" s="750"/>
      <c r="DXZ278" s="750"/>
      <c r="DYA278" s="750"/>
      <c r="DYB278" s="750"/>
      <c r="DYC278" s="750"/>
      <c r="DYD278" s="750"/>
      <c r="DYE278" s="750"/>
      <c r="DYF278" s="750"/>
      <c r="DYG278" s="750"/>
      <c r="DYH278" s="750"/>
      <c r="DYI278" s="750"/>
      <c r="DYJ278" s="750"/>
      <c r="DYK278" s="750"/>
      <c r="DYL278" s="750"/>
      <c r="DYM278" s="750"/>
      <c r="DYN278" s="750"/>
      <c r="DYO278" s="750"/>
      <c r="DYP278" s="748"/>
      <c r="DYQ278" s="748"/>
      <c r="DYR278" s="748"/>
      <c r="DYS278" s="748"/>
      <c r="DYT278" s="748"/>
      <c r="DYU278" s="748"/>
      <c r="DYV278" s="748"/>
      <c r="DYW278" s="748"/>
      <c r="DYX278" s="748"/>
      <c r="DYY278" s="748"/>
      <c r="DYZ278" s="748"/>
      <c r="DZA278" s="748"/>
      <c r="DZB278" s="748"/>
      <c r="DZC278" s="748"/>
      <c r="DZD278" s="748"/>
      <c r="DZE278" s="748"/>
      <c r="DZF278" s="748"/>
      <c r="DZG278" s="748"/>
      <c r="DZH278" s="748"/>
      <c r="DZI278" s="748"/>
      <c r="DZJ278" s="748"/>
      <c r="DZK278" s="748"/>
      <c r="DZL278" s="748"/>
      <c r="DZM278" s="748"/>
      <c r="DZN278" s="749"/>
      <c r="DZO278" s="749"/>
      <c r="DZP278" s="749"/>
      <c r="DZQ278" s="749"/>
      <c r="DZR278" s="749"/>
      <c r="DZS278" s="748"/>
      <c r="DZT278" s="748"/>
      <c r="DZU278" s="749"/>
      <c r="DZV278" s="749"/>
      <c r="DZW278" s="748"/>
      <c r="DZX278" s="748"/>
      <c r="DZY278" s="749"/>
      <c r="DZZ278" s="749"/>
      <c r="EAA278" s="748"/>
      <c r="EAB278" s="748"/>
      <c r="EAC278" s="748"/>
      <c r="EAD278" s="748"/>
      <c r="EAE278" s="748"/>
      <c r="EAF278" s="748"/>
      <c r="EAG278" s="748"/>
      <c r="EAH278" s="749"/>
      <c r="EAI278" s="749"/>
      <c r="EAJ278" s="748"/>
      <c r="EAK278" s="748"/>
      <c r="EAL278" s="749"/>
      <c r="EAM278" s="749"/>
      <c r="EAN278" s="748"/>
      <c r="EAO278" s="748"/>
      <c r="EAP278" s="748"/>
      <c r="EAQ278" s="748"/>
      <c r="EAR278" s="748"/>
      <c r="EAS278" s="746"/>
      <c r="EAT278" s="751"/>
      <c r="EAU278" s="748"/>
      <c r="EAV278" s="748"/>
      <c r="EAW278" s="748"/>
      <c r="EAX278" s="748"/>
      <c r="EAY278" s="748"/>
      <c r="EAZ278" s="748"/>
      <c r="EBA278" s="748"/>
      <c r="EBB278" s="750"/>
      <c r="EBC278" s="750"/>
      <c r="EBD278" s="750"/>
      <c r="EBE278" s="750"/>
      <c r="EBF278" s="750"/>
      <c r="EBG278" s="750"/>
      <c r="EBH278" s="750"/>
      <c r="EBI278" s="750"/>
      <c r="EBJ278" s="750"/>
      <c r="EBK278" s="750"/>
      <c r="EBL278" s="750"/>
      <c r="EBM278" s="750"/>
      <c r="EBN278" s="750"/>
      <c r="EBO278" s="750"/>
      <c r="EBP278" s="750"/>
      <c r="EBQ278" s="750"/>
      <c r="EBR278" s="750"/>
      <c r="EBS278" s="750"/>
      <c r="EBT278" s="750"/>
      <c r="EBU278" s="750"/>
      <c r="EBV278" s="750"/>
      <c r="EBW278" s="750"/>
      <c r="EBX278" s="750"/>
      <c r="EBY278" s="750"/>
      <c r="EBZ278" s="750"/>
      <c r="ECA278" s="750"/>
      <c r="ECB278" s="750"/>
      <c r="ECC278" s="750"/>
      <c r="ECD278" s="750"/>
      <c r="ECE278" s="750"/>
      <c r="ECF278" s="750"/>
      <c r="ECG278" s="750"/>
      <c r="ECH278" s="750"/>
      <c r="ECI278" s="750"/>
      <c r="ECJ278" s="750"/>
      <c r="ECK278" s="750"/>
      <c r="ECL278" s="750"/>
      <c r="ECM278" s="750"/>
      <c r="ECN278" s="750"/>
      <c r="ECO278" s="750"/>
      <c r="ECP278" s="750"/>
      <c r="ECQ278" s="750"/>
      <c r="ECR278" s="750"/>
      <c r="ECS278" s="750"/>
      <c r="ECT278" s="748"/>
      <c r="ECU278" s="748"/>
      <c r="ECV278" s="748"/>
      <c r="ECW278" s="748"/>
      <c r="ECX278" s="748"/>
      <c r="ECY278" s="748"/>
      <c r="ECZ278" s="748"/>
      <c r="EDA278" s="748"/>
      <c r="EDB278" s="748"/>
      <c r="EDC278" s="748"/>
      <c r="EDD278" s="748"/>
      <c r="EDE278" s="748"/>
      <c r="EDF278" s="748"/>
      <c r="EDG278" s="748"/>
      <c r="EDH278" s="748"/>
      <c r="EDI278" s="748"/>
      <c r="EDJ278" s="748"/>
      <c r="EDK278" s="748"/>
      <c r="EDL278" s="748"/>
      <c r="EDM278" s="748"/>
      <c r="EDN278" s="748"/>
      <c r="EDO278" s="748"/>
      <c r="EDP278" s="748"/>
      <c r="EDQ278" s="748"/>
      <c r="EDR278" s="749"/>
      <c r="EDS278" s="749"/>
      <c r="EDT278" s="749"/>
      <c r="EDU278" s="749"/>
      <c r="EDV278" s="749"/>
      <c r="EDW278" s="748"/>
      <c r="EDX278" s="748"/>
      <c r="EDY278" s="749"/>
      <c r="EDZ278" s="749"/>
      <c r="EEA278" s="748"/>
      <c r="EEB278" s="748"/>
      <c r="EEC278" s="749"/>
      <c r="EED278" s="749"/>
      <c r="EEE278" s="748"/>
      <c r="EEF278" s="748"/>
      <c r="EEG278" s="748"/>
      <c r="EEH278" s="748"/>
      <c r="EEI278" s="748"/>
      <c r="EEJ278" s="748"/>
      <c r="EEK278" s="748"/>
      <c r="EEL278" s="749"/>
      <c r="EEM278" s="749"/>
      <c r="EEN278" s="748"/>
      <c r="EEO278" s="748"/>
      <c r="EEP278" s="749"/>
      <c r="EEQ278" s="749"/>
      <c r="EER278" s="748"/>
      <c r="EES278" s="748"/>
      <c r="EET278" s="748"/>
      <c r="EEU278" s="748"/>
      <c r="EEV278" s="748"/>
      <c r="EEW278" s="746"/>
      <c r="EEX278" s="751"/>
      <c r="EEY278" s="748"/>
      <c r="EEZ278" s="748"/>
      <c r="EFA278" s="748"/>
      <c r="EFB278" s="748"/>
      <c r="EFC278" s="748"/>
      <c r="EFD278" s="748"/>
      <c r="EFE278" s="748"/>
      <c r="EFF278" s="750"/>
      <c r="EFG278" s="750"/>
      <c r="EFH278" s="750"/>
      <c r="EFI278" s="750"/>
      <c r="EFJ278" s="750"/>
      <c r="EFK278" s="750"/>
      <c r="EFL278" s="750"/>
      <c r="EFM278" s="750"/>
      <c r="EFN278" s="750"/>
      <c r="EFO278" s="750"/>
      <c r="EFP278" s="750"/>
      <c r="EFQ278" s="750"/>
      <c r="EFR278" s="750"/>
      <c r="EFS278" s="750"/>
      <c r="EFT278" s="750"/>
      <c r="EFU278" s="750"/>
      <c r="EFV278" s="750"/>
      <c r="EFW278" s="750"/>
      <c r="EFX278" s="750"/>
      <c r="EFY278" s="750"/>
      <c r="EFZ278" s="750"/>
      <c r="EGA278" s="750"/>
      <c r="EGB278" s="750"/>
      <c r="EGC278" s="750"/>
      <c r="EGD278" s="750"/>
      <c r="EGE278" s="750"/>
      <c r="EGF278" s="750"/>
      <c r="EGG278" s="750"/>
      <c r="EGH278" s="750"/>
      <c r="EGI278" s="750"/>
      <c r="EGJ278" s="750"/>
      <c r="EGK278" s="750"/>
      <c r="EGL278" s="750"/>
      <c r="EGM278" s="750"/>
      <c r="EGN278" s="750"/>
      <c r="EGO278" s="750"/>
      <c r="EGP278" s="750"/>
      <c r="EGQ278" s="750"/>
      <c r="EGR278" s="750"/>
      <c r="EGS278" s="750"/>
      <c r="EGT278" s="750"/>
      <c r="EGU278" s="750"/>
      <c r="EGV278" s="750"/>
      <c r="EGW278" s="750"/>
      <c r="EGX278" s="748"/>
      <c r="EGY278" s="748"/>
      <c r="EGZ278" s="748"/>
      <c r="EHA278" s="748"/>
      <c r="EHB278" s="748"/>
      <c r="EHC278" s="748"/>
      <c r="EHD278" s="748"/>
      <c r="EHE278" s="748"/>
      <c r="EHF278" s="748"/>
      <c r="EHG278" s="748"/>
      <c r="EHH278" s="748"/>
      <c r="EHI278" s="748"/>
      <c r="EHJ278" s="748"/>
      <c r="EHK278" s="748"/>
      <c r="EHL278" s="748"/>
      <c r="EHM278" s="748"/>
      <c r="EHN278" s="748"/>
      <c r="EHO278" s="748"/>
      <c r="EHP278" s="748"/>
      <c r="EHQ278" s="748"/>
      <c r="EHR278" s="748"/>
      <c r="EHS278" s="748"/>
      <c r="EHT278" s="748"/>
      <c r="EHU278" s="748"/>
      <c r="EHV278" s="749"/>
      <c r="EHW278" s="749"/>
      <c r="EHX278" s="749"/>
      <c r="EHY278" s="749"/>
      <c r="EHZ278" s="749"/>
      <c r="EIA278" s="748"/>
      <c r="EIB278" s="748"/>
      <c r="EIC278" s="749"/>
      <c r="EID278" s="749"/>
      <c r="EIE278" s="748"/>
      <c r="EIF278" s="748"/>
      <c r="EIG278" s="749"/>
      <c r="EIH278" s="749"/>
      <c r="EII278" s="748"/>
      <c r="EIJ278" s="748"/>
      <c r="EIK278" s="748"/>
      <c r="EIL278" s="748"/>
      <c r="EIM278" s="748"/>
      <c r="EIN278" s="748"/>
      <c r="EIO278" s="748"/>
      <c r="EIP278" s="749"/>
      <c r="EIQ278" s="749"/>
      <c r="EIR278" s="748"/>
      <c r="EIS278" s="748"/>
      <c r="EIT278" s="749"/>
      <c r="EIU278" s="749"/>
      <c r="EIV278" s="748"/>
      <c r="EIW278" s="748"/>
      <c r="EIX278" s="748"/>
      <c r="EIY278" s="748"/>
      <c r="EIZ278" s="748"/>
      <c r="EJA278" s="746"/>
      <c r="EJB278" s="751"/>
      <c r="EJC278" s="748"/>
      <c r="EJD278" s="748"/>
      <c r="EJE278" s="748"/>
      <c r="EJF278" s="748"/>
      <c r="EJG278" s="748"/>
      <c r="EJH278" s="748"/>
      <c r="EJI278" s="748"/>
      <c r="EJJ278" s="750"/>
      <c r="EJK278" s="750"/>
      <c r="EJL278" s="750"/>
      <c r="EJM278" s="750"/>
      <c r="EJN278" s="750"/>
      <c r="EJO278" s="750"/>
      <c r="EJP278" s="750"/>
      <c r="EJQ278" s="750"/>
      <c r="EJR278" s="750"/>
      <c r="EJS278" s="750"/>
      <c r="EJT278" s="750"/>
      <c r="EJU278" s="750"/>
      <c r="EJV278" s="750"/>
      <c r="EJW278" s="750"/>
      <c r="EJX278" s="750"/>
      <c r="EJY278" s="750"/>
      <c r="EJZ278" s="750"/>
      <c r="EKA278" s="750"/>
      <c r="EKB278" s="750"/>
      <c r="EKC278" s="750"/>
      <c r="EKD278" s="750"/>
      <c r="EKE278" s="750"/>
      <c r="EKF278" s="750"/>
      <c r="EKG278" s="750"/>
      <c r="EKH278" s="750"/>
      <c r="EKI278" s="750"/>
      <c r="EKJ278" s="750"/>
      <c r="EKK278" s="750"/>
      <c r="EKL278" s="750"/>
      <c r="EKM278" s="750"/>
      <c r="EKN278" s="750"/>
      <c r="EKO278" s="750"/>
      <c r="EKP278" s="750"/>
      <c r="EKQ278" s="750"/>
      <c r="EKR278" s="750"/>
      <c r="EKS278" s="750"/>
      <c r="EKT278" s="750"/>
      <c r="EKU278" s="750"/>
      <c r="EKV278" s="750"/>
      <c r="EKW278" s="750"/>
      <c r="EKX278" s="750"/>
      <c r="EKY278" s="750"/>
      <c r="EKZ278" s="750"/>
      <c r="ELA278" s="750"/>
      <c r="ELB278" s="748"/>
      <c r="ELC278" s="748"/>
      <c r="ELD278" s="748"/>
      <c r="ELE278" s="748"/>
      <c r="ELF278" s="748"/>
      <c r="ELG278" s="748"/>
      <c r="ELH278" s="748"/>
      <c r="ELI278" s="748"/>
      <c r="ELJ278" s="748"/>
      <c r="ELK278" s="748"/>
      <c r="ELL278" s="748"/>
      <c r="ELM278" s="748"/>
      <c r="ELN278" s="748"/>
      <c r="ELO278" s="748"/>
      <c r="ELP278" s="748"/>
      <c r="ELQ278" s="748"/>
      <c r="ELR278" s="748"/>
      <c r="ELS278" s="748"/>
      <c r="ELT278" s="748"/>
      <c r="ELU278" s="748"/>
      <c r="ELV278" s="748"/>
      <c r="ELW278" s="748"/>
      <c r="ELX278" s="748"/>
      <c r="ELY278" s="748"/>
      <c r="ELZ278" s="749"/>
      <c r="EMA278" s="749"/>
      <c r="EMB278" s="749"/>
      <c r="EMC278" s="749"/>
      <c r="EMD278" s="749"/>
      <c r="EME278" s="748"/>
      <c r="EMF278" s="748"/>
      <c r="EMG278" s="749"/>
      <c r="EMH278" s="749"/>
      <c r="EMI278" s="748"/>
      <c r="EMJ278" s="748"/>
      <c r="EMK278" s="749"/>
      <c r="EML278" s="749"/>
      <c r="EMM278" s="748"/>
      <c r="EMN278" s="748"/>
      <c r="EMO278" s="748"/>
      <c r="EMP278" s="748"/>
      <c r="EMQ278" s="748"/>
      <c r="EMR278" s="748"/>
      <c r="EMS278" s="748"/>
      <c r="EMT278" s="749"/>
      <c r="EMU278" s="749"/>
      <c r="EMV278" s="748"/>
      <c r="EMW278" s="748"/>
      <c r="EMX278" s="749"/>
      <c r="EMY278" s="749"/>
      <c r="EMZ278" s="748"/>
      <c r="ENA278" s="748"/>
      <c r="ENB278" s="748"/>
      <c r="ENC278" s="748"/>
      <c r="END278" s="748"/>
      <c r="ENE278" s="746"/>
      <c r="ENF278" s="751"/>
      <c r="ENG278" s="748"/>
      <c r="ENH278" s="748"/>
      <c r="ENI278" s="748"/>
      <c r="ENJ278" s="748"/>
      <c r="ENK278" s="748"/>
      <c r="ENL278" s="748"/>
      <c r="ENM278" s="748"/>
      <c r="ENN278" s="750"/>
      <c r="ENO278" s="750"/>
      <c r="ENP278" s="750"/>
      <c r="ENQ278" s="750"/>
      <c r="ENR278" s="750"/>
      <c r="ENS278" s="750"/>
      <c r="ENT278" s="750"/>
      <c r="ENU278" s="750"/>
      <c r="ENV278" s="750"/>
      <c r="ENW278" s="750"/>
      <c r="ENX278" s="750"/>
      <c r="ENY278" s="750"/>
      <c r="ENZ278" s="750"/>
      <c r="EOA278" s="750"/>
      <c r="EOB278" s="750"/>
      <c r="EOC278" s="750"/>
      <c r="EOD278" s="750"/>
      <c r="EOE278" s="750"/>
      <c r="EOF278" s="750"/>
      <c r="EOG278" s="750"/>
      <c r="EOH278" s="750"/>
      <c r="EOI278" s="750"/>
      <c r="EOJ278" s="750"/>
      <c r="EOK278" s="750"/>
      <c r="EOL278" s="750"/>
      <c r="EOM278" s="750"/>
      <c r="EON278" s="750"/>
      <c r="EOO278" s="750"/>
      <c r="EOP278" s="750"/>
      <c r="EOQ278" s="750"/>
      <c r="EOR278" s="750"/>
      <c r="EOS278" s="750"/>
      <c r="EOT278" s="750"/>
      <c r="EOU278" s="750"/>
      <c r="EOV278" s="750"/>
      <c r="EOW278" s="750"/>
      <c r="EOX278" s="750"/>
      <c r="EOY278" s="750"/>
      <c r="EOZ278" s="750"/>
      <c r="EPA278" s="750"/>
      <c r="EPB278" s="750"/>
      <c r="EPC278" s="750"/>
      <c r="EPD278" s="750"/>
      <c r="EPE278" s="750"/>
      <c r="EPF278" s="748"/>
      <c r="EPG278" s="748"/>
      <c r="EPH278" s="748"/>
      <c r="EPI278" s="748"/>
      <c r="EPJ278" s="748"/>
      <c r="EPK278" s="748"/>
      <c r="EPL278" s="748"/>
      <c r="EPM278" s="748"/>
      <c r="EPN278" s="748"/>
      <c r="EPO278" s="748"/>
      <c r="EPP278" s="748"/>
      <c r="EPQ278" s="748"/>
      <c r="EPR278" s="748"/>
      <c r="EPS278" s="748"/>
      <c r="EPT278" s="748"/>
      <c r="EPU278" s="748"/>
      <c r="EPV278" s="748"/>
      <c r="EPW278" s="748"/>
      <c r="EPX278" s="748"/>
      <c r="EPY278" s="748"/>
      <c r="EPZ278" s="748"/>
      <c r="EQA278" s="748"/>
      <c r="EQB278" s="748"/>
      <c r="EQC278" s="748"/>
      <c r="EQD278" s="749"/>
      <c r="EQE278" s="749"/>
      <c r="EQF278" s="749"/>
      <c r="EQG278" s="749"/>
      <c r="EQH278" s="749"/>
      <c r="EQI278" s="748"/>
      <c r="EQJ278" s="748"/>
      <c r="EQK278" s="749"/>
      <c r="EQL278" s="749"/>
      <c r="EQM278" s="748"/>
      <c r="EQN278" s="748"/>
      <c r="EQO278" s="749"/>
      <c r="EQP278" s="749"/>
      <c r="EQQ278" s="748"/>
      <c r="EQR278" s="748"/>
      <c r="EQS278" s="748"/>
      <c r="EQT278" s="748"/>
      <c r="EQU278" s="748"/>
      <c r="EQV278" s="748"/>
      <c r="EQW278" s="748"/>
      <c r="EQX278" s="749"/>
      <c r="EQY278" s="749"/>
      <c r="EQZ278" s="748"/>
      <c r="ERA278" s="748"/>
      <c r="ERB278" s="749"/>
      <c r="ERC278" s="749"/>
      <c r="ERD278" s="748"/>
      <c r="ERE278" s="748"/>
      <c r="ERF278" s="748"/>
      <c r="ERG278" s="748"/>
      <c r="ERH278" s="748"/>
      <c r="ERI278" s="746"/>
      <c r="ERJ278" s="751"/>
      <c r="ERK278" s="748"/>
      <c r="ERL278" s="748"/>
      <c r="ERM278" s="748"/>
      <c r="ERN278" s="748"/>
      <c r="ERO278" s="748"/>
      <c r="ERP278" s="748"/>
      <c r="ERQ278" s="748"/>
      <c r="ERR278" s="750"/>
      <c r="ERS278" s="750"/>
      <c r="ERT278" s="750"/>
      <c r="ERU278" s="750"/>
      <c r="ERV278" s="750"/>
      <c r="ERW278" s="750"/>
      <c r="ERX278" s="750"/>
      <c r="ERY278" s="750"/>
      <c r="ERZ278" s="750"/>
      <c r="ESA278" s="750"/>
      <c r="ESB278" s="750"/>
      <c r="ESC278" s="750"/>
      <c r="ESD278" s="750"/>
      <c r="ESE278" s="750"/>
      <c r="ESF278" s="750"/>
      <c r="ESG278" s="750"/>
      <c r="ESH278" s="750"/>
      <c r="ESI278" s="750"/>
      <c r="ESJ278" s="750"/>
      <c r="ESK278" s="750"/>
      <c r="ESL278" s="750"/>
      <c r="ESM278" s="750"/>
      <c r="ESN278" s="750"/>
      <c r="ESO278" s="750"/>
      <c r="ESP278" s="750"/>
      <c r="ESQ278" s="750"/>
      <c r="ESR278" s="750"/>
      <c r="ESS278" s="750"/>
      <c r="EST278" s="750"/>
      <c r="ESU278" s="750"/>
      <c r="ESV278" s="750"/>
      <c r="ESW278" s="750"/>
      <c r="ESX278" s="750"/>
      <c r="ESY278" s="750"/>
      <c r="ESZ278" s="750"/>
      <c r="ETA278" s="750"/>
      <c r="ETB278" s="750"/>
      <c r="ETC278" s="750"/>
      <c r="ETD278" s="750"/>
      <c r="ETE278" s="750"/>
      <c r="ETF278" s="750"/>
      <c r="ETG278" s="750"/>
      <c r="ETH278" s="750"/>
      <c r="ETI278" s="750"/>
      <c r="ETJ278" s="748"/>
      <c r="ETK278" s="748"/>
      <c r="ETL278" s="748"/>
      <c r="ETM278" s="748"/>
      <c r="ETN278" s="748"/>
      <c r="ETO278" s="748"/>
      <c r="ETP278" s="748"/>
      <c r="ETQ278" s="748"/>
      <c r="ETR278" s="748"/>
      <c r="ETS278" s="748"/>
      <c r="ETT278" s="748"/>
      <c r="ETU278" s="748"/>
      <c r="ETV278" s="748"/>
      <c r="ETW278" s="748"/>
      <c r="ETX278" s="748"/>
      <c r="ETY278" s="748"/>
      <c r="ETZ278" s="748"/>
      <c r="EUA278" s="748"/>
      <c r="EUB278" s="748"/>
      <c r="EUC278" s="748"/>
      <c r="EUD278" s="748"/>
      <c r="EUE278" s="748"/>
      <c r="EUF278" s="748"/>
      <c r="EUG278" s="748"/>
      <c r="EUH278" s="749"/>
      <c r="EUI278" s="749"/>
      <c r="EUJ278" s="749"/>
      <c r="EUK278" s="749"/>
      <c r="EUL278" s="749"/>
      <c r="EUM278" s="748"/>
      <c r="EUN278" s="748"/>
      <c r="EUO278" s="749"/>
      <c r="EUP278" s="749"/>
      <c r="EUQ278" s="748"/>
      <c r="EUR278" s="748"/>
      <c r="EUS278" s="749"/>
      <c r="EUT278" s="749"/>
      <c r="EUU278" s="748"/>
      <c r="EUV278" s="748"/>
      <c r="EUW278" s="748"/>
      <c r="EUX278" s="748"/>
      <c r="EUY278" s="748"/>
      <c r="EUZ278" s="748"/>
      <c r="EVA278" s="748"/>
      <c r="EVB278" s="749"/>
      <c r="EVC278" s="749"/>
      <c r="EVD278" s="748"/>
      <c r="EVE278" s="748"/>
      <c r="EVF278" s="749"/>
      <c r="EVG278" s="749"/>
      <c r="EVH278" s="748"/>
      <c r="EVI278" s="748"/>
      <c r="EVJ278" s="748"/>
      <c r="EVK278" s="748"/>
      <c r="EVL278" s="748"/>
      <c r="EVM278" s="746"/>
      <c r="EVN278" s="751"/>
      <c r="EVO278" s="748"/>
      <c r="EVP278" s="748"/>
      <c r="EVQ278" s="748"/>
      <c r="EVR278" s="748"/>
      <c r="EVS278" s="748"/>
      <c r="EVT278" s="748"/>
      <c r="EVU278" s="748"/>
      <c r="EVV278" s="750"/>
      <c r="EVW278" s="750"/>
      <c r="EVX278" s="750"/>
      <c r="EVY278" s="750"/>
      <c r="EVZ278" s="750"/>
      <c r="EWA278" s="750"/>
      <c r="EWB278" s="750"/>
      <c r="EWC278" s="750"/>
      <c r="EWD278" s="750"/>
      <c r="EWE278" s="750"/>
      <c r="EWF278" s="750"/>
      <c r="EWG278" s="750"/>
      <c r="EWH278" s="750"/>
      <c r="EWI278" s="750"/>
      <c r="EWJ278" s="750"/>
      <c r="EWK278" s="750"/>
      <c r="EWL278" s="750"/>
      <c r="EWM278" s="750"/>
      <c r="EWN278" s="750"/>
      <c r="EWO278" s="750"/>
      <c r="EWP278" s="750"/>
      <c r="EWQ278" s="750"/>
      <c r="EWR278" s="750"/>
      <c r="EWS278" s="750"/>
      <c r="EWT278" s="750"/>
      <c r="EWU278" s="750"/>
      <c r="EWV278" s="750"/>
      <c r="EWW278" s="750"/>
      <c r="EWX278" s="750"/>
      <c r="EWY278" s="750"/>
      <c r="EWZ278" s="750"/>
      <c r="EXA278" s="750"/>
      <c r="EXB278" s="750"/>
      <c r="EXC278" s="750"/>
      <c r="EXD278" s="750"/>
      <c r="EXE278" s="750"/>
      <c r="EXF278" s="750"/>
      <c r="EXG278" s="750"/>
      <c r="EXH278" s="750"/>
      <c r="EXI278" s="750"/>
      <c r="EXJ278" s="750"/>
      <c r="EXK278" s="750"/>
      <c r="EXL278" s="750"/>
      <c r="EXM278" s="750"/>
      <c r="EXN278" s="748"/>
      <c r="EXO278" s="748"/>
      <c r="EXP278" s="748"/>
      <c r="EXQ278" s="748"/>
      <c r="EXR278" s="748"/>
      <c r="EXS278" s="748"/>
      <c r="EXT278" s="748"/>
      <c r="EXU278" s="748"/>
      <c r="EXV278" s="748"/>
      <c r="EXW278" s="748"/>
      <c r="EXX278" s="748"/>
      <c r="EXY278" s="748"/>
      <c r="EXZ278" s="748"/>
      <c r="EYA278" s="748"/>
      <c r="EYB278" s="748"/>
      <c r="EYC278" s="748"/>
      <c r="EYD278" s="748"/>
      <c r="EYE278" s="748"/>
      <c r="EYF278" s="748"/>
      <c r="EYG278" s="748"/>
      <c r="EYH278" s="748"/>
      <c r="EYI278" s="748"/>
      <c r="EYJ278" s="748"/>
      <c r="EYK278" s="748"/>
      <c r="EYL278" s="749"/>
      <c r="EYM278" s="749"/>
      <c r="EYN278" s="749"/>
      <c r="EYO278" s="749"/>
      <c r="EYP278" s="749"/>
      <c r="EYQ278" s="748"/>
      <c r="EYR278" s="748"/>
      <c r="EYS278" s="749"/>
      <c r="EYT278" s="749"/>
      <c r="EYU278" s="748"/>
      <c r="EYV278" s="748"/>
      <c r="EYW278" s="749"/>
      <c r="EYX278" s="749"/>
      <c r="EYY278" s="748"/>
      <c r="EYZ278" s="748"/>
      <c r="EZA278" s="748"/>
      <c r="EZB278" s="748"/>
      <c r="EZC278" s="748"/>
      <c r="EZD278" s="748"/>
      <c r="EZE278" s="748"/>
      <c r="EZF278" s="749"/>
      <c r="EZG278" s="749"/>
      <c r="EZH278" s="748"/>
      <c r="EZI278" s="748"/>
      <c r="EZJ278" s="749"/>
      <c r="EZK278" s="749"/>
      <c r="EZL278" s="748"/>
      <c r="EZM278" s="748"/>
      <c r="EZN278" s="748"/>
      <c r="EZO278" s="748"/>
      <c r="EZP278" s="748"/>
      <c r="EZQ278" s="746"/>
      <c r="EZR278" s="751"/>
      <c r="EZS278" s="748"/>
      <c r="EZT278" s="748"/>
      <c r="EZU278" s="748"/>
      <c r="EZV278" s="748"/>
      <c r="EZW278" s="748"/>
      <c r="EZX278" s="748"/>
      <c r="EZY278" s="748"/>
      <c r="EZZ278" s="750"/>
      <c r="FAA278" s="750"/>
      <c r="FAB278" s="750"/>
      <c r="FAC278" s="750"/>
      <c r="FAD278" s="750"/>
      <c r="FAE278" s="750"/>
      <c r="FAF278" s="750"/>
      <c r="FAG278" s="750"/>
      <c r="FAH278" s="750"/>
      <c r="FAI278" s="750"/>
      <c r="FAJ278" s="750"/>
      <c r="FAK278" s="750"/>
      <c r="FAL278" s="750"/>
      <c r="FAM278" s="750"/>
      <c r="FAN278" s="750"/>
      <c r="FAO278" s="750"/>
      <c r="FAP278" s="750"/>
      <c r="FAQ278" s="750"/>
      <c r="FAR278" s="750"/>
      <c r="FAS278" s="750"/>
      <c r="FAT278" s="750"/>
      <c r="FAU278" s="750"/>
      <c r="FAV278" s="750"/>
      <c r="FAW278" s="750"/>
      <c r="FAX278" s="750"/>
      <c r="FAY278" s="750"/>
      <c r="FAZ278" s="750"/>
      <c r="FBA278" s="750"/>
      <c r="FBB278" s="750"/>
      <c r="FBC278" s="750"/>
      <c r="FBD278" s="750"/>
      <c r="FBE278" s="750"/>
      <c r="FBF278" s="750"/>
      <c r="FBG278" s="750"/>
      <c r="FBH278" s="750"/>
      <c r="FBI278" s="750"/>
      <c r="FBJ278" s="750"/>
      <c r="FBK278" s="750"/>
      <c r="FBL278" s="750"/>
      <c r="FBM278" s="750"/>
      <c r="FBN278" s="750"/>
      <c r="FBO278" s="750"/>
      <c r="FBP278" s="750"/>
      <c r="FBQ278" s="750"/>
      <c r="FBR278" s="748"/>
      <c r="FBS278" s="748"/>
      <c r="FBT278" s="748"/>
      <c r="FBU278" s="748"/>
      <c r="FBV278" s="748"/>
      <c r="FBW278" s="748"/>
      <c r="FBX278" s="748"/>
      <c r="FBY278" s="748"/>
      <c r="FBZ278" s="748"/>
      <c r="FCA278" s="748"/>
      <c r="FCB278" s="748"/>
      <c r="FCC278" s="748"/>
      <c r="FCD278" s="748"/>
      <c r="FCE278" s="748"/>
      <c r="FCF278" s="748"/>
      <c r="FCG278" s="748"/>
      <c r="FCH278" s="748"/>
      <c r="FCI278" s="748"/>
      <c r="FCJ278" s="748"/>
      <c r="FCK278" s="748"/>
      <c r="FCL278" s="748"/>
      <c r="FCM278" s="748"/>
      <c r="FCN278" s="748"/>
      <c r="FCO278" s="748"/>
      <c r="FCP278" s="749"/>
      <c r="FCQ278" s="749"/>
      <c r="FCR278" s="749"/>
      <c r="FCS278" s="749"/>
      <c r="FCT278" s="749"/>
      <c r="FCU278" s="748"/>
      <c r="FCV278" s="748"/>
      <c r="FCW278" s="749"/>
      <c r="FCX278" s="749"/>
      <c r="FCY278" s="748"/>
      <c r="FCZ278" s="748"/>
      <c r="FDA278" s="749"/>
      <c r="FDB278" s="749"/>
      <c r="FDC278" s="748"/>
      <c r="FDD278" s="748"/>
      <c r="FDE278" s="748"/>
      <c r="FDF278" s="748"/>
      <c r="FDG278" s="748"/>
      <c r="FDH278" s="748"/>
      <c r="FDI278" s="748"/>
      <c r="FDJ278" s="749"/>
      <c r="FDK278" s="749"/>
      <c r="FDL278" s="748"/>
      <c r="FDM278" s="748"/>
      <c r="FDN278" s="749"/>
      <c r="FDO278" s="749"/>
      <c r="FDP278" s="748"/>
      <c r="FDQ278" s="748"/>
      <c r="FDR278" s="748"/>
      <c r="FDS278" s="748"/>
      <c r="FDT278" s="748"/>
      <c r="FDU278" s="746"/>
      <c r="FDV278" s="751"/>
      <c r="FDW278" s="748"/>
      <c r="FDX278" s="748"/>
      <c r="FDY278" s="748"/>
      <c r="FDZ278" s="748"/>
      <c r="FEA278" s="748"/>
      <c r="FEB278" s="748"/>
      <c r="FEC278" s="748"/>
      <c r="FED278" s="750"/>
      <c r="FEE278" s="750"/>
      <c r="FEF278" s="750"/>
      <c r="FEG278" s="750"/>
      <c r="FEH278" s="750"/>
      <c r="FEI278" s="750"/>
      <c r="FEJ278" s="750"/>
      <c r="FEK278" s="750"/>
      <c r="FEL278" s="750"/>
      <c r="FEM278" s="750"/>
      <c r="FEN278" s="750"/>
      <c r="FEO278" s="750"/>
      <c r="FEP278" s="750"/>
      <c r="FEQ278" s="750"/>
      <c r="FER278" s="750"/>
      <c r="FES278" s="750"/>
      <c r="FET278" s="750"/>
      <c r="FEU278" s="750"/>
      <c r="FEV278" s="750"/>
      <c r="FEW278" s="750"/>
      <c r="FEX278" s="750"/>
      <c r="FEY278" s="750"/>
      <c r="FEZ278" s="750"/>
      <c r="FFA278" s="750"/>
      <c r="FFB278" s="750"/>
      <c r="FFC278" s="750"/>
      <c r="FFD278" s="750"/>
      <c r="FFE278" s="750"/>
      <c r="FFF278" s="750"/>
      <c r="FFG278" s="750"/>
      <c r="FFH278" s="750"/>
      <c r="FFI278" s="750"/>
      <c r="FFJ278" s="750"/>
      <c r="FFK278" s="750"/>
      <c r="FFL278" s="750"/>
      <c r="FFM278" s="750"/>
      <c r="FFN278" s="750"/>
      <c r="FFO278" s="750"/>
      <c r="FFP278" s="750"/>
      <c r="FFQ278" s="750"/>
      <c r="FFR278" s="750"/>
      <c r="FFS278" s="750"/>
      <c r="FFT278" s="750"/>
      <c r="FFU278" s="750"/>
      <c r="FFV278" s="748"/>
      <c r="FFW278" s="748"/>
      <c r="FFX278" s="748"/>
      <c r="FFY278" s="748"/>
      <c r="FFZ278" s="748"/>
      <c r="FGA278" s="748"/>
      <c r="FGB278" s="748"/>
      <c r="FGC278" s="748"/>
      <c r="FGD278" s="748"/>
      <c r="FGE278" s="748"/>
      <c r="FGF278" s="748"/>
      <c r="FGG278" s="748"/>
      <c r="FGH278" s="748"/>
      <c r="FGI278" s="748"/>
      <c r="FGJ278" s="748"/>
      <c r="FGK278" s="748"/>
      <c r="FGL278" s="748"/>
      <c r="FGM278" s="748"/>
      <c r="FGN278" s="748"/>
      <c r="FGO278" s="748"/>
      <c r="FGP278" s="748"/>
      <c r="FGQ278" s="748"/>
      <c r="FGR278" s="748"/>
      <c r="FGS278" s="748"/>
      <c r="FGT278" s="749"/>
      <c r="FGU278" s="749"/>
      <c r="FGV278" s="749"/>
      <c r="FGW278" s="749"/>
      <c r="FGX278" s="749"/>
      <c r="FGY278" s="748"/>
      <c r="FGZ278" s="748"/>
      <c r="FHA278" s="749"/>
      <c r="FHB278" s="749"/>
      <c r="FHC278" s="748"/>
      <c r="FHD278" s="748"/>
      <c r="FHE278" s="749"/>
      <c r="FHF278" s="749"/>
      <c r="FHG278" s="748"/>
      <c r="FHH278" s="748"/>
      <c r="FHI278" s="748"/>
      <c r="FHJ278" s="748"/>
      <c r="FHK278" s="748"/>
      <c r="FHL278" s="748"/>
      <c r="FHM278" s="748"/>
      <c r="FHN278" s="749"/>
      <c r="FHO278" s="749"/>
      <c r="FHP278" s="748"/>
      <c r="FHQ278" s="748"/>
      <c r="FHR278" s="749"/>
      <c r="FHS278" s="749"/>
      <c r="FHT278" s="748"/>
      <c r="FHU278" s="748"/>
      <c r="FHV278" s="748"/>
      <c r="FHW278" s="748"/>
      <c r="FHX278" s="748"/>
      <c r="FHY278" s="746"/>
      <c r="FHZ278" s="751"/>
      <c r="FIA278" s="748"/>
      <c r="FIB278" s="748"/>
      <c r="FIC278" s="748"/>
      <c r="FID278" s="748"/>
      <c r="FIE278" s="748"/>
      <c r="FIF278" s="748"/>
      <c r="FIG278" s="748"/>
      <c r="FIH278" s="750"/>
      <c r="FII278" s="750"/>
      <c r="FIJ278" s="750"/>
      <c r="FIK278" s="750"/>
      <c r="FIL278" s="750"/>
      <c r="FIM278" s="750"/>
      <c r="FIN278" s="750"/>
      <c r="FIO278" s="750"/>
      <c r="FIP278" s="750"/>
      <c r="FIQ278" s="750"/>
      <c r="FIR278" s="750"/>
      <c r="FIS278" s="750"/>
      <c r="FIT278" s="750"/>
      <c r="FIU278" s="750"/>
      <c r="FIV278" s="750"/>
      <c r="FIW278" s="750"/>
      <c r="FIX278" s="750"/>
      <c r="FIY278" s="750"/>
      <c r="FIZ278" s="750"/>
      <c r="FJA278" s="750"/>
      <c r="FJB278" s="750"/>
      <c r="FJC278" s="750"/>
      <c r="FJD278" s="750"/>
      <c r="FJE278" s="750"/>
      <c r="FJF278" s="750"/>
      <c r="FJG278" s="750"/>
      <c r="FJH278" s="750"/>
      <c r="FJI278" s="750"/>
      <c r="FJJ278" s="750"/>
      <c r="FJK278" s="750"/>
      <c r="FJL278" s="750"/>
      <c r="FJM278" s="750"/>
      <c r="FJN278" s="750"/>
      <c r="FJO278" s="750"/>
      <c r="FJP278" s="750"/>
      <c r="FJQ278" s="750"/>
      <c r="FJR278" s="750"/>
      <c r="FJS278" s="750"/>
      <c r="FJT278" s="750"/>
      <c r="FJU278" s="750"/>
      <c r="FJV278" s="750"/>
      <c r="FJW278" s="750"/>
      <c r="FJX278" s="750"/>
      <c r="FJY278" s="750"/>
      <c r="FJZ278" s="748"/>
      <c r="FKA278" s="748"/>
      <c r="FKB278" s="748"/>
      <c r="FKC278" s="748"/>
      <c r="FKD278" s="748"/>
      <c r="FKE278" s="748"/>
      <c r="FKF278" s="748"/>
      <c r="FKG278" s="748"/>
      <c r="FKH278" s="748"/>
      <c r="FKI278" s="748"/>
      <c r="FKJ278" s="748"/>
      <c r="FKK278" s="748"/>
      <c r="FKL278" s="748"/>
      <c r="FKM278" s="748"/>
      <c r="FKN278" s="748"/>
      <c r="FKO278" s="748"/>
      <c r="FKP278" s="748"/>
      <c r="FKQ278" s="748"/>
      <c r="FKR278" s="748"/>
      <c r="FKS278" s="748"/>
      <c r="FKT278" s="748"/>
      <c r="FKU278" s="748"/>
      <c r="FKV278" s="748"/>
      <c r="FKW278" s="748"/>
      <c r="FKX278" s="749"/>
      <c r="FKY278" s="749"/>
      <c r="FKZ278" s="749"/>
      <c r="FLA278" s="749"/>
      <c r="FLB278" s="749"/>
      <c r="FLC278" s="748"/>
      <c r="FLD278" s="748"/>
      <c r="FLE278" s="749"/>
      <c r="FLF278" s="749"/>
      <c r="FLG278" s="748"/>
      <c r="FLH278" s="748"/>
      <c r="FLI278" s="749"/>
      <c r="FLJ278" s="749"/>
      <c r="FLK278" s="748"/>
      <c r="FLL278" s="748"/>
      <c r="FLM278" s="748"/>
      <c r="FLN278" s="748"/>
      <c r="FLO278" s="748"/>
      <c r="FLP278" s="748"/>
      <c r="FLQ278" s="748"/>
      <c r="FLR278" s="749"/>
      <c r="FLS278" s="749"/>
      <c r="FLT278" s="748"/>
      <c r="FLU278" s="748"/>
      <c r="FLV278" s="749"/>
      <c r="FLW278" s="749"/>
      <c r="FLX278" s="748"/>
      <c r="FLY278" s="748"/>
      <c r="FLZ278" s="748"/>
      <c r="FMA278" s="748"/>
      <c r="FMB278" s="748"/>
      <c r="FMC278" s="746"/>
      <c r="FMD278" s="751"/>
      <c r="FME278" s="748"/>
      <c r="FMF278" s="748"/>
      <c r="FMG278" s="748"/>
      <c r="FMH278" s="748"/>
      <c r="FMI278" s="748"/>
      <c r="FMJ278" s="748"/>
      <c r="FMK278" s="748"/>
      <c r="FML278" s="750"/>
      <c r="FMM278" s="750"/>
      <c r="FMN278" s="750"/>
      <c r="FMO278" s="750"/>
      <c r="FMP278" s="750"/>
      <c r="FMQ278" s="750"/>
      <c r="FMR278" s="750"/>
      <c r="FMS278" s="750"/>
      <c r="FMT278" s="750"/>
      <c r="FMU278" s="750"/>
      <c r="FMV278" s="750"/>
      <c r="FMW278" s="750"/>
      <c r="FMX278" s="750"/>
      <c r="FMY278" s="750"/>
      <c r="FMZ278" s="750"/>
      <c r="FNA278" s="750"/>
      <c r="FNB278" s="750"/>
      <c r="FNC278" s="750"/>
      <c r="FND278" s="750"/>
      <c r="FNE278" s="750"/>
      <c r="FNF278" s="750"/>
      <c r="FNG278" s="750"/>
      <c r="FNH278" s="750"/>
      <c r="FNI278" s="750"/>
      <c r="FNJ278" s="750"/>
      <c r="FNK278" s="750"/>
      <c r="FNL278" s="750"/>
      <c r="FNM278" s="750"/>
      <c r="FNN278" s="750"/>
      <c r="FNO278" s="750"/>
      <c r="FNP278" s="750"/>
      <c r="FNQ278" s="750"/>
      <c r="FNR278" s="750"/>
      <c r="FNS278" s="750"/>
      <c r="FNT278" s="750"/>
      <c r="FNU278" s="750"/>
      <c r="FNV278" s="750"/>
      <c r="FNW278" s="750"/>
      <c r="FNX278" s="750"/>
      <c r="FNY278" s="750"/>
      <c r="FNZ278" s="750"/>
      <c r="FOA278" s="750"/>
      <c r="FOB278" s="750"/>
      <c r="FOC278" s="750"/>
      <c r="FOD278" s="748"/>
      <c r="FOE278" s="748"/>
      <c r="FOF278" s="748"/>
      <c r="FOG278" s="748"/>
      <c r="FOH278" s="748"/>
      <c r="FOI278" s="748"/>
      <c r="FOJ278" s="748"/>
      <c r="FOK278" s="748"/>
      <c r="FOL278" s="748"/>
      <c r="FOM278" s="748"/>
      <c r="FON278" s="748"/>
      <c r="FOO278" s="748"/>
      <c r="FOP278" s="748"/>
      <c r="FOQ278" s="748"/>
      <c r="FOR278" s="748"/>
      <c r="FOS278" s="748"/>
      <c r="FOT278" s="748"/>
      <c r="FOU278" s="748"/>
      <c r="FOV278" s="748"/>
      <c r="FOW278" s="748"/>
      <c r="FOX278" s="748"/>
      <c r="FOY278" s="748"/>
      <c r="FOZ278" s="748"/>
      <c r="FPA278" s="748"/>
      <c r="FPB278" s="749"/>
      <c r="FPC278" s="749"/>
      <c r="FPD278" s="749"/>
      <c r="FPE278" s="749"/>
      <c r="FPF278" s="749"/>
      <c r="FPG278" s="748"/>
      <c r="FPH278" s="748"/>
      <c r="FPI278" s="749"/>
      <c r="FPJ278" s="749"/>
      <c r="FPK278" s="748"/>
      <c r="FPL278" s="748"/>
      <c r="FPM278" s="749"/>
      <c r="FPN278" s="749"/>
      <c r="FPO278" s="748"/>
      <c r="FPP278" s="748"/>
      <c r="FPQ278" s="748"/>
      <c r="FPR278" s="748"/>
      <c r="FPS278" s="748"/>
      <c r="FPT278" s="748"/>
      <c r="FPU278" s="748"/>
      <c r="FPV278" s="749"/>
      <c r="FPW278" s="749"/>
      <c r="FPX278" s="748"/>
      <c r="FPY278" s="748"/>
      <c r="FPZ278" s="749"/>
      <c r="FQA278" s="749"/>
      <c r="FQB278" s="748"/>
      <c r="FQC278" s="748"/>
      <c r="FQD278" s="748"/>
      <c r="FQE278" s="748"/>
      <c r="FQF278" s="748"/>
      <c r="FQG278" s="746"/>
      <c r="FQH278" s="751"/>
      <c r="FQI278" s="748"/>
      <c r="FQJ278" s="748"/>
      <c r="FQK278" s="748"/>
      <c r="FQL278" s="748"/>
      <c r="FQM278" s="748"/>
      <c r="FQN278" s="748"/>
      <c r="FQO278" s="748"/>
      <c r="FQP278" s="750"/>
      <c r="FQQ278" s="750"/>
      <c r="FQR278" s="750"/>
      <c r="FQS278" s="750"/>
      <c r="FQT278" s="750"/>
      <c r="FQU278" s="750"/>
      <c r="FQV278" s="750"/>
      <c r="FQW278" s="750"/>
      <c r="FQX278" s="750"/>
      <c r="FQY278" s="750"/>
      <c r="FQZ278" s="750"/>
      <c r="FRA278" s="750"/>
      <c r="FRB278" s="750"/>
      <c r="FRC278" s="750"/>
      <c r="FRD278" s="750"/>
      <c r="FRE278" s="750"/>
      <c r="FRF278" s="750"/>
      <c r="FRG278" s="750"/>
      <c r="FRH278" s="750"/>
      <c r="FRI278" s="750"/>
      <c r="FRJ278" s="750"/>
      <c r="FRK278" s="750"/>
      <c r="FRL278" s="750"/>
      <c r="FRM278" s="750"/>
      <c r="FRN278" s="750"/>
      <c r="FRO278" s="750"/>
      <c r="FRP278" s="750"/>
      <c r="FRQ278" s="750"/>
      <c r="FRR278" s="750"/>
      <c r="FRS278" s="750"/>
      <c r="FRT278" s="750"/>
      <c r="FRU278" s="750"/>
      <c r="FRV278" s="750"/>
      <c r="FRW278" s="750"/>
      <c r="FRX278" s="750"/>
      <c r="FRY278" s="750"/>
      <c r="FRZ278" s="750"/>
      <c r="FSA278" s="750"/>
      <c r="FSB278" s="750"/>
      <c r="FSC278" s="750"/>
      <c r="FSD278" s="750"/>
      <c r="FSE278" s="750"/>
      <c r="FSF278" s="750"/>
      <c r="FSG278" s="750"/>
      <c r="FSH278" s="748"/>
      <c r="FSI278" s="748"/>
      <c r="FSJ278" s="748"/>
      <c r="FSK278" s="748"/>
      <c r="FSL278" s="748"/>
      <c r="FSM278" s="748"/>
      <c r="FSN278" s="748"/>
      <c r="FSO278" s="748"/>
      <c r="FSP278" s="748"/>
      <c r="FSQ278" s="748"/>
      <c r="FSR278" s="748"/>
      <c r="FSS278" s="748"/>
      <c r="FST278" s="748"/>
      <c r="FSU278" s="748"/>
      <c r="FSV278" s="748"/>
      <c r="FSW278" s="748"/>
      <c r="FSX278" s="748"/>
      <c r="FSY278" s="748"/>
      <c r="FSZ278" s="748"/>
      <c r="FTA278" s="748"/>
      <c r="FTB278" s="748"/>
      <c r="FTC278" s="748"/>
      <c r="FTD278" s="748"/>
      <c r="FTE278" s="748"/>
      <c r="FTF278" s="749"/>
      <c r="FTG278" s="749"/>
      <c r="FTH278" s="749"/>
      <c r="FTI278" s="749"/>
      <c r="FTJ278" s="749"/>
      <c r="FTK278" s="748"/>
      <c r="FTL278" s="748"/>
      <c r="FTM278" s="749"/>
      <c r="FTN278" s="749"/>
      <c r="FTO278" s="748"/>
      <c r="FTP278" s="748"/>
      <c r="FTQ278" s="749"/>
      <c r="FTR278" s="749"/>
      <c r="FTS278" s="748"/>
      <c r="FTT278" s="748"/>
      <c r="FTU278" s="748"/>
      <c r="FTV278" s="748"/>
      <c r="FTW278" s="748"/>
      <c r="FTX278" s="748"/>
      <c r="FTY278" s="748"/>
      <c r="FTZ278" s="749"/>
      <c r="FUA278" s="749"/>
      <c r="FUB278" s="748"/>
      <c r="FUC278" s="748"/>
      <c r="FUD278" s="749"/>
      <c r="FUE278" s="749"/>
      <c r="FUF278" s="748"/>
      <c r="FUG278" s="748"/>
      <c r="FUH278" s="748"/>
      <c r="FUI278" s="748"/>
      <c r="FUJ278" s="748"/>
      <c r="FUK278" s="746"/>
      <c r="FUL278" s="751"/>
      <c r="FUM278" s="748"/>
      <c r="FUN278" s="748"/>
      <c r="FUO278" s="748"/>
      <c r="FUP278" s="748"/>
      <c r="FUQ278" s="748"/>
      <c r="FUR278" s="748"/>
      <c r="FUS278" s="748"/>
      <c r="FUT278" s="750"/>
      <c r="FUU278" s="750"/>
      <c r="FUV278" s="750"/>
      <c r="FUW278" s="750"/>
      <c r="FUX278" s="750"/>
      <c r="FUY278" s="750"/>
      <c r="FUZ278" s="750"/>
      <c r="FVA278" s="750"/>
      <c r="FVB278" s="750"/>
      <c r="FVC278" s="750"/>
      <c r="FVD278" s="750"/>
      <c r="FVE278" s="750"/>
      <c r="FVF278" s="750"/>
      <c r="FVG278" s="750"/>
      <c r="FVH278" s="750"/>
      <c r="FVI278" s="750"/>
      <c r="FVJ278" s="750"/>
      <c r="FVK278" s="750"/>
      <c r="FVL278" s="750"/>
      <c r="FVM278" s="750"/>
      <c r="FVN278" s="750"/>
      <c r="FVO278" s="750"/>
      <c r="FVP278" s="750"/>
      <c r="FVQ278" s="750"/>
      <c r="FVR278" s="750"/>
      <c r="FVS278" s="750"/>
      <c r="FVT278" s="750"/>
      <c r="FVU278" s="750"/>
      <c r="FVV278" s="750"/>
      <c r="FVW278" s="750"/>
      <c r="FVX278" s="750"/>
      <c r="FVY278" s="750"/>
      <c r="FVZ278" s="750"/>
      <c r="FWA278" s="750"/>
      <c r="FWB278" s="750"/>
      <c r="FWC278" s="750"/>
      <c r="FWD278" s="750"/>
      <c r="FWE278" s="750"/>
      <c r="FWF278" s="750"/>
      <c r="FWG278" s="750"/>
      <c r="FWH278" s="750"/>
      <c r="FWI278" s="750"/>
      <c r="FWJ278" s="750"/>
      <c r="FWK278" s="750"/>
      <c r="FWL278" s="748"/>
      <c r="FWM278" s="748"/>
      <c r="FWN278" s="748"/>
      <c r="FWO278" s="748"/>
      <c r="FWP278" s="748"/>
      <c r="FWQ278" s="748"/>
      <c r="FWR278" s="748"/>
      <c r="FWS278" s="748"/>
      <c r="FWT278" s="748"/>
      <c r="FWU278" s="748"/>
      <c r="FWV278" s="748"/>
      <c r="FWW278" s="748"/>
      <c r="FWX278" s="748"/>
      <c r="FWY278" s="748"/>
      <c r="FWZ278" s="748"/>
      <c r="FXA278" s="748"/>
      <c r="FXB278" s="748"/>
      <c r="FXC278" s="748"/>
      <c r="FXD278" s="748"/>
      <c r="FXE278" s="748"/>
      <c r="FXF278" s="748"/>
      <c r="FXG278" s="748"/>
      <c r="FXH278" s="748"/>
      <c r="FXI278" s="748"/>
      <c r="FXJ278" s="749"/>
      <c r="FXK278" s="749"/>
      <c r="FXL278" s="749"/>
      <c r="FXM278" s="749"/>
      <c r="FXN278" s="749"/>
      <c r="FXO278" s="748"/>
      <c r="FXP278" s="748"/>
      <c r="FXQ278" s="749"/>
      <c r="FXR278" s="749"/>
      <c r="FXS278" s="748"/>
      <c r="FXT278" s="748"/>
      <c r="FXU278" s="749"/>
      <c r="FXV278" s="749"/>
      <c r="FXW278" s="748"/>
      <c r="FXX278" s="748"/>
      <c r="FXY278" s="748"/>
      <c r="FXZ278" s="748"/>
      <c r="FYA278" s="748"/>
      <c r="FYB278" s="748"/>
      <c r="FYC278" s="748"/>
      <c r="FYD278" s="749"/>
      <c r="FYE278" s="749"/>
      <c r="FYF278" s="748"/>
      <c r="FYG278" s="748"/>
      <c r="FYH278" s="749"/>
      <c r="FYI278" s="749"/>
      <c r="FYJ278" s="748"/>
      <c r="FYK278" s="748"/>
      <c r="FYL278" s="748"/>
      <c r="FYM278" s="748"/>
      <c r="FYN278" s="748"/>
      <c r="FYO278" s="746"/>
      <c r="FYP278" s="751"/>
      <c r="FYQ278" s="748"/>
      <c r="FYR278" s="748"/>
      <c r="FYS278" s="748"/>
      <c r="FYT278" s="748"/>
      <c r="FYU278" s="748"/>
      <c r="FYV278" s="748"/>
      <c r="FYW278" s="748"/>
      <c r="FYX278" s="750"/>
      <c r="FYY278" s="750"/>
      <c r="FYZ278" s="750"/>
      <c r="FZA278" s="750"/>
      <c r="FZB278" s="750"/>
      <c r="FZC278" s="750"/>
      <c r="FZD278" s="750"/>
      <c r="FZE278" s="750"/>
      <c r="FZF278" s="750"/>
      <c r="FZG278" s="750"/>
      <c r="FZH278" s="750"/>
      <c r="FZI278" s="750"/>
      <c r="FZJ278" s="750"/>
      <c r="FZK278" s="750"/>
      <c r="FZL278" s="750"/>
      <c r="FZM278" s="750"/>
      <c r="FZN278" s="750"/>
      <c r="FZO278" s="750"/>
      <c r="FZP278" s="750"/>
      <c r="FZQ278" s="750"/>
      <c r="FZR278" s="750"/>
      <c r="FZS278" s="750"/>
      <c r="FZT278" s="750"/>
      <c r="FZU278" s="750"/>
      <c r="FZV278" s="750"/>
      <c r="FZW278" s="750"/>
      <c r="FZX278" s="750"/>
      <c r="FZY278" s="750"/>
      <c r="FZZ278" s="750"/>
      <c r="GAA278" s="750"/>
      <c r="GAB278" s="750"/>
      <c r="GAC278" s="750"/>
      <c r="GAD278" s="750"/>
      <c r="GAE278" s="750"/>
      <c r="GAF278" s="750"/>
      <c r="GAG278" s="750"/>
      <c r="GAH278" s="750"/>
      <c r="GAI278" s="750"/>
      <c r="GAJ278" s="750"/>
      <c r="GAK278" s="750"/>
      <c r="GAL278" s="750"/>
      <c r="GAM278" s="750"/>
      <c r="GAN278" s="750"/>
      <c r="GAO278" s="750"/>
      <c r="GAP278" s="748"/>
      <c r="GAQ278" s="748"/>
      <c r="GAR278" s="748"/>
      <c r="GAS278" s="748"/>
      <c r="GAT278" s="748"/>
      <c r="GAU278" s="748"/>
      <c r="GAV278" s="748"/>
      <c r="GAW278" s="748"/>
      <c r="GAX278" s="748"/>
      <c r="GAY278" s="748"/>
      <c r="GAZ278" s="748"/>
      <c r="GBA278" s="748"/>
      <c r="GBB278" s="748"/>
      <c r="GBC278" s="748"/>
      <c r="GBD278" s="748"/>
      <c r="GBE278" s="748"/>
      <c r="GBF278" s="748"/>
      <c r="GBG278" s="748"/>
      <c r="GBH278" s="748"/>
      <c r="GBI278" s="748"/>
      <c r="GBJ278" s="748"/>
      <c r="GBK278" s="748"/>
      <c r="GBL278" s="748"/>
      <c r="GBM278" s="748"/>
      <c r="GBN278" s="749"/>
      <c r="GBO278" s="749"/>
      <c r="GBP278" s="749"/>
      <c r="GBQ278" s="749"/>
      <c r="GBR278" s="749"/>
      <c r="GBS278" s="748"/>
      <c r="GBT278" s="748"/>
      <c r="GBU278" s="749"/>
      <c r="GBV278" s="749"/>
      <c r="GBW278" s="748"/>
      <c r="GBX278" s="748"/>
      <c r="GBY278" s="749"/>
      <c r="GBZ278" s="749"/>
      <c r="GCA278" s="748"/>
      <c r="GCB278" s="748"/>
      <c r="GCC278" s="748"/>
      <c r="GCD278" s="748"/>
      <c r="GCE278" s="748"/>
      <c r="GCF278" s="748"/>
      <c r="GCG278" s="748"/>
      <c r="GCH278" s="749"/>
      <c r="GCI278" s="749"/>
      <c r="GCJ278" s="748"/>
      <c r="GCK278" s="748"/>
      <c r="GCL278" s="749"/>
      <c r="GCM278" s="749"/>
      <c r="GCN278" s="748"/>
      <c r="GCO278" s="748"/>
      <c r="GCP278" s="748"/>
      <c r="GCQ278" s="748"/>
      <c r="GCR278" s="748"/>
      <c r="GCS278" s="746"/>
      <c r="GCT278" s="751"/>
      <c r="GCU278" s="748"/>
      <c r="GCV278" s="748"/>
      <c r="GCW278" s="748"/>
      <c r="GCX278" s="748"/>
      <c r="GCY278" s="748"/>
      <c r="GCZ278" s="748"/>
      <c r="GDA278" s="748"/>
      <c r="GDB278" s="750"/>
      <c r="GDC278" s="750"/>
      <c r="GDD278" s="750"/>
      <c r="GDE278" s="750"/>
      <c r="GDF278" s="750"/>
      <c r="GDG278" s="750"/>
      <c r="GDH278" s="750"/>
      <c r="GDI278" s="750"/>
      <c r="GDJ278" s="750"/>
      <c r="GDK278" s="750"/>
      <c r="GDL278" s="750"/>
      <c r="GDM278" s="750"/>
      <c r="GDN278" s="750"/>
      <c r="GDO278" s="750"/>
      <c r="GDP278" s="750"/>
      <c r="GDQ278" s="750"/>
      <c r="GDR278" s="750"/>
      <c r="GDS278" s="750"/>
      <c r="GDT278" s="750"/>
      <c r="GDU278" s="750"/>
      <c r="GDV278" s="750"/>
      <c r="GDW278" s="750"/>
      <c r="GDX278" s="750"/>
      <c r="GDY278" s="750"/>
      <c r="GDZ278" s="750"/>
      <c r="GEA278" s="750"/>
      <c r="GEB278" s="750"/>
      <c r="GEC278" s="750"/>
      <c r="GED278" s="750"/>
      <c r="GEE278" s="750"/>
      <c r="GEF278" s="750"/>
      <c r="GEG278" s="750"/>
      <c r="GEH278" s="750"/>
      <c r="GEI278" s="750"/>
      <c r="GEJ278" s="750"/>
      <c r="GEK278" s="750"/>
      <c r="GEL278" s="750"/>
      <c r="GEM278" s="750"/>
      <c r="GEN278" s="750"/>
      <c r="GEO278" s="750"/>
      <c r="GEP278" s="750"/>
      <c r="GEQ278" s="750"/>
      <c r="GER278" s="750"/>
      <c r="GES278" s="750"/>
      <c r="GET278" s="748"/>
      <c r="GEU278" s="748"/>
      <c r="GEV278" s="748"/>
      <c r="GEW278" s="748"/>
      <c r="GEX278" s="748"/>
      <c r="GEY278" s="748"/>
      <c r="GEZ278" s="748"/>
      <c r="GFA278" s="748"/>
      <c r="GFB278" s="748"/>
      <c r="GFC278" s="748"/>
      <c r="GFD278" s="748"/>
      <c r="GFE278" s="748"/>
      <c r="GFF278" s="748"/>
      <c r="GFG278" s="748"/>
      <c r="GFH278" s="748"/>
      <c r="GFI278" s="748"/>
      <c r="GFJ278" s="748"/>
      <c r="GFK278" s="748"/>
      <c r="GFL278" s="748"/>
      <c r="GFM278" s="748"/>
      <c r="GFN278" s="748"/>
      <c r="GFO278" s="748"/>
      <c r="GFP278" s="748"/>
      <c r="GFQ278" s="748"/>
      <c r="GFR278" s="749"/>
      <c r="GFS278" s="749"/>
      <c r="GFT278" s="749"/>
      <c r="GFU278" s="749"/>
      <c r="GFV278" s="749"/>
      <c r="GFW278" s="748"/>
      <c r="GFX278" s="748"/>
      <c r="GFY278" s="749"/>
      <c r="GFZ278" s="749"/>
      <c r="GGA278" s="748"/>
      <c r="GGB278" s="748"/>
      <c r="GGC278" s="749"/>
      <c r="GGD278" s="749"/>
      <c r="GGE278" s="748"/>
      <c r="GGF278" s="748"/>
      <c r="GGG278" s="748"/>
      <c r="GGH278" s="748"/>
      <c r="GGI278" s="748"/>
      <c r="GGJ278" s="748"/>
      <c r="GGK278" s="748"/>
      <c r="GGL278" s="749"/>
      <c r="GGM278" s="749"/>
      <c r="GGN278" s="748"/>
      <c r="GGO278" s="748"/>
      <c r="GGP278" s="749"/>
      <c r="GGQ278" s="749"/>
      <c r="GGR278" s="748"/>
      <c r="GGS278" s="748"/>
      <c r="GGT278" s="748"/>
      <c r="GGU278" s="748"/>
      <c r="GGV278" s="748"/>
      <c r="GGW278" s="746"/>
      <c r="GGX278" s="751"/>
      <c r="GGY278" s="748"/>
      <c r="GGZ278" s="748"/>
      <c r="GHA278" s="748"/>
      <c r="GHB278" s="748"/>
      <c r="GHC278" s="748"/>
      <c r="GHD278" s="748"/>
      <c r="GHE278" s="748"/>
      <c r="GHF278" s="750"/>
      <c r="GHG278" s="750"/>
      <c r="GHH278" s="750"/>
      <c r="GHI278" s="750"/>
      <c r="GHJ278" s="750"/>
      <c r="GHK278" s="750"/>
      <c r="GHL278" s="750"/>
      <c r="GHM278" s="750"/>
      <c r="GHN278" s="750"/>
      <c r="GHO278" s="750"/>
      <c r="GHP278" s="750"/>
      <c r="GHQ278" s="750"/>
      <c r="GHR278" s="750"/>
      <c r="GHS278" s="750"/>
      <c r="GHT278" s="750"/>
      <c r="GHU278" s="750"/>
      <c r="GHV278" s="750"/>
      <c r="GHW278" s="750"/>
      <c r="GHX278" s="750"/>
      <c r="GHY278" s="750"/>
      <c r="GHZ278" s="750"/>
      <c r="GIA278" s="750"/>
      <c r="GIB278" s="750"/>
      <c r="GIC278" s="750"/>
      <c r="GID278" s="750"/>
      <c r="GIE278" s="750"/>
      <c r="GIF278" s="750"/>
      <c r="GIG278" s="750"/>
      <c r="GIH278" s="750"/>
      <c r="GII278" s="750"/>
      <c r="GIJ278" s="750"/>
      <c r="GIK278" s="750"/>
      <c r="GIL278" s="750"/>
      <c r="GIM278" s="750"/>
      <c r="GIN278" s="750"/>
      <c r="GIO278" s="750"/>
      <c r="GIP278" s="750"/>
      <c r="GIQ278" s="750"/>
      <c r="GIR278" s="750"/>
      <c r="GIS278" s="750"/>
      <c r="GIT278" s="750"/>
      <c r="GIU278" s="750"/>
      <c r="GIV278" s="750"/>
      <c r="GIW278" s="750"/>
      <c r="GIX278" s="748"/>
      <c r="GIY278" s="748"/>
      <c r="GIZ278" s="748"/>
      <c r="GJA278" s="748"/>
      <c r="GJB278" s="748"/>
      <c r="GJC278" s="748"/>
      <c r="GJD278" s="748"/>
      <c r="GJE278" s="748"/>
      <c r="GJF278" s="748"/>
      <c r="GJG278" s="748"/>
      <c r="GJH278" s="748"/>
      <c r="GJI278" s="748"/>
      <c r="GJJ278" s="748"/>
      <c r="GJK278" s="748"/>
      <c r="GJL278" s="748"/>
      <c r="GJM278" s="748"/>
      <c r="GJN278" s="748"/>
      <c r="GJO278" s="748"/>
      <c r="GJP278" s="748"/>
      <c r="GJQ278" s="748"/>
      <c r="GJR278" s="748"/>
      <c r="GJS278" s="748"/>
      <c r="GJT278" s="748"/>
      <c r="GJU278" s="748"/>
      <c r="GJV278" s="749"/>
      <c r="GJW278" s="749"/>
      <c r="GJX278" s="749"/>
      <c r="GJY278" s="749"/>
      <c r="GJZ278" s="749"/>
      <c r="GKA278" s="748"/>
      <c r="GKB278" s="748"/>
      <c r="GKC278" s="749"/>
      <c r="GKD278" s="749"/>
      <c r="GKE278" s="748"/>
      <c r="GKF278" s="748"/>
      <c r="GKG278" s="749"/>
      <c r="GKH278" s="749"/>
      <c r="GKI278" s="748"/>
      <c r="GKJ278" s="748"/>
      <c r="GKK278" s="748"/>
      <c r="GKL278" s="748"/>
      <c r="GKM278" s="748"/>
      <c r="GKN278" s="748"/>
      <c r="GKO278" s="748"/>
      <c r="GKP278" s="749"/>
      <c r="GKQ278" s="749"/>
      <c r="GKR278" s="748"/>
      <c r="GKS278" s="748"/>
      <c r="GKT278" s="749"/>
      <c r="GKU278" s="749"/>
      <c r="GKV278" s="748"/>
      <c r="GKW278" s="748"/>
      <c r="GKX278" s="748"/>
      <c r="GKY278" s="748"/>
      <c r="GKZ278" s="748"/>
      <c r="GLA278" s="746"/>
      <c r="GLB278" s="751"/>
      <c r="GLC278" s="748"/>
      <c r="GLD278" s="748"/>
      <c r="GLE278" s="748"/>
      <c r="GLF278" s="748"/>
      <c r="GLG278" s="748"/>
      <c r="GLH278" s="748"/>
      <c r="GLI278" s="748"/>
      <c r="GLJ278" s="750"/>
      <c r="GLK278" s="750"/>
      <c r="GLL278" s="750"/>
      <c r="GLM278" s="750"/>
      <c r="GLN278" s="750"/>
      <c r="GLO278" s="750"/>
      <c r="GLP278" s="750"/>
      <c r="GLQ278" s="750"/>
      <c r="GLR278" s="750"/>
      <c r="GLS278" s="750"/>
      <c r="GLT278" s="750"/>
      <c r="GLU278" s="750"/>
      <c r="GLV278" s="750"/>
      <c r="GLW278" s="750"/>
      <c r="GLX278" s="750"/>
      <c r="GLY278" s="750"/>
      <c r="GLZ278" s="750"/>
      <c r="GMA278" s="750"/>
      <c r="GMB278" s="750"/>
      <c r="GMC278" s="750"/>
      <c r="GMD278" s="750"/>
      <c r="GME278" s="750"/>
      <c r="GMF278" s="750"/>
      <c r="GMG278" s="750"/>
      <c r="GMH278" s="750"/>
      <c r="GMI278" s="750"/>
      <c r="GMJ278" s="750"/>
      <c r="GMK278" s="750"/>
      <c r="GML278" s="750"/>
      <c r="GMM278" s="750"/>
      <c r="GMN278" s="750"/>
      <c r="GMO278" s="750"/>
      <c r="GMP278" s="750"/>
      <c r="GMQ278" s="750"/>
      <c r="GMR278" s="750"/>
      <c r="GMS278" s="750"/>
      <c r="GMT278" s="750"/>
      <c r="GMU278" s="750"/>
      <c r="GMV278" s="750"/>
      <c r="GMW278" s="750"/>
      <c r="GMX278" s="750"/>
      <c r="GMY278" s="750"/>
      <c r="GMZ278" s="750"/>
      <c r="GNA278" s="750"/>
      <c r="GNB278" s="748"/>
      <c r="GNC278" s="748"/>
      <c r="GND278" s="748"/>
      <c r="GNE278" s="748"/>
      <c r="GNF278" s="748"/>
      <c r="GNG278" s="748"/>
      <c r="GNH278" s="748"/>
      <c r="GNI278" s="748"/>
      <c r="GNJ278" s="748"/>
      <c r="GNK278" s="748"/>
      <c r="GNL278" s="748"/>
      <c r="GNM278" s="748"/>
      <c r="GNN278" s="748"/>
      <c r="GNO278" s="748"/>
      <c r="GNP278" s="748"/>
      <c r="GNQ278" s="748"/>
      <c r="GNR278" s="748"/>
      <c r="GNS278" s="748"/>
      <c r="GNT278" s="748"/>
      <c r="GNU278" s="748"/>
      <c r="GNV278" s="748"/>
      <c r="GNW278" s="748"/>
      <c r="GNX278" s="748"/>
      <c r="GNY278" s="748"/>
      <c r="GNZ278" s="749"/>
      <c r="GOA278" s="749"/>
      <c r="GOB278" s="749"/>
      <c r="GOC278" s="749"/>
      <c r="GOD278" s="749"/>
      <c r="GOE278" s="748"/>
      <c r="GOF278" s="748"/>
      <c r="GOG278" s="749"/>
      <c r="GOH278" s="749"/>
      <c r="GOI278" s="748"/>
      <c r="GOJ278" s="748"/>
      <c r="GOK278" s="749"/>
      <c r="GOL278" s="749"/>
      <c r="GOM278" s="748"/>
      <c r="GON278" s="748"/>
      <c r="GOO278" s="748"/>
      <c r="GOP278" s="748"/>
      <c r="GOQ278" s="748"/>
      <c r="GOR278" s="748"/>
      <c r="GOS278" s="748"/>
      <c r="GOT278" s="749"/>
      <c r="GOU278" s="749"/>
      <c r="GOV278" s="748"/>
      <c r="GOW278" s="748"/>
      <c r="GOX278" s="749"/>
      <c r="GOY278" s="749"/>
      <c r="GOZ278" s="748"/>
      <c r="GPA278" s="748"/>
      <c r="GPB278" s="748"/>
      <c r="GPC278" s="748"/>
      <c r="GPD278" s="748"/>
      <c r="GPE278" s="746"/>
      <c r="GPF278" s="751"/>
      <c r="GPG278" s="748"/>
      <c r="GPH278" s="748"/>
      <c r="GPI278" s="748"/>
      <c r="GPJ278" s="748"/>
      <c r="GPK278" s="748"/>
      <c r="GPL278" s="748"/>
      <c r="GPM278" s="748"/>
      <c r="GPN278" s="750"/>
      <c r="GPO278" s="750"/>
      <c r="GPP278" s="750"/>
      <c r="GPQ278" s="750"/>
      <c r="GPR278" s="750"/>
      <c r="GPS278" s="750"/>
      <c r="GPT278" s="750"/>
      <c r="GPU278" s="750"/>
      <c r="GPV278" s="750"/>
      <c r="GPW278" s="750"/>
      <c r="GPX278" s="750"/>
      <c r="GPY278" s="750"/>
      <c r="GPZ278" s="750"/>
      <c r="GQA278" s="750"/>
      <c r="GQB278" s="750"/>
      <c r="GQC278" s="750"/>
      <c r="GQD278" s="750"/>
      <c r="GQE278" s="750"/>
      <c r="GQF278" s="750"/>
      <c r="GQG278" s="750"/>
      <c r="GQH278" s="750"/>
      <c r="GQI278" s="750"/>
      <c r="GQJ278" s="750"/>
      <c r="GQK278" s="750"/>
      <c r="GQL278" s="750"/>
      <c r="GQM278" s="750"/>
      <c r="GQN278" s="750"/>
      <c r="GQO278" s="750"/>
      <c r="GQP278" s="750"/>
      <c r="GQQ278" s="750"/>
      <c r="GQR278" s="750"/>
      <c r="GQS278" s="750"/>
      <c r="GQT278" s="750"/>
      <c r="GQU278" s="750"/>
      <c r="GQV278" s="750"/>
      <c r="GQW278" s="750"/>
      <c r="GQX278" s="750"/>
      <c r="GQY278" s="750"/>
      <c r="GQZ278" s="750"/>
      <c r="GRA278" s="750"/>
      <c r="GRB278" s="750"/>
      <c r="GRC278" s="750"/>
      <c r="GRD278" s="750"/>
      <c r="GRE278" s="750"/>
      <c r="GRF278" s="748"/>
      <c r="GRG278" s="748"/>
      <c r="GRH278" s="748"/>
      <c r="GRI278" s="748"/>
      <c r="GRJ278" s="748"/>
      <c r="GRK278" s="748"/>
      <c r="GRL278" s="748"/>
      <c r="GRM278" s="748"/>
      <c r="GRN278" s="748"/>
      <c r="GRO278" s="748"/>
      <c r="GRP278" s="748"/>
      <c r="GRQ278" s="748"/>
      <c r="GRR278" s="748"/>
      <c r="GRS278" s="748"/>
      <c r="GRT278" s="748"/>
      <c r="GRU278" s="748"/>
      <c r="GRV278" s="748"/>
      <c r="GRW278" s="748"/>
      <c r="GRX278" s="748"/>
      <c r="GRY278" s="748"/>
      <c r="GRZ278" s="748"/>
      <c r="GSA278" s="748"/>
      <c r="GSB278" s="748"/>
      <c r="GSC278" s="748"/>
      <c r="GSD278" s="749"/>
      <c r="GSE278" s="749"/>
      <c r="GSF278" s="749"/>
      <c r="GSG278" s="749"/>
      <c r="GSH278" s="749"/>
      <c r="GSI278" s="748"/>
      <c r="GSJ278" s="748"/>
      <c r="GSK278" s="749"/>
      <c r="GSL278" s="749"/>
      <c r="GSM278" s="748"/>
      <c r="GSN278" s="748"/>
      <c r="GSO278" s="749"/>
      <c r="GSP278" s="749"/>
      <c r="GSQ278" s="748"/>
      <c r="GSR278" s="748"/>
      <c r="GSS278" s="748"/>
      <c r="GST278" s="748"/>
      <c r="GSU278" s="748"/>
      <c r="GSV278" s="748"/>
      <c r="GSW278" s="748"/>
      <c r="GSX278" s="749"/>
      <c r="GSY278" s="749"/>
      <c r="GSZ278" s="748"/>
      <c r="GTA278" s="748"/>
      <c r="GTB278" s="749"/>
      <c r="GTC278" s="749"/>
      <c r="GTD278" s="748"/>
      <c r="GTE278" s="748"/>
      <c r="GTF278" s="748"/>
      <c r="GTG278" s="748"/>
      <c r="GTH278" s="748"/>
      <c r="GTI278" s="746"/>
      <c r="GTJ278" s="751"/>
      <c r="GTK278" s="748"/>
      <c r="GTL278" s="748"/>
      <c r="GTM278" s="748"/>
      <c r="GTN278" s="748"/>
      <c r="GTO278" s="748"/>
      <c r="GTP278" s="748"/>
      <c r="GTQ278" s="748"/>
      <c r="GTR278" s="750"/>
      <c r="GTS278" s="750"/>
      <c r="GTT278" s="750"/>
      <c r="GTU278" s="750"/>
      <c r="GTV278" s="750"/>
      <c r="GTW278" s="750"/>
      <c r="GTX278" s="750"/>
      <c r="GTY278" s="750"/>
      <c r="GTZ278" s="750"/>
      <c r="GUA278" s="750"/>
      <c r="GUB278" s="750"/>
      <c r="GUC278" s="750"/>
      <c r="GUD278" s="750"/>
      <c r="GUE278" s="750"/>
      <c r="GUF278" s="750"/>
      <c r="GUG278" s="750"/>
      <c r="GUH278" s="750"/>
      <c r="GUI278" s="750"/>
      <c r="GUJ278" s="750"/>
      <c r="GUK278" s="750"/>
      <c r="GUL278" s="750"/>
      <c r="GUM278" s="750"/>
      <c r="GUN278" s="750"/>
      <c r="GUO278" s="750"/>
      <c r="GUP278" s="750"/>
      <c r="GUQ278" s="750"/>
      <c r="GUR278" s="750"/>
      <c r="GUS278" s="750"/>
      <c r="GUT278" s="750"/>
      <c r="GUU278" s="750"/>
      <c r="GUV278" s="750"/>
      <c r="GUW278" s="750"/>
      <c r="GUX278" s="750"/>
      <c r="GUY278" s="750"/>
      <c r="GUZ278" s="750"/>
      <c r="GVA278" s="750"/>
      <c r="GVB278" s="750"/>
      <c r="GVC278" s="750"/>
      <c r="GVD278" s="750"/>
      <c r="GVE278" s="750"/>
      <c r="GVF278" s="750"/>
      <c r="GVG278" s="750"/>
      <c r="GVH278" s="750"/>
      <c r="GVI278" s="750"/>
      <c r="GVJ278" s="748"/>
      <c r="GVK278" s="748"/>
      <c r="GVL278" s="748"/>
      <c r="GVM278" s="748"/>
      <c r="GVN278" s="748"/>
      <c r="GVO278" s="748"/>
      <c r="GVP278" s="748"/>
      <c r="GVQ278" s="748"/>
      <c r="GVR278" s="748"/>
      <c r="GVS278" s="748"/>
      <c r="GVT278" s="748"/>
      <c r="GVU278" s="748"/>
      <c r="GVV278" s="748"/>
      <c r="GVW278" s="748"/>
      <c r="GVX278" s="748"/>
      <c r="GVY278" s="748"/>
      <c r="GVZ278" s="748"/>
      <c r="GWA278" s="748"/>
      <c r="GWB278" s="748"/>
      <c r="GWC278" s="748"/>
      <c r="GWD278" s="748"/>
      <c r="GWE278" s="748"/>
      <c r="GWF278" s="748"/>
      <c r="GWG278" s="748"/>
      <c r="GWH278" s="749"/>
      <c r="GWI278" s="749"/>
      <c r="GWJ278" s="749"/>
      <c r="GWK278" s="749"/>
      <c r="GWL278" s="749"/>
      <c r="GWM278" s="748"/>
      <c r="GWN278" s="748"/>
      <c r="GWO278" s="749"/>
      <c r="GWP278" s="749"/>
      <c r="GWQ278" s="748"/>
      <c r="GWR278" s="748"/>
      <c r="GWS278" s="749"/>
      <c r="GWT278" s="749"/>
      <c r="GWU278" s="748"/>
      <c r="GWV278" s="748"/>
      <c r="GWW278" s="748"/>
      <c r="GWX278" s="748"/>
      <c r="GWY278" s="748"/>
      <c r="GWZ278" s="748"/>
      <c r="GXA278" s="748"/>
      <c r="GXB278" s="749"/>
      <c r="GXC278" s="749"/>
      <c r="GXD278" s="748"/>
      <c r="GXE278" s="748"/>
      <c r="GXF278" s="749"/>
      <c r="GXG278" s="749"/>
      <c r="GXH278" s="748"/>
      <c r="GXI278" s="748"/>
      <c r="GXJ278" s="748"/>
      <c r="GXK278" s="748"/>
      <c r="GXL278" s="748"/>
      <c r="GXM278" s="746"/>
      <c r="GXN278" s="751"/>
      <c r="GXO278" s="748"/>
      <c r="GXP278" s="748"/>
      <c r="GXQ278" s="748"/>
      <c r="GXR278" s="748"/>
      <c r="GXS278" s="748"/>
      <c r="GXT278" s="748"/>
      <c r="GXU278" s="748"/>
      <c r="GXV278" s="750"/>
      <c r="GXW278" s="750"/>
      <c r="GXX278" s="750"/>
      <c r="GXY278" s="750"/>
      <c r="GXZ278" s="750"/>
      <c r="GYA278" s="750"/>
      <c r="GYB278" s="750"/>
      <c r="GYC278" s="750"/>
      <c r="GYD278" s="750"/>
      <c r="GYE278" s="750"/>
      <c r="GYF278" s="750"/>
      <c r="GYG278" s="750"/>
      <c r="GYH278" s="750"/>
      <c r="GYI278" s="750"/>
      <c r="GYJ278" s="750"/>
      <c r="GYK278" s="750"/>
      <c r="GYL278" s="750"/>
      <c r="GYM278" s="750"/>
      <c r="GYN278" s="750"/>
      <c r="GYO278" s="750"/>
      <c r="GYP278" s="750"/>
      <c r="GYQ278" s="750"/>
      <c r="GYR278" s="750"/>
      <c r="GYS278" s="750"/>
      <c r="GYT278" s="750"/>
      <c r="GYU278" s="750"/>
      <c r="GYV278" s="750"/>
      <c r="GYW278" s="750"/>
      <c r="GYX278" s="750"/>
      <c r="GYY278" s="750"/>
      <c r="GYZ278" s="750"/>
      <c r="GZA278" s="750"/>
      <c r="GZB278" s="750"/>
      <c r="GZC278" s="750"/>
      <c r="GZD278" s="750"/>
      <c r="GZE278" s="750"/>
      <c r="GZF278" s="750"/>
      <c r="GZG278" s="750"/>
      <c r="GZH278" s="750"/>
      <c r="GZI278" s="750"/>
      <c r="GZJ278" s="750"/>
      <c r="GZK278" s="750"/>
      <c r="GZL278" s="750"/>
      <c r="GZM278" s="750"/>
      <c r="GZN278" s="748"/>
      <c r="GZO278" s="748"/>
      <c r="GZP278" s="748"/>
      <c r="GZQ278" s="748"/>
      <c r="GZR278" s="748"/>
      <c r="GZS278" s="748"/>
      <c r="GZT278" s="748"/>
      <c r="GZU278" s="748"/>
      <c r="GZV278" s="748"/>
      <c r="GZW278" s="748"/>
      <c r="GZX278" s="748"/>
      <c r="GZY278" s="748"/>
      <c r="GZZ278" s="748"/>
      <c r="HAA278" s="748"/>
      <c r="HAB278" s="748"/>
      <c r="HAC278" s="748"/>
      <c r="HAD278" s="748"/>
      <c r="HAE278" s="748"/>
      <c r="HAF278" s="748"/>
      <c r="HAG278" s="748"/>
      <c r="HAH278" s="748"/>
      <c r="HAI278" s="748"/>
      <c r="HAJ278" s="748"/>
      <c r="HAK278" s="748"/>
      <c r="HAL278" s="749"/>
      <c r="HAM278" s="749"/>
      <c r="HAN278" s="749"/>
      <c r="HAO278" s="749"/>
      <c r="HAP278" s="749"/>
      <c r="HAQ278" s="748"/>
      <c r="HAR278" s="748"/>
      <c r="HAS278" s="749"/>
      <c r="HAT278" s="749"/>
      <c r="HAU278" s="748"/>
      <c r="HAV278" s="748"/>
      <c r="HAW278" s="749"/>
      <c r="HAX278" s="749"/>
      <c r="HAY278" s="748"/>
      <c r="HAZ278" s="748"/>
      <c r="HBA278" s="748"/>
      <c r="HBB278" s="748"/>
      <c r="HBC278" s="748"/>
      <c r="HBD278" s="748"/>
      <c r="HBE278" s="748"/>
      <c r="HBF278" s="749"/>
      <c r="HBG278" s="749"/>
      <c r="HBH278" s="748"/>
      <c r="HBI278" s="748"/>
      <c r="HBJ278" s="749"/>
      <c r="HBK278" s="749"/>
      <c r="HBL278" s="748"/>
      <c r="HBM278" s="748"/>
      <c r="HBN278" s="748"/>
      <c r="HBO278" s="748"/>
      <c r="HBP278" s="748"/>
      <c r="HBQ278" s="746"/>
      <c r="HBR278" s="751"/>
      <c r="HBS278" s="748"/>
      <c r="HBT278" s="748"/>
      <c r="HBU278" s="748"/>
      <c r="HBV278" s="748"/>
      <c r="HBW278" s="748"/>
      <c r="HBX278" s="748"/>
      <c r="HBY278" s="748"/>
      <c r="HBZ278" s="750"/>
      <c r="HCA278" s="750"/>
      <c r="HCB278" s="750"/>
      <c r="HCC278" s="750"/>
      <c r="HCD278" s="750"/>
      <c r="HCE278" s="750"/>
      <c r="HCF278" s="750"/>
      <c r="HCG278" s="750"/>
      <c r="HCH278" s="750"/>
      <c r="HCI278" s="750"/>
      <c r="HCJ278" s="750"/>
      <c r="HCK278" s="750"/>
      <c r="HCL278" s="750"/>
      <c r="HCM278" s="750"/>
      <c r="HCN278" s="750"/>
      <c r="HCO278" s="750"/>
      <c r="HCP278" s="750"/>
      <c r="HCQ278" s="750"/>
      <c r="HCR278" s="750"/>
      <c r="HCS278" s="750"/>
      <c r="HCT278" s="750"/>
      <c r="HCU278" s="750"/>
      <c r="HCV278" s="750"/>
      <c r="HCW278" s="750"/>
      <c r="HCX278" s="750"/>
      <c r="HCY278" s="750"/>
      <c r="HCZ278" s="750"/>
      <c r="HDA278" s="750"/>
      <c r="HDB278" s="750"/>
      <c r="HDC278" s="750"/>
      <c r="HDD278" s="750"/>
      <c r="HDE278" s="750"/>
      <c r="HDF278" s="750"/>
      <c r="HDG278" s="750"/>
      <c r="HDH278" s="750"/>
      <c r="HDI278" s="750"/>
      <c r="HDJ278" s="750"/>
      <c r="HDK278" s="750"/>
      <c r="HDL278" s="750"/>
      <c r="HDM278" s="750"/>
      <c r="HDN278" s="750"/>
      <c r="HDO278" s="750"/>
      <c r="HDP278" s="750"/>
      <c r="HDQ278" s="750"/>
      <c r="HDR278" s="748"/>
      <c r="HDS278" s="748"/>
      <c r="HDT278" s="748"/>
      <c r="HDU278" s="748"/>
      <c r="HDV278" s="748"/>
      <c r="HDW278" s="748"/>
      <c r="HDX278" s="748"/>
      <c r="HDY278" s="748"/>
      <c r="HDZ278" s="748"/>
      <c r="HEA278" s="748"/>
      <c r="HEB278" s="748"/>
      <c r="HEC278" s="748"/>
      <c r="HED278" s="748"/>
      <c r="HEE278" s="748"/>
      <c r="HEF278" s="748"/>
      <c r="HEG278" s="748"/>
      <c r="HEH278" s="748"/>
      <c r="HEI278" s="748"/>
      <c r="HEJ278" s="748"/>
      <c r="HEK278" s="748"/>
      <c r="HEL278" s="748"/>
      <c r="HEM278" s="748"/>
      <c r="HEN278" s="748"/>
      <c r="HEO278" s="748"/>
      <c r="HEP278" s="749"/>
      <c r="HEQ278" s="749"/>
      <c r="HER278" s="749"/>
      <c r="HES278" s="749"/>
      <c r="HET278" s="749"/>
      <c r="HEU278" s="748"/>
      <c r="HEV278" s="748"/>
      <c r="HEW278" s="749"/>
      <c r="HEX278" s="749"/>
      <c r="HEY278" s="748"/>
      <c r="HEZ278" s="748"/>
      <c r="HFA278" s="749"/>
      <c r="HFB278" s="749"/>
      <c r="HFC278" s="748"/>
      <c r="HFD278" s="748"/>
      <c r="HFE278" s="748"/>
      <c r="HFF278" s="748"/>
      <c r="HFG278" s="748"/>
      <c r="HFH278" s="748"/>
      <c r="HFI278" s="748"/>
      <c r="HFJ278" s="749"/>
      <c r="HFK278" s="749"/>
      <c r="HFL278" s="748"/>
      <c r="HFM278" s="748"/>
      <c r="HFN278" s="749"/>
      <c r="HFO278" s="749"/>
      <c r="HFP278" s="748"/>
      <c r="HFQ278" s="748"/>
      <c r="HFR278" s="748"/>
      <c r="HFS278" s="748"/>
      <c r="HFT278" s="748"/>
      <c r="HFU278" s="746"/>
      <c r="HFV278" s="751"/>
      <c r="HFW278" s="748"/>
      <c r="HFX278" s="748"/>
      <c r="HFY278" s="748"/>
      <c r="HFZ278" s="748"/>
      <c r="HGA278" s="748"/>
      <c r="HGB278" s="748"/>
      <c r="HGC278" s="748"/>
      <c r="HGD278" s="750"/>
      <c r="HGE278" s="750"/>
      <c r="HGF278" s="750"/>
      <c r="HGG278" s="750"/>
      <c r="HGH278" s="750"/>
      <c r="HGI278" s="750"/>
      <c r="HGJ278" s="750"/>
      <c r="HGK278" s="750"/>
      <c r="HGL278" s="750"/>
      <c r="HGM278" s="750"/>
      <c r="HGN278" s="750"/>
      <c r="HGO278" s="750"/>
      <c r="HGP278" s="750"/>
      <c r="HGQ278" s="750"/>
      <c r="HGR278" s="750"/>
      <c r="HGS278" s="750"/>
      <c r="HGT278" s="750"/>
      <c r="HGU278" s="750"/>
      <c r="HGV278" s="750"/>
      <c r="HGW278" s="750"/>
      <c r="HGX278" s="750"/>
      <c r="HGY278" s="750"/>
      <c r="HGZ278" s="750"/>
      <c r="HHA278" s="750"/>
      <c r="HHB278" s="750"/>
      <c r="HHC278" s="750"/>
      <c r="HHD278" s="750"/>
      <c r="HHE278" s="750"/>
      <c r="HHF278" s="750"/>
      <c r="HHG278" s="750"/>
      <c r="HHH278" s="750"/>
      <c r="HHI278" s="750"/>
      <c r="HHJ278" s="750"/>
      <c r="HHK278" s="750"/>
      <c r="HHL278" s="750"/>
      <c r="HHM278" s="750"/>
      <c r="HHN278" s="750"/>
      <c r="HHO278" s="750"/>
      <c r="HHP278" s="750"/>
      <c r="HHQ278" s="750"/>
      <c r="HHR278" s="750"/>
      <c r="HHS278" s="750"/>
      <c r="HHT278" s="750"/>
      <c r="HHU278" s="750"/>
      <c r="HHV278" s="748"/>
      <c r="HHW278" s="748"/>
      <c r="HHX278" s="748"/>
      <c r="HHY278" s="748"/>
      <c r="HHZ278" s="748"/>
      <c r="HIA278" s="748"/>
      <c r="HIB278" s="748"/>
      <c r="HIC278" s="748"/>
      <c r="HID278" s="748"/>
      <c r="HIE278" s="748"/>
      <c r="HIF278" s="748"/>
      <c r="HIG278" s="748"/>
      <c r="HIH278" s="748"/>
      <c r="HII278" s="748"/>
      <c r="HIJ278" s="748"/>
      <c r="HIK278" s="748"/>
      <c r="HIL278" s="748"/>
      <c r="HIM278" s="748"/>
      <c r="HIN278" s="748"/>
      <c r="HIO278" s="748"/>
      <c r="HIP278" s="748"/>
      <c r="HIQ278" s="748"/>
      <c r="HIR278" s="748"/>
      <c r="HIS278" s="748"/>
      <c r="HIT278" s="749"/>
      <c r="HIU278" s="749"/>
      <c r="HIV278" s="749"/>
      <c r="HIW278" s="749"/>
      <c r="HIX278" s="749"/>
      <c r="HIY278" s="748"/>
      <c r="HIZ278" s="748"/>
      <c r="HJA278" s="749"/>
      <c r="HJB278" s="749"/>
      <c r="HJC278" s="748"/>
      <c r="HJD278" s="748"/>
      <c r="HJE278" s="749"/>
      <c r="HJF278" s="749"/>
      <c r="HJG278" s="748"/>
      <c r="HJH278" s="748"/>
      <c r="HJI278" s="748"/>
      <c r="HJJ278" s="748"/>
      <c r="HJK278" s="748"/>
      <c r="HJL278" s="748"/>
      <c r="HJM278" s="748"/>
      <c r="HJN278" s="749"/>
      <c r="HJO278" s="749"/>
      <c r="HJP278" s="748"/>
      <c r="HJQ278" s="748"/>
      <c r="HJR278" s="749"/>
      <c r="HJS278" s="749"/>
      <c r="HJT278" s="748"/>
      <c r="HJU278" s="748"/>
      <c r="HJV278" s="748"/>
      <c r="HJW278" s="748"/>
      <c r="HJX278" s="748"/>
      <c r="HJY278" s="746"/>
      <c r="HJZ278" s="751"/>
      <c r="HKA278" s="748"/>
      <c r="HKB278" s="748"/>
      <c r="HKC278" s="748"/>
      <c r="HKD278" s="748"/>
      <c r="HKE278" s="748"/>
      <c r="HKF278" s="748"/>
      <c r="HKG278" s="748"/>
      <c r="HKH278" s="750"/>
      <c r="HKI278" s="750"/>
      <c r="HKJ278" s="750"/>
      <c r="HKK278" s="750"/>
      <c r="HKL278" s="750"/>
      <c r="HKM278" s="750"/>
      <c r="HKN278" s="750"/>
      <c r="HKO278" s="750"/>
      <c r="HKP278" s="750"/>
      <c r="HKQ278" s="750"/>
      <c r="HKR278" s="750"/>
      <c r="HKS278" s="750"/>
      <c r="HKT278" s="750"/>
      <c r="HKU278" s="750"/>
      <c r="HKV278" s="750"/>
      <c r="HKW278" s="750"/>
      <c r="HKX278" s="750"/>
      <c r="HKY278" s="750"/>
      <c r="HKZ278" s="750"/>
      <c r="HLA278" s="750"/>
      <c r="HLB278" s="750"/>
      <c r="HLC278" s="750"/>
      <c r="HLD278" s="750"/>
      <c r="HLE278" s="750"/>
      <c r="HLF278" s="750"/>
      <c r="HLG278" s="750"/>
      <c r="HLH278" s="750"/>
      <c r="HLI278" s="750"/>
      <c r="HLJ278" s="750"/>
      <c r="HLK278" s="750"/>
      <c r="HLL278" s="750"/>
      <c r="HLM278" s="750"/>
      <c r="HLN278" s="750"/>
      <c r="HLO278" s="750"/>
      <c r="HLP278" s="750"/>
      <c r="HLQ278" s="750"/>
      <c r="HLR278" s="750"/>
      <c r="HLS278" s="750"/>
      <c r="HLT278" s="750"/>
      <c r="HLU278" s="750"/>
      <c r="HLV278" s="750"/>
      <c r="HLW278" s="750"/>
      <c r="HLX278" s="750"/>
      <c r="HLY278" s="750"/>
      <c r="HLZ278" s="748"/>
      <c r="HMA278" s="748"/>
      <c r="HMB278" s="748"/>
      <c r="HMC278" s="748"/>
      <c r="HMD278" s="748"/>
      <c r="HME278" s="748"/>
      <c r="HMF278" s="748"/>
      <c r="HMG278" s="748"/>
      <c r="HMH278" s="748"/>
      <c r="HMI278" s="748"/>
      <c r="HMJ278" s="748"/>
      <c r="HMK278" s="748"/>
      <c r="HML278" s="748"/>
      <c r="HMM278" s="748"/>
      <c r="HMN278" s="748"/>
      <c r="HMO278" s="748"/>
      <c r="HMP278" s="748"/>
      <c r="HMQ278" s="748"/>
      <c r="HMR278" s="748"/>
      <c r="HMS278" s="748"/>
      <c r="HMT278" s="748"/>
      <c r="HMU278" s="748"/>
      <c r="HMV278" s="748"/>
      <c r="HMW278" s="748"/>
      <c r="HMX278" s="749"/>
      <c r="HMY278" s="749"/>
      <c r="HMZ278" s="749"/>
      <c r="HNA278" s="749"/>
      <c r="HNB278" s="749"/>
      <c r="HNC278" s="748"/>
      <c r="HND278" s="748"/>
      <c r="HNE278" s="749"/>
      <c r="HNF278" s="749"/>
      <c r="HNG278" s="748"/>
      <c r="HNH278" s="748"/>
      <c r="HNI278" s="749"/>
      <c r="HNJ278" s="749"/>
      <c r="HNK278" s="748"/>
      <c r="HNL278" s="748"/>
      <c r="HNM278" s="748"/>
      <c r="HNN278" s="748"/>
      <c r="HNO278" s="748"/>
      <c r="HNP278" s="748"/>
      <c r="HNQ278" s="748"/>
      <c r="HNR278" s="749"/>
      <c r="HNS278" s="749"/>
      <c r="HNT278" s="748"/>
      <c r="HNU278" s="748"/>
      <c r="HNV278" s="749"/>
      <c r="HNW278" s="749"/>
      <c r="HNX278" s="748"/>
      <c r="HNY278" s="748"/>
      <c r="HNZ278" s="748"/>
      <c r="HOA278" s="748"/>
      <c r="HOB278" s="748"/>
      <c r="HOC278" s="746"/>
      <c r="HOD278" s="751"/>
      <c r="HOE278" s="748"/>
      <c r="HOF278" s="748"/>
      <c r="HOG278" s="748"/>
      <c r="HOH278" s="748"/>
      <c r="HOI278" s="748"/>
      <c r="HOJ278" s="748"/>
      <c r="HOK278" s="748"/>
      <c r="HOL278" s="750"/>
      <c r="HOM278" s="750"/>
      <c r="HON278" s="750"/>
      <c r="HOO278" s="750"/>
      <c r="HOP278" s="750"/>
      <c r="HOQ278" s="750"/>
      <c r="HOR278" s="750"/>
      <c r="HOS278" s="750"/>
      <c r="HOT278" s="750"/>
      <c r="HOU278" s="750"/>
      <c r="HOV278" s="750"/>
      <c r="HOW278" s="750"/>
      <c r="HOX278" s="750"/>
      <c r="HOY278" s="750"/>
      <c r="HOZ278" s="750"/>
      <c r="HPA278" s="750"/>
      <c r="HPB278" s="750"/>
      <c r="HPC278" s="750"/>
      <c r="HPD278" s="750"/>
      <c r="HPE278" s="750"/>
      <c r="HPF278" s="750"/>
      <c r="HPG278" s="750"/>
      <c r="HPH278" s="750"/>
      <c r="HPI278" s="750"/>
      <c r="HPJ278" s="750"/>
      <c r="HPK278" s="750"/>
      <c r="HPL278" s="750"/>
      <c r="HPM278" s="750"/>
      <c r="HPN278" s="750"/>
      <c r="HPO278" s="750"/>
      <c r="HPP278" s="750"/>
      <c r="HPQ278" s="750"/>
      <c r="HPR278" s="750"/>
      <c r="HPS278" s="750"/>
      <c r="HPT278" s="750"/>
      <c r="HPU278" s="750"/>
      <c r="HPV278" s="750"/>
      <c r="HPW278" s="750"/>
      <c r="HPX278" s="750"/>
      <c r="HPY278" s="750"/>
      <c r="HPZ278" s="750"/>
      <c r="HQA278" s="750"/>
      <c r="HQB278" s="750"/>
      <c r="HQC278" s="750"/>
      <c r="HQD278" s="748"/>
      <c r="HQE278" s="748"/>
      <c r="HQF278" s="748"/>
      <c r="HQG278" s="748"/>
      <c r="HQH278" s="748"/>
      <c r="HQI278" s="748"/>
      <c r="HQJ278" s="748"/>
      <c r="HQK278" s="748"/>
      <c r="HQL278" s="748"/>
      <c r="HQM278" s="748"/>
      <c r="HQN278" s="748"/>
      <c r="HQO278" s="748"/>
      <c r="HQP278" s="748"/>
      <c r="HQQ278" s="748"/>
      <c r="HQR278" s="748"/>
      <c r="HQS278" s="748"/>
      <c r="HQT278" s="748"/>
      <c r="HQU278" s="748"/>
      <c r="HQV278" s="748"/>
      <c r="HQW278" s="748"/>
      <c r="HQX278" s="748"/>
      <c r="HQY278" s="748"/>
      <c r="HQZ278" s="748"/>
      <c r="HRA278" s="748"/>
      <c r="HRB278" s="749"/>
      <c r="HRC278" s="749"/>
      <c r="HRD278" s="749"/>
      <c r="HRE278" s="749"/>
      <c r="HRF278" s="749"/>
      <c r="HRG278" s="748"/>
      <c r="HRH278" s="748"/>
      <c r="HRI278" s="749"/>
      <c r="HRJ278" s="749"/>
      <c r="HRK278" s="748"/>
      <c r="HRL278" s="748"/>
      <c r="HRM278" s="749"/>
      <c r="HRN278" s="749"/>
      <c r="HRO278" s="748"/>
      <c r="HRP278" s="748"/>
      <c r="HRQ278" s="748"/>
      <c r="HRR278" s="748"/>
      <c r="HRS278" s="748"/>
      <c r="HRT278" s="748"/>
      <c r="HRU278" s="748"/>
      <c r="HRV278" s="749"/>
      <c r="HRW278" s="749"/>
      <c r="HRX278" s="748"/>
      <c r="HRY278" s="748"/>
      <c r="HRZ278" s="749"/>
      <c r="HSA278" s="749"/>
      <c r="HSB278" s="748"/>
      <c r="HSC278" s="748"/>
      <c r="HSD278" s="748"/>
      <c r="HSE278" s="748"/>
      <c r="HSF278" s="748"/>
      <c r="HSG278" s="746"/>
      <c r="HSH278" s="751"/>
      <c r="HSI278" s="748"/>
      <c r="HSJ278" s="748"/>
      <c r="HSK278" s="748"/>
      <c r="HSL278" s="748"/>
      <c r="HSM278" s="748"/>
      <c r="HSN278" s="748"/>
      <c r="HSO278" s="748"/>
      <c r="HSP278" s="750"/>
      <c r="HSQ278" s="750"/>
      <c r="HSR278" s="750"/>
      <c r="HSS278" s="750"/>
      <c r="HST278" s="750"/>
      <c r="HSU278" s="750"/>
      <c r="HSV278" s="750"/>
      <c r="HSW278" s="750"/>
      <c r="HSX278" s="750"/>
      <c r="HSY278" s="750"/>
      <c r="HSZ278" s="750"/>
      <c r="HTA278" s="750"/>
      <c r="HTB278" s="750"/>
      <c r="HTC278" s="750"/>
      <c r="HTD278" s="750"/>
      <c r="HTE278" s="750"/>
      <c r="HTF278" s="750"/>
      <c r="HTG278" s="750"/>
      <c r="HTH278" s="750"/>
      <c r="HTI278" s="750"/>
      <c r="HTJ278" s="750"/>
      <c r="HTK278" s="750"/>
      <c r="HTL278" s="750"/>
      <c r="HTM278" s="750"/>
      <c r="HTN278" s="750"/>
      <c r="HTO278" s="750"/>
      <c r="HTP278" s="750"/>
      <c r="HTQ278" s="750"/>
      <c r="HTR278" s="750"/>
      <c r="HTS278" s="750"/>
      <c r="HTT278" s="750"/>
      <c r="HTU278" s="750"/>
      <c r="HTV278" s="750"/>
      <c r="HTW278" s="750"/>
      <c r="HTX278" s="750"/>
      <c r="HTY278" s="750"/>
      <c r="HTZ278" s="750"/>
      <c r="HUA278" s="750"/>
      <c r="HUB278" s="750"/>
      <c r="HUC278" s="750"/>
      <c r="HUD278" s="750"/>
      <c r="HUE278" s="750"/>
      <c r="HUF278" s="750"/>
      <c r="HUG278" s="750"/>
      <c r="HUH278" s="748"/>
      <c r="HUI278" s="748"/>
      <c r="HUJ278" s="748"/>
      <c r="HUK278" s="748"/>
      <c r="HUL278" s="748"/>
      <c r="HUM278" s="748"/>
      <c r="HUN278" s="748"/>
      <c r="HUO278" s="748"/>
      <c r="HUP278" s="748"/>
      <c r="HUQ278" s="748"/>
      <c r="HUR278" s="748"/>
      <c r="HUS278" s="748"/>
      <c r="HUT278" s="748"/>
      <c r="HUU278" s="748"/>
      <c r="HUV278" s="748"/>
      <c r="HUW278" s="748"/>
      <c r="HUX278" s="748"/>
      <c r="HUY278" s="748"/>
      <c r="HUZ278" s="748"/>
      <c r="HVA278" s="748"/>
      <c r="HVB278" s="748"/>
      <c r="HVC278" s="748"/>
      <c r="HVD278" s="748"/>
      <c r="HVE278" s="748"/>
      <c r="HVF278" s="749"/>
      <c r="HVG278" s="749"/>
      <c r="HVH278" s="749"/>
      <c r="HVI278" s="749"/>
      <c r="HVJ278" s="749"/>
      <c r="HVK278" s="748"/>
      <c r="HVL278" s="748"/>
      <c r="HVM278" s="749"/>
      <c r="HVN278" s="749"/>
      <c r="HVO278" s="748"/>
      <c r="HVP278" s="748"/>
      <c r="HVQ278" s="749"/>
      <c r="HVR278" s="749"/>
      <c r="HVS278" s="748"/>
      <c r="HVT278" s="748"/>
      <c r="HVU278" s="748"/>
      <c r="HVV278" s="748"/>
      <c r="HVW278" s="748"/>
      <c r="HVX278" s="748"/>
      <c r="HVY278" s="748"/>
      <c r="HVZ278" s="749"/>
      <c r="HWA278" s="749"/>
      <c r="HWB278" s="748"/>
      <c r="HWC278" s="748"/>
      <c r="HWD278" s="749"/>
      <c r="HWE278" s="749"/>
      <c r="HWF278" s="748"/>
      <c r="HWG278" s="748"/>
      <c r="HWH278" s="748"/>
      <c r="HWI278" s="748"/>
      <c r="HWJ278" s="748"/>
      <c r="HWK278" s="746"/>
      <c r="HWL278" s="751"/>
      <c r="HWM278" s="748"/>
      <c r="HWN278" s="748"/>
      <c r="HWO278" s="748"/>
      <c r="HWP278" s="748"/>
      <c r="HWQ278" s="748"/>
      <c r="HWR278" s="748"/>
      <c r="HWS278" s="748"/>
      <c r="HWT278" s="750"/>
      <c r="HWU278" s="750"/>
      <c r="HWV278" s="750"/>
      <c r="HWW278" s="750"/>
      <c r="HWX278" s="750"/>
      <c r="HWY278" s="750"/>
      <c r="HWZ278" s="750"/>
      <c r="HXA278" s="750"/>
      <c r="HXB278" s="750"/>
      <c r="HXC278" s="750"/>
      <c r="HXD278" s="750"/>
      <c r="HXE278" s="750"/>
      <c r="HXF278" s="750"/>
      <c r="HXG278" s="750"/>
      <c r="HXH278" s="750"/>
      <c r="HXI278" s="750"/>
      <c r="HXJ278" s="750"/>
      <c r="HXK278" s="750"/>
      <c r="HXL278" s="750"/>
      <c r="HXM278" s="750"/>
      <c r="HXN278" s="750"/>
      <c r="HXO278" s="750"/>
      <c r="HXP278" s="750"/>
      <c r="HXQ278" s="750"/>
      <c r="HXR278" s="750"/>
      <c r="HXS278" s="750"/>
      <c r="HXT278" s="750"/>
      <c r="HXU278" s="750"/>
      <c r="HXV278" s="750"/>
      <c r="HXW278" s="750"/>
      <c r="HXX278" s="750"/>
      <c r="HXY278" s="750"/>
      <c r="HXZ278" s="750"/>
      <c r="HYA278" s="750"/>
      <c r="HYB278" s="750"/>
      <c r="HYC278" s="750"/>
      <c r="HYD278" s="750"/>
      <c r="HYE278" s="750"/>
      <c r="HYF278" s="750"/>
      <c r="HYG278" s="750"/>
      <c r="HYH278" s="750"/>
      <c r="HYI278" s="750"/>
      <c r="HYJ278" s="750"/>
      <c r="HYK278" s="750"/>
      <c r="HYL278" s="748"/>
      <c r="HYM278" s="748"/>
      <c r="HYN278" s="748"/>
      <c r="HYO278" s="748"/>
      <c r="HYP278" s="748"/>
      <c r="HYQ278" s="748"/>
      <c r="HYR278" s="748"/>
      <c r="HYS278" s="748"/>
      <c r="HYT278" s="748"/>
      <c r="HYU278" s="748"/>
      <c r="HYV278" s="748"/>
      <c r="HYW278" s="748"/>
      <c r="HYX278" s="748"/>
      <c r="HYY278" s="748"/>
      <c r="HYZ278" s="748"/>
      <c r="HZA278" s="748"/>
      <c r="HZB278" s="748"/>
      <c r="HZC278" s="748"/>
      <c r="HZD278" s="748"/>
      <c r="HZE278" s="748"/>
      <c r="HZF278" s="748"/>
      <c r="HZG278" s="748"/>
      <c r="HZH278" s="748"/>
      <c r="HZI278" s="748"/>
      <c r="HZJ278" s="749"/>
      <c r="HZK278" s="749"/>
      <c r="HZL278" s="749"/>
      <c r="HZM278" s="749"/>
      <c r="HZN278" s="749"/>
      <c r="HZO278" s="748"/>
      <c r="HZP278" s="748"/>
      <c r="HZQ278" s="749"/>
      <c r="HZR278" s="749"/>
      <c r="HZS278" s="748"/>
      <c r="HZT278" s="748"/>
      <c r="HZU278" s="749"/>
      <c r="HZV278" s="749"/>
      <c r="HZW278" s="748"/>
      <c r="HZX278" s="748"/>
      <c r="HZY278" s="748"/>
      <c r="HZZ278" s="748"/>
      <c r="IAA278" s="748"/>
      <c r="IAB278" s="748"/>
      <c r="IAC278" s="748"/>
      <c r="IAD278" s="749"/>
      <c r="IAE278" s="749"/>
      <c r="IAF278" s="748"/>
      <c r="IAG278" s="748"/>
      <c r="IAH278" s="749"/>
      <c r="IAI278" s="749"/>
      <c r="IAJ278" s="748"/>
      <c r="IAK278" s="748"/>
      <c r="IAL278" s="748"/>
      <c r="IAM278" s="748"/>
      <c r="IAN278" s="748"/>
      <c r="IAO278" s="746"/>
      <c r="IAP278" s="751"/>
      <c r="IAQ278" s="748"/>
      <c r="IAR278" s="748"/>
      <c r="IAS278" s="748"/>
      <c r="IAT278" s="748"/>
      <c r="IAU278" s="748"/>
      <c r="IAV278" s="748"/>
      <c r="IAW278" s="748"/>
      <c r="IAX278" s="750"/>
      <c r="IAY278" s="750"/>
      <c r="IAZ278" s="750"/>
      <c r="IBA278" s="750"/>
      <c r="IBB278" s="750"/>
      <c r="IBC278" s="750"/>
      <c r="IBD278" s="750"/>
      <c r="IBE278" s="750"/>
      <c r="IBF278" s="750"/>
      <c r="IBG278" s="750"/>
      <c r="IBH278" s="750"/>
      <c r="IBI278" s="750"/>
      <c r="IBJ278" s="750"/>
      <c r="IBK278" s="750"/>
      <c r="IBL278" s="750"/>
      <c r="IBM278" s="750"/>
      <c r="IBN278" s="750"/>
      <c r="IBO278" s="750"/>
      <c r="IBP278" s="750"/>
      <c r="IBQ278" s="750"/>
      <c r="IBR278" s="750"/>
      <c r="IBS278" s="750"/>
      <c r="IBT278" s="750"/>
      <c r="IBU278" s="750"/>
      <c r="IBV278" s="750"/>
      <c r="IBW278" s="750"/>
      <c r="IBX278" s="750"/>
      <c r="IBY278" s="750"/>
      <c r="IBZ278" s="750"/>
      <c r="ICA278" s="750"/>
      <c r="ICB278" s="750"/>
      <c r="ICC278" s="750"/>
      <c r="ICD278" s="750"/>
      <c r="ICE278" s="750"/>
      <c r="ICF278" s="750"/>
      <c r="ICG278" s="750"/>
      <c r="ICH278" s="750"/>
      <c r="ICI278" s="750"/>
      <c r="ICJ278" s="750"/>
      <c r="ICK278" s="750"/>
      <c r="ICL278" s="750"/>
      <c r="ICM278" s="750"/>
      <c r="ICN278" s="750"/>
      <c r="ICO278" s="750"/>
      <c r="ICP278" s="748"/>
      <c r="ICQ278" s="748"/>
      <c r="ICR278" s="748"/>
      <c r="ICS278" s="748"/>
      <c r="ICT278" s="748"/>
      <c r="ICU278" s="748"/>
      <c r="ICV278" s="748"/>
      <c r="ICW278" s="748"/>
      <c r="ICX278" s="748"/>
      <c r="ICY278" s="748"/>
      <c r="ICZ278" s="748"/>
      <c r="IDA278" s="748"/>
      <c r="IDB278" s="748"/>
      <c r="IDC278" s="748"/>
      <c r="IDD278" s="748"/>
      <c r="IDE278" s="748"/>
      <c r="IDF278" s="748"/>
      <c r="IDG278" s="748"/>
      <c r="IDH278" s="748"/>
      <c r="IDI278" s="748"/>
      <c r="IDJ278" s="748"/>
      <c r="IDK278" s="748"/>
      <c r="IDL278" s="748"/>
      <c r="IDM278" s="748"/>
      <c r="IDN278" s="749"/>
      <c r="IDO278" s="749"/>
      <c r="IDP278" s="749"/>
      <c r="IDQ278" s="749"/>
      <c r="IDR278" s="749"/>
      <c r="IDS278" s="748"/>
      <c r="IDT278" s="748"/>
      <c r="IDU278" s="749"/>
      <c r="IDV278" s="749"/>
      <c r="IDW278" s="748"/>
      <c r="IDX278" s="748"/>
      <c r="IDY278" s="749"/>
      <c r="IDZ278" s="749"/>
      <c r="IEA278" s="748"/>
      <c r="IEB278" s="748"/>
      <c r="IEC278" s="748"/>
      <c r="IED278" s="748"/>
      <c r="IEE278" s="748"/>
      <c r="IEF278" s="748"/>
      <c r="IEG278" s="748"/>
      <c r="IEH278" s="749"/>
      <c r="IEI278" s="749"/>
      <c r="IEJ278" s="748"/>
      <c r="IEK278" s="748"/>
      <c r="IEL278" s="749"/>
      <c r="IEM278" s="749"/>
      <c r="IEN278" s="748"/>
      <c r="IEO278" s="748"/>
      <c r="IEP278" s="748"/>
      <c r="IEQ278" s="748"/>
      <c r="IER278" s="748"/>
      <c r="IES278" s="746"/>
      <c r="IET278" s="751"/>
      <c r="IEU278" s="748"/>
      <c r="IEV278" s="748"/>
      <c r="IEW278" s="748"/>
      <c r="IEX278" s="748"/>
      <c r="IEY278" s="748"/>
      <c r="IEZ278" s="748"/>
      <c r="IFA278" s="748"/>
      <c r="IFB278" s="750"/>
      <c r="IFC278" s="750"/>
      <c r="IFD278" s="750"/>
      <c r="IFE278" s="750"/>
      <c r="IFF278" s="750"/>
      <c r="IFG278" s="750"/>
      <c r="IFH278" s="750"/>
      <c r="IFI278" s="750"/>
      <c r="IFJ278" s="750"/>
      <c r="IFK278" s="750"/>
      <c r="IFL278" s="750"/>
      <c r="IFM278" s="750"/>
      <c r="IFN278" s="750"/>
      <c r="IFO278" s="750"/>
      <c r="IFP278" s="750"/>
      <c r="IFQ278" s="750"/>
      <c r="IFR278" s="750"/>
      <c r="IFS278" s="750"/>
      <c r="IFT278" s="750"/>
      <c r="IFU278" s="750"/>
      <c r="IFV278" s="750"/>
      <c r="IFW278" s="750"/>
      <c r="IFX278" s="750"/>
      <c r="IFY278" s="750"/>
      <c r="IFZ278" s="750"/>
      <c r="IGA278" s="750"/>
      <c r="IGB278" s="750"/>
      <c r="IGC278" s="750"/>
      <c r="IGD278" s="750"/>
      <c r="IGE278" s="750"/>
      <c r="IGF278" s="750"/>
      <c r="IGG278" s="750"/>
      <c r="IGH278" s="750"/>
      <c r="IGI278" s="750"/>
      <c r="IGJ278" s="750"/>
      <c r="IGK278" s="750"/>
      <c r="IGL278" s="750"/>
      <c r="IGM278" s="750"/>
      <c r="IGN278" s="750"/>
      <c r="IGO278" s="750"/>
      <c r="IGP278" s="750"/>
      <c r="IGQ278" s="750"/>
      <c r="IGR278" s="750"/>
      <c r="IGS278" s="750"/>
      <c r="IGT278" s="748"/>
      <c r="IGU278" s="748"/>
      <c r="IGV278" s="748"/>
      <c r="IGW278" s="748"/>
      <c r="IGX278" s="748"/>
      <c r="IGY278" s="748"/>
      <c r="IGZ278" s="748"/>
      <c r="IHA278" s="748"/>
      <c r="IHB278" s="748"/>
      <c r="IHC278" s="748"/>
      <c r="IHD278" s="748"/>
      <c r="IHE278" s="748"/>
      <c r="IHF278" s="748"/>
      <c r="IHG278" s="748"/>
      <c r="IHH278" s="748"/>
      <c r="IHI278" s="748"/>
      <c r="IHJ278" s="748"/>
      <c r="IHK278" s="748"/>
      <c r="IHL278" s="748"/>
      <c r="IHM278" s="748"/>
      <c r="IHN278" s="748"/>
      <c r="IHO278" s="748"/>
      <c r="IHP278" s="748"/>
      <c r="IHQ278" s="748"/>
      <c r="IHR278" s="749"/>
      <c r="IHS278" s="749"/>
      <c r="IHT278" s="749"/>
      <c r="IHU278" s="749"/>
      <c r="IHV278" s="749"/>
      <c r="IHW278" s="748"/>
      <c r="IHX278" s="748"/>
      <c r="IHY278" s="749"/>
      <c r="IHZ278" s="749"/>
      <c r="IIA278" s="748"/>
      <c r="IIB278" s="748"/>
      <c r="IIC278" s="749"/>
      <c r="IID278" s="749"/>
      <c r="IIE278" s="748"/>
      <c r="IIF278" s="748"/>
      <c r="IIG278" s="748"/>
      <c r="IIH278" s="748"/>
      <c r="III278" s="748"/>
      <c r="IIJ278" s="748"/>
      <c r="IIK278" s="748"/>
      <c r="IIL278" s="749"/>
      <c r="IIM278" s="749"/>
      <c r="IIN278" s="748"/>
      <c r="IIO278" s="748"/>
      <c r="IIP278" s="749"/>
      <c r="IIQ278" s="749"/>
      <c r="IIR278" s="748"/>
      <c r="IIS278" s="748"/>
      <c r="IIT278" s="748"/>
      <c r="IIU278" s="748"/>
      <c r="IIV278" s="748"/>
      <c r="IIW278" s="746"/>
      <c r="IIX278" s="751"/>
      <c r="IIY278" s="748"/>
      <c r="IIZ278" s="748"/>
      <c r="IJA278" s="748"/>
      <c r="IJB278" s="748"/>
      <c r="IJC278" s="748"/>
      <c r="IJD278" s="748"/>
      <c r="IJE278" s="748"/>
      <c r="IJF278" s="750"/>
      <c r="IJG278" s="750"/>
      <c r="IJH278" s="750"/>
      <c r="IJI278" s="750"/>
      <c r="IJJ278" s="750"/>
      <c r="IJK278" s="750"/>
      <c r="IJL278" s="750"/>
      <c r="IJM278" s="750"/>
      <c r="IJN278" s="750"/>
      <c r="IJO278" s="750"/>
      <c r="IJP278" s="750"/>
      <c r="IJQ278" s="750"/>
      <c r="IJR278" s="750"/>
      <c r="IJS278" s="750"/>
      <c r="IJT278" s="750"/>
      <c r="IJU278" s="750"/>
      <c r="IJV278" s="750"/>
      <c r="IJW278" s="750"/>
      <c r="IJX278" s="750"/>
      <c r="IJY278" s="750"/>
      <c r="IJZ278" s="750"/>
      <c r="IKA278" s="750"/>
      <c r="IKB278" s="750"/>
      <c r="IKC278" s="750"/>
      <c r="IKD278" s="750"/>
      <c r="IKE278" s="750"/>
      <c r="IKF278" s="750"/>
      <c r="IKG278" s="750"/>
      <c r="IKH278" s="750"/>
      <c r="IKI278" s="750"/>
      <c r="IKJ278" s="750"/>
      <c r="IKK278" s="750"/>
      <c r="IKL278" s="750"/>
      <c r="IKM278" s="750"/>
      <c r="IKN278" s="750"/>
      <c r="IKO278" s="750"/>
      <c r="IKP278" s="750"/>
      <c r="IKQ278" s="750"/>
      <c r="IKR278" s="750"/>
      <c r="IKS278" s="750"/>
      <c r="IKT278" s="750"/>
      <c r="IKU278" s="750"/>
      <c r="IKV278" s="750"/>
      <c r="IKW278" s="750"/>
      <c r="IKX278" s="748"/>
      <c r="IKY278" s="748"/>
      <c r="IKZ278" s="748"/>
      <c r="ILA278" s="748"/>
      <c r="ILB278" s="748"/>
      <c r="ILC278" s="748"/>
      <c r="ILD278" s="748"/>
      <c r="ILE278" s="748"/>
      <c r="ILF278" s="748"/>
      <c r="ILG278" s="748"/>
      <c r="ILH278" s="748"/>
      <c r="ILI278" s="748"/>
      <c r="ILJ278" s="748"/>
      <c r="ILK278" s="748"/>
      <c r="ILL278" s="748"/>
      <c r="ILM278" s="748"/>
      <c r="ILN278" s="748"/>
      <c r="ILO278" s="748"/>
      <c r="ILP278" s="748"/>
      <c r="ILQ278" s="748"/>
      <c r="ILR278" s="748"/>
      <c r="ILS278" s="748"/>
      <c r="ILT278" s="748"/>
      <c r="ILU278" s="748"/>
      <c r="ILV278" s="749"/>
      <c r="ILW278" s="749"/>
      <c r="ILX278" s="749"/>
      <c r="ILY278" s="749"/>
      <c r="ILZ278" s="749"/>
      <c r="IMA278" s="748"/>
      <c r="IMB278" s="748"/>
      <c r="IMC278" s="749"/>
      <c r="IMD278" s="749"/>
      <c r="IME278" s="748"/>
      <c r="IMF278" s="748"/>
      <c r="IMG278" s="749"/>
      <c r="IMH278" s="749"/>
      <c r="IMI278" s="748"/>
      <c r="IMJ278" s="748"/>
      <c r="IMK278" s="748"/>
      <c r="IML278" s="748"/>
      <c r="IMM278" s="748"/>
      <c r="IMN278" s="748"/>
      <c r="IMO278" s="748"/>
      <c r="IMP278" s="749"/>
      <c r="IMQ278" s="749"/>
      <c r="IMR278" s="748"/>
      <c r="IMS278" s="748"/>
      <c r="IMT278" s="749"/>
      <c r="IMU278" s="749"/>
      <c r="IMV278" s="748"/>
      <c r="IMW278" s="748"/>
      <c r="IMX278" s="748"/>
      <c r="IMY278" s="748"/>
      <c r="IMZ278" s="748"/>
      <c r="INA278" s="746"/>
      <c r="INB278" s="751"/>
      <c r="INC278" s="748"/>
      <c r="IND278" s="748"/>
      <c r="INE278" s="748"/>
      <c r="INF278" s="748"/>
      <c r="ING278" s="748"/>
      <c r="INH278" s="748"/>
      <c r="INI278" s="748"/>
      <c r="INJ278" s="750"/>
      <c r="INK278" s="750"/>
      <c r="INL278" s="750"/>
      <c r="INM278" s="750"/>
      <c r="INN278" s="750"/>
      <c r="INO278" s="750"/>
      <c r="INP278" s="750"/>
      <c r="INQ278" s="750"/>
      <c r="INR278" s="750"/>
      <c r="INS278" s="750"/>
      <c r="INT278" s="750"/>
      <c r="INU278" s="750"/>
      <c r="INV278" s="750"/>
      <c r="INW278" s="750"/>
      <c r="INX278" s="750"/>
      <c r="INY278" s="750"/>
      <c r="INZ278" s="750"/>
      <c r="IOA278" s="750"/>
      <c r="IOB278" s="750"/>
      <c r="IOC278" s="750"/>
      <c r="IOD278" s="750"/>
      <c r="IOE278" s="750"/>
      <c r="IOF278" s="750"/>
      <c r="IOG278" s="750"/>
      <c r="IOH278" s="750"/>
      <c r="IOI278" s="750"/>
      <c r="IOJ278" s="750"/>
      <c r="IOK278" s="750"/>
      <c r="IOL278" s="750"/>
      <c r="IOM278" s="750"/>
      <c r="ION278" s="750"/>
      <c r="IOO278" s="750"/>
      <c r="IOP278" s="750"/>
      <c r="IOQ278" s="750"/>
      <c r="IOR278" s="750"/>
      <c r="IOS278" s="750"/>
      <c r="IOT278" s="750"/>
      <c r="IOU278" s="750"/>
      <c r="IOV278" s="750"/>
      <c r="IOW278" s="750"/>
      <c r="IOX278" s="750"/>
      <c r="IOY278" s="750"/>
      <c r="IOZ278" s="750"/>
      <c r="IPA278" s="750"/>
      <c r="IPB278" s="748"/>
      <c r="IPC278" s="748"/>
      <c r="IPD278" s="748"/>
      <c r="IPE278" s="748"/>
      <c r="IPF278" s="748"/>
      <c r="IPG278" s="748"/>
      <c r="IPH278" s="748"/>
      <c r="IPI278" s="748"/>
      <c r="IPJ278" s="748"/>
      <c r="IPK278" s="748"/>
      <c r="IPL278" s="748"/>
      <c r="IPM278" s="748"/>
      <c r="IPN278" s="748"/>
      <c r="IPO278" s="748"/>
      <c r="IPP278" s="748"/>
      <c r="IPQ278" s="748"/>
      <c r="IPR278" s="748"/>
      <c r="IPS278" s="748"/>
      <c r="IPT278" s="748"/>
      <c r="IPU278" s="748"/>
      <c r="IPV278" s="748"/>
      <c r="IPW278" s="748"/>
      <c r="IPX278" s="748"/>
      <c r="IPY278" s="748"/>
      <c r="IPZ278" s="749"/>
      <c r="IQA278" s="749"/>
      <c r="IQB278" s="749"/>
      <c r="IQC278" s="749"/>
      <c r="IQD278" s="749"/>
      <c r="IQE278" s="748"/>
      <c r="IQF278" s="748"/>
      <c r="IQG278" s="749"/>
      <c r="IQH278" s="749"/>
      <c r="IQI278" s="748"/>
      <c r="IQJ278" s="748"/>
      <c r="IQK278" s="749"/>
      <c r="IQL278" s="749"/>
      <c r="IQM278" s="748"/>
      <c r="IQN278" s="748"/>
      <c r="IQO278" s="748"/>
      <c r="IQP278" s="748"/>
      <c r="IQQ278" s="748"/>
      <c r="IQR278" s="748"/>
      <c r="IQS278" s="748"/>
      <c r="IQT278" s="749"/>
      <c r="IQU278" s="749"/>
      <c r="IQV278" s="748"/>
      <c r="IQW278" s="748"/>
      <c r="IQX278" s="749"/>
      <c r="IQY278" s="749"/>
      <c r="IQZ278" s="748"/>
      <c r="IRA278" s="748"/>
      <c r="IRB278" s="748"/>
      <c r="IRC278" s="748"/>
      <c r="IRD278" s="748"/>
      <c r="IRE278" s="746"/>
      <c r="IRF278" s="751"/>
      <c r="IRG278" s="748"/>
      <c r="IRH278" s="748"/>
      <c r="IRI278" s="748"/>
      <c r="IRJ278" s="748"/>
      <c r="IRK278" s="748"/>
      <c r="IRL278" s="748"/>
      <c r="IRM278" s="748"/>
      <c r="IRN278" s="750"/>
      <c r="IRO278" s="750"/>
      <c r="IRP278" s="750"/>
      <c r="IRQ278" s="750"/>
      <c r="IRR278" s="750"/>
      <c r="IRS278" s="750"/>
      <c r="IRT278" s="750"/>
      <c r="IRU278" s="750"/>
      <c r="IRV278" s="750"/>
      <c r="IRW278" s="750"/>
      <c r="IRX278" s="750"/>
      <c r="IRY278" s="750"/>
      <c r="IRZ278" s="750"/>
      <c r="ISA278" s="750"/>
      <c r="ISB278" s="750"/>
      <c r="ISC278" s="750"/>
      <c r="ISD278" s="750"/>
      <c r="ISE278" s="750"/>
      <c r="ISF278" s="750"/>
      <c r="ISG278" s="750"/>
      <c r="ISH278" s="750"/>
      <c r="ISI278" s="750"/>
      <c r="ISJ278" s="750"/>
      <c r="ISK278" s="750"/>
      <c r="ISL278" s="750"/>
      <c r="ISM278" s="750"/>
      <c r="ISN278" s="750"/>
      <c r="ISO278" s="750"/>
      <c r="ISP278" s="750"/>
      <c r="ISQ278" s="750"/>
      <c r="ISR278" s="750"/>
      <c r="ISS278" s="750"/>
      <c r="IST278" s="750"/>
      <c r="ISU278" s="750"/>
      <c r="ISV278" s="750"/>
      <c r="ISW278" s="750"/>
      <c r="ISX278" s="750"/>
      <c r="ISY278" s="750"/>
      <c r="ISZ278" s="750"/>
      <c r="ITA278" s="750"/>
      <c r="ITB278" s="750"/>
      <c r="ITC278" s="750"/>
      <c r="ITD278" s="750"/>
      <c r="ITE278" s="750"/>
      <c r="ITF278" s="748"/>
      <c r="ITG278" s="748"/>
      <c r="ITH278" s="748"/>
      <c r="ITI278" s="748"/>
      <c r="ITJ278" s="748"/>
      <c r="ITK278" s="748"/>
      <c r="ITL278" s="748"/>
      <c r="ITM278" s="748"/>
      <c r="ITN278" s="748"/>
      <c r="ITO278" s="748"/>
      <c r="ITP278" s="748"/>
      <c r="ITQ278" s="748"/>
      <c r="ITR278" s="748"/>
      <c r="ITS278" s="748"/>
      <c r="ITT278" s="748"/>
      <c r="ITU278" s="748"/>
      <c r="ITV278" s="748"/>
      <c r="ITW278" s="748"/>
      <c r="ITX278" s="748"/>
      <c r="ITY278" s="748"/>
      <c r="ITZ278" s="748"/>
      <c r="IUA278" s="748"/>
      <c r="IUB278" s="748"/>
      <c r="IUC278" s="748"/>
      <c r="IUD278" s="749"/>
      <c r="IUE278" s="749"/>
      <c r="IUF278" s="749"/>
      <c r="IUG278" s="749"/>
      <c r="IUH278" s="749"/>
      <c r="IUI278" s="748"/>
      <c r="IUJ278" s="748"/>
      <c r="IUK278" s="749"/>
      <c r="IUL278" s="749"/>
      <c r="IUM278" s="748"/>
      <c r="IUN278" s="748"/>
      <c r="IUO278" s="749"/>
      <c r="IUP278" s="749"/>
      <c r="IUQ278" s="748"/>
      <c r="IUR278" s="748"/>
      <c r="IUS278" s="748"/>
      <c r="IUT278" s="748"/>
      <c r="IUU278" s="748"/>
      <c r="IUV278" s="748"/>
      <c r="IUW278" s="748"/>
      <c r="IUX278" s="749"/>
      <c r="IUY278" s="749"/>
      <c r="IUZ278" s="748"/>
      <c r="IVA278" s="748"/>
      <c r="IVB278" s="749"/>
      <c r="IVC278" s="749"/>
      <c r="IVD278" s="748"/>
      <c r="IVE278" s="748"/>
      <c r="IVF278" s="748"/>
      <c r="IVG278" s="748"/>
      <c r="IVH278" s="748"/>
      <c r="IVI278" s="746"/>
      <c r="IVJ278" s="751"/>
      <c r="IVK278" s="748"/>
      <c r="IVL278" s="748"/>
      <c r="IVM278" s="748"/>
      <c r="IVN278" s="748"/>
      <c r="IVO278" s="748"/>
      <c r="IVP278" s="748"/>
      <c r="IVQ278" s="748"/>
      <c r="IVR278" s="750"/>
      <c r="IVS278" s="750"/>
      <c r="IVT278" s="750"/>
      <c r="IVU278" s="750"/>
      <c r="IVV278" s="750"/>
      <c r="IVW278" s="750"/>
      <c r="IVX278" s="750"/>
      <c r="IVY278" s="750"/>
      <c r="IVZ278" s="750"/>
      <c r="IWA278" s="750"/>
      <c r="IWB278" s="750"/>
      <c r="IWC278" s="750"/>
      <c r="IWD278" s="750"/>
      <c r="IWE278" s="750"/>
      <c r="IWF278" s="750"/>
      <c r="IWG278" s="750"/>
      <c r="IWH278" s="750"/>
      <c r="IWI278" s="750"/>
      <c r="IWJ278" s="750"/>
      <c r="IWK278" s="750"/>
      <c r="IWL278" s="750"/>
      <c r="IWM278" s="750"/>
      <c r="IWN278" s="750"/>
      <c r="IWO278" s="750"/>
      <c r="IWP278" s="750"/>
      <c r="IWQ278" s="750"/>
      <c r="IWR278" s="750"/>
      <c r="IWS278" s="750"/>
      <c r="IWT278" s="750"/>
      <c r="IWU278" s="750"/>
      <c r="IWV278" s="750"/>
      <c r="IWW278" s="750"/>
      <c r="IWX278" s="750"/>
      <c r="IWY278" s="750"/>
      <c r="IWZ278" s="750"/>
      <c r="IXA278" s="750"/>
      <c r="IXB278" s="750"/>
      <c r="IXC278" s="750"/>
      <c r="IXD278" s="750"/>
      <c r="IXE278" s="750"/>
      <c r="IXF278" s="750"/>
      <c r="IXG278" s="750"/>
      <c r="IXH278" s="750"/>
      <c r="IXI278" s="750"/>
      <c r="IXJ278" s="748"/>
      <c r="IXK278" s="748"/>
      <c r="IXL278" s="748"/>
      <c r="IXM278" s="748"/>
      <c r="IXN278" s="748"/>
      <c r="IXO278" s="748"/>
      <c r="IXP278" s="748"/>
      <c r="IXQ278" s="748"/>
      <c r="IXR278" s="748"/>
      <c r="IXS278" s="748"/>
      <c r="IXT278" s="748"/>
      <c r="IXU278" s="748"/>
      <c r="IXV278" s="748"/>
      <c r="IXW278" s="748"/>
      <c r="IXX278" s="748"/>
      <c r="IXY278" s="748"/>
      <c r="IXZ278" s="748"/>
      <c r="IYA278" s="748"/>
      <c r="IYB278" s="748"/>
      <c r="IYC278" s="748"/>
      <c r="IYD278" s="748"/>
      <c r="IYE278" s="748"/>
      <c r="IYF278" s="748"/>
      <c r="IYG278" s="748"/>
      <c r="IYH278" s="749"/>
      <c r="IYI278" s="749"/>
      <c r="IYJ278" s="749"/>
      <c r="IYK278" s="749"/>
      <c r="IYL278" s="749"/>
      <c r="IYM278" s="748"/>
      <c r="IYN278" s="748"/>
      <c r="IYO278" s="749"/>
      <c r="IYP278" s="749"/>
      <c r="IYQ278" s="748"/>
      <c r="IYR278" s="748"/>
      <c r="IYS278" s="749"/>
      <c r="IYT278" s="749"/>
      <c r="IYU278" s="748"/>
      <c r="IYV278" s="748"/>
      <c r="IYW278" s="748"/>
      <c r="IYX278" s="748"/>
      <c r="IYY278" s="748"/>
      <c r="IYZ278" s="748"/>
      <c r="IZA278" s="748"/>
      <c r="IZB278" s="749"/>
      <c r="IZC278" s="749"/>
      <c r="IZD278" s="748"/>
      <c r="IZE278" s="748"/>
      <c r="IZF278" s="749"/>
      <c r="IZG278" s="749"/>
      <c r="IZH278" s="748"/>
      <c r="IZI278" s="748"/>
      <c r="IZJ278" s="748"/>
      <c r="IZK278" s="748"/>
      <c r="IZL278" s="748"/>
      <c r="IZM278" s="746"/>
      <c r="IZN278" s="751"/>
      <c r="IZO278" s="748"/>
      <c r="IZP278" s="748"/>
      <c r="IZQ278" s="748"/>
      <c r="IZR278" s="748"/>
      <c r="IZS278" s="748"/>
      <c r="IZT278" s="748"/>
      <c r="IZU278" s="748"/>
      <c r="IZV278" s="750"/>
      <c r="IZW278" s="750"/>
      <c r="IZX278" s="750"/>
      <c r="IZY278" s="750"/>
      <c r="IZZ278" s="750"/>
      <c r="JAA278" s="750"/>
      <c r="JAB278" s="750"/>
      <c r="JAC278" s="750"/>
      <c r="JAD278" s="750"/>
      <c r="JAE278" s="750"/>
      <c r="JAF278" s="750"/>
      <c r="JAG278" s="750"/>
      <c r="JAH278" s="750"/>
      <c r="JAI278" s="750"/>
      <c r="JAJ278" s="750"/>
      <c r="JAK278" s="750"/>
      <c r="JAL278" s="750"/>
      <c r="JAM278" s="750"/>
      <c r="JAN278" s="750"/>
      <c r="JAO278" s="750"/>
      <c r="JAP278" s="750"/>
      <c r="JAQ278" s="750"/>
      <c r="JAR278" s="750"/>
      <c r="JAS278" s="750"/>
      <c r="JAT278" s="750"/>
      <c r="JAU278" s="750"/>
      <c r="JAV278" s="750"/>
      <c r="JAW278" s="750"/>
      <c r="JAX278" s="750"/>
      <c r="JAY278" s="750"/>
      <c r="JAZ278" s="750"/>
      <c r="JBA278" s="750"/>
      <c r="JBB278" s="750"/>
      <c r="JBC278" s="750"/>
      <c r="JBD278" s="750"/>
      <c r="JBE278" s="750"/>
      <c r="JBF278" s="750"/>
      <c r="JBG278" s="750"/>
      <c r="JBH278" s="750"/>
      <c r="JBI278" s="750"/>
      <c r="JBJ278" s="750"/>
      <c r="JBK278" s="750"/>
      <c r="JBL278" s="750"/>
      <c r="JBM278" s="750"/>
      <c r="JBN278" s="748"/>
      <c r="JBO278" s="748"/>
      <c r="JBP278" s="748"/>
      <c r="JBQ278" s="748"/>
      <c r="JBR278" s="748"/>
      <c r="JBS278" s="748"/>
      <c r="JBT278" s="748"/>
      <c r="JBU278" s="748"/>
      <c r="JBV278" s="748"/>
      <c r="JBW278" s="748"/>
      <c r="JBX278" s="748"/>
      <c r="JBY278" s="748"/>
      <c r="JBZ278" s="748"/>
      <c r="JCA278" s="748"/>
      <c r="JCB278" s="748"/>
      <c r="JCC278" s="748"/>
      <c r="JCD278" s="748"/>
      <c r="JCE278" s="748"/>
      <c r="JCF278" s="748"/>
      <c r="JCG278" s="748"/>
      <c r="JCH278" s="748"/>
      <c r="JCI278" s="748"/>
      <c r="JCJ278" s="748"/>
      <c r="JCK278" s="748"/>
      <c r="JCL278" s="749"/>
      <c r="JCM278" s="749"/>
      <c r="JCN278" s="749"/>
      <c r="JCO278" s="749"/>
      <c r="JCP278" s="749"/>
      <c r="JCQ278" s="748"/>
      <c r="JCR278" s="748"/>
      <c r="JCS278" s="749"/>
      <c r="JCT278" s="749"/>
      <c r="JCU278" s="748"/>
      <c r="JCV278" s="748"/>
      <c r="JCW278" s="749"/>
      <c r="JCX278" s="749"/>
      <c r="JCY278" s="748"/>
      <c r="JCZ278" s="748"/>
      <c r="JDA278" s="748"/>
      <c r="JDB278" s="748"/>
      <c r="JDC278" s="748"/>
      <c r="JDD278" s="748"/>
      <c r="JDE278" s="748"/>
      <c r="JDF278" s="749"/>
      <c r="JDG278" s="749"/>
      <c r="JDH278" s="748"/>
      <c r="JDI278" s="748"/>
      <c r="JDJ278" s="749"/>
      <c r="JDK278" s="749"/>
      <c r="JDL278" s="748"/>
      <c r="JDM278" s="748"/>
      <c r="JDN278" s="748"/>
      <c r="JDO278" s="748"/>
      <c r="JDP278" s="748"/>
      <c r="JDQ278" s="746"/>
      <c r="JDR278" s="751"/>
      <c r="JDS278" s="748"/>
      <c r="JDT278" s="748"/>
      <c r="JDU278" s="748"/>
      <c r="JDV278" s="748"/>
      <c r="JDW278" s="748"/>
      <c r="JDX278" s="748"/>
      <c r="JDY278" s="748"/>
      <c r="JDZ278" s="750"/>
      <c r="JEA278" s="750"/>
      <c r="JEB278" s="750"/>
      <c r="JEC278" s="750"/>
      <c r="JED278" s="750"/>
      <c r="JEE278" s="750"/>
      <c r="JEF278" s="750"/>
      <c r="JEG278" s="750"/>
      <c r="JEH278" s="750"/>
      <c r="JEI278" s="750"/>
      <c r="JEJ278" s="750"/>
      <c r="JEK278" s="750"/>
      <c r="JEL278" s="750"/>
      <c r="JEM278" s="750"/>
      <c r="JEN278" s="750"/>
      <c r="JEO278" s="750"/>
      <c r="JEP278" s="750"/>
      <c r="JEQ278" s="750"/>
      <c r="JER278" s="750"/>
      <c r="JES278" s="750"/>
      <c r="JET278" s="750"/>
      <c r="JEU278" s="750"/>
      <c r="JEV278" s="750"/>
      <c r="JEW278" s="750"/>
      <c r="JEX278" s="750"/>
      <c r="JEY278" s="750"/>
      <c r="JEZ278" s="750"/>
      <c r="JFA278" s="750"/>
      <c r="JFB278" s="750"/>
      <c r="JFC278" s="750"/>
      <c r="JFD278" s="750"/>
      <c r="JFE278" s="750"/>
      <c r="JFF278" s="750"/>
      <c r="JFG278" s="750"/>
      <c r="JFH278" s="750"/>
      <c r="JFI278" s="750"/>
      <c r="JFJ278" s="750"/>
      <c r="JFK278" s="750"/>
      <c r="JFL278" s="750"/>
      <c r="JFM278" s="750"/>
      <c r="JFN278" s="750"/>
      <c r="JFO278" s="750"/>
      <c r="JFP278" s="750"/>
      <c r="JFQ278" s="750"/>
      <c r="JFR278" s="748"/>
      <c r="JFS278" s="748"/>
      <c r="JFT278" s="748"/>
      <c r="JFU278" s="748"/>
      <c r="JFV278" s="748"/>
      <c r="JFW278" s="748"/>
      <c r="JFX278" s="748"/>
      <c r="JFY278" s="748"/>
      <c r="JFZ278" s="748"/>
      <c r="JGA278" s="748"/>
      <c r="JGB278" s="748"/>
      <c r="JGC278" s="748"/>
      <c r="JGD278" s="748"/>
      <c r="JGE278" s="748"/>
      <c r="JGF278" s="748"/>
      <c r="JGG278" s="748"/>
      <c r="JGH278" s="748"/>
      <c r="JGI278" s="748"/>
      <c r="JGJ278" s="748"/>
      <c r="JGK278" s="748"/>
      <c r="JGL278" s="748"/>
      <c r="JGM278" s="748"/>
      <c r="JGN278" s="748"/>
      <c r="JGO278" s="748"/>
      <c r="JGP278" s="749"/>
      <c r="JGQ278" s="749"/>
      <c r="JGR278" s="749"/>
      <c r="JGS278" s="749"/>
      <c r="JGT278" s="749"/>
      <c r="JGU278" s="748"/>
      <c r="JGV278" s="748"/>
      <c r="JGW278" s="749"/>
      <c r="JGX278" s="749"/>
      <c r="JGY278" s="748"/>
      <c r="JGZ278" s="748"/>
      <c r="JHA278" s="749"/>
      <c r="JHB278" s="749"/>
      <c r="JHC278" s="748"/>
      <c r="JHD278" s="748"/>
      <c r="JHE278" s="748"/>
      <c r="JHF278" s="748"/>
      <c r="JHG278" s="748"/>
      <c r="JHH278" s="748"/>
      <c r="JHI278" s="748"/>
      <c r="JHJ278" s="749"/>
      <c r="JHK278" s="749"/>
      <c r="JHL278" s="748"/>
      <c r="JHM278" s="748"/>
      <c r="JHN278" s="749"/>
      <c r="JHO278" s="749"/>
      <c r="JHP278" s="748"/>
      <c r="JHQ278" s="748"/>
      <c r="JHR278" s="748"/>
      <c r="JHS278" s="748"/>
      <c r="JHT278" s="748"/>
      <c r="JHU278" s="746"/>
      <c r="JHV278" s="751"/>
      <c r="JHW278" s="748"/>
      <c r="JHX278" s="748"/>
      <c r="JHY278" s="748"/>
      <c r="JHZ278" s="748"/>
      <c r="JIA278" s="748"/>
      <c r="JIB278" s="748"/>
      <c r="JIC278" s="748"/>
      <c r="JID278" s="750"/>
      <c r="JIE278" s="750"/>
      <c r="JIF278" s="750"/>
      <c r="JIG278" s="750"/>
      <c r="JIH278" s="750"/>
      <c r="JII278" s="750"/>
      <c r="JIJ278" s="750"/>
      <c r="JIK278" s="750"/>
      <c r="JIL278" s="750"/>
      <c r="JIM278" s="750"/>
      <c r="JIN278" s="750"/>
      <c r="JIO278" s="750"/>
      <c r="JIP278" s="750"/>
      <c r="JIQ278" s="750"/>
      <c r="JIR278" s="750"/>
      <c r="JIS278" s="750"/>
      <c r="JIT278" s="750"/>
      <c r="JIU278" s="750"/>
      <c r="JIV278" s="750"/>
      <c r="JIW278" s="750"/>
      <c r="JIX278" s="750"/>
      <c r="JIY278" s="750"/>
      <c r="JIZ278" s="750"/>
      <c r="JJA278" s="750"/>
      <c r="JJB278" s="750"/>
      <c r="JJC278" s="750"/>
      <c r="JJD278" s="750"/>
      <c r="JJE278" s="750"/>
      <c r="JJF278" s="750"/>
      <c r="JJG278" s="750"/>
      <c r="JJH278" s="750"/>
      <c r="JJI278" s="750"/>
      <c r="JJJ278" s="750"/>
      <c r="JJK278" s="750"/>
      <c r="JJL278" s="750"/>
      <c r="JJM278" s="750"/>
      <c r="JJN278" s="750"/>
      <c r="JJO278" s="750"/>
      <c r="JJP278" s="750"/>
      <c r="JJQ278" s="750"/>
      <c r="JJR278" s="750"/>
      <c r="JJS278" s="750"/>
      <c r="JJT278" s="750"/>
      <c r="JJU278" s="750"/>
      <c r="JJV278" s="748"/>
      <c r="JJW278" s="748"/>
      <c r="JJX278" s="748"/>
      <c r="JJY278" s="748"/>
      <c r="JJZ278" s="748"/>
      <c r="JKA278" s="748"/>
      <c r="JKB278" s="748"/>
      <c r="JKC278" s="748"/>
      <c r="JKD278" s="748"/>
      <c r="JKE278" s="748"/>
      <c r="JKF278" s="748"/>
      <c r="JKG278" s="748"/>
      <c r="JKH278" s="748"/>
      <c r="JKI278" s="748"/>
      <c r="JKJ278" s="748"/>
      <c r="JKK278" s="748"/>
      <c r="JKL278" s="748"/>
      <c r="JKM278" s="748"/>
      <c r="JKN278" s="748"/>
      <c r="JKO278" s="748"/>
      <c r="JKP278" s="748"/>
      <c r="JKQ278" s="748"/>
      <c r="JKR278" s="748"/>
      <c r="JKS278" s="748"/>
      <c r="JKT278" s="749"/>
      <c r="JKU278" s="749"/>
      <c r="JKV278" s="749"/>
      <c r="JKW278" s="749"/>
      <c r="JKX278" s="749"/>
      <c r="JKY278" s="748"/>
      <c r="JKZ278" s="748"/>
      <c r="JLA278" s="749"/>
      <c r="JLB278" s="749"/>
      <c r="JLC278" s="748"/>
      <c r="JLD278" s="748"/>
      <c r="JLE278" s="749"/>
      <c r="JLF278" s="749"/>
      <c r="JLG278" s="748"/>
      <c r="JLH278" s="748"/>
      <c r="JLI278" s="748"/>
      <c r="JLJ278" s="748"/>
      <c r="JLK278" s="748"/>
      <c r="JLL278" s="748"/>
      <c r="JLM278" s="748"/>
      <c r="JLN278" s="749"/>
      <c r="JLO278" s="749"/>
      <c r="JLP278" s="748"/>
      <c r="JLQ278" s="748"/>
      <c r="JLR278" s="749"/>
      <c r="JLS278" s="749"/>
      <c r="JLT278" s="748"/>
      <c r="JLU278" s="748"/>
      <c r="JLV278" s="748"/>
      <c r="JLW278" s="748"/>
      <c r="JLX278" s="748"/>
      <c r="JLY278" s="746"/>
      <c r="JLZ278" s="751"/>
      <c r="JMA278" s="748"/>
      <c r="JMB278" s="748"/>
      <c r="JMC278" s="748"/>
      <c r="JMD278" s="748"/>
      <c r="JME278" s="748"/>
      <c r="JMF278" s="748"/>
      <c r="JMG278" s="748"/>
      <c r="JMH278" s="750"/>
      <c r="JMI278" s="750"/>
      <c r="JMJ278" s="750"/>
      <c r="JMK278" s="750"/>
      <c r="JML278" s="750"/>
      <c r="JMM278" s="750"/>
      <c r="JMN278" s="750"/>
      <c r="JMO278" s="750"/>
      <c r="JMP278" s="750"/>
      <c r="JMQ278" s="750"/>
      <c r="JMR278" s="750"/>
      <c r="JMS278" s="750"/>
      <c r="JMT278" s="750"/>
      <c r="JMU278" s="750"/>
      <c r="JMV278" s="750"/>
      <c r="JMW278" s="750"/>
      <c r="JMX278" s="750"/>
      <c r="JMY278" s="750"/>
      <c r="JMZ278" s="750"/>
      <c r="JNA278" s="750"/>
      <c r="JNB278" s="750"/>
      <c r="JNC278" s="750"/>
      <c r="JND278" s="750"/>
      <c r="JNE278" s="750"/>
      <c r="JNF278" s="750"/>
      <c r="JNG278" s="750"/>
      <c r="JNH278" s="750"/>
      <c r="JNI278" s="750"/>
      <c r="JNJ278" s="750"/>
      <c r="JNK278" s="750"/>
      <c r="JNL278" s="750"/>
      <c r="JNM278" s="750"/>
      <c r="JNN278" s="750"/>
      <c r="JNO278" s="750"/>
      <c r="JNP278" s="750"/>
      <c r="JNQ278" s="750"/>
      <c r="JNR278" s="750"/>
      <c r="JNS278" s="750"/>
      <c r="JNT278" s="750"/>
      <c r="JNU278" s="750"/>
      <c r="JNV278" s="750"/>
      <c r="JNW278" s="750"/>
      <c r="JNX278" s="750"/>
      <c r="JNY278" s="750"/>
      <c r="JNZ278" s="748"/>
      <c r="JOA278" s="748"/>
      <c r="JOB278" s="748"/>
      <c r="JOC278" s="748"/>
      <c r="JOD278" s="748"/>
      <c r="JOE278" s="748"/>
      <c r="JOF278" s="748"/>
      <c r="JOG278" s="748"/>
      <c r="JOH278" s="748"/>
      <c r="JOI278" s="748"/>
      <c r="JOJ278" s="748"/>
      <c r="JOK278" s="748"/>
      <c r="JOL278" s="748"/>
      <c r="JOM278" s="748"/>
      <c r="JON278" s="748"/>
      <c r="JOO278" s="748"/>
      <c r="JOP278" s="748"/>
      <c r="JOQ278" s="748"/>
      <c r="JOR278" s="748"/>
      <c r="JOS278" s="748"/>
      <c r="JOT278" s="748"/>
      <c r="JOU278" s="748"/>
      <c r="JOV278" s="748"/>
      <c r="JOW278" s="748"/>
      <c r="JOX278" s="749"/>
      <c r="JOY278" s="749"/>
      <c r="JOZ278" s="749"/>
      <c r="JPA278" s="749"/>
      <c r="JPB278" s="749"/>
      <c r="JPC278" s="748"/>
      <c r="JPD278" s="748"/>
      <c r="JPE278" s="749"/>
      <c r="JPF278" s="749"/>
      <c r="JPG278" s="748"/>
      <c r="JPH278" s="748"/>
      <c r="JPI278" s="749"/>
      <c r="JPJ278" s="749"/>
      <c r="JPK278" s="748"/>
      <c r="JPL278" s="748"/>
      <c r="JPM278" s="748"/>
      <c r="JPN278" s="748"/>
      <c r="JPO278" s="748"/>
      <c r="JPP278" s="748"/>
      <c r="JPQ278" s="748"/>
      <c r="JPR278" s="749"/>
      <c r="JPS278" s="749"/>
      <c r="JPT278" s="748"/>
      <c r="JPU278" s="748"/>
      <c r="JPV278" s="749"/>
      <c r="JPW278" s="749"/>
      <c r="JPX278" s="748"/>
      <c r="JPY278" s="748"/>
      <c r="JPZ278" s="748"/>
      <c r="JQA278" s="748"/>
      <c r="JQB278" s="748"/>
      <c r="JQC278" s="746"/>
      <c r="JQD278" s="751"/>
      <c r="JQE278" s="748"/>
      <c r="JQF278" s="748"/>
      <c r="JQG278" s="748"/>
      <c r="JQH278" s="748"/>
      <c r="JQI278" s="748"/>
      <c r="JQJ278" s="748"/>
      <c r="JQK278" s="748"/>
      <c r="JQL278" s="750"/>
      <c r="JQM278" s="750"/>
      <c r="JQN278" s="750"/>
      <c r="JQO278" s="750"/>
      <c r="JQP278" s="750"/>
      <c r="JQQ278" s="750"/>
      <c r="JQR278" s="750"/>
      <c r="JQS278" s="750"/>
      <c r="JQT278" s="750"/>
      <c r="JQU278" s="750"/>
      <c r="JQV278" s="750"/>
      <c r="JQW278" s="750"/>
      <c r="JQX278" s="750"/>
      <c r="JQY278" s="750"/>
      <c r="JQZ278" s="750"/>
      <c r="JRA278" s="750"/>
      <c r="JRB278" s="750"/>
      <c r="JRC278" s="750"/>
      <c r="JRD278" s="750"/>
      <c r="JRE278" s="750"/>
      <c r="JRF278" s="750"/>
      <c r="JRG278" s="750"/>
      <c r="JRH278" s="750"/>
      <c r="JRI278" s="750"/>
      <c r="JRJ278" s="750"/>
      <c r="JRK278" s="750"/>
      <c r="JRL278" s="750"/>
      <c r="JRM278" s="750"/>
      <c r="JRN278" s="750"/>
      <c r="JRO278" s="750"/>
      <c r="JRP278" s="750"/>
      <c r="JRQ278" s="750"/>
      <c r="JRR278" s="750"/>
      <c r="JRS278" s="750"/>
      <c r="JRT278" s="750"/>
      <c r="JRU278" s="750"/>
      <c r="JRV278" s="750"/>
      <c r="JRW278" s="750"/>
      <c r="JRX278" s="750"/>
      <c r="JRY278" s="750"/>
      <c r="JRZ278" s="750"/>
      <c r="JSA278" s="750"/>
      <c r="JSB278" s="750"/>
      <c r="JSC278" s="750"/>
      <c r="JSD278" s="748"/>
      <c r="JSE278" s="748"/>
      <c r="JSF278" s="748"/>
      <c r="JSG278" s="748"/>
      <c r="JSH278" s="748"/>
      <c r="JSI278" s="748"/>
      <c r="JSJ278" s="748"/>
      <c r="JSK278" s="748"/>
      <c r="JSL278" s="748"/>
      <c r="JSM278" s="748"/>
      <c r="JSN278" s="748"/>
      <c r="JSO278" s="748"/>
      <c r="JSP278" s="748"/>
      <c r="JSQ278" s="748"/>
      <c r="JSR278" s="748"/>
      <c r="JSS278" s="748"/>
      <c r="JST278" s="748"/>
      <c r="JSU278" s="748"/>
      <c r="JSV278" s="748"/>
      <c r="JSW278" s="748"/>
      <c r="JSX278" s="748"/>
      <c r="JSY278" s="748"/>
      <c r="JSZ278" s="748"/>
      <c r="JTA278" s="748"/>
      <c r="JTB278" s="749"/>
      <c r="JTC278" s="749"/>
      <c r="JTD278" s="749"/>
      <c r="JTE278" s="749"/>
      <c r="JTF278" s="749"/>
      <c r="JTG278" s="748"/>
      <c r="JTH278" s="748"/>
      <c r="JTI278" s="749"/>
      <c r="JTJ278" s="749"/>
      <c r="JTK278" s="748"/>
      <c r="JTL278" s="748"/>
      <c r="JTM278" s="749"/>
      <c r="JTN278" s="749"/>
      <c r="JTO278" s="748"/>
      <c r="JTP278" s="748"/>
      <c r="JTQ278" s="748"/>
      <c r="JTR278" s="748"/>
      <c r="JTS278" s="748"/>
      <c r="JTT278" s="748"/>
      <c r="JTU278" s="748"/>
      <c r="JTV278" s="749"/>
      <c r="JTW278" s="749"/>
      <c r="JTX278" s="748"/>
      <c r="JTY278" s="748"/>
      <c r="JTZ278" s="749"/>
      <c r="JUA278" s="749"/>
      <c r="JUB278" s="748"/>
      <c r="JUC278" s="748"/>
      <c r="JUD278" s="748"/>
      <c r="JUE278" s="748"/>
      <c r="JUF278" s="748"/>
      <c r="JUG278" s="746"/>
      <c r="JUH278" s="751"/>
      <c r="JUI278" s="748"/>
      <c r="JUJ278" s="748"/>
      <c r="JUK278" s="748"/>
      <c r="JUL278" s="748"/>
      <c r="JUM278" s="748"/>
      <c r="JUN278" s="748"/>
      <c r="JUO278" s="748"/>
      <c r="JUP278" s="750"/>
      <c r="JUQ278" s="750"/>
      <c r="JUR278" s="750"/>
      <c r="JUS278" s="750"/>
      <c r="JUT278" s="750"/>
      <c r="JUU278" s="750"/>
      <c r="JUV278" s="750"/>
      <c r="JUW278" s="750"/>
      <c r="JUX278" s="750"/>
      <c r="JUY278" s="750"/>
      <c r="JUZ278" s="750"/>
      <c r="JVA278" s="750"/>
      <c r="JVB278" s="750"/>
      <c r="JVC278" s="750"/>
      <c r="JVD278" s="750"/>
      <c r="JVE278" s="750"/>
      <c r="JVF278" s="750"/>
      <c r="JVG278" s="750"/>
      <c r="JVH278" s="750"/>
      <c r="JVI278" s="750"/>
      <c r="JVJ278" s="750"/>
      <c r="JVK278" s="750"/>
      <c r="JVL278" s="750"/>
      <c r="JVM278" s="750"/>
      <c r="JVN278" s="750"/>
      <c r="JVO278" s="750"/>
      <c r="JVP278" s="750"/>
      <c r="JVQ278" s="750"/>
      <c r="JVR278" s="750"/>
      <c r="JVS278" s="750"/>
      <c r="JVT278" s="750"/>
      <c r="JVU278" s="750"/>
      <c r="JVV278" s="750"/>
      <c r="JVW278" s="750"/>
      <c r="JVX278" s="750"/>
      <c r="JVY278" s="750"/>
      <c r="JVZ278" s="750"/>
      <c r="JWA278" s="750"/>
      <c r="JWB278" s="750"/>
      <c r="JWC278" s="750"/>
      <c r="JWD278" s="750"/>
      <c r="JWE278" s="750"/>
      <c r="JWF278" s="750"/>
      <c r="JWG278" s="750"/>
      <c r="JWH278" s="748"/>
      <c r="JWI278" s="748"/>
      <c r="JWJ278" s="748"/>
      <c r="JWK278" s="748"/>
      <c r="JWL278" s="748"/>
      <c r="JWM278" s="748"/>
      <c r="JWN278" s="748"/>
      <c r="JWO278" s="748"/>
      <c r="JWP278" s="748"/>
      <c r="JWQ278" s="748"/>
      <c r="JWR278" s="748"/>
      <c r="JWS278" s="748"/>
      <c r="JWT278" s="748"/>
      <c r="JWU278" s="748"/>
      <c r="JWV278" s="748"/>
      <c r="JWW278" s="748"/>
      <c r="JWX278" s="748"/>
      <c r="JWY278" s="748"/>
      <c r="JWZ278" s="748"/>
      <c r="JXA278" s="748"/>
      <c r="JXB278" s="748"/>
      <c r="JXC278" s="748"/>
      <c r="JXD278" s="748"/>
      <c r="JXE278" s="748"/>
      <c r="JXF278" s="749"/>
      <c r="JXG278" s="749"/>
      <c r="JXH278" s="749"/>
      <c r="JXI278" s="749"/>
      <c r="JXJ278" s="749"/>
      <c r="JXK278" s="748"/>
      <c r="JXL278" s="748"/>
      <c r="JXM278" s="749"/>
      <c r="JXN278" s="749"/>
      <c r="JXO278" s="748"/>
      <c r="JXP278" s="748"/>
      <c r="JXQ278" s="749"/>
      <c r="JXR278" s="749"/>
      <c r="JXS278" s="748"/>
      <c r="JXT278" s="748"/>
      <c r="JXU278" s="748"/>
      <c r="JXV278" s="748"/>
      <c r="JXW278" s="748"/>
      <c r="JXX278" s="748"/>
      <c r="JXY278" s="748"/>
      <c r="JXZ278" s="749"/>
      <c r="JYA278" s="749"/>
      <c r="JYB278" s="748"/>
      <c r="JYC278" s="748"/>
      <c r="JYD278" s="749"/>
      <c r="JYE278" s="749"/>
      <c r="JYF278" s="748"/>
      <c r="JYG278" s="748"/>
      <c r="JYH278" s="748"/>
      <c r="JYI278" s="748"/>
      <c r="JYJ278" s="748"/>
      <c r="JYK278" s="746"/>
      <c r="JYL278" s="751"/>
      <c r="JYM278" s="748"/>
      <c r="JYN278" s="748"/>
      <c r="JYO278" s="748"/>
      <c r="JYP278" s="748"/>
      <c r="JYQ278" s="748"/>
      <c r="JYR278" s="748"/>
      <c r="JYS278" s="748"/>
      <c r="JYT278" s="750"/>
      <c r="JYU278" s="750"/>
      <c r="JYV278" s="750"/>
      <c r="JYW278" s="750"/>
      <c r="JYX278" s="750"/>
      <c r="JYY278" s="750"/>
      <c r="JYZ278" s="750"/>
      <c r="JZA278" s="750"/>
      <c r="JZB278" s="750"/>
      <c r="JZC278" s="750"/>
      <c r="JZD278" s="750"/>
      <c r="JZE278" s="750"/>
      <c r="JZF278" s="750"/>
      <c r="JZG278" s="750"/>
      <c r="JZH278" s="750"/>
      <c r="JZI278" s="750"/>
      <c r="JZJ278" s="750"/>
      <c r="JZK278" s="750"/>
      <c r="JZL278" s="750"/>
      <c r="JZM278" s="750"/>
      <c r="JZN278" s="750"/>
      <c r="JZO278" s="750"/>
      <c r="JZP278" s="750"/>
      <c r="JZQ278" s="750"/>
      <c r="JZR278" s="750"/>
      <c r="JZS278" s="750"/>
      <c r="JZT278" s="750"/>
      <c r="JZU278" s="750"/>
      <c r="JZV278" s="750"/>
      <c r="JZW278" s="750"/>
      <c r="JZX278" s="750"/>
      <c r="JZY278" s="750"/>
      <c r="JZZ278" s="750"/>
      <c r="KAA278" s="750"/>
      <c r="KAB278" s="750"/>
      <c r="KAC278" s="750"/>
      <c r="KAD278" s="750"/>
      <c r="KAE278" s="750"/>
      <c r="KAF278" s="750"/>
      <c r="KAG278" s="750"/>
      <c r="KAH278" s="750"/>
      <c r="KAI278" s="750"/>
      <c r="KAJ278" s="750"/>
      <c r="KAK278" s="750"/>
      <c r="KAL278" s="748"/>
      <c r="KAM278" s="748"/>
      <c r="KAN278" s="748"/>
      <c r="KAO278" s="748"/>
      <c r="KAP278" s="748"/>
      <c r="KAQ278" s="748"/>
      <c r="KAR278" s="748"/>
      <c r="KAS278" s="748"/>
      <c r="KAT278" s="748"/>
      <c r="KAU278" s="748"/>
      <c r="KAV278" s="748"/>
      <c r="KAW278" s="748"/>
      <c r="KAX278" s="748"/>
      <c r="KAY278" s="748"/>
      <c r="KAZ278" s="748"/>
      <c r="KBA278" s="748"/>
      <c r="KBB278" s="748"/>
      <c r="KBC278" s="748"/>
      <c r="KBD278" s="748"/>
      <c r="KBE278" s="748"/>
      <c r="KBF278" s="748"/>
      <c r="KBG278" s="748"/>
      <c r="KBH278" s="748"/>
      <c r="KBI278" s="748"/>
      <c r="KBJ278" s="749"/>
      <c r="KBK278" s="749"/>
      <c r="KBL278" s="749"/>
      <c r="KBM278" s="749"/>
      <c r="KBN278" s="749"/>
      <c r="KBO278" s="748"/>
      <c r="KBP278" s="748"/>
      <c r="KBQ278" s="749"/>
      <c r="KBR278" s="749"/>
      <c r="KBS278" s="748"/>
      <c r="KBT278" s="748"/>
      <c r="KBU278" s="749"/>
      <c r="KBV278" s="749"/>
      <c r="KBW278" s="748"/>
      <c r="KBX278" s="748"/>
      <c r="KBY278" s="748"/>
      <c r="KBZ278" s="748"/>
      <c r="KCA278" s="748"/>
      <c r="KCB278" s="748"/>
      <c r="KCC278" s="748"/>
      <c r="KCD278" s="749"/>
      <c r="KCE278" s="749"/>
      <c r="KCF278" s="748"/>
      <c r="KCG278" s="748"/>
      <c r="KCH278" s="749"/>
      <c r="KCI278" s="749"/>
      <c r="KCJ278" s="748"/>
      <c r="KCK278" s="748"/>
      <c r="KCL278" s="748"/>
      <c r="KCM278" s="748"/>
      <c r="KCN278" s="748"/>
      <c r="KCO278" s="746"/>
      <c r="KCP278" s="751"/>
      <c r="KCQ278" s="748"/>
      <c r="KCR278" s="748"/>
      <c r="KCS278" s="748"/>
      <c r="KCT278" s="748"/>
      <c r="KCU278" s="748"/>
      <c r="KCV278" s="748"/>
      <c r="KCW278" s="748"/>
      <c r="KCX278" s="750"/>
      <c r="KCY278" s="750"/>
      <c r="KCZ278" s="750"/>
      <c r="KDA278" s="750"/>
      <c r="KDB278" s="750"/>
      <c r="KDC278" s="750"/>
      <c r="KDD278" s="750"/>
      <c r="KDE278" s="750"/>
      <c r="KDF278" s="750"/>
      <c r="KDG278" s="750"/>
      <c r="KDH278" s="750"/>
      <c r="KDI278" s="750"/>
      <c r="KDJ278" s="750"/>
      <c r="KDK278" s="750"/>
      <c r="KDL278" s="750"/>
      <c r="KDM278" s="750"/>
      <c r="KDN278" s="750"/>
      <c r="KDO278" s="750"/>
      <c r="KDP278" s="750"/>
      <c r="KDQ278" s="750"/>
      <c r="KDR278" s="750"/>
      <c r="KDS278" s="750"/>
      <c r="KDT278" s="750"/>
      <c r="KDU278" s="750"/>
      <c r="KDV278" s="750"/>
      <c r="KDW278" s="750"/>
      <c r="KDX278" s="750"/>
      <c r="KDY278" s="750"/>
      <c r="KDZ278" s="750"/>
      <c r="KEA278" s="750"/>
      <c r="KEB278" s="750"/>
      <c r="KEC278" s="750"/>
      <c r="KED278" s="750"/>
      <c r="KEE278" s="750"/>
      <c r="KEF278" s="750"/>
      <c r="KEG278" s="750"/>
      <c r="KEH278" s="750"/>
      <c r="KEI278" s="750"/>
      <c r="KEJ278" s="750"/>
      <c r="KEK278" s="750"/>
      <c r="KEL278" s="750"/>
      <c r="KEM278" s="750"/>
      <c r="KEN278" s="750"/>
      <c r="KEO278" s="750"/>
      <c r="KEP278" s="748"/>
      <c r="KEQ278" s="748"/>
      <c r="KER278" s="748"/>
      <c r="KES278" s="748"/>
      <c r="KET278" s="748"/>
      <c r="KEU278" s="748"/>
      <c r="KEV278" s="748"/>
      <c r="KEW278" s="748"/>
      <c r="KEX278" s="748"/>
      <c r="KEY278" s="748"/>
      <c r="KEZ278" s="748"/>
      <c r="KFA278" s="748"/>
      <c r="KFB278" s="748"/>
      <c r="KFC278" s="748"/>
      <c r="KFD278" s="748"/>
      <c r="KFE278" s="748"/>
      <c r="KFF278" s="748"/>
      <c r="KFG278" s="748"/>
      <c r="KFH278" s="748"/>
      <c r="KFI278" s="748"/>
      <c r="KFJ278" s="748"/>
      <c r="KFK278" s="748"/>
      <c r="KFL278" s="748"/>
      <c r="KFM278" s="748"/>
      <c r="KFN278" s="749"/>
      <c r="KFO278" s="749"/>
      <c r="KFP278" s="749"/>
      <c r="KFQ278" s="749"/>
      <c r="KFR278" s="749"/>
      <c r="KFS278" s="748"/>
      <c r="KFT278" s="748"/>
      <c r="KFU278" s="749"/>
      <c r="KFV278" s="749"/>
      <c r="KFW278" s="748"/>
      <c r="KFX278" s="748"/>
      <c r="KFY278" s="749"/>
      <c r="KFZ278" s="749"/>
      <c r="KGA278" s="748"/>
      <c r="KGB278" s="748"/>
      <c r="KGC278" s="748"/>
      <c r="KGD278" s="748"/>
      <c r="KGE278" s="748"/>
      <c r="KGF278" s="748"/>
      <c r="KGG278" s="748"/>
      <c r="KGH278" s="749"/>
      <c r="KGI278" s="749"/>
      <c r="KGJ278" s="748"/>
      <c r="KGK278" s="748"/>
      <c r="KGL278" s="749"/>
      <c r="KGM278" s="749"/>
      <c r="KGN278" s="748"/>
      <c r="KGO278" s="748"/>
      <c r="KGP278" s="748"/>
      <c r="KGQ278" s="748"/>
      <c r="KGR278" s="748"/>
      <c r="KGS278" s="746"/>
      <c r="KGT278" s="751"/>
      <c r="KGU278" s="748"/>
      <c r="KGV278" s="748"/>
      <c r="KGW278" s="748"/>
      <c r="KGX278" s="748"/>
      <c r="KGY278" s="748"/>
      <c r="KGZ278" s="748"/>
      <c r="KHA278" s="748"/>
      <c r="KHB278" s="750"/>
      <c r="KHC278" s="750"/>
      <c r="KHD278" s="750"/>
      <c r="KHE278" s="750"/>
      <c r="KHF278" s="750"/>
      <c r="KHG278" s="750"/>
      <c r="KHH278" s="750"/>
      <c r="KHI278" s="750"/>
      <c r="KHJ278" s="750"/>
      <c r="KHK278" s="750"/>
      <c r="KHL278" s="750"/>
      <c r="KHM278" s="750"/>
      <c r="KHN278" s="750"/>
      <c r="KHO278" s="750"/>
      <c r="KHP278" s="750"/>
      <c r="KHQ278" s="750"/>
      <c r="KHR278" s="750"/>
      <c r="KHS278" s="750"/>
      <c r="KHT278" s="750"/>
      <c r="KHU278" s="750"/>
      <c r="KHV278" s="750"/>
      <c r="KHW278" s="750"/>
      <c r="KHX278" s="750"/>
      <c r="KHY278" s="750"/>
      <c r="KHZ278" s="750"/>
      <c r="KIA278" s="750"/>
      <c r="KIB278" s="750"/>
      <c r="KIC278" s="750"/>
      <c r="KID278" s="750"/>
      <c r="KIE278" s="750"/>
      <c r="KIF278" s="750"/>
      <c r="KIG278" s="750"/>
      <c r="KIH278" s="750"/>
      <c r="KII278" s="750"/>
      <c r="KIJ278" s="750"/>
      <c r="KIK278" s="750"/>
      <c r="KIL278" s="750"/>
      <c r="KIM278" s="750"/>
      <c r="KIN278" s="750"/>
      <c r="KIO278" s="750"/>
      <c r="KIP278" s="750"/>
      <c r="KIQ278" s="750"/>
      <c r="KIR278" s="750"/>
      <c r="KIS278" s="750"/>
      <c r="KIT278" s="748"/>
      <c r="KIU278" s="748"/>
      <c r="KIV278" s="748"/>
      <c r="KIW278" s="748"/>
      <c r="KIX278" s="748"/>
      <c r="KIY278" s="748"/>
      <c r="KIZ278" s="748"/>
      <c r="KJA278" s="748"/>
      <c r="KJB278" s="748"/>
      <c r="KJC278" s="748"/>
      <c r="KJD278" s="748"/>
      <c r="KJE278" s="748"/>
      <c r="KJF278" s="748"/>
      <c r="KJG278" s="748"/>
      <c r="KJH278" s="748"/>
      <c r="KJI278" s="748"/>
      <c r="KJJ278" s="748"/>
      <c r="KJK278" s="748"/>
      <c r="KJL278" s="748"/>
      <c r="KJM278" s="748"/>
      <c r="KJN278" s="748"/>
      <c r="KJO278" s="748"/>
      <c r="KJP278" s="748"/>
      <c r="KJQ278" s="748"/>
      <c r="KJR278" s="749"/>
      <c r="KJS278" s="749"/>
      <c r="KJT278" s="749"/>
      <c r="KJU278" s="749"/>
      <c r="KJV278" s="749"/>
      <c r="KJW278" s="748"/>
      <c r="KJX278" s="748"/>
      <c r="KJY278" s="749"/>
      <c r="KJZ278" s="749"/>
      <c r="KKA278" s="748"/>
      <c r="KKB278" s="748"/>
      <c r="KKC278" s="749"/>
      <c r="KKD278" s="749"/>
      <c r="KKE278" s="748"/>
      <c r="KKF278" s="748"/>
      <c r="KKG278" s="748"/>
      <c r="KKH278" s="748"/>
      <c r="KKI278" s="748"/>
      <c r="KKJ278" s="748"/>
      <c r="KKK278" s="748"/>
      <c r="KKL278" s="749"/>
      <c r="KKM278" s="749"/>
      <c r="KKN278" s="748"/>
      <c r="KKO278" s="748"/>
      <c r="KKP278" s="749"/>
      <c r="KKQ278" s="749"/>
      <c r="KKR278" s="748"/>
      <c r="KKS278" s="748"/>
      <c r="KKT278" s="748"/>
      <c r="KKU278" s="748"/>
      <c r="KKV278" s="748"/>
      <c r="KKW278" s="746"/>
      <c r="KKX278" s="751"/>
      <c r="KKY278" s="748"/>
      <c r="KKZ278" s="748"/>
      <c r="KLA278" s="748"/>
      <c r="KLB278" s="748"/>
      <c r="KLC278" s="748"/>
      <c r="KLD278" s="748"/>
      <c r="KLE278" s="748"/>
      <c r="KLF278" s="750"/>
      <c r="KLG278" s="750"/>
      <c r="KLH278" s="750"/>
      <c r="KLI278" s="750"/>
      <c r="KLJ278" s="750"/>
      <c r="KLK278" s="750"/>
      <c r="KLL278" s="750"/>
      <c r="KLM278" s="750"/>
      <c r="KLN278" s="750"/>
      <c r="KLO278" s="750"/>
      <c r="KLP278" s="750"/>
      <c r="KLQ278" s="750"/>
      <c r="KLR278" s="750"/>
      <c r="KLS278" s="750"/>
      <c r="KLT278" s="750"/>
      <c r="KLU278" s="750"/>
      <c r="KLV278" s="750"/>
      <c r="KLW278" s="750"/>
      <c r="KLX278" s="750"/>
      <c r="KLY278" s="750"/>
      <c r="KLZ278" s="750"/>
      <c r="KMA278" s="750"/>
      <c r="KMB278" s="750"/>
      <c r="KMC278" s="750"/>
      <c r="KMD278" s="750"/>
      <c r="KME278" s="750"/>
      <c r="KMF278" s="750"/>
      <c r="KMG278" s="750"/>
      <c r="KMH278" s="750"/>
      <c r="KMI278" s="750"/>
      <c r="KMJ278" s="750"/>
      <c r="KMK278" s="750"/>
      <c r="KML278" s="750"/>
      <c r="KMM278" s="750"/>
      <c r="KMN278" s="750"/>
      <c r="KMO278" s="750"/>
      <c r="KMP278" s="750"/>
      <c r="KMQ278" s="750"/>
      <c r="KMR278" s="750"/>
      <c r="KMS278" s="750"/>
      <c r="KMT278" s="750"/>
      <c r="KMU278" s="750"/>
      <c r="KMV278" s="750"/>
      <c r="KMW278" s="750"/>
      <c r="KMX278" s="748"/>
      <c r="KMY278" s="748"/>
      <c r="KMZ278" s="748"/>
      <c r="KNA278" s="748"/>
      <c r="KNB278" s="748"/>
      <c r="KNC278" s="748"/>
      <c r="KND278" s="748"/>
      <c r="KNE278" s="748"/>
      <c r="KNF278" s="748"/>
      <c r="KNG278" s="748"/>
      <c r="KNH278" s="748"/>
      <c r="KNI278" s="748"/>
      <c r="KNJ278" s="748"/>
      <c r="KNK278" s="748"/>
      <c r="KNL278" s="748"/>
      <c r="KNM278" s="748"/>
      <c r="KNN278" s="748"/>
      <c r="KNO278" s="748"/>
      <c r="KNP278" s="748"/>
      <c r="KNQ278" s="748"/>
      <c r="KNR278" s="748"/>
      <c r="KNS278" s="748"/>
      <c r="KNT278" s="748"/>
      <c r="KNU278" s="748"/>
      <c r="KNV278" s="749"/>
      <c r="KNW278" s="749"/>
      <c r="KNX278" s="749"/>
      <c r="KNY278" s="749"/>
      <c r="KNZ278" s="749"/>
      <c r="KOA278" s="748"/>
      <c r="KOB278" s="748"/>
      <c r="KOC278" s="749"/>
      <c r="KOD278" s="749"/>
      <c r="KOE278" s="748"/>
      <c r="KOF278" s="748"/>
      <c r="KOG278" s="749"/>
      <c r="KOH278" s="749"/>
      <c r="KOI278" s="748"/>
      <c r="KOJ278" s="748"/>
      <c r="KOK278" s="748"/>
      <c r="KOL278" s="748"/>
      <c r="KOM278" s="748"/>
      <c r="KON278" s="748"/>
      <c r="KOO278" s="748"/>
      <c r="KOP278" s="749"/>
      <c r="KOQ278" s="749"/>
      <c r="KOR278" s="748"/>
      <c r="KOS278" s="748"/>
      <c r="KOT278" s="749"/>
      <c r="KOU278" s="749"/>
      <c r="KOV278" s="748"/>
      <c r="KOW278" s="748"/>
      <c r="KOX278" s="748"/>
      <c r="KOY278" s="748"/>
      <c r="KOZ278" s="748"/>
      <c r="KPA278" s="746"/>
      <c r="KPB278" s="751"/>
      <c r="KPC278" s="748"/>
      <c r="KPD278" s="748"/>
      <c r="KPE278" s="748"/>
      <c r="KPF278" s="748"/>
      <c r="KPG278" s="748"/>
      <c r="KPH278" s="748"/>
      <c r="KPI278" s="748"/>
      <c r="KPJ278" s="750"/>
      <c r="KPK278" s="750"/>
      <c r="KPL278" s="750"/>
      <c r="KPM278" s="750"/>
      <c r="KPN278" s="750"/>
      <c r="KPO278" s="750"/>
      <c r="KPP278" s="750"/>
      <c r="KPQ278" s="750"/>
      <c r="KPR278" s="750"/>
      <c r="KPS278" s="750"/>
      <c r="KPT278" s="750"/>
      <c r="KPU278" s="750"/>
      <c r="KPV278" s="750"/>
      <c r="KPW278" s="750"/>
      <c r="KPX278" s="750"/>
      <c r="KPY278" s="750"/>
      <c r="KPZ278" s="750"/>
      <c r="KQA278" s="750"/>
      <c r="KQB278" s="750"/>
      <c r="KQC278" s="750"/>
      <c r="KQD278" s="750"/>
      <c r="KQE278" s="750"/>
      <c r="KQF278" s="750"/>
      <c r="KQG278" s="750"/>
      <c r="KQH278" s="750"/>
      <c r="KQI278" s="750"/>
      <c r="KQJ278" s="750"/>
      <c r="KQK278" s="750"/>
      <c r="KQL278" s="750"/>
      <c r="KQM278" s="750"/>
      <c r="KQN278" s="750"/>
      <c r="KQO278" s="750"/>
      <c r="KQP278" s="750"/>
      <c r="KQQ278" s="750"/>
      <c r="KQR278" s="750"/>
      <c r="KQS278" s="750"/>
      <c r="KQT278" s="750"/>
      <c r="KQU278" s="750"/>
      <c r="KQV278" s="750"/>
      <c r="KQW278" s="750"/>
      <c r="KQX278" s="750"/>
      <c r="KQY278" s="750"/>
      <c r="KQZ278" s="750"/>
      <c r="KRA278" s="750"/>
      <c r="KRB278" s="748"/>
      <c r="KRC278" s="748"/>
      <c r="KRD278" s="748"/>
      <c r="KRE278" s="748"/>
      <c r="KRF278" s="748"/>
      <c r="KRG278" s="748"/>
      <c r="KRH278" s="748"/>
      <c r="KRI278" s="748"/>
      <c r="KRJ278" s="748"/>
      <c r="KRK278" s="748"/>
      <c r="KRL278" s="748"/>
      <c r="KRM278" s="748"/>
      <c r="KRN278" s="748"/>
      <c r="KRO278" s="748"/>
      <c r="KRP278" s="748"/>
      <c r="KRQ278" s="748"/>
      <c r="KRR278" s="748"/>
      <c r="KRS278" s="748"/>
      <c r="KRT278" s="748"/>
      <c r="KRU278" s="748"/>
      <c r="KRV278" s="748"/>
      <c r="KRW278" s="748"/>
      <c r="KRX278" s="748"/>
      <c r="KRY278" s="748"/>
      <c r="KRZ278" s="749"/>
      <c r="KSA278" s="749"/>
      <c r="KSB278" s="749"/>
      <c r="KSC278" s="749"/>
      <c r="KSD278" s="749"/>
      <c r="KSE278" s="748"/>
      <c r="KSF278" s="748"/>
      <c r="KSG278" s="749"/>
      <c r="KSH278" s="749"/>
      <c r="KSI278" s="748"/>
      <c r="KSJ278" s="748"/>
      <c r="KSK278" s="749"/>
      <c r="KSL278" s="749"/>
      <c r="KSM278" s="748"/>
      <c r="KSN278" s="748"/>
      <c r="KSO278" s="748"/>
      <c r="KSP278" s="748"/>
      <c r="KSQ278" s="748"/>
      <c r="KSR278" s="748"/>
      <c r="KSS278" s="748"/>
      <c r="KST278" s="749"/>
      <c r="KSU278" s="749"/>
      <c r="KSV278" s="748"/>
      <c r="KSW278" s="748"/>
      <c r="KSX278" s="749"/>
      <c r="KSY278" s="749"/>
      <c r="KSZ278" s="748"/>
      <c r="KTA278" s="748"/>
      <c r="KTB278" s="748"/>
      <c r="KTC278" s="748"/>
      <c r="KTD278" s="748"/>
      <c r="KTE278" s="746"/>
      <c r="KTF278" s="751"/>
      <c r="KTG278" s="748"/>
      <c r="KTH278" s="748"/>
      <c r="KTI278" s="748"/>
      <c r="KTJ278" s="748"/>
      <c r="KTK278" s="748"/>
      <c r="KTL278" s="748"/>
      <c r="KTM278" s="748"/>
      <c r="KTN278" s="750"/>
      <c r="KTO278" s="750"/>
      <c r="KTP278" s="750"/>
      <c r="KTQ278" s="750"/>
      <c r="KTR278" s="750"/>
      <c r="KTS278" s="750"/>
      <c r="KTT278" s="750"/>
      <c r="KTU278" s="750"/>
      <c r="KTV278" s="750"/>
      <c r="KTW278" s="750"/>
      <c r="KTX278" s="750"/>
      <c r="KTY278" s="750"/>
      <c r="KTZ278" s="750"/>
      <c r="KUA278" s="750"/>
      <c r="KUB278" s="750"/>
      <c r="KUC278" s="750"/>
      <c r="KUD278" s="750"/>
      <c r="KUE278" s="750"/>
      <c r="KUF278" s="750"/>
      <c r="KUG278" s="750"/>
      <c r="KUH278" s="750"/>
      <c r="KUI278" s="750"/>
      <c r="KUJ278" s="750"/>
      <c r="KUK278" s="750"/>
      <c r="KUL278" s="750"/>
      <c r="KUM278" s="750"/>
      <c r="KUN278" s="750"/>
      <c r="KUO278" s="750"/>
      <c r="KUP278" s="750"/>
      <c r="KUQ278" s="750"/>
      <c r="KUR278" s="750"/>
      <c r="KUS278" s="750"/>
      <c r="KUT278" s="750"/>
      <c r="KUU278" s="750"/>
      <c r="KUV278" s="750"/>
      <c r="KUW278" s="750"/>
      <c r="KUX278" s="750"/>
      <c r="KUY278" s="750"/>
      <c r="KUZ278" s="750"/>
      <c r="KVA278" s="750"/>
      <c r="KVB278" s="750"/>
      <c r="KVC278" s="750"/>
      <c r="KVD278" s="750"/>
      <c r="KVE278" s="750"/>
      <c r="KVF278" s="748"/>
      <c r="KVG278" s="748"/>
      <c r="KVH278" s="748"/>
      <c r="KVI278" s="748"/>
      <c r="KVJ278" s="748"/>
      <c r="KVK278" s="748"/>
      <c r="KVL278" s="748"/>
      <c r="KVM278" s="748"/>
      <c r="KVN278" s="748"/>
      <c r="KVO278" s="748"/>
      <c r="KVP278" s="748"/>
      <c r="KVQ278" s="748"/>
      <c r="KVR278" s="748"/>
      <c r="KVS278" s="748"/>
      <c r="KVT278" s="748"/>
      <c r="KVU278" s="748"/>
      <c r="KVV278" s="748"/>
      <c r="KVW278" s="748"/>
      <c r="KVX278" s="748"/>
      <c r="KVY278" s="748"/>
      <c r="KVZ278" s="748"/>
      <c r="KWA278" s="748"/>
      <c r="KWB278" s="748"/>
      <c r="KWC278" s="748"/>
      <c r="KWD278" s="749"/>
      <c r="KWE278" s="749"/>
      <c r="KWF278" s="749"/>
      <c r="KWG278" s="749"/>
      <c r="KWH278" s="749"/>
      <c r="KWI278" s="748"/>
      <c r="KWJ278" s="748"/>
      <c r="KWK278" s="749"/>
      <c r="KWL278" s="749"/>
      <c r="KWM278" s="748"/>
      <c r="KWN278" s="748"/>
      <c r="KWO278" s="749"/>
      <c r="KWP278" s="749"/>
      <c r="KWQ278" s="748"/>
      <c r="KWR278" s="748"/>
      <c r="KWS278" s="748"/>
      <c r="KWT278" s="748"/>
      <c r="KWU278" s="748"/>
      <c r="KWV278" s="748"/>
      <c r="KWW278" s="748"/>
      <c r="KWX278" s="749"/>
      <c r="KWY278" s="749"/>
      <c r="KWZ278" s="748"/>
      <c r="KXA278" s="748"/>
      <c r="KXB278" s="749"/>
      <c r="KXC278" s="749"/>
      <c r="KXD278" s="748"/>
      <c r="KXE278" s="748"/>
      <c r="KXF278" s="748"/>
      <c r="KXG278" s="748"/>
      <c r="KXH278" s="748"/>
      <c r="KXI278" s="746"/>
      <c r="KXJ278" s="751"/>
      <c r="KXK278" s="748"/>
      <c r="KXL278" s="748"/>
      <c r="KXM278" s="748"/>
      <c r="KXN278" s="748"/>
      <c r="KXO278" s="748"/>
      <c r="KXP278" s="748"/>
      <c r="KXQ278" s="748"/>
      <c r="KXR278" s="750"/>
      <c r="KXS278" s="750"/>
      <c r="KXT278" s="750"/>
      <c r="KXU278" s="750"/>
      <c r="KXV278" s="750"/>
      <c r="KXW278" s="750"/>
      <c r="KXX278" s="750"/>
      <c r="KXY278" s="750"/>
      <c r="KXZ278" s="750"/>
      <c r="KYA278" s="750"/>
      <c r="KYB278" s="750"/>
      <c r="KYC278" s="750"/>
      <c r="KYD278" s="750"/>
      <c r="KYE278" s="750"/>
      <c r="KYF278" s="750"/>
      <c r="KYG278" s="750"/>
      <c r="KYH278" s="750"/>
      <c r="KYI278" s="750"/>
      <c r="KYJ278" s="750"/>
      <c r="KYK278" s="750"/>
      <c r="KYL278" s="750"/>
      <c r="KYM278" s="750"/>
      <c r="KYN278" s="750"/>
      <c r="KYO278" s="750"/>
      <c r="KYP278" s="750"/>
      <c r="KYQ278" s="750"/>
      <c r="KYR278" s="750"/>
      <c r="KYS278" s="750"/>
      <c r="KYT278" s="750"/>
      <c r="KYU278" s="750"/>
      <c r="KYV278" s="750"/>
      <c r="KYW278" s="750"/>
      <c r="KYX278" s="750"/>
      <c r="KYY278" s="750"/>
      <c r="KYZ278" s="750"/>
      <c r="KZA278" s="750"/>
      <c r="KZB278" s="750"/>
      <c r="KZC278" s="750"/>
      <c r="KZD278" s="750"/>
      <c r="KZE278" s="750"/>
      <c r="KZF278" s="750"/>
      <c r="KZG278" s="750"/>
      <c r="KZH278" s="750"/>
      <c r="KZI278" s="750"/>
      <c r="KZJ278" s="748"/>
      <c r="KZK278" s="748"/>
      <c r="KZL278" s="748"/>
      <c r="KZM278" s="748"/>
      <c r="KZN278" s="748"/>
      <c r="KZO278" s="748"/>
      <c r="KZP278" s="748"/>
      <c r="KZQ278" s="748"/>
      <c r="KZR278" s="748"/>
      <c r="KZS278" s="748"/>
      <c r="KZT278" s="748"/>
      <c r="KZU278" s="748"/>
      <c r="KZV278" s="748"/>
      <c r="KZW278" s="748"/>
      <c r="KZX278" s="748"/>
      <c r="KZY278" s="748"/>
      <c r="KZZ278" s="748"/>
      <c r="LAA278" s="748"/>
      <c r="LAB278" s="748"/>
      <c r="LAC278" s="748"/>
      <c r="LAD278" s="748"/>
      <c r="LAE278" s="748"/>
      <c r="LAF278" s="748"/>
      <c r="LAG278" s="748"/>
      <c r="LAH278" s="749"/>
      <c r="LAI278" s="749"/>
      <c r="LAJ278" s="749"/>
      <c r="LAK278" s="749"/>
      <c r="LAL278" s="749"/>
      <c r="LAM278" s="748"/>
      <c r="LAN278" s="748"/>
      <c r="LAO278" s="749"/>
      <c r="LAP278" s="749"/>
      <c r="LAQ278" s="748"/>
      <c r="LAR278" s="748"/>
      <c r="LAS278" s="749"/>
      <c r="LAT278" s="749"/>
      <c r="LAU278" s="748"/>
      <c r="LAV278" s="748"/>
      <c r="LAW278" s="748"/>
      <c r="LAX278" s="748"/>
      <c r="LAY278" s="748"/>
      <c r="LAZ278" s="748"/>
      <c r="LBA278" s="748"/>
      <c r="LBB278" s="749"/>
      <c r="LBC278" s="749"/>
      <c r="LBD278" s="748"/>
      <c r="LBE278" s="748"/>
      <c r="LBF278" s="749"/>
      <c r="LBG278" s="749"/>
      <c r="LBH278" s="748"/>
      <c r="LBI278" s="748"/>
      <c r="LBJ278" s="748"/>
      <c r="LBK278" s="748"/>
      <c r="LBL278" s="748"/>
      <c r="LBM278" s="746"/>
      <c r="LBN278" s="751"/>
      <c r="LBO278" s="748"/>
      <c r="LBP278" s="748"/>
      <c r="LBQ278" s="748"/>
      <c r="LBR278" s="748"/>
      <c r="LBS278" s="748"/>
      <c r="LBT278" s="748"/>
      <c r="LBU278" s="748"/>
      <c r="LBV278" s="750"/>
      <c r="LBW278" s="750"/>
      <c r="LBX278" s="750"/>
      <c r="LBY278" s="750"/>
      <c r="LBZ278" s="750"/>
      <c r="LCA278" s="750"/>
      <c r="LCB278" s="750"/>
      <c r="LCC278" s="750"/>
      <c r="LCD278" s="750"/>
      <c r="LCE278" s="750"/>
      <c r="LCF278" s="750"/>
      <c r="LCG278" s="750"/>
      <c r="LCH278" s="750"/>
      <c r="LCI278" s="750"/>
      <c r="LCJ278" s="750"/>
      <c r="LCK278" s="750"/>
      <c r="LCL278" s="750"/>
      <c r="LCM278" s="750"/>
      <c r="LCN278" s="750"/>
      <c r="LCO278" s="750"/>
      <c r="LCP278" s="750"/>
      <c r="LCQ278" s="750"/>
      <c r="LCR278" s="750"/>
      <c r="LCS278" s="750"/>
      <c r="LCT278" s="750"/>
      <c r="LCU278" s="750"/>
      <c r="LCV278" s="750"/>
      <c r="LCW278" s="750"/>
      <c r="LCX278" s="750"/>
      <c r="LCY278" s="750"/>
      <c r="LCZ278" s="750"/>
      <c r="LDA278" s="750"/>
      <c r="LDB278" s="750"/>
      <c r="LDC278" s="750"/>
      <c r="LDD278" s="750"/>
      <c r="LDE278" s="750"/>
      <c r="LDF278" s="750"/>
      <c r="LDG278" s="750"/>
      <c r="LDH278" s="750"/>
      <c r="LDI278" s="750"/>
      <c r="LDJ278" s="750"/>
      <c r="LDK278" s="750"/>
      <c r="LDL278" s="750"/>
      <c r="LDM278" s="750"/>
      <c r="LDN278" s="748"/>
      <c r="LDO278" s="748"/>
      <c r="LDP278" s="748"/>
      <c r="LDQ278" s="748"/>
      <c r="LDR278" s="748"/>
      <c r="LDS278" s="748"/>
      <c r="LDT278" s="748"/>
      <c r="LDU278" s="748"/>
      <c r="LDV278" s="748"/>
      <c r="LDW278" s="748"/>
      <c r="LDX278" s="748"/>
      <c r="LDY278" s="748"/>
      <c r="LDZ278" s="748"/>
      <c r="LEA278" s="748"/>
      <c r="LEB278" s="748"/>
      <c r="LEC278" s="748"/>
      <c r="LED278" s="748"/>
      <c r="LEE278" s="748"/>
      <c r="LEF278" s="748"/>
      <c r="LEG278" s="748"/>
      <c r="LEH278" s="748"/>
      <c r="LEI278" s="748"/>
      <c r="LEJ278" s="748"/>
      <c r="LEK278" s="748"/>
      <c r="LEL278" s="749"/>
      <c r="LEM278" s="749"/>
      <c r="LEN278" s="749"/>
      <c r="LEO278" s="749"/>
      <c r="LEP278" s="749"/>
      <c r="LEQ278" s="748"/>
      <c r="LER278" s="748"/>
      <c r="LES278" s="749"/>
      <c r="LET278" s="749"/>
      <c r="LEU278" s="748"/>
      <c r="LEV278" s="748"/>
      <c r="LEW278" s="749"/>
      <c r="LEX278" s="749"/>
      <c r="LEY278" s="748"/>
      <c r="LEZ278" s="748"/>
      <c r="LFA278" s="748"/>
      <c r="LFB278" s="748"/>
      <c r="LFC278" s="748"/>
      <c r="LFD278" s="748"/>
      <c r="LFE278" s="748"/>
      <c r="LFF278" s="749"/>
      <c r="LFG278" s="749"/>
      <c r="LFH278" s="748"/>
      <c r="LFI278" s="748"/>
      <c r="LFJ278" s="749"/>
      <c r="LFK278" s="749"/>
      <c r="LFL278" s="748"/>
      <c r="LFM278" s="748"/>
      <c r="LFN278" s="748"/>
      <c r="LFO278" s="748"/>
      <c r="LFP278" s="748"/>
      <c r="LFQ278" s="746"/>
      <c r="LFR278" s="751"/>
      <c r="LFS278" s="748"/>
      <c r="LFT278" s="748"/>
      <c r="LFU278" s="748"/>
      <c r="LFV278" s="748"/>
      <c r="LFW278" s="748"/>
      <c r="LFX278" s="748"/>
      <c r="LFY278" s="748"/>
      <c r="LFZ278" s="750"/>
      <c r="LGA278" s="750"/>
      <c r="LGB278" s="750"/>
      <c r="LGC278" s="750"/>
      <c r="LGD278" s="750"/>
      <c r="LGE278" s="750"/>
      <c r="LGF278" s="750"/>
      <c r="LGG278" s="750"/>
      <c r="LGH278" s="750"/>
      <c r="LGI278" s="750"/>
      <c r="LGJ278" s="750"/>
      <c r="LGK278" s="750"/>
      <c r="LGL278" s="750"/>
      <c r="LGM278" s="750"/>
      <c r="LGN278" s="750"/>
      <c r="LGO278" s="750"/>
      <c r="LGP278" s="750"/>
      <c r="LGQ278" s="750"/>
      <c r="LGR278" s="750"/>
      <c r="LGS278" s="750"/>
      <c r="LGT278" s="750"/>
      <c r="LGU278" s="750"/>
      <c r="LGV278" s="750"/>
      <c r="LGW278" s="750"/>
      <c r="LGX278" s="750"/>
      <c r="LGY278" s="750"/>
      <c r="LGZ278" s="750"/>
      <c r="LHA278" s="750"/>
      <c r="LHB278" s="750"/>
      <c r="LHC278" s="750"/>
      <c r="LHD278" s="750"/>
      <c r="LHE278" s="750"/>
      <c r="LHF278" s="750"/>
      <c r="LHG278" s="750"/>
      <c r="LHH278" s="750"/>
      <c r="LHI278" s="750"/>
      <c r="LHJ278" s="750"/>
      <c r="LHK278" s="750"/>
      <c r="LHL278" s="750"/>
      <c r="LHM278" s="750"/>
      <c r="LHN278" s="750"/>
      <c r="LHO278" s="750"/>
      <c r="LHP278" s="750"/>
      <c r="LHQ278" s="750"/>
      <c r="LHR278" s="748"/>
      <c r="LHS278" s="748"/>
      <c r="LHT278" s="748"/>
      <c r="LHU278" s="748"/>
      <c r="LHV278" s="748"/>
      <c r="LHW278" s="748"/>
      <c r="LHX278" s="748"/>
      <c r="LHY278" s="748"/>
      <c r="LHZ278" s="748"/>
      <c r="LIA278" s="748"/>
      <c r="LIB278" s="748"/>
      <c r="LIC278" s="748"/>
      <c r="LID278" s="748"/>
      <c r="LIE278" s="748"/>
      <c r="LIF278" s="748"/>
      <c r="LIG278" s="748"/>
      <c r="LIH278" s="748"/>
      <c r="LII278" s="748"/>
      <c r="LIJ278" s="748"/>
      <c r="LIK278" s="748"/>
      <c r="LIL278" s="748"/>
      <c r="LIM278" s="748"/>
      <c r="LIN278" s="748"/>
      <c r="LIO278" s="748"/>
      <c r="LIP278" s="749"/>
      <c r="LIQ278" s="749"/>
      <c r="LIR278" s="749"/>
      <c r="LIS278" s="749"/>
      <c r="LIT278" s="749"/>
      <c r="LIU278" s="748"/>
      <c r="LIV278" s="748"/>
      <c r="LIW278" s="749"/>
      <c r="LIX278" s="749"/>
      <c r="LIY278" s="748"/>
      <c r="LIZ278" s="748"/>
      <c r="LJA278" s="749"/>
      <c r="LJB278" s="749"/>
      <c r="LJC278" s="748"/>
      <c r="LJD278" s="748"/>
      <c r="LJE278" s="748"/>
      <c r="LJF278" s="748"/>
      <c r="LJG278" s="748"/>
      <c r="LJH278" s="748"/>
      <c r="LJI278" s="748"/>
      <c r="LJJ278" s="749"/>
      <c r="LJK278" s="749"/>
      <c r="LJL278" s="748"/>
      <c r="LJM278" s="748"/>
      <c r="LJN278" s="749"/>
      <c r="LJO278" s="749"/>
      <c r="LJP278" s="748"/>
      <c r="LJQ278" s="748"/>
      <c r="LJR278" s="748"/>
      <c r="LJS278" s="748"/>
      <c r="LJT278" s="748"/>
      <c r="LJU278" s="746"/>
      <c r="LJV278" s="751"/>
      <c r="LJW278" s="748"/>
      <c r="LJX278" s="748"/>
      <c r="LJY278" s="748"/>
      <c r="LJZ278" s="748"/>
      <c r="LKA278" s="748"/>
      <c r="LKB278" s="748"/>
      <c r="LKC278" s="748"/>
      <c r="LKD278" s="750"/>
      <c r="LKE278" s="750"/>
      <c r="LKF278" s="750"/>
      <c r="LKG278" s="750"/>
      <c r="LKH278" s="750"/>
      <c r="LKI278" s="750"/>
      <c r="LKJ278" s="750"/>
      <c r="LKK278" s="750"/>
      <c r="LKL278" s="750"/>
      <c r="LKM278" s="750"/>
      <c r="LKN278" s="750"/>
      <c r="LKO278" s="750"/>
      <c r="LKP278" s="750"/>
      <c r="LKQ278" s="750"/>
      <c r="LKR278" s="750"/>
      <c r="LKS278" s="750"/>
      <c r="LKT278" s="750"/>
      <c r="LKU278" s="750"/>
      <c r="LKV278" s="750"/>
      <c r="LKW278" s="750"/>
      <c r="LKX278" s="750"/>
      <c r="LKY278" s="750"/>
      <c r="LKZ278" s="750"/>
      <c r="LLA278" s="750"/>
      <c r="LLB278" s="750"/>
      <c r="LLC278" s="750"/>
      <c r="LLD278" s="750"/>
      <c r="LLE278" s="750"/>
      <c r="LLF278" s="750"/>
      <c r="LLG278" s="750"/>
      <c r="LLH278" s="750"/>
      <c r="LLI278" s="750"/>
      <c r="LLJ278" s="750"/>
      <c r="LLK278" s="750"/>
      <c r="LLL278" s="750"/>
      <c r="LLM278" s="750"/>
      <c r="LLN278" s="750"/>
      <c r="LLO278" s="750"/>
      <c r="LLP278" s="750"/>
      <c r="LLQ278" s="750"/>
      <c r="LLR278" s="750"/>
      <c r="LLS278" s="750"/>
      <c r="LLT278" s="750"/>
      <c r="LLU278" s="750"/>
      <c r="LLV278" s="748"/>
      <c r="LLW278" s="748"/>
      <c r="LLX278" s="748"/>
      <c r="LLY278" s="748"/>
      <c r="LLZ278" s="748"/>
      <c r="LMA278" s="748"/>
      <c r="LMB278" s="748"/>
      <c r="LMC278" s="748"/>
      <c r="LMD278" s="748"/>
      <c r="LME278" s="748"/>
      <c r="LMF278" s="748"/>
      <c r="LMG278" s="748"/>
      <c r="LMH278" s="748"/>
      <c r="LMI278" s="748"/>
      <c r="LMJ278" s="748"/>
      <c r="LMK278" s="748"/>
      <c r="LML278" s="748"/>
      <c r="LMM278" s="748"/>
      <c r="LMN278" s="748"/>
      <c r="LMO278" s="748"/>
      <c r="LMP278" s="748"/>
      <c r="LMQ278" s="748"/>
      <c r="LMR278" s="748"/>
      <c r="LMS278" s="748"/>
      <c r="LMT278" s="749"/>
      <c r="LMU278" s="749"/>
      <c r="LMV278" s="749"/>
      <c r="LMW278" s="749"/>
      <c r="LMX278" s="749"/>
      <c r="LMY278" s="748"/>
      <c r="LMZ278" s="748"/>
      <c r="LNA278" s="749"/>
      <c r="LNB278" s="749"/>
      <c r="LNC278" s="748"/>
      <c r="LND278" s="748"/>
      <c r="LNE278" s="749"/>
      <c r="LNF278" s="749"/>
      <c r="LNG278" s="748"/>
      <c r="LNH278" s="748"/>
      <c r="LNI278" s="748"/>
      <c r="LNJ278" s="748"/>
      <c r="LNK278" s="748"/>
      <c r="LNL278" s="748"/>
      <c r="LNM278" s="748"/>
      <c r="LNN278" s="749"/>
      <c r="LNO278" s="749"/>
      <c r="LNP278" s="748"/>
      <c r="LNQ278" s="748"/>
      <c r="LNR278" s="749"/>
      <c r="LNS278" s="749"/>
      <c r="LNT278" s="748"/>
      <c r="LNU278" s="748"/>
      <c r="LNV278" s="748"/>
      <c r="LNW278" s="748"/>
      <c r="LNX278" s="748"/>
      <c r="LNY278" s="746"/>
      <c r="LNZ278" s="751"/>
      <c r="LOA278" s="748"/>
      <c r="LOB278" s="748"/>
      <c r="LOC278" s="748"/>
      <c r="LOD278" s="748"/>
      <c r="LOE278" s="748"/>
      <c r="LOF278" s="748"/>
      <c r="LOG278" s="748"/>
      <c r="LOH278" s="750"/>
      <c r="LOI278" s="750"/>
      <c r="LOJ278" s="750"/>
      <c r="LOK278" s="750"/>
      <c r="LOL278" s="750"/>
      <c r="LOM278" s="750"/>
      <c r="LON278" s="750"/>
      <c r="LOO278" s="750"/>
      <c r="LOP278" s="750"/>
      <c r="LOQ278" s="750"/>
      <c r="LOR278" s="750"/>
      <c r="LOS278" s="750"/>
      <c r="LOT278" s="750"/>
      <c r="LOU278" s="750"/>
      <c r="LOV278" s="750"/>
      <c r="LOW278" s="750"/>
      <c r="LOX278" s="750"/>
      <c r="LOY278" s="750"/>
      <c r="LOZ278" s="750"/>
      <c r="LPA278" s="750"/>
      <c r="LPB278" s="750"/>
      <c r="LPC278" s="750"/>
      <c r="LPD278" s="750"/>
      <c r="LPE278" s="750"/>
      <c r="LPF278" s="750"/>
      <c r="LPG278" s="750"/>
      <c r="LPH278" s="750"/>
      <c r="LPI278" s="750"/>
      <c r="LPJ278" s="750"/>
      <c r="LPK278" s="750"/>
      <c r="LPL278" s="750"/>
      <c r="LPM278" s="750"/>
      <c r="LPN278" s="750"/>
      <c r="LPO278" s="750"/>
      <c r="LPP278" s="750"/>
      <c r="LPQ278" s="750"/>
      <c r="LPR278" s="750"/>
      <c r="LPS278" s="750"/>
      <c r="LPT278" s="750"/>
      <c r="LPU278" s="750"/>
      <c r="LPV278" s="750"/>
      <c r="LPW278" s="750"/>
      <c r="LPX278" s="750"/>
      <c r="LPY278" s="750"/>
      <c r="LPZ278" s="748"/>
      <c r="LQA278" s="748"/>
      <c r="LQB278" s="748"/>
      <c r="LQC278" s="748"/>
      <c r="LQD278" s="748"/>
      <c r="LQE278" s="748"/>
      <c r="LQF278" s="748"/>
      <c r="LQG278" s="748"/>
      <c r="LQH278" s="748"/>
      <c r="LQI278" s="748"/>
      <c r="LQJ278" s="748"/>
      <c r="LQK278" s="748"/>
      <c r="LQL278" s="748"/>
      <c r="LQM278" s="748"/>
      <c r="LQN278" s="748"/>
      <c r="LQO278" s="748"/>
      <c r="LQP278" s="748"/>
      <c r="LQQ278" s="748"/>
      <c r="LQR278" s="748"/>
      <c r="LQS278" s="748"/>
      <c r="LQT278" s="748"/>
      <c r="LQU278" s="748"/>
      <c r="LQV278" s="748"/>
      <c r="LQW278" s="748"/>
      <c r="LQX278" s="749"/>
      <c r="LQY278" s="749"/>
      <c r="LQZ278" s="749"/>
      <c r="LRA278" s="749"/>
      <c r="LRB278" s="749"/>
      <c r="LRC278" s="748"/>
      <c r="LRD278" s="748"/>
      <c r="LRE278" s="749"/>
      <c r="LRF278" s="749"/>
      <c r="LRG278" s="748"/>
      <c r="LRH278" s="748"/>
      <c r="LRI278" s="749"/>
      <c r="LRJ278" s="749"/>
      <c r="LRK278" s="748"/>
      <c r="LRL278" s="748"/>
      <c r="LRM278" s="748"/>
      <c r="LRN278" s="748"/>
      <c r="LRO278" s="748"/>
      <c r="LRP278" s="748"/>
      <c r="LRQ278" s="748"/>
      <c r="LRR278" s="749"/>
      <c r="LRS278" s="749"/>
      <c r="LRT278" s="748"/>
      <c r="LRU278" s="748"/>
      <c r="LRV278" s="749"/>
      <c r="LRW278" s="749"/>
      <c r="LRX278" s="748"/>
      <c r="LRY278" s="748"/>
      <c r="LRZ278" s="748"/>
      <c r="LSA278" s="748"/>
      <c r="LSB278" s="748"/>
      <c r="LSC278" s="746"/>
      <c r="LSD278" s="751"/>
      <c r="LSE278" s="748"/>
      <c r="LSF278" s="748"/>
      <c r="LSG278" s="748"/>
      <c r="LSH278" s="748"/>
      <c r="LSI278" s="748"/>
      <c r="LSJ278" s="748"/>
      <c r="LSK278" s="748"/>
      <c r="LSL278" s="750"/>
      <c r="LSM278" s="750"/>
      <c r="LSN278" s="750"/>
      <c r="LSO278" s="750"/>
      <c r="LSP278" s="750"/>
      <c r="LSQ278" s="750"/>
      <c r="LSR278" s="750"/>
      <c r="LSS278" s="750"/>
      <c r="LST278" s="750"/>
      <c r="LSU278" s="750"/>
      <c r="LSV278" s="750"/>
      <c r="LSW278" s="750"/>
      <c r="LSX278" s="750"/>
      <c r="LSY278" s="750"/>
      <c r="LSZ278" s="750"/>
      <c r="LTA278" s="750"/>
      <c r="LTB278" s="750"/>
      <c r="LTC278" s="750"/>
      <c r="LTD278" s="750"/>
      <c r="LTE278" s="750"/>
      <c r="LTF278" s="750"/>
      <c r="LTG278" s="750"/>
      <c r="LTH278" s="750"/>
      <c r="LTI278" s="750"/>
      <c r="LTJ278" s="750"/>
      <c r="LTK278" s="750"/>
      <c r="LTL278" s="750"/>
      <c r="LTM278" s="750"/>
      <c r="LTN278" s="750"/>
      <c r="LTO278" s="750"/>
      <c r="LTP278" s="750"/>
      <c r="LTQ278" s="750"/>
      <c r="LTR278" s="750"/>
      <c r="LTS278" s="750"/>
      <c r="LTT278" s="750"/>
      <c r="LTU278" s="750"/>
      <c r="LTV278" s="750"/>
      <c r="LTW278" s="750"/>
      <c r="LTX278" s="750"/>
      <c r="LTY278" s="750"/>
      <c r="LTZ278" s="750"/>
      <c r="LUA278" s="750"/>
      <c r="LUB278" s="750"/>
      <c r="LUC278" s="750"/>
      <c r="LUD278" s="748"/>
      <c r="LUE278" s="748"/>
      <c r="LUF278" s="748"/>
      <c r="LUG278" s="748"/>
      <c r="LUH278" s="748"/>
      <c r="LUI278" s="748"/>
      <c r="LUJ278" s="748"/>
      <c r="LUK278" s="748"/>
      <c r="LUL278" s="748"/>
      <c r="LUM278" s="748"/>
      <c r="LUN278" s="748"/>
      <c r="LUO278" s="748"/>
      <c r="LUP278" s="748"/>
      <c r="LUQ278" s="748"/>
      <c r="LUR278" s="748"/>
      <c r="LUS278" s="748"/>
      <c r="LUT278" s="748"/>
      <c r="LUU278" s="748"/>
      <c r="LUV278" s="748"/>
      <c r="LUW278" s="748"/>
      <c r="LUX278" s="748"/>
      <c r="LUY278" s="748"/>
      <c r="LUZ278" s="748"/>
      <c r="LVA278" s="748"/>
      <c r="LVB278" s="749"/>
      <c r="LVC278" s="749"/>
      <c r="LVD278" s="749"/>
      <c r="LVE278" s="749"/>
      <c r="LVF278" s="749"/>
      <c r="LVG278" s="748"/>
      <c r="LVH278" s="748"/>
      <c r="LVI278" s="749"/>
      <c r="LVJ278" s="749"/>
      <c r="LVK278" s="748"/>
      <c r="LVL278" s="748"/>
      <c r="LVM278" s="749"/>
      <c r="LVN278" s="749"/>
      <c r="LVO278" s="748"/>
      <c r="LVP278" s="748"/>
      <c r="LVQ278" s="748"/>
      <c r="LVR278" s="748"/>
      <c r="LVS278" s="748"/>
      <c r="LVT278" s="748"/>
      <c r="LVU278" s="748"/>
      <c r="LVV278" s="749"/>
      <c r="LVW278" s="749"/>
      <c r="LVX278" s="748"/>
      <c r="LVY278" s="748"/>
      <c r="LVZ278" s="749"/>
      <c r="LWA278" s="749"/>
      <c r="LWB278" s="748"/>
      <c r="LWC278" s="748"/>
      <c r="LWD278" s="748"/>
      <c r="LWE278" s="748"/>
      <c r="LWF278" s="748"/>
      <c r="LWG278" s="746"/>
      <c r="LWH278" s="751"/>
      <c r="LWI278" s="748"/>
      <c r="LWJ278" s="748"/>
      <c r="LWK278" s="748"/>
      <c r="LWL278" s="748"/>
      <c r="LWM278" s="748"/>
      <c r="LWN278" s="748"/>
      <c r="LWO278" s="748"/>
      <c r="LWP278" s="750"/>
      <c r="LWQ278" s="750"/>
      <c r="LWR278" s="750"/>
      <c r="LWS278" s="750"/>
      <c r="LWT278" s="750"/>
      <c r="LWU278" s="750"/>
      <c r="LWV278" s="750"/>
      <c r="LWW278" s="750"/>
      <c r="LWX278" s="750"/>
      <c r="LWY278" s="750"/>
      <c r="LWZ278" s="750"/>
      <c r="LXA278" s="750"/>
      <c r="LXB278" s="750"/>
      <c r="LXC278" s="750"/>
      <c r="LXD278" s="750"/>
      <c r="LXE278" s="750"/>
      <c r="LXF278" s="750"/>
      <c r="LXG278" s="750"/>
      <c r="LXH278" s="750"/>
      <c r="LXI278" s="750"/>
      <c r="LXJ278" s="750"/>
      <c r="LXK278" s="750"/>
      <c r="LXL278" s="750"/>
      <c r="LXM278" s="750"/>
      <c r="LXN278" s="750"/>
      <c r="LXO278" s="750"/>
      <c r="LXP278" s="750"/>
      <c r="LXQ278" s="750"/>
      <c r="LXR278" s="750"/>
      <c r="LXS278" s="750"/>
      <c r="LXT278" s="750"/>
      <c r="LXU278" s="750"/>
      <c r="LXV278" s="750"/>
      <c r="LXW278" s="750"/>
      <c r="LXX278" s="750"/>
      <c r="LXY278" s="750"/>
      <c r="LXZ278" s="750"/>
      <c r="LYA278" s="750"/>
      <c r="LYB278" s="750"/>
      <c r="LYC278" s="750"/>
      <c r="LYD278" s="750"/>
      <c r="LYE278" s="750"/>
      <c r="LYF278" s="750"/>
      <c r="LYG278" s="750"/>
      <c r="LYH278" s="748"/>
      <c r="LYI278" s="748"/>
      <c r="LYJ278" s="748"/>
      <c r="LYK278" s="748"/>
      <c r="LYL278" s="748"/>
      <c r="LYM278" s="748"/>
      <c r="LYN278" s="748"/>
      <c r="LYO278" s="748"/>
      <c r="LYP278" s="748"/>
      <c r="LYQ278" s="748"/>
      <c r="LYR278" s="748"/>
      <c r="LYS278" s="748"/>
      <c r="LYT278" s="748"/>
      <c r="LYU278" s="748"/>
      <c r="LYV278" s="748"/>
      <c r="LYW278" s="748"/>
      <c r="LYX278" s="748"/>
      <c r="LYY278" s="748"/>
      <c r="LYZ278" s="748"/>
      <c r="LZA278" s="748"/>
      <c r="LZB278" s="748"/>
      <c r="LZC278" s="748"/>
      <c r="LZD278" s="748"/>
      <c r="LZE278" s="748"/>
      <c r="LZF278" s="749"/>
      <c r="LZG278" s="749"/>
      <c r="LZH278" s="749"/>
      <c r="LZI278" s="749"/>
      <c r="LZJ278" s="749"/>
      <c r="LZK278" s="748"/>
      <c r="LZL278" s="748"/>
      <c r="LZM278" s="749"/>
      <c r="LZN278" s="749"/>
      <c r="LZO278" s="748"/>
      <c r="LZP278" s="748"/>
      <c r="LZQ278" s="749"/>
      <c r="LZR278" s="749"/>
      <c r="LZS278" s="748"/>
      <c r="LZT278" s="748"/>
      <c r="LZU278" s="748"/>
      <c r="LZV278" s="748"/>
      <c r="LZW278" s="748"/>
      <c r="LZX278" s="748"/>
      <c r="LZY278" s="748"/>
      <c r="LZZ278" s="749"/>
      <c r="MAA278" s="749"/>
      <c r="MAB278" s="748"/>
      <c r="MAC278" s="748"/>
      <c r="MAD278" s="749"/>
      <c r="MAE278" s="749"/>
      <c r="MAF278" s="748"/>
      <c r="MAG278" s="748"/>
      <c r="MAH278" s="748"/>
      <c r="MAI278" s="748"/>
      <c r="MAJ278" s="748"/>
      <c r="MAK278" s="746"/>
      <c r="MAL278" s="751"/>
      <c r="MAM278" s="748"/>
      <c r="MAN278" s="748"/>
      <c r="MAO278" s="748"/>
      <c r="MAP278" s="748"/>
      <c r="MAQ278" s="748"/>
      <c r="MAR278" s="748"/>
      <c r="MAS278" s="748"/>
      <c r="MAT278" s="750"/>
      <c r="MAU278" s="750"/>
      <c r="MAV278" s="750"/>
      <c r="MAW278" s="750"/>
      <c r="MAX278" s="750"/>
      <c r="MAY278" s="750"/>
      <c r="MAZ278" s="750"/>
      <c r="MBA278" s="750"/>
      <c r="MBB278" s="750"/>
      <c r="MBC278" s="750"/>
      <c r="MBD278" s="750"/>
      <c r="MBE278" s="750"/>
      <c r="MBF278" s="750"/>
      <c r="MBG278" s="750"/>
      <c r="MBH278" s="750"/>
      <c r="MBI278" s="750"/>
      <c r="MBJ278" s="750"/>
      <c r="MBK278" s="750"/>
      <c r="MBL278" s="750"/>
      <c r="MBM278" s="750"/>
      <c r="MBN278" s="750"/>
      <c r="MBO278" s="750"/>
      <c r="MBP278" s="750"/>
      <c r="MBQ278" s="750"/>
      <c r="MBR278" s="750"/>
      <c r="MBS278" s="750"/>
      <c r="MBT278" s="750"/>
      <c r="MBU278" s="750"/>
      <c r="MBV278" s="750"/>
      <c r="MBW278" s="750"/>
      <c r="MBX278" s="750"/>
      <c r="MBY278" s="750"/>
      <c r="MBZ278" s="750"/>
      <c r="MCA278" s="750"/>
      <c r="MCB278" s="750"/>
      <c r="MCC278" s="750"/>
      <c r="MCD278" s="750"/>
      <c r="MCE278" s="750"/>
      <c r="MCF278" s="750"/>
      <c r="MCG278" s="750"/>
      <c r="MCH278" s="750"/>
      <c r="MCI278" s="750"/>
      <c r="MCJ278" s="750"/>
      <c r="MCK278" s="750"/>
      <c r="MCL278" s="748"/>
      <c r="MCM278" s="748"/>
      <c r="MCN278" s="748"/>
      <c r="MCO278" s="748"/>
      <c r="MCP278" s="748"/>
      <c r="MCQ278" s="748"/>
      <c r="MCR278" s="748"/>
      <c r="MCS278" s="748"/>
      <c r="MCT278" s="748"/>
      <c r="MCU278" s="748"/>
      <c r="MCV278" s="748"/>
      <c r="MCW278" s="748"/>
      <c r="MCX278" s="748"/>
      <c r="MCY278" s="748"/>
      <c r="MCZ278" s="748"/>
      <c r="MDA278" s="748"/>
      <c r="MDB278" s="748"/>
      <c r="MDC278" s="748"/>
      <c r="MDD278" s="748"/>
      <c r="MDE278" s="748"/>
      <c r="MDF278" s="748"/>
      <c r="MDG278" s="748"/>
      <c r="MDH278" s="748"/>
      <c r="MDI278" s="748"/>
      <c r="MDJ278" s="749"/>
      <c r="MDK278" s="749"/>
      <c r="MDL278" s="749"/>
      <c r="MDM278" s="749"/>
      <c r="MDN278" s="749"/>
      <c r="MDO278" s="748"/>
      <c r="MDP278" s="748"/>
      <c r="MDQ278" s="749"/>
      <c r="MDR278" s="749"/>
      <c r="MDS278" s="748"/>
      <c r="MDT278" s="748"/>
      <c r="MDU278" s="749"/>
      <c r="MDV278" s="749"/>
      <c r="MDW278" s="748"/>
      <c r="MDX278" s="748"/>
      <c r="MDY278" s="748"/>
      <c r="MDZ278" s="748"/>
      <c r="MEA278" s="748"/>
      <c r="MEB278" s="748"/>
      <c r="MEC278" s="748"/>
      <c r="MED278" s="749"/>
      <c r="MEE278" s="749"/>
      <c r="MEF278" s="748"/>
      <c r="MEG278" s="748"/>
      <c r="MEH278" s="749"/>
      <c r="MEI278" s="749"/>
      <c r="MEJ278" s="748"/>
      <c r="MEK278" s="748"/>
      <c r="MEL278" s="748"/>
      <c r="MEM278" s="748"/>
      <c r="MEN278" s="748"/>
      <c r="MEO278" s="746"/>
      <c r="MEP278" s="751"/>
      <c r="MEQ278" s="748"/>
      <c r="MER278" s="748"/>
      <c r="MES278" s="748"/>
      <c r="MET278" s="748"/>
      <c r="MEU278" s="748"/>
      <c r="MEV278" s="748"/>
      <c r="MEW278" s="748"/>
      <c r="MEX278" s="750"/>
      <c r="MEY278" s="750"/>
      <c r="MEZ278" s="750"/>
      <c r="MFA278" s="750"/>
      <c r="MFB278" s="750"/>
      <c r="MFC278" s="750"/>
      <c r="MFD278" s="750"/>
      <c r="MFE278" s="750"/>
      <c r="MFF278" s="750"/>
      <c r="MFG278" s="750"/>
      <c r="MFH278" s="750"/>
      <c r="MFI278" s="750"/>
      <c r="MFJ278" s="750"/>
      <c r="MFK278" s="750"/>
      <c r="MFL278" s="750"/>
      <c r="MFM278" s="750"/>
      <c r="MFN278" s="750"/>
      <c r="MFO278" s="750"/>
      <c r="MFP278" s="750"/>
      <c r="MFQ278" s="750"/>
      <c r="MFR278" s="750"/>
      <c r="MFS278" s="750"/>
      <c r="MFT278" s="750"/>
      <c r="MFU278" s="750"/>
      <c r="MFV278" s="750"/>
      <c r="MFW278" s="750"/>
      <c r="MFX278" s="750"/>
      <c r="MFY278" s="750"/>
      <c r="MFZ278" s="750"/>
      <c r="MGA278" s="750"/>
      <c r="MGB278" s="750"/>
      <c r="MGC278" s="750"/>
      <c r="MGD278" s="750"/>
      <c r="MGE278" s="750"/>
      <c r="MGF278" s="750"/>
      <c r="MGG278" s="750"/>
      <c r="MGH278" s="750"/>
      <c r="MGI278" s="750"/>
      <c r="MGJ278" s="750"/>
      <c r="MGK278" s="750"/>
      <c r="MGL278" s="750"/>
      <c r="MGM278" s="750"/>
      <c r="MGN278" s="750"/>
      <c r="MGO278" s="750"/>
      <c r="MGP278" s="748"/>
      <c r="MGQ278" s="748"/>
      <c r="MGR278" s="748"/>
      <c r="MGS278" s="748"/>
      <c r="MGT278" s="748"/>
      <c r="MGU278" s="748"/>
      <c r="MGV278" s="748"/>
      <c r="MGW278" s="748"/>
      <c r="MGX278" s="748"/>
      <c r="MGY278" s="748"/>
      <c r="MGZ278" s="748"/>
      <c r="MHA278" s="748"/>
      <c r="MHB278" s="748"/>
      <c r="MHC278" s="748"/>
      <c r="MHD278" s="748"/>
      <c r="MHE278" s="748"/>
      <c r="MHF278" s="748"/>
      <c r="MHG278" s="748"/>
      <c r="MHH278" s="748"/>
      <c r="MHI278" s="748"/>
      <c r="MHJ278" s="748"/>
      <c r="MHK278" s="748"/>
      <c r="MHL278" s="748"/>
      <c r="MHM278" s="748"/>
      <c r="MHN278" s="749"/>
      <c r="MHO278" s="749"/>
      <c r="MHP278" s="749"/>
      <c r="MHQ278" s="749"/>
      <c r="MHR278" s="749"/>
      <c r="MHS278" s="748"/>
      <c r="MHT278" s="748"/>
      <c r="MHU278" s="749"/>
      <c r="MHV278" s="749"/>
      <c r="MHW278" s="748"/>
      <c r="MHX278" s="748"/>
      <c r="MHY278" s="749"/>
      <c r="MHZ278" s="749"/>
      <c r="MIA278" s="748"/>
      <c r="MIB278" s="748"/>
      <c r="MIC278" s="748"/>
      <c r="MID278" s="748"/>
      <c r="MIE278" s="748"/>
      <c r="MIF278" s="748"/>
      <c r="MIG278" s="748"/>
      <c r="MIH278" s="749"/>
      <c r="MII278" s="749"/>
      <c r="MIJ278" s="748"/>
      <c r="MIK278" s="748"/>
      <c r="MIL278" s="749"/>
      <c r="MIM278" s="749"/>
      <c r="MIN278" s="748"/>
      <c r="MIO278" s="748"/>
      <c r="MIP278" s="748"/>
      <c r="MIQ278" s="748"/>
      <c r="MIR278" s="748"/>
      <c r="MIS278" s="746"/>
      <c r="MIT278" s="751"/>
      <c r="MIU278" s="748"/>
      <c r="MIV278" s="748"/>
      <c r="MIW278" s="748"/>
      <c r="MIX278" s="748"/>
      <c r="MIY278" s="748"/>
      <c r="MIZ278" s="748"/>
      <c r="MJA278" s="748"/>
      <c r="MJB278" s="750"/>
      <c r="MJC278" s="750"/>
      <c r="MJD278" s="750"/>
      <c r="MJE278" s="750"/>
      <c r="MJF278" s="750"/>
      <c r="MJG278" s="750"/>
      <c r="MJH278" s="750"/>
      <c r="MJI278" s="750"/>
      <c r="MJJ278" s="750"/>
      <c r="MJK278" s="750"/>
      <c r="MJL278" s="750"/>
      <c r="MJM278" s="750"/>
      <c r="MJN278" s="750"/>
      <c r="MJO278" s="750"/>
      <c r="MJP278" s="750"/>
      <c r="MJQ278" s="750"/>
      <c r="MJR278" s="750"/>
      <c r="MJS278" s="750"/>
      <c r="MJT278" s="750"/>
      <c r="MJU278" s="750"/>
      <c r="MJV278" s="750"/>
      <c r="MJW278" s="750"/>
      <c r="MJX278" s="750"/>
      <c r="MJY278" s="750"/>
      <c r="MJZ278" s="750"/>
      <c r="MKA278" s="750"/>
      <c r="MKB278" s="750"/>
      <c r="MKC278" s="750"/>
      <c r="MKD278" s="750"/>
      <c r="MKE278" s="750"/>
      <c r="MKF278" s="750"/>
      <c r="MKG278" s="750"/>
      <c r="MKH278" s="750"/>
      <c r="MKI278" s="750"/>
      <c r="MKJ278" s="750"/>
      <c r="MKK278" s="750"/>
      <c r="MKL278" s="750"/>
      <c r="MKM278" s="750"/>
      <c r="MKN278" s="750"/>
      <c r="MKO278" s="750"/>
      <c r="MKP278" s="750"/>
      <c r="MKQ278" s="750"/>
      <c r="MKR278" s="750"/>
      <c r="MKS278" s="750"/>
      <c r="MKT278" s="748"/>
      <c r="MKU278" s="748"/>
      <c r="MKV278" s="748"/>
      <c r="MKW278" s="748"/>
      <c r="MKX278" s="748"/>
      <c r="MKY278" s="748"/>
      <c r="MKZ278" s="748"/>
      <c r="MLA278" s="748"/>
      <c r="MLB278" s="748"/>
      <c r="MLC278" s="748"/>
      <c r="MLD278" s="748"/>
      <c r="MLE278" s="748"/>
      <c r="MLF278" s="748"/>
      <c r="MLG278" s="748"/>
      <c r="MLH278" s="748"/>
      <c r="MLI278" s="748"/>
      <c r="MLJ278" s="748"/>
      <c r="MLK278" s="748"/>
      <c r="MLL278" s="748"/>
      <c r="MLM278" s="748"/>
      <c r="MLN278" s="748"/>
      <c r="MLO278" s="748"/>
      <c r="MLP278" s="748"/>
      <c r="MLQ278" s="748"/>
      <c r="MLR278" s="749"/>
      <c r="MLS278" s="749"/>
      <c r="MLT278" s="749"/>
      <c r="MLU278" s="749"/>
      <c r="MLV278" s="749"/>
      <c r="MLW278" s="748"/>
      <c r="MLX278" s="748"/>
      <c r="MLY278" s="749"/>
      <c r="MLZ278" s="749"/>
      <c r="MMA278" s="748"/>
      <c r="MMB278" s="748"/>
      <c r="MMC278" s="749"/>
      <c r="MMD278" s="749"/>
      <c r="MME278" s="748"/>
      <c r="MMF278" s="748"/>
      <c r="MMG278" s="748"/>
      <c r="MMH278" s="748"/>
      <c r="MMI278" s="748"/>
      <c r="MMJ278" s="748"/>
      <c r="MMK278" s="748"/>
      <c r="MML278" s="749"/>
      <c r="MMM278" s="749"/>
      <c r="MMN278" s="748"/>
      <c r="MMO278" s="748"/>
      <c r="MMP278" s="749"/>
      <c r="MMQ278" s="749"/>
      <c r="MMR278" s="748"/>
      <c r="MMS278" s="748"/>
      <c r="MMT278" s="748"/>
      <c r="MMU278" s="748"/>
      <c r="MMV278" s="748"/>
      <c r="MMW278" s="746"/>
      <c r="MMX278" s="751"/>
      <c r="MMY278" s="748"/>
      <c r="MMZ278" s="748"/>
      <c r="MNA278" s="748"/>
      <c r="MNB278" s="748"/>
      <c r="MNC278" s="748"/>
      <c r="MND278" s="748"/>
      <c r="MNE278" s="748"/>
      <c r="MNF278" s="750"/>
      <c r="MNG278" s="750"/>
      <c r="MNH278" s="750"/>
      <c r="MNI278" s="750"/>
      <c r="MNJ278" s="750"/>
      <c r="MNK278" s="750"/>
      <c r="MNL278" s="750"/>
      <c r="MNM278" s="750"/>
      <c r="MNN278" s="750"/>
      <c r="MNO278" s="750"/>
      <c r="MNP278" s="750"/>
      <c r="MNQ278" s="750"/>
      <c r="MNR278" s="750"/>
      <c r="MNS278" s="750"/>
      <c r="MNT278" s="750"/>
      <c r="MNU278" s="750"/>
      <c r="MNV278" s="750"/>
      <c r="MNW278" s="750"/>
      <c r="MNX278" s="750"/>
      <c r="MNY278" s="750"/>
      <c r="MNZ278" s="750"/>
      <c r="MOA278" s="750"/>
      <c r="MOB278" s="750"/>
      <c r="MOC278" s="750"/>
      <c r="MOD278" s="750"/>
      <c r="MOE278" s="750"/>
      <c r="MOF278" s="750"/>
      <c r="MOG278" s="750"/>
      <c r="MOH278" s="750"/>
      <c r="MOI278" s="750"/>
      <c r="MOJ278" s="750"/>
      <c r="MOK278" s="750"/>
      <c r="MOL278" s="750"/>
      <c r="MOM278" s="750"/>
      <c r="MON278" s="750"/>
      <c r="MOO278" s="750"/>
      <c r="MOP278" s="750"/>
      <c r="MOQ278" s="750"/>
      <c r="MOR278" s="750"/>
      <c r="MOS278" s="750"/>
      <c r="MOT278" s="750"/>
      <c r="MOU278" s="750"/>
      <c r="MOV278" s="750"/>
      <c r="MOW278" s="750"/>
      <c r="MOX278" s="748"/>
      <c r="MOY278" s="748"/>
      <c r="MOZ278" s="748"/>
      <c r="MPA278" s="748"/>
      <c r="MPB278" s="748"/>
      <c r="MPC278" s="748"/>
      <c r="MPD278" s="748"/>
      <c r="MPE278" s="748"/>
      <c r="MPF278" s="748"/>
      <c r="MPG278" s="748"/>
      <c r="MPH278" s="748"/>
      <c r="MPI278" s="748"/>
      <c r="MPJ278" s="748"/>
      <c r="MPK278" s="748"/>
      <c r="MPL278" s="748"/>
      <c r="MPM278" s="748"/>
      <c r="MPN278" s="748"/>
      <c r="MPO278" s="748"/>
      <c r="MPP278" s="748"/>
      <c r="MPQ278" s="748"/>
      <c r="MPR278" s="748"/>
      <c r="MPS278" s="748"/>
      <c r="MPT278" s="748"/>
      <c r="MPU278" s="748"/>
      <c r="MPV278" s="749"/>
      <c r="MPW278" s="749"/>
      <c r="MPX278" s="749"/>
      <c r="MPY278" s="749"/>
      <c r="MPZ278" s="749"/>
      <c r="MQA278" s="748"/>
      <c r="MQB278" s="748"/>
      <c r="MQC278" s="749"/>
      <c r="MQD278" s="749"/>
      <c r="MQE278" s="748"/>
      <c r="MQF278" s="748"/>
      <c r="MQG278" s="749"/>
      <c r="MQH278" s="749"/>
      <c r="MQI278" s="748"/>
      <c r="MQJ278" s="748"/>
      <c r="MQK278" s="748"/>
      <c r="MQL278" s="748"/>
      <c r="MQM278" s="748"/>
      <c r="MQN278" s="748"/>
      <c r="MQO278" s="748"/>
      <c r="MQP278" s="749"/>
      <c r="MQQ278" s="749"/>
      <c r="MQR278" s="748"/>
      <c r="MQS278" s="748"/>
      <c r="MQT278" s="749"/>
      <c r="MQU278" s="749"/>
      <c r="MQV278" s="748"/>
      <c r="MQW278" s="748"/>
      <c r="MQX278" s="748"/>
      <c r="MQY278" s="748"/>
      <c r="MQZ278" s="748"/>
      <c r="MRA278" s="746"/>
      <c r="MRB278" s="751"/>
      <c r="MRC278" s="748"/>
      <c r="MRD278" s="748"/>
      <c r="MRE278" s="748"/>
      <c r="MRF278" s="748"/>
      <c r="MRG278" s="748"/>
      <c r="MRH278" s="748"/>
      <c r="MRI278" s="748"/>
      <c r="MRJ278" s="750"/>
      <c r="MRK278" s="750"/>
      <c r="MRL278" s="750"/>
      <c r="MRM278" s="750"/>
      <c r="MRN278" s="750"/>
      <c r="MRO278" s="750"/>
      <c r="MRP278" s="750"/>
      <c r="MRQ278" s="750"/>
      <c r="MRR278" s="750"/>
      <c r="MRS278" s="750"/>
      <c r="MRT278" s="750"/>
      <c r="MRU278" s="750"/>
      <c r="MRV278" s="750"/>
      <c r="MRW278" s="750"/>
      <c r="MRX278" s="750"/>
      <c r="MRY278" s="750"/>
      <c r="MRZ278" s="750"/>
      <c r="MSA278" s="750"/>
      <c r="MSB278" s="750"/>
      <c r="MSC278" s="750"/>
      <c r="MSD278" s="750"/>
      <c r="MSE278" s="750"/>
      <c r="MSF278" s="750"/>
      <c r="MSG278" s="750"/>
      <c r="MSH278" s="750"/>
      <c r="MSI278" s="750"/>
      <c r="MSJ278" s="750"/>
      <c r="MSK278" s="750"/>
      <c r="MSL278" s="750"/>
      <c r="MSM278" s="750"/>
      <c r="MSN278" s="750"/>
      <c r="MSO278" s="750"/>
      <c r="MSP278" s="750"/>
      <c r="MSQ278" s="750"/>
      <c r="MSR278" s="750"/>
      <c r="MSS278" s="750"/>
      <c r="MST278" s="750"/>
      <c r="MSU278" s="750"/>
      <c r="MSV278" s="750"/>
      <c r="MSW278" s="750"/>
      <c r="MSX278" s="750"/>
      <c r="MSY278" s="750"/>
      <c r="MSZ278" s="750"/>
      <c r="MTA278" s="750"/>
      <c r="MTB278" s="748"/>
      <c r="MTC278" s="748"/>
      <c r="MTD278" s="748"/>
      <c r="MTE278" s="748"/>
      <c r="MTF278" s="748"/>
      <c r="MTG278" s="748"/>
      <c r="MTH278" s="748"/>
      <c r="MTI278" s="748"/>
      <c r="MTJ278" s="748"/>
      <c r="MTK278" s="748"/>
      <c r="MTL278" s="748"/>
      <c r="MTM278" s="748"/>
      <c r="MTN278" s="748"/>
      <c r="MTO278" s="748"/>
      <c r="MTP278" s="748"/>
      <c r="MTQ278" s="748"/>
      <c r="MTR278" s="748"/>
      <c r="MTS278" s="748"/>
      <c r="MTT278" s="748"/>
      <c r="MTU278" s="748"/>
      <c r="MTV278" s="748"/>
      <c r="MTW278" s="748"/>
      <c r="MTX278" s="748"/>
      <c r="MTY278" s="748"/>
      <c r="MTZ278" s="749"/>
      <c r="MUA278" s="749"/>
      <c r="MUB278" s="749"/>
      <c r="MUC278" s="749"/>
      <c r="MUD278" s="749"/>
      <c r="MUE278" s="748"/>
      <c r="MUF278" s="748"/>
      <c r="MUG278" s="749"/>
      <c r="MUH278" s="749"/>
      <c r="MUI278" s="748"/>
      <c r="MUJ278" s="748"/>
      <c r="MUK278" s="749"/>
      <c r="MUL278" s="749"/>
      <c r="MUM278" s="748"/>
      <c r="MUN278" s="748"/>
      <c r="MUO278" s="748"/>
      <c r="MUP278" s="748"/>
      <c r="MUQ278" s="748"/>
      <c r="MUR278" s="748"/>
      <c r="MUS278" s="748"/>
      <c r="MUT278" s="749"/>
      <c r="MUU278" s="749"/>
      <c r="MUV278" s="748"/>
      <c r="MUW278" s="748"/>
      <c r="MUX278" s="749"/>
      <c r="MUY278" s="749"/>
      <c r="MUZ278" s="748"/>
      <c r="MVA278" s="748"/>
      <c r="MVB278" s="748"/>
      <c r="MVC278" s="748"/>
      <c r="MVD278" s="748"/>
      <c r="MVE278" s="746"/>
      <c r="MVF278" s="751"/>
      <c r="MVG278" s="748"/>
      <c r="MVH278" s="748"/>
      <c r="MVI278" s="748"/>
      <c r="MVJ278" s="748"/>
      <c r="MVK278" s="748"/>
      <c r="MVL278" s="748"/>
      <c r="MVM278" s="748"/>
      <c r="MVN278" s="750"/>
      <c r="MVO278" s="750"/>
      <c r="MVP278" s="750"/>
      <c r="MVQ278" s="750"/>
      <c r="MVR278" s="750"/>
      <c r="MVS278" s="750"/>
      <c r="MVT278" s="750"/>
      <c r="MVU278" s="750"/>
      <c r="MVV278" s="750"/>
      <c r="MVW278" s="750"/>
      <c r="MVX278" s="750"/>
      <c r="MVY278" s="750"/>
      <c r="MVZ278" s="750"/>
      <c r="MWA278" s="750"/>
      <c r="MWB278" s="750"/>
      <c r="MWC278" s="750"/>
      <c r="MWD278" s="750"/>
      <c r="MWE278" s="750"/>
      <c r="MWF278" s="750"/>
      <c r="MWG278" s="750"/>
      <c r="MWH278" s="750"/>
      <c r="MWI278" s="750"/>
      <c r="MWJ278" s="750"/>
      <c r="MWK278" s="750"/>
      <c r="MWL278" s="750"/>
      <c r="MWM278" s="750"/>
      <c r="MWN278" s="750"/>
      <c r="MWO278" s="750"/>
      <c r="MWP278" s="750"/>
      <c r="MWQ278" s="750"/>
      <c r="MWR278" s="750"/>
      <c r="MWS278" s="750"/>
      <c r="MWT278" s="750"/>
      <c r="MWU278" s="750"/>
      <c r="MWV278" s="750"/>
      <c r="MWW278" s="750"/>
      <c r="MWX278" s="750"/>
      <c r="MWY278" s="750"/>
      <c r="MWZ278" s="750"/>
      <c r="MXA278" s="750"/>
      <c r="MXB278" s="750"/>
      <c r="MXC278" s="750"/>
      <c r="MXD278" s="750"/>
      <c r="MXE278" s="750"/>
      <c r="MXF278" s="748"/>
      <c r="MXG278" s="748"/>
      <c r="MXH278" s="748"/>
      <c r="MXI278" s="748"/>
      <c r="MXJ278" s="748"/>
      <c r="MXK278" s="748"/>
      <c r="MXL278" s="748"/>
      <c r="MXM278" s="748"/>
      <c r="MXN278" s="748"/>
      <c r="MXO278" s="748"/>
      <c r="MXP278" s="748"/>
      <c r="MXQ278" s="748"/>
      <c r="MXR278" s="748"/>
      <c r="MXS278" s="748"/>
      <c r="MXT278" s="748"/>
      <c r="MXU278" s="748"/>
      <c r="MXV278" s="748"/>
      <c r="MXW278" s="748"/>
      <c r="MXX278" s="748"/>
      <c r="MXY278" s="748"/>
      <c r="MXZ278" s="748"/>
      <c r="MYA278" s="748"/>
      <c r="MYB278" s="748"/>
      <c r="MYC278" s="748"/>
      <c r="MYD278" s="749"/>
      <c r="MYE278" s="749"/>
      <c r="MYF278" s="749"/>
      <c r="MYG278" s="749"/>
      <c r="MYH278" s="749"/>
      <c r="MYI278" s="748"/>
      <c r="MYJ278" s="748"/>
      <c r="MYK278" s="749"/>
      <c r="MYL278" s="749"/>
      <c r="MYM278" s="748"/>
      <c r="MYN278" s="748"/>
      <c r="MYO278" s="749"/>
      <c r="MYP278" s="749"/>
      <c r="MYQ278" s="748"/>
      <c r="MYR278" s="748"/>
      <c r="MYS278" s="748"/>
      <c r="MYT278" s="748"/>
      <c r="MYU278" s="748"/>
      <c r="MYV278" s="748"/>
      <c r="MYW278" s="748"/>
      <c r="MYX278" s="749"/>
      <c r="MYY278" s="749"/>
      <c r="MYZ278" s="748"/>
      <c r="MZA278" s="748"/>
      <c r="MZB278" s="749"/>
      <c r="MZC278" s="749"/>
      <c r="MZD278" s="748"/>
      <c r="MZE278" s="748"/>
      <c r="MZF278" s="748"/>
      <c r="MZG278" s="748"/>
      <c r="MZH278" s="748"/>
      <c r="MZI278" s="746"/>
      <c r="MZJ278" s="751"/>
      <c r="MZK278" s="748"/>
      <c r="MZL278" s="748"/>
      <c r="MZM278" s="748"/>
      <c r="MZN278" s="748"/>
      <c r="MZO278" s="748"/>
      <c r="MZP278" s="748"/>
      <c r="MZQ278" s="748"/>
      <c r="MZR278" s="750"/>
      <c r="MZS278" s="750"/>
      <c r="MZT278" s="750"/>
      <c r="MZU278" s="750"/>
      <c r="MZV278" s="750"/>
      <c r="MZW278" s="750"/>
      <c r="MZX278" s="750"/>
      <c r="MZY278" s="750"/>
      <c r="MZZ278" s="750"/>
      <c r="NAA278" s="750"/>
      <c r="NAB278" s="750"/>
      <c r="NAC278" s="750"/>
      <c r="NAD278" s="750"/>
      <c r="NAE278" s="750"/>
      <c r="NAF278" s="750"/>
      <c r="NAG278" s="750"/>
      <c r="NAH278" s="750"/>
      <c r="NAI278" s="750"/>
      <c r="NAJ278" s="750"/>
      <c r="NAK278" s="750"/>
      <c r="NAL278" s="750"/>
      <c r="NAM278" s="750"/>
      <c r="NAN278" s="750"/>
      <c r="NAO278" s="750"/>
      <c r="NAP278" s="750"/>
      <c r="NAQ278" s="750"/>
      <c r="NAR278" s="750"/>
      <c r="NAS278" s="750"/>
      <c r="NAT278" s="750"/>
      <c r="NAU278" s="750"/>
      <c r="NAV278" s="750"/>
      <c r="NAW278" s="750"/>
      <c r="NAX278" s="750"/>
      <c r="NAY278" s="750"/>
      <c r="NAZ278" s="750"/>
      <c r="NBA278" s="750"/>
      <c r="NBB278" s="750"/>
      <c r="NBC278" s="750"/>
      <c r="NBD278" s="750"/>
      <c r="NBE278" s="750"/>
      <c r="NBF278" s="750"/>
      <c r="NBG278" s="750"/>
      <c r="NBH278" s="750"/>
      <c r="NBI278" s="750"/>
      <c r="NBJ278" s="748"/>
      <c r="NBK278" s="748"/>
      <c r="NBL278" s="748"/>
      <c r="NBM278" s="748"/>
      <c r="NBN278" s="748"/>
      <c r="NBO278" s="748"/>
      <c r="NBP278" s="748"/>
      <c r="NBQ278" s="748"/>
      <c r="NBR278" s="748"/>
      <c r="NBS278" s="748"/>
      <c r="NBT278" s="748"/>
      <c r="NBU278" s="748"/>
      <c r="NBV278" s="748"/>
      <c r="NBW278" s="748"/>
      <c r="NBX278" s="748"/>
      <c r="NBY278" s="748"/>
      <c r="NBZ278" s="748"/>
      <c r="NCA278" s="748"/>
      <c r="NCB278" s="748"/>
      <c r="NCC278" s="748"/>
      <c r="NCD278" s="748"/>
      <c r="NCE278" s="748"/>
      <c r="NCF278" s="748"/>
      <c r="NCG278" s="748"/>
      <c r="NCH278" s="749"/>
      <c r="NCI278" s="749"/>
      <c r="NCJ278" s="749"/>
      <c r="NCK278" s="749"/>
      <c r="NCL278" s="749"/>
      <c r="NCM278" s="748"/>
      <c r="NCN278" s="748"/>
      <c r="NCO278" s="749"/>
      <c r="NCP278" s="749"/>
      <c r="NCQ278" s="748"/>
      <c r="NCR278" s="748"/>
      <c r="NCS278" s="749"/>
      <c r="NCT278" s="749"/>
      <c r="NCU278" s="748"/>
      <c r="NCV278" s="748"/>
      <c r="NCW278" s="748"/>
      <c r="NCX278" s="748"/>
      <c r="NCY278" s="748"/>
      <c r="NCZ278" s="748"/>
      <c r="NDA278" s="748"/>
      <c r="NDB278" s="749"/>
      <c r="NDC278" s="749"/>
      <c r="NDD278" s="748"/>
      <c r="NDE278" s="748"/>
      <c r="NDF278" s="749"/>
      <c r="NDG278" s="749"/>
      <c r="NDH278" s="748"/>
      <c r="NDI278" s="748"/>
      <c r="NDJ278" s="748"/>
      <c r="NDK278" s="748"/>
      <c r="NDL278" s="748"/>
      <c r="NDM278" s="746"/>
      <c r="NDN278" s="751"/>
      <c r="NDO278" s="748"/>
      <c r="NDP278" s="748"/>
      <c r="NDQ278" s="748"/>
      <c r="NDR278" s="748"/>
      <c r="NDS278" s="748"/>
      <c r="NDT278" s="748"/>
      <c r="NDU278" s="748"/>
      <c r="NDV278" s="750"/>
      <c r="NDW278" s="750"/>
      <c r="NDX278" s="750"/>
      <c r="NDY278" s="750"/>
      <c r="NDZ278" s="750"/>
      <c r="NEA278" s="750"/>
      <c r="NEB278" s="750"/>
      <c r="NEC278" s="750"/>
      <c r="NED278" s="750"/>
      <c r="NEE278" s="750"/>
      <c r="NEF278" s="750"/>
      <c r="NEG278" s="750"/>
      <c r="NEH278" s="750"/>
      <c r="NEI278" s="750"/>
      <c r="NEJ278" s="750"/>
      <c r="NEK278" s="750"/>
      <c r="NEL278" s="750"/>
      <c r="NEM278" s="750"/>
      <c r="NEN278" s="750"/>
      <c r="NEO278" s="750"/>
      <c r="NEP278" s="750"/>
      <c r="NEQ278" s="750"/>
      <c r="NER278" s="750"/>
      <c r="NES278" s="750"/>
      <c r="NET278" s="750"/>
      <c r="NEU278" s="750"/>
      <c r="NEV278" s="750"/>
      <c r="NEW278" s="750"/>
      <c r="NEX278" s="750"/>
      <c r="NEY278" s="750"/>
      <c r="NEZ278" s="750"/>
      <c r="NFA278" s="750"/>
      <c r="NFB278" s="750"/>
      <c r="NFC278" s="750"/>
      <c r="NFD278" s="750"/>
      <c r="NFE278" s="750"/>
      <c r="NFF278" s="750"/>
      <c r="NFG278" s="750"/>
      <c r="NFH278" s="750"/>
      <c r="NFI278" s="750"/>
      <c r="NFJ278" s="750"/>
      <c r="NFK278" s="750"/>
      <c r="NFL278" s="750"/>
      <c r="NFM278" s="750"/>
      <c r="NFN278" s="748"/>
      <c r="NFO278" s="748"/>
      <c r="NFP278" s="748"/>
      <c r="NFQ278" s="748"/>
      <c r="NFR278" s="748"/>
      <c r="NFS278" s="748"/>
      <c r="NFT278" s="748"/>
      <c r="NFU278" s="748"/>
      <c r="NFV278" s="748"/>
      <c r="NFW278" s="748"/>
      <c r="NFX278" s="748"/>
      <c r="NFY278" s="748"/>
      <c r="NFZ278" s="748"/>
      <c r="NGA278" s="748"/>
      <c r="NGB278" s="748"/>
      <c r="NGC278" s="748"/>
      <c r="NGD278" s="748"/>
      <c r="NGE278" s="748"/>
      <c r="NGF278" s="748"/>
      <c r="NGG278" s="748"/>
      <c r="NGH278" s="748"/>
      <c r="NGI278" s="748"/>
      <c r="NGJ278" s="748"/>
      <c r="NGK278" s="748"/>
      <c r="NGL278" s="749"/>
      <c r="NGM278" s="749"/>
      <c r="NGN278" s="749"/>
      <c r="NGO278" s="749"/>
      <c r="NGP278" s="749"/>
      <c r="NGQ278" s="748"/>
      <c r="NGR278" s="748"/>
      <c r="NGS278" s="749"/>
      <c r="NGT278" s="749"/>
      <c r="NGU278" s="748"/>
      <c r="NGV278" s="748"/>
      <c r="NGW278" s="749"/>
      <c r="NGX278" s="749"/>
      <c r="NGY278" s="748"/>
      <c r="NGZ278" s="748"/>
      <c r="NHA278" s="748"/>
      <c r="NHB278" s="748"/>
      <c r="NHC278" s="748"/>
      <c r="NHD278" s="748"/>
      <c r="NHE278" s="748"/>
      <c r="NHF278" s="749"/>
      <c r="NHG278" s="749"/>
      <c r="NHH278" s="748"/>
      <c r="NHI278" s="748"/>
      <c r="NHJ278" s="749"/>
      <c r="NHK278" s="749"/>
      <c r="NHL278" s="748"/>
      <c r="NHM278" s="748"/>
      <c r="NHN278" s="748"/>
      <c r="NHO278" s="748"/>
      <c r="NHP278" s="748"/>
      <c r="NHQ278" s="746"/>
      <c r="NHR278" s="751"/>
      <c r="NHS278" s="748"/>
      <c r="NHT278" s="748"/>
      <c r="NHU278" s="748"/>
      <c r="NHV278" s="748"/>
      <c r="NHW278" s="748"/>
      <c r="NHX278" s="748"/>
      <c r="NHY278" s="748"/>
      <c r="NHZ278" s="750"/>
      <c r="NIA278" s="750"/>
      <c r="NIB278" s="750"/>
      <c r="NIC278" s="750"/>
      <c r="NID278" s="750"/>
      <c r="NIE278" s="750"/>
      <c r="NIF278" s="750"/>
      <c r="NIG278" s="750"/>
      <c r="NIH278" s="750"/>
      <c r="NII278" s="750"/>
      <c r="NIJ278" s="750"/>
      <c r="NIK278" s="750"/>
      <c r="NIL278" s="750"/>
      <c r="NIM278" s="750"/>
      <c r="NIN278" s="750"/>
      <c r="NIO278" s="750"/>
      <c r="NIP278" s="750"/>
      <c r="NIQ278" s="750"/>
      <c r="NIR278" s="750"/>
      <c r="NIS278" s="750"/>
      <c r="NIT278" s="750"/>
      <c r="NIU278" s="750"/>
      <c r="NIV278" s="750"/>
      <c r="NIW278" s="750"/>
      <c r="NIX278" s="750"/>
      <c r="NIY278" s="750"/>
      <c r="NIZ278" s="750"/>
      <c r="NJA278" s="750"/>
      <c r="NJB278" s="750"/>
      <c r="NJC278" s="750"/>
      <c r="NJD278" s="750"/>
      <c r="NJE278" s="750"/>
      <c r="NJF278" s="750"/>
      <c r="NJG278" s="750"/>
      <c r="NJH278" s="750"/>
      <c r="NJI278" s="750"/>
      <c r="NJJ278" s="750"/>
      <c r="NJK278" s="750"/>
      <c r="NJL278" s="750"/>
      <c r="NJM278" s="750"/>
      <c r="NJN278" s="750"/>
      <c r="NJO278" s="750"/>
      <c r="NJP278" s="750"/>
      <c r="NJQ278" s="750"/>
      <c r="NJR278" s="748"/>
      <c r="NJS278" s="748"/>
      <c r="NJT278" s="748"/>
      <c r="NJU278" s="748"/>
      <c r="NJV278" s="748"/>
      <c r="NJW278" s="748"/>
      <c r="NJX278" s="748"/>
      <c r="NJY278" s="748"/>
      <c r="NJZ278" s="748"/>
      <c r="NKA278" s="748"/>
      <c r="NKB278" s="748"/>
      <c r="NKC278" s="748"/>
      <c r="NKD278" s="748"/>
      <c r="NKE278" s="748"/>
      <c r="NKF278" s="748"/>
      <c r="NKG278" s="748"/>
      <c r="NKH278" s="748"/>
      <c r="NKI278" s="748"/>
      <c r="NKJ278" s="748"/>
      <c r="NKK278" s="748"/>
      <c r="NKL278" s="748"/>
      <c r="NKM278" s="748"/>
      <c r="NKN278" s="748"/>
      <c r="NKO278" s="748"/>
      <c r="NKP278" s="749"/>
      <c r="NKQ278" s="749"/>
      <c r="NKR278" s="749"/>
      <c r="NKS278" s="749"/>
      <c r="NKT278" s="749"/>
      <c r="NKU278" s="748"/>
      <c r="NKV278" s="748"/>
      <c r="NKW278" s="749"/>
      <c r="NKX278" s="749"/>
      <c r="NKY278" s="748"/>
      <c r="NKZ278" s="748"/>
      <c r="NLA278" s="749"/>
      <c r="NLB278" s="749"/>
      <c r="NLC278" s="748"/>
      <c r="NLD278" s="748"/>
      <c r="NLE278" s="748"/>
      <c r="NLF278" s="748"/>
      <c r="NLG278" s="748"/>
      <c r="NLH278" s="748"/>
      <c r="NLI278" s="748"/>
      <c r="NLJ278" s="749"/>
      <c r="NLK278" s="749"/>
      <c r="NLL278" s="748"/>
      <c r="NLM278" s="748"/>
      <c r="NLN278" s="749"/>
      <c r="NLO278" s="749"/>
      <c r="NLP278" s="748"/>
      <c r="NLQ278" s="748"/>
      <c r="NLR278" s="748"/>
      <c r="NLS278" s="748"/>
      <c r="NLT278" s="748"/>
      <c r="NLU278" s="746"/>
      <c r="NLV278" s="751"/>
      <c r="NLW278" s="748"/>
      <c r="NLX278" s="748"/>
      <c r="NLY278" s="748"/>
      <c r="NLZ278" s="748"/>
      <c r="NMA278" s="748"/>
      <c r="NMB278" s="748"/>
      <c r="NMC278" s="748"/>
      <c r="NMD278" s="750"/>
      <c r="NME278" s="750"/>
      <c r="NMF278" s="750"/>
      <c r="NMG278" s="750"/>
      <c r="NMH278" s="750"/>
      <c r="NMI278" s="750"/>
      <c r="NMJ278" s="750"/>
      <c r="NMK278" s="750"/>
      <c r="NML278" s="750"/>
      <c r="NMM278" s="750"/>
      <c r="NMN278" s="750"/>
      <c r="NMO278" s="750"/>
      <c r="NMP278" s="750"/>
      <c r="NMQ278" s="750"/>
      <c r="NMR278" s="750"/>
      <c r="NMS278" s="750"/>
      <c r="NMT278" s="750"/>
      <c r="NMU278" s="750"/>
      <c r="NMV278" s="750"/>
      <c r="NMW278" s="750"/>
      <c r="NMX278" s="750"/>
      <c r="NMY278" s="750"/>
      <c r="NMZ278" s="750"/>
      <c r="NNA278" s="750"/>
      <c r="NNB278" s="750"/>
      <c r="NNC278" s="750"/>
      <c r="NND278" s="750"/>
      <c r="NNE278" s="750"/>
      <c r="NNF278" s="750"/>
      <c r="NNG278" s="750"/>
      <c r="NNH278" s="750"/>
      <c r="NNI278" s="750"/>
      <c r="NNJ278" s="750"/>
      <c r="NNK278" s="750"/>
      <c r="NNL278" s="750"/>
      <c r="NNM278" s="750"/>
      <c r="NNN278" s="750"/>
      <c r="NNO278" s="750"/>
      <c r="NNP278" s="750"/>
      <c r="NNQ278" s="750"/>
      <c r="NNR278" s="750"/>
      <c r="NNS278" s="750"/>
      <c r="NNT278" s="750"/>
      <c r="NNU278" s="750"/>
      <c r="NNV278" s="748"/>
      <c r="NNW278" s="748"/>
      <c r="NNX278" s="748"/>
      <c r="NNY278" s="748"/>
      <c r="NNZ278" s="748"/>
      <c r="NOA278" s="748"/>
      <c r="NOB278" s="748"/>
      <c r="NOC278" s="748"/>
      <c r="NOD278" s="748"/>
      <c r="NOE278" s="748"/>
      <c r="NOF278" s="748"/>
      <c r="NOG278" s="748"/>
      <c r="NOH278" s="748"/>
      <c r="NOI278" s="748"/>
      <c r="NOJ278" s="748"/>
      <c r="NOK278" s="748"/>
      <c r="NOL278" s="748"/>
      <c r="NOM278" s="748"/>
      <c r="NON278" s="748"/>
      <c r="NOO278" s="748"/>
      <c r="NOP278" s="748"/>
      <c r="NOQ278" s="748"/>
      <c r="NOR278" s="748"/>
      <c r="NOS278" s="748"/>
      <c r="NOT278" s="749"/>
      <c r="NOU278" s="749"/>
      <c r="NOV278" s="749"/>
      <c r="NOW278" s="749"/>
      <c r="NOX278" s="749"/>
      <c r="NOY278" s="748"/>
      <c r="NOZ278" s="748"/>
      <c r="NPA278" s="749"/>
      <c r="NPB278" s="749"/>
      <c r="NPC278" s="748"/>
      <c r="NPD278" s="748"/>
      <c r="NPE278" s="749"/>
      <c r="NPF278" s="749"/>
      <c r="NPG278" s="748"/>
      <c r="NPH278" s="748"/>
      <c r="NPI278" s="748"/>
      <c r="NPJ278" s="748"/>
      <c r="NPK278" s="748"/>
      <c r="NPL278" s="748"/>
      <c r="NPM278" s="748"/>
      <c r="NPN278" s="749"/>
      <c r="NPO278" s="749"/>
      <c r="NPP278" s="748"/>
      <c r="NPQ278" s="748"/>
      <c r="NPR278" s="749"/>
      <c r="NPS278" s="749"/>
      <c r="NPT278" s="748"/>
      <c r="NPU278" s="748"/>
      <c r="NPV278" s="748"/>
      <c r="NPW278" s="748"/>
      <c r="NPX278" s="748"/>
      <c r="NPY278" s="746"/>
      <c r="NPZ278" s="751"/>
      <c r="NQA278" s="748"/>
      <c r="NQB278" s="748"/>
      <c r="NQC278" s="748"/>
      <c r="NQD278" s="748"/>
      <c r="NQE278" s="748"/>
      <c r="NQF278" s="748"/>
      <c r="NQG278" s="748"/>
      <c r="NQH278" s="750"/>
      <c r="NQI278" s="750"/>
      <c r="NQJ278" s="750"/>
      <c r="NQK278" s="750"/>
      <c r="NQL278" s="750"/>
      <c r="NQM278" s="750"/>
      <c r="NQN278" s="750"/>
      <c r="NQO278" s="750"/>
      <c r="NQP278" s="750"/>
      <c r="NQQ278" s="750"/>
      <c r="NQR278" s="750"/>
      <c r="NQS278" s="750"/>
      <c r="NQT278" s="750"/>
      <c r="NQU278" s="750"/>
      <c r="NQV278" s="750"/>
      <c r="NQW278" s="750"/>
      <c r="NQX278" s="750"/>
      <c r="NQY278" s="750"/>
      <c r="NQZ278" s="750"/>
      <c r="NRA278" s="750"/>
      <c r="NRB278" s="750"/>
      <c r="NRC278" s="750"/>
      <c r="NRD278" s="750"/>
      <c r="NRE278" s="750"/>
      <c r="NRF278" s="750"/>
      <c r="NRG278" s="750"/>
      <c r="NRH278" s="750"/>
      <c r="NRI278" s="750"/>
      <c r="NRJ278" s="750"/>
      <c r="NRK278" s="750"/>
      <c r="NRL278" s="750"/>
      <c r="NRM278" s="750"/>
      <c r="NRN278" s="750"/>
      <c r="NRO278" s="750"/>
      <c r="NRP278" s="750"/>
      <c r="NRQ278" s="750"/>
      <c r="NRR278" s="750"/>
      <c r="NRS278" s="750"/>
      <c r="NRT278" s="750"/>
      <c r="NRU278" s="750"/>
      <c r="NRV278" s="750"/>
      <c r="NRW278" s="750"/>
      <c r="NRX278" s="750"/>
      <c r="NRY278" s="750"/>
      <c r="NRZ278" s="748"/>
      <c r="NSA278" s="748"/>
      <c r="NSB278" s="748"/>
      <c r="NSC278" s="748"/>
      <c r="NSD278" s="748"/>
      <c r="NSE278" s="748"/>
      <c r="NSF278" s="748"/>
      <c r="NSG278" s="748"/>
      <c r="NSH278" s="748"/>
      <c r="NSI278" s="748"/>
      <c r="NSJ278" s="748"/>
      <c r="NSK278" s="748"/>
      <c r="NSL278" s="748"/>
      <c r="NSM278" s="748"/>
      <c r="NSN278" s="748"/>
      <c r="NSO278" s="748"/>
      <c r="NSP278" s="748"/>
      <c r="NSQ278" s="748"/>
      <c r="NSR278" s="748"/>
      <c r="NSS278" s="748"/>
      <c r="NST278" s="748"/>
      <c r="NSU278" s="748"/>
      <c r="NSV278" s="748"/>
      <c r="NSW278" s="748"/>
      <c r="NSX278" s="749"/>
      <c r="NSY278" s="749"/>
      <c r="NSZ278" s="749"/>
      <c r="NTA278" s="749"/>
      <c r="NTB278" s="749"/>
      <c r="NTC278" s="748"/>
      <c r="NTD278" s="748"/>
      <c r="NTE278" s="749"/>
      <c r="NTF278" s="749"/>
      <c r="NTG278" s="748"/>
      <c r="NTH278" s="748"/>
      <c r="NTI278" s="749"/>
      <c r="NTJ278" s="749"/>
      <c r="NTK278" s="748"/>
      <c r="NTL278" s="748"/>
      <c r="NTM278" s="748"/>
      <c r="NTN278" s="748"/>
      <c r="NTO278" s="748"/>
      <c r="NTP278" s="748"/>
      <c r="NTQ278" s="748"/>
      <c r="NTR278" s="749"/>
      <c r="NTS278" s="749"/>
      <c r="NTT278" s="748"/>
      <c r="NTU278" s="748"/>
      <c r="NTV278" s="749"/>
      <c r="NTW278" s="749"/>
      <c r="NTX278" s="748"/>
      <c r="NTY278" s="748"/>
      <c r="NTZ278" s="748"/>
      <c r="NUA278" s="748"/>
      <c r="NUB278" s="748"/>
      <c r="NUC278" s="746"/>
      <c r="NUD278" s="751"/>
      <c r="NUE278" s="748"/>
      <c r="NUF278" s="748"/>
      <c r="NUG278" s="748"/>
      <c r="NUH278" s="748"/>
      <c r="NUI278" s="748"/>
      <c r="NUJ278" s="748"/>
      <c r="NUK278" s="748"/>
      <c r="NUL278" s="750"/>
      <c r="NUM278" s="750"/>
      <c r="NUN278" s="750"/>
      <c r="NUO278" s="750"/>
      <c r="NUP278" s="750"/>
      <c r="NUQ278" s="750"/>
      <c r="NUR278" s="750"/>
      <c r="NUS278" s="750"/>
      <c r="NUT278" s="750"/>
      <c r="NUU278" s="750"/>
      <c r="NUV278" s="750"/>
      <c r="NUW278" s="750"/>
      <c r="NUX278" s="750"/>
      <c r="NUY278" s="750"/>
      <c r="NUZ278" s="750"/>
      <c r="NVA278" s="750"/>
      <c r="NVB278" s="750"/>
      <c r="NVC278" s="750"/>
      <c r="NVD278" s="750"/>
      <c r="NVE278" s="750"/>
      <c r="NVF278" s="750"/>
      <c r="NVG278" s="750"/>
      <c r="NVH278" s="750"/>
      <c r="NVI278" s="750"/>
      <c r="NVJ278" s="750"/>
      <c r="NVK278" s="750"/>
      <c r="NVL278" s="750"/>
      <c r="NVM278" s="750"/>
      <c r="NVN278" s="750"/>
      <c r="NVO278" s="750"/>
      <c r="NVP278" s="750"/>
      <c r="NVQ278" s="750"/>
      <c r="NVR278" s="750"/>
      <c r="NVS278" s="750"/>
      <c r="NVT278" s="750"/>
      <c r="NVU278" s="750"/>
      <c r="NVV278" s="750"/>
      <c r="NVW278" s="750"/>
      <c r="NVX278" s="750"/>
      <c r="NVY278" s="750"/>
      <c r="NVZ278" s="750"/>
      <c r="NWA278" s="750"/>
      <c r="NWB278" s="750"/>
      <c r="NWC278" s="750"/>
      <c r="NWD278" s="748"/>
      <c r="NWE278" s="748"/>
      <c r="NWF278" s="748"/>
      <c r="NWG278" s="748"/>
      <c r="NWH278" s="748"/>
      <c r="NWI278" s="748"/>
      <c r="NWJ278" s="748"/>
      <c r="NWK278" s="748"/>
      <c r="NWL278" s="748"/>
      <c r="NWM278" s="748"/>
      <c r="NWN278" s="748"/>
      <c r="NWO278" s="748"/>
      <c r="NWP278" s="748"/>
      <c r="NWQ278" s="748"/>
      <c r="NWR278" s="748"/>
      <c r="NWS278" s="748"/>
      <c r="NWT278" s="748"/>
      <c r="NWU278" s="748"/>
      <c r="NWV278" s="748"/>
      <c r="NWW278" s="748"/>
      <c r="NWX278" s="748"/>
      <c r="NWY278" s="748"/>
      <c r="NWZ278" s="748"/>
      <c r="NXA278" s="748"/>
      <c r="NXB278" s="749"/>
      <c r="NXC278" s="749"/>
      <c r="NXD278" s="749"/>
      <c r="NXE278" s="749"/>
      <c r="NXF278" s="749"/>
      <c r="NXG278" s="748"/>
      <c r="NXH278" s="748"/>
      <c r="NXI278" s="749"/>
      <c r="NXJ278" s="749"/>
      <c r="NXK278" s="748"/>
      <c r="NXL278" s="748"/>
      <c r="NXM278" s="749"/>
      <c r="NXN278" s="749"/>
      <c r="NXO278" s="748"/>
      <c r="NXP278" s="748"/>
      <c r="NXQ278" s="748"/>
      <c r="NXR278" s="748"/>
      <c r="NXS278" s="748"/>
      <c r="NXT278" s="748"/>
      <c r="NXU278" s="748"/>
      <c r="NXV278" s="749"/>
      <c r="NXW278" s="749"/>
      <c r="NXX278" s="748"/>
      <c r="NXY278" s="748"/>
      <c r="NXZ278" s="749"/>
      <c r="NYA278" s="749"/>
      <c r="NYB278" s="748"/>
      <c r="NYC278" s="748"/>
      <c r="NYD278" s="748"/>
      <c r="NYE278" s="748"/>
      <c r="NYF278" s="748"/>
      <c r="NYG278" s="746"/>
      <c r="NYH278" s="751"/>
      <c r="NYI278" s="748"/>
      <c r="NYJ278" s="748"/>
      <c r="NYK278" s="748"/>
      <c r="NYL278" s="748"/>
      <c r="NYM278" s="748"/>
      <c r="NYN278" s="748"/>
      <c r="NYO278" s="748"/>
      <c r="NYP278" s="750"/>
      <c r="NYQ278" s="750"/>
      <c r="NYR278" s="750"/>
      <c r="NYS278" s="750"/>
      <c r="NYT278" s="750"/>
      <c r="NYU278" s="750"/>
      <c r="NYV278" s="750"/>
      <c r="NYW278" s="750"/>
      <c r="NYX278" s="750"/>
      <c r="NYY278" s="750"/>
      <c r="NYZ278" s="750"/>
      <c r="NZA278" s="750"/>
      <c r="NZB278" s="750"/>
      <c r="NZC278" s="750"/>
      <c r="NZD278" s="750"/>
      <c r="NZE278" s="750"/>
      <c r="NZF278" s="750"/>
      <c r="NZG278" s="750"/>
      <c r="NZH278" s="750"/>
      <c r="NZI278" s="750"/>
      <c r="NZJ278" s="750"/>
      <c r="NZK278" s="750"/>
      <c r="NZL278" s="750"/>
      <c r="NZM278" s="750"/>
      <c r="NZN278" s="750"/>
      <c r="NZO278" s="750"/>
      <c r="NZP278" s="750"/>
      <c r="NZQ278" s="750"/>
      <c r="NZR278" s="750"/>
      <c r="NZS278" s="750"/>
      <c r="NZT278" s="750"/>
      <c r="NZU278" s="750"/>
      <c r="NZV278" s="750"/>
      <c r="NZW278" s="750"/>
      <c r="NZX278" s="750"/>
      <c r="NZY278" s="750"/>
      <c r="NZZ278" s="750"/>
      <c r="OAA278" s="750"/>
      <c r="OAB278" s="750"/>
      <c r="OAC278" s="750"/>
      <c r="OAD278" s="750"/>
      <c r="OAE278" s="750"/>
      <c r="OAF278" s="750"/>
      <c r="OAG278" s="750"/>
      <c r="OAH278" s="748"/>
      <c r="OAI278" s="748"/>
      <c r="OAJ278" s="748"/>
      <c r="OAK278" s="748"/>
      <c r="OAL278" s="748"/>
      <c r="OAM278" s="748"/>
      <c r="OAN278" s="748"/>
      <c r="OAO278" s="748"/>
      <c r="OAP278" s="748"/>
      <c r="OAQ278" s="748"/>
      <c r="OAR278" s="748"/>
      <c r="OAS278" s="748"/>
      <c r="OAT278" s="748"/>
      <c r="OAU278" s="748"/>
      <c r="OAV278" s="748"/>
      <c r="OAW278" s="748"/>
      <c r="OAX278" s="748"/>
      <c r="OAY278" s="748"/>
      <c r="OAZ278" s="748"/>
      <c r="OBA278" s="748"/>
      <c r="OBB278" s="748"/>
      <c r="OBC278" s="748"/>
      <c r="OBD278" s="748"/>
      <c r="OBE278" s="748"/>
      <c r="OBF278" s="749"/>
      <c r="OBG278" s="749"/>
      <c r="OBH278" s="749"/>
      <c r="OBI278" s="749"/>
      <c r="OBJ278" s="749"/>
      <c r="OBK278" s="748"/>
      <c r="OBL278" s="748"/>
      <c r="OBM278" s="749"/>
      <c r="OBN278" s="749"/>
      <c r="OBO278" s="748"/>
      <c r="OBP278" s="748"/>
      <c r="OBQ278" s="749"/>
      <c r="OBR278" s="749"/>
      <c r="OBS278" s="748"/>
      <c r="OBT278" s="748"/>
      <c r="OBU278" s="748"/>
      <c r="OBV278" s="748"/>
      <c r="OBW278" s="748"/>
      <c r="OBX278" s="748"/>
      <c r="OBY278" s="748"/>
      <c r="OBZ278" s="749"/>
      <c r="OCA278" s="749"/>
      <c r="OCB278" s="748"/>
      <c r="OCC278" s="748"/>
      <c r="OCD278" s="749"/>
      <c r="OCE278" s="749"/>
      <c r="OCF278" s="748"/>
      <c r="OCG278" s="748"/>
      <c r="OCH278" s="748"/>
      <c r="OCI278" s="748"/>
      <c r="OCJ278" s="748"/>
      <c r="OCK278" s="746"/>
      <c r="OCL278" s="751"/>
      <c r="OCM278" s="748"/>
      <c r="OCN278" s="748"/>
      <c r="OCO278" s="748"/>
      <c r="OCP278" s="748"/>
      <c r="OCQ278" s="748"/>
      <c r="OCR278" s="748"/>
      <c r="OCS278" s="748"/>
      <c r="OCT278" s="750"/>
      <c r="OCU278" s="750"/>
      <c r="OCV278" s="750"/>
      <c r="OCW278" s="750"/>
      <c r="OCX278" s="750"/>
      <c r="OCY278" s="750"/>
      <c r="OCZ278" s="750"/>
      <c r="ODA278" s="750"/>
      <c r="ODB278" s="750"/>
      <c r="ODC278" s="750"/>
      <c r="ODD278" s="750"/>
      <c r="ODE278" s="750"/>
      <c r="ODF278" s="750"/>
      <c r="ODG278" s="750"/>
      <c r="ODH278" s="750"/>
      <c r="ODI278" s="750"/>
      <c r="ODJ278" s="750"/>
      <c r="ODK278" s="750"/>
      <c r="ODL278" s="750"/>
      <c r="ODM278" s="750"/>
      <c r="ODN278" s="750"/>
      <c r="ODO278" s="750"/>
      <c r="ODP278" s="750"/>
      <c r="ODQ278" s="750"/>
      <c r="ODR278" s="750"/>
      <c r="ODS278" s="750"/>
      <c r="ODT278" s="750"/>
      <c r="ODU278" s="750"/>
      <c r="ODV278" s="750"/>
      <c r="ODW278" s="750"/>
      <c r="ODX278" s="750"/>
      <c r="ODY278" s="750"/>
      <c r="ODZ278" s="750"/>
      <c r="OEA278" s="750"/>
      <c r="OEB278" s="750"/>
      <c r="OEC278" s="750"/>
      <c r="OED278" s="750"/>
      <c r="OEE278" s="750"/>
      <c r="OEF278" s="750"/>
      <c r="OEG278" s="750"/>
      <c r="OEH278" s="750"/>
      <c r="OEI278" s="750"/>
      <c r="OEJ278" s="750"/>
      <c r="OEK278" s="750"/>
      <c r="OEL278" s="748"/>
      <c r="OEM278" s="748"/>
      <c r="OEN278" s="748"/>
      <c r="OEO278" s="748"/>
      <c r="OEP278" s="748"/>
      <c r="OEQ278" s="748"/>
      <c r="OER278" s="748"/>
      <c r="OES278" s="748"/>
      <c r="OET278" s="748"/>
      <c r="OEU278" s="748"/>
      <c r="OEV278" s="748"/>
      <c r="OEW278" s="748"/>
      <c r="OEX278" s="748"/>
      <c r="OEY278" s="748"/>
      <c r="OEZ278" s="748"/>
      <c r="OFA278" s="748"/>
      <c r="OFB278" s="748"/>
      <c r="OFC278" s="748"/>
      <c r="OFD278" s="748"/>
      <c r="OFE278" s="748"/>
      <c r="OFF278" s="748"/>
      <c r="OFG278" s="748"/>
      <c r="OFH278" s="748"/>
      <c r="OFI278" s="748"/>
      <c r="OFJ278" s="749"/>
      <c r="OFK278" s="749"/>
      <c r="OFL278" s="749"/>
      <c r="OFM278" s="749"/>
      <c r="OFN278" s="749"/>
      <c r="OFO278" s="748"/>
      <c r="OFP278" s="748"/>
      <c r="OFQ278" s="749"/>
      <c r="OFR278" s="749"/>
      <c r="OFS278" s="748"/>
      <c r="OFT278" s="748"/>
      <c r="OFU278" s="749"/>
      <c r="OFV278" s="749"/>
      <c r="OFW278" s="748"/>
      <c r="OFX278" s="748"/>
      <c r="OFY278" s="748"/>
      <c r="OFZ278" s="748"/>
      <c r="OGA278" s="748"/>
      <c r="OGB278" s="748"/>
      <c r="OGC278" s="748"/>
      <c r="OGD278" s="749"/>
      <c r="OGE278" s="749"/>
      <c r="OGF278" s="748"/>
      <c r="OGG278" s="748"/>
      <c r="OGH278" s="749"/>
      <c r="OGI278" s="749"/>
      <c r="OGJ278" s="748"/>
      <c r="OGK278" s="748"/>
      <c r="OGL278" s="748"/>
      <c r="OGM278" s="748"/>
      <c r="OGN278" s="748"/>
      <c r="OGO278" s="746"/>
      <c r="OGP278" s="751"/>
      <c r="OGQ278" s="748"/>
      <c r="OGR278" s="748"/>
      <c r="OGS278" s="748"/>
      <c r="OGT278" s="748"/>
      <c r="OGU278" s="748"/>
      <c r="OGV278" s="748"/>
      <c r="OGW278" s="748"/>
      <c r="OGX278" s="750"/>
      <c r="OGY278" s="750"/>
      <c r="OGZ278" s="750"/>
      <c r="OHA278" s="750"/>
      <c r="OHB278" s="750"/>
      <c r="OHC278" s="750"/>
      <c r="OHD278" s="750"/>
      <c r="OHE278" s="750"/>
      <c r="OHF278" s="750"/>
      <c r="OHG278" s="750"/>
      <c r="OHH278" s="750"/>
      <c r="OHI278" s="750"/>
      <c r="OHJ278" s="750"/>
      <c r="OHK278" s="750"/>
      <c r="OHL278" s="750"/>
      <c r="OHM278" s="750"/>
      <c r="OHN278" s="750"/>
      <c r="OHO278" s="750"/>
      <c r="OHP278" s="750"/>
      <c r="OHQ278" s="750"/>
      <c r="OHR278" s="750"/>
      <c r="OHS278" s="750"/>
      <c r="OHT278" s="750"/>
      <c r="OHU278" s="750"/>
      <c r="OHV278" s="750"/>
      <c r="OHW278" s="750"/>
      <c r="OHX278" s="750"/>
      <c r="OHY278" s="750"/>
      <c r="OHZ278" s="750"/>
      <c r="OIA278" s="750"/>
      <c r="OIB278" s="750"/>
      <c r="OIC278" s="750"/>
      <c r="OID278" s="750"/>
      <c r="OIE278" s="750"/>
      <c r="OIF278" s="750"/>
      <c r="OIG278" s="750"/>
      <c r="OIH278" s="750"/>
      <c r="OII278" s="750"/>
      <c r="OIJ278" s="750"/>
      <c r="OIK278" s="750"/>
      <c r="OIL278" s="750"/>
      <c r="OIM278" s="750"/>
      <c r="OIN278" s="750"/>
      <c r="OIO278" s="750"/>
      <c r="OIP278" s="748"/>
      <c r="OIQ278" s="748"/>
      <c r="OIR278" s="748"/>
      <c r="OIS278" s="748"/>
      <c r="OIT278" s="748"/>
      <c r="OIU278" s="748"/>
      <c r="OIV278" s="748"/>
      <c r="OIW278" s="748"/>
      <c r="OIX278" s="748"/>
      <c r="OIY278" s="748"/>
      <c r="OIZ278" s="748"/>
      <c r="OJA278" s="748"/>
      <c r="OJB278" s="748"/>
      <c r="OJC278" s="748"/>
      <c r="OJD278" s="748"/>
      <c r="OJE278" s="748"/>
      <c r="OJF278" s="748"/>
      <c r="OJG278" s="748"/>
      <c r="OJH278" s="748"/>
      <c r="OJI278" s="748"/>
      <c r="OJJ278" s="748"/>
      <c r="OJK278" s="748"/>
      <c r="OJL278" s="748"/>
      <c r="OJM278" s="748"/>
      <c r="OJN278" s="749"/>
      <c r="OJO278" s="749"/>
      <c r="OJP278" s="749"/>
      <c r="OJQ278" s="749"/>
      <c r="OJR278" s="749"/>
      <c r="OJS278" s="748"/>
      <c r="OJT278" s="748"/>
      <c r="OJU278" s="749"/>
      <c r="OJV278" s="749"/>
      <c r="OJW278" s="748"/>
      <c r="OJX278" s="748"/>
      <c r="OJY278" s="749"/>
      <c r="OJZ278" s="749"/>
      <c r="OKA278" s="748"/>
      <c r="OKB278" s="748"/>
      <c r="OKC278" s="748"/>
      <c r="OKD278" s="748"/>
      <c r="OKE278" s="748"/>
      <c r="OKF278" s="748"/>
      <c r="OKG278" s="748"/>
      <c r="OKH278" s="749"/>
      <c r="OKI278" s="749"/>
      <c r="OKJ278" s="748"/>
      <c r="OKK278" s="748"/>
      <c r="OKL278" s="749"/>
      <c r="OKM278" s="749"/>
      <c r="OKN278" s="748"/>
      <c r="OKO278" s="748"/>
      <c r="OKP278" s="748"/>
      <c r="OKQ278" s="748"/>
      <c r="OKR278" s="748"/>
      <c r="OKS278" s="746"/>
      <c r="OKT278" s="751"/>
      <c r="OKU278" s="748"/>
      <c r="OKV278" s="748"/>
      <c r="OKW278" s="748"/>
      <c r="OKX278" s="748"/>
      <c r="OKY278" s="748"/>
      <c r="OKZ278" s="748"/>
      <c r="OLA278" s="748"/>
      <c r="OLB278" s="750"/>
      <c r="OLC278" s="750"/>
      <c r="OLD278" s="750"/>
      <c r="OLE278" s="750"/>
      <c r="OLF278" s="750"/>
      <c r="OLG278" s="750"/>
      <c r="OLH278" s="750"/>
      <c r="OLI278" s="750"/>
      <c r="OLJ278" s="750"/>
      <c r="OLK278" s="750"/>
      <c r="OLL278" s="750"/>
      <c r="OLM278" s="750"/>
      <c r="OLN278" s="750"/>
      <c r="OLO278" s="750"/>
      <c r="OLP278" s="750"/>
      <c r="OLQ278" s="750"/>
      <c r="OLR278" s="750"/>
      <c r="OLS278" s="750"/>
      <c r="OLT278" s="750"/>
      <c r="OLU278" s="750"/>
      <c r="OLV278" s="750"/>
      <c r="OLW278" s="750"/>
      <c r="OLX278" s="750"/>
      <c r="OLY278" s="750"/>
      <c r="OLZ278" s="750"/>
      <c r="OMA278" s="750"/>
      <c r="OMB278" s="750"/>
      <c r="OMC278" s="750"/>
      <c r="OMD278" s="750"/>
      <c r="OME278" s="750"/>
      <c r="OMF278" s="750"/>
      <c r="OMG278" s="750"/>
      <c r="OMH278" s="750"/>
      <c r="OMI278" s="750"/>
      <c r="OMJ278" s="750"/>
      <c r="OMK278" s="750"/>
      <c r="OML278" s="750"/>
      <c r="OMM278" s="750"/>
      <c r="OMN278" s="750"/>
      <c r="OMO278" s="750"/>
      <c r="OMP278" s="750"/>
      <c r="OMQ278" s="750"/>
      <c r="OMR278" s="750"/>
      <c r="OMS278" s="750"/>
      <c r="OMT278" s="748"/>
      <c r="OMU278" s="748"/>
      <c r="OMV278" s="748"/>
      <c r="OMW278" s="748"/>
      <c r="OMX278" s="748"/>
      <c r="OMY278" s="748"/>
      <c r="OMZ278" s="748"/>
      <c r="ONA278" s="748"/>
      <c r="ONB278" s="748"/>
      <c r="ONC278" s="748"/>
      <c r="OND278" s="748"/>
      <c r="ONE278" s="748"/>
      <c r="ONF278" s="748"/>
      <c r="ONG278" s="748"/>
      <c r="ONH278" s="748"/>
      <c r="ONI278" s="748"/>
      <c r="ONJ278" s="748"/>
      <c r="ONK278" s="748"/>
      <c r="ONL278" s="748"/>
      <c r="ONM278" s="748"/>
      <c r="ONN278" s="748"/>
      <c r="ONO278" s="748"/>
      <c r="ONP278" s="748"/>
      <c r="ONQ278" s="748"/>
      <c r="ONR278" s="749"/>
      <c r="ONS278" s="749"/>
      <c r="ONT278" s="749"/>
      <c r="ONU278" s="749"/>
      <c r="ONV278" s="749"/>
      <c r="ONW278" s="748"/>
      <c r="ONX278" s="748"/>
      <c r="ONY278" s="749"/>
      <c r="ONZ278" s="749"/>
      <c r="OOA278" s="748"/>
      <c r="OOB278" s="748"/>
      <c r="OOC278" s="749"/>
      <c r="OOD278" s="749"/>
      <c r="OOE278" s="748"/>
      <c r="OOF278" s="748"/>
      <c r="OOG278" s="748"/>
      <c r="OOH278" s="748"/>
      <c r="OOI278" s="748"/>
      <c r="OOJ278" s="748"/>
      <c r="OOK278" s="748"/>
      <c r="OOL278" s="749"/>
      <c r="OOM278" s="749"/>
      <c r="OON278" s="748"/>
      <c r="OOO278" s="748"/>
      <c r="OOP278" s="749"/>
      <c r="OOQ278" s="749"/>
      <c r="OOR278" s="748"/>
      <c r="OOS278" s="748"/>
      <c r="OOT278" s="748"/>
      <c r="OOU278" s="748"/>
      <c r="OOV278" s="748"/>
      <c r="OOW278" s="746"/>
      <c r="OOX278" s="751"/>
      <c r="OOY278" s="748"/>
      <c r="OOZ278" s="748"/>
      <c r="OPA278" s="748"/>
      <c r="OPB278" s="748"/>
      <c r="OPC278" s="748"/>
      <c r="OPD278" s="748"/>
      <c r="OPE278" s="748"/>
      <c r="OPF278" s="750"/>
      <c r="OPG278" s="750"/>
      <c r="OPH278" s="750"/>
      <c r="OPI278" s="750"/>
      <c r="OPJ278" s="750"/>
      <c r="OPK278" s="750"/>
      <c r="OPL278" s="750"/>
      <c r="OPM278" s="750"/>
      <c r="OPN278" s="750"/>
      <c r="OPO278" s="750"/>
      <c r="OPP278" s="750"/>
      <c r="OPQ278" s="750"/>
      <c r="OPR278" s="750"/>
      <c r="OPS278" s="750"/>
      <c r="OPT278" s="750"/>
      <c r="OPU278" s="750"/>
      <c r="OPV278" s="750"/>
      <c r="OPW278" s="750"/>
      <c r="OPX278" s="750"/>
      <c r="OPY278" s="750"/>
      <c r="OPZ278" s="750"/>
      <c r="OQA278" s="750"/>
      <c r="OQB278" s="750"/>
      <c r="OQC278" s="750"/>
      <c r="OQD278" s="750"/>
      <c r="OQE278" s="750"/>
      <c r="OQF278" s="750"/>
      <c r="OQG278" s="750"/>
      <c r="OQH278" s="750"/>
      <c r="OQI278" s="750"/>
      <c r="OQJ278" s="750"/>
      <c r="OQK278" s="750"/>
      <c r="OQL278" s="750"/>
      <c r="OQM278" s="750"/>
      <c r="OQN278" s="750"/>
      <c r="OQO278" s="750"/>
      <c r="OQP278" s="750"/>
      <c r="OQQ278" s="750"/>
      <c r="OQR278" s="750"/>
      <c r="OQS278" s="750"/>
      <c r="OQT278" s="750"/>
      <c r="OQU278" s="750"/>
      <c r="OQV278" s="750"/>
      <c r="OQW278" s="750"/>
      <c r="OQX278" s="748"/>
      <c r="OQY278" s="748"/>
      <c r="OQZ278" s="748"/>
      <c r="ORA278" s="748"/>
      <c r="ORB278" s="748"/>
      <c r="ORC278" s="748"/>
      <c r="ORD278" s="748"/>
      <c r="ORE278" s="748"/>
      <c r="ORF278" s="748"/>
      <c r="ORG278" s="748"/>
      <c r="ORH278" s="748"/>
      <c r="ORI278" s="748"/>
      <c r="ORJ278" s="748"/>
      <c r="ORK278" s="748"/>
      <c r="ORL278" s="748"/>
      <c r="ORM278" s="748"/>
      <c r="ORN278" s="748"/>
      <c r="ORO278" s="748"/>
      <c r="ORP278" s="748"/>
      <c r="ORQ278" s="748"/>
      <c r="ORR278" s="748"/>
      <c r="ORS278" s="748"/>
      <c r="ORT278" s="748"/>
      <c r="ORU278" s="748"/>
      <c r="ORV278" s="749"/>
      <c r="ORW278" s="749"/>
      <c r="ORX278" s="749"/>
      <c r="ORY278" s="749"/>
      <c r="ORZ278" s="749"/>
      <c r="OSA278" s="748"/>
      <c r="OSB278" s="748"/>
      <c r="OSC278" s="749"/>
      <c r="OSD278" s="749"/>
      <c r="OSE278" s="748"/>
      <c r="OSF278" s="748"/>
      <c r="OSG278" s="749"/>
      <c r="OSH278" s="749"/>
      <c r="OSI278" s="748"/>
      <c r="OSJ278" s="748"/>
      <c r="OSK278" s="748"/>
      <c r="OSL278" s="748"/>
      <c r="OSM278" s="748"/>
      <c r="OSN278" s="748"/>
      <c r="OSO278" s="748"/>
      <c r="OSP278" s="749"/>
      <c r="OSQ278" s="749"/>
      <c r="OSR278" s="748"/>
      <c r="OSS278" s="748"/>
      <c r="OST278" s="749"/>
      <c r="OSU278" s="749"/>
      <c r="OSV278" s="748"/>
      <c r="OSW278" s="748"/>
      <c r="OSX278" s="748"/>
      <c r="OSY278" s="748"/>
      <c r="OSZ278" s="748"/>
      <c r="OTA278" s="746"/>
      <c r="OTB278" s="751"/>
      <c r="OTC278" s="748"/>
      <c r="OTD278" s="748"/>
      <c r="OTE278" s="748"/>
      <c r="OTF278" s="748"/>
      <c r="OTG278" s="748"/>
      <c r="OTH278" s="748"/>
      <c r="OTI278" s="748"/>
      <c r="OTJ278" s="750"/>
      <c r="OTK278" s="750"/>
      <c r="OTL278" s="750"/>
      <c r="OTM278" s="750"/>
      <c r="OTN278" s="750"/>
      <c r="OTO278" s="750"/>
      <c r="OTP278" s="750"/>
      <c r="OTQ278" s="750"/>
      <c r="OTR278" s="750"/>
      <c r="OTS278" s="750"/>
      <c r="OTT278" s="750"/>
      <c r="OTU278" s="750"/>
      <c r="OTV278" s="750"/>
      <c r="OTW278" s="750"/>
      <c r="OTX278" s="750"/>
      <c r="OTY278" s="750"/>
      <c r="OTZ278" s="750"/>
      <c r="OUA278" s="750"/>
      <c r="OUB278" s="750"/>
      <c r="OUC278" s="750"/>
      <c r="OUD278" s="750"/>
      <c r="OUE278" s="750"/>
      <c r="OUF278" s="750"/>
      <c r="OUG278" s="750"/>
      <c r="OUH278" s="750"/>
      <c r="OUI278" s="750"/>
      <c r="OUJ278" s="750"/>
      <c r="OUK278" s="750"/>
      <c r="OUL278" s="750"/>
      <c r="OUM278" s="750"/>
      <c r="OUN278" s="750"/>
      <c r="OUO278" s="750"/>
      <c r="OUP278" s="750"/>
      <c r="OUQ278" s="750"/>
      <c r="OUR278" s="750"/>
      <c r="OUS278" s="750"/>
      <c r="OUT278" s="750"/>
      <c r="OUU278" s="750"/>
      <c r="OUV278" s="750"/>
      <c r="OUW278" s="750"/>
      <c r="OUX278" s="750"/>
      <c r="OUY278" s="750"/>
      <c r="OUZ278" s="750"/>
      <c r="OVA278" s="750"/>
      <c r="OVB278" s="748"/>
      <c r="OVC278" s="748"/>
      <c r="OVD278" s="748"/>
      <c r="OVE278" s="748"/>
      <c r="OVF278" s="748"/>
      <c r="OVG278" s="748"/>
      <c r="OVH278" s="748"/>
      <c r="OVI278" s="748"/>
      <c r="OVJ278" s="748"/>
      <c r="OVK278" s="748"/>
      <c r="OVL278" s="748"/>
      <c r="OVM278" s="748"/>
      <c r="OVN278" s="748"/>
      <c r="OVO278" s="748"/>
      <c r="OVP278" s="748"/>
      <c r="OVQ278" s="748"/>
      <c r="OVR278" s="748"/>
      <c r="OVS278" s="748"/>
      <c r="OVT278" s="748"/>
      <c r="OVU278" s="748"/>
      <c r="OVV278" s="748"/>
      <c r="OVW278" s="748"/>
      <c r="OVX278" s="748"/>
      <c r="OVY278" s="748"/>
      <c r="OVZ278" s="749"/>
      <c r="OWA278" s="749"/>
      <c r="OWB278" s="749"/>
      <c r="OWC278" s="749"/>
      <c r="OWD278" s="749"/>
      <c r="OWE278" s="748"/>
      <c r="OWF278" s="748"/>
      <c r="OWG278" s="749"/>
      <c r="OWH278" s="749"/>
      <c r="OWI278" s="748"/>
      <c r="OWJ278" s="748"/>
      <c r="OWK278" s="749"/>
      <c r="OWL278" s="749"/>
      <c r="OWM278" s="748"/>
      <c r="OWN278" s="748"/>
      <c r="OWO278" s="748"/>
      <c r="OWP278" s="748"/>
      <c r="OWQ278" s="748"/>
      <c r="OWR278" s="748"/>
      <c r="OWS278" s="748"/>
      <c r="OWT278" s="749"/>
      <c r="OWU278" s="749"/>
      <c r="OWV278" s="748"/>
      <c r="OWW278" s="748"/>
      <c r="OWX278" s="749"/>
      <c r="OWY278" s="749"/>
      <c r="OWZ278" s="748"/>
      <c r="OXA278" s="748"/>
      <c r="OXB278" s="748"/>
      <c r="OXC278" s="748"/>
      <c r="OXD278" s="748"/>
      <c r="OXE278" s="746"/>
      <c r="OXF278" s="751"/>
      <c r="OXG278" s="748"/>
      <c r="OXH278" s="748"/>
      <c r="OXI278" s="748"/>
      <c r="OXJ278" s="748"/>
      <c r="OXK278" s="748"/>
      <c r="OXL278" s="748"/>
      <c r="OXM278" s="748"/>
      <c r="OXN278" s="750"/>
      <c r="OXO278" s="750"/>
      <c r="OXP278" s="750"/>
      <c r="OXQ278" s="750"/>
      <c r="OXR278" s="750"/>
      <c r="OXS278" s="750"/>
      <c r="OXT278" s="750"/>
      <c r="OXU278" s="750"/>
      <c r="OXV278" s="750"/>
      <c r="OXW278" s="750"/>
      <c r="OXX278" s="750"/>
      <c r="OXY278" s="750"/>
      <c r="OXZ278" s="750"/>
      <c r="OYA278" s="750"/>
      <c r="OYB278" s="750"/>
      <c r="OYC278" s="750"/>
      <c r="OYD278" s="750"/>
      <c r="OYE278" s="750"/>
      <c r="OYF278" s="750"/>
      <c r="OYG278" s="750"/>
      <c r="OYH278" s="750"/>
      <c r="OYI278" s="750"/>
      <c r="OYJ278" s="750"/>
      <c r="OYK278" s="750"/>
      <c r="OYL278" s="750"/>
      <c r="OYM278" s="750"/>
      <c r="OYN278" s="750"/>
      <c r="OYO278" s="750"/>
      <c r="OYP278" s="750"/>
      <c r="OYQ278" s="750"/>
      <c r="OYR278" s="750"/>
      <c r="OYS278" s="750"/>
      <c r="OYT278" s="750"/>
      <c r="OYU278" s="750"/>
      <c r="OYV278" s="750"/>
      <c r="OYW278" s="750"/>
      <c r="OYX278" s="750"/>
      <c r="OYY278" s="750"/>
      <c r="OYZ278" s="750"/>
      <c r="OZA278" s="750"/>
      <c r="OZB278" s="750"/>
      <c r="OZC278" s="750"/>
      <c r="OZD278" s="750"/>
      <c r="OZE278" s="750"/>
      <c r="OZF278" s="748"/>
      <c r="OZG278" s="748"/>
      <c r="OZH278" s="748"/>
      <c r="OZI278" s="748"/>
      <c r="OZJ278" s="748"/>
      <c r="OZK278" s="748"/>
      <c r="OZL278" s="748"/>
      <c r="OZM278" s="748"/>
      <c r="OZN278" s="748"/>
      <c r="OZO278" s="748"/>
      <c r="OZP278" s="748"/>
      <c r="OZQ278" s="748"/>
      <c r="OZR278" s="748"/>
      <c r="OZS278" s="748"/>
      <c r="OZT278" s="748"/>
      <c r="OZU278" s="748"/>
      <c r="OZV278" s="748"/>
      <c r="OZW278" s="748"/>
      <c r="OZX278" s="748"/>
      <c r="OZY278" s="748"/>
      <c r="OZZ278" s="748"/>
      <c r="PAA278" s="748"/>
      <c r="PAB278" s="748"/>
      <c r="PAC278" s="748"/>
      <c r="PAD278" s="749"/>
      <c r="PAE278" s="749"/>
      <c r="PAF278" s="749"/>
      <c r="PAG278" s="749"/>
      <c r="PAH278" s="749"/>
      <c r="PAI278" s="748"/>
      <c r="PAJ278" s="748"/>
      <c r="PAK278" s="749"/>
      <c r="PAL278" s="749"/>
      <c r="PAM278" s="748"/>
      <c r="PAN278" s="748"/>
      <c r="PAO278" s="749"/>
      <c r="PAP278" s="749"/>
      <c r="PAQ278" s="748"/>
      <c r="PAR278" s="748"/>
      <c r="PAS278" s="748"/>
      <c r="PAT278" s="748"/>
      <c r="PAU278" s="748"/>
      <c r="PAV278" s="748"/>
      <c r="PAW278" s="748"/>
      <c r="PAX278" s="749"/>
      <c r="PAY278" s="749"/>
      <c r="PAZ278" s="748"/>
      <c r="PBA278" s="748"/>
      <c r="PBB278" s="749"/>
      <c r="PBC278" s="749"/>
      <c r="PBD278" s="748"/>
      <c r="PBE278" s="748"/>
      <c r="PBF278" s="748"/>
      <c r="PBG278" s="748"/>
      <c r="PBH278" s="748"/>
      <c r="PBI278" s="746"/>
      <c r="PBJ278" s="751"/>
      <c r="PBK278" s="748"/>
      <c r="PBL278" s="748"/>
      <c r="PBM278" s="748"/>
      <c r="PBN278" s="748"/>
      <c r="PBO278" s="748"/>
      <c r="PBP278" s="748"/>
      <c r="PBQ278" s="748"/>
      <c r="PBR278" s="750"/>
      <c r="PBS278" s="750"/>
      <c r="PBT278" s="750"/>
      <c r="PBU278" s="750"/>
      <c r="PBV278" s="750"/>
      <c r="PBW278" s="750"/>
      <c r="PBX278" s="750"/>
      <c r="PBY278" s="750"/>
      <c r="PBZ278" s="750"/>
      <c r="PCA278" s="750"/>
      <c r="PCB278" s="750"/>
      <c r="PCC278" s="750"/>
      <c r="PCD278" s="750"/>
      <c r="PCE278" s="750"/>
      <c r="PCF278" s="750"/>
      <c r="PCG278" s="750"/>
      <c r="PCH278" s="750"/>
      <c r="PCI278" s="750"/>
      <c r="PCJ278" s="750"/>
      <c r="PCK278" s="750"/>
      <c r="PCL278" s="750"/>
      <c r="PCM278" s="750"/>
      <c r="PCN278" s="750"/>
      <c r="PCO278" s="750"/>
      <c r="PCP278" s="750"/>
      <c r="PCQ278" s="750"/>
      <c r="PCR278" s="750"/>
      <c r="PCS278" s="750"/>
      <c r="PCT278" s="750"/>
      <c r="PCU278" s="750"/>
      <c r="PCV278" s="750"/>
      <c r="PCW278" s="750"/>
      <c r="PCX278" s="750"/>
      <c r="PCY278" s="750"/>
      <c r="PCZ278" s="750"/>
      <c r="PDA278" s="750"/>
      <c r="PDB278" s="750"/>
      <c r="PDC278" s="750"/>
      <c r="PDD278" s="750"/>
      <c r="PDE278" s="750"/>
      <c r="PDF278" s="750"/>
      <c r="PDG278" s="750"/>
      <c r="PDH278" s="750"/>
      <c r="PDI278" s="750"/>
      <c r="PDJ278" s="748"/>
      <c r="PDK278" s="748"/>
      <c r="PDL278" s="748"/>
      <c r="PDM278" s="748"/>
      <c r="PDN278" s="748"/>
      <c r="PDO278" s="748"/>
      <c r="PDP278" s="748"/>
      <c r="PDQ278" s="748"/>
      <c r="PDR278" s="748"/>
      <c r="PDS278" s="748"/>
      <c r="PDT278" s="748"/>
      <c r="PDU278" s="748"/>
      <c r="PDV278" s="748"/>
      <c r="PDW278" s="748"/>
      <c r="PDX278" s="748"/>
      <c r="PDY278" s="748"/>
      <c r="PDZ278" s="748"/>
      <c r="PEA278" s="748"/>
      <c r="PEB278" s="748"/>
      <c r="PEC278" s="748"/>
      <c r="PED278" s="748"/>
      <c r="PEE278" s="748"/>
      <c r="PEF278" s="748"/>
      <c r="PEG278" s="748"/>
      <c r="PEH278" s="749"/>
      <c r="PEI278" s="749"/>
      <c r="PEJ278" s="749"/>
      <c r="PEK278" s="749"/>
      <c r="PEL278" s="749"/>
      <c r="PEM278" s="748"/>
      <c r="PEN278" s="748"/>
      <c r="PEO278" s="749"/>
      <c r="PEP278" s="749"/>
      <c r="PEQ278" s="748"/>
      <c r="PER278" s="748"/>
      <c r="PES278" s="749"/>
      <c r="PET278" s="749"/>
      <c r="PEU278" s="748"/>
      <c r="PEV278" s="748"/>
      <c r="PEW278" s="748"/>
      <c r="PEX278" s="748"/>
      <c r="PEY278" s="748"/>
      <c r="PEZ278" s="748"/>
      <c r="PFA278" s="748"/>
      <c r="PFB278" s="749"/>
      <c r="PFC278" s="749"/>
      <c r="PFD278" s="748"/>
      <c r="PFE278" s="748"/>
      <c r="PFF278" s="749"/>
      <c r="PFG278" s="749"/>
      <c r="PFH278" s="748"/>
      <c r="PFI278" s="748"/>
      <c r="PFJ278" s="748"/>
      <c r="PFK278" s="748"/>
      <c r="PFL278" s="748"/>
      <c r="PFM278" s="746"/>
      <c r="PFN278" s="751"/>
      <c r="PFO278" s="748"/>
      <c r="PFP278" s="748"/>
      <c r="PFQ278" s="748"/>
      <c r="PFR278" s="748"/>
      <c r="PFS278" s="748"/>
      <c r="PFT278" s="748"/>
      <c r="PFU278" s="748"/>
      <c r="PFV278" s="750"/>
      <c r="PFW278" s="750"/>
      <c r="PFX278" s="750"/>
      <c r="PFY278" s="750"/>
      <c r="PFZ278" s="750"/>
      <c r="PGA278" s="750"/>
      <c r="PGB278" s="750"/>
      <c r="PGC278" s="750"/>
      <c r="PGD278" s="750"/>
      <c r="PGE278" s="750"/>
      <c r="PGF278" s="750"/>
      <c r="PGG278" s="750"/>
      <c r="PGH278" s="750"/>
      <c r="PGI278" s="750"/>
      <c r="PGJ278" s="750"/>
      <c r="PGK278" s="750"/>
      <c r="PGL278" s="750"/>
      <c r="PGM278" s="750"/>
      <c r="PGN278" s="750"/>
      <c r="PGO278" s="750"/>
      <c r="PGP278" s="750"/>
      <c r="PGQ278" s="750"/>
      <c r="PGR278" s="750"/>
      <c r="PGS278" s="750"/>
      <c r="PGT278" s="750"/>
      <c r="PGU278" s="750"/>
      <c r="PGV278" s="750"/>
      <c r="PGW278" s="750"/>
      <c r="PGX278" s="750"/>
      <c r="PGY278" s="750"/>
      <c r="PGZ278" s="750"/>
      <c r="PHA278" s="750"/>
      <c r="PHB278" s="750"/>
      <c r="PHC278" s="750"/>
      <c r="PHD278" s="750"/>
      <c r="PHE278" s="750"/>
      <c r="PHF278" s="750"/>
      <c r="PHG278" s="750"/>
      <c r="PHH278" s="750"/>
      <c r="PHI278" s="750"/>
      <c r="PHJ278" s="750"/>
      <c r="PHK278" s="750"/>
      <c r="PHL278" s="750"/>
      <c r="PHM278" s="750"/>
      <c r="PHN278" s="748"/>
      <c r="PHO278" s="748"/>
      <c r="PHP278" s="748"/>
      <c r="PHQ278" s="748"/>
      <c r="PHR278" s="748"/>
      <c r="PHS278" s="748"/>
      <c r="PHT278" s="748"/>
      <c r="PHU278" s="748"/>
      <c r="PHV278" s="748"/>
      <c r="PHW278" s="748"/>
      <c r="PHX278" s="748"/>
      <c r="PHY278" s="748"/>
      <c r="PHZ278" s="748"/>
      <c r="PIA278" s="748"/>
      <c r="PIB278" s="748"/>
      <c r="PIC278" s="748"/>
      <c r="PID278" s="748"/>
      <c r="PIE278" s="748"/>
      <c r="PIF278" s="748"/>
      <c r="PIG278" s="748"/>
      <c r="PIH278" s="748"/>
      <c r="PII278" s="748"/>
      <c r="PIJ278" s="748"/>
      <c r="PIK278" s="748"/>
      <c r="PIL278" s="749"/>
      <c r="PIM278" s="749"/>
      <c r="PIN278" s="749"/>
      <c r="PIO278" s="749"/>
      <c r="PIP278" s="749"/>
      <c r="PIQ278" s="748"/>
      <c r="PIR278" s="748"/>
      <c r="PIS278" s="749"/>
      <c r="PIT278" s="749"/>
      <c r="PIU278" s="748"/>
      <c r="PIV278" s="748"/>
      <c r="PIW278" s="749"/>
      <c r="PIX278" s="749"/>
      <c r="PIY278" s="748"/>
      <c r="PIZ278" s="748"/>
      <c r="PJA278" s="748"/>
      <c r="PJB278" s="748"/>
      <c r="PJC278" s="748"/>
      <c r="PJD278" s="748"/>
      <c r="PJE278" s="748"/>
      <c r="PJF278" s="749"/>
      <c r="PJG278" s="749"/>
      <c r="PJH278" s="748"/>
      <c r="PJI278" s="748"/>
      <c r="PJJ278" s="749"/>
      <c r="PJK278" s="749"/>
      <c r="PJL278" s="748"/>
      <c r="PJM278" s="748"/>
      <c r="PJN278" s="748"/>
      <c r="PJO278" s="748"/>
      <c r="PJP278" s="748"/>
      <c r="PJQ278" s="746"/>
      <c r="PJR278" s="751"/>
      <c r="PJS278" s="748"/>
      <c r="PJT278" s="748"/>
      <c r="PJU278" s="748"/>
      <c r="PJV278" s="748"/>
      <c r="PJW278" s="748"/>
      <c r="PJX278" s="748"/>
      <c r="PJY278" s="748"/>
      <c r="PJZ278" s="750"/>
      <c r="PKA278" s="750"/>
      <c r="PKB278" s="750"/>
      <c r="PKC278" s="750"/>
      <c r="PKD278" s="750"/>
      <c r="PKE278" s="750"/>
      <c r="PKF278" s="750"/>
      <c r="PKG278" s="750"/>
      <c r="PKH278" s="750"/>
      <c r="PKI278" s="750"/>
      <c r="PKJ278" s="750"/>
      <c r="PKK278" s="750"/>
      <c r="PKL278" s="750"/>
      <c r="PKM278" s="750"/>
      <c r="PKN278" s="750"/>
      <c r="PKO278" s="750"/>
      <c r="PKP278" s="750"/>
      <c r="PKQ278" s="750"/>
      <c r="PKR278" s="750"/>
      <c r="PKS278" s="750"/>
      <c r="PKT278" s="750"/>
      <c r="PKU278" s="750"/>
      <c r="PKV278" s="750"/>
      <c r="PKW278" s="750"/>
      <c r="PKX278" s="750"/>
      <c r="PKY278" s="750"/>
      <c r="PKZ278" s="750"/>
      <c r="PLA278" s="750"/>
      <c r="PLB278" s="750"/>
      <c r="PLC278" s="750"/>
      <c r="PLD278" s="750"/>
      <c r="PLE278" s="750"/>
      <c r="PLF278" s="750"/>
      <c r="PLG278" s="750"/>
      <c r="PLH278" s="750"/>
      <c r="PLI278" s="750"/>
      <c r="PLJ278" s="750"/>
      <c r="PLK278" s="750"/>
      <c r="PLL278" s="750"/>
      <c r="PLM278" s="750"/>
      <c r="PLN278" s="750"/>
      <c r="PLO278" s="750"/>
      <c r="PLP278" s="750"/>
      <c r="PLQ278" s="750"/>
      <c r="PLR278" s="748"/>
      <c r="PLS278" s="748"/>
      <c r="PLT278" s="748"/>
      <c r="PLU278" s="748"/>
      <c r="PLV278" s="748"/>
      <c r="PLW278" s="748"/>
      <c r="PLX278" s="748"/>
      <c r="PLY278" s="748"/>
      <c r="PLZ278" s="748"/>
      <c r="PMA278" s="748"/>
      <c r="PMB278" s="748"/>
      <c r="PMC278" s="748"/>
      <c r="PMD278" s="748"/>
      <c r="PME278" s="748"/>
      <c r="PMF278" s="748"/>
      <c r="PMG278" s="748"/>
      <c r="PMH278" s="748"/>
      <c r="PMI278" s="748"/>
      <c r="PMJ278" s="748"/>
      <c r="PMK278" s="748"/>
      <c r="PML278" s="748"/>
      <c r="PMM278" s="748"/>
      <c r="PMN278" s="748"/>
      <c r="PMO278" s="748"/>
      <c r="PMP278" s="749"/>
      <c r="PMQ278" s="749"/>
      <c r="PMR278" s="749"/>
      <c r="PMS278" s="749"/>
      <c r="PMT278" s="749"/>
      <c r="PMU278" s="748"/>
      <c r="PMV278" s="748"/>
      <c r="PMW278" s="749"/>
      <c r="PMX278" s="749"/>
      <c r="PMY278" s="748"/>
      <c r="PMZ278" s="748"/>
      <c r="PNA278" s="749"/>
      <c r="PNB278" s="749"/>
      <c r="PNC278" s="748"/>
      <c r="PND278" s="748"/>
      <c r="PNE278" s="748"/>
      <c r="PNF278" s="748"/>
      <c r="PNG278" s="748"/>
      <c r="PNH278" s="748"/>
      <c r="PNI278" s="748"/>
      <c r="PNJ278" s="749"/>
      <c r="PNK278" s="749"/>
      <c r="PNL278" s="748"/>
      <c r="PNM278" s="748"/>
      <c r="PNN278" s="749"/>
      <c r="PNO278" s="749"/>
      <c r="PNP278" s="748"/>
      <c r="PNQ278" s="748"/>
      <c r="PNR278" s="748"/>
      <c r="PNS278" s="748"/>
      <c r="PNT278" s="748"/>
      <c r="PNU278" s="746"/>
      <c r="PNV278" s="751"/>
      <c r="PNW278" s="748"/>
      <c r="PNX278" s="748"/>
      <c r="PNY278" s="748"/>
      <c r="PNZ278" s="748"/>
      <c r="POA278" s="748"/>
      <c r="POB278" s="748"/>
      <c r="POC278" s="748"/>
      <c r="POD278" s="750"/>
      <c r="POE278" s="750"/>
      <c r="POF278" s="750"/>
      <c r="POG278" s="750"/>
      <c r="POH278" s="750"/>
      <c r="POI278" s="750"/>
      <c r="POJ278" s="750"/>
      <c r="POK278" s="750"/>
      <c r="POL278" s="750"/>
      <c r="POM278" s="750"/>
      <c r="PON278" s="750"/>
      <c r="POO278" s="750"/>
      <c r="POP278" s="750"/>
      <c r="POQ278" s="750"/>
      <c r="POR278" s="750"/>
      <c r="POS278" s="750"/>
      <c r="POT278" s="750"/>
      <c r="POU278" s="750"/>
      <c r="POV278" s="750"/>
      <c r="POW278" s="750"/>
      <c r="POX278" s="750"/>
      <c r="POY278" s="750"/>
      <c r="POZ278" s="750"/>
      <c r="PPA278" s="750"/>
      <c r="PPB278" s="750"/>
      <c r="PPC278" s="750"/>
      <c r="PPD278" s="750"/>
      <c r="PPE278" s="750"/>
      <c r="PPF278" s="750"/>
      <c r="PPG278" s="750"/>
      <c r="PPH278" s="750"/>
      <c r="PPI278" s="750"/>
      <c r="PPJ278" s="750"/>
      <c r="PPK278" s="750"/>
      <c r="PPL278" s="750"/>
      <c r="PPM278" s="750"/>
      <c r="PPN278" s="750"/>
      <c r="PPO278" s="750"/>
      <c r="PPP278" s="750"/>
      <c r="PPQ278" s="750"/>
      <c r="PPR278" s="750"/>
      <c r="PPS278" s="750"/>
      <c r="PPT278" s="750"/>
      <c r="PPU278" s="750"/>
      <c r="PPV278" s="748"/>
      <c r="PPW278" s="748"/>
      <c r="PPX278" s="748"/>
      <c r="PPY278" s="748"/>
      <c r="PPZ278" s="748"/>
      <c r="PQA278" s="748"/>
      <c r="PQB278" s="748"/>
      <c r="PQC278" s="748"/>
      <c r="PQD278" s="748"/>
      <c r="PQE278" s="748"/>
      <c r="PQF278" s="748"/>
      <c r="PQG278" s="748"/>
      <c r="PQH278" s="748"/>
      <c r="PQI278" s="748"/>
      <c r="PQJ278" s="748"/>
      <c r="PQK278" s="748"/>
      <c r="PQL278" s="748"/>
      <c r="PQM278" s="748"/>
      <c r="PQN278" s="748"/>
      <c r="PQO278" s="748"/>
      <c r="PQP278" s="748"/>
      <c r="PQQ278" s="748"/>
      <c r="PQR278" s="748"/>
      <c r="PQS278" s="748"/>
      <c r="PQT278" s="749"/>
      <c r="PQU278" s="749"/>
      <c r="PQV278" s="749"/>
      <c r="PQW278" s="749"/>
      <c r="PQX278" s="749"/>
      <c r="PQY278" s="748"/>
      <c r="PQZ278" s="748"/>
      <c r="PRA278" s="749"/>
      <c r="PRB278" s="749"/>
      <c r="PRC278" s="748"/>
      <c r="PRD278" s="748"/>
      <c r="PRE278" s="749"/>
      <c r="PRF278" s="749"/>
      <c r="PRG278" s="748"/>
      <c r="PRH278" s="748"/>
      <c r="PRI278" s="748"/>
      <c r="PRJ278" s="748"/>
      <c r="PRK278" s="748"/>
      <c r="PRL278" s="748"/>
      <c r="PRM278" s="748"/>
      <c r="PRN278" s="749"/>
      <c r="PRO278" s="749"/>
      <c r="PRP278" s="748"/>
      <c r="PRQ278" s="748"/>
      <c r="PRR278" s="749"/>
      <c r="PRS278" s="749"/>
      <c r="PRT278" s="748"/>
      <c r="PRU278" s="748"/>
      <c r="PRV278" s="748"/>
      <c r="PRW278" s="748"/>
      <c r="PRX278" s="748"/>
      <c r="PRY278" s="746"/>
      <c r="PRZ278" s="751"/>
      <c r="PSA278" s="748"/>
      <c r="PSB278" s="748"/>
      <c r="PSC278" s="748"/>
      <c r="PSD278" s="748"/>
      <c r="PSE278" s="748"/>
      <c r="PSF278" s="748"/>
      <c r="PSG278" s="748"/>
      <c r="PSH278" s="750"/>
      <c r="PSI278" s="750"/>
      <c r="PSJ278" s="750"/>
      <c r="PSK278" s="750"/>
      <c r="PSL278" s="750"/>
      <c r="PSM278" s="750"/>
      <c r="PSN278" s="750"/>
      <c r="PSO278" s="750"/>
      <c r="PSP278" s="750"/>
      <c r="PSQ278" s="750"/>
      <c r="PSR278" s="750"/>
      <c r="PSS278" s="750"/>
      <c r="PST278" s="750"/>
      <c r="PSU278" s="750"/>
      <c r="PSV278" s="750"/>
      <c r="PSW278" s="750"/>
      <c r="PSX278" s="750"/>
      <c r="PSY278" s="750"/>
      <c r="PSZ278" s="750"/>
      <c r="PTA278" s="750"/>
      <c r="PTB278" s="750"/>
      <c r="PTC278" s="750"/>
      <c r="PTD278" s="750"/>
      <c r="PTE278" s="750"/>
      <c r="PTF278" s="750"/>
      <c r="PTG278" s="750"/>
      <c r="PTH278" s="750"/>
      <c r="PTI278" s="750"/>
      <c r="PTJ278" s="750"/>
      <c r="PTK278" s="750"/>
      <c r="PTL278" s="750"/>
      <c r="PTM278" s="750"/>
      <c r="PTN278" s="750"/>
      <c r="PTO278" s="750"/>
      <c r="PTP278" s="750"/>
      <c r="PTQ278" s="750"/>
      <c r="PTR278" s="750"/>
      <c r="PTS278" s="750"/>
      <c r="PTT278" s="750"/>
      <c r="PTU278" s="750"/>
      <c r="PTV278" s="750"/>
      <c r="PTW278" s="750"/>
      <c r="PTX278" s="750"/>
      <c r="PTY278" s="750"/>
      <c r="PTZ278" s="748"/>
      <c r="PUA278" s="748"/>
      <c r="PUB278" s="748"/>
      <c r="PUC278" s="748"/>
      <c r="PUD278" s="748"/>
      <c r="PUE278" s="748"/>
      <c r="PUF278" s="748"/>
      <c r="PUG278" s="748"/>
      <c r="PUH278" s="748"/>
      <c r="PUI278" s="748"/>
      <c r="PUJ278" s="748"/>
      <c r="PUK278" s="748"/>
      <c r="PUL278" s="748"/>
      <c r="PUM278" s="748"/>
      <c r="PUN278" s="748"/>
      <c r="PUO278" s="748"/>
      <c r="PUP278" s="748"/>
      <c r="PUQ278" s="748"/>
      <c r="PUR278" s="748"/>
      <c r="PUS278" s="748"/>
      <c r="PUT278" s="748"/>
      <c r="PUU278" s="748"/>
      <c r="PUV278" s="748"/>
      <c r="PUW278" s="748"/>
      <c r="PUX278" s="749"/>
      <c r="PUY278" s="749"/>
      <c r="PUZ278" s="749"/>
      <c r="PVA278" s="749"/>
      <c r="PVB278" s="749"/>
      <c r="PVC278" s="748"/>
      <c r="PVD278" s="748"/>
      <c r="PVE278" s="749"/>
      <c r="PVF278" s="749"/>
      <c r="PVG278" s="748"/>
      <c r="PVH278" s="748"/>
      <c r="PVI278" s="749"/>
      <c r="PVJ278" s="749"/>
      <c r="PVK278" s="748"/>
      <c r="PVL278" s="748"/>
      <c r="PVM278" s="748"/>
      <c r="PVN278" s="748"/>
      <c r="PVO278" s="748"/>
      <c r="PVP278" s="748"/>
      <c r="PVQ278" s="748"/>
      <c r="PVR278" s="749"/>
      <c r="PVS278" s="749"/>
      <c r="PVT278" s="748"/>
      <c r="PVU278" s="748"/>
      <c r="PVV278" s="749"/>
      <c r="PVW278" s="749"/>
      <c r="PVX278" s="748"/>
      <c r="PVY278" s="748"/>
      <c r="PVZ278" s="748"/>
      <c r="PWA278" s="748"/>
      <c r="PWB278" s="748"/>
      <c r="PWC278" s="746"/>
      <c r="PWD278" s="751"/>
      <c r="PWE278" s="748"/>
      <c r="PWF278" s="748"/>
      <c r="PWG278" s="748"/>
      <c r="PWH278" s="748"/>
      <c r="PWI278" s="748"/>
      <c r="PWJ278" s="748"/>
      <c r="PWK278" s="748"/>
      <c r="PWL278" s="750"/>
      <c r="PWM278" s="750"/>
      <c r="PWN278" s="750"/>
      <c r="PWO278" s="750"/>
      <c r="PWP278" s="750"/>
      <c r="PWQ278" s="750"/>
      <c r="PWR278" s="750"/>
      <c r="PWS278" s="750"/>
      <c r="PWT278" s="750"/>
      <c r="PWU278" s="750"/>
      <c r="PWV278" s="750"/>
      <c r="PWW278" s="750"/>
      <c r="PWX278" s="750"/>
      <c r="PWY278" s="750"/>
      <c r="PWZ278" s="750"/>
      <c r="PXA278" s="750"/>
      <c r="PXB278" s="750"/>
      <c r="PXC278" s="750"/>
      <c r="PXD278" s="750"/>
      <c r="PXE278" s="750"/>
      <c r="PXF278" s="750"/>
      <c r="PXG278" s="750"/>
      <c r="PXH278" s="750"/>
      <c r="PXI278" s="750"/>
      <c r="PXJ278" s="750"/>
      <c r="PXK278" s="750"/>
      <c r="PXL278" s="750"/>
      <c r="PXM278" s="750"/>
      <c r="PXN278" s="750"/>
      <c r="PXO278" s="750"/>
      <c r="PXP278" s="750"/>
      <c r="PXQ278" s="750"/>
      <c r="PXR278" s="750"/>
      <c r="PXS278" s="750"/>
      <c r="PXT278" s="750"/>
      <c r="PXU278" s="750"/>
      <c r="PXV278" s="750"/>
      <c r="PXW278" s="750"/>
      <c r="PXX278" s="750"/>
      <c r="PXY278" s="750"/>
      <c r="PXZ278" s="750"/>
      <c r="PYA278" s="750"/>
      <c r="PYB278" s="750"/>
      <c r="PYC278" s="750"/>
      <c r="PYD278" s="748"/>
      <c r="PYE278" s="748"/>
      <c r="PYF278" s="748"/>
      <c r="PYG278" s="748"/>
      <c r="PYH278" s="748"/>
      <c r="PYI278" s="748"/>
      <c r="PYJ278" s="748"/>
      <c r="PYK278" s="748"/>
      <c r="PYL278" s="748"/>
      <c r="PYM278" s="748"/>
      <c r="PYN278" s="748"/>
      <c r="PYO278" s="748"/>
      <c r="PYP278" s="748"/>
      <c r="PYQ278" s="748"/>
      <c r="PYR278" s="748"/>
      <c r="PYS278" s="748"/>
      <c r="PYT278" s="748"/>
      <c r="PYU278" s="748"/>
      <c r="PYV278" s="748"/>
      <c r="PYW278" s="748"/>
      <c r="PYX278" s="748"/>
      <c r="PYY278" s="748"/>
      <c r="PYZ278" s="748"/>
      <c r="PZA278" s="748"/>
      <c r="PZB278" s="749"/>
      <c r="PZC278" s="749"/>
      <c r="PZD278" s="749"/>
      <c r="PZE278" s="749"/>
      <c r="PZF278" s="749"/>
      <c r="PZG278" s="748"/>
      <c r="PZH278" s="748"/>
      <c r="PZI278" s="749"/>
      <c r="PZJ278" s="749"/>
      <c r="PZK278" s="748"/>
      <c r="PZL278" s="748"/>
      <c r="PZM278" s="749"/>
      <c r="PZN278" s="749"/>
      <c r="PZO278" s="748"/>
      <c r="PZP278" s="748"/>
      <c r="PZQ278" s="748"/>
      <c r="PZR278" s="748"/>
      <c r="PZS278" s="748"/>
      <c r="PZT278" s="748"/>
      <c r="PZU278" s="748"/>
      <c r="PZV278" s="749"/>
      <c r="PZW278" s="749"/>
      <c r="PZX278" s="748"/>
      <c r="PZY278" s="748"/>
      <c r="PZZ278" s="749"/>
      <c r="QAA278" s="749"/>
      <c r="QAB278" s="748"/>
      <c r="QAC278" s="748"/>
      <c r="QAD278" s="748"/>
      <c r="QAE278" s="748"/>
      <c r="QAF278" s="748"/>
      <c r="QAG278" s="746"/>
      <c r="QAH278" s="751"/>
      <c r="QAI278" s="748"/>
      <c r="QAJ278" s="748"/>
      <c r="QAK278" s="748"/>
      <c r="QAL278" s="748"/>
      <c r="QAM278" s="748"/>
      <c r="QAN278" s="748"/>
      <c r="QAO278" s="748"/>
      <c r="QAP278" s="750"/>
      <c r="QAQ278" s="750"/>
      <c r="QAR278" s="750"/>
      <c r="QAS278" s="750"/>
      <c r="QAT278" s="750"/>
      <c r="QAU278" s="750"/>
      <c r="QAV278" s="750"/>
      <c r="QAW278" s="750"/>
      <c r="QAX278" s="750"/>
      <c r="QAY278" s="750"/>
      <c r="QAZ278" s="750"/>
      <c r="QBA278" s="750"/>
      <c r="QBB278" s="750"/>
      <c r="QBC278" s="750"/>
      <c r="QBD278" s="750"/>
      <c r="QBE278" s="750"/>
      <c r="QBF278" s="750"/>
      <c r="QBG278" s="750"/>
      <c r="QBH278" s="750"/>
      <c r="QBI278" s="750"/>
      <c r="QBJ278" s="750"/>
      <c r="QBK278" s="750"/>
      <c r="QBL278" s="750"/>
      <c r="QBM278" s="750"/>
      <c r="QBN278" s="750"/>
      <c r="QBO278" s="750"/>
      <c r="QBP278" s="750"/>
      <c r="QBQ278" s="750"/>
      <c r="QBR278" s="750"/>
      <c r="QBS278" s="750"/>
      <c r="QBT278" s="750"/>
      <c r="QBU278" s="750"/>
      <c r="QBV278" s="750"/>
      <c r="QBW278" s="750"/>
      <c r="QBX278" s="750"/>
      <c r="QBY278" s="750"/>
      <c r="QBZ278" s="750"/>
      <c r="QCA278" s="750"/>
      <c r="QCB278" s="750"/>
      <c r="QCC278" s="750"/>
      <c r="QCD278" s="750"/>
      <c r="QCE278" s="750"/>
      <c r="QCF278" s="750"/>
      <c r="QCG278" s="750"/>
      <c r="QCH278" s="748"/>
      <c r="QCI278" s="748"/>
      <c r="QCJ278" s="748"/>
      <c r="QCK278" s="748"/>
      <c r="QCL278" s="748"/>
      <c r="QCM278" s="748"/>
      <c r="QCN278" s="748"/>
      <c r="QCO278" s="748"/>
      <c r="QCP278" s="748"/>
      <c r="QCQ278" s="748"/>
      <c r="QCR278" s="748"/>
      <c r="QCS278" s="748"/>
      <c r="QCT278" s="748"/>
      <c r="QCU278" s="748"/>
      <c r="QCV278" s="748"/>
      <c r="QCW278" s="748"/>
      <c r="QCX278" s="748"/>
      <c r="QCY278" s="748"/>
      <c r="QCZ278" s="748"/>
      <c r="QDA278" s="748"/>
      <c r="QDB278" s="748"/>
      <c r="QDC278" s="748"/>
      <c r="QDD278" s="748"/>
      <c r="QDE278" s="748"/>
      <c r="QDF278" s="749"/>
      <c r="QDG278" s="749"/>
      <c r="QDH278" s="749"/>
      <c r="QDI278" s="749"/>
      <c r="QDJ278" s="749"/>
      <c r="QDK278" s="748"/>
      <c r="QDL278" s="748"/>
      <c r="QDM278" s="749"/>
      <c r="QDN278" s="749"/>
      <c r="QDO278" s="748"/>
      <c r="QDP278" s="748"/>
      <c r="QDQ278" s="749"/>
      <c r="QDR278" s="749"/>
      <c r="QDS278" s="748"/>
      <c r="QDT278" s="748"/>
      <c r="QDU278" s="748"/>
      <c r="QDV278" s="748"/>
      <c r="QDW278" s="748"/>
      <c r="QDX278" s="748"/>
      <c r="QDY278" s="748"/>
      <c r="QDZ278" s="749"/>
      <c r="QEA278" s="749"/>
      <c r="QEB278" s="748"/>
      <c r="QEC278" s="748"/>
      <c r="QED278" s="749"/>
      <c r="QEE278" s="749"/>
      <c r="QEF278" s="748"/>
      <c r="QEG278" s="748"/>
      <c r="QEH278" s="748"/>
      <c r="QEI278" s="748"/>
      <c r="QEJ278" s="748"/>
      <c r="QEK278" s="746"/>
      <c r="QEL278" s="751"/>
      <c r="QEM278" s="748"/>
      <c r="QEN278" s="748"/>
      <c r="QEO278" s="748"/>
      <c r="QEP278" s="748"/>
      <c r="QEQ278" s="748"/>
      <c r="QER278" s="748"/>
      <c r="QES278" s="748"/>
      <c r="QET278" s="750"/>
      <c r="QEU278" s="750"/>
      <c r="QEV278" s="750"/>
      <c r="QEW278" s="750"/>
      <c r="QEX278" s="750"/>
      <c r="QEY278" s="750"/>
      <c r="QEZ278" s="750"/>
      <c r="QFA278" s="750"/>
      <c r="QFB278" s="750"/>
      <c r="QFC278" s="750"/>
      <c r="QFD278" s="750"/>
      <c r="QFE278" s="750"/>
      <c r="QFF278" s="750"/>
      <c r="QFG278" s="750"/>
      <c r="QFH278" s="750"/>
      <c r="QFI278" s="750"/>
      <c r="QFJ278" s="750"/>
      <c r="QFK278" s="750"/>
      <c r="QFL278" s="750"/>
      <c r="QFM278" s="750"/>
      <c r="QFN278" s="750"/>
      <c r="QFO278" s="750"/>
      <c r="QFP278" s="750"/>
      <c r="QFQ278" s="750"/>
      <c r="QFR278" s="750"/>
      <c r="QFS278" s="750"/>
      <c r="QFT278" s="750"/>
      <c r="QFU278" s="750"/>
      <c r="QFV278" s="750"/>
      <c r="QFW278" s="750"/>
      <c r="QFX278" s="750"/>
      <c r="QFY278" s="750"/>
      <c r="QFZ278" s="750"/>
      <c r="QGA278" s="750"/>
      <c r="QGB278" s="750"/>
      <c r="QGC278" s="750"/>
      <c r="QGD278" s="750"/>
      <c r="QGE278" s="750"/>
      <c r="QGF278" s="750"/>
      <c r="QGG278" s="750"/>
      <c r="QGH278" s="750"/>
      <c r="QGI278" s="750"/>
      <c r="QGJ278" s="750"/>
      <c r="QGK278" s="750"/>
      <c r="QGL278" s="748"/>
      <c r="QGM278" s="748"/>
      <c r="QGN278" s="748"/>
      <c r="QGO278" s="748"/>
      <c r="QGP278" s="748"/>
      <c r="QGQ278" s="748"/>
      <c r="QGR278" s="748"/>
      <c r="QGS278" s="748"/>
      <c r="QGT278" s="748"/>
      <c r="QGU278" s="748"/>
      <c r="QGV278" s="748"/>
      <c r="QGW278" s="748"/>
      <c r="QGX278" s="748"/>
      <c r="QGY278" s="748"/>
      <c r="QGZ278" s="748"/>
      <c r="QHA278" s="748"/>
      <c r="QHB278" s="748"/>
      <c r="QHC278" s="748"/>
      <c r="QHD278" s="748"/>
      <c r="QHE278" s="748"/>
      <c r="QHF278" s="748"/>
      <c r="QHG278" s="748"/>
      <c r="QHH278" s="748"/>
      <c r="QHI278" s="748"/>
      <c r="QHJ278" s="749"/>
      <c r="QHK278" s="749"/>
      <c r="QHL278" s="749"/>
      <c r="QHM278" s="749"/>
      <c r="QHN278" s="749"/>
      <c r="QHO278" s="748"/>
      <c r="QHP278" s="748"/>
      <c r="QHQ278" s="749"/>
      <c r="QHR278" s="749"/>
      <c r="QHS278" s="748"/>
      <c r="QHT278" s="748"/>
      <c r="QHU278" s="749"/>
      <c r="QHV278" s="749"/>
      <c r="QHW278" s="748"/>
      <c r="QHX278" s="748"/>
      <c r="QHY278" s="748"/>
      <c r="QHZ278" s="748"/>
      <c r="QIA278" s="748"/>
      <c r="QIB278" s="748"/>
      <c r="QIC278" s="748"/>
      <c r="QID278" s="749"/>
      <c r="QIE278" s="749"/>
      <c r="QIF278" s="748"/>
      <c r="QIG278" s="748"/>
      <c r="QIH278" s="749"/>
      <c r="QII278" s="749"/>
      <c r="QIJ278" s="748"/>
      <c r="QIK278" s="748"/>
      <c r="QIL278" s="748"/>
      <c r="QIM278" s="748"/>
      <c r="QIN278" s="748"/>
      <c r="QIO278" s="746"/>
      <c r="QIP278" s="751"/>
      <c r="QIQ278" s="748"/>
      <c r="QIR278" s="748"/>
      <c r="QIS278" s="748"/>
      <c r="QIT278" s="748"/>
      <c r="QIU278" s="748"/>
      <c r="QIV278" s="748"/>
      <c r="QIW278" s="748"/>
      <c r="QIX278" s="750"/>
      <c r="QIY278" s="750"/>
      <c r="QIZ278" s="750"/>
      <c r="QJA278" s="750"/>
      <c r="QJB278" s="750"/>
      <c r="QJC278" s="750"/>
      <c r="QJD278" s="750"/>
      <c r="QJE278" s="750"/>
      <c r="QJF278" s="750"/>
      <c r="QJG278" s="750"/>
      <c r="QJH278" s="750"/>
      <c r="QJI278" s="750"/>
      <c r="QJJ278" s="750"/>
      <c r="QJK278" s="750"/>
      <c r="QJL278" s="750"/>
      <c r="QJM278" s="750"/>
      <c r="QJN278" s="750"/>
      <c r="QJO278" s="750"/>
      <c r="QJP278" s="750"/>
      <c r="QJQ278" s="750"/>
      <c r="QJR278" s="750"/>
      <c r="QJS278" s="750"/>
      <c r="QJT278" s="750"/>
      <c r="QJU278" s="750"/>
      <c r="QJV278" s="750"/>
      <c r="QJW278" s="750"/>
      <c r="QJX278" s="750"/>
      <c r="QJY278" s="750"/>
      <c r="QJZ278" s="750"/>
      <c r="QKA278" s="750"/>
      <c r="QKB278" s="750"/>
      <c r="QKC278" s="750"/>
      <c r="QKD278" s="750"/>
      <c r="QKE278" s="750"/>
      <c r="QKF278" s="750"/>
      <c r="QKG278" s="750"/>
      <c r="QKH278" s="750"/>
      <c r="QKI278" s="750"/>
      <c r="QKJ278" s="750"/>
      <c r="QKK278" s="750"/>
      <c r="QKL278" s="750"/>
      <c r="QKM278" s="750"/>
      <c r="QKN278" s="750"/>
      <c r="QKO278" s="750"/>
      <c r="QKP278" s="748"/>
      <c r="QKQ278" s="748"/>
      <c r="QKR278" s="748"/>
      <c r="QKS278" s="748"/>
      <c r="QKT278" s="748"/>
      <c r="QKU278" s="748"/>
      <c r="QKV278" s="748"/>
      <c r="QKW278" s="748"/>
      <c r="QKX278" s="748"/>
      <c r="QKY278" s="748"/>
      <c r="QKZ278" s="748"/>
      <c r="QLA278" s="748"/>
      <c r="QLB278" s="748"/>
      <c r="QLC278" s="748"/>
      <c r="QLD278" s="748"/>
      <c r="QLE278" s="748"/>
      <c r="QLF278" s="748"/>
      <c r="QLG278" s="748"/>
      <c r="QLH278" s="748"/>
      <c r="QLI278" s="748"/>
      <c r="QLJ278" s="748"/>
      <c r="QLK278" s="748"/>
      <c r="QLL278" s="748"/>
      <c r="QLM278" s="748"/>
      <c r="QLN278" s="749"/>
      <c r="QLO278" s="749"/>
      <c r="QLP278" s="749"/>
      <c r="QLQ278" s="749"/>
      <c r="QLR278" s="749"/>
      <c r="QLS278" s="748"/>
      <c r="QLT278" s="748"/>
      <c r="QLU278" s="749"/>
      <c r="QLV278" s="749"/>
      <c r="QLW278" s="748"/>
      <c r="QLX278" s="748"/>
      <c r="QLY278" s="749"/>
      <c r="QLZ278" s="749"/>
      <c r="QMA278" s="748"/>
      <c r="QMB278" s="748"/>
      <c r="QMC278" s="748"/>
      <c r="QMD278" s="748"/>
      <c r="QME278" s="748"/>
      <c r="QMF278" s="748"/>
      <c r="QMG278" s="748"/>
      <c r="QMH278" s="749"/>
      <c r="QMI278" s="749"/>
      <c r="QMJ278" s="748"/>
      <c r="QMK278" s="748"/>
      <c r="QML278" s="749"/>
      <c r="QMM278" s="749"/>
      <c r="QMN278" s="748"/>
      <c r="QMO278" s="748"/>
      <c r="QMP278" s="748"/>
      <c r="QMQ278" s="748"/>
      <c r="QMR278" s="748"/>
      <c r="QMS278" s="746"/>
      <c r="QMT278" s="751"/>
      <c r="QMU278" s="748"/>
      <c r="QMV278" s="748"/>
      <c r="QMW278" s="748"/>
      <c r="QMX278" s="748"/>
      <c r="QMY278" s="748"/>
      <c r="QMZ278" s="748"/>
      <c r="QNA278" s="748"/>
      <c r="QNB278" s="750"/>
      <c r="QNC278" s="750"/>
      <c r="QND278" s="750"/>
      <c r="QNE278" s="750"/>
      <c r="QNF278" s="750"/>
      <c r="QNG278" s="750"/>
      <c r="QNH278" s="750"/>
      <c r="QNI278" s="750"/>
      <c r="QNJ278" s="750"/>
      <c r="QNK278" s="750"/>
      <c r="QNL278" s="750"/>
      <c r="QNM278" s="750"/>
      <c r="QNN278" s="750"/>
      <c r="QNO278" s="750"/>
      <c r="QNP278" s="750"/>
      <c r="QNQ278" s="750"/>
      <c r="QNR278" s="750"/>
      <c r="QNS278" s="750"/>
      <c r="QNT278" s="750"/>
      <c r="QNU278" s="750"/>
      <c r="QNV278" s="750"/>
      <c r="QNW278" s="750"/>
      <c r="QNX278" s="750"/>
      <c r="QNY278" s="750"/>
      <c r="QNZ278" s="750"/>
      <c r="QOA278" s="750"/>
      <c r="QOB278" s="750"/>
      <c r="QOC278" s="750"/>
      <c r="QOD278" s="750"/>
      <c r="QOE278" s="750"/>
      <c r="QOF278" s="750"/>
      <c r="QOG278" s="750"/>
      <c r="QOH278" s="750"/>
      <c r="QOI278" s="750"/>
      <c r="QOJ278" s="750"/>
      <c r="QOK278" s="750"/>
      <c r="QOL278" s="750"/>
      <c r="QOM278" s="750"/>
      <c r="QON278" s="750"/>
      <c r="QOO278" s="750"/>
      <c r="QOP278" s="750"/>
      <c r="QOQ278" s="750"/>
      <c r="QOR278" s="750"/>
      <c r="QOS278" s="750"/>
      <c r="QOT278" s="748"/>
      <c r="QOU278" s="748"/>
      <c r="QOV278" s="748"/>
      <c r="QOW278" s="748"/>
      <c r="QOX278" s="748"/>
      <c r="QOY278" s="748"/>
      <c r="QOZ278" s="748"/>
      <c r="QPA278" s="748"/>
      <c r="QPB278" s="748"/>
      <c r="QPC278" s="748"/>
      <c r="QPD278" s="748"/>
      <c r="QPE278" s="748"/>
      <c r="QPF278" s="748"/>
      <c r="QPG278" s="748"/>
      <c r="QPH278" s="748"/>
      <c r="QPI278" s="748"/>
      <c r="QPJ278" s="748"/>
      <c r="QPK278" s="748"/>
      <c r="QPL278" s="748"/>
      <c r="QPM278" s="748"/>
      <c r="QPN278" s="748"/>
      <c r="QPO278" s="748"/>
      <c r="QPP278" s="748"/>
      <c r="QPQ278" s="748"/>
      <c r="QPR278" s="749"/>
      <c r="QPS278" s="749"/>
      <c r="QPT278" s="749"/>
      <c r="QPU278" s="749"/>
      <c r="QPV278" s="749"/>
      <c r="QPW278" s="748"/>
      <c r="QPX278" s="748"/>
      <c r="QPY278" s="749"/>
      <c r="QPZ278" s="749"/>
      <c r="QQA278" s="748"/>
      <c r="QQB278" s="748"/>
      <c r="QQC278" s="749"/>
      <c r="QQD278" s="749"/>
      <c r="QQE278" s="748"/>
      <c r="QQF278" s="748"/>
      <c r="QQG278" s="748"/>
      <c r="QQH278" s="748"/>
      <c r="QQI278" s="748"/>
      <c r="QQJ278" s="748"/>
      <c r="QQK278" s="748"/>
      <c r="QQL278" s="749"/>
      <c r="QQM278" s="749"/>
      <c r="QQN278" s="748"/>
      <c r="QQO278" s="748"/>
      <c r="QQP278" s="749"/>
      <c r="QQQ278" s="749"/>
      <c r="QQR278" s="748"/>
      <c r="QQS278" s="748"/>
      <c r="QQT278" s="748"/>
      <c r="QQU278" s="748"/>
      <c r="QQV278" s="748"/>
      <c r="QQW278" s="746"/>
      <c r="QQX278" s="751"/>
      <c r="QQY278" s="748"/>
      <c r="QQZ278" s="748"/>
      <c r="QRA278" s="748"/>
      <c r="QRB278" s="748"/>
      <c r="QRC278" s="748"/>
      <c r="QRD278" s="748"/>
      <c r="QRE278" s="748"/>
      <c r="QRF278" s="750"/>
      <c r="QRG278" s="750"/>
      <c r="QRH278" s="750"/>
      <c r="QRI278" s="750"/>
      <c r="QRJ278" s="750"/>
      <c r="QRK278" s="750"/>
      <c r="QRL278" s="750"/>
      <c r="QRM278" s="750"/>
      <c r="QRN278" s="750"/>
      <c r="QRO278" s="750"/>
      <c r="QRP278" s="750"/>
      <c r="QRQ278" s="750"/>
      <c r="QRR278" s="750"/>
      <c r="QRS278" s="750"/>
      <c r="QRT278" s="750"/>
      <c r="QRU278" s="750"/>
      <c r="QRV278" s="750"/>
      <c r="QRW278" s="750"/>
      <c r="QRX278" s="750"/>
      <c r="QRY278" s="750"/>
      <c r="QRZ278" s="750"/>
      <c r="QSA278" s="750"/>
      <c r="QSB278" s="750"/>
      <c r="QSC278" s="750"/>
      <c r="QSD278" s="750"/>
      <c r="QSE278" s="750"/>
      <c r="QSF278" s="750"/>
      <c r="QSG278" s="750"/>
      <c r="QSH278" s="750"/>
      <c r="QSI278" s="750"/>
      <c r="QSJ278" s="750"/>
      <c r="QSK278" s="750"/>
      <c r="QSL278" s="750"/>
      <c r="QSM278" s="750"/>
      <c r="QSN278" s="750"/>
      <c r="QSO278" s="750"/>
      <c r="QSP278" s="750"/>
      <c r="QSQ278" s="750"/>
      <c r="QSR278" s="750"/>
      <c r="QSS278" s="750"/>
      <c r="QST278" s="750"/>
      <c r="QSU278" s="750"/>
      <c r="QSV278" s="750"/>
      <c r="QSW278" s="750"/>
      <c r="QSX278" s="748"/>
      <c r="QSY278" s="748"/>
      <c r="QSZ278" s="748"/>
      <c r="QTA278" s="748"/>
      <c r="QTB278" s="748"/>
      <c r="QTC278" s="748"/>
      <c r="QTD278" s="748"/>
      <c r="QTE278" s="748"/>
      <c r="QTF278" s="748"/>
      <c r="QTG278" s="748"/>
      <c r="QTH278" s="748"/>
      <c r="QTI278" s="748"/>
      <c r="QTJ278" s="748"/>
      <c r="QTK278" s="748"/>
      <c r="QTL278" s="748"/>
      <c r="QTM278" s="748"/>
      <c r="QTN278" s="748"/>
      <c r="QTO278" s="748"/>
      <c r="QTP278" s="748"/>
      <c r="QTQ278" s="748"/>
      <c r="QTR278" s="748"/>
      <c r="QTS278" s="748"/>
      <c r="QTT278" s="748"/>
      <c r="QTU278" s="748"/>
      <c r="QTV278" s="749"/>
      <c r="QTW278" s="749"/>
      <c r="QTX278" s="749"/>
      <c r="QTY278" s="749"/>
      <c r="QTZ278" s="749"/>
      <c r="QUA278" s="748"/>
      <c r="QUB278" s="748"/>
      <c r="QUC278" s="749"/>
      <c r="QUD278" s="749"/>
      <c r="QUE278" s="748"/>
      <c r="QUF278" s="748"/>
      <c r="QUG278" s="749"/>
      <c r="QUH278" s="749"/>
      <c r="QUI278" s="748"/>
      <c r="QUJ278" s="748"/>
      <c r="QUK278" s="748"/>
      <c r="QUL278" s="748"/>
      <c r="QUM278" s="748"/>
      <c r="QUN278" s="748"/>
      <c r="QUO278" s="748"/>
      <c r="QUP278" s="749"/>
      <c r="QUQ278" s="749"/>
      <c r="QUR278" s="748"/>
      <c r="QUS278" s="748"/>
      <c r="QUT278" s="749"/>
      <c r="QUU278" s="749"/>
      <c r="QUV278" s="748"/>
      <c r="QUW278" s="748"/>
      <c r="QUX278" s="748"/>
      <c r="QUY278" s="748"/>
      <c r="QUZ278" s="748"/>
      <c r="QVA278" s="746"/>
      <c r="QVB278" s="751"/>
      <c r="QVC278" s="748"/>
      <c r="QVD278" s="748"/>
      <c r="QVE278" s="748"/>
      <c r="QVF278" s="748"/>
      <c r="QVG278" s="748"/>
      <c r="QVH278" s="748"/>
      <c r="QVI278" s="748"/>
      <c r="QVJ278" s="750"/>
      <c r="QVK278" s="750"/>
      <c r="QVL278" s="750"/>
      <c r="QVM278" s="750"/>
      <c r="QVN278" s="750"/>
      <c r="QVO278" s="750"/>
      <c r="QVP278" s="750"/>
      <c r="QVQ278" s="750"/>
      <c r="QVR278" s="750"/>
      <c r="QVS278" s="750"/>
      <c r="QVT278" s="750"/>
      <c r="QVU278" s="750"/>
      <c r="QVV278" s="750"/>
      <c r="QVW278" s="750"/>
      <c r="QVX278" s="750"/>
      <c r="QVY278" s="750"/>
      <c r="QVZ278" s="750"/>
      <c r="QWA278" s="750"/>
      <c r="QWB278" s="750"/>
      <c r="QWC278" s="750"/>
      <c r="QWD278" s="750"/>
      <c r="QWE278" s="750"/>
      <c r="QWF278" s="750"/>
      <c r="QWG278" s="750"/>
      <c r="QWH278" s="750"/>
      <c r="QWI278" s="750"/>
      <c r="QWJ278" s="750"/>
      <c r="QWK278" s="750"/>
      <c r="QWL278" s="750"/>
      <c r="QWM278" s="750"/>
      <c r="QWN278" s="750"/>
      <c r="QWO278" s="750"/>
      <c r="QWP278" s="750"/>
      <c r="QWQ278" s="750"/>
      <c r="QWR278" s="750"/>
      <c r="QWS278" s="750"/>
      <c r="QWT278" s="750"/>
      <c r="QWU278" s="750"/>
      <c r="QWV278" s="750"/>
      <c r="QWW278" s="750"/>
      <c r="QWX278" s="750"/>
      <c r="QWY278" s="750"/>
      <c r="QWZ278" s="750"/>
      <c r="QXA278" s="750"/>
      <c r="QXB278" s="748"/>
      <c r="QXC278" s="748"/>
      <c r="QXD278" s="748"/>
      <c r="QXE278" s="748"/>
      <c r="QXF278" s="748"/>
      <c r="QXG278" s="748"/>
      <c r="QXH278" s="748"/>
      <c r="QXI278" s="748"/>
      <c r="QXJ278" s="748"/>
      <c r="QXK278" s="748"/>
      <c r="QXL278" s="748"/>
      <c r="QXM278" s="748"/>
      <c r="QXN278" s="748"/>
      <c r="QXO278" s="748"/>
      <c r="QXP278" s="748"/>
      <c r="QXQ278" s="748"/>
      <c r="QXR278" s="748"/>
      <c r="QXS278" s="748"/>
      <c r="QXT278" s="748"/>
      <c r="QXU278" s="748"/>
      <c r="QXV278" s="748"/>
      <c r="QXW278" s="748"/>
      <c r="QXX278" s="748"/>
      <c r="QXY278" s="748"/>
      <c r="QXZ278" s="749"/>
      <c r="QYA278" s="749"/>
      <c r="QYB278" s="749"/>
      <c r="QYC278" s="749"/>
      <c r="QYD278" s="749"/>
      <c r="QYE278" s="748"/>
      <c r="QYF278" s="748"/>
      <c r="QYG278" s="749"/>
      <c r="QYH278" s="749"/>
      <c r="QYI278" s="748"/>
      <c r="QYJ278" s="748"/>
      <c r="QYK278" s="749"/>
      <c r="QYL278" s="749"/>
      <c r="QYM278" s="748"/>
      <c r="QYN278" s="748"/>
      <c r="QYO278" s="748"/>
      <c r="QYP278" s="748"/>
      <c r="QYQ278" s="748"/>
      <c r="QYR278" s="748"/>
      <c r="QYS278" s="748"/>
      <c r="QYT278" s="749"/>
      <c r="QYU278" s="749"/>
      <c r="QYV278" s="748"/>
      <c r="QYW278" s="748"/>
      <c r="QYX278" s="749"/>
      <c r="QYY278" s="749"/>
      <c r="QYZ278" s="748"/>
      <c r="QZA278" s="748"/>
      <c r="QZB278" s="748"/>
      <c r="QZC278" s="748"/>
      <c r="QZD278" s="748"/>
      <c r="QZE278" s="746"/>
      <c r="QZF278" s="751"/>
      <c r="QZG278" s="748"/>
      <c r="QZH278" s="748"/>
      <c r="QZI278" s="748"/>
      <c r="QZJ278" s="748"/>
      <c r="QZK278" s="748"/>
      <c r="QZL278" s="748"/>
      <c r="QZM278" s="748"/>
      <c r="QZN278" s="750"/>
      <c r="QZO278" s="750"/>
      <c r="QZP278" s="750"/>
      <c r="QZQ278" s="750"/>
      <c r="QZR278" s="750"/>
      <c r="QZS278" s="750"/>
      <c r="QZT278" s="750"/>
      <c r="QZU278" s="750"/>
      <c r="QZV278" s="750"/>
      <c r="QZW278" s="750"/>
      <c r="QZX278" s="750"/>
      <c r="QZY278" s="750"/>
      <c r="QZZ278" s="750"/>
      <c r="RAA278" s="750"/>
      <c r="RAB278" s="750"/>
      <c r="RAC278" s="750"/>
      <c r="RAD278" s="750"/>
      <c r="RAE278" s="750"/>
      <c r="RAF278" s="750"/>
      <c r="RAG278" s="750"/>
      <c r="RAH278" s="750"/>
      <c r="RAI278" s="750"/>
      <c r="RAJ278" s="750"/>
      <c r="RAK278" s="750"/>
      <c r="RAL278" s="750"/>
      <c r="RAM278" s="750"/>
      <c r="RAN278" s="750"/>
      <c r="RAO278" s="750"/>
      <c r="RAP278" s="750"/>
      <c r="RAQ278" s="750"/>
      <c r="RAR278" s="750"/>
      <c r="RAS278" s="750"/>
      <c r="RAT278" s="750"/>
      <c r="RAU278" s="750"/>
      <c r="RAV278" s="750"/>
      <c r="RAW278" s="750"/>
      <c r="RAX278" s="750"/>
      <c r="RAY278" s="750"/>
      <c r="RAZ278" s="750"/>
      <c r="RBA278" s="750"/>
      <c r="RBB278" s="750"/>
      <c r="RBC278" s="750"/>
      <c r="RBD278" s="750"/>
      <c r="RBE278" s="750"/>
      <c r="RBF278" s="748"/>
      <c r="RBG278" s="748"/>
      <c r="RBH278" s="748"/>
      <c r="RBI278" s="748"/>
      <c r="RBJ278" s="748"/>
      <c r="RBK278" s="748"/>
      <c r="RBL278" s="748"/>
      <c r="RBM278" s="748"/>
      <c r="RBN278" s="748"/>
      <c r="RBO278" s="748"/>
      <c r="RBP278" s="748"/>
      <c r="RBQ278" s="748"/>
      <c r="RBR278" s="748"/>
      <c r="RBS278" s="748"/>
      <c r="RBT278" s="748"/>
      <c r="RBU278" s="748"/>
      <c r="RBV278" s="748"/>
      <c r="RBW278" s="748"/>
      <c r="RBX278" s="748"/>
      <c r="RBY278" s="748"/>
      <c r="RBZ278" s="748"/>
      <c r="RCA278" s="748"/>
      <c r="RCB278" s="748"/>
    </row>
    <row r="279" spans="1:12248" s="752" customFormat="1" ht="105.75" customHeight="1" x14ac:dyDescent="0.3">
      <c r="B279" s="753" t="s">
        <v>337</v>
      </c>
      <c r="C279" s="754" t="s">
        <v>346</v>
      </c>
      <c r="D279" s="755">
        <f>SUM(E279:F279)</f>
        <v>337321.8</v>
      </c>
      <c r="E279" s="755">
        <f>E280</f>
        <v>72335.316619999998</v>
      </c>
      <c r="F279" s="755">
        <f>F280</f>
        <v>264986.48337999999</v>
      </c>
      <c r="G279" s="755"/>
      <c r="H279" s="756"/>
      <c r="I279" s="755">
        <f>K279+M279+O279+Q279</f>
        <v>184552.55165000001</v>
      </c>
      <c r="J279" s="757">
        <f t="shared" si="1013"/>
        <v>0.54711124999925886</v>
      </c>
      <c r="K279" s="755">
        <f>K280</f>
        <v>69620.779540000003</v>
      </c>
      <c r="L279" s="757">
        <f>K279/E279</f>
        <v>0.96247286654926378</v>
      </c>
      <c r="M279" s="755">
        <f>M280</f>
        <v>114931.77211000001</v>
      </c>
      <c r="N279" s="757">
        <f>M279/F279</f>
        <v>0.43372692313963718</v>
      </c>
      <c r="O279" s="759"/>
      <c r="P279" s="758"/>
      <c r="Q279" s="758"/>
      <c r="R279" s="758"/>
      <c r="S279" s="755">
        <f t="shared" si="1019"/>
        <v>184552.55165000001</v>
      </c>
      <c r="T279" s="757">
        <f>S279/D279</f>
        <v>0.54711124999925886</v>
      </c>
      <c r="U279" s="755">
        <f>U280</f>
        <v>69620.779540000003</v>
      </c>
      <c r="V279" s="760">
        <f t="shared" si="1022"/>
        <v>0.96247286654926378</v>
      </c>
      <c r="W279" s="755">
        <f>W280</f>
        <v>114931.77211000001</v>
      </c>
      <c r="X279" s="760">
        <f t="shared" si="1014"/>
        <v>0.43372692313963718</v>
      </c>
      <c r="Y279" s="759"/>
      <c r="Z279" s="760"/>
      <c r="AA279" s="758"/>
      <c r="AB279" s="758"/>
      <c r="AC279" s="755">
        <f t="shared" si="1017"/>
        <v>334607.26292000001</v>
      </c>
      <c r="AD279" s="761">
        <f t="shared" si="1015"/>
        <v>0.99195267818445187</v>
      </c>
      <c r="AE279" s="755">
        <f>AE280</f>
        <v>69620.779540000003</v>
      </c>
      <c r="AF279" s="761">
        <f t="shared" si="1024"/>
        <v>0.96247286654926378</v>
      </c>
      <c r="AG279" s="755">
        <f>AG280</f>
        <v>264986.48337999999</v>
      </c>
      <c r="AH279" s="761">
        <f t="shared" si="1016"/>
        <v>1</v>
      </c>
      <c r="AI279" s="759"/>
      <c r="AJ279" s="761">
        <v>0</v>
      </c>
      <c r="AK279" s="758"/>
      <c r="AL279" s="758"/>
      <c r="AM279" s="758"/>
      <c r="AN279" s="758"/>
      <c r="AO279" s="758"/>
      <c r="AP279" s="758"/>
      <c r="AQ279" s="758"/>
      <c r="AR279" s="758"/>
      <c r="AS279" s="758"/>
      <c r="AT279" s="758"/>
      <c r="AU279" s="759"/>
      <c r="AV279" s="759">
        <f>SUM(AW279:AX279)</f>
        <v>337321.8</v>
      </c>
      <c r="AW279" s="759">
        <f>AW280</f>
        <v>72335.316619999998</v>
      </c>
      <c r="AX279" s="759">
        <f>AX280</f>
        <v>264986.48337999999</v>
      </c>
      <c r="AY279" s="759"/>
      <c r="AZ279" s="759"/>
      <c r="BA279" s="759">
        <f t="shared" si="610"/>
        <v>0</v>
      </c>
      <c r="BB279" s="759"/>
      <c r="BC279" s="759"/>
      <c r="BD279" s="759"/>
      <c r="BE279" s="759">
        <f t="shared" si="608"/>
        <v>72335.316619999998</v>
      </c>
      <c r="BF279" s="759">
        <f>E279</f>
        <v>72335.316619999998</v>
      </c>
      <c r="BG279" s="759">
        <f>G279</f>
        <v>0</v>
      </c>
      <c r="BH279" s="759"/>
      <c r="BI279" s="759">
        <f>BJ279</f>
        <v>0</v>
      </c>
      <c r="BJ279" s="759">
        <f>BJ282</f>
        <v>0</v>
      </c>
      <c r="BK279" s="759"/>
      <c r="BL279" s="759"/>
      <c r="BM279" s="759"/>
      <c r="BN279" s="759"/>
      <c r="BO279" s="759">
        <f>BP279</f>
        <v>0</v>
      </c>
      <c r="BP279" s="759">
        <f>BP282</f>
        <v>0</v>
      </c>
      <c r="BQ279" s="759"/>
      <c r="BR279" s="759"/>
      <c r="BS279" s="759"/>
      <c r="BT279" s="759"/>
      <c r="BU279" s="759"/>
      <c r="BV279" s="759">
        <f>BW279</f>
        <v>0</v>
      </c>
      <c r="BW279" s="759">
        <f>BW282</f>
        <v>0</v>
      </c>
      <c r="BX279" s="759"/>
      <c r="BY279" s="759"/>
      <c r="BZ279" s="759"/>
      <c r="CA279" s="759">
        <f t="shared" ref="CA279:CA311" si="1026">CB279+CC279+CD279</f>
        <v>0</v>
      </c>
      <c r="CB279" s="759"/>
      <c r="CC279" s="759"/>
      <c r="CD279" s="759"/>
      <c r="CE279" s="759">
        <f t="shared" ref="CE279:CE311" si="1027">CF279+CH279+CI279</f>
        <v>0</v>
      </c>
      <c r="CF279" s="759"/>
      <c r="CG279" s="759"/>
      <c r="CH279" s="759"/>
      <c r="CI279" s="759"/>
      <c r="CJ279" s="759"/>
      <c r="CK279" s="759">
        <f>CL279</f>
        <v>0</v>
      </c>
      <c r="CL279" s="759">
        <f>CL282</f>
        <v>0</v>
      </c>
      <c r="CM279" s="759"/>
      <c r="CN279" s="759"/>
      <c r="CO279" s="758"/>
    </row>
    <row r="280" spans="1:12248" s="77" customFormat="1" ht="57.75" customHeight="1" x14ac:dyDescent="0.3">
      <c r="B280" s="206"/>
      <c r="C280" s="111" t="s">
        <v>31</v>
      </c>
      <c r="D280" s="182">
        <f>SUM(E280:F280)</f>
        <v>337321.8</v>
      </c>
      <c r="E280" s="182">
        <f>E282</f>
        <v>72335.316619999998</v>
      </c>
      <c r="F280" s="182">
        <v>264986.48337999999</v>
      </c>
      <c r="G280" s="182">
        <f>G282+G288</f>
        <v>0</v>
      </c>
      <c r="H280" s="182">
        <f t="shared" ref="H280" si="1028">H284+H287</f>
        <v>0</v>
      </c>
      <c r="I280" s="182">
        <f>K280+M280+O280+Q280</f>
        <v>184552.55165000001</v>
      </c>
      <c r="J280" s="603">
        <f t="shared" si="1013"/>
        <v>0.54711124999925886</v>
      </c>
      <c r="K280" s="182">
        <f>K282</f>
        <v>69620.779540000003</v>
      </c>
      <c r="L280" s="603">
        <f>K280/E280</f>
        <v>0.96247286654926378</v>
      </c>
      <c r="M280" s="182">
        <f>M282</f>
        <v>114931.77211000001</v>
      </c>
      <c r="N280" s="603">
        <f>M280/F280</f>
        <v>0.43372692313963718</v>
      </c>
      <c r="O280" s="663">
        <f>O282+O288</f>
        <v>0</v>
      </c>
      <c r="P280" s="663"/>
      <c r="Q280" s="663">
        <f t="shared" ref="Q280" si="1029">Q284+Q287</f>
        <v>0</v>
      </c>
      <c r="R280" s="663"/>
      <c r="S280" s="182">
        <f t="shared" si="1019"/>
        <v>184552.55165000001</v>
      </c>
      <c r="T280" s="603">
        <f>S280/D280</f>
        <v>0.54711124999925886</v>
      </c>
      <c r="U280" s="182">
        <f>U282</f>
        <v>69620.779540000003</v>
      </c>
      <c r="V280" s="621">
        <f t="shared" si="1022"/>
        <v>0.96247286654926378</v>
      </c>
      <c r="W280" s="182">
        <f>W282</f>
        <v>114931.77211000001</v>
      </c>
      <c r="X280" s="621">
        <f t="shared" si="1014"/>
        <v>0.43372692313963718</v>
      </c>
      <c r="Y280" s="663">
        <f>Y282+Y288</f>
        <v>0</v>
      </c>
      <c r="Z280" s="621"/>
      <c r="AA280" s="663">
        <f t="shared" ref="AA280" si="1030">AA284+AA287</f>
        <v>0</v>
      </c>
      <c r="AB280" s="663"/>
      <c r="AC280" s="182">
        <f t="shared" si="1017"/>
        <v>334607.26292000001</v>
      </c>
      <c r="AD280" s="641">
        <f t="shared" si="1015"/>
        <v>0.99195267818445187</v>
      </c>
      <c r="AE280" s="182">
        <f>AE282</f>
        <v>69620.779540000003</v>
      </c>
      <c r="AF280" s="641">
        <f t="shared" si="1024"/>
        <v>0.96247286654926378</v>
      </c>
      <c r="AG280" s="182">
        <f>AG282</f>
        <v>264986.48337999999</v>
      </c>
      <c r="AH280" s="641">
        <f t="shared" si="1016"/>
        <v>1</v>
      </c>
      <c r="AI280" s="663">
        <f>AI282+AI288</f>
        <v>0</v>
      </c>
      <c r="AJ280" s="641">
        <v>0</v>
      </c>
      <c r="AK280" s="663">
        <f t="shared" ref="AK280" si="1031">AK284+AK287</f>
        <v>0</v>
      </c>
      <c r="AL280" s="663"/>
      <c r="AM280" s="663"/>
      <c r="AN280" s="663"/>
      <c r="AO280" s="663"/>
      <c r="AP280" s="663"/>
      <c r="AQ280" s="663"/>
      <c r="AR280" s="663"/>
      <c r="AS280" s="663"/>
      <c r="AT280" s="663"/>
      <c r="AU280" s="663"/>
      <c r="AV280" s="663">
        <f>SUM(AW280:AX280)</f>
        <v>337321.8</v>
      </c>
      <c r="AW280" s="663">
        <f>AW282</f>
        <v>72335.316619999998</v>
      </c>
      <c r="AX280" s="663">
        <v>264986.48337999999</v>
      </c>
      <c r="AY280" s="663">
        <f>AY282+AY288</f>
        <v>0</v>
      </c>
      <c r="AZ280" s="663">
        <f t="shared" ref="AZ280" si="1032">AZ284+AZ287</f>
        <v>0</v>
      </c>
      <c r="BA280" s="663">
        <f>BB280+BC280+BD280</f>
        <v>0</v>
      </c>
      <c r="BB280" s="663">
        <f>BB284+BB287</f>
        <v>0</v>
      </c>
      <c r="BC280" s="663">
        <f t="shared" ref="BC280:BD280" si="1033">BC284+BC287</f>
        <v>0</v>
      </c>
      <c r="BD280" s="663">
        <f t="shared" si="1033"/>
        <v>0</v>
      </c>
      <c r="BE280" s="663">
        <f>BF280+BG280+BH280</f>
        <v>0</v>
      </c>
      <c r="BF280" s="663">
        <f>BF284+BF287</f>
        <v>0</v>
      </c>
      <c r="BG280" s="663">
        <f t="shared" ref="BG280:BH280" si="1034">BG284+BG287</f>
        <v>0</v>
      </c>
      <c r="BH280" s="663">
        <f t="shared" si="1034"/>
        <v>0</v>
      </c>
      <c r="BI280" s="663">
        <f>BJ280+BL280+BM280</f>
        <v>0</v>
      </c>
      <c r="BJ280" s="663">
        <f>BJ282+BJ288</f>
        <v>0</v>
      </c>
      <c r="BK280" s="663"/>
      <c r="BL280" s="663">
        <f>BL282+BL288</f>
        <v>0</v>
      </c>
      <c r="BM280" s="663">
        <f t="shared" ref="BM280" si="1035">BM284+BM287</f>
        <v>0</v>
      </c>
      <c r="BN280" s="663"/>
      <c r="BO280" s="663">
        <f>BP280+BR280+BS280</f>
        <v>0</v>
      </c>
      <c r="BP280" s="663">
        <f>BP282+BP288</f>
        <v>0</v>
      </c>
      <c r="BQ280" s="663"/>
      <c r="BR280" s="663">
        <f>BR282+BR288</f>
        <v>0</v>
      </c>
      <c r="BS280" s="663">
        <f t="shared" ref="BS280" si="1036">BS284+BS287</f>
        <v>0</v>
      </c>
      <c r="BT280" s="663">
        <f t="shared" ref="BT280:BU280" si="1037">BT284+BT287</f>
        <v>0</v>
      </c>
      <c r="BU280" s="663">
        <f t="shared" si="1037"/>
        <v>0</v>
      </c>
      <c r="BV280" s="663">
        <f>BW280+BY280+BZ280</f>
        <v>0</v>
      </c>
      <c r="BW280" s="663">
        <f>BW282+BW288</f>
        <v>0</v>
      </c>
      <c r="BX280" s="663"/>
      <c r="BY280" s="663">
        <f>BY282+BY288</f>
        <v>0</v>
      </c>
      <c r="BZ280" s="663">
        <f t="shared" ref="BZ280" si="1038">BZ284+BZ287</f>
        <v>0</v>
      </c>
      <c r="CA280" s="663">
        <f>CB280+CC280+CD280</f>
        <v>0</v>
      </c>
      <c r="CB280" s="663">
        <f>CB282+CB288</f>
        <v>0</v>
      </c>
      <c r="CC280" s="663">
        <f>CC282+CC288</f>
        <v>0</v>
      </c>
      <c r="CD280" s="663">
        <f t="shared" ref="CD280" si="1039">CD284+CD287</f>
        <v>0</v>
      </c>
      <c r="CE280" s="663">
        <f>CF280+CH280+CI280</f>
        <v>0</v>
      </c>
      <c r="CF280" s="663">
        <f>CF282+CF288</f>
        <v>0</v>
      </c>
      <c r="CG280" s="663"/>
      <c r="CH280" s="663">
        <f>CH282+CH288</f>
        <v>0</v>
      </c>
      <c r="CI280" s="663">
        <f t="shared" ref="CI280" si="1040">CI284+CI287</f>
        <v>0</v>
      </c>
      <c r="CJ280" s="663"/>
      <c r="CK280" s="663">
        <f>CL280+CN280+CO280</f>
        <v>0</v>
      </c>
      <c r="CL280" s="663">
        <f>CL282+CL288</f>
        <v>0</v>
      </c>
      <c r="CM280" s="663"/>
      <c r="CN280" s="663">
        <f>CN282+CN288</f>
        <v>0</v>
      </c>
      <c r="CO280" s="663">
        <f t="shared" ref="CO280" si="1041">CO284+CO287</f>
        <v>0</v>
      </c>
    </row>
    <row r="281" spans="1:12248" s="377" customFormat="1" ht="209.25" hidden="1" customHeight="1" x14ac:dyDescent="0.3">
      <c r="B281" s="372" t="s">
        <v>7</v>
      </c>
      <c r="C281" s="373" t="s">
        <v>333</v>
      </c>
      <c r="D281" s="375">
        <f>SUM(E281:F281)</f>
        <v>337321.8</v>
      </c>
      <c r="E281" s="375">
        <f>E282</f>
        <v>72335.316619999998</v>
      </c>
      <c r="F281" s="375">
        <f>F282</f>
        <v>264986.48337999999</v>
      </c>
      <c r="G281" s="375"/>
      <c r="H281" s="375"/>
      <c r="I281" s="375"/>
      <c r="J281" s="567">
        <f t="shared" si="1013"/>
        <v>0</v>
      </c>
      <c r="K281" s="375">
        <f>K282</f>
        <v>69620.779540000003</v>
      </c>
      <c r="L281" s="603">
        <f t="shared" ref="L281:L282" si="1042">K281/E281</f>
        <v>0.96247286654926378</v>
      </c>
      <c r="M281" s="374">
        <f>M282</f>
        <v>114931.77211000001</v>
      </c>
      <c r="N281" s="603">
        <f t="shared" ref="N281:N308" si="1043">M281/F281</f>
        <v>0.43372692313963718</v>
      </c>
      <c r="O281" s="374"/>
      <c r="P281" s="374"/>
      <c r="Q281" s="374"/>
      <c r="R281" s="374"/>
      <c r="S281" s="375">
        <f t="shared" si="1019"/>
        <v>184552.55165000001</v>
      </c>
      <c r="T281" s="567"/>
      <c r="U281" s="375">
        <f>U282</f>
        <v>69620.779540000003</v>
      </c>
      <c r="V281" s="629">
        <f t="shared" si="1022"/>
        <v>0.96247286654926378</v>
      </c>
      <c r="W281" s="375">
        <f>W282</f>
        <v>114931.77211000001</v>
      </c>
      <c r="X281" s="629">
        <f t="shared" si="1014"/>
        <v>0.43372692313963718</v>
      </c>
      <c r="Y281" s="374"/>
      <c r="Z281" s="629"/>
      <c r="AA281" s="374"/>
      <c r="AB281" s="374"/>
      <c r="AC281" s="458">
        <f t="shared" si="1017"/>
        <v>334607.26292000001</v>
      </c>
      <c r="AD281" s="622">
        <f t="shared" si="1015"/>
        <v>0.99195267818445187</v>
      </c>
      <c r="AE281" s="374">
        <f>AE282</f>
        <v>69620.779540000003</v>
      </c>
      <c r="AF281" s="622">
        <f t="shared" si="1024"/>
        <v>0.96247286654926378</v>
      </c>
      <c r="AG281" s="374">
        <f>AG282</f>
        <v>264986.48337999999</v>
      </c>
      <c r="AH281" s="622">
        <f t="shared" si="1016"/>
        <v>1</v>
      </c>
      <c r="AI281" s="374"/>
      <c r="AJ281" s="622">
        <v>0</v>
      </c>
      <c r="AK281" s="374"/>
      <c r="AL281" s="578"/>
      <c r="AM281" s="374"/>
      <c r="AN281" s="374"/>
      <c r="AO281" s="374"/>
      <c r="AP281" s="374"/>
      <c r="AQ281" s="374"/>
      <c r="AR281" s="374"/>
      <c r="AS281" s="374"/>
      <c r="AT281" s="374"/>
      <c r="AU281" s="374"/>
      <c r="AV281" s="559">
        <f>SUM(AW281:AX281)</f>
        <v>337321.8</v>
      </c>
      <c r="AW281" s="374">
        <f>AW282</f>
        <v>72335.316619999998</v>
      </c>
      <c r="AX281" s="374">
        <f>AX282</f>
        <v>264986.48337999999</v>
      </c>
      <c r="AY281" s="374"/>
      <c r="AZ281" s="374"/>
      <c r="BA281" s="374"/>
      <c r="BB281" s="374"/>
      <c r="BC281" s="374"/>
      <c r="BD281" s="374"/>
      <c r="BE281" s="374"/>
      <c r="BF281" s="374"/>
      <c r="BG281" s="374"/>
      <c r="BH281" s="374"/>
      <c r="BI281" s="529">
        <f>BJ281</f>
        <v>0</v>
      </c>
      <c r="BJ281" s="529">
        <f>BJ282</f>
        <v>0</v>
      </c>
      <c r="BK281" s="374"/>
      <c r="BL281" s="374"/>
      <c r="BM281" s="374"/>
      <c r="BN281" s="374"/>
      <c r="BO281" s="493">
        <f>BP281</f>
        <v>0</v>
      </c>
      <c r="BP281" s="484">
        <f>BP282</f>
        <v>0</v>
      </c>
      <c r="BQ281" s="374"/>
      <c r="BR281" s="374"/>
      <c r="BS281" s="374"/>
      <c r="BT281" s="374"/>
      <c r="BU281" s="374"/>
      <c r="BV281" s="493">
        <f>BW281</f>
        <v>0</v>
      </c>
      <c r="BW281" s="374">
        <f>BW282</f>
        <v>0</v>
      </c>
      <c r="BX281" s="374"/>
      <c r="BY281" s="374"/>
      <c r="BZ281" s="374"/>
      <c r="CA281" s="374"/>
      <c r="CB281" s="374"/>
      <c r="CC281" s="374"/>
      <c r="CD281" s="374"/>
      <c r="CE281" s="374"/>
      <c r="CF281" s="374"/>
      <c r="CG281" s="374"/>
      <c r="CH281" s="374"/>
      <c r="CI281" s="374"/>
      <c r="CJ281" s="374"/>
      <c r="CK281" s="493">
        <f>CL281</f>
        <v>0</v>
      </c>
      <c r="CL281" s="374">
        <f>CL282</f>
        <v>0</v>
      </c>
      <c r="CM281" s="374"/>
      <c r="CN281" s="374"/>
      <c r="CO281" s="374"/>
    </row>
    <row r="282" spans="1:12248" s="762" customFormat="1" ht="224.25" customHeight="1" x14ac:dyDescent="0.3">
      <c r="A282" s="407"/>
      <c r="B282" s="441" t="s">
        <v>34</v>
      </c>
      <c r="C282" s="440" t="s">
        <v>406</v>
      </c>
      <c r="D282" s="412">
        <f>SUM(E282:F282)</f>
        <v>337321.8</v>
      </c>
      <c r="E282" s="412">
        <v>72335.316619999998</v>
      </c>
      <c r="F282" s="412">
        <v>264986.48337999999</v>
      </c>
      <c r="G282" s="412"/>
      <c r="H282" s="412"/>
      <c r="I282" s="412">
        <f>K282+M282</f>
        <v>184552.55165000001</v>
      </c>
      <c r="J282" s="613">
        <f t="shared" si="1013"/>
        <v>0.54711124999925886</v>
      </c>
      <c r="K282" s="412">
        <v>69620.779540000003</v>
      </c>
      <c r="L282" s="613">
        <f t="shared" si="1042"/>
        <v>0.96247286654926378</v>
      </c>
      <c r="M282" s="413">
        <f>114931.77211</f>
        <v>114931.77211000001</v>
      </c>
      <c r="N282" s="613">
        <f t="shared" si="1043"/>
        <v>0.43372692313963718</v>
      </c>
      <c r="O282" s="413"/>
      <c r="P282" s="413"/>
      <c r="Q282" s="413"/>
      <c r="R282" s="413"/>
      <c r="S282" s="412">
        <f t="shared" si="1019"/>
        <v>184552.55165000001</v>
      </c>
      <c r="T282" s="613">
        <f>S282/D282</f>
        <v>0.54711124999925886</v>
      </c>
      <c r="U282" s="412">
        <v>69620.779540000003</v>
      </c>
      <c r="V282" s="584">
        <f t="shared" si="1022"/>
        <v>0.96247286654926378</v>
      </c>
      <c r="W282" s="412">
        <v>114931.77211000001</v>
      </c>
      <c r="X282" s="584">
        <f t="shared" si="1014"/>
        <v>0.43372692313963718</v>
      </c>
      <c r="Y282" s="413"/>
      <c r="Z282" s="584"/>
      <c r="AA282" s="413"/>
      <c r="AB282" s="413"/>
      <c r="AC282" s="412">
        <f t="shared" si="1017"/>
        <v>334607.26292000001</v>
      </c>
      <c r="AD282" s="628">
        <f t="shared" si="1015"/>
        <v>0.99195267818445187</v>
      </c>
      <c r="AE282" s="412">
        <v>69620.779540000003</v>
      </c>
      <c r="AF282" s="628">
        <f t="shared" si="1024"/>
        <v>0.96247286654926378</v>
      </c>
      <c r="AG282" s="412">
        <f>264986.48338</f>
        <v>264986.48337999999</v>
      </c>
      <c r="AH282" s="628">
        <f t="shared" si="1016"/>
        <v>1</v>
      </c>
      <c r="AI282" s="413"/>
      <c r="AJ282" s="628">
        <v>0</v>
      </c>
      <c r="AK282" s="413"/>
      <c r="AL282" s="413"/>
      <c r="AM282" s="413"/>
      <c r="AN282" s="413"/>
      <c r="AO282" s="413"/>
      <c r="AP282" s="413"/>
      <c r="AQ282" s="413"/>
      <c r="AR282" s="413"/>
      <c r="AS282" s="413"/>
      <c r="AT282" s="413"/>
      <c r="AU282" s="413"/>
      <c r="AV282" s="413">
        <f>SUM(AW282:AX282)</f>
        <v>337321.8</v>
      </c>
      <c r="AW282" s="413">
        <v>72335.316619999998</v>
      </c>
      <c r="AX282" s="413">
        <v>264986.48337999999</v>
      </c>
      <c r="AY282" s="413"/>
      <c r="AZ282" s="413"/>
      <c r="BA282" s="413">
        <f t="shared" si="610"/>
        <v>0</v>
      </c>
      <c r="BB282" s="413"/>
      <c r="BC282" s="413"/>
      <c r="BD282" s="413"/>
      <c r="BE282" s="413">
        <f t="shared" si="608"/>
        <v>72335.316619999998</v>
      </c>
      <c r="BF282" s="413">
        <f t="shared" ref="BF282:BF307" si="1044">E282</f>
        <v>72335.316619999998</v>
      </c>
      <c r="BG282" s="413">
        <f t="shared" ref="BG282:BG308" si="1045">G282</f>
        <v>0</v>
      </c>
      <c r="BH282" s="413"/>
      <c r="BI282" s="413">
        <f>BJ282</f>
        <v>0</v>
      </c>
      <c r="BJ282" s="413">
        <f>SUM(BJ283:BJ300)</f>
        <v>0</v>
      </c>
      <c r="BK282" s="413"/>
      <c r="BL282" s="413"/>
      <c r="BM282" s="413"/>
      <c r="BN282" s="413"/>
      <c r="BO282" s="413">
        <f>BP282</f>
        <v>0</v>
      </c>
      <c r="BP282" s="413">
        <f>SUM(BP283:BP300)</f>
        <v>0</v>
      </c>
      <c r="BQ282" s="413"/>
      <c r="BR282" s="413"/>
      <c r="BS282" s="413"/>
      <c r="BT282" s="413"/>
      <c r="BU282" s="413"/>
      <c r="BV282" s="413">
        <f>BW282</f>
        <v>0</v>
      </c>
      <c r="BW282" s="413">
        <f>SUM(BW283:BW300)</f>
        <v>0</v>
      </c>
      <c r="BX282" s="413"/>
      <c r="BY282" s="413"/>
      <c r="BZ282" s="413"/>
      <c r="CA282" s="413">
        <f t="shared" si="1026"/>
        <v>0</v>
      </c>
      <c r="CB282" s="413"/>
      <c r="CC282" s="413"/>
      <c r="CD282" s="413"/>
      <c r="CE282" s="413">
        <f t="shared" si="1027"/>
        <v>0</v>
      </c>
      <c r="CF282" s="413"/>
      <c r="CG282" s="413"/>
      <c r="CH282" s="413"/>
      <c r="CI282" s="413"/>
      <c r="CJ282" s="413"/>
      <c r="CK282" s="413">
        <f>CL282</f>
        <v>0</v>
      </c>
      <c r="CL282" s="413">
        <f>SUM(CL283:CL300)</f>
        <v>0</v>
      </c>
      <c r="CM282" s="413"/>
      <c r="CN282" s="413"/>
      <c r="CO282" s="407"/>
      <c r="CP282" s="413"/>
      <c r="CQ282" s="413"/>
      <c r="CR282" s="413"/>
      <c r="CS282" s="413"/>
      <c r="CT282" s="413"/>
      <c r="CU282" s="413"/>
      <c r="CV282" s="413"/>
      <c r="CW282" s="413"/>
      <c r="CX282" s="413"/>
      <c r="CY282" s="413"/>
      <c r="CZ282" s="413"/>
      <c r="DA282" s="413"/>
      <c r="DB282" s="413"/>
      <c r="DC282" s="414"/>
      <c r="DD282" s="414"/>
      <c r="DE282" s="414"/>
      <c r="DF282" s="414"/>
      <c r="DG282" s="412"/>
      <c r="DH282" s="412"/>
      <c r="DI282" s="412"/>
      <c r="DJ282" s="412"/>
      <c r="DK282" s="412"/>
      <c r="DL282" s="412"/>
      <c r="DM282" s="412"/>
      <c r="DN282" s="412"/>
      <c r="DO282" s="412"/>
      <c r="DP282" s="412"/>
      <c r="DQ282" s="412"/>
      <c r="DR282" s="412"/>
      <c r="DS282" s="412"/>
      <c r="DT282" s="412"/>
      <c r="DU282" s="412"/>
      <c r="DV282" s="412"/>
      <c r="DW282" s="412"/>
      <c r="DX282" s="412"/>
      <c r="DY282" s="412"/>
      <c r="DZ282" s="413"/>
      <c r="EA282" s="413"/>
      <c r="EB282" s="413"/>
      <c r="EC282" s="413"/>
      <c r="ED282" s="413"/>
      <c r="EE282" s="413"/>
      <c r="EF282" s="413"/>
      <c r="EG282" s="413"/>
      <c r="EH282" s="413"/>
      <c r="EI282" s="413"/>
      <c r="EJ282" s="413"/>
      <c r="EK282" s="413"/>
      <c r="EL282" s="413"/>
      <c r="EM282" s="413"/>
      <c r="EN282" s="413"/>
      <c r="EO282" s="413"/>
      <c r="EP282" s="413"/>
      <c r="EQ282" s="413"/>
      <c r="ER282" s="413"/>
      <c r="ES282" s="413"/>
      <c r="ET282" s="413"/>
      <c r="EU282" s="413"/>
      <c r="EV282" s="413"/>
      <c r="EW282" s="413"/>
      <c r="EX282" s="414"/>
      <c r="EY282" s="414"/>
      <c r="EZ282" s="414"/>
      <c r="FA282" s="414"/>
      <c r="FB282" s="414"/>
      <c r="FC282" s="413"/>
      <c r="FD282" s="413"/>
      <c r="FE282" s="414"/>
      <c r="FF282" s="414"/>
      <c r="FG282" s="413"/>
      <c r="FH282" s="413"/>
      <c r="FI282" s="414"/>
      <c r="FJ282" s="414"/>
      <c r="FK282" s="413"/>
      <c r="FL282" s="413"/>
      <c r="FM282" s="413"/>
      <c r="FN282" s="413"/>
      <c r="FO282" s="413"/>
      <c r="FP282" s="413"/>
      <c r="FQ282" s="413"/>
      <c r="FR282" s="414"/>
      <c r="FS282" s="414"/>
      <c r="FT282" s="413"/>
      <c r="FU282" s="413"/>
      <c r="FV282" s="414"/>
      <c r="FW282" s="414"/>
      <c r="FX282" s="413"/>
      <c r="FY282" s="413"/>
      <c r="FZ282" s="413"/>
      <c r="GA282" s="413"/>
      <c r="GB282" s="413"/>
      <c r="GC282" s="407"/>
      <c r="GD282" s="439"/>
      <c r="GE282" s="413"/>
      <c r="GF282" s="413"/>
      <c r="GG282" s="413"/>
      <c r="GH282" s="413"/>
      <c r="GI282" s="413"/>
      <c r="GJ282" s="413"/>
      <c r="GK282" s="413"/>
      <c r="GL282" s="412"/>
      <c r="GM282" s="412"/>
      <c r="GN282" s="412"/>
      <c r="GO282" s="412"/>
      <c r="GP282" s="412"/>
      <c r="GQ282" s="412"/>
      <c r="GR282" s="412"/>
      <c r="GS282" s="412"/>
      <c r="GT282" s="412"/>
      <c r="GU282" s="412"/>
      <c r="GV282" s="412"/>
      <c r="GW282" s="412"/>
      <c r="GX282" s="412"/>
      <c r="GY282" s="412"/>
      <c r="GZ282" s="412"/>
      <c r="HA282" s="412"/>
      <c r="HB282" s="412"/>
      <c r="HC282" s="412"/>
      <c r="HD282" s="412"/>
      <c r="HE282" s="412"/>
      <c r="HF282" s="412"/>
      <c r="HG282" s="412"/>
      <c r="HH282" s="412"/>
      <c r="HI282" s="412"/>
      <c r="HJ282" s="412"/>
      <c r="HK282" s="412"/>
      <c r="HL282" s="412"/>
      <c r="HM282" s="412"/>
      <c r="HN282" s="412"/>
      <c r="HO282" s="412"/>
      <c r="HP282" s="412"/>
      <c r="HQ282" s="412"/>
      <c r="HR282" s="412"/>
      <c r="HS282" s="412"/>
      <c r="HT282" s="412"/>
      <c r="HU282" s="412"/>
      <c r="HV282" s="412"/>
      <c r="HW282" s="412"/>
      <c r="HX282" s="412"/>
      <c r="HY282" s="412"/>
      <c r="HZ282" s="412"/>
      <c r="IA282" s="412"/>
      <c r="IB282" s="412"/>
      <c r="IC282" s="412"/>
      <c r="ID282" s="413"/>
      <c r="IE282" s="413"/>
      <c r="IF282" s="413"/>
      <c r="IG282" s="413"/>
      <c r="IH282" s="413"/>
      <c r="II282" s="413"/>
      <c r="IJ282" s="413"/>
      <c r="IK282" s="413"/>
      <c r="IL282" s="413"/>
      <c r="IM282" s="413"/>
      <c r="IN282" s="413"/>
      <c r="IO282" s="413"/>
      <c r="IP282" s="413"/>
      <c r="IQ282" s="413"/>
      <c r="IR282" s="413"/>
      <c r="IS282" s="413"/>
      <c r="IT282" s="413"/>
      <c r="IU282" s="413"/>
      <c r="IV282" s="413"/>
      <c r="IW282" s="413"/>
      <c r="IX282" s="413"/>
      <c r="IY282" s="413"/>
      <c r="IZ282" s="413"/>
      <c r="JA282" s="413"/>
      <c r="JB282" s="414"/>
      <c r="JC282" s="414"/>
      <c r="JD282" s="414"/>
      <c r="JE282" s="414"/>
      <c r="JF282" s="414"/>
      <c r="JG282" s="413"/>
      <c r="JH282" s="413"/>
      <c r="JI282" s="414"/>
      <c r="JJ282" s="414"/>
      <c r="JK282" s="413"/>
      <c r="JL282" s="413"/>
      <c r="JM282" s="414"/>
      <c r="JN282" s="414"/>
      <c r="JO282" s="413"/>
      <c r="JP282" s="413"/>
      <c r="JQ282" s="413"/>
      <c r="JR282" s="413"/>
      <c r="JS282" s="413"/>
      <c r="JT282" s="413"/>
      <c r="JU282" s="413"/>
      <c r="JV282" s="414"/>
      <c r="JW282" s="414"/>
      <c r="JX282" s="413"/>
      <c r="JY282" s="413"/>
      <c r="JZ282" s="414"/>
      <c r="KA282" s="414"/>
      <c r="KB282" s="413"/>
      <c r="KC282" s="413"/>
      <c r="KD282" s="413"/>
      <c r="KE282" s="413"/>
      <c r="KF282" s="413"/>
      <c r="KG282" s="407"/>
      <c r="KH282" s="439"/>
      <c r="KI282" s="413"/>
      <c r="KJ282" s="413"/>
      <c r="KK282" s="413"/>
      <c r="KL282" s="413"/>
      <c r="KM282" s="413"/>
      <c r="KN282" s="413"/>
      <c r="KO282" s="413"/>
      <c r="KP282" s="412"/>
      <c r="KQ282" s="412"/>
      <c r="KR282" s="412"/>
      <c r="KS282" s="412"/>
      <c r="KT282" s="412"/>
      <c r="KU282" s="412"/>
      <c r="KV282" s="412"/>
      <c r="KW282" s="412"/>
      <c r="KX282" s="412"/>
      <c r="KY282" s="412"/>
      <c r="KZ282" s="412"/>
      <c r="LA282" s="412"/>
      <c r="LB282" s="412"/>
      <c r="LC282" s="412"/>
      <c r="LD282" s="412"/>
      <c r="LE282" s="412"/>
      <c r="LF282" s="412"/>
      <c r="LG282" s="412"/>
      <c r="LH282" s="412"/>
      <c r="LI282" s="412"/>
      <c r="LJ282" s="412"/>
      <c r="LK282" s="412"/>
      <c r="LL282" s="412"/>
      <c r="LM282" s="412"/>
      <c r="LN282" s="412"/>
      <c r="LO282" s="412"/>
      <c r="LP282" s="412"/>
      <c r="LQ282" s="412"/>
      <c r="LR282" s="412"/>
      <c r="LS282" s="412"/>
      <c r="LT282" s="412"/>
      <c r="LU282" s="412"/>
      <c r="LV282" s="412"/>
      <c r="LW282" s="412"/>
      <c r="LX282" s="412"/>
      <c r="LY282" s="412"/>
      <c r="LZ282" s="412"/>
      <c r="MA282" s="412"/>
      <c r="MB282" s="412"/>
      <c r="MC282" s="412"/>
      <c r="MD282" s="412"/>
      <c r="ME282" s="412"/>
      <c r="MF282" s="412"/>
      <c r="MG282" s="412"/>
      <c r="MH282" s="413"/>
      <c r="MI282" s="413"/>
      <c r="MJ282" s="413"/>
      <c r="MK282" s="413"/>
      <c r="ML282" s="413"/>
      <c r="MM282" s="413"/>
      <c r="MN282" s="413"/>
      <c r="MO282" s="413"/>
      <c r="MP282" s="413"/>
      <c r="MQ282" s="413"/>
      <c r="MR282" s="413"/>
      <c r="MS282" s="413"/>
      <c r="MT282" s="413"/>
      <c r="MU282" s="413"/>
      <c r="MV282" s="413"/>
      <c r="MW282" s="413"/>
      <c r="MX282" s="413"/>
      <c r="MY282" s="413"/>
      <c r="MZ282" s="413"/>
      <c r="NA282" s="413"/>
      <c r="NB282" s="413"/>
      <c r="NC282" s="413"/>
      <c r="ND282" s="413"/>
      <c r="NE282" s="413"/>
      <c r="NF282" s="414"/>
      <c r="NG282" s="414"/>
      <c r="NH282" s="414"/>
      <c r="NI282" s="414"/>
      <c r="NJ282" s="414"/>
      <c r="NK282" s="413"/>
      <c r="NL282" s="413"/>
      <c r="NM282" s="414"/>
      <c r="NN282" s="414"/>
      <c r="NO282" s="413"/>
      <c r="NP282" s="413"/>
      <c r="NQ282" s="414"/>
      <c r="NR282" s="414"/>
      <c r="NS282" s="413"/>
      <c r="NT282" s="413"/>
      <c r="NU282" s="413"/>
      <c r="NV282" s="413"/>
      <c r="NW282" s="413"/>
      <c r="NX282" s="413"/>
      <c r="NY282" s="413"/>
      <c r="NZ282" s="414"/>
      <c r="OA282" s="414"/>
      <c r="OB282" s="413"/>
      <c r="OC282" s="413"/>
      <c r="OD282" s="414"/>
      <c r="OE282" s="414"/>
      <c r="OF282" s="413"/>
      <c r="OG282" s="413"/>
      <c r="OH282" s="413"/>
      <c r="OI282" s="413"/>
      <c r="OJ282" s="413"/>
      <c r="OK282" s="407"/>
      <c r="OL282" s="439"/>
      <c r="OM282" s="413"/>
      <c r="ON282" s="413"/>
      <c r="OO282" s="413"/>
      <c r="OP282" s="413"/>
      <c r="OQ282" s="413"/>
      <c r="OR282" s="413"/>
      <c r="OS282" s="413"/>
      <c r="OT282" s="412"/>
      <c r="OU282" s="412"/>
      <c r="OV282" s="412"/>
      <c r="OW282" s="412"/>
      <c r="OX282" s="412"/>
      <c r="OY282" s="412"/>
      <c r="OZ282" s="412"/>
      <c r="PA282" s="412"/>
      <c r="PB282" s="412"/>
      <c r="PC282" s="412"/>
      <c r="PD282" s="412"/>
      <c r="PE282" s="412"/>
      <c r="PF282" s="412"/>
      <c r="PG282" s="412"/>
      <c r="PH282" s="412"/>
      <c r="PI282" s="412"/>
      <c r="PJ282" s="412"/>
      <c r="PK282" s="412"/>
      <c r="PL282" s="412"/>
      <c r="PM282" s="412"/>
      <c r="PN282" s="412"/>
      <c r="PO282" s="412"/>
      <c r="PP282" s="412"/>
      <c r="PQ282" s="412"/>
      <c r="PR282" s="412"/>
      <c r="PS282" s="412"/>
      <c r="PT282" s="412"/>
      <c r="PU282" s="412"/>
      <c r="PV282" s="412"/>
      <c r="PW282" s="412"/>
      <c r="PX282" s="412"/>
      <c r="PY282" s="412"/>
      <c r="PZ282" s="412"/>
      <c r="QA282" s="412"/>
      <c r="QB282" s="412"/>
      <c r="QC282" s="412"/>
      <c r="QD282" s="412"/>
      <c r="QE282" s="412"/>
      <c r="QF282" s="412"/>
      <c r="QG282" s="412"/>
      <c r="QH282" s="412"/>
      <c r="QI282" s="412"/>
      <c r="QJ282" s="412"/>
      <c r="QK282" s="412"/>
      <c r="QL282" s="413"/>
      <c r="QM282" s="413"/>
      <c r="QN282" s="413"/>
      <c r="QO282" s="413"/>
      <c r="QP282" s="413"/>
      <c r="QQ282" s="413"/>
      <c r="QR282" s="413"/>
      <c r="QS282" s="413"/>
      <c r="QT282" s="413"/>
      <c r="QU282" s="413"/>
      <c r="QV282" s="413"/>
      <c r="QW282" s="413"/>
      <c r="QX282" s="413"/>
      <c r="QY282" s="413"/>
      <c r="QZ282" s="413"/>
      <c r="RA282" s="413"/>
      <c r="RB282" s="413"/>
      <c r="RC282" s="413"/>
      <c r="RD282" s="413"/>
      <c r="RE282" s="413"/>
      <c r="RF282" s="413"/>
      <c r="RG282" s="413"/>
      <c r="RH282" s="413"/>
      <c r="RI282" s="413"/>
      <c r="RJ282" s="414"/>
      <c r="RK282" s="414"/>
      <c r="RL282" s="414"/>
      <c r="RM282" s="414"/>
      <c r="RN282" s="414"/>
      <c r="RO282" s="413"/>
      <c r="RP282" s="413"/>
      <c r="RQ282" s="414"/>
      <c r="RR282" s="414"/>
      <c r="RS282" s="413"/>
      <c r="RT282" s="413"/>
      <c r="RU282" s="414"/>
      <c r="RV282" s="414"/>
      <c r="RW282" s="413"/>
      <c r="RX282" s="413"/>
      <c r="RY282" s="413"/>
      <c r="RZ282" s="413"/>
      <c r="SA282" s="413"/>
      <c r="SB282" s="413"/>
      <c r="SC282" s="413"/>
      <c r="SD282" s="414"/>
      <c r="SE282" s="414"/>
      <c r="SF282" s="413"/>
      <c r="SG282" s="413"/>
      <c r="SH282" s="414"/>
      <c r="SI282" s="414"/>
      <c r="SJ282" s="413"/>
      <c r="SK282" s="413"/>
      <c r="SL282" s="413"/>
      <c r="SM282" s="413"/>
      <c r="SN282" s="413"/>
      <c r="SO282" s="407"/>
      <c r="SP282" s="439"/>
      <c r="SQ282" s="413"/>
      <c r="SR282" s="413"/>
      <c r="SS282" s="413"/>
      <c r="ST282" s="413"/>
      <c r="SU282" s="413"/>
      <c r="SV282" s="413"/>
      <c r="SW282" s="413"/>
      <c r="SX282" s="412"/>
      <c r="SY282" s="412"/>
      <c r="SZ282" s="412"/>
      <c r="TA282" s="412"/>
      <c r="TB282" s="412"/>
      <c r="TC282" s="412"/>
      <c r="TD282" s="412"/>
      <c r="TE282" s="412"/>
      <c r="TF282" s="412"/>
      <c r="TG282" s="412"/>
      <c r="TH282" s="412"/>
      <c r="TI282" s="412"/>
      <c r="TJ282" s="412"/>
      <c r="TK282" s="412"/>
      <c r="TL282" s="412"/>
      <c r="TM282" s="412"/>
      <c r="TN282" s="412"/>
      <c r="TO282" s="412"/>
      <c r="TP282" s="412"/>
      <c r="TQ282" s="412"/>
      <c r="TR282" s="412"/>
      <c r="TS282" s="412"/>
      <c r="TT282" s="412"/>
      <c r="TU282" s="412"/>
      <c r="TV282" s="412"/>
      <c r="TW282" s="412"/>
      <c r="TX282" s="412"/>
      <c r="TY282" s="412"/>
      <c r="TZ282" s="412"/>
      <c r="UA282" s="412"/>
      <c r="UB282" s="412"/>
      <c r="UC282" s="412"/>
      <c r="UD282" s="412"/>
      <c r="UE282" s="412"/>
      <c r="UF282" s="412"/>
      <c r="UG282" s="412"/>
      <c r="UH282" s="412"/>
      <c r="UI282" s="412"/>
      <c r="UJ282" s="412"/>
      <c r="UK282" s="412"/>
      <c r="UL282" s="412"/>
      <c r="UM282" s="412"/>
      <c r="UN282" s="412"/>
      <c r="UO282" s="412"/>
      <c r="UP282" s="413"/>
      <c r="UQ282" s="413"/>
      <c r="UR282" s="413"/>
      <c r="US282" s="413"/>
      <c r="UT282" s="413"/>
      <c r="UU282" s="413"/>
      <c r="UV282" s="413"/>
      <c r="UW282" s="413"/>
      <c r="UX282" s="413"/>
      <c r="UY282" s="413"/>
      <c r="UZ282" s="413"/>
      <c r="VA282" s="413"/>
      <c r="VB282" s="413"/>
      <c r="VC282" s="413"/>
      <c r="VD282" s="413"/>
      <c r="VE282" s="413"/>
      <c r="VF282" s="413"/>
      <c r="VG282" s="413"/>
      <c r="VH282" s="413"/>
      <c r="VI282" s="413"/>
      <c r="VJ282" s="413"/>
      <c r="VK282" s="413"/>
      <c r="VL282" s="413"/>
      <c r="VM282" s="413"/>
      <c r="VN282" s="414"/>
      <c r="VO282" s="414"/>
      <c r="VP282" s="414"/>
      <c r="VQ282" s="414"/>
      <c r="VR282" s="414"/>
      <c r="VS282" s="413"/>
      <c r="VT282" s="413"/>
      <c r="VU282" s="414"/>
      <c r="VV282" s="414"/>
      <c r="VW282" s="413"/>
      <c r="VX282" s="413"/>
      <c r="VY282" s="414"/>
      <c r="VZ282" s="414"/>
      <c r="WA282" s="413"/>
      <c r="WB282" s="413"/>
      <c r="WC282" s="413"/>
      <c r="WD282" s="413"/>
      <c r="WE282" s="413"/>
      <c r="WF282" s="413"/>
      <c r="WG282" s="413"/>
      <c r="WH282" s="414"/>
      <c r="WI282" s="414"/>
      <c r="WJ282" s="413"/>
      <c r="WK282" s="413"/>
      <c r="WL282" s="414"/>
      <c r="WM282" s="414"/>
      <c r="WN282" s="413"/>
      <c r="WO282" s="413"/>
      <c r="WP282" s="413"/>
      <c r="WQ282" s="413"/>
      <c r="WR282" s="413"/>
      <c r="WS282" s="407"/>
      <c r="WT282" s="439"/>
      <c r="WU282" s="413"/>
      <c r="WV282" s="413"/>
      <c r="WW282" s="413"/>
      <c r="WX282" s="413"/>
      <c r="WY282" s="413"/>
      <c r="WZ282" s="413"/>
      <c r="XA282" s="413"/>
      <c r="XB282" s="412"/>
      <c r="XC282" s="412"/>
      <c r="XD282" s="412"/>
      <c r="XE282" s="412"/>
      <c r="XF282" s="412"/>
      <c r="XG282" s="412"/>
      <c r="XH282" s="412"/>
      <c r="XI282" s="412"/>
      <c r="XJ282" s="412"/>
      <c r="XK282" s="412"/>
      <c r="XL282" s="412"/>
      <c r="XM282" s="412"/>
      <c r="XN282" s="412"/>
      <c r="XO282" s="412"/>
      <c r="XP282" s="412"/>
      <c r="XQ282" s="412"/>
      <c r="XR282" s="412"/>
      <c r="XS282" s="412"/>
      <c r="XT282" s="412"/>
      <c r="XU282" s="412"/>
      <c r="XV282" s="412"/>
      <c r="XW282" s="412"/>
      <c r="XX282" s="412"/>
      <c r="XY282" s="412"/>
      <c r="XZ282" s="412"/>
      <c r="YA282" s="412"/>
      <c r="YB282" s="412"/>
      <c r="YC282" s="412"/>
      <c r="YD282" s="412"/>
      <c r="YE282" s="412"/>
      <c r="YF282" s="412"/>
      <c r="YG282" s="412"/>
      <c r="YH282" s="412"/>
      <c r="YI282" s="412"/>
      <c r="YJ282" s="412"/>
      <c r="YK282" s="412"/>
      <c r="YL282" s="412"/>
      <c r="YM282" s="412"/>
      <c r="YN282" s="412"/>
      <c r="YO282" s="412"/>
      <c r="YP282" s="412"/>
      <c r="YQ282" s="412"/>
      <c r="YR282" s="412"/>
      <c r="YS282" s="412"/>
      <c r="YT282" s="413"/>
      <c r="YU282" s="413"/>
      <c r="YV282" s="413"/>
      <c r="YW282" s="413"/>
      <c r="YX282" s="413"/>
      <c r="YY282" s="413"/>
      <c r="YZ282" s="413"/>
      <c r="ZA282" s="413"/>
      <c r="ZB282" s="413"/>
      <c r="ZC282" s="413"/>
      <c r="ZD282" s="413"/>
      <c r="ZE282" s="413"/>
      <c r="ZF282" s="413"/>
      <c r="ZG282" s="413"/>
      <c r="ZH282" s="413"/>
      <c r="ZI282" s="413"/>
      <c r="ZJ282" s="413"/>
      <c r="ZK282" s="413"/>
      <c r="ZL282" s="413"/>
      <c r="ZM282" s="413"/>
      <c r="ZN282" s="413"/>
      <c r="ZO282" s="413"/>
      <c r="ZP282" s="413"/>
      <c r="ZQ282" s="413"/>
      <c r="ZR282" s="414"/>
      <c r="ZS282" s="414"/>
      <c r="ZT282" s="414"/>
      <c r="ZU282" s="414"/>
      <c r="ZV282" s="414"/>
      <c r="ZW282" s="413"/>
      <c r="ZX282" s="413"/>
      <c r="ZY282" s="414"/>
      <c r="ZZ282" s="414"/>
      <c r="AAA282" s="413"/>
      <c r="AAB282" s="413"/>
      <c r="AAC282" s="414"/>
      <c r="AAD282" s="414"/>
      <c r="AAE282" s="413"/>
      <c r="AAF282" s="413"/>
      <c r="AAG282" s="413"/>
      <c r="AAH282" s="413"/>
      <c r="AAI282" s="413"/>
      <c r="AAJ282" s="413"/>
      <c r="AAK282" s="413"/>
      <c r="AAL282" s="414"/>
      <c r="AAM282" s="414"/>
      <c r="AAN282" s="413"/>
      <c r="AAO282" s="413"/>
      <c r="AAP282" s="414"/>
      <c r="AAQ282" s="414"/>
      <c r="AAR282" s="413"/>
      <c r="AAS282" s="413"/>
      <c r="AAT282" s="413"/>
      <c r="AAU282" s="413"/>
      <c r="AAV282" s="413"/>
      <c r="AAW282" s="407"/>
      <c r="AAX282" s="439"/>
      <c r="AAY282" s="413"/>
      <c r="AAZ282" s="413"/>
      <c r="ABA282" s="413"/>
      <c r="ABB282" s="413"/>
      <c r="ABC282" s="413"/>
      <c r="ABD282" s="413"/>
      <c r="ABE282" s="413"/>
      <c r="ABF282" s="412"/>
      <c r="ABG282" s="412"/>
      <c r="ABH282" s="412"/>
      <c r="ABI282" s="412"/>
      <c r="ABJ282" s="412"/>
      <c r="ABK282" s="412"/>
      <c r="ABL282" s="412"/>
      <c r="ABM282" s="412"/>
      <c r="ABN282" s="412"/>
      <c r="ABO282" s="412"/>
      <c r="ABP282" s="412"/>
      <c r="ABQ282" s="412"/>
      <c r="ABR282" s="412"/>
      <c r="ABS282" s="412"/>
      <c r="ABT282" s="412"/>
      <c r="ABU282" s="412"/>
      <c r="ABV282" s="412"/>
      <c r="ABW282" s="412"/>
      <c r="ABX282" s="412"/>
      <c r="ABY282" s="412"/>
      <c r="ABZ282" s="412"/>
      <c r="ACA282" s="412"/>
      <c r="ACB282" s="412"/>
      <c r="ACC282" s="412"/>
      <c r="ACD282" s="412"/>
      <c r="ACE282" s="412"/>
      <c r="ACF282" s="412"/>
      <c r="ACG282" s="412"/>
      <c r="ACH282" s="412"/>
      <c r="ACI282" s="412"/>
      <c r="ACJ282" s="412"/>
      <c r="ACK282" s="412"/>
      <c r="ACL282" s="412"/>
      <c r="ACM282" s="412"/>
      <c r="ACN282" s="412"/>
      <c r="ACO282" s="412"/>
      <c r="ACP282" s="412"/>
      <c r="ACQ282" s="412"/>
      <c r="ACR282" s="412"/>
      <c r="ACS282" s="412"/>
      <c r="ACT282" s="412"/>
      <c r="ACU282" s="412"/>
      <c r="ACV282" s="412"/>
      <c r="ACW282" s="412"/>
      <c r="ACX282" s="413"/>
      <c r="ACY282" s="413"/>
      <c r="ACZ282" s="413"/>
      <c r="ADA282" s="413"/>
      <c r="ADB282" s="413"/>
      <c r="ADC282" s="413"/>
      <c r="ADD282" s="413"/>
      <c r="ADE282" s="413"/>
      <c r="ADF282" s="413"/>
      <c r="ADG282" s="413"/>
      <c r="ADH282" s="413"/>
      <c r="ADI282" s="413"/>
      <c r="ADJ282" s="413"/>
      <c r="ADK282" s="413"/>
      <c r="ADL282" s="413"/>
      <c r="ADM282" s="413"/>
      <c r="ADN282" s="413"/>
      <c r="ADO282" s="413"/>
      <c r="ADP282" s="413"/>
      <c r="ADQ282" s="413"/>
      <c r="ADR282" s="413"/>
      <c r="ADS282" s="413"/>
      <c r="ADT282" s="413"/>
      <c r="ADU282" s="413"/>
      <c r="ADV282" s="414"/>
      <c r="ADW282" s="414"/>
      <c r="ADX282" s="414"/>
      <c r="ADY282" s="414"/>
      <c r="ADZ282" s="414"/>
      <c r="AEA282" s="413"/>
      <c r="AEB282" s="413"/>
      <c r="AEC282" s="414"/>
      <c r="AED282" s="414"/>
      <c r="AEE282" s="413"/>
      <c r="AEF282" s="413"/>
      <c r="AEG282" s="414"/>
      <c r="AEH282" s="414"/>
      <c r="AEI282" s="413"/>
      <c r="AEJ282" s="413"/>
      <c r="AEK282" s="413"/>
      <c r="AEL282" s="413"/>
      <c r="AEM282" s="413"/>
      <c r="AEN282" s="413"/>
      <c r="AEO282" s="413"/>
      <c r="AEP282" s="414"/>
      <c r="AEQ282" s="414"/>
      <c r="AER282" s="413"/>
      <c r="AES282" s="413"/>
      <c r="AET282" s="414"/>
      <c r="AEU282" s="414"/>
      <c r="AEV282" s="413"/>
      <c r="AEW282" s="413"/>
      <c r="AEX282" s="413"/>
      <c r="AEY282" s="413"/>
      <c r="AEZ282" s="413"/>
      <c r="AFA282" s="407"/>
      <c r="AFB282" s="439"/>
      <c r="AFC282" s="413"/>
      <c r="AFD282" s="413"/>
      <c r="AFE282" s="413"/>
      <c r="AFF282" s="413"/>
      <c r="AFG282" s="413"/>
      <c r="AFH282" s="413"/>
      <c r="AFI282" s="413"/>
      <c r="AFJ282" s="412"/>
      <c r="AFK282" s="412"/>
      <c r="AFL282" s="412"/>
      <c r="AFM282" s="412"/>
      <c r="AFN282" s="412"/>
      <c r="AFO282" s="412"/>
      <c r="AFP282" s="412"/>
      <c r="AFQ282" s="412"/>
      <c r="AFR282" s="412"/>
      <c r="AFS282" s="412"/>
      <c r="AFT282" s="412"/>
      <c r="AFU282" s="412"/>
      <c r="AFV282" s="412"/>
      <c r="AFW282" s="412"/>
      <c r="AFX282" s="412"/>
      <c r="AFY282" s="412"/>
      <c r="AFZ282" s="412"/>
      <c r="AGA282" s="412"/>
      <c r="AGB282" s="412"/>
      <c r="AGC282" s="412"/>
      <c r="AGD282" s="412"/>
      <c r="AGE282" s="412"/>
      <c r="AGF282" s="412"/>
      <c r="AGG282" s="412"/>
      <c r="AGH282" s="412"/>
      <c r="AGI282" s="412"/>
      <c r="AGJ282" s="412"/>
      <c r="AGK282" s="412"/>
      <c r="AGL282" s="412"/>
      <c r="AGM282" s="412"/>
      <c r="AGN282" s="412"/>
      <c r="AGO282" s="412"/>
      <c r="AGP282" s="412"/>
      <c r="AGQ282" s="412"/>
      <c r="AGR282" s="412"/>
      <c r="AGS282" s="412"/>
      <c r="AGT282" s="412"/>
      <c r="AGU282" s="412"/>
      <c r="AGV282" s="412"/>
      <c r="AGW282" s="412"/>
      <c r="AGX282" s="412"/>
      <c r="AGY282" s="412"/>
      <c r="AGZ282" s="412"/>
      <c r="AHA282" s="412"/>
      <c r="AHB282" s="413"/>
      <c r="AHC282" s="413"/>
      <c r="AHD282" s="413"/>
      <c r="AHE282" s="413"/>
      <c r="AHF282" s="413"/>
      <c r="AHG282" s="413"/>
      <c r="AHH282" s="413"/>
      <c r="AHI282" s="413"/>
      <c r="AHJ282" s="413"/>
      <c r="AHK282" s="413"/>
      <c r="AHL282" s="413"/>
      <c r="AHM282" s="413"/>
      <c r="AHN282" s="413"/>
      <c r="AHO282" s="413"/>
      <c r="AHP282" s="413"/>
      <c r="AHQ282" s="413"/>
      <c r="AHR282" s="413"/>
      <c r="AHS282" s="413"/>
      <c r="AHT282" s="413"/>
      <c r="AHU282" s="413"/>
      <c r="AHV282" s="413"/>
      <c r="AHW282" s="413"/>
      <c r="AHX282" s="413"/>
      <c r="AHY282" s="413"/>
      <c r="AHZ282" s="414"/>
      <c r="AIA282" s="414"/>
      <c r="AIB282" s="414"/>
      <c r="AIC282" s="414"/>
      <c r="AID282" s="414"/>
      <c r="AIE282" s="413"/>
      <c r="AIF282" s="413"/>
      <c r="AIG282" s="414"/>
      <c r="AIH282" s="414"/>
      <c r="AII282" s="413"/>
      <c r="AIJ282" s="413"/>
      <c r="AIK282" s="414"/>
      <c r="AIL282" s="414"/>
      <c r="AIM282" s="413"/>
      <c r="AIN282" s="413"/>
      <c r="AIO282" s="413"/>
      <c r="AIP282" s="413"/>
      <c r="AIQ282" s="413"/>
      <c r="AIR282" s="413"/>
      <c r="AIS282" s="413"/>
      <c r="AIT282" s="414"/>
      <c r="AIU282" s="414"/>
      <c r="AIV282" s="413"/>
      <c r="AIW282" s="413"/>
      <c r="AIX282" s="414"/>
      <c r="AIY282" s="414"/>
      <c r="AIZ282" s="413"/>
      <c r="AJA282" s="413"/>
      <c r="AJB282" s="413"/>
      <c r="AJC282" s="413"/>
      <c r="AJD282" s="413"/>
      <c r="AJE282" s="407"/>
      <c r="AJF282" s="439"/>
      <c r="AJG282" s="413"/>
      <c r="AJH282" s="413"/>
      <c r="AJI282" s="413"/>
      <c r="AJJ282" s="413"/>
      <c r="AJK282" s="413"/>
      <c r="AJL282" s="413"/>
      <c r="AJM282" s="413"/>
      <c r="AJN282" s="412"/>
      <c r="AJO282" s="412"/>
      <c r="AJP282" s="412"/>
      <c r="AJQ282" s="412"/>
      <c r="AJR282" s="412"/>
      <c r="AJS282" s="412"/>
      <c r="AJT282" s="412"/>
      <c r="AJU282" s="412"/>
      <c r="AJV282" s="412"/>
      <c r="AJW282" s="412"/>
      <c r="AJX282" s="412"/>
      <c r="AJY282" s="412"/>
      <c r="AJZ282" s="412"/>
      <c r="AKA282" s="412"/>
      <c r="AKB282" s="412"/>
      <c r="AKC282" s="412"/>
      <c r="AKD282" s="412"/>
      <c r="AKE282" s="412"/>
      <c r="AKF282" s="412"/>
      <c r="AKG282" s="412"/>
      <c r="AKH282" s="412"/>
      <c r="AKI282" s="412"/>
      <c r="AKJ282" s="412"/>
      <c r="AKK282" s="412"/>
      <c r="AKL282" s="412"/>
      <c r="AKM282" s="412"/>
      <c r="AKN282" s="412"/>
      <c r="AKO282" s="412"/>
      <c r="AKP282" s="412"/>
      <c r="AKQ282" s="412"/>
      <c r="AKR282" s="412"/>
      <c r="AKS282" s="412"/>
      <c r="AKT282" s="412"/>
      <c r="AKU282" s="412"/>
      <c r="AKV282" s="412"/>
      <c r="AKW282" s="412"/>
      <c r="AKX282" s="412"/>
      <c r="AKY282" s="412"/>
      <c r="AKZ282" s="412"/>
      <c r="ALA282" s="412"/>
      <c r="ALB282" s="412"/>
      <c r="ALC282" s="412"/>
      <c r="ALD282" s="412"/>
      <c r="ALE282" s="412"/>
      <c r="ALF282" s="413"/>
      <c r="ALG282" s="413"/>
      <c r="ALH282" s="413"/>
      <c r="ALI282" s="413"/>
      <c r="ALJ282" s="413"/>
      <c r="ALK282" s="413"/>
      <c r="ALL282" s="413"/>
      <c r="ALM282" s="413"/>
      <c r="ALN282" s="413"/>
      <c r="ALO282" s="413"/>
      <c r="ALP282" s="413"/>
      <c r="ALQ282" s="413"/>
      <c r="ALR282" s="413"/>
      <c r="ALS282" s="413"/>
      <c r="ALT282" s="413"/>
      <c r="ALU282" s="413"/>
      <c r="ALV282" s="413"/>
      <c r="ALW282" s="413"/>
      <c r="ALX282" s="413"/>
      <c r="ALY282" s="413"/>
      <c r="ALZ282" s="413"/>
      <c r="AMA282" s="413"/>
      <c r="AMB282" s="413"/>
      <c r="AMC282" s="413"/>
      <c r="AMD282" s="414"/>
      <c r="AME282" s="414"/>
      <c r="AMF282" s="414"/>
      <c r="AMG282" s="414"/>
      <c r="AMH282" s="414"/>
      <c r="AMI282" s="413"/>
      <c r="AMJ282" s="413"/>
      <c r="AMK282" s="414"/>
      <c r="AML282" s="414"/>
      <c r="AMM282" s="413"/>
      <c r="AMN282" s="413"/>
      <c r="AMO282" s="414"/>
      <c r="AMP282" s="414"/>
      <c r="AMQ282" s="413"/>
      <c r="AMR282" s="413"/>
      <c r="AMS282" s="413"/>
      <c r="AMT282" s="413"/>
      <c r="AMU282" s="413"/>
      <c r="AMV282" s="413"/>
      <c r="AMW282" s="413"/>
      <c r="AMX282" s="414"/>
      <c r="AMY282" s="414"/>
      <c r="AMZ282" s="413"/>
      <c r="ANA282" s="413"/>
      <c r="ANB282" s="414"/>
      <c r="ANC282" s="414"/>
      <c r="AND282" s="413"/>
      <c r="ANE282" s="413"/>
      <c r="ANF282" s="413"/>
      <c r="ANG282" s="413"/>
      <c r="ANH282" s="413"/>
      <c r="ANI282" s="407"/>
      <c r="ANJ282" s="439"/>
      <c r="ANK282" s="413"/>
      <c r="ANL282" s="413"/>
      <c r="ANM282" s="413"/>
      <c r="ANN282" s="413"/>
      <c r="ANO282" s="413"/>
      <c r="ANP282" s="413"/>
      <c r="ANQ282" s="413"/>
      <c r="ANR282" s="412"/>
      <c r="ANS282" s="412"/>
      <c r="ANT282" s="412"/>
      <c r="ANU282" s="412"/>
      <c r="ANV282" s="412"/>
      <c r="ANW282" s="412"/>
      <c r="ANX282" s="412"/>
      <c r="ANY282" s="412"/>
      <c r="ANZ282" s="412"/>
      <c r="AOA282" s="412"/>
      <c r="AOB282" s="412"/>
      <c r="AOC282" s="412"/>
      <c r="AOD282" s="412"/>
      <c r="AOE282" s="412"/>
      <c r="AOF282" s="412"/>
      <c r="AOG282" s="412"/>
      <c r="AOH282" s="412"/>
      <c r="AOI282" s="412"/>
      <c r="AOJ282" s="412"/>
      <c r="AOK282" s="412"/>
      <c r="AOL282" s="412"/>
      <c r="AOM282" s="412"/>
      <c r="AON282" s="412"/>
      <c r="AOO282" s="412"/>
      <c r="AOP282" s="412"/>
      <c r="AOQ282" s="412"/>
      <c r="AOR282" s="412"/>
      <c r="AOS282" s="412"/>
      <c r="AOT282" s="412"/>
      <c r="AOU282" s="412"/>
      <c r="AOV282" s="412"/>
      <c r="AOW282" s="412"/>
      <c r="AOX282" s="412"/>
      <c r="AOY282" s="412"/>
      <c r="AOZ282" s="412"/>
      <c r="APA282" s="412"/>
      <c r="APB282" s="412"/>
      <c r="APC282" s="412"/>
      <c r="APD282" s="412"/>
      <c r="APE282" s="412"/>
      <c r="APF282" s="412"/>
      <c r="APG282" s="412"/>
      <c r="APH282" s="412"/>
      <c r="API282" s="412"/>
      <c r="APJ282" s="413"/>
      <c r="APK282" s="413"/>
      <c r="APL282" s="413"/>
      <c r="APM282" s="413"/>
      <c r="APN282" s="413"/>
      <c r="APO282" s="413"/>
      <c r="APP282" s="413"/>
      <c r="APQ282" s="413"/>
      <c r="APR282" s="413"/>
      <c r="APS282" s="413"/>
      <c r="APT282" s="413"/>
      <c r="APU282" s="413"/>
      <c r="APV282" s="413"/>
      <c r="APW282" s="413"/>
      <c r="APX282" s="413"/>
      <c r="APY282" s="413"/>
      <c r="APZ282" s="413"/>
      <c r="AQA282" s="413"/>
      <c r="AQB282" s="413"/>
      <c r="AQC282" s="413"/>
      <c r="AQD282" s="413"/>
      <c r="AQE282" s="413"/>
      <c r="AQF282" s="413"/>
      <c r="AQG282" s="413"/>
      <c r="AQH282" s="414"/>
      <c r="AQI282" s="414"/>
      <c r="AQJ282" s="414"/>
      <c r="AQK282" s="414"/>
      <c r="AQL282" s="414"/>
      <c r="AQM282" s="413"/>
      <c r="AQN282" s="413"/>
      <c r="AQO282" s="414"/>
      <c r="AQP282" s="414"/>
      <c r="AQQ282" s="413"/>
      <c r="AQR282" s="413"/>
      <c r="AQS282" s="414"/>
      <c r="AQT282" s="414"/>
      <c r="AQU282" s="413"/>
      <c r="AQV282" s="413"/>
      <c r="AQW282" s="413"/>
      <c r="AQX282" s="413"/>
      <c r="AQY282" s="413"/>
      <c r="AQZ282" s="413"/>
      <c r="ARA282" s="413"/>
      <c r="ARB282" s="414"/>
      <c r="ARC282" s="414"/>
      <c r="ARD282" s="413"/>
      <c r="ARE282" s="413"/>
      <c r="ARF282" s="414"/>
      <c r="ARG282" s="414"/>
      <c r="ARH282" s="413"/>
      <c r="ARI282" s="413"/>
      <c r="ARJ282" s="413"/>
      <c r="ARK282" s="413"/>
      <c r="ARL282" s="413"/>
      <c r="ARM282" s="407"/>
      <c r="ARN282" s="439"/>
      <c r="ARO282" s="413"/>
      <c r="ARP282" s="413"/>
      <c r="ARQ282" s="413"/>
      <c r="ARR282" s="413"/>
      <c r="ARS282" s="413"/>
      <c r="ART282" s="413"/>
      <c r="ARU282" s="413"/>
      <c r="ARV282" s="412"/>
      <c r="ARW282" s="412"/>
      <c r="ARX282" s="412"/>
      <c r="ARY282" s="412"/>
      <c r="ARZ282" s="412"/>
      <c r="ASA282" s="412"/>
      <c r="ASB282" s="412"/>
      <c r="ASC282" s="412"/>
      <c r="ASD282" s="412"/>
      <c r="ASE282" s="412"/>
      <c r="ASF282" s="412"/>
      <c r="ASG282" s="412"/>
      <c r="ASH282" s="412"/>
      <c r="ASI282" s="412"/>
      <c r="ASJ282" s="412"/>
      <c r="ASK282" s="412"/>
      <c r="ASL282" s="412"/>
      <c r="ASM282" s="412"/>
      <c r="ASN282" s="412"/>
      <c r="ASO282" s="412"/>
      <c r="ASP282" s="412"/>
      <c r="ASQ282" s="412"/>
      <c r="ASR282" s="412"/>
      <c r="ASS282" s="412"/>
      <c r="AST282" s="412"/>
      <c r="ASU282" s="412"/>
      <c r="ASV282" s="412"/>
      <c r="ASW282" s="412"/>
      <c r="ASX282" s="412"/>
      <c r="ASY282" s="412"/>
      <c r="ASZ282" s="412"/>
      <c r="ATA282" s="412"/>
      <c r="ATB282" s="412"/>
      <c r="ATC282" s="412"/>
      <c r="ATD282" s="412"/>
      <c r="ATE282" s="412"/>
      <c r="ATF282" s="412"/>
      <c r="ATG282" s="412"/>
      <c r="ATH282" s="412"/>
      <c r="ATI282" s="412"/>
      <c r="ATJ282" s="412"/>
      <c r="ATK282" s="412"/>
      <c r="ATL282" s="412"/>
      <c r="ATM282" s="412"/>
      <c r="ATN282" s="413"/>
      <c r="ATO282" s="413"/>
      <c r="ATP282" s="413"/>
      <c r="ATQ282" s="413"/>
      <c r="ATR282" s="413"/>
      <c r="ATS282" s="413"/>
      <c r="ATT282" s="413"/>
      <c r="ATU282" s="413"/>
      <c r="ATV282" s="413"/>
      <c r="ATW282" s="413"/>
      <c r="ATX282" s="413"/>
      <c r="ATY282" s="413"/>
      <c r="ATZ282" s="413"/>
      <c r="AUA282" s="413"/>
      <c r="AUB282" s="413"/>
      <c r="AUC282" s="413"/>
      <c r="AUD282" s="413"/>
      <c r="AUE282" s="413"/>
      <c r="AUF282" s="413"/>
      <c r="AUG282" s="413"/>
      <c r="AUH282" s="413"/>
      <c r="AUI282" s="413"/>
      <c r="AUJ282" s="413"/>
      <c r="AUK282" s="413"/>
      <c r="AUL282" s="414"/>
      <c r="AUM282" s="414"/>
      <c r="AUN282" s="414"/>
      <c r="AUO282" s="414"/>
      <c r="AUP282" s="414"/>
      <c r="AUQ282" s="413"/>
      <c r="AUR282" s="413"/>
      <c r="AUS282" s="414"/>
      <c r="AUT282" s="414"/>
      <c r="AUU282" s="413"/>
      <c r="AUV282" s="413"/>
      <c r="AUW282" s="414"/>
      <c r="AUX282" s="414"/>
      <c r="AUY282" s="413"/>
      <c r="AUZ282" s="413"/>
      <c r="AVA282" s="413"/>
      <c r="AVB282" s="413"/>
      <c r="AVC282" s="413"/>
      <c r="AVD282" s="413"/>
      <c r="AVE282" s="413"/>
      <c r="AVF282" s="414"/>
      <c r="AVG282" s="414"/>
      <c r="AVH282" s="413"/>
      <c r="AVI282" s="413"/>
      <c r="AVJ282" s="414"/>
      <c r="AVK282" s="414"/>
      <c r="AVL282" s="413"/>
      <c r="AVM282" s="413"/>
      <c r="AVN282" s="413"/>
      <c r="AVO282" s="413"/>
      <c r="AVP282" s="413"/>
      <c r="AVQ282" s="407"/>
      <c r="AVR282" s="439"/>
      <c r="AVS282" s="413"/>
      <c r="AVT282" s="413"/>
      <c r="AVU282" s="413"/>
      <c r="AVV282" s="413"/>
      <c r="AVW282" s="413"/>
      <c r="AVX282" s="413"/>
      <c r="AVY282" s="413"/>
      <c r="AVZ282" s="412"/>
      <c r="AWA282" s="412"/>
      <c r="AWB282" s="412"/>
      <c r="AWC282" s="412"/>
      <c r="AWD282" s="412"/>
      <c r="AWE282" s="412"/>
      <c r="AWF282" s="412"/>
      <c r="AWG282" s="412"/>
      <c r="AWH282" s="412"/>
      <c r="AWI282" s="412"/>
      <c r="AWJ282" s="412"/>
      <c r="AWK282" s="412"/>
      <c r="AWL282" s="412"/>
      <c r="AWM282" s="412"/>
      <c r="AWN282" s="412"/>
      <c r="AWO282" s="412"/>
      <c r="AWP282" s="412"/>
      <c r="AWQ282" s="412"/>
      <c r="AWR282" s="412"/>
      <c r="AWS282" s="412"/>
      <c r="AWT282" s="412"/>
      <c r="AWU282" s="412"/>
      <c r="AWV282" s="412"/>
      <c r="AWW282" s="412"/>
      <c r="AWX282" s="412"/>
      <c r="AWY282" s="412"/>
      <c r="AWZ282" s="412"/>
      <c r="AXA282" s="412"/>
      <c r="AXB282" s="412"/>
      <c r="AXC282" s="412"/>
      <c r="AXD282" s="412"/>
      <c r="AXE282" s="412"/>
      <c r="AXF282" s="412"/>
      <c r="AXG282" s="412"/>
      <c r="AXH282" s="412"/>
      <c r="AXI282" s="412"/>
      <c r="AXJ282" s="412"/>
      <c r="AXK282" s="412"/>
      <c r="AXL282" s="412"/>
      <c r="AXM282" s="412"/>
      <c r="AXN282" s="412"/>
      <c r="AXO282" s="412"/>
      <c r="AXP282" s="412"/>
      <c r="AXQ282" s="412"/>
      <c r="AXR282" s="413"/>
      <c r="AXS282" s="413"/>
      <c r="AXT282" s="413"/>
      <c r="AXU282" s="413"/>
      <c r="AXV282" s="413"/>
      <c r="AXW282" s="413"/>
      <c r="AXX282" s="413"/>
      <c r="AXY282" s="413"/>
      <c r="AXZ282" s="413"/>
      <c r="AYA282" s="413"/>
      <c r="AYB282" s="413"/>
      <c r="AYC282" s="413"/>
      <c r="AYD282" s="413"/>
      <c r="AYE282" s="413"/>
      <c r="AYF282" s="413"/>
      <c r="AYG282" s="413"/>
      <c r="AYH282" s="413"/>
      <c r="AYI282" s="413"/>
      <c r="AYJ282" s="413"/>
      <c r="AYK282" s="413"/>
      <c r="AYL282" s="413"/>
      <c r="AYM282" s="413"/>
      <c r="AYN282" s="413"/>
      <c r="AYO282" s="413"/>
      <c r="AYP282" s="414"/>
      <c r="AYQ282" s="414"/>
      <c r="AYR282" s="414"/>
      <c r="AYS282" s="414"/>
      <c r="AYT282" s="414"/>
      <c r="AYU282" s="413"/>
      <c r="AYV282" s="413"/>
      <c r="AYW282" s="414"/>
      <c r="AYX282" s="414"/>
      <c r="AYY282" s="413"/>
      <c r="AYZ282" s="413"/>
      <c r="AZA282" s="414"/>
      <c r="AZB282" s="414"/>
      <c r="AZC282" s="413"/>
      <c r="AZD282" s="413"/>
      <c r="AZE282" s="413"/>
      <c r="AZF282" s="413"/>
      <c r="AZG282" s="413"/>
      <c r="AZH282" s="413"/>
      <c r="AZI282" s="413"/>
      <c r="AZJ282" s="414"/>
      <c r="AZK282" s="414"/>
      <c r="AZL282" s="413"/>
      <c r="AZM282" s="413"/>
      <c r="AZN282" s="414"/>
      <c r="AZO282" s="414"/>
      <c r="AZP282" s="413"/>
      <c r="AZQ282" s="413"/>
      <c r="AZR282" s="413"/>
      <c r="AZS282" s="413"/>
      <c r="AZT282" s="413"/>
      <c r="AZU282" s="407"/>
      <c r="AZV282" s="439"/>
      <c r="AZW282" s="413"/>
      <c r="AZX282" s="413"/>
      <c r="AZY282" s="413"/>
      <c r="AZZ282" s="413"/>
      <c r="BAA282" s="413"/>
      <c r="BAB282" s="413"/>
      <c r="BAC282" s="413"/>
      <c r="BAD282" s="412"/>
      <c r="BAE282" s="412"/>
      <c r="BAF282" s="412"/>
      <c r="BAG282" s="412"/>
      <c r="BAH282" s="412"/>
      <c r="BAI282" s="412"/>
      <c r="BAJ282" s="412"/>
      <c r="BAK282" s="412"/>
      <c r="BAL282" s="412"/>
      <c r="BAM282" s="412"/>
      <c r="BAN282" s="412"/>
      <c r="BAO282" s="412"/>
      <c r="BAP282" s="412"/>
      <c r="BAQ282" s="412"/>
      <c r="BAR282" s="412"/>
      <c r="BAS282" s="412"/>
      <c r="BAT282" s="412"/>
      <c r="BAU282" s="412"/>
      <c r="BAV282" s="412"/>
      <c r="BAW282" s="412"/>
      <c r="BAX282" s="412"/>
      <c r="BAY282" s="412"/>
      <c r="BAZ282" s="412"/>
      <c r="BBA282" s="412"/>
      <c r="BBB282" s="412"/>
      <c r="BBC282" s="412"/>
      <c r="BBD282" s="412"/>
      <c r="BBE282" s="412"/>
      <c r="BBF282" s="412"/>
      <c r="BBG282" s="412"/>
      <c r="BBH282" s="412"/>
      <c r="BBI282" s="412"/>
      <c r="BBJ282" s="412"/>
      <c r="BBK282" s="412"/>
      <c r="BBL282" s="412"/>
      <c r="BBM282" s="412"/>
      <c r="BBN282" s="412"/>
      <c r="BBO282" s="412"/>
      <c r="BBP282" s="412"/>
      <c r="BBQ282" s="412"/>
      <c r="BBR282" s="412"/>
      <c r="BBS282" s="412"/>
      <c r="BBT282" s="412"/>
      <c r="BBU282" s="412"/>
      <c r="BBV282" s="413"/>
      <c r="BBW282" s="413"/>
      <c r="BBX282" s="413"/>
      <c r="BBY282" s="413"/>
      <c r="BBZ282" s="413"/>
      <c r="BCA282" s="413"/>
      <c r="BCB282" s="413"/>
      <c r="BCC282" s="413"/>
      <c r="BCD282" s="413"/>
      <c r="BCE282" s="413"/>
      <c r="BCF282" s="413"/>
      <c r="BCG282" s="413"/>
      <c r="BCH282" s="413"/>
      <c r="BCI282" s="413"/>
      <c r="BCJ282" s="413"/>
      <c r="BCK282" s="413"/>
      <c r="BCL282" s="413"/>
      <c r="BCM282" s="413"/>
      <c r="BCN282" s="413"/>
      <c r="BCO282" s="413"/>
      <c r="BCP282" s="413"/>
      <c r="BCQ282" s="413"/>
      <c r="BCR282" s="413"/>
      <c r="BCS282" s="413"/>
      <c r="BCT282" s="414"/>
      <c r="BCU282" s="414"/>
      <c r="BCV282" s="414"/>
      <c r="BCW282" s="414"/>
      <c r="BCX282" s="414"/>
      <c r="BCY282" s="413"/>
      <c r="BCZ282" s="413"/>
      <c r="BDA282" s="414"/>
      <c r="BDB282" s="414"/>
      <c r="BDC282" s="413"/>
      <c r="BDD282" s="413"/>
      <c r="BDE282" s="414"/>
      <c r="BDF282" s="414"/>
      <c r="BDG282" s="413"/>
      <c r="BDH282" s="413"/>
      <c r="BDI282" s="413"/>
      <c r="BDJ282" s="413"/>
      <c r="BDK282" s="413"/>
      <c r="BDL282" s="413"/>
      <c r="BDM282" s="413"/>
      <c r="BDN282" s="414"/>
      <c r="BDO282" s="414"/>
      <c r="BDP282" s="413"/>
      <c r="BDQ282" s="413"/>
      <c r="BDR282" s="414"/>
      <c r="BDS282" s="414"/>
      <c r="BDT282" s="413"/>
      <c r="BDU282" s="413"/>
      <c r="BDV282" s="413"/>
      <c r="BDW282" s="413"/>
      <c r="BDX282" s="413"/>
      <c r="BDY282" s="407"/>
      <c r="BDZ282" s="439"/>
      <c r="BEA282" s="413"/>
      <c r="BEB282" s="413"/>
      <c r="BEC282" s="413"/>
      <c r="BED282" s="413"/>
      <c r="BEE282" s="413"/>
      <c r="BEF282" s="413"/>
      <c r="BEG282" s="413"/>
      <c r="BEH282" s="412"/>
      <c r="BEI282" s="412"/>
      <c r="BEJ282" s="412"/>
      <c r="BEK282" s="412"/>
      <c r="BEL282" s="412"/>
      <c r="BEM282" s="412"/>
      <c r="BEN282" s="412"/>
      <c r="BEO282" s="412"/>
      <c r="BEP282" s="412"/>
      <c r="BEQ282" s="412"/>
      <c r="BER282" s="412"/>
      <c r="BES282" s="412"/>
      <c r="BET282" s="412"/>
      <c r="BEU282" s="412"/>
      <c r="BEV282" s="412"/>
      <c r="BEW282" s="412"/>
      <c r="BEX282" s="412"/>
      <c r="BEY282" s="412"/>
      <c r="BEZ282" s="412"/>
      <c r="BFA282" s="412"/>
      <c r="BFB282" s="412"/>
      <c r="BFC282" s="412"/>
      <c r="BFD282" s="412"/>
      <c r="BFE282" s="412"/>
      <c r="BFF282" s="412"/>
      <c r="BFG282" s="412"/>
      <c r="BFH282" s="412"/>
      <c r="BFI282" s="412"/>
      <c r="BFJ282" s="412"/>
      <c r="BFK282" s="412"/>
      <c r="BFL282" s="412"/>
      <c r="BFM282" s="412"/>
      <c r="BFN282" s="412"/>
      <c r="BFO282" s="412"/>
      <c r="BFP282" s="412"/>
      <c r="BFQ282" s="412"/>
      <c r="BFR282" s="412"/>
      <c r="BFS282" s="412"/>
      <c r="BFT282" s="412"/>
      <c r="BFU282" s="412"/>
      <c r="BFV282" s="412"/>
      <c r="BFW282" s="412"/>
      <c r="BFX282" s="412"/>
      <c r="BFY282" s="412"/>
      <c r="BFZ282" s="413"/>
      <c r="BGA282" s="413"/>
      <c r="BGB282" s="413"/>
      <c r="BGC282" s="413"/>
      <c r="BGD282" s="413"/>
      <c r="BGE282" s="413"/>
      <c r="BGF282" s="413"/>
      <c r="BGG282" s="413"/>
      <c r="BGH282" s="413"/>
      <c r="BGI282" s="413"/>
      <c r="BGJ282" s="413"/>
      <c r="BGK282" s="413"/>
      <c r="BGL282" s="413"/>
      <c r="BGM282" s="413"/>
      <c r="BGN282" s="413"/>
      <c r="BGO282" s="413"/>
      <c r="BGP282" s="413"/>
      <c r="BGQ282" s="413"/>
      <c r="BGR282" s="413"/>
      <c r="BGS282" s="413"/>
      <c r="BGT282" s="413"/>
      <c r="BGU282" s="413"/>
      <c r="BGV282" s="413"/>
      <c r="BGW282" s="413"/>
      <c r="BGX282" s="414"/>
      <c r="BGY282" s="414"/>
      <c r="BGZ282" s="414"/>
      <c r="BHA282" s="414"/>
      <c r="BHB282" s="414"/>
      <c r="BHC282" s="413"/>
      <c r="BHD282" s="413"/>
      <c r="BHE282" s="414"/>
      <c r="BHF282" s="414"/>
      <c r="BHG282" s="413"/>
      <c r="BHH282" s="413"/>
      <c r="BHI282" s="414"/>
      <c r="BHJ282" s="414"/>
      <c r="BHK282" s="413"/>
      <c r="BHL282" s="413"/>
      <c r="BHM282" s="413"/>
      <c r="BHN282" s="413"/>
      <c r="BHO282" s="413"/>
      <c r="BHP282" s="413"/>
      <c r="BHQ282" s="413"/>
      <c r="BHR282" s="414"/>
      <c r="BHS282" s="414"/>
      <c r="BHT282" s="413"/>
      <c r="BHU282" s="413"/>
      <c r="BHV282" s="414"/>
      <c r="BHW282" s="414"/>
      <c r="BHX282" s="413"/>
      <c r="BHY282" s="413"/>
      <c r="BHZ282" s="413"/>
      <c r="BIA282" s="413"/>
      <c r="BIB282" s="413"/>
      <c r="BIC282" s="407"/>
      <c r="BID282" s="439"/>
      <c r="BIE282" s="413"/>
      <c r="BIF282" s="413"/>
      <c r="BIG282" s="413"/>
      <c r="BIH282" s="413"/>
      <c r="BII282" s="413"/>
      <c r="BIJ282" s="413"/>
      <c r="BIK282" s="413"/>
      <c r="BIL282" s="412"/>
      <c r="BIM282" s="412"/>
      <c r="BIN282" s="412"/>
      <c r="BIO282" s="412"/>
      <c r="BIP282" s="412"/>
      <c r="BIQ282" s="412"/>
      <c r="BIR282" s="412"/>
      <c r="BIS282" s="412"/>
      <c r="BIT282" s="412"/>
      <c r="BIU282" s="412"/>
      <c r="BIV282" s="412"/>
      <c r="BIW282" s="412"/>
      <c r="BIX282" s="412"/>
      <c r="BIY282" s="412"/>
      <c r="BIZ282" s="412"/>
      <c r="BJA282" s="412"/>
      <c r="BJB282" s="412"/>
      <c r="BJC282" s="412"/>
      <c r="BJD282" s="412"/>
      <c r="BJE282" s="412"/>
      <c r="BJF282" s="412"/>
      <c r="BJG282" s="412"/>
      <c r="BJH282" s="412"/>
      <c r="BJI282" s="412"/>
      <c r="BJJ282" s="412"/>
      <c r="BJK282" s="412"/>
      <c r="BJL282" s="412"/>
      <c r="BJM282" s="412"/>
      <c r="BJN282" s="412"/>
      <c r="BJO282" s="412"/>
      <c r="BJP282" s="412"/>
      <c r="BJQ282" s="412"/>
      <c r="BJR282" s="412"/>
      <c r="BJS282" s="412"/>
      <c r="BJT282" s="412"/>
      <c r="BJU282" s="412"/>
      <c r="BJV282" s="412"/>
      <c r="BJW282" s="412"/>
      <c r="BJX282" s="412"/>
      <c r="BJY282" s="412"/>
      <c r="BJZ282" s="412"/>
      <c r="BKA282" s="412"/>
      <c r="BKB282" s="412"/>
      <c r="BKC282" s="412"/>
      <c r="BKD282" s="413"/>
      <c r="BKE282" s="413"/>
      <c r="BKF282" s="413"/>
      <c r="BKG282" s="413"/>
      <c r="BKH282" s="413"/>
      <c r="BKI282" s="413"/>
      <c r="BKJ282" s="413"/>
      <c r="BKK282" s="413"/>
      <c r="BKL282" s="413"/>
      <c r="BKM282" s="413"/>
      <c r="BKN282" s="413"/>
      <c r="BKO282" s="413"/>
      <c r="BKP282" s="413"/>
      <c r="BKQ282" s="413"/>
      <c r="BKR282" s="413"/>
      <c r="BKS282" s="413"/>
      <c r="BKT282" s="413"/>
      <c r="BKU282" s="413"/>
      <c r="BKV282" s="413"/>
      <c r="BKW282" s="413"/>
      <c r="BKX282" s="413"/>
      <c r="BKY282" s="413"/>
      <c r="BKZ282" s="413"/>
      <c r="BLA282" s="413"/>
      <c r="BLB282" s="414"/>
      <c r="BLC282" s="414"/>
      <c r="BLD282" s="414"/>
      <c r="BLE282" s="414"/>
      <c r="BLF282" s="414"/>
      <c r="BLG282" s="413"/>
      <c r="BLH282" s="413"/>
      <c r="BLI282" s="414"/>
      <c r="BLJ282" s="414"/>
      <c r="BLK282" s="413"/>
      <c r="BLL282" s="413"/>
      <c r="BLM282" s="414"/>
      <c r="BLN282" s="414"/>
      <c r="BLO282" s="413"/>
      <c r="BLP282" s="413"/>
      <c r="BLQ282" s="413"/>
      <c r="BLR282" s="413"/>
      <c r="BLS282" s="413"/>
      <c r="BLT282" s="413"/>
      <c r="BLU282" s="413"/>
      <c r="BLV282" s="414"/>
      <c r="BLW282" s="414"/>
      <c r="BLX282" s="413"/>
      <c r="BLY282" s="413"/>
      <c r="BLZ282" s="414"/>
      <c r="BMA282" s="414"/>
      <c r="BMB282" s="413"/>
      <c r="BMC282" s="413"/>
      <c r="BMD282" s="413"/>
      <c r="BME282" s="413"/>
      <c r="BMF282" s="413"/>
      <c r="BMG282" s="407"/>
      <c r="BMH282" s="439"/>
      <c r="BMI282" s="413"/>
      <c r="BMJ282" s="413"/>
      <c r="BMK282" s="413"/>
      <c r="BML282" s="413"/>
      <c r="BMM282" s="413"/>
      <c r="BMN282" s="413"/>
      <c r="BMO282" s="413"/>
      <c r="BMP282" s="412"/>
      <c r="BMQ282" s="412"/>
      <c r="BMR282" s="412"/>
      <c r="BMS282" s="412"/>
      <c r="BMT282" s="412"/>
      <c r="BMU282" s="412"/>
      <c r="BMV282" s="412"/>
      <c r="BMW282" s="412"/>
      <c r="BMX282" s="412"/>
      <c r="BMY282" s="412"/>
      <c r="BMZ282" s="412"/>
      <c r="BNA282" s="412"/>
      <c r="BNB282" s="412"/>
      <c r="BNC282" s="412"/>
      <c r="BND282" s="412"/>
      <c r="BNE282" s="412"/>
      <c r="BNF282" s="412"/>
      <c r="BNG282" s="412"/>
      <c r="BNH282" s="412"/>
      <c r="BNI282" s="412"/>
      <c r="BNJ282" s="412"/>
      <c r="BNK282" s="412"/>
      <c r="BNL282" s="412"/>
      <c r="BNM282" s="412"/>
      <c r="BNN282" s="412"/>
      <c r="BNO282" s="412"/>
      <c r="BNP282" s="412"/>
      <c r="BNQ282" s="412"/>
      <c r="BNR282" s="412"/>
      <c r="BNS282" s="412"/>
      <c r="BNT282" s="412"/>
      <c r="BNU282" s="412"/>
      <c r="BNV282" s="412"/>
      <c r="BNW282" s="412"/>
      <c r="BNX282" s="412"/>
      <c r="BNY282" s="412"/>
      <c r="BNZ282" s="412"/>
      <c r="BOA282" s="412"/>
      <c r="BOB282" s="412"/>
      <c r="BOC282" s="412"/>
      <c r="BOD282" s="412"/>
      <c r="BOE282" s="412"/>
      <c r="BOF282" s="412"/>
      <c r="BOG282" s="412"/>
      <c r="BOH282" s="413"/>
      <c r="BOI282" s="413"/>
      <c r="BOJ282" s="413"/>
      <c r="BOK282" s="413"/>
      <c r="BOL282" s="413"/>
      <c r="BOM282" s="413"/>
      <c r="BON282" s="413"/>
      <c r="BOO282" s="413"/>
      <c r="BOP282" s="413"/>
      <c r="BOQ282" s="413"/>
      <c r="BOR282" s="413"/>
      <c r="BOS282" s="413"/>
      <c r="BOT282" s="413"/>
      <c r="BOU282" s="413"/>
      <c r="BOV282" s="413"/>
      <c r="BOW282" s="413"/>
      <c r="BOX282" s="413"/>
      <c r="BOY282" s="413"/>
      <c r="BOZ282" s="413"/>
      <c r="BPA282" s="413"/>
      <c r="BPB282" s="413"/>
      <c r="BPC282" s="413"/>
      <c r="BPD282" s="413"/>
      <c r="BPE282" s="413"/>
      <c r="BPF282" s="414"/>
      <c r="BPG282" s="414"/>
      <c r="BPH282" s="414"/>
      <c r="BPI282" s="414"/>
      <c r="BPJ282" s="414"/>
      <c r="BPK282" s="413"/>
      <c r="BPL282" s="413"/>
      <c r="BPM282" s="414"/>
      <c r="BPN282" s="414"/>
      <c r="BPO282" s="413"/>
      <c r="BPP282" s="413"/>
      <c r="BPQ282" s="414"/>
      <c r="BPR282" s="414"/>
      <c r="BPS282" s="413"/>
      <c r="BPT282" s="413"/>
      <c r="BPU282" s="413"/>
      <c r="BPV282" s="413"/>
      <c r="BPW282" s="413"/>
      <c r="BPX282" s="413"/>
      <c r="BPY282" s="413"/>
      <c r="BPZ282" s="414"/>
      <c r="BQA282" s="414"/>
      <c r="BQB282" s="413"/>
      <c r="BQC282" s="413"/>
      <c r="BQD282" s="414"/>
      <c r="BQE282" s="414"/>
      <c r="BQF282" s="413"/>
      <c r="BQG282" s="413"/>
      <c r="BQH282" s="413"/>
      <c r="BQI282" s="413"/>
      <c r="BQJ282" s="413"/>
      <c r="BQK282" s="407"/>
      <c r="BQL282" s="439"/>
      <c r="BQM282" s="413"/>
      <c r="BQN282" s="413"/>
      <c r="BQO282" s="413"/>
      <c r="BQP282" s="413"/>
      <c r="BQQ282" s="413"/>
      <c r="BQR282" s="413"/>
      <c r="BQS282" s="413"/>
      <c r="BQT282" s="412"/>
      <c r="BQU282" s="412"/>
      <c r="BQV282" s="412"/>
      <c r="BQW282" s="412"/>
      <c r="BQX282" s="412"/>
      <c r="BQY282" s="412"/>
      <c r="BQZ282" s="412"/>
      <c r="BRA282" s="412"/>
      <c r="BRB282" s="412"/>
      <c r="BRC282" s="412"/>
      <c r="BRD282" s="412"/>
      <c r="BRE282" s="412"/>
      <c r="BRF282" s="412"/>
      <c r="BRG282" s="412"/>
      <c r="BRH282" s="412"/>
      <c r="BRI282" s="412"/>
      <c r="BRJ282" s="412"/>
      <c r="BRK282" s="412"/>
      <c r="BRL282" s="412"/>
      <c r="BRM282" s="412"/>
      <c r="BRN282" s="412"/>
      <c r="BRO282" s="412"/>
      <c r="BRP282" s="412"/>
      <c r="BRQ282" s="412"/>
      <c r="BRR282" s="412"/>
      <c r="BRS282" s="412"/>
      <c r="BRT282" s="412"/>
      <c r="BRU282" s="412"/>
      <c r="BRV282" s="412"/>
      <c r="BRW282" s="412"/>
      <c r="BRX282" s="412"/>
      <c r="BRY282" s="412"/>
      <c r="BRZ282" s="412"/>
      <c r="BSA282" s="412"/>
      <c r="BSB282" s="412"/>
      <c r="BSC282" s="412"/>
      <c r="BSD282" s="412"/>
      <c r="BSE282" s="412"/>
      <c r="BSF282" s="412"/>
      <c r="BSG282" s="412"/>
      <c r="BSH282" s="412"/>
      <c r="BSI282" s="412"/>
      <c r="BSJ282" s="412"/>
      <c r="BSK282" s="412"/>
      <c r="BSL282" s="413"/>
      <c r="BSM282" s="413"/>
      <c r="BSN282" s="413"/>
      <c r="BSO282" s="413"/>
      <c r="BSP282" s="413"/>
      <c r="BSQ282" s="413"/>
      <c r="BSR282" s="413"/>
      <c r="BSS282" s="413"/>
      <c r="BST282" s="413"/>
      <c r="BSU282" s="413"/>
      <c r="BSV282" s="413"/>
      <c r="BSW282" s="413"/>
      <c r="BSX282" s="413"/>
      <c r="BSY282" s="413"/>
      <c r="BSZ282" s="413"/>
      <c r="BTA282" s="413"/>
      <c r="BTB282" s="413"/>
      <c r="BTC282" s="413"/>
      <c r="BTD282" s="413"/>
      <c r="BTE282" s="413"/>
      <c r="BTF282" s="413"/>
      <c r="BTG282" s="413"/>
      <c r="BTH282" s="413"/>
      <c r="BTI282" s="413"/>
      <c r="BTJ282" s="414"/>
      <c r="BTK282" s="414"/>
      <c r="BTL282" s="414"/>
      <c r="BTM282" s="414"/>
      <c r="BTN282" s="414"/>
      <c r="BTO282" s="413"/>
      <c r="BTP282" s="413"/>
      <c r="BTQ282" s="414"/>
      <c r="BTR282" s="414"/>
      <c r="BTS282" s="413"/>
      <c r="BTT282" s="413"/>
      <c r="BTU282" s="414"/>
      <c r="BTV282" s="414"/>
      <c r="BTW282" s="413"/>
      <c r="BTX282" s="413"/>
      <c r="BTY282" s="413"/>
      <c r="BTZ282" s="413"/>
      <c r="BUA282" s="413"/>
      <c r="BUB282" s="413"/>
      <c r="BUC282" s="413"/>
      <c r="BUD282" s="414"/>
      <c r="BUE282" s="414"/>
      <c r="BUF282" s="413"/>
      <c r="BUG282" s="413"/>
      <c r="BUH282" s="414"/>
      <c r="BUI282" s="414"/>
      <c r="BUJ282" s="413"/>
      <c r="BUK282" s="413"/>
      <c r="BUL282" s="413"/>
      <c r="BUM282" s="413"/>
      <c r="BUN282" s="413"/>
      <c r="BUO282" s="407"/>
      <c r="BUP282" s="439"/>
      <c r="BUQ282" s="413"/>
      <c r="BUR282" s="413"/>
      <c r="BUS282" s="413"/>
      <c r="BUT282" s="413"/>
      <c r="BUU282" s="413"/>
      <c r="BUV282" s="413"/>
      <c r="BUW282" s="413"/>
      <c r="BUX282" s="412"/>
      <c r="BUY282" s="412"/>
      <c r="BUZ282" s="412"/>
      <c r="BVA282" s="412"/>
      <c r="BVB282" s="412"/>
      <c r="BVC282" s="412"/>
      <c r="BVD282" s="412"/>
      <c r="BVE282" s="412"/>
      <c r="BVF282" s="412"/>
      <c r="BVG282" s="412"/>
      <c r="BVH282" s="412"/>
      <c r="BVI282" s="412"/>
      <c r="BVJ282" s="412"/>
      <c r="BVK282" s="412"/>
      <c r="BVL282" s="412"/>
      <c r="BVM282" s="412"/>
      <c r="BVN282" s="412"/>
      <c r="BVO282" s="412"/>
      <c r="BVP282" s="412"/>
      <c r="BVQ282" s="412"/>
      <c r="BVR282" s="412"/>
      <c r="BVS282" s="412"/>
      <c r="BVT282" s="412"/>
      <c r="BVU282" s="412"/>
      <c r="BVV282" s="412"/>
      <c r="BVW282" s="412"/>
      <c r="BVX282" s="412"/>
      <c r="BVY282" s="412"/>
      <c r="BVZ282" s="412"/>
      <c r="BWA282" s="412"/>
      <c r="BWB282" s="412"/>
      <c r="BWC282" s="412"/>
      <c r="BWD282" s="412"/>
      <c r="BWE282" s="412"/>
      <c r="BWF282" s="412"/>
      <c r="BWG282" s="412"/>
      <c r="BWH282" s="412"/>
      <c r="BWI282" s="412"/>
      <c r="BWJ282" s="412"/>
      <c r="BWK282" s="412"/>
      <c r="BWL282" s="412"/>
      <c r="BWM282" s="412"/>
      <c r="BWN282" s="412"/>
      <c r="BWO282" s="412"/>
      <c r="BWP282" s="413"/>
      <c r="BWQ282" s="413"/>
      <c r="BWR282" s="413"/>
      <c r="BWS282" s="413"/>
      <c r="BWT282" s="413"/>
      <c r="BWU282" s="413"/>
      <c r="BWV282" s="413"/>
      <c r="BWW282" s="413"/>
      <c r="BWX282" s="413"/>
      <c r="BWY282" s="413"/>
      <c r="BWZ282" s="413"/>
      <c r="BXA282" s="413"/>
      <c r="BXB282" s="413"/>
      <c r="BXC282" s="413"/>
      <c r="BXD282" s="413"/>
      <c r="BXE282" s="413"/>
      <c r="BXF282" s="413"/>
      <c r="BXG282" s="413"/>
      <c r="BXH282" s="413"/>
      <c r="BXI282" s="413"/>
      <c r="BXJ282" s="413"/>
      <c r="BXK282" s="413"/>
      <c r="BXL282" s="413"/>
      <c r="BXM282" s="413"/>
      <c r="BXN282" s="414"/>
      <c r="BXO282" s="414"/>
      <c r="BXP282" s="414"/>
      <c r="BXQ282" s="414"/>
      <c r="BXR282" s="414"/>
      <c r="BXS282" s="413"/>
      <c r="BXT282" s="413"/>
      <c r="BXU282" s="414"/>
      <c r="BXV282" s="414"/>
      <c r="BXW282" s="413"/>
      <c r="BXX282" s="413"/>
      <c r="BXY282" s="414"/>
      <c r="BXZ282" s="414"/>
      <c r="BYA282" s="413"/>
      <c r="BYB282" s="413"/>
      <c r="BYC282" s="413"/>
      <c r="BYD282" s="413"/>
      <c r="BYE282" s="413"/>
      <c r="BYF282" s="413"/>
      <c r="BYG282" s="413"/>
      <c r="BYH282" s="414"/>
      <c r="BYI282" s="414"/>
      <c r="BYJ282" s="413"/>
      <c r="BYK282" s="413"/>
      <c r="BYL282" s="414"/>
      <c r="BYM282" s="414"/>
      <c r="BYN282" s="413"/>
      <c r="BYO282" s="413"/>
      <c r="BYP282" s="413"/>
      <c r="BYQ282" s="413"/>
      <c r="BYR282" s="413"/>
      <c r="BYS282" s="407"/>
      <c r="BYT282" s="439"/>
      <c r="BYU282" s="413"/>
      <c r="BYV282" s="413"/>
      <c r="BYW282" s="413"/>
      <c r="BYX282" s="413"/>
      <c r="BYY282" s="413"/>
      <c r="BYZ282" s="413"/>
      <c r="BZA282" s="413"/>
      <c r="BZB282" s="412"/>
      <c r="BZC282" s="412"/>
      <c r="BZD282" s="412"/>
      <c r="BZE282" s="412"/>
      <c r="BZF282" s="412"/>
      <c r="BZG282" s="412"/>
      <c r="BZH282" s="412"/>
      <c r="BZI282" s="412"/>
      <c r="BZJ282" s="412"/>
      <c r="BZK282" s="412"/>
      <c r="BZL282" s="412"/>
      <c r="BZM282" s="412"/>
      <c r="BZN282" s="412"/>
      <c r="BZO282" s="412"/>
      <c r="BZP282" s="412"/>
      <c r="BZQ282" s="412"/>
      <c r="BZR282" s="412"/>
      <c r="BZS282" s="412"/>
      <c r="BZT282" s="412"/>
      <c r="BZU282" s="412"/>
      <c r="BZV282" s="412"/>
      <c r="BZW282" s="412"/>
      <c r="BZX282" s="412"/>
      <c r="BZY282" s="412"/>
      <c r="BZZ282" s="412"/>
      <c r="CAA282" s="412"/>
      <c r="CAB282" s="412"/>
      <c r="CAC282" s="412"/>
      <c r="CAD282" s="412"/>
      <c r="CAE282" s="412"/>
      <c r="CAF282" s="412"/>
      <c r="CAG282" s="412"/>
      <c r="CAH282" s="412"/>
      <c r="CAI282" s="412"/>
      <c r="CAJ282" s="412"/>
      <c r="CAK282" s="412"/>
      <c r="CAL282" s="412"/>
      <c r="CAM282" s="412"/>
      <c r="CAN282" s="412"/>
      <c r="CAO282" s="412"/>
      <c r="CAP282" s="412"/>
      <c r="CAQ282" s="412"/>
      <c r="CAR282" s="412"/>
      <c r="CAS282" s="412"/>
      <c r="CAT282" s="413"/>
      <c r="CAU282" s="413"/>
      <c r="CAV282" s="413"/>
      <c r="CAW282" s="413"/>
      <c r="CAX282" s="413"/>
      <c r="CAY282" s="413"/>
      <c r="CAZ282" s="413"/>
      <c r="CBA282" s="413"/>
      <c r="CBB282" s="413"/>
      <c r="CBC282" s="413"/>
      <c r="CBD282" s="413"/>
      <c r="CBE282" s="413"/>
      <c r="CBF282" s="413"/>
      <c r="CBG282" s="413"/>
      <c r="CBH282" s="413"/>
      <c r="CBI282" s="413"/>
      <c r="CBJ282" s="413"/>
      <c r="CBK282" s="413"/>
      <c r="CBL282" s="413"/>
      <c r="CBM282" s="413"/>
      <c r="CBN282" s="413"/>
      <c r="CBO282" s="413"/>
      <c r="CBP282" s="413"/>
      <c r="CBQ282" s="413"/>
      <c r="CBR282" s="414"/>
      <c r="CBS282" s="414"/>
      <c r="CBT282" s="414"/>
      <c r="CBU282" s="414"/>
      <c r="CBV282" s="414"/>
      <c r="CBW282" s="413"/>
      <c r="CBX282" s="413"/>
      <c r="CBY282" s="414"/>
      <c r="CBZ282" s="414"/>
      <c r="CCA282" s="413"/>
      <c r="CCB282" s="413"/>
      <c r="CCC282" s="414"/>
      <c r="CCD282" s="414"/>
      <c r="CCE282" s="413"/>
      <c r="CCF282" s="413"/>
      <c r="CCG282" s="413"/>
      <c r="CCH282" s="413"/>
      <c r="CCI282" s="413"/>
      <c r="CCJ282" s="413"/>
      <c r="CCK282" s="413"/>
      <c r="CCL282" s="414"/>
      <c r="CCM282" s="414"/>
      <c r="CCN282" s="413"/>
      <c r="CCO282" s="413"/>
      <c r="CCP282" s="414"/>
      <c r="CCQ282" s="414"/>
      <c r="CCR282" s="413"/>
      <c r="CCS282" s="413"/>
      <c r="CCT282" s="413"/>
      <c r="CCU282" s="413"/>
      <c r="CCV282" s="413"/>
      <c r="CCW282" s="407"/>
      <c r="CCX282" s="439"/>
      <c r="CCY282" s="413"/>
      <c r="CCZ282" s="413"/>
      <c r="CDA282" s="413"/>
      <c r="CDB282" s="413"/>
      <c r="CDC282" s="413"/>
      <c r="CDD282" s="413"/>
      <c r="CDE282" s="413"/>
      <c r="CDF282" s="412"/>
      <c r="CDG282" s="412"/>
      <c r="CDH282" s="412"/>
      <c r="CDI282" s="412"/>
      <c r="CDJ282" s="412"/>
      <c r="CDK282" s="412"/>
      <c r="CDL282" s="412"/>
      <c r="CDM282" s="412"/>
      <c r="CDN282" s="412"/>
      <c r="CDO282" s="412"/>
      <c r="CDP282" s="412"/>
      <c r="CDQ282" s="412"/>
      <c r="CDR282" s="412"/>
      <c r="CDS282" s="412"/>
      <c r="CDT282" s="412"/>
      <c r="CDU282" s="412"/>
      <c r="CDV282" s="412"/>
      <c r="CDW282" s="412"/>
      <c r="CDX282" s="412"/>
      <c r="CDY282" s="412"/>
      <c r="CDZ282" s="412"/>
      <c r="CEA282" s="412"/>
      <c r="CEB282" s="412"/>
      <c r="CEC282" s="412"/>
      <c r="CED282" s="412"/>
      <c r="CEE282" s="412"/>
      <c r="CEF282" s="412"/>
      <c r="CEG282" s="412"/>
      <c r="CEH282" s="412"/>
      <c r="CEI282" s="412"/>
      <c r="CEJ282" s="412"/>
      <c r="CEK282" s="412"/>
      <c r="CEL282" s="412"/>
      <c r="CEM282" s="412"/>
      <c r="CEN282" s="412"/>
      <c r="CEO282" s="412"/>
      <c r="CEP282" s="412"/>
      <c r="CEQ282" s="412"/>
      <c r="CER282" s="412"/>
      <c r="CES282" s="412"/>
      <c r="CET282" s="412"/>
      <c r="CEU282" s="412"/>
      <c r="CEV282" s="412"/>
      <c r="CEW282" s="412"/>
      <c r="CEX282" s="413"/>
      <c r="CEY282" s="413"/>
      <c r="CEZ282" s="413"/>
      <c r="CFA282" s="413"/>
      <c r="CFB282" s="413"/>
      <c r="CFC282" s="413"/>
      <c r="CFD282" s="413"/>
      <c r="CFE282" s="413"/>
      <c r="CFF282" s="413"/>
      <c r="CFG282" s="413"/>
      <c r="CFH282" s="413"/>
      <c r="CFI282" s="413"/>
      <c r="CFJ282" s="413"/>
      <c r="CFK282" s="413"/>
      <c r="CFL282" s="413"/>
      <c r="CFM282" s="413"/>
      <c r="CFN282" s="413"/>
      <c r="CFO282" s="413"/>
      <c r="CFP282" s="413"/>
      <c r="CFQ282" s="413"/>
      <c r="CFR282" s="413"/>
      <c r="CFS282" s="413"/>
      <c r="CFT282" s="413"/>
      <c r="CFU282" s="413"/>
      <c r="CFV282" s="414"/>
      <c r="CFW282" s="414"/>
      <c r="CFX282" s="414"/>
      <c r="CFY282" s="414"/>
      <c r="CFZ282" s="414"/>
      <c r="CGA282" s="413"/>
      <c r="CGB282" s="413"/>
      <c r="CGC282" s="414"/>
      <c r="CGD282" s="414"/>
      <c r="CGE282" s="413"/>
      <c r="CGF282" s="413"/>
      <c r="CGG282" s="414"/>
      <c r="CGH282" s="414"/>
      <c r="CGI282" s="413"/>
      <c r="CGJ282" s="413"/>
      <c r="CGK282" s="413"/>
      <c r="CGL282" s="413"/>
      <c r="CGM282" s="413"/>
      <c r="CGN282" s="413"/>
      <c r="CGO282" s="413"/>
      <c r="CGP282" s="414"/>
      <c r="CGQ282" s="414"/>
      <c r="CGR282" s="413"/>
      <c r="CGS282" s="413"/>
      <c r="CGT282" s="414"/>
      <c r="CGU282" s="414"/>
      <c r="CGV282" s="413"/>
      <c r="CGW282" s="413"/>
      <c r="CGX282" s="413"/>
      <c r="CGY282" s="413"/>
      <c r="CGZ282" s="413"/>
      <c r="CHA282" s="407"/>
      <c r="CHB282" s="439"/>
      <c r="CHC282" s="413"/>
      <c r="CHD282" s="413"/>
      <c r="CHE282" s="413"/>
      <c r="CHF282" s="413"/>
      <c r="CHG282" s="413"/>
      <c r="CHH282" s="413"/>
      <c r="CHI282" s="413"/>
      <c r="CHJ282" s="412"/>
      <c r="CHK282" s="412"/>
      <c r="CHL282" s="412"/>
      <c r="CHM282" s="412"/>
      <c r="CHN282" s="412"/>
      <c r="CHO282" s="412"/>
      <c r="CHP282" s="412"/>
      <c r="CHQ282" s="412"/>
      <c r="CHR282" s="412"/>
      <c r="CHS282" s="412"/>
      <c r="CHT282" s="412"/>
      <c r="CHU282" s="412"/>
      <c r="CHV282" s="412"/>
      <c r="CHW282" s="412"/>
      <c r="CHX282" s="412"/>
      <c r="CHY282" s="412"/>
      <c r="CHZ282" s="412"/>
      <c r="CIA282" s="412"/>
      <c r="CIB282" s="412"/>
      <c r="CIC282" s="412"/>
      <c r="CID282" s="412"/>
      <c r="CIE282" s="412"/>
      <c r="CIF282" s="412"/>
      <c r="CIG282" s="412"/>
      <c r="CIH282" s="412"/>
      <c r="CII282" s="412"/>
      <c r="CIJ282" s="412"/>
      <c r="CIK282" s="412"/>
      <c r="CIL282" s="412"/>
      <c r="CIM282" s="412"/>
      <c r="CIN282" s="412"/>
      <c r="CIO282" s="412"/>
      <c r="CIP282" s="412"/>
      <c r="CIQ282" s="412"/>
      <c r="CIR282" s="412"/>
      <c r="CIS282" s="412"/>
      <c r="CIT282" s="412"/>
      <c r="CIU282" s="412"/>
      <c r="CIV282" s="412"/>
      <c r="CIW282" s="412"/>
      <c r="CIX282" s="412"/>
      <c r="CIY282" s="412"/>
      <c r="CIZ282" s="412"/>
      <c r="CJA282" s="412"/>
      <c r="CJB282" s="413"/>
      <c r="CJC282" s="413"/>
      <c r="CJD282" s="413"/>
      <c r="CJE282" s="413"/>
      <c r="CJF282" s="413"/>
      <c r="CJG282" s="413"/>
      <c r="CJH282" s="413"/>
      <c r="CJI282" s="413"/>
      <c r="CJJ282" s="413"/>
      <c r="CJK282" s="413"/>
      <c r="CJL282" s="413"/>
      <c r="CJM282" s="413"/>
      <c r="CJN282" s="413"/>
      <c r="CJO282" s="413"/>
      <c r="CJP282" s="413"/>
      <c r="CJQ282" s="413"/>
      <c r="CJR282" s="413"/>
      <c r="CJS282" s="413"/>
      <c r="CJT282" s="413"/>
      <c r="CJU282" s="413"/>
      <c r="CJV282" s="413"/>
      <c r="CJW282" s="413"/>
      <c r="CJX282" s="413"/>
      <c r="CJY282" s="413"/>
      <c r="CJZ282" s="414"/>
      <c r="CKA282" s="414"/>
      <c r="CKB282" s="414"/>
      <c r="CKC282" s="414"/>
      <c r="CKD282" s="414"/>
      <c r="CKE282" s="413"/>
      <c r="CKF282" s="413"/>
      <c r="CKG282" s="414"/>
      <c r="CKH282" s="414"/>
      <c r="CKI282" s="413"/>
      <c r="CKJ282" s="413"/>
      <c r="CKK282" s="414"/>
      <c r="CKL282" s="414"/>
      <c r="CKM282" s="413"/>
      <c r="CKN282" s="413"/>
      <c r="CKO282" s="413"/>
      <c r="CKP282" s="413"/>
      <c r="CKQ282" s="413"/>
      <c r="CKR282" s="413"/>
      <c r="CKS282" s="413"/>
      <c r="CKT282" s="414"/>
      <c r="CKU282" s="414"/>
      <c r="CKV282" s="413"/>
      <c r="CKW282" s="413"/>
      <c r="CKX282" s="414"/>
      <c r="CKY282" s="414"/>
      <c r="CKZ282" s="413"/>
      <c r="CLA282" s="413"/>
      <c r="CLB282" s="413"/>
      <c r="CLC282" s="413"/>
      <c r="CLD282" s="413"/>
      <c r="CLE282" s="407"/>
      <c r="CLF282" s="439"/>
      <c r="CLG282" s="413"/>
      <c r="CLH282" s="413"/>
      <c r="CLI282" s="413"/>
      <c r="CLJ282" s="413"/>
      <c r="CLK282" s="413"/>
      <c r="CLL282" s="413"/>
      <c r="CLM282" s="413"/>
      <c r="CLN282" s="412"/>
      <c r="CLO282" s="412"/>
      <c r="CLP282" s="412"/>
      <c r="CLQ282" s="412"/>
      <c r="CLR282" s="412"/>
      <c r="CLS282" s="412"/>
      <c r="CLT282" s="412"/>
      <c r="CLU282" s="412"/>
      <c r="CLV282" s="412"/>
      <c r="CLW282" s="412"/>
      <c r="CLX282" s="412"/>
      <c r="CLY282" s="412"/>
      <c r="CLZ282" s="412"/>
      <c r="CMA282" s="412"/>
      <c r="CMB282" s="412"/>
      <c r="CMC282" s="412"/>
      <c r="CMD282" s="412"/>
      <c r="CME282" s="412"/>
      <c r="CMF282" s="412"/>
      <c r="CMG282" s="412"/>
      <c r="CMH282" s="412"/>
      <c r="CMI282" s="412"/>
      <c r="CMJ282" s="412"/>
      <c r="CMK282" s="412"/>
      <c r="CML282" s="412"/>
      <c r="CMM282" s="412"/>
      <c r="CMN282" s="412"/>
      <c r="CMO282" s="412"/>
      <c r="CMP282" s="412"/>
      <c r="CMQ282" s="412"/>
      <c r="CMR282" s="412"/>
      <c r="CMS282" s="412"/>
      <c r="CMT282" s="412"/>
      <c r="CMU282" s="412"/>
      <c r="CMV282" s="412"/>
      <c r="CMW282" s="412"/>
      <c r="CMX282" s="412"/>
      <c r="CMY282" s="412"/>
      <c r="CMZ282" s="412"/>
      <c r="CNA282" s="412"/>
      <c r="CNB282" s="412"/>
      <c r="CNC282" s="412"/>
      <c r="CND282" s="412"/>
      <c r="CNE282" s="412"/>
      <c r="CNF282" s="413"/>
      <c r="CNG282" s="413"/>
      <c r="CNH282" s="413"/>
      <c r="CNI282" s="413"/>
      <c r="CNJ282" s="413"/>
      <c r="CNK282" s="413"/>
      <c r="CNL282" s="413"/>
      <c r="CNM282" s="413"/>
      <c r="CNN282" s="413"/>
      <c r="CNO282" s="413"/>
      <c r="CNP282" s="413"/>
      <c r="CNQ282" s="413"/>
      <c r="CNR282" s="413"/>
      <c r="CNS282" s="413"/>
      <c r="CNT282" s="413"/>
      <c r="CNU282" s="413"/>
      <c r="CNV282" s="413"/>
      <c r="CNW282" s="413"/>
      <c r="CNX282" s="413"/>
      <c r="CNY282" s="413"/>
      <c r="CNZ282" s="413"/>
      <c r="COA282" s="413"/>
      <c r="COB282" s="413"/>
      <c r="COC282" s="413"/>
      <c r="COD282" s="414"/>
      <c r="COE282" s="414"/>
      <c r="COF282" s="414"/>
      <c r="COG282" s="414"/>
      <c r="COH282" s="414"/>
      <c r="COI282" s="413"/>
      <c r="COJ282" s="413"/>
      <c r="COK282" s="414"/>
      <c r="COL282" s="414"/>
      <c r="COM282" s="413"/>
      <c r="CON282" s="413"/>
      <c r="COO282" s="414"/>
      <c r="COP282" s="414"/>
      <c r="COQ282" s="413"/>
      <c r="COR282" s="413"/>
      <c r="COS282" s="413"/>
      <c r="COT282" s="413"/>
      <c r="COU282" s="413"/>
      <c r="COV282" s="413"/>
      <c r="COW282" s="413"/>
      <c r="COX282" s="414"/>
      <c r="COY282" s="414"/>
      <c r="COZ282" s="413"/>
      <c r="CPA282" s="413"/>
      <c r="CPB282" s="414"/>
      <c r="CPC282" s="414"/>
      <c r="CPD282" s="413"/>
      <c r="CPE282" s="413"/>
      <c r="CPF282" s="413"/>
      <c r="CPG282" s="413"/>
      <c r="CPH282" s="413"/>
      <c r="CPI282" s="407"/>
      <c r="CPJ282" s="439"/>
      <c r="CPK282" s="413"/>
      <c r="CPL282" s="413"/>
      <c r="CPM282" s="413"/>
      <c r="CPN282" s="413"/>
      <c r="CPO282" s="413"/>
      <c r="CPP282" s="413"/>
      <c r="CPQ282" s="413"/>
      <c r="CPR282" s="412"/>
      <c r="CPS282" s="412"/>
      <c r="CPT282" s="412"/>
      <c r="CPU282" s="412"/>
      <c r="CPV282" s="412"/>
      <c r="CPW282" s="412"/>
      <c r="CPX282" s="412"/>
      <c r="CPY282" s="412"/>
      <c r="CPZ282" s="412"/>
      <c r="CQA282" s="412"/>
      <c r="CQB282" s="412"/>
      <c r="CQC282" s="412"/>
      <c r="CQD282" s="412"/>
      <c r="CQE282" s="412"/>
      <c r="CQF282" s="412"/>
      <c r="CQG282" s="412"/>
      <c r="CQH282" s="412"/>
      <c r="CQI282" s="412"/>
      <c r="CQJ282" s="412"/>
      <c r="CQK282" s="412"/>
      <c r="CQL282" s="412"/>
      <c r="CQM282" s="412"/>
      <c r="CQN282" s="412"/>
      <c r="CQO282" s="412"/>
      <c r="CQP282" s="412"/>
      <c r="CQQ282" s="412"/>
      <c r="CQR282" s="412"/>
      <c r="CQS282" s="412"/>
      <c r="CQT282" s="412"/>
      <c r="CQU282" s="412"/>
      <c r="CQV282" s="412"/>
      <c r="CQW282" s="412"/>
      <c r="CQX282" s="412"/>
      <c r="CQY282" s="412"/>
      <c r="CQZ282" s="412"/>
      <c r="CRA282" s="412"/>
      <c r="CRB282" s="412"/>
      <c r="CRC282" s="412"/>
      <c r="CRD282" s="412"/>
      <c r="CRE282" s="412"/>
      <c r="CRF282" s="412"/>
      <c r="CRG282" s="412"/>
      <c r="CRH282" s="412"/>
      <c r="CRI282" s="412"/>
      <c r="CRJ282" s="413"/>
      <c r="CRK282" s="413"/>
      <c r="CRL282" s="413"/>
      <c r="CRM282" s="413"/>
      <c r="CRN282" s="413"/>
      <c r="CRO282" s="413"/>
      <c r="CRP282" s="413"/>
      <c r="CRQ282" s="413"/>
      <c r="CRR282" s="413"/>
      <c r="CRS282" s="413"/>
      <c r="CRT282" s="413"/>
      <c r="CRU282" s="413"/>
      <c r="CRV282" s="413"/>
      <c r="CRW282" s="413"/>
      <c r="CRX282" s="413"/>
      <c r="CRY282" s="413"/>
      <c r="CRZ282" s="413"/>
      <c r="CSA282" s="413"/>
      <c r="CSB282" s="413"/>
      <c r="CSC282" s="413"/>
      <c r="CSD282" s="413"/>
      <c r="CSE282" s="413"/>
      <c r="CSF282" s="413"/>
      <c r="CSG282" s="413"/>
      <c r="CSH282" s="414"/>
      <c r="CSI282" s="414"/>
      <c r="CSJ282" s="414"/>
      <c r="CSK282" s="414"/>
      <c r="CSL282" s="414"/>
      <c r="CSM282" s="413"/>
      <c r="CSN282" s="413"/>
      <c r="CSO282" s="414"/>
      <c r="CSP282" s="414"/>
      <c r="CSQ282" s="413"/>
      <c r="CSR282" s="413"/>
      <c r="CSS282" s="414"/>
      <c r="CST282" s="414"/>
      <c r="CSU282" s="413"/>
      <c r="CSV282" s="413"/>
      <c r="CSW282" s="413"/>
      <c r="CSX282" s="413"/>
      <c r="CSY282" s="413"/>
      <c r="CSZ282" s="413"/>
      <c r="CTA282" s="413"/>
      <c r="CTB282" s="414"/>
      <c r="CTC282" s="414"/>
      <c r="CTD282" s="413"/>
      <c r="CTE282" s="413"/>
      <c r="CTF282" s="414"/>
      <c r="CTG282" s="414"/>
      <c r="CTH282" s="413"/>
      <c r="CTI282" s="413"/>
      <c r="CTJ282" s="413"/>
      <c r="CTK282" s="413"/>
      <c r="CTL282" s="413"/>
      <c r="CTM282" s="407"/>
      <c r="CTN282" s="439"/>
      <c r="CTO282" s="413"/>
      <c r="CTP282" s="413"/>
      <c r="CTQ282" s="413"/>
      <c r="CTR282" s="413"/>
      <c r="CTS282" s="413"/>
      <c r="CTT282" s="413"/>
      <c r="CTU282" s="413"/>
      <c r="CTV282" s="412"/>
      <c r="CTW282" s="412"/>
      <c r="CTX282" s="412"/>
      <c r="CTY282" s="412"/>
      <c r="CTZ282" s="412"/>
      <c r="CUA282" s="412"/>
      <c r="CUB282" s="412"/>
      <c r="CUC282" s="412"/>
      <c r="CUD282" s="412"/>
      <c r="CUE282" s="412"/>
      <c r="CUF282" s="412"/>
      <c r="CUG282" s="412"/>
      <c r="CUH282" s="412"/>
      <c r="CUI282" s="412"/>
      <c r="CUJ282" s="412"/>
      <c r="CUK282" s="412"/>
      <c r="CUL282" s="412"/>
      <c r="CUM282" s="412"/>
      <c r="CUN282" s="412"/>
      <c r="CUO282" s="412"/>
      <c r="CUP282" s="412"/>
      <c r="CUQ282" s="412"/>
      <c r="CUR282" s="412"/>
      <c r="CUS282" s="412"/>
      <c r="CUT282" s="412"/>
      <c r="CUU282" s="412"/>
      <c r="CUV282" s="412"/>
      <c r="CUW282" s="412"/>
      <c r="CUX282" s="412"/>
      <c r="CUY282" s="412"/>
      <c r="CUZ282" s="412"/>
      <c r="CVA282" s="412"/>
      <c r="CVB282" s="412"/>
      <c r="CVC282" s="412"/>
      <c r="CVD282" s="412"/>
      <c r="CVE282" s="412"/>
      <c r="CVF282" s="412"/>
      <c r="CVG282" s="412"/>
      <c r="CVH282" s="412"/>
      <c r="CVI282" s="412"/>
      <c r="CVJ282" s="412"/>
      <c r="CVK282" s="412"/>
      <c r="CVL282" s="412"/>
      <c r="CVM282" s="412"/>
      <c r="CVN282" s="413"/>
      <c r="CVO282" s="413"/>
      <c r="CVP282" s="413"/>
      <c r="CVQ282" s="413"/>
      <c r="CVR282" s="413"/>
      <c r="CVS282" s="413"/>
      <c r="CVT282" s="413"/>
      <c r="CVU282" s="413"/>
      <c r="CVV282" s="413"/>
      <c r="CVW282" s="413"/>
      <c r="CVX282" s="413"/>
      <c r="CVY282" s="413"/>
      <c r="CVZ282" s="413"/>
      <c r="CWA282" s="413"/>
      <c r="CWB282" s="413"/>
      <c r="CWC282" s="413"/>
      <c r="CWD282" s="413"/>
      <c r="CWE282" s="413"/>
      <c r="CWF282" s="413"/>
      <c r="CWG282" s="413"/>
      <c r="CWH282" s="413"/>
      <c r="CWI282" s="413"/>
      <c r="CWJ282" s="413"/>
      <c r="CWK282" s="413"/>
      <c r="CWL282" s="414"/>
      <c r="CWM282" s="414"/>
      <c r="CWN282" s="414"/>
      <c r="CWO282" s="414"/>
      <c r="CWP282" s="414"/>
      <c r="CWQ282" s="413"/>
      <c r="CWR282" s="413"/>
      <c r="CWS282" s="414"/>
      <c r="CWT282" s="414"/>
      <c r="CWU282" s="413"/>
      <c r="CWV282" s="413"/>
      <c r="CWW282" s="414"/>
      <c r="CWX282" s="414"/>
      <c r="CWY282" s="413"/>
      <c r="CWZ282" s="413"/>
      <c r="CXA282" s="413"/>
      <c r="CXB282" s="413"/>
      <c r="CXC282" s="413"/>
      <c r="CXD282" s="413"/>
      <c r="CXE282" s="413"/>
      <c r="CXF282" s="414"/>
      <c r="CXG282" s="414"/>
      <c r="CXH282" s="413"/>
      <c r="CXI282" s="413"/>
      <c r="CXJ282" s="414"/>
      <c r="CXK282" s="414"/>
      <c r="CXL282" s="413"/>
      <c r="CXM282" s="413"/>
      <c r="CXN282" s="413"/>
      <c r="CXO282" s="413"/>
      <c r="CXP282" s="413"/>
      <c r="CXQ282" s="407"/>
      <c r="CXR282" s="439"/>
      <c r="CXS282" s="413"/>
      <c r="CXT282" s="413"/>
      <c r="CXU282" s="413"/>
      <c r="CXV282" s="413"/>
      <c r="CXW282" s="413"/>
      <c r="CXX282" s="413"/>
      <c r="CXY282" s="413"/>
      <c r="CXZ282" s="412"/>
      <c r="CYA282" s="412"/>
      <c r="CYB282" s="412"/>
      <c r="CYC282" s="412"/>
      <c r="CYD282" s="412"/>
      <c r="CYE282" s="412"/>
      <c r="CYF282" s="412"/>
      <c r="CYG282" s="412"/>
      <c r="CYH282" s="412"/>
      <c r="CYI282" s="412"/>
      <c r="CYJ282" s="412"/>
      <c r="CYK282" s="412"/>
      <c r="CYL282" s="412"/>
      <c r="CYM282" s="412"/>
      <c r="CYN282" s="412"/>
      <c r="CYO282" s="412"/>
      <c r="CYP282" s="412"/>
      <c r="CYQ282" s="412"/>
      <c r="CYR282" s="412"/>
      <c r="CYS282" s="412"/>
      <c r="CYT282" s="412"/>
      <c r="CYU282" s="412"/>
      <c r="CYV282" s="412"/>
      <c r="CYW282" s="412"/>
      <c r="CYX282" s="412"/>
      <c r="CYY282" s="412"/>
      <c r="CYZ282" s="412"/>
      <c r="CZA282" s="412"/>
      <c r="CZB282" s="412"/>
      <c r="CZC282" s="412"/>
      <c r="CZD282" s="412"/>
      <c r="CZE282" s="412"/>
      <c r="CZF282" s="412"/>
      <c r="CZG282" s="412"/>
      <c r="CZH282" s="412"/>
      <c r="CZI282" s="412"/>
      <c r="CZJ282" s="412"/>
      <c r="CZK282" s="412"/>
      <c r="CZL282" s="412"/>
      <c r="CZM282" s="412"/>
      <c r="CZN282" s="412"/>
      <c r="CZO282" s="412"/>
      <c r="CZP282" s="412"/>
      <c r="CZQ282" s="412"/>
      <c r="CZR282" s="413"/>
      <c r="CZS282" s="413"/>
      <c r="CZT282" s="413"/>
      <c r="CZU282" s="413"/>
      <c r="CZV282" s="413"/>
      <c r="CZW282" s="413"/>
      <c r="CZX282" s="413"/>
      <c r="CZY282" s="413"/>
      <c r="CZZ282" s="413"/>
      <c r="DAA282" s="413"/>
      <c r="DAB282" s="413"/>
      <c r="DAC282" s="413"/>
      <c r="DAD282" s="413"/>
      <c r="DAE282" s="413"/>
      <c r="DAF282" s="413"/>
      <c r="DAG282" s="413"/>
      <c r="DAH282" s="413"/>
      <c r="DAI282" s="413"/>
      <c r="DAJ282" s="413"/>
      <c r="DAK282" s="413"/>
      <c r="DAL282" s="413"/>
      <c r="DAM282" s="413"/>
      <c r="DAN282" s="413"/>
      <c r="DAO282" s="413"/>
      <c r="DAP282" s="414"/>
      <c r="DAQ282" s="414"/>
      <c r="DAR282" s="414"/>
      <c r="DAS282" s="414"/>
      <c r="DAT282" s="414"/>
      <c r="DAU282" s="413"/>
      <c r="DAV282" s="413"/>
      <c r="DAW282" s="414"/>
      <c r="DAX282" s="414"/>
      <c r="DAY282" s="413"/>
      <c r="DAZ282" s="413"/>
      <c r="DBA282" s="414"/>
      <c r="DBB282" s="414"/>
      <c r="DBC282" s="413"/>
      <c r="DBD282" s="413"/>
      <c r="DBE282" s="413"/>
      <c r="DBF282" s="413"/>
      <c r="DBG282" s="413"/>
      <c r="DBH282" s="413"/>
      <c r="DBI282" s="413"/>
      <c r="DBJ282" s="414"/>
      <c r="DBK282" s="414"/>
      <c r="DBL282" s="413"/>
      <c r="DBM282" s="413"/>
      <c r="DBN282" s="414"/>
      <c r="DBO282" s="414"/>
      <c r="DBP282" s="413"/>
      <c r="DBQ282" s="413"/>
      <c r="DBR282" s="413"/>
      <c r="DBS282" s="413"/>
      <c r="DBT282" s="413"/>
      <c r="DBU282" s="407"/>
      <c r="DBV282" s="439"/>
      <c r="DBW282" s="413"/>
      <c r="DBX282" s="413"/>
      <c r="DBY282" s="413"/>
      <c r="DBZ282" s="413"/>
      <c r="DCA282" s="413"/>
      <c r="DCB282" s="413"/>
      <c r="DCC282" s="413"/>
      <c r="DCD282" s="412"/>
      <c r="DCE282" s="412"/>
      <c r="DCF282" s="412"/>
      <c r="DCG282" s="412"/>
      <c r="DCH282" s="412"/>
      <c r="DCI282" s="412"/>
      <c r="DCJ282" s="412"/>
      <c r="DCK282" s="412"/>
      <c r="DCL282" s="412"/>
      <c r="DCM282" s="412"/>
      <c r="DCN282" s="412"/>
      <c r="DCO282" s="412"/>
      <c r="DCP282" s="412"/>
      <c r="DCQ282" s="412"/>
      <c r="DCR282" s="412"/>
      <c r="DCS282" s="412"/>
      <c r="DCT282" s="412"/>
      <c r="DCU282" s="412"/>
      <c r="DCV282" s="412"/>
      <c r="DCW282" s="412"/>
      <c r="DCX282" s="412"/>
      <c r="DCY282" s="412"/>
      <c r="DCZ282" s="412"/>
      <c r="DDA282" s="412"/>
      <c r="DDB282" s="412"/>
      <c r="DDC282" s="412"/>
      <c r="DDD282" s="412"/>
      <c r="DDE282" s="412"/>
      <c r="DDF282" s="412"/>
      <c r="DDG282" s="412"/>
      <c r="DDH282" s="412"/>
      <c r="DDI282" s="412"/>
      <c r="DDJ282" s="412"/>
      <c r="DDK282" s="412"/>
      <c r="DDL282" s="412"/>
      <c r="DDM282" s="412"/>
      <c r="DDN282" s="412"/>
      <c r="DDO282" s="412"/>
      <c r="DDP282" s="412"/>
      <c r="DDQ282" s="412"/>
      <c r="DDR282" s="412"/>
      <c r="DDS282" s="412"/>
      <c r="DDT282" s="412"/>
      <c r="DDU282" s="412"/>
      <c r="DDV282" s="413"/>
      <c r="DDW282" s="413"/>
      <c r="DDX282" s="413"/>
      <c r="DDY282" s="413"/>
      <c r="DDZ282" s="413"/>
      <c r="DEA282" s="413"/>
      <c r="DEB282" s="413"/>
      <c r="DEC282" s="413"/>
      <c r="DED282" s="413"/>
      <c r="DEE282" s="413"/>
      <c r="DEF282" s="413"/>
      <c r="DEG282" s="413"/>
      <c r="DEH282" s="413"/>
      <c r="DEI282" s="413"/>
      <c r="DEJ282" s="413"/>
      <c r="DEK282" s="413"/>
      <c r="DEL282" s="413"/>
      <c r="DEM282" s="413"/>
      <c r="DEN282" s="413"/>
      <c r="DEO282" s="413"/>
      <c r="DEP282" s="413"/>
      <c r="DEQ282" s="413"/>
      <c r="DER282" s="413"/>
      <c r="DES282" s="413"/>
      <c r="DET282" s="414"/>
      <c r="DEU282" s="414"/>
      <c r="DEV282" s="414"/>
      <c r="DEW282" s="414"/>
      <c r="DEX282" s="414"/>
      <c r="DEY282" s="413"/>
      <c r="DEZ282" s="413"/>
      <c r="DFA282" s="414"/>
      <c r="DFB282" s="414"/>
      <c r="DFC282" s="413"/>
      <c r="DFD282" s="413"/>
      <c r="DFE282" s="414"/>
      <c r="DFF282" s="414"/>
      <c r="DFG282" s="413"/>
      <c r="DFH282" s="413"/>
      <c r="DFI282" s="413"/>
      <c r="DFJ282" s="413"/>
      <c r="DFK282" s="413"/>
      <c r="DFL282" s="413"/>
      <c r="DFM282" s="413"/>
      <c r="DFN282" s="414"/>
      <c r="DFO282" s="414"/>
      <c r="DFP282" s="413"/>
      <c r="DFQ282" s="413"/>
      <c r="DFR282" s="414"/>
      <c r="DFS282" s="414"/>
      <c r="DFT282" s="413"/>
      <c r="DFU282" s="413"/>
      <c r="DFV282" s="413"/>
      <c r="DFW282" s="413"/>
      <c r="DFX282" s="413"/>
      <c r="DFY282" s="407"/>
      <c r="DFZ282" s="439"/>
      <c r="DGA282" s="413"/>
      <c r="DGB282" s="413"/>
      <c r="DGC282" s="413"/>
      <c r="DGD282" s="413"/>
      <c r="DGE282" s="413"/>
      <c r="DGF282" s="413"/>
      <c r="DGG282" s="413"/>
      <c r="DGH282" s="412"/>
      <c r="DGI282" s="412"/>
      <c r="DGJ282" s="412"/>
      <c r="DGK282" s="412"/>
      <c r="DGL282" s="412"/>
      <c r="DGM282" s="412"/>
      <c r="DGN282" s="412"/>
      <c r="DGO282" s="412"/>
      <c r="DGP282" s="412"/>
      <c r="DGQ282" s="412"/>
      <c r="DGR282" s="412"/>
      <c r="DGS282" s="412"/>
      <c r="DGT282" s="412"/>
      <c r="DGU282" s="412"/>
      <c r="DGV282" s="412"/>
      <c r="DGW282" s="412"/>
      <c r="DGX282" s="412"/>
      <c r="DGY282" s="412"/>
      <c r="DGZ282" s="412"/>
      <c r="DHA282" s="412"/>
      <c r="DHB282" s="412"/>
      <c r="DHC282" s="412"/>
      <c r="DHD282" s="412"/>
      <c r="DHE282" s="412"/>
      <c r="DHF282" s="412"/>
      <c r="DHG282" s="412"/>
      <c r="DHH282" s="412"/>
      <c r="DHI282" s="412"/>
      <c r="DHJ282" s="412"/>
      <c r="DHK282" s="412"/>
      <c r="DHL282" s="412"/>
      <c r="DHM282" s="412"/>
      <c r="DHN282" s="412"/>
      <c r="DHO282" s="412"/>
      <c r="DHP282" s="412"/>
      <c r="DHQ282" s="412"/>
      <c r="DHR282" s="412"/>
      <c r="DHS282" s="412"/>
      <c r="DHT282" s="412"/>
      <c r="DHU282" s="412"/>
      <c r="DHV282" s="412"/>
      <c r="DHW282" s="412"/>
      <c r="DHX282" s="412"/>
      <c r="DHY282" s="412"/>
      <c r="DHZ282" s="413"/>
      <c r="DIA282" s="413"/>
      <c r="DIB282" s="413"/>
      <c r="DIC282" s="413"/>
      <c r="DID282" s="413"/>
      <c r="DIE282" s="413"/>
      <c r="DIF282" s="413"/>
      <c r="DIG282" s="413"/>
      <c r="DIH282" s="413"/>
      <c r="DII282" s="413"/>
      <c r="DIJ282" s="413"/>
      <c r="DIK282" s="413"/>
      <c r="DIL282" s="413"/>
      <c r="DIM282" s="413"/>
      <c r="DIN282" s="413"/>
      <c r="DIO282" s="413"/>
      <c r="DIP282" s="413"/>
      <c r="DIQ282" s="413"/>
      <c r="DIR282" s="413"/>
      <c r="DIS282" s="413"/>
      <c r="DIT282" s="413"/>
      <c r="DIU282" s="413"/>
      <c r="DIV282" s="413"/>
      <c r="DIW282" s="413"/>
      <c r="DIX282" s="414"/>
      <c r="DIY282" s="414"/>
      <c r="DIZ282" s="414"/>
      <c r="DJA282" s="414"/>
      <c r="DJB282" s="414"/>
      <c r="DJC282" s="413"/>
      <c r="DJD282" s="413"/>
      <c r="DJE282" s="414"/>
      <c r="DJF282" s="414"/>
      <c r="DJG282" s="413"/>
      <c r="DJH282" s="413"/>
      <c r="DJI282" s="414"/>
      <c r="DJJ282" s="414"/>
      <c r="DJK282" s="413"/>
      <c r="DJL282" s="413"/>
      <c r="DJM282" s="413"/>
      <c r="DJN282" s="413"/>
      <c r="DJO282" s="413"/>
      <c r="DJP282" s="413"/>
      <c r="DJQ282" s="413"/>
      <c r="DJR282" s="414"/>
      <c r="DJS282" s="414"/>
      <c r="DJT282" s="413"/>
      <c r="DJU282" s="413"/>
      <c r="DJV282" s="414"/>
      <c r="DJW282" s="414"/>
      <c r="DJX282" s="413"/>
      <c r="DJY282" s="413"/>
      <c r="DJZ282" s="413"/>
      <c r="DKA282" s="413"/>
      <c r="DKB282" s="413"/>
      <c r="DKC282" s="407"/>
      <c r="DKD282" s="439"/>
      <c r="DKE282" s="413"/>
      <c r="DKF282" s="413"/>
      <c r="DKG282" s="413"/>
      <c r="DKH282" s="413"/>
      <c r="DKI282" s="413"/>
      <c r="DKJ282" s="413"/>
      <c r="DKK282" s="413"/>
      <c r="DKL282" s="412"/>
      <c r="DKM282" s="412"/>
      <c r="DKN282" s="412"/>
      <c r="DKO282" s="412"/>
      <c r="DKP282" s="412"/>
      <c r="DKQ282" s="412"/>
      <c r="DKR282" s="412"/>
      <c r="DKS282" s="412"/>
      <c r="DKT282" s="412"/>
      <c r="DKU282" s="412"/>
      <c r="DKV282" s="412"/>
      <c r="DKW282" s="412"/>
      <c r="DKX282" s="412"/>
      <c r="DKY282" s="412"/>
      <c r="DKZ282" s="412"/>
      <c r="DLA282" s="412"/>
      <c r="DLB282" s="412"/>
      <c r="DLC282" s="412"/>
      <c r="DLD282" s="412"/>
      <c r="DLE282" s="412"/>
      <c r="DLF282" s="412"/>
      <c r="DLG282" s="412"/>
      <c r="DLH282" s="412"/>
      <c r="DLI282" s="412"/>
      <c r="DLJ282" s="412"/>
      <c r="DLK282" s="412"/>
      <c r="DLL282" s="412"/>
      <c r="DLM282" s="412"/>
      <c r="DLN282" s="412"/>
      <c r="DLO282" s="412"/>
      <c r="DLP282" s="412"/>
      <c r="DLQ282" s="412"/>
      <c r="DLR282" s="412"/>
      <c r="DLS282" s="412"/>
      <c r="DLT282" s="412"/>
      <c r="DLU282" s="412"/>
      <c r="DLV282" s="412"/>
      <c r="DLW282" s="412"/>
      <c r="DLX282" s="412"/>
      <c r="DLY282" s="412"/>
      <c r="DLZ282" s="412"/>
      <c r="DMA282" s="412"/>
      <c r="DMB282" s="412"/>
      <c r="DMC282" s="412"/>
      <c r="DMD282" s="413"/>
      <c r="DME282" s="413"/>
      <c r="DMF282" s="413"/>
      <c r="DMG282" s="413"/>
      <c r="DMH282" s="413"/>
      <c r="DMI282" s="413"/>
      <c r="DMJ282" s="413"/>
      <c r="DMK282" s="413"/>
      <c r="DML282" s="413"/>
      <c r="DMM282" s="413"/>
      <c r="DMN282" s="413"/>
      <c r="DMO282" s="413"/>
      <c r="DMP282" s="413"/>
      <c r="DMQ282" s="413"/>
      <c r="DMR282" s="413"/>
      <c r="DMS282" s="413"/>
      <c r="DMT282" s="413"/>
      <c r="DMU282" s="413"/>
      <c r="DMV282" s="413"/>
      <c r="DMW282" s="413"/>
      <c r="DMX282" s="413"/>
      <c r="DMY282" s="413"/>
      <c r="DMZ282" s="413"/>
      <c r="DNA282" s="413"/>
      <c r="DNB282" s="414"/>
      <c r="DNC282" s="414"/>
      <c r="DND282" s="414"/>
      <c r="DNE282" s="414"/>
      <c r="DNF282" s="414"/>
      <c r="DNG282" s="413"/>
      <c r="DNH282" s="413"/>
      <c r="DNI282" s="414"/>
      <c r="DNJ282" s="414"/>
      <c r="DNK282" s="413"/>
      <c r="DNL282" s="413"/>
      <c r="DNM282" s="414"/>
      <c r="DNN282" s="414"/>
      <c r="DNO282" s="413"/>
      <c r="DNP282" s="413"/>
      <c r="DNQ282" s="413"/>
      <c r="DNR282" s="413"/>
      <c r="DNS282" s="413"/>
      <c r="DNT282" s="413"/>
      <c r="DNU282" s="413"/>
      <c r="DNV282" s="414"/>
      <c r="DNW282" s="414"/>
      <c r="DNX282" s="413"/>
      <c r="DNY282" s="413"/>
      <c r="DNZ282" s="414"/>
      <c r="DOA282" s="414"/>
      <c r="DOB282" s="413"/>
      <c r="DOC282" s="413"/>
      <c r="DOD282" s="413"/>
      <c r="DOE282" s="413"/>
      <c r="DOF282" s="413"/>
      <c r="DOG282" s="407"/>
      <c r="DOH282" s="439"/>
      <c r="DOI282" s="413"/>
      <c r="DOJ282" s="413"/>
      <c r="DOK282" s="413"/>
      <c r="DOL282" s="413"/>
      <c r="DOM282" s="413"/>
      <c r="DON282" s="413"/>
      <c r="DOO282" s="413"/>
      <c r="DOP282" s="412"/>
      <c r="DOQ282" s="412"/>
      <c r="DOR282" s="412"/>
      <c r="DOS282" s="412"/>
      <c r="DOT282" s="412"/>
      <c r="DOU282" s="412"/>
      <c r="DOV282" s="412"/>
      <c r="DOW282" s="412"/>
      <c r="DOX282" s="412"/>
      <c r="DOY282" s="412"/>
      <c r="DOZ282" s="412"/>
      <c r="DPA282" s="412"/>
      <c r="DPB282" s="412"/>
      <c r="DPC282" s="412"/>
      <c r="DPD282" s="412"/>
      <c r="DPE282" s="412"/>
      <c r="DPF282" s="412"/>
      <c r="DPG282" s="412"/>
      <c r="DPH282" s="412"/>
      <c r="DPI282" s="412"/>
      <c r="DPJ282" s="412"/>
      <c r="DPK282" s="412"/>
      <c r="DPL282" s="412"/>
      <c r="DPM282" s="412"/>
      <c r="DPN282" s="412"/>
      <c r="DPO282" s="412"/>
      <c r="DPP282" s="412"/>
      <c r="DPQ282" s="412"/>
      <c r="DPR282" s="412"/>
      <c r="DPS282" s="412"/>
      <c r="DPT282" s="412"/>
      <c r="DPU282" s="412"/>
      <c r="DPV282" s="412"/>
      <c r="DPW282" s="412"/>
      <c r="DPX282" s="412"/>
      <c r="DPY282" s="412"/>
      <c r="DPZ282" s="412"/>
      <c r="DQA282" s="412"/>
      <c r="DQB282" s="412"/>
      <c r="DQC282" s="412"/>
      <c r="DQD282" s="412"/>
      <c r="DQE282" s="412"/>
      <c r="DQF282" s="412"/>
      <c r="DQG282" s="412"/>
      <c r="DQH282" s="413"/>
      <c r="DQI282" s="413"/>
      <c r="DQJ282" s="413"/>
      <c r="DQK282" s="413"/>
      <c r="DQL282" s="413"/>
      <c r="DQM282" s="413"/>
      <c r="DQN282" s="413"/>
      <c r="DQO282" s="413"/>
      <c r="DQP282" s="413"/>
      <c r="DQQ282" s="413"/>
      <c r="DQR282" s="413"/>
      <c r="DQS282" s="413"/>
      <c r="DQT282" s="413"/>
      <c r="DQU282" s="413"/>
      <c r="DQV282" s="413"/>
      <c r="DQW282" s="413"/>
      <c r="DQX282" s="413"/>
      <c r="DQY282" s="413"/>
      <c r="DQZ282" s="413"/>
      <c r="DRA282" s="413"/>
      <c r="DRB282" s="413"/>
      <c r="DRC282" s="413"/>
      <c r="DRD282" s="413"/>
      <c r="DRE282" s="413"/>
      <c r="DRF282" s="414"/>
      <c r="DRG282" s="414"/>
      <c r="DRH282" s="414"/>
      <c r="DRI282" s="414"/>
      <c r="DRJ282" s="414"/>
      <c r="DRK282" s="413"/>
      <c r="DRL282" s="413"/>
      <c r="DRM282" s="414"/>
      <c r="DRN282" s="414"/>
      <c r="DRO282" s="413"/>
      <c r="DRP282" s="413"/>
      <c r="DRQ282" s="414"/>
      <c r="DRR282" s="414"/>
      <c r="DRS282" s="413"/>
      <c r="DRT282" s="413"/>
      <c r="DRU282" s="413"/>
      <c r="DRV282" s="413"/>
      <c r="DRW282" s="413"/>
      <c r="DRX282" s="413"/>
      <c r="DRY282" s="413"/>
      <c r="DRZ282" s="414"/>
      <c r="DSA282" s="414"/>
      <c r="DSB282" s="413"/>
      <c r="DSC282" s="413"/>
      <c r="DSD282" s="414"/>
      <c r="DSE282" s="414"/>
      <c r="DSF282" s="413"/>
      <c r="DSG282" s="413"/>
      <c r="DSH282" s="413"/>
      <c r="DSI282" s="413"/>
      <c r="DSJ282" s="413"/>
      <c r="DSK282" s="407"/>
      <c r="DSL282" s="439"/>
      <c r="DSM282" s="413"/>
      <c r="DSN282" s="413"/>
      <c r="DSO282" s="413"/>
      <c r="DSP282" s="413"/>
      <c r="DSQ282" s="413"/>
      <c r="DSR282" s="413"/>
      <c r="DSS282" s="413"/>
      <c r="DST282" s="412"/>
      <c r="DSU282" s="412"/>
      <c r="DSV282" s="412"/>
      <c r="DSW282" s="412"/>
      <c r="DSX282" s="412"/>
      <c r="DSY282" s="412"/>
      <c r="DSZ282" s="412"/>
      <c r="DTA282" s="412"/>
      <c r="DTB282" s="412"/>
      <c r="DTC282" s="412"/>
      <c r="DTD282" s="412"/>
      <c r="DTE282" s="412"/>
      <c r="DTF282" s="412"/>
      <c r="DTG282" s="412"/>
      <c r="DTH282" s="412"/>
      <c r="DTI282" s="412"/>
      <c r="DTJ282" s="412"/>
      <c r="DTK282" s="412"/>
      <c r="DTL282" s="412"/>
      <c r="DTM282" s="412"/>
      <c r="DTN282" s="412"/>
      <c r="DTO282" s="412"/>
      <c r="DTP282" s="412"/>
      <c r="DTQ282" s="412"/>
      <c r="DTR282" s="412"/>
      <c r="DTS282" s="412"/>
      <c r="DTT282" s="412"/>
      <c r="DTU282" s="412"/>
      <c r="DTV282" s="412"/>
      <c r="DTW282" s="412"/>
      <c r="DTX282" s="412"/>
      <c r="DTY282" s="412"/>
      <c r="DTZ282" s="412"/>
      <c r="DUA282" s="412"/>
      <c r="DUB282" s="412"/>
      <c r="DUC282" s="412"/>
      <c r="DUD282" s="412"/>
      <c r="DUE282" s="412"/>
      <c r="DUF282" s="412"/>
      <c r="DUG282" s="412"/>
      <c r="DUH282" s="412"/>
      <c r="DUI282" s="412"/>
      <c r="DUJ282" s="412"/>
      <c r="DUK282" s="412"/>
      <c r="DUL282" s="413"/>
      <c r="DUM282" s="413"/>
      <c r="DUN282" s="413"/>
      <c r="DUO282" s="413"/>
      <c r="DUP282" s="413"/>
      <c r="DUQ282" s="413"/>
      <c r="DUR282" s="413"/>
      <c r="DUS282" s="413"/>
      <c r="DUT282" s="413"/>
      <c r="DUU282" s="413"/>
      <c r="DUV282" s="413"/>
      <c r="DUW282" s="413"/>
      <c r="DUX282" s="413"/>
      <c r="DUY282" s="413"/>
      <c r="DUZ282" s="413"/>
      <c r="DVA282" s="413"/>
      <c r="DVB282" s="413"/>
      <c r="DVC282" s="413"/>
      <c r="DVD282" s="413"/>
      <c r="DVE282" s="413"/>
      <c r="DVF282" s="413"/>
      <c r="DVG282" s="413"/>
      <c r="DVH282" s="413"/>
      <c r="DVI282" s="413"/>
      <c r="DVJ282" s="414"/>
      <c r="DVK282" s="414"/>
      <c r="DVL282" s="414"/>
      <c r="DVM282" s="414"/>
      <c r="DVN282" s="414"/>
      <c r="DVO282" s="413"/>
      <c r="DVP282" s="413"/>
      <c r="DVQ282" s="414"/>
      <c r="DVR282" s="414"/>
      <c r="DVS282" s="413"/>
      <c r="DVT282" s="413"/>
      <c r="DVU282" s="414"/>
      <c r="DVV282" s="414"/>
      <c r="DVW282" s="413"/>
      <c r="DVX282" s="413"/>
      <c r="DVY282" s="413"/>
      <c r="DVZ282" s="413"/>
      <c r="DWA282" s="413"/>
      <c r="DWB282" s="413"/>
      <c r="DWC282" s="413"/>
      <c r="DWD282" s="414"/>
      <c r="DWE282" s="414"/>
      <c r="DWF282" s="413"/>
      <c r="DWG282" s="413"/>
      <c r="DWH282" s="414"/>
      <c r="DWI282" s="414"/>
      <c r="DWJ282" s="413"/>
      <c r="DWK282" s="413"/>
      <c r="DWL282" s="413"/>
      <c r="DWM282" s="413"/>
      <c r="DWN282" s="413"/>
      <c r="DWO282" s="407"/>
      <c r="DWP282" s="439"/>
      <c r="DWQ282" s="413"/>
      <c r="DWR282" s="413"/>
      <c r="DWS282" s="413"/>
      <c r="DWT282" s="413"/>
      <c r="DWU282" s="413"/>
      <c r="DWV282" s="413"/>
      <c r="DWW282" s="413"/>
      <c r="DWX282" s="412"/>
      <c r="DWY282" s="412"/>
      <c r="DWZ282" s="412"/>
      <c r="DXA282" s="412"/>
      <c r="DXB282" s="412"/>
      <c r="DXC282" s="412"/>
      <c r="DXD282" s="412"/>
      <c r="DXE282" s="412"/>
      <c r="DXF282" s="412"/>
      <c r="DXG282" s="412"/>
      <c r="DXH282" s="412"/>
      <c r="DXI282" s="412"/>
      <c r="DXJ282" s="412"/>
      <c r="DXK282" s="412"/>
      <c r="DXL282" s="412"/>
      <c r="DXM282" s="412"/>
      <c r="DXN282" s="412"/>
      <c r="DXO282" s="412"/>
      <c r="DXP282" s="412"/>
      <c r="DXQ282" s="412"/>
      <c r="DXR282" s="412"/>
      <c r="DXS282" s="412"/>
      <c r="DXT282" s="412"/>
      <c r="DXU282" s="412"/>
      <c r="DXV282" s="412"/>
      <c r="DXW282" s="412"/>
      <c r="DXX282" s="412"/>
      <c r="DXY282" s="412"/>
      <c r="DXZ282" s="412"/>
      <c r="DYA282" s="412"/>
      <c r="DYB282" s="412"/>
      <c r="DYC282" s="412"/>
      <c r="DYD282" s="412"/>
      <c r="DYE282" s="412"/>
      <c r="DYF282" s="412"/>
      <c r="DYG282" s="412"/>
      <c r="DYH282" s="412"/>
      <c r="DYI282" s="412"/>
      <c r="DYJ282" s="412"/>
      <c r="DYK282" s="412"/>
      <c r="DYL282" s="412"/>
      <c r="DYM282" s="412"/>
      <c r="DYN282" s="412"/>
      <c r="DYO282" s="412"/>
      <c r="DYP282" s="413"/>
      <c r="DYQ282" s="413"/>
      <c r="DYR282" s="413"/>
      <c r="DYS282" s="413"/>
      <c r="DYT282" s="413"/>
      <c r="DYU282" s="413"/>
      <c r="DYV282" s="413"/>
      <c r="DYW282" s="413"/>
      <c r="DYX282" s="413"/>
      <c r="DYY282" s="413"/>
      <c r="DYZ282" s="413"/>
      <c r="DZA282" s="413"/>
      <c r="DZB282" s="413"/>
      <c r="DZC282" s="413"/>
      <c r="DZD282" s="413"/>
      <c r="DZE282" s="413"/>
      <c r="DZF282" s="413"/>
      <c r="DZG282" s="413"/>
      <c r="DZH282" s="413"/>
      <c r="DZI282" s="413"/>
      <c r="DZJ282" s="413"/>
      <c r="DZK282" s="413"/>
      <c r="DZL282" s="413"/>
      <c r="DZM282" s="413"/>
      <c r="DZN282" s="414"/>
      <c r="DZO282" s="414"/>
      <c r="DZP282" s="414"/>
      <c r="DZQ282" s="414"/>
      <c r="DZR282" s="414"/>
      <c r="DZS282" s="413"/>
      <c r="DZT282" s="413"/>
      <c r="DZU282" s="414"/>
      <c r="DZV282" s="414"/>
      <c r="DZW282" s="413"/>
      <c r="DZX282" s="413"/>
      <c r="DZY282" s="414"/>
      <c r="DZZ282" s="414"/>
      <c r="EAA282" s="413"/>
      <c r="EAB282" s="413"/>
      <c r="EAC282" s="413"/>
      <c r="EAD282" s="413"/>
      <c r="EAE282" s="413"/>
      <c r="EAF282" s="413"/>
      <c r="EAG282" s="413"/>
      <c r="EAH282" s="414"/>
      <c r="EAI282" s="414"/>
      <c r="EAJ282" s="413"/>
      <c r="EAK282" s="413"/>
      <c r="EAL282" s="414"/>
      <c r="EAM282" s="414"/>
      <c r="EAN282" s="413"/>
      <c r="EAO282" s="413"/>
      <c r="EAP282" s="413"/>
      <c r="EAQ282" s="413"/>
      <c r="EAR282" s="413"/>
      <c r="EAS282" s="407"/>
      <c r="EAT282" s="439"/>
      <c r="EAU282" s="413"/>
      <c r="EAV282" s="413"/>
      <c r="EAW282" s="413"/>
      <c r="EAX282" s="413"/>
      <c r="EAY282" s="413"/>
      <c r="EAZ282" s="413"/>
      <c r="EBA282" s="413"/>
      <c r="EBB282" s="412"/>
      <c r="EBC282" s="412"/>
      <c r="EBD282" s="412"/>
      <c r="EBE282" s="412"/>
      <c r="EBF282" s="412"/>
      <c r="EBG282" s="412"/>
      <c r="EBH282" s="412"/>
      <c r="EBI282" s="412"/>
      <c r="EBJ282" s="412"/>
      <c r="EBK282" s="412"/>
      <c r="EBL282" s="412"/>
      <c r="EBM282" s="412"/>
      <c r="EBN282" s="412"/>
      <c r="EBO282" s="412"/>
      <c r="EBP282" s="412"/>
      <c r="EBQ282" s="412"/>
      <c r="EBR282" s="412"/>
      <c r="EBS282" s="412"/>
      <c r="EBT282" s="412"/>
      <c r="EBU282" s="412"/>
      <c r="EBV282" s="412"/>
      <c r="EBW282" s="412"/>
      <c r="EBX282" s="412"/>
      <c r="EBY282" s="412"/>
      <c r="EBZ282" s="412"/>
      <c r="ECA282" s="412"/>
      <c r="ECB282" s="412"/>
      <c r="ECC282" s="412"/>
      <c r="ECD282" s="412"/>
      <c r="ECE282" s="412"/>
      <c r="ECF282" s="412"/>
      <c r="ECG282" s="412"/>
      <c r="ECH282" s="412"/>
      <c r="ECI282" s="412"/>
      <c r="ECJ282" s="412"/>
      <c r="ECK282" s="412"/>
      <c r="ECL282" s="412"/>
      <c r="ECM282" s="412"/>
      <c r="ECN282" s="412"/>
      <c r="ECO282" s="412"/>
      <c r="ECP282" s="412"/>
      <c r="ECQ282" s="412"/>
      <c r="ECR282" s="412"/>
      <c r="ECS282" s="412"/>
      <c r="ECT282" s="413"/>
      <c r="ECU282" s="413"/>
      <c r="ECV282" s="413"/>
      <c r="ECW282" s="413"/>
      <c r="ECX282" s="413"/>
      <c r="ECY282" s="413"/>
      <c r="ECZ282" s="413"/>
      <c r="EDA282" s="413"/>
      <c r="EDB282" s="413"/>
      <c r="EDC282" s="413"/>
      <c r="EDD282" s="413"/>
      <c r="EDE282" s="413"/>
      <c r="EDF282" s="413"/>
      <c r="EDG282" s="413"/>
      <c r="EDH282" s="413"/>
      <c r="EDI282" s="413"/>
      <c r="EDJ282" s="413"/>
      <c r="EDK282" s="413"/>
      <c r="EDL282" s="413"/>
      <c r="EDM282" s="413"/>
      <c r="EDN282" s="413"/>
      <c r="EDO282" s="413"/>
      <c r="EDP282" s="413"/>
      <c r="EDQ282" s="413"/>
      <c r="EDR282" s="414"/>
      <c r="EDS282" s="414"/>
      <c r="EDT282" s="414"/>
      <c r="EDU282" s="414"/>
      <c r="EDV282" s="414"/>
      <c r="EDW282" s="413"/>
      <c r="EDX282" s="413"/>
      <c r="EDY282" s="414"/>
      <c r="EDZ282" s="414"/>
      <c r="EEA282" s="413"/>
      <c r="EEB282" s="413"/>
      <c r="EEC282" s="414"/>
      <c r="EED282" s="414"/>
      <c r="EEE282" s="413"/>
      <c r="EEF282" s="413"/>
      <c r="EEG282" s="413"/>
      <c r="EEH282" s="413"/>
      <c r="EEI282" s="413"/>
      <c r="EEJ282" s="413"/>
      <c r="EEK282" s="413"/>
      <c r="EEL282" s="414"/>
      <c r="EEM282" s="414"/>
      <c r="EEN282" s="413"/>
      <c r="EEO282" s="413"/>
      <c r="EEP282" s="414"/>
      <c r="EEQ282" s="414"/>
      <c r="EER282" s="413"/>
      <c r="EES282" s="413"/>
      <c r="EET282" s="413"/>
      <c r="EEU282" s="413"/>
      <c r="EEV282" s="413"/>
      <c r="EEW282" s="407"/>
      <c r="EEX282" s="439"/>
      <c r="EEY282" s="413"/>
      <c r="EEZ282" s="413"/>
      <c r="EFA282" s="413"/>
      <c r="EFB282" s="413"/>
      <c r="EFC282" s="413"/>
      <c r="EFD282" s="413"/>
      <c r="EFE282" s="413"/>
      <c r="EFF282" s="412"/>
      <c r="EFG282" s="412"/>
      <c r="EFH282" s="412"/>
      <c r="EFI282" s="412"/>
      <c r="EFJ282" s="412"/>
      <c r="EFK282" s="412"/>
      <c r="EFL282" s="412"/>
      <c r="EFM282" s="412"/>
      <c r="EFN282" s="412"/>
      <c r="EFO282" s="412"/>
      <c r="EFP282" s="412"/>
      <c r="EFQ282" s="412"/>
      <c r="EFR282" s="412"/>
      <c r="EFS282" s="412"/>
      <c r="EFT282" s="412"/>
      <c r="EFU282" s="412"/>
      <c r="EFV282" s="412"/>
      <c r="EFW282" s="412"/>
      <c r="EFX282" s="412"/>
      <c r="EFY282" s="412"/>
      <c r="EFZ282" s="412"/>
      <c r="EGA282" s="412"/>
      <c r="EGB282" s="412"/>
      <c r="EGC282" s="412"/>
      <c r="EGD282" s="412"/>
      <c r="EGE282" s="412"/>
      <c r="EGF282" s="412"/>
      <c r="EGG282" s="412"/>
      <c r="EGH282" s="412"/>
      <c r="EGI282" s="412"/>
      <c r="EGJ282" s="412"/>
      <c r="EGK282" s="412"/>
      <c r="EGL282" s="412"/>
      <c r="EGM282" s="412"/>
      <c r="EGN282" s="412"/>
      <c r="EGO282" s="412"/>
      <c r="EGP282" s="412"/>
      <c r="EGQ282" s="412"/>
      <c r="EGR282" s="412"/>
      <c r="EGS282" s="412"/>
      <c r="EGT282" s="412"/>
      <c r="EGU282" s="412"/>
      <c r="EGV282" s="412"/>
      <c r="EGW282" s="412"/>
      <c r="EGX282" s="413"/>
      <c r="EGY282" s="413"/>
      <c r="EGZ282" s="413"/>
      <c r="EHA282" s="413"/>
      <c r="EHB282" s="413"/>
      <c r="EHC282" s="413"/>
      <c r="EHD282" s="413"/>
      <c r="EHE282" s="413"/>
      <c r="EHF282" s="413"/>
      <c r="EHG282" s="413"/>
      <c r="EHH282" s="413"/>
      <c r="EHI282" s="413"/>
      <c r="EHJ282" s="413"/>
      <c r="EHK282" s="413"/>
      <c r="EHL282" s="413"/>
      <c r="EHM282" s="413"/>
      <c r="EHN282" s="413"/>
      <c r="EHO282" s="413"/>
      <c r="EHP282" s="413"/>
      <c r="EHQ282" s="413"/>
      <c r="EHR282" s="413"/>
      <c r="EHS282" s="413"/>
      <c r="EHT282" s="413"/>
      <c r="EHU282" s="413"/>
      <c r="EHV282" s="414"/>
      <c r="EHW282" s="414"/>
      <c r="EHX282" s="414"/>
      <c r="EHY282" s="414"/>
      <c r="EHZ282" s="414"/>
      <c r="EIA282" s="413"/>
      <c r="EIB282" s="413"/>
      <c r="EIC282" s="414"/>
      <c r="EID282" s="414"/>
      <c r="EIE282" s="413"/>
      <c r="EIF282" s="413"/>
      <c r="EIG282" s="414"/>
      <c r="EIH282" s="414"/>
      <c r="EII282" s="413"/>
      <c r="EIJ282" s="413"/>
      <c r="EIK282" s="413"/>
      <c r="EIL282" s="413"/>
      <c r="EIM282" s="413"/>
      <c r="EIN282" s="413"/>
      <c r="EIO282" s="413"/>
      <c r="EIP282" s="414"/>
      <c r="EIQ282" s="414"/>
      <c r="EIR282" s="413"/>
      <c r="EIS282" s="413"/>
      <c r="EIT282" s="414"/>
      <c r="EIU282" s="414"/>
      <c r="EIV282" s="413"/>
      <c r="EIW282" s="413"/>
      <c r="EIX282" s="413"/>
      <c r="EIY282" s="413"/>
      <c r="EIZ282" s="413"/>
      <c r="EJA282" s="407"/>
      <c r="EJB282" s="439"/>
      <c r="EJC282" s="413"/>
      <c r="EJD282" s="413"/>
      <c r="EJE282" s="413"/>
      <c r="EJF282" s="413"/>
      <c r="EJG282" s="413"/>
      <c r="EJH282" s="413"/>
      <c r="EJI282" s="413"/>
      <c r="EJJ282" s="412"/>
      <c r="EJK282" s="412"/>
      <c r="EJL282" s="412"/>
      <c r="EJM282" s="412"/>
      <c r="EJN282" s="412"/>
      <c r="EJO282" s="412"/>
      <c r="EJP282" s="412"/>
      <c r="EJQ282" s="412"/>
      <c r="EJR282" s="412"/>
      <c r="EJS282" s="412"/>
      <c r="EJT282" s="412"/>
      <c r="EJU282" s="412"/>
      <c r="EJV282" s="412"/>
      <c r="EJW282" s="412"/>
      <c r="EJX282" s="412"/>
      <c r="EJY282" s="412"/>
      <c r="EJZ282" s="412"/>
      <c r="EKA282" s="412"/>
      <c r="EKB282" s="412"/>
      <c r="EKC282" s="412"/>
      <c r="EKD282" s="412"/>
      <c r="EKE282" s="412"/>
      <c r="EKF282" s="412"/>
      <c r="EKG282" s="412"/>
      <c r="EKH282" s="412"/>
      <c r="EKI282" s="412"/>
      <c r="EKJ282" s="412"/>
      <c r="EKK282" s="412"/>
      <c r="EKL282" s="412"/>
      <c r="EKM282" s="412"/>
      <c r="EKN282" s="412"/>
      <c r="EKO282" s="412"/>
      <c r="EKP282" s="412"/>
      <c r="EKQ282" s="412"/>
      <c r="EKR282" s="412"/>
      <c r="EKS282" s="412"/>
      <c r="EKT282" s="412"/>
      <c r="EKU282" s="412"/>
      <c r="EKV282" s="412"/>
      <c r="EKW282" s="412"/>
      <c r="EKX282" s="412"/>
      <c r="EKY282" s="412"/>
      <c r="EKZ282" s="412"/>
      <c r="ELA282" s="412"/>
      <c r="ELB282" s="413"/>
      <c r="ELC282" s="413"/>
      <c r="ELD282" s="413"/>
      <c r="ELE282" s="413"/>
      <c r="ELF282" s="413"/>
      <c r="ELG282" s="413"/>
      <c r="ELH282" s="413"/>
      <c r="ELI282" s="413"/>
      <c r="ELJ282" s="413"/>
      <c r="ELK282" s="413"/>
      <c r="ELL282" s="413"/>
      <c r="ELM282" s="413"/>
      <c r="ELN282" s="413"/>
      <c r="ELO282" s="413"/>
      <c r="ELP282" s="413"/>
      <c r="ELQ282" s="413"/>
      <c r="ELR282" s="413"/>
      <c r="ELS282" s="413"/>
      <c r="ELT282" s="413"/>
      <c r="ELU282" s="413"/>
      <c r="ELV282" s="413"/>
      <c r="ELW282" s="413"/>
      <c r="ELX282" s="413"/>
      <c r="ELY282" s="413"/>
      <c r="ELZ282" s="414"/>
      <c r="EMA282" s="414"/>
      <c r="EMB282" s="414"/>
      <c r="EMC282" s="414"/>
      <c r="EMD282" s="414"/>
      <c r="EME282" s="413"/>
      <c r="EMF282" s="413"/>
      <c r="EMG282" s="414"/>
      <c r="EMH282" s="414"/>
      <c r="EMI282" s="413"/>
      <c r="EMJ282" s="413"/>
      <c r="EMK282" s="414"/>
      <c r="EML282" s="414"/>
      <c r="EMM282" s="413"/>
      <c r="EMN282" s="413"/>
      <c r="EMO282" s="413"/>
      <c r="EMP282" s="413"/>
      <c r="EMQ282" s="413"/>
      <c r="EMR282" s="413"/>
      <c r="EMS282" s="413"/>
      <c r="EMT282" s="414"/>
      <c r="EMU282" s="414"/>
      <c r="EMV282" s="413"/>
      <c r="EMW282" s="413"/>
      <c r="EMX282" s="414"/>
      <c r="EMY282" s="414"/>
      <c r="EMZ282" s="413"/>
      <c r="ENA282" s="413"/>
      <c r="ENB282" s="413"/>
      <c r="ENC282" s="413"/>
      <c r="END282" s="413"/>
      <c r="ENE282" s="407"/>
      <c r="ENF282" s="439"/>
      <c r="ENG282" s="413"/>
      <c r="ENH282" s="413"/>
      <c r="ENI282" s="413"/>
      <c r="ENJ282" s="413"/>
      <c r="ENK282" s="413"/>
      <c r="ENL282" s="413"/>
      <c r="ENM282" s="413"/>
      <c r="ENN282" s="412"/>
      <c r="ENO282" s="412"/>
      <c r="ENP282" s="412"/>
      <c r="ENQ282" s="412"/>
      <c r="ENR282" s="412"/>
      <c r="ENS282" s="412"/>
      <c r="ENT282" s="412"/>
      <c r="ENU282" s="412"/>
      <c r="ENV282" s="412"/>
      <c r="ENW282" s="412"/>
      <c r="ENX282" s="412"/>
      <c r="ENY282" s="412"/>
      <c r="ENZ282" s="412"/>
      <c r="EOA282" s="412"/>
      <c r="EOB282" s="412"/>
      <c r="EOC282" s="412"/>
      <c r="EOD282" s="412"/>
      <c r="EOE282" s="412"/>
      <c r="EOF282" s="412"/>
      <c r="EOG282" s="412"/>
      <c r="EOH282" s="412"/>
      <c r="EOI282" s="412"/>
      <c r="EOJ282" s="412"/>
      <c r="EOK282" s="412"/>
      <c r="EOL282" s="412"/>
      <c r="EOM282" s="412"/>
      <c r="EON282" s="412"/>
      <c r="EOO282" s="412"/>
      <c r="EOP282" s="412"/>
      <c r="EOQ282" s="412"/>
      <c r="EOR282" s="412"/>
      <c r="EOS282" s="412"/>
      <c r="EOT282" s="412"/>
      <c r="EOU282" s="412"/>
      <c r="EOV282" s="412"/>
      <c r="EOW282" s="412"/>
      <c r="EOX282" s="412"/>
      <c r="EOY282" s="412"/>
      <c r="EOZ282" s="412"/>
      <c r="EPA282" s="412"/>
      <c r="EPB282" s="412"/>
      <c r="EPC282" s="412"/>
      <c r="EPD282" s="412"/>
      <c r="EPE282" s="412"/>
      <c r="EPF282" s="413"/>
      <c r="EPG282" s="413"/>
      <c r="EPH282" s="413"/>
      <c r="EPI282" s="413"/>
      <c r="EPJ282" s="413"/>
      <c r="EPK282" s="413"/>
      <c r="EPL282" s="413"/>
      <c r="EPM282" s="413"/>
      <c r="EPN282" s="413"/>
      <c r="EPO282" s="413"/>
      <c r="EPP282" s="413"/>
      <c r="EPQ282" s="413"/>
      <c r="EPR282" s="413"/>
      <c r="EPS282" s="413"/>
      <c r="EPT282" s="413"/>
      <c r="EPU282" s="413"/>
      <c r="EPV282" s="413"/>
      <c r="EPW282" s="413"/>
      <c r="EPX282" s="413"/>
      <c r="EPY282" s="413"/>
      <c r="EPZ282" s="413"/>
      <c r="EQA282" s="413"/>
      <c r="EQB282" s="413"/>
      <c r="EQC282" s="413"/>
      <c r="EQD282" s="414"/>
      <c r="EQE282" s="414"/>
      <c r="EQF282" s="414"/>
      <c r="EQG282" s="414"/>
      <c r="EQH282" s="414"/>
      <c r="EQI282" s="413"/>
      <c r="EQJ282" s="413"/>
      <c r="EQK282" s="414"/>
      <c r="EQL282" s="414"/>
      <c r="EQM282" s="413"/>
      <c r="EQN282" s="413"/>
      <c r="EQO282" s="414"/>
      <c r="EQP282" s="414"/>
      <c r="EQQ282" s="413"/>
      <c r="EQR282" s="413"/>
      <c r="EQS282" s="413"/>
      <c r="EQT282" s="413"/>
      <c r="EQU282" s="413"/>
      <c r="EQV282" s="413"/>
      <c r="EQW282" s="413"/>
      <c r="EQX282" s="414"/>
      <c r="EQY282" s="414"/>
      <c r="EQZ282" s="413"/>
      <c r="ERA282" s="413"/>
      <c r="ERB282" s="414"/>
      <c r="ERC282" s="414"/>
      <c r="ERD282" s="413"/>
      <c r="ERE282" s="413"/>
      <c r="ERF282" s="413"/>
      <c r="ERG282" s="413"/>
      <c r="ERH282" s="413"/>
      <c r="ERI282" s="407"/>
      <c r="ERJ282" s="439"/>
      <c r="ERK282" s="413"/>
      <c r="ERL282" s="413"/>
      <c r="ERM282" s="413"/>
      <c r="ERN282" s="413"/>
      <c r="ERO282" s="413"/>
      <c r="ERP282" s="413"/>
      <c r="ERQ282" s="413"/>
      <c r="ERR282" s="412"/>
      <c r="ERS282" s="412"/>
      <c r="ERT282" s="412"/>
      <c r="ERU282" s="412"/>
      <c r="ERV282" s="412"/>
      <c r="ERW282" s="412"/>
      <c r="ERX282" s="412"/>
      <c r="ERY282" s="412"/>
      <c r="ERZ282" s="412"/>
      <c r="ESA282" s="412"/>
      <c r="ESB282" s="412"/>
      <c r="ESC282" s="412"/>
      <c r="ESD282" s="412"/>
      <c r="ESE282" s="412"/>
      <c r="ESF282" s="412"/>
      <c r="ESG282" s="412"/>
      <c r="ESH282" s="412"/>
      <c r="ESI282" s="412"/>
      <c r="ESJ282" s="412"/>
      <c r="ESK282" s="412"/>
      <c r="ESL282" s="412"/>
      <c r="ESM282" s="412"/>
      <c r="ESN282" s="412"/>
      <c r="ESO282" s="412"/>
      <c r="ESP282" s="412"/>
      <c r="ESQ282" s="412"/>
      <c r="ESR282" s="412"/>
      <c r="ESS282" s="412"/>
      <c r="EST282" s="412"/>
      <c r="ESU282" s="412"/>
      <c r="ESV282" s="412"/>
      <c r="ESW282" s="412"/>
      <c r="ESX282" s="412"/>
      <c r="ESY282" s="412"/>
      <c r="ESZ282" s="412"/>
      <c r="ETA282" s="412"/>
      <c r="ETB282" s="412"/>
      <c r="ETC282" s="412"/>
      <c r="ETD282" s="412"/>
      <c r="ETE282" s="412"/>
      <c r="ETF282" s="412"/>
      <c r="ETG282" s="412"/>
      <c r="ETH282" s="412"/>
      <c r="ETI282" s="412"/>
      <c r="ETJ282" s="413"/>
      <c r="ETK282" s="413"/>
      <c r="ETL282" s="413"/>
      <c r="ETM282" s="413"/>
      <c r="ETN282" s="413"/>
      <c r="ETO282" s="413"/>
      <c r="ETP282" s="413"/>
      <c r="ETQ282" s="413"/>
      <c r="ETR282" s="413"/>
      <c r="ETS282" s="413"/>
      <c r="ETT282" s="413"/>
      <c r="ETU282" s="413"/>
      <c r="ETV282" s="413"/>
      <c r="ETW282" s="413"/>
      <c r="ETX282" s="413"/>
      <c r="ETY282" s="413"/>
      <c r="ETZ282" s="413"/>
      <c r="EUA282" s="413"/>
      <c r="EUB282" s="413"/>
      <c r="EUC282" s="413"/>
      <c r="EUD282" s="413"/>
      <c r="EUE282" s="413"/>
      <c r="EUF282" s="413"/>
      <c r="EUG282" s="413"/>
      <c r="EUH282" s="414"/>
      <c r="EUI282" s="414"/>
      <c r="EUJ282" s="414"/>
      <c r="EUK282" s="414"/>
      <c r="EUL282" s="414"/>
      <c r="EUM282" s="413"/>
      <c r="EUN282" s="413"/>
      <c r="EUO282" s="414"/>
      <c r="EUP282" s="414"/>
      <c r="EUQ282" s="413"/>
      <c r="EUR282" s="413"/>
      <c r="EUS282" s="414"/>
      <c r="EUT282" s="414"/>
      <c r="EUU282" s="413"/>
      <c r="EUV282" s="413"/>
      <c r="EUW282" s="413"/>
      <c r="EUX282" s="413"/>
      <c r="EUY282" s="413"/>
      <c r="EUZ282" s="413"/>
      <c r="EVA282" s="413"/>
      <c r="EVB282" s="414"/>
      <c r="EVC282" s="414"/>
      <c r="EVD282" s="413"/>
      <c r="EVE282" s="413"/>
      <c r="EVF282" s="414"/>
      <c r="EVG282" s="414"/>
      <c r="EVH282" s="413"/>
      <c r="EVI282" s="413"/>
      <c r="EVJ282" s="413"/>
      <c r="EVK282" s="413"/>
      <c r="EVL282" s="413"/>
      <c r="EVM282" s="407"/>
      <c r="EVN282" s="439"/>
      <c r="EVO282" s="413"/>
      <c r="EVP282" s="413"/>
      <c r="EVQ282" s="413"/>
      <c r="EVR282" s="413"/>
      <c r="EVS282" s="413"/>
      <c r="EVT282" s="413"/>
      <c r="EVU282" s="413"/>
      <c r="EVV282" s="412"/>
      <c r="EVW282" s="412"/>
      <c r="EVX282" s="412"/>
      <c r="EVY282" s="412"/>
      <c r="EVZ282" s="412"/>
      <c r="EWA282" s="412"/>
      <c r="EWB282" s="412"/>
      <c r="EWC282" s="412"/>
      <c r="EWD282" s="412"/>
      <c r="EWE282" s="412"/>
      <c r="EWF282" s="412"/>
      <c r="EWG282" s="412"/>
      <c r="EWH282" s="412"/>
      <c r="EWI282" s="412"/>
      <c r="EWJ282" s="412"/>
      <c r="EWK282" s="412"/>
      <c r="EWL282" s="412"/>
      <c r="EWM282" s="412"/>
      <c r="EWN282" s="412"/>
      <c r="EWO282" s="412"/>
      <c r="EWP282" s="412"/>
      <c r="EWQ282" s="412"/>
      <c r="EWR282" s="412"/>
      <c r="EWS282" s="412"/>
      <c r="EWT282" s="412"/>
      <c r="EWU282" s="412"/>
      <c r="EWV282" s="412"/>
      <c r="EWW282" s="412"/>
      <c r="EWX282" s="412"/>
      <c r="EWY282" s="412"/>
      <c r="EWZ282" s="412"/>
      <c r="EXA282" s="412"/>
      <c r="EXB282" s="412"/>
      <c r="EXC282" s="412"/>
      <c r="EXD282" s="412"/>
      <c r="EXE282" s="412"/>
      <c r="EXF282" s="412"/>
      <c r="EXG282" s="412"/>
      <c r="EXH282" s="412"/>
      <c r="EXI282" s="412"/>
      <c r="EXJ282" s="412"/>
      <c r="EXK282" s="412"/>
      <c r="EXL282" s="412"/>
      <c r="EXM282" s="412"/>
      <c r="EXN282" s="413"/>
      <c r="EXO282" s="413"/>
      <c r="EXP282" s="413"/>
      <c r="EXQ282" s="413"/>
      <c r="EXR282" s="413"/>
      <c r="EXS282" s="413"/>
      <c r="EXT282" s="413"/>
      <c r="EXU282" s="413"/>
      <c r="EXV282" s="413"/>
      <c r="EXW282" s="413"/>
      <c r="EXX282" s="413"/>
      <c r="EXY282" s="413"/>
      <c r="EXZ282" s="413"/>
      <c r="EYA282" s="413"/>
      <c r="EYB282" s="413"/>
      <c r="EYC282" s="413"/>
      <c r="EYD282" s="413"/>
      <c r="EYE282" s="413"/>
      <c r="EYF282" s="413"/>
      <c r="EYG282" s="413"/>
      <c r="EYH282" s="413"/>
      <c r="EYI282" s="413"/>
      <c r="EYJ282" s="413"/>
      <c r="EYK282" s="413"/>
      <c r="EYL282" s="414"/>
      <c r="EYM282" s="414"/>
      <c r="EYN282" s="414"/>
      <c r="EYO282" s="414"/>
      <c r="EYP282" s="414"/>
      <c r="EYQ282" s="413"/>
      <c r="EYR282" s="413"/>
      <c r="EYS282" s="414"/>
      <c r="EYT282" s="414"/>
      <c r="EYU282" s="413"/>
      <c r="EYV282" s="413"/>
      <c r="EYW282" s="414"/>
      <c r="EYX282" s="414"/>
      <c r="EYY282" s="413"/>
      <c r="EYZ282" s="413"/>
      <c r="EZA282" s="413"/>
      <c r="EZB282" s="413"/>
      <c r="EZC282" s="413"/>
      <c r="EZD282" s="413"/>
      <c r="EZE282" s="413"/>
      <c r="EZF282" s="414"/>
      <c r="EZG282" s="414"/>
      <c r="EZH282" s="413"/>
      <c r="EZI282" s="413"/>
      <c r="EZJ282" s="414"/>
      <c r="EZK282" s="414"/>
      <c r="EZL282" s="413"/>
      <c r="EZM282" s="413"/>
      <c r="EZN282" s="413"/>
      <c r="EZO282" s="413"/>
      <c r="EZP282" s="413"/>
      <c r="EZQ282" s="407"/>
      <c r="EZR282" s="439"/>
      <c r="EZS282" s="413"/>
      <c r="EZT282" s="413"/>
      <c r="EZU282" s="413"/>
      <c r="EZV282" s="413"/>
      <c r="EZW282" s="413"/>
      <c r="EZX282" s="413"/>
      <c r="EZY282" s="413"/>
      <c r="EZZ282" s="412"/>
      <c r="FAA282" s="412"/>
      <c r="FAB282" s="412"/>
      <c r="FAC282" s="412"/>
      <c r="FAD282" s="412"/>
      <c r="FAE282" s="412"/>
      <c r="FAF282" s="412"/>
      <c r="FAG282" s="412"/>
      <c r="FAH282" s="412"/>
      <c r="FAI282" s="412"/>
      <c r="FAJ282" s="412"/>
      <c r="FAK282" s="412"/>
      <c r="FAL282" s="412"/>
      <c r="FAM282" s="412"/>
      <c r="FAN282" s="412"/>
      <c r="FAO282" s="412"/>
      <c r="FAP282" s="412"/>
      <c r="FAQ282" s="412"/>
      <c r="FAR282" s="412"/>
      <c r="FAS282" s="412"/>
      <c r="FAT282" s="412"/>
      <c r="FAU282" s="412"/>
      <c r="FAV282" s="412"/>
      <c r="FAW282" s="412"/>
      <c r="FAX282" s="412"/>
      <c r="FAY282" s="412"/>
      <c r="FAZ282" s="412"/>
      <c r="FBA282" s="412"/>
      <c r="FBB282" s="412"/>
      <c r="FBC282" s="412"/>
      <c r="FBD282" s="412"/>
      <c r="FBE282" s="412"/>
      <c r="FBF282" s="412"/>
      <c r="FBG282" s="412"/>
      <c r="FBH282" s="412"/>
      <c r="FBI282" s="412"/>
      <c r="FBJ282" s="412"/>
      <c r="FBK282" s="412"/>
      <c r="FBL282" s="412"/>
      <c r="FBM282" s="412"/>
      <c r="FBN282" s="412"/>
      <c r="FBO282" s="412"/>
      <c r="FBP282" s="412"/>
      <c r="FBQ282" s="412"/>
      <c r="FBR282" s="413"/>
      <c r="FBS282" s="413"/>
      <c r="FBT282" s="413"/>
      <c r="FBU282" s="413"/>
      <c r="FBV282" s="413"/>
      <c r="FBW282" s="413"/>
      <c r="FBX282" s="413"/>
      <c r="FBY282" s="413"/>
      <c r="FBZ282" s="413"/>
      <c r="FCA282" s="413"/>
      <c r="FCB282" s="413"/>
      <c r="FCC282" s="413"/>
      <c r="FCD282" s="413"/>
      <c r="FCE282" s="413"/>
      <c r="FCF282" s="413"/>
      <c r="FCG282" s="413"/>
      <c r="FCH282" s="413"/>
      <c r="FCI282" s="413"/>
      <c r="FCJ282" s="413"/>
      <c r="FCK282" s="413"/>
      <c r="FCL282" s="413"/>
      <c r="FCM282" s="413"/>
      <c r="FCN282" s="413"/>
      <c r="FCO282" s="413"/>
      <c r="FCP282" s="414"/>
      <c r="FCQ282" s="414"/>
      <c r="FCR282" s="414"/>
      <c r="FCS282" s="414"/>
      <c r="FCT282" s="414"/>
      <c r="FCU282" s="413"/>
      <c r="FCV282" s="413"/>
      <c r="FCW282" s="414"/>
      <c r="FCX282" s="414"/>
      <c r="FCY282" s="413"/>
      <c r="FCZ282" s="413"/>
      <c r="FDA282" s="414"/>
      <c r="FDB282" s="414"/>
      <c r="FDC282" s="413"/>
      <c r="FDD282" s="413"/>
      <c r="FDE282" s="413"/>
      <c r="FDF282" s="413"/>
      <c r="FDG282" s="413"/>
      <c r="FDH282" s="413"/>
      <c r="FDI282" s="413"/>
      <c r="FDJ282" s="414"/>
      <c r="FDK282" s="414"/>
      <c r="FDL282" s="413"/>
      <c r="FDM282" s="413"/>
      <c r="FDN282" s="414"/>
      <c r="FDO282" s="414"/>
      <c r="FDP282" s="413"/>
      <c r="FDQ282" s="413"/>
      <c r="FDR282" s="413"/>
      <c r="FDS282" s="413"/>
      <c r="FDT282" s="413"/>
      <c r="FDU282" s="407"/>
      <c r="FDV282" s="439"/>
      <c r="FDW282" s="413"/>
      <c r="FDX282" s="413"/>
      <c r="FDY282" s="413"/>
      <c r="FDZ282" s="413"/>
      <c r="FEA282" s="413"/>
      <c r="FEB282" s="413"/>
      <c r="FEC282" s="413"/>
      <c r="FED282" s="412"/>
      <c r="FEE282" s="412"/>
      <c r="FEF282" s="412"/>
      <c r="FEG282" s="412"/>
      <c r="FEH282" s="412"/>
      <c r="FEI282" s="412"/>
      <c r="FEJ282" s="412"/>
      <c r="FEK282" s="412"/>
      <c r="FEL282" s="412"/>
      <c r="FEM282" s="412"/>
      <c r="FEN282" s="412"/>
      <c r="FEO282" s="412"/>
      <c r="FEP282" s="412"/>
      <c r="FEQ282" s="412"/>
      <c r="FER282" s="412"/>
      <c r="FES282" s="412"/>
      <c r="FET282" s="412"/>
      <c r="FEU282" s="412"/>
      <c r="FEV282" s="412"/>
      <c r="FEW282" s="412"/>
      <c r="FEX282" s="412"/>
      <c r="FEY282" s="412"/>
      <c r="FEZ282" s="412"/>
      <c r="FFA282" s="412"/>
      <c r="FFB282" s="412"/>
      <c r="FFC282" s="412"/>
      <c r="FFD282" s="412"/>
      <c r="FFE282" s="412"/>
      <c r="FFF282" s="412"/>
      <c r="FFG282" s="412"/>
      <c r="FFH282" s="412"/>
      <c r="FFI282" s="412"/>
      <c r="FFJ282" s="412"/>
      <c r="FFK282" s="412"/>
      <c r="FFL282" s="412"/>
      <c r="FFM282" s="412"/>
      <c r="FFN282" s="412"/>
      <c r="FFO282" s="412"/>
      <c r="FFP282" s="412"/>
      <c r="FFQ282" s="412"/>
      <c r="FFR282" s="412"/>
      <c r="FFS282" s="412"/>
      <c r="FFT282" s="412"/>
      <c r="FFU282" s="412"/>
      <c r="FFV282" s="413"/>
      <c r="FFW282" s="413"/>
      <c r="FFX282" s="413"/>
      <c r="FFY282" s="413"/>
      <c r="FFZ282" s="413"/>
      <c r="FGA282" s="413"/>
      <c r="FGB282" s="413"/>
      <c r="FGC282" s="413"/>
      <c r="FGD282" s="413"/>
      <c r="FGE282" s="413"/>
      <c r="FGF282" s="413"/>
      <c r="FGG282" s="413"/>
      <c r="FGH282" s="413"/>
      <c r="FGI282" s="413"/>
      <c r="FGJ282" s="413"/>
      <c r="FGK282" s="413"/>
      <c r="FGL282" s="413"/>
      <c r="FGM282" s="413"/>
      <c r="FGN282" s="413"/>
      <c r="FGO282" s="413"/>
      <c r="FGP282" s="413"/>
      <c r="FGQ282" s="413"/>
      <c r="FGR282" s="413"/>
      <c r="FGS282" s="413"/>
      <c r="FGT282" s="414"/>
      <c r="FGU282" s="414"/>
      <c r="FGV282" s="414"/>
      <c r="FGW282" s="414"/>
      <c r="FGX282" s="414"/>
      <c r="FGY282" s="413"/>
      <c r="FGZ282" s="413"/>
      <c r="FHA282" s="414"/>
      <c r="FHB282" s="414"/>
      <c r="FHC282" s="413"/>
      <c r="FHD282" s="413"/>
      <c r="FHE282" s="414"/>
      <c r="FHF282" s="414"/>
      <c r="FHG282" s="413"/>
      <c r="FHH282" s="413"/>
      <c r="FHI282" s="413"/>
      <c r="FHJ282" s="413"/>
      <c r="FHK282" s="413"/>
      <c r="FHL282" s="413"/>
      <c r="FHM282" s="413"/>
      <c r="FHN282" s="414"/>
      <c r="FHO282" s="414"/>
      <c r="FHP282" s="413"/>
      <c r="FHQ282" s="413"/>
      <c r="FHR282" s="414"/>
      <c r="FHS282" s="414"/>
      <c r="FHT282" s="413"/>
      <c r="FHU282" s="413"/>
      <c r="FHV282" s="413"/>
      <c r="FHW282" s="413"/>
      <c r="FHX282" s="413"/>
      <c r="FHY282" s="407"/>
      <c r="FHZ282" s="439"/>
      <c r="FIA282" s="413"/>
      <c r="FIB282" s="413"/>
      <c r="FIC282" s="413"/>
      <c r="FID282" s="413"/>
      <c r="FIE282" s="413"/>
      <c r="FIF282" s="413"/>
      <c r="FIG282" s="413"/>
      <c r="FIH282" s="412"/>
      <c r="FII282" s="412"/>
      <c r="FIJ282" s="412"/>
      <c r="FIK282" s="412"/>
      <c r="FIL282" s="412"/>
      <c r="FIM282" s="412"/>
      <c r="FIN282" s="412"/>
      <c r="FIO282" s="412"/>
      <c r="FIP282" s="412"/>
      <c r="FIQ282" s="412"/>
      <c r="FIR282" s="412"/>
      <c r="FIS282" s="412"/>
      <c r="FIT282" s="412"/>
      <c r="FIU282" s="412"/>
      <c r="FIV282" s="412"/>
      <c r="FIW282" s="412"/>
      <c r="FIX282" s="412"/>
      <c r="FIY282" s="412"/>
      <c r="FIZ282" s="412"/>
      <c r="FJA282" s="412"/>
      <c r="FJB282" s="412"/>
      <c r="FJC282" s="412"/>
      <c r="FJD282" s="412"/>
      <c r="FJE282" s="412"/>
      <c r="FJF282" s="412"/>
      <c r="FJG282" s="412"/>
      <c r="FJH282" s="412"/>
      <c r="FJI282" s="412"/>
      <c r="FJJ282" s="412"/>
      <c r="FJK282" s="412"/>
      <c r="FJL282" s="412"/>
      <c r="FJM282" s="412"/>
      <c r="FJN282" s="412"/>
      <c r="FJO282" s="412"/>
      <c r="FJP282" s="412"/>
      <c r="FJQ282" s="412"/>
      <c r="FJR282" s="412"/>
      <c r="FJS282" s="412"/>
      <c r="FJT282" s="412"/>
      <c r="FJU282" s="412"/>
      <c r="FJV282" s="412"/>
      <c r="FJW282" s="412"/>
      <c r="FJX282" s="412"/>
      <c r="FJY282" s="412"/>
      <c r="FJZ282" s="413"/>
      <c r="FKA282" s="413"/>
      <c r="FKB282" s="413"/>
      <c r="FKC282" s="413"/>
      <c r="FKD282" s="413"/>
      <c r="FKE282" s="413"/>
      <c r="FKF282" s="413"/>
      <c r="FKG282" s="413"/>
      <c r="FKH282" s="413"/>
      <c r="FKI282" s="413"/>
      <c r="FKJ282" s="413"/>
      <c r="FKK282" s="413"/>
      <c r="FKL282" s="413"/>
      <c r="FKM282" s="413"/>
      <c r="FKN282" s="413"/>
      <c r="FKO282" s="413"/>
      <c r="FKP282" s="413"/>
      <c r="FKQ282" s="413"/>
      <c r="FKR282" s="413"/>
      <c r="FKS282" s="413"/>
      <c r="FKT282" s="413"/>
      <c r="FKU282" s="413"/>
      <c r="FKV282" s="413"/>
      <c r="FKW282" s="413"/>
      <c r="FKX282" s="414"/>
      <c r="FKY282" s="414"/>
      <c r="FKZ282" s="414"/>
      <c r="FLA282" s="414"/>
      <c r="FLB282" s="414"/>
      <c r="FLC282" s="413"/>
      <c r="FLD282" s="413"/>
      <c r="FLE282" s="414"/>
      <c r="FLF282" s="414"/>
      <c r="FLG282" s="413"/>
      <c r="FLH282" s="413"/>
      <c r="FLI282" s="414"/>
      <c r="FLJ282" s="414"/>
      <c r="FLK282" s="413"/>
      <c r="FLL282" s="413"/>
      <c r="FLM282" s="413"/>
      <c r="FLN282" s="413"/>
      <c r="FLO282" s="413"/>
      <c r="FLP282" s="413"/>
      <c r="FLQ282" s="413"/>
      <c r="FLR282" s="414"/>
      <c r="FLS282" s="414"/>
      <c r="FLT282" s="413"/>
      <c r="FLU282" s="413"/>
      <c r="FLV282" s="414"/>
      <c r="FLW282" s="414"/>
      <c r="FLX282" s="413"/>
      <c r="FLY282" s="413"/>
      <c r="FLZ282" s="413"/>
      <c r="FMA282" s="413"/>
      <c r="FMB282" s="413"/>
      <c r="FMC282" s="407"/>
      <c r="FMD282" s="439"/>
      <c r="FME282" s="413"/>
      <c r="FMF282" s="413"/>
      <c r="FMG282" s="413"/>
      <c r="FMH282" s="413"/>
      <c r="FMI282" s="413"/>
      <c r="FMJ282" s="413"/>
      <c r="FMK282" s="413"/>
      <c r="FML282" s="412"/>
      <c r="FMM282" s="412"/>
      <c r="FMN282" s="412"/>
      <c r="FMO282" s="412"/>
      <c r="FMP282" s="412"/>
      <c r="FMQ282" s="412"/>
      <c r="FMR282" s="412"/>
      <c r="FMS282" s="412"/>
      <c r="FMT282" s="412"/>
      <c r="FMU282" s="412"/>
      <c r="FMV282" s="412"/>
      <c r="FMW282" s="412"/>
      <c r="FMX282" s="412"/>
      <c r="FMY282" s="412"/>
      <c r="FMZ282" s="412"/>
      <c r="FNA282" s="412"/>
      <c r="FNB282" s="412"/>
      <c r="FNC282" s="412"/>
      <c r="FND282" s="412"/>
      <c r="FNE282" s="412"/>
      <c r="FNF282" s="412"/>
      <c r="FNG282" s="412"/>
      <c r="FNH282" s="412"/>
      <c r="FNI282" s="412"/>
      <c r="FNJ282" s="412"/>
      <c r="FNK282" s="412"/>
      <c r="FNL282" s="412"/>
      <c r="FNM282" s="412"/>
      <c r="FNN282" s="412"/>
      <c r="FNO282" s="412"/>
      <c r="FNP282" s="412"/>
      <c r="FNQ282" s="412"/>
      <c r="FNR282" s="412"/>
      <c r="FNS282" s="412"/>
      <c r="FNT282" s="412"/>
      <c r="FNU282" s="412"/>
      <c r="FNV282" s="412"/>
      <c r="FNW282" s="412"/>
      <c r="FNX282" s="412"/>
      <c r="FNY282" s="412"/>
      <c r="FNZ282" s="412"/>
      <c r="FOA282" s="412"/>
      <c r="FOB282" s="412"/>
      <c r="FOC282" s="412"/>
      <c r="FOD282" s="413"/>
      <c r="FOE282" s="413"/>
      <c r="FOF282" s="413"/>
      <c r="FOG282" s="413"/>
      <c r="FOH282" s="413"/>
      <c r="FOI282" s="413"/>
      <c r="FOJ282" s="413"/>
      <c r="FOK282" s="413"/>
      <c r="FOL282" s="413"/>
      <c r="FOM282" s="413"/>
      <c r="FON282" s="413"/>
      <c r="FOO282" s="413"/>
      <c r="FOP282" s="413"/>
      <c r="FOQ282" s="413"/>
      <c r="FOR282" s="413"/>
      <c r="FOS282" s="413"/>
      <c r="FOT282" s="413"/>
      <c r="FOU282" s="413"/>
      <c r="FOV282" s="413"/>
      <c r="FOW282" s="413"/>
      <c r="FOX282" s="413"/>
      <c r="FOY282" s="413"/>
      <c r="FOZ282" s="413"/>
      <c r="FPA282" s="413"/>
      <c r="FPB282" s="414"/>
      <c r="FPC282" s="414"/>
      <c r="FPD282" s="414"/>
      <c r="FPE282" s="414"/>
      <c r="FPF282" s="414"/>
      <c r="FPG282" s="413"/>
      <c r="FPH282" s="413"/>
      <c r="FPI282" s="414"/>
      <c r="FPJ282" s="414"/>
      <c r="FPK282" s="413"/>
      <c r="FPL282" s="413"/>
      <c r="FPM282" s="414"/>
      <c r="FPN282" s="414"/>
      <c r="FPO282" s="413"/>
      <c r="FPP282" s="413"/>
      <c r="FPQ282" s="413"/>
      <c r="FPR282" s="413"/>
      <c r="FPS282" s="413"/>
      <c r="FPT282" s="413"/>
      <c r="FPU282" s="413"/>
      <c r="FPV282" s="414"/>
      <c r="FPW282" s="414"/>
      <c r="FPX282" s="413"/>
      <c r="FPY282" s="413"/>
      <c r="FPZ282" s="414"/>
      <c r="FQA282" s="414"/>
      <c r="FQB282" s="413"/>
      <c r="FQC282" s="413"/>
      <c r="FQD282" s="413"/>
      <c r="FQE282" s="413"/>
      <c r="FQF282" s="413"/>
      <c r="FQG282" s="407"/>
      <c r="FQH282" s="439"/>
      <c r="FQI282" s="413"/>
      <c r="FQJ282" s="413"/>
      <c r="FQK282" s="413"/>
      <c r="FQL282" s="413"/>
      <c r="FQM282" s="413"/>
      <c r="FQN282" s="413"/>
      <c r="FQO282" s="413"/>
      <c r="FQP282" s="412"/>
      <c r="FQQ282" s="412"/>
      <c r="FQR282" s="412"/>
      <c r="FQS282" s="412"/>
      <c r="FQT282" s="412"/>
      <c r="FQU282" s="412"/>
      <c r="FQV282" s="412"/>
      <c r="FQW282" s="412"/>
      <c r="FQX282" s="412"/>
      <c r="FQY282" s="412"/>
      <c r="FQZ282" s="412"/>
      <c r="FRA282" s="412"/>
      <c r="FRB282" s="412"/>
      <c r="FRC282" s="412"/>
      <c r="FRD282" s="412"/>
      <c r="FRE282" s="412"/>
      <c r="FRF282" s="412"/>
      <c r="FRG282" s="412"/>
      <c r="FRH282" s="412"/>
      <c r="FRI282" s="412"/>
      <c r="FRJ282" s="412"/>
      <c r="FRK282" s="412"/>
      <c r="FRL282" s="412"/>
      <c r="FRM282" s="412"/>
      <c r="FRN282" s="412"/>
      <c r="FRO282" s="412"/>
      <c r="FRP282" s="412"/>
      <c r="FRQ282" s="412"/>
      <c r="FRR282" s="412"/>
      <c r="FRS282" s="412"/>
      <c r="FRT282" s="412"/>
      <c r="FRU282" s="412"/>
      <c r="FRV282" s="412"/>
      <c r="FRW282" s="412"/>
      <c r="FRX282" s="412"/>
      <c r="FRY282" s="412"/>
      <c r="FRZ282" s="412"/>
      <c r="FSA282" s="412"/>
      <c r="FSB282" s="412"/>
      <c r="FSC282" s="412"/>
      <c r="FSD282" s="412"/>
      <c r="FSE282" s="412"/>
      <c r="FSF282" s="412"/>
      <c r="FSG282" s="412"/>
      <c r="FSH282" s="413"/>
      <c r="FSI282" s="413"/>
      <c r="FSJ282" s="413"/>
      <c r="FSK282" s="413"/>
      <c r="FSL282" s="413"/>
      <c r="FSM282" s="413"/>
      <c r="FSN282" s="413"/>
      <c r="FSO282" s="413"/>
      <c r="FSP282" s="413"/>
      <c r="FSQ282" s="413"/>
      <c r="FSR282" s="413"/>
      <c r="FSS282" s="413"/>
      <c r="FST282" s="413"/>
      <c r="FSU282" s="413"/>
      <c r="FSV282" s="413"/>
      <c r="FSW282" s="413"/>
      <c r="FSX282" s="413"/>
      <c r="FSY282" s="413"/>
      <c r="FSZ282" s="413"/>
      <c r="FTA282" s="413"/>
      <c r="FTB282" s="413"/>
      <c r="FTC282" s="413"/>
      <c r="FTD282" s="413"/>
      <c r="FTE282" s="413"/>
      <c r="FTF282" s="414"/>
      <c r="FTG282" s="414"/>
      <c r="FTH282" s="414"/>
      <c r="FTI282" s="414"/>
      <c r="FTJ282" s="414"/>
      <c r="FTK282" s="413"/>
      <c r="FTL282" s="413"/>
      <c r="FTM282" s="414"/>
      <c r="FTN282" s="414"/>
      <c r="FTO282" s="413"/>
      <c r="FTP282" s="413"/>
      <c r="FTQ282" s="414"/>
      <c r="FTR282" s="414"/>
      <c r="FTS282" s="413"/>
      <c r="FTT282" s="413"/>
      <c r="FTU282" s="413"/>
      <c r="FTV282" s="413"/>
      <c r="FTW282" s="413"/>
      <c r="FTX282" s="413"/>
      <c r="FTY282" s="413"/>
      <c r="FTZ282" s="414"/>
      <c r="FUA282" s="414"/>
      <c r="FUB282" s="413"/>
      <c r="FUC282" s="413"/>
      <c r="FUD282" s="414"/>
      <c r="FUE282" s="414"/>
      <c r="FUF282" s="413"/>
      <c r="FUG282" s="413"/>
      <c r="FUH282" s="413"/>
      <c r="FUI282" s="413"/>
      <c r="FUJ282" s="413"/>
      <c r="FUK282" s="407"/>
      <c r="FUL282" s="439"/>
      <c r="FUM282" s="413"/>
      <c r="FUN282" s="413"/>
      <c r="FUO282" s="413"/>
      <c r="FUP282" s="413"/>
      <c r="FUQ282" s="413"/>
      <c r="FUR282" s="413"/>
      <c r="FUS282" s="413"/>
      <c r="FUT282" s="412"/>
      <c r="FUU282" s="412"/>
      <c r="FUV282" s="412"/>
      <c r="FUW282" s="412"/>
      <c r="FUX282" s="412"/>
      <c r="FUY282" s="412"/>
      <c r="FUZ282" s="412"/>
      <c r="FVA282" s="412"/>
      <c r="FVB282" s="412"/>
      <c r="FVC282" s="412"/>
      <c r="FVD282" s="412"/>
      <c r="FVE282" s="412"/>
      <c r="FVF282" s="412"/>
      <c r="FVG282" s="412"/>
      <c r="FVH282" s="412"/>
      <c r="FVI282" s="412"/>
      <c r="FVJ282" s="412"/>
      <c r="FVK282" s="412"/>
      <c r="FVL282" s="412"/>
      <c r="FVM282" s="412"/>
      <c r="FVN282" s="412"/>
      <c r="FVO282" s="412"/>
      <c r="FVP282" s="412"/>
      <c r="FVQ282" s="412"/>
      <c r="FVR282" s="412"/>
      <c r="FVS282" s="412"/>
      <c r="FVT282" s="412"/>
      <c r="FVU282" s="412"/>
      <c r="FVV282" s="412"/>
      <c r="FVW282" s="412"/>
      <c r="FVX282" s="412"/>
      <c r="FVY282" s="412"/>
      <c r="FVZ282" s="412"/>
      <c r="FWA282" s="412"/>
      <c r="FWB282" s="412"/>
      <c r="FWC282" s="412"/>
      <c r="FWD282" s="412"/>
      <c r="FWE282" s="412"/>
      <c r="FWF282" s="412"/>
      <c r="FWG282" s="412"/>
      <c r="FWH282" s="412"/>
      <c r="FWI282" s="412"/>
      <c r="FWJ282" s="412"/>
      <c r="FWK282" s="412"/>
      <c r="FWL282" s="413"/>
      <c r="FWM282" s="413"/>
      <c r="FWN282" s="413"/>
      <c r="FWO282" s="413"/>
      <c r="FWP282" s="413"/>
      <c r="FWQ282" s="413"/>
      <c r="FWR282" s="413"/>
      <c r="FWS282" s="413"/>
      <c r="FWT282" s="413"/>
      <c r="FWU282" s="413"/>
      <c r="FWV282" s="413"/>
      <c r="FWW282" s="413"/>
      <c r="FWX282" s="413"/>
      <c r="FWY282" s="413"/>
      <c r="FWZ282" s="413"/>
      <c r="FXA282" s="413"/>
      <c r="FXB282" s="413"/>
      <c r="FXC282" s="413"/>
      <c r="FXD282" s="413"/>
      <c r="FXE282" s="413"/>
      <c r="FXF282" s="413"/>
      <c r="FXG282" s="413"/>
      <c r="FXH282" s="413"/>
      <c r="FXI282" s="413"/>
      <c r="FXJ282" s="414"/>
      <c r="FXK282" s="414"/>
      <c r="FXL282" s="414"/>
      <c r="FXM282" s="414"/>
      <c r="FXN282" s="414"/>
      <c r="FXO282" s="413"/>
      <c r="FXP282" s="413"/>
      <c r="FXQ282" s="414"/>
      <c r="FXR282" s="414"/>
      <c r="FXS282" s="413"/>
      <c r="FXT282" s="413"/>
      <c r="FXU282" s="414"/>
      <c r="FXV282" s="414"/>
      <c r="FXW282" s="413"/>
      <c r="FXX282" s="413"/>
      <c r="FXY282" s="413"/>
      <c r="FXZ282" s="413"/>
      <c r="FYA282" s="413"/>
      <c r="FYB282" s="413"/>
      <c r="FYC282" s="413"/>
      <c r="FYD282" s="414"/>
      <c r="FYE282" s="414"/>
      <c r="FYF282" s="413"/>
      <c r="FYG282" s="413"/>
      <c r="FYH282" s="414"/>
      <c r="FYI282" s="414"/>
      <c r="FYJ282" s="413"/>
      <c r="FYK282" s="413"/>
      <c r="FYL282" s="413"/>
      <c r="FYM282" s="413"/>
      <c r="FYN282" s="413"/>
      <c r="FYO282" s="407"/>
      <c r="FYP282" s="439"/>
      <c r="FYQ282" s="413"/>
      <c r="FYR282" s="413"/>
      <c r="FYS282" s="413"/>
      <c r="FYT282" s="413"/>
      <c r="FYU282" s="413"/>
      <c r="FYV282" s="413"/>
      <c r="FYW282" s="413"/>
      <c r="FYX282" s="412"/>
      <c r="FYY282" s="412"/>
      <c r="FYZ282" s="412"/>
      <c r="FZA282" s="412"/>
      <c r="FZB282" s="412"/>
      <c r="FZC282" s="412"/>
      <c r="FZD282" s="412"/>
      <c r="FZE282" s="412"/>
      <c r="FZF282" s="412"/>
      <c r="FZG282" s="412"/>
      <c r="FZH282" s="412"/>
      <c r="FZI282" s="412"/>
      <c r="FZJ282" s="412"/>
      <c r="FZK282" s="412"/>
      <c r="FZL282" s="412"/>
      <c r="FZM282" s="412"/>
      <c r="FZN282" s="412"/>
      <c r="FZO282" s="412"/>
      <c r="FZP282" s="412"/>
      <c r="FZQ282" s="412"/>
      <c r="FZR282" s="412"/>
      <c r="FZS282" s="412"/>
      <c r="FZT282" s="412"/>
      <c r="FZU282" s="412"/>
      <c r="FZV282" s="412"/>
      <c r="FZW282" s="412"/>
      <c r="FZX282" s="412"/>
      <c r="FZY282" s="412"/>
      <c r="FZZ282" s="412"/>
      <c r="GAA282" s="412"/>
      <c r="GAB282" s="412"/>
      <c r="GAC282" s="412"/>
      <c r="GAD282" s="412"/>
      <c r="GAE282" s="412"/>
      <c r="GAF282" s="412"/>
      <c r="GAG282" s="412"/>
      <c r="GAH282" s="412"/>
      <c r="GAI282" s="412"/>
      <c r="GAJ282" s="412"/>
      <c r="GAK282" s="412"/>
      <c r="GAL282" s="412"/>
      <c r="GAM282" s="412"/>
      <c r="GAN282" s="412"/>
      <c r="GAO282" s="412"/>
      <c r="GAP282" s="413"/>
      <c r="GAQ282" s="413"/>
      <c r="GAR282" s="413"/>
      <c r="GAS282" s="413"/>
      <c r="GAT282" s="413"/>
      <c r="GAU282" s="413"/>
      <c r="GAV282" s="413"/>
      <c r="GAW282" s="413"/>
      <c r="GAX282" s="413"/>
      <c r="GAY282" s="413"/>
      <c r="GAZ282" s="413"/>
      <c r="GBA282" s="413"/>
      <c r="GBB282" s="413"/>
      <c r="GBC282" s="413"/>
      <c r="GBD282" s="413"/>
      <c r="GBE282" s="413"/>
      <c r="GBF282" s="413"/>
      <c r="GBG282" s="413"/>
      <c r="GBH282" s="413"/>
      <c r="GBI282" s="413"/>
      <c r="GBJ282" s="413"/>
      <c r="GBK282" s="413"/>
      <c r="GBL282" s="413"/>
      <c r="GBM282" s="413"/>
      <c r="GBN282" s="414"/>
      <c r="GBO282" s="414"/>
      <c r="GBP282" s="414"/>
      <c r="GBQ282" s="414"/>
      <c r="GBR282" s="414"/>
      <c r="GBS282" s="413"/>
      <c r="GBT282" s="413"/>
      <c r="GBU282" s="414"/>
      <c r="GBV282" s="414"/>
      <c r="GBW282" s="413"/>
      <c r="GBX282" s="413"/>
      <c r="GBY282" s="414"/>
      <c r="GBZ282" s="414"/>
      <c r="GCA282" s="413"/>
      <c r="GCB282" s="413"/>
      <c r="GCC282" s="413"/>
      <c r="GCD282" s="413"/>
      <c r="GCE282" s="413"/>
      <c r="GCF282" s="413"/>
      <c r="GCG282" s="413"/>
      <c r="GCH282" s="414"/>
      <c r="GCI282" s="414"/>
      <c r="GCJ282" s="413"/>
      <c r="GCK282" s="413"/>
      <c r="GCL282" s="414"/>
      <c r="GCM282" s="414"/>
      <c r="GCN282" s="413"/>
      <c r="GCO282" s="413"/>
      <c r="GCP282" s="413"/>
      <c r="GCQ282" s="413"/>
      <c r="GCR282" s="413"/>
      <c r="GCS282" s="407"/>
      <c r="GCT282" s="439"/>
      <c r="GCU282" s="413"/>
      <c r="GCV282" s="413"/>
      <c r="GCW282" s="413"/>
      <c r="GCX282" s="413"/>
      <c r="GCY282" s="413"/>
      <c r="GCZ282" s="413"/>
      <c r="GDA282" s="413"/>
      <c r="GDB282" s="412"/>
      <c r="GDC282" s="412"/>
      <c r="GDD282" s="412"/>
      <c r="GDE282" s="412"/>
      <c r="GDF282" s="412"/>
      <c r="GDG282" s="412"/>
      <c r="GDH282" s="412"/>
      <c r="GDI282" s="412"/>
      <c r="GDJ282" s="412"/>
      <c r="GDK282" s="412"/>
      <c r="GDL282" s="412"/>
      <c r="GDM282" s="412"/>
      <c r="GDN282" s="412"/>
      <c r="GDO282" s="412"/>
      <c r="GDP282" s="412"/>
      <c r="GDQ282" s="412"/>
      <c r="GDR282" s="412"/>
      <c r="GDS282" s="412"/>
      <c r="GDT282" s="412"/>
      <c r="GDU282" s="412"/>
      <c r="GDV282" s="412"/>
      <c r="GDW282" s="412"/>
      <c r="GDX282" s="412"/>
      <c r="GDY282" s="412"/>
      <c r="GDZ282" s="412"/>
      <c r="GEA282" s="412"/>
      <c r="GEB282" s="412"/>
      <c r="GEC282" s="412"/>
      <c r="GED282" s="412"/>
      <c r="GEE282" s="412"/>
      <c r="GEF282" s="412"/>
      <c r="GEG282" s="412"/>
      <c r="GEH282" s="412"/>
      <c r="GEI282" s="412"/>
      <c r="GEJ282" s="412"/>
      <c r="GEK282" s="412"/>
      <c r="GEL282" s="412"/>
      <c r="GEM282" s="412"/>
      <c r="GEN282" s="412"/>
      <c r="GEO282" s="412"/>
      <c r="GEP282" s="412"/>
      <c r="GEQ282" s="412"/>
      <c r="GER282" s="412"/>
      <c r="GES282" s="412"/>
      <c r="GET282" s="413"/>
      <c r="GEU282" s="413"/>
      <c r="GEV282" s="413"/>
      <c r="GEW282" s="413"/>
      <c r="GEX282" s="413"/>
      <c r="GEY282" s="413"/>
      <c r="GEZ282" s="413"/>
      <c r="GFA282" s="413"/>
      <c r="GFB282" s="413"/>
      <c r="GFC282" s="413"/>
      <c r="GFD282" s="413"/>
      <c r="GFE282" s="413"/>
      <c r="GFF282" s="413"/>
      <c r="GFG282" s="413"/>
      <c r="GFH282" s="413"/>
      <c r="GFI282" s="413"/>
      <c r="GFJ282" s="413"/>
      <c r="GFK282" s="413"/>
      <c r="GFL282" s="413"/>
      <c r="GFM282" s="413"/>
      <c r="GFN282" s="413"/>
      <c r="GFO282" s="413"/>
      <c r="GFP282" s="413"/>
      <c r="GFQ282" s="413"/>
      <c r="GFR282" s="414"/>
      <c r="GFS282" s="414"/>
      <c r="GFT282" s="414"/>
      <c r="GFU282" s="414"/>
      <c r="GFV282" s="414"/>
      <c r="GFW282" s="413"/>
      <c r="GFX282" s="413"/>
      <c r="GFY282" s="414"/>
      <c r="GFZ282" s="414"/>
      <c r="GGA282" s="413"/>
      <c r="GGB282" s="413"/>
      <c r="GGC282" s="414"/>
      <c r="GGD282" s="414"/>
      <c r="GGE282" s="413"/>
      <c r="GGF282" s="413"/>
      <c r="GGG282" s="413"/>
      <c r="GGH282" s="413"/>
      <c r="GGI282" s="413"/>
      <c r="GGJ282" s="413"/>
      <c r="GGK282" s="413"/>
      <c r="GGL282" s="414"/>
      <c r="GGM282" s="414"/>
      <c r="GGN282" s="413"/>
      <c r="GGO282" s="413"/>
      <c r="GGP282" s="414"/>
      <c r="GGQ282" s="414"/>
      <c r="GGR282" s="413"/>
      <c r="GGS282" s="413"/>
      <c r="GGT282" s="413"/>
      <c r="GGU282" s="413"/>
      <c r="GGV282" s="413"/>
      <c r="GGW282" s="407"/>
      <c r="GGX282" s="439"/>
      <c r="GGY282" s="413"/>
      <c r="GGZ282" s="413"/>
      <c r="GHA282" s="413"/>
      <c r="GHB282" s="413"/>
      <c r="GHC282" s="413"/>
      <c r="GHD282" s="413"/>
      <c r="GHE282" s="413"/>
      <c r="GHF282" s="412"/>
      <c r="GHG282" s="412"/>
      <c r="GHH282" s="412"/>
      <c r="GHI282" s="412"/>
      <c r="GHJ282" s="412"/>
      <c r="GHK282" s="412"/>
      <c r="GHL282" s="412"/>
      <c r="GHM282" s="412"/>
      <c r="GHN282" s="412"/>
      <c r="GHO282" s="412"/>
      <c r="GHP282" s="412"/>
      <c r="GHQ282" s="412"/>
      <c r="GHR282" s="412"/>
      <c r="GHS282" s="412"/>
      <c r="GHT282" s="412"/>
      <c r="GHU282" s="412"/>
      <c r="GHV282" s="412"/>
      <c r="GHW282" s="412"/>
      <c r="GHX282" s="412"/>
      <c r="GHY282" s="412"/>
      <c r="GHZ282" s="412"/>
      <c r="GIA282" s="412"/>
      <c r="GIB282" s="412"/>
      <c r="GIC282" s="412"/>
      <c r="GID282" s="412"/>
      <c r="GIE282" s="412"/>
      <c r="GIF282" s="412"/>
      <c r="GIG282" s="412"/>
      <c r="GIH282" s="412"/>
      <c r="GII282" s="412"/>
      <c r="GIJ282" s="412"/>
      <c r="GIK282" s="412"/>
      <c r="GIL282" s="412"/>
      <c r="GIM282" s="412"/>
      <c r="GIN282" s="412"/>
      <c r="GIO282" s="412"/>
      <c r="GIP282" s="412"/>
      <c r="GIQ282" s="412"/>
      <c r="GIR282" s="412"/>
      <c r="GIS282" s="412"/>
      <c r="GIT282" s="412"/>
      <c r="GIU282" s="412"/>
      <c r="GIV282" s="412"/>
      <c r="GIW282" s="412"/>
      <c r="GIX282" s="413"/>
      <c r="GIY282" s="413"/>
      <c r="GIZ282" s="413"/>
      <c r="GJA282" s="413"/>
      <c r="GJB282" s="413"/>
      <c r="GJC282" s="413"/>
      <c r="GJD282" s="413"/>
      <c r="GJE282" s="413"/>
      <c r="GJF282" s="413"/>
      <c r="GJG282" s="413"/>
      <c r="GJH282" s="413"/>
      <c r="GJI282" s="413"/>
      <c r="GJJ282" s="413"/>
      <c r="GJK282" s="413"/>
      <c r="GJL282" s="413"/>
      <c r="GJM282" s="413"/>
      <c r="GJN282" s="413"/>
      <c r="GJO282" s="413"/>
      <c r="GJP282" s="413"/>
      <c r="GJQ282" s="413"/>
      <c r="GJR282" s="413"/>
      <c r="GJS282" s="413"/>
      <c r="GJT282" s="413"/>
      <c r="GJU282" s="413"/>
      <c r="GJV282" s="414"/>
      <c r="GJW282" s="414"/>
      <c r="GJX282" s="414"/>
      <c r="GJY282" s="414"/>
      <c r="GJZ282" s="414"/>
      <c r="GKA282" s="413"/>
      <c r="GKB282" s="413"/>
      <c r="GKC282" s="414"/>
      <c r="GKD282" s="414"/>
      <c r="GKE282" s="413"/>
      <c r="GKF282" s="413"/>
      <c r="GKG282" s="414"/>
      <c r="GKH282" s="414"/>
      <c r="GKI282" s="413"/>
      <c r="GKJ282" s="413"/>
      <c r="GKK282" s="413"/>
      <c r="GKL282" s="413"/>
      <c r="GKM282" s="413"/>
      <c r="GKN282" s="413"/>
      <c r="GKO282" s="413"/>
      <c r="GKP282" s="414"/>
      <c r="GKQ282" s="414"/>
      <c r="GKR282" s="413"/>
      <c r="GKS282" s="413"/>
      <c r="GKT282" s="414"/>
      <c r="GKU282" s="414"/>
      <c r="GKV282" s="413"/>
      <c r="GKW282" s="413"/>
      <c r="GKX282" s="413"/>
      <c r="GKY282" s="413"/>
      <c r="GKZ282" s="413"/>
      <c r="GLA282" s="407"/>
      <c r="GLB282" s="439"/>
      <c r="GLC282" s="413"/>
      <c r="GLD282" s="413"/>
      <c r="GLE282" s="413"/>
      <c r="GLF282" s="413"/>
      <c r="GLG282" s="413"/>
      <c r="GLH282" s="413"/>
      <c r="GLI282" s="413"/>
      <c r="GLJ282" s="412"/>
      <c r="GLK282" s="412"/>
      <c r="GLL282" s="412"/>
      <c r="GLM282" s="412"/>
      <c r="GLN282" s="412"/>
      <c r="GLO282" s="412"/>
      <c r="GLP282" s="412"/>
      <c r="GLQ282" s="412"/>
      <c r="GLR282" s="412"/>
      <c r="GLS282" s="412"/>
      <c r="GLT282" s="412"/>
      <c r="GLU282" s="412"/>
      <c r="GLV282" s="412"/>
      <c r="GLW282" s="412"/>
      <c r="GLX282" s="412"/>
      <c r="GLY282" s="412"/>
      <c r="GLZ282" s="412"/>
      <c r="GMA282" s="412"/>
      <c r="GMB282" s="412"/>
      <c r="GMC282" s="412"/>
      <c r="GMD282" s="412"/>
      <c r="GME282" s="412"/>
      <c r="GMF282" s="412"/>
      <c r="GMG282" s="412"/>
      <c r="GMH282" s="412"/>
      <c r="GMI282" s="412"/>
      <c r="GMJ282" s="412"/>
      <c r="GMK282" s="412"/>
      <c r="GML282" s="412"/>
      <c r="GMM282" s="412"/>
      <c r="GMN282" s="412"/>
      <c r="GMO282" s="412"/>
      <c r="GMP282" s="412"/>
      <c r="GMQ282" s="412"/>
      <c r="GMR282" s="412"/>
      <c r="GMS282" s="412"/>
      <c r="GMT282" s="412"/>
      <c r="GMU282" s="412"/>
      <c r="GMV282" s="412"/>
      <c r="GMW282" s="412"/>
      <c r="GMX282" s="412"/>
      <c r="GMY282" s="412"/>
      <c r="GMZ282" s="412"/>
      <c r="GNA282" s="412"/>
      <c r="GNB282" s="413"/>
      <c r="GNC282" s="413"/>
      <c r="GND282" s="413"/>
      <c r="GNE282" s="413"/>
      <c r="GNF282" s="413"/>
      <c r="GNG282" s="413"/>
      <c r="GNH282" s="413"/>
      <c r="GNI282" s="413"/>
      <c r="GNJ282" s="413"/>
      <c r="GNK282" s="413"/>
      <c r="GNL282" s="413"/>
      <c r="GNM282" s="413"/>
      <c r="GNN282" s="413"/>
      <c r="GNO282" s="413"/>
      <c r="GNP282" s="413"/>
      <c r="GNQ282" s="413"/>
      <c r="GNR282" s="413"/>
      <c r="GNS282" s="413"/>
      <c r="GNT282" s="413"/>
      <c r="GNU282" s="413"/>
      <c r="GNV282" s="413"/>
      <c r="GNW282" s="413"/>
      <c r="GNX282" s="413"/>
      <c r="GNY282" s="413"/>
      <c r="GNZ282" s="414"/>
      <c r="GOA282" s="414"/>
      <c r="GOB282" s="414"/>
      <c r="GOC282" s="414"/>
      <c r="GOD282" s="414"/>
      <c r="GOE282" s="413"/>
      <c r="GOF282" s="413"/>
      <c r="GOG282" s="414"/>
      <c r="GOH282" s="414"/>
      <c r="GOI282" s="413"/>
      <c r="GOJ282" s="413"/>
      <c r="GOK282" s="414"/>
      <c r="GOL282" s="414"/>
      <c r="GOM282" s="413"/>
      <c r="GON282" s="413"/>
      <c r="GOO282" s="413"/>
      <c r="GOP282" s="413"/>
      <c r="GOQ282" s="413"/>
      <c r="GOR282" s="413"/>
      <c r="GOS282" s="413"/>
      <c r="GOT282" s="414"/>
      <c r="GOU282" s="414"/>
      <c r="GOV282" s="413"/>
      <c r="GOW282" s="413"/>
      <c r="GOX282" s="414"/>
      <c r="GOY282" s="414"/>
      <c r="GOZ282" s="413"/>
      <c r="GPA282" s="413"/>
      <c r="GPB282" s="413"/>
      <c r="GPC282" s="413"/>
      <c r="GPD282" s="413"/>
      <c r="GPE282" s="407"/>
      <c r="GPF282" s="439"/>
      <c r="GPG282" s="413"/>
      <c r="GPH282" s="413"/>
      <c r="GPI282" s="413"/>
      <c r="GPJ282" s="413"/>
      <c r="GPK282" s="413"/>
      <c r="GPL282" s="413"/>
      <c r="GPM282" s="413"/>
      <c r="GPN282" s="412"/>
      <c r="GPO282" s="412"/>
      <c r="GPP282" s="412"/>
      <c r="GPQ282" s="412"/>
      <c r="GPR282" s="412"/>
      <c r="GPS282" s="412"/>
      <c r="GPT282" s="412"/>
      <c r="GPU282" s="412"/>
      <c r="GPV282" s="412"/>
      <c r="GPW282" s="412"/>
      <c r="GPX282" s="412"/>
      <c r="GPY282" s="412"/>
      <c r="GPZ282" s="412"/>
      <c r="GQA282" s="412"/>
      <c r="GQB282" s="412"/>
      <c r="GQC282" s="412"/>
      <c r="GQD282" s="412"/>
      <c r="GQE282" s="412"/>
      <c r="GQF282" s="412"/>
      <c r="GQG282" s="412"/>
      <c r="GQH282" s="412"/>
      <c r="GQI282" s="412"/>
      <c r="GQJ282" s="412"/>
      <c r="GQK282" s="412"/>
      <c r="GQL282" s="412"/>
      <c r="GQM282" s="412"/>
      <c r="GQN282" s="412"/>
      <c r="GQO282" s="412"/>
      <c r="GQP282" s="412"/>
      <c r="GQQ282" s="412"/>
      <c r="GQR282" s="412"/>
      <c r="GQS282" s="412"/>
      <c r="GQT282" s="412"/>
      <c r="GQU282" s="412"/>
      <c r="GQV282" s="412"/>
      <c r="GQW282" s="412"/>
      <c r="GQX282" s="412"/>
      <c r="GQY282" s="412"/>
      <c r="GQZ282" s="412"/>
      <c r="GRA282" s="412"/>
      <c r="GRB282" s="412"/>
      <c r="GRC282" s="412"/>
      <c r="GRD282" s="412"/>
      <c r="GRE282" s="412"/>
      <c r="GRF282" s="413"/>
      <c r="GRG282" s="413"/>
      <c r="GRH282" s="413"/>
      <c r="GRI282" s="413"/>
      <c r="GRJ282" s="413"/>
      <c r="GRK282" s="413"/>
      <c r="GRL282" s="413"/>
      <c r="GRM282" s="413"/>
      <c r="GRN282" s="413"/>
      <c r="GRO282" s="413"/>
      <c r="GRP282" s="413"/>
      <c r="GRQ282" s="413"/>
      <c r="GRR282" s="413"/>
      <c r="GRS282" s="413"/>
      <c r="GRT282" s="413"/>
      <c r="GRU282" s="413"/>
      <c r="GRV282" s="413"/>
      <c r="GRW282" s="413"/>
      <c r="GRX282" s="413"/>
      <c r="GRY282" s="413"/>
      <c r="GRZ282" s="413"/>
      <c r="GSA282" s="413"/>
      <c r="GSB282" s="413"/>
      <c r="GSC282" s="413"/>
      <c r="GSD282" s="414"/>
      <c r="GSE282" s="414"/>
      <c r="GSF282" s="414"/>
      <c r="GSG282" s="414"/>
      <c r="GSH282" s="414"/>
      <c r="GSI282" s="413"/>
      <c r="GSJ282" s="413"/>
      <c r="GSK282" s="414"/>
      <c r="GSL282" s="414"/>
      <c r="GSM282" s="413"/>
      <c r="GSN282" s="413"/>
      <c r="GSO282" s="414"/>
      <c r="GSP282" s="414"/>
      <c r="GSQ282" s="413"/>
      <c r="GSR282" s="413"/>
      <c r="GSS282" s="413"/>
      <c r="GST282" s="413"/>
      <c r="GSU282" s="413"/>
      <c r="GSV282" s="413"/>
      <c r="GSW282" s="413"/>
      <c r="GSX282" s="414"/>
      <c r="GSY282" s="414"/>
      <c r="GSZ282" s="413"/>
      <c r="GTA282" s="413"/>
      <c r="GTB282" s="414"/>
      <c r="GTC282" s="414"/>
      <c r="GTD282" s="413"/>
      <c r="GTE282" s="413"/>
      <c r="GTF282" s="413"/>
      <c r="GTG282" s="413"/>
      <c r="GTH282" s="413"/>
      <c r="GTI282" s="407"/>
      <c r="GTJ282" s="439"/>
      <c r="GTK282" s="413"/>
      <c r="GTL282" s="413"/>
      <c r="GTM282" s="413"/>
      <c r="GTN282" s="413"/>
      <c r="GTO282" s="413"/>
      <c r="GTP282" s="413"/>
      <c r="GTQ282" s="413"/>
      <c r="GTR282" s="412"/>
      <c r="GTS282" s="412"/>
      <c r="GTT282" s="412"/>
      <c r="GTU282" s="412"/>
      <c r="GTV282" s="412"/>
      <c r="GTW282" s="412"/>
      <c r="GTX282" s="412"/>
      <c r="GTY282" s="412"/>
      <c r="GTZ282" s="412"/>
      <c r="GUA282" s="412"/>
      <c r="GUB282" s="412"/>
      <c r="GUC282" s="412"/>
      <c r="GUD282" s="412"/>
      <c r="GUE282" s="412"/>
      <c r="GUF282" s="412"/>
      <c r="GUG282" s="412"/>
      <c r="GUH282" s="412"/>
      <c r="GUI282" s="412"/>
      <c r="GUJ282" s="412"/>
      <c r="GUK282" s="412"/>
      <c r="GUL282" s="412"/>
      <c r="GUM282" s="412"/>
      <c r="GUN282" s="412"/>
      <c r="GUO282" s="412"/>
      <c r="GUP282" s="412"/>
      <c r="GUQ282" s="412"/>
      <c r="GUR282" s="412"/>
      <c r="GUS282" s="412"/>
      <c r="GUT282" s="412"/>
      <c r="GUU282" s="412"/>
      <c r="GUV282" s="412"/>
      <c r="GUW282" s="412"/>
      <c r="GUX282" s="412"/>
      <c r="GUY282" s="412"/>
      <c r="GUZ282" s="412"/>
      <c r="GVA282" s="412"/>
      <c r="GVB282" s="412"/>
      <c r="GVC282" s="412"/>
      <c r="GVD282" s="412"/>
      <c r="GVE282" s="412"/>
      <c r="GVF282" s="412"/>
      <c r="GVG282" s="412"/>
      <c r="GVH282" s="412"/>
      <c r="GVI282" s="412"/>
      <c r="GVJ282" s="413"/>
      <c r="GVK282" s="413"/>
      <c r="GVL282" s="413"/>
      <c r="GVM282" s="413"/>
      <c r="GVN282" s="413"/>
      <c r="GVO282" s="413"/>
      <c r="GVP282" s="413"/>
      <c r="GVQ282" s="413"/>
      <c r="GVR282" s="413"/>
      <c r="GVS282" s="413"/>
      <c r="GVT282" s="413"/>
      <c r="GVU282" s="413"/>
      <c r="GVV282" s="413"/>
      <c r="GVW282" s="413"/>
      <c r="GVX282" s="413"/>
      <c r="GVY282" s="413"/>
      <c r="GVZ282" s="413"/>
      <c r="GWA282" s="413"/>
      <c r="GWB282" s="413"/>
      <c r="GWC282" s="413"/>
      <c r="GWD282" s="413"/>
      <c r="GWE282" s="413"/>
      <c r="GWF282" s="413"/>
      <c r="GWG282" s="413"/>
      <c r="GWH282" s="414"/>
      <c r="GWI282" s="414"/>
      <c r="GWJ282" s="414"/>
      <c r="GWK282" s="414"/>
      <c r="GWL282" s="414"/>
      <c r="GWM282" s="413"/>
      <c r="GWN282" s="413"/>
      <c r="GWO282" s="414"/>
      <c r="GWP282" s="414"/>
      <c r="GWQ282" s="413"/>
      <c r="GWR282" s="413"/>
      <c r="GWS282" s="414"/>
      <c r="GWT282" s="414"/>
      <c r="GWU282" s="413"/>
      <c r="GWV282" s="413"/>
      <c r="GWW282" s="413"/>
      <c r="GWX282" s="413"/>
      <c r="GWY282" s="413"/>
      <c r="GWZ282" s="413"/>
      <c r="GXA282" s="413"/>
      <c r="GXB282" s="414"/>
      <c r="GXC282" s="414"/>
      <c r="GXD282" s="413"/>
      <c r="GXE282" s="413"/>
      <c r="GXF282" s="414"/>
      <c r="GXG282" s="414"/>
      <c r="GXH282" s="413"/>
      <c r="GXI282" s="413"/>
      <c r="GXJ282" s="413"/>
      <c r="GXK282" s="413"/>
      <c r="GXL282" s="413"/>
      <c r="GXM282" s="407"/>
      <c r="GXN282" s="439"/>
      <c r="GXO282" s="413"/>
      <c r="GXP282" s="413"/>
      <c r="GXQ282" s="413"/>
      <c r="GXR282" s="413"/>
      <c r="GXS282" s="413"/>
      <c r="GXT282" s="413"/>
      <c r="GXU282" s="413"/>
      <c r="GXV282" s="412"/>
      <c r="GXW282" s="412"/>
      <c r="GXX282" s="412"/>
      <c r="GXY282" s="412"/>
      <c r="GXZ282" s="412"/>
      <c r="GYA282" s="412"/>
      <c r="GYB282" s="412"/>
      <c r="GYC282" s="412"/>
      <c r="GYD282" s="412"/>
      <c r="GYE282" s="412"/>
      <c r="GYF282" s="412"/>
      <c r="GYG282" s="412"/>
      <c r="GYH282" s="412"/>
      <c r="GYI282" s="412"/>
      <c r="GYJ282" s="412"/>
      <c r="GYK282" s="412"/>
      <c r="GYL282" s="412"/>
      <c r="GYM282" s="412"/>
      <c r="GYN282" s="412"/>
      <c r="GYO282" s="412"/>
      <c r="GYP282" s="412"/>
      <c r="GYQ282" s="412"/>
      <c r="GYR282" s="412"/>
      <c r="GYS282" s="412"/>
      <c r="GYT282" s="412"/>
      <c r="GYU282" s="412"/>
      <c r="GYV282" s="412"/>
      <c r="GYW282" s="412"/>
      <c r="GYX282" s="412"/>
      <c r="GYY282" s="412"/>
      <c r="GYZ282" s="412"/>
      <c r="GZA282" s="412"/>
      <c r="GZB282" s="412"/>
      <c r="GZC282" s="412"/>
      <c r="GZD282" s="412"/>
      <c r="GZE282" s="412"/>
      <c r="GZF282" s="412"/>
      <c r="GZG282" s="412"/>
      <c r="GZH282" s="412"/>
      <c r="GZI282" s="412"/>
      <c r="GZJ282" s="412"/>
      <c r="GZK282" s="412"/>
      <c r="GZL282" s="412"/>
      <c r="GZM282" s="412"/>
      <c r="GZN282" s="413"/>
      <c r="GZO282" s="413"/>
      <c r="GZP282" s="413"/>
      <c r="GZQ282" s="413"/>
      <c r="GZR282" s="413"/>
      <c r="GZS282" s="413"/>
      <c r="GZT282" s="413"/>
      <c r="GZU282" s="413"/>
      <c r="GZV282" s="413"/>
      <c r="GZW282" s="413"/>
      <c r="GZX282" s="413"/>
      <c r="GZY282" s="413"/>
      <c r="GZZ282" s="413"/>
      <c r="HAA282" s="413"/>
      <c r="HAB282" s="413"/>
      <c r="HAC282" s="413"/>
      <c r="HAD282" s="413"/>
      <c r="HAE282" s="413"/>
      <c r="HAF282" s="413"/>
      <c r="HAG282" s="413"/>
      <c r="HAH282" s="413"/>
      <c r="HAI282" s="413"/>
      <c r="HAJ282" s="413"/>
      <c r="HAK282" s="413"/>
      <c r="HAL282" s="414"/>
      <c r="HAM282" s="414"/>
      <c r="HAN282" s="414"/>
      <c r="HAO282" s="414"/>
      <c r="HAP282" s="414"/>
      <c r="HAQ282" s="413"/>
      <c r="HAR282" s="413"/>
      <c r="HAS282" s="414"/>
      <c r="HAT282" s="414"/>
      <c r="HAU282" s="413"/>
      <c r="HAV282" s="413"/>
      <c r="HAW282" s="414"/>
      <c r="HAX282" s="414"/>
      <c r="HAY282" s="413"/>
      <c r="HAZ282" s="413"/>
      <c r="HBA282" s="413"/>
      <c r="HBB282" s="413"/>
      <c r="HBC282" s="413"/>
      <c r="HBD282" s="413"/>
      <c r="HBE282" s="413"/>
      <c r="HBF282" s="414"/>
      <c r="HBG282" s="414"/>
      <c r="HBH282" s="413"/>
      <c r="HBI282" s="413"/>
      <c r="HBJ282" s="414"/>
      <c r="HBK282" s="414"/>
      <c r="HBL282" s="413"/>
      <c r="HBM282" s="413"/>
      <c r="HBN282" s="413"/>
      <c r="HBO282" s="413"/>
      <c r="HBP282" s="413"/>
      <c r="HBQ282" s="407"/>
      <c r="HBR282" s="439"/>
      <c r="HBS282" s="413"/>
      <c r="HBT282" s="413"/>
      <c r="HBU282" s="413"/>
      <c r="HBV282" s="413"/>
      <c r="HBW282" s="413"/>
      <c r="HBX282" s="413"/>
      <c r="HBY282" s="413"/>
      <c r="HBZ282" s="412"/>
      <c r="HCA282" s="412"/>
      <c r="HCB282" s="412"/>
      <c r="HCC282" s="412"/>
      <c r="HCD282" s="412"/>
      <c r="HCE282" s="412"/>
      <c r="HCF282" s="412"/>
      <c r="HCG282" s="412"/>
      <c r="HCH282" s="412"/>
      <c r="HCI282" s="412"/>
      <c r="HCJ282" s="412"/>
      <c r="HCK282" s="412"/>
      <c r="HCL282" s="412"/>
      <c r="HCM282" s="412"/>
      <c r="HCN282" s="412"/>
      <c r="HCO282" s="412"/>
      <c r="HCP282" s="412"/>
      <c r="HCQ282" s="412"/>
      <c r="HCR282" s="412"/>
      <c r="HCS282" s="412"/>
      <c r="HCT282" s="412"/>
      <c r="HCU282" s="412"/>
      <c r="HCV282" s="412"/>
      <c r="HCW282" s="412"/>
      <c r="HCX282" s="412"/>
      <c r="HCY282" s="412"/>
      <c r="HCZ282" s="412"/>
      <c r="HDA282" s="412"/>
      <c r="HDB282" s="412"/>
      <c r="HDC282" s="412"/>
      <c r="HDD282" s="412"/>
      <c r="HDE282" s="412"/>
      <c r="HDF282" s="412"/>
      <c r="HDG282" s="412"/>
      <c r="HDH282" s="412"/>
      <c r="HDI282" s="412"/>
      <c r="HDJ282" s="412"/>
      <c r="HDK282" s="412"/>
      <c r="HDL282" s="412"/>
      <c r="HDM282" s="412"/>
      <c r="HDN282" s="412"/>
      <c r="HDO282" s="412"/>
      <c r="HDP282" s="412"/>
      <c r="HDQ282" s="412"/>
      <c r="HDR282" s="413"/>
      <c r="HDS282" s="413"/>
      <c r="HDT282" s="413"/>
      <c r="HDU282" s="413"/>
      <c r="HDV282" s="413"/>
      <c r="HDW282" s="413"/>
      <c r="HDX282" s="413"/>
      <c r="HDY282" s="413"/>
      <c r="HDZ282" s="413"/>
      <c r="HEA282" s="413"/>
      <c r="HEB282" s="413"/>
      <c r="HEC282" s="413"/>
      <c r="HED282" s="413"/>
      <c r="HEE282" s="413"/>
      <c r="HEF282" s="413"/>
      <c r="HEG282" s="413"/>
      <c r="HEH282" s="413"/>
      <c r="HEI282" s="413"/>
      <c r="HEJ282" s="413"/>
      <c r="HEK282" s="413"/>
      <c r="HEL282" s="413"/>
      <c r="HEM282" s="413"/>
      <c r="HEN282" s="413"/>
      <c r="HEO282" s="413"/>
      <c r="HEP282" s="414"/>
      <c r="HEQ282" s="414"/>
      <c r="HER282" s="414"/>
      <c r="HES282" s="414"/>
      <c r="HET282" s="414"/>
      <c r="HEU282" s="413"/>
      <c r="HEV282" s="413"/>
      <c r="HEW282" s="414"/>
      <c r="HEX282" s="414"/>
      <c r="HEY282" s="413"/>
      <c r="HEZ282" s="413"/>
      <c r="HFA282" s="414"/>
      <c r="HFB282" s="414"/>
      <c r="HFC282" s="413"/>
      <c r="HFD282" s="413"/>
      <c r="HFE282" s="413"/>
      <c r="HFF282" s="413"/>
      <c r="HFG282" s="413"/>
      <c r="HFH282" s="413"/>
      <c r="HFI282" s="413"/>
      <c r="HFJ282" s="414"/>
      <c r="HFK282" s="414"/>
      <c r="HFL282" s="413"/>
      <c r="HFM282" s="413"/>
      <c r="HFN282" s="414"/>
      <c r="HFO282" s="414"/>
      <c r="HFP282" s="413"/>
      <c r="HFQ282" s="413"/>
      <c r="HFR282" s="413"/>
      <c r="HFS282" s="413"/>
      <c r="HFT282" s="413"/>
      <c r="HFU282" s="407"/>
      <c r="HFV282" s="439"/>
      <c r="HFW282" s="413"/>
      <c r="HFX282" s="413"/>
      <c r="HFY282" s="413"/>
      <c r="HFZ282" s="413"/>
      <c r="HGA282" s="413"/>
      <c r="HGB282" s="413"/>
      <c r="HGC282" s="413"/>
      <c r="HGD282" s="412"/>
      <c r="HGE282" s="412"/>
      <c r="HGF282" s="412"/>
      <c r="HGG282" s="412"/>
      <c r="HGH282" s="412"/>
      <c r="HGI282" s="412"/>
      <c r="HGJ282" s="412"/>
      <c r="HGK282" s="412"/>
      <c r="HGL282" s="412"/>
      <c r="HGM282" s="412"/>
      <c r="HGN282" s="412"/>
      <c r="HGO282" s="412"/>
      <c r="HGP282" s="412"/>
      <c r="HGQ282" s="412"/>
      <c r="HGR282" s="412"/>
      <c r="HGS282" s="412"/>
      <c r="HGT282" s="412"/>
      <c r="HGU282" s="412"/>
      <c r="HGV282" s="412"/>
      <c r="HGW282" s="412"/>
      <c r="HGX282" s="412"/>
      <c r="HGY282" s="412"/>
      <c r="HGZ282" s="412"/>
      <c r="HHA282" s="412"/>
      <c r="HHB282" s="412"/>
      <c r="HHC282" s="412"/>
      <c r="HHD282" s="412"/>
      <c r="HHE282" s="412"/>
      <c r="HHF282" s="412"/>
      <c r="HHG282" s="412"/>
      <c r="HHH282" s="412"/>
      <c r="HHI282" s="412"/>
      <c r="HHJ282" s="412"/>
      <c r="HHK282" s="412"/>
      <c r="HHL282" s="412"/>
      <c r="HHM282" s="412"/>
      <c r="HHN282" s="412"/>
      <c r="HHO282" s="412"/>
      <c r="HHP282" s="412"/>
      <c r="HHQ282" s="412"/>
      <c r="HHR282" s="412"/>
      <c r="HHS282" s="412"/>
      <c r="HHT282" s="412"/>
      <c r="HHU282" s="412"/>
      <c r="HHV282" s="413"/>
      <c r="HHW282" s="413"/>
      <c r="HHX282" s="413"/>
      <c r="HHY282" s="413"/>
      <c r="HHZ282" s="413"/>
      <c r="HIA282" s="413"/>
      <c r="HIB282" s="413"/>
      <c r="HIC282" s="413"/>
      <c r="HID282" s="413"/>
      <c r="HIE282" s="413"/>
      <c r="HIF282" s="413"/>
      <c r="HIG282" s="413"/>
      <c r="HIH282" s="413"/>
      <c r="HII282" s="413"/>
      <c r="HIJ282" s="413"/>
      <c r="HIK282" s="413"/>
      <c r="HIL282" s="413"/>
      <c r="HIM282" s="413"/>
      <c r="HIN282" s="413"/>
      <c r="HIO282" s="413"/>
      <c r="HIP282" s="413"/>
      <c r="HIQ282" s="413"/>
      <c r="HIR282" s="413"/>
      <c r="HIS282" s="413"/>
      <c r="HIT282" s="414"/>
      <c r="HIU282" s="414"/>
      <c r="HIV282" s="414"/>
      <c r="HIW282" s="414"/>
      <c r="HIX282" s="414"/>
      <c r="HIY282" s="413"/>
      <c r="HIZ282" s="413"/>
      <c r="HJA282" s="414"/>
      <c r="HJB282" s="414"/>
      <c r="HJC282" s="413"/>
      <c r="HJD282" s="413"/>
      <c r="HJE282" s="414"/>
      <c r="HJF282" s="414"/>
      <c r="HJG282" s="413"/>
      <c r="HJH282" s="413"/>
      <c r="HJI282" s="413"/>
      <c r="HJJ282" s="413"/>
      <c r="HJK282" s="413"/>
      <c r="HJL282" s="413"/>
      <c r="HJM282" s="413"/>
      <c r="HJN282" s="414"/>
      <c r="HJO282" s="414"/>
      <c r="HJP282" s="413"/>
      <c r="HJQ282" s="413"/>
      <c r="HJR282" s="414"/>
      <c r="HJS282" s="414"/>
      <c r="HJT282" s="413"/>
      <c r="HJU282" s="413"/>
      <c r="HJV282" s="413"/>
      <c r="HJW282" s="413"/>
      <c r="HJX282" s="413"/>
      <c r="HJY282" s="407"/>
      <c r="HJZ282" s="439"/>
      <c r="HKA282" s="413"/>
      <c r="HKB282" s="413"/>
      <c r="HKC282" s="413"/>
      <c r="HKD282" s="413"/>
      <c r="HKE282" s="413"/>
      <c r="HKF282" s="413"/>
      <c r="HKG282" s="413"/>
      <c r="HKH282" s="412"/>
      <c r="HKI282" s="412"/>
      <c r="HKJ282" s="412"/>
      <c r="HKK282" s="412"/>
      <c r="HKL282" s="412"/>
      <c r="HKM282" s="412"/>
      <c r="HKN282" s="412"/>
      <c r="HKO282" s="412"/>
      <c r="HKP282" s="412"/>
      <c r="HKQ282" s="412"/>
      <c r="HKR282" s="412"/>
      <c r="HKS282" s="412"/>
      <c r="HKT282" s="412"/>
      <c r="HKU282" s="412"/>
      <c r="HKV282" s="412"/>
      <c r="HKW282" s="412"/>
      <c r="HKX282" s="412"/>
      <c r="HKY282" s="412"/>
      <c r="HKZ282" s="412"/>
      <c r="HLA282" s="412"/>
      <c r="HLB282" s="412"/>
      <c r="HLC282" s="412"/>
      <c r="HLD282" s="412"/>
      <c r="HLE282" s="412"/>
      <c r="HLF282" s="412"/>
      <c r="HLG282" s="412"/>
      <c r="HLH282" s="412"/>
      <c r="HLI282" s="412"/>
      <c r="HLJ282" s="412"/>
      <c r="HLK282" s="412"/>
      <c r="HLL282" s="412"/>
      <c r="HLM282" s="412"/>
      <c r="HLN282" s="412"/>
      <c r="HLO282" s="412"/>
      <c r="HLP282" s="412"/>
      <c r="HLQ282" s="412"/>
      <c r="HLR282" s="412"/>
      <c r="HLS282" s="412"/>
      <c r="HLT282" s="412"/>
      <c r="HLU282" s="412"/>
      <c r="HLV282" s="412"/>
      <c r="HLW282" s="412"/>
      <c r="HLX282" s="412"/>
      <c r="HLY282" s="412"/>
      <c r="HLZ282" s="413"/>
      <c r="HMA282" s="413"/>
      <c r="HMB282" s="413"/>
      <c r="HMC282" s="413"/>
      <c r="HMD282" s="413"/>
      <c r="HME282" s="413"/>
      <c r="HMF282" s="413"/>
      <c r="HMG282" s="413"/>
      <c r="HMH282" s="413"/>
      <c r="HMI282" s="413"/>
      <c r="HMJ282" s="413"/>
      <c r="HMK282" s="413"/>
      <c r="HML282" s="413"/>
      <c r="HMM282" s="413"/>
      <c r="HMN282" s="413"/>
      <c r="HMO282" s="413"/>
      <c r="HMP282" s="413"/>
      <c r="HMQ282" s="413"/>
      <c r="HMR282" s="413"/>
      <c r="HMS282" s="413"/>
      <c r="HMT282" s="413"/>
      <c r="HMU282" s="413"/>
      <c r="HMV282" s="413"/>
      <c r="HMW282" s="413"/>
      <c r="HMX282" s="414"/>
      <c r="HMY282" s="414"/>
      <c r="HMZ282" s="414"/>
      <c r="HNA282" s="414"/>
      <c r="HNB282" s="414"/>
      <c r="HNC282" s="413"/>
      <c r="HND282" s="413"/>
      <c r="HNE282" s="414"/>
      <c r="HNF282" s="414"/>
      <c r="HNG282" s="413"/>
      <c r="HNH282" s="413"/>
      <c r="HNI282" s="414"/>
      <c r="HNJ282" s="414"/>
      <c r="HNK282" s="413"/>
      <c r="HNL282" s="413"/>
      <c r="HNM282" s="413"/>
      <c r="HNN282" s="413"/>
      <c r="HNO282" s="413"/>
      <c r="HNP282" s="413"/>
      <c r="HNQ282" s="413"/>
      <c r="HNR282" s="414"/>
      <c r="HNS282" s="414"/>
      <c r="HNT282" s="413"/>
      <c r="HNU282" s="413"/>
      <c r="HNV282" s="414"/>
      <c r="HNW282" s="414"/>
      <c r="HNX282" s="413"/>
      <c r="HNY282" s="413"/>
      <c r="HNZ282" s="413"/>
      <c r="HOA282" s="413"/>
      <c r="HOB282" s="413"/>
      <c r="HOC282" s="407"/>
      <c r="HOD282" s="439"/>
      <c r="HOE282" s="413"/>
      <c r="HOF282" s="413"/>
      <c r="HOG282" s="413"/>
      <c r="HOH282" s="413"/>
      <c r="HOI282" s="413"/>
      <c r="HOJ282" s="413"/>
      <c r="HOK282" s="413"/>
      <c r="HOL282" s="412"/>
      <c r="HOM282" s="412"/>
      <c r="HON282" s="412"/>
      <c r="HOO282" s="412"/>
      <c r="HOP282" s="412"/>
      <c r="HOQ282" s="412"/>
      <c r="HOR282" s="412"/>
      <c r="HOS282" s="412"/>
      <c r="HOT282" s="412"/>
      <c r="HOU282" s="412"/>
      <c r="HOV282" s="412"/>
      <c r="HOW282" s="412"/>
      <c r="HOX282" s="412"/>
      <c r="HOY282" s="412"/>
      <c r="HOZ282" s="412"/>
      <c r="HPA282" s="412"/>
      <c r="HPB282" s="412"/>
      <c r="HPC282" s="412"/>
      <c r="HPD282" s="412"/>
      <c r="HPE282" s="412"/>
      <c r="HPF282" s="412"/>
      <c r="HPG282" s="412"/>
      <c r="HPH282" s="412"/>
      <c r="HPI282" s="412"/>
      <c r="HPJ282" s="412"/>
      <c r="HPK282" s="412"/>
      <c r="HPL282" s="412"/>
      <c r="HPM282" s="412"/>
      <c r="HPN282" s="412"/>
      <c r="HPO282" s="412"/>
      <c r="HPP282" s="412"/>
      <c r="HPQ282" s="412"/>
      <c r="HPR282" s="412"/>
      <c r="HPS282" s="412"/>
      <c r="HPT282" s="412"/>
      <c r="HPU282" s="412"/>
      <c r="HPV282" s="412"/>
      <c r="HPW282" s="412"/>
      <c r="HPX282" s="412"/>
      <c r="HPY282" s="412"/>
      <c r="HPZ282" s="412"/>
      <c r="HQA282" s="412"/>
      <c r="HQB282" s="412"/>
      <c r="HQC282" s="412"/>
      <c r="HQD282" s="413"/>
      <c r="HQE282" s="413"/>
      <c r="HQF282" s="413"/>
      <c r="HQG282" s="413"/>
      <c r="HQH282" s="413"/>
      <c r="HQI282" s="413"/>
      <c r="HQJ282" s="413"/>
      <c r="HQK282" s="413"/>
      <c r="HQL282" s="413"/>
      <c r="HQM282" s="413"/>
      <c r="HQN282" s="413"/>
      <c r="HQO282" s="413"/>
      <c r="HQP282" s="413"/>
      <c r="HQQ282" s="413"/>
      <c r="HQR282" s="413"/>
      <c r="HQS282" s="413"/>
      <c r="HQT282" s="413"/>
      <c r="HQU282" s="413"/>
      <c r="HQV282" s="413"/>
      <c r="HQW282" s="413"/>
      <c r="HQX282" s="413"/>
      <c r="HQY282" s="413"/>
      <c r="HQZ282" s="413"/>
      <c r="HRA282" s="413"/>
      <c r="HRB282" s="414"/>
      <c r="HRC282" s="414"/>
      <c r="HRD282" s="414"/>
      <c r="HRE282" s="414"/>
      <c r="HRF282" s="414"/>
      <c r="HRG282" s="413"/>
      <c r="HRH282" s="413"/>
      <c r="HRI282" s="414"/>
      <c r="HRJ282" s="414"/>
      <c r="HRK282" s="413"/>
      <c r="HRL282" s="413"/>
      <c r="HRM282" s="414"/>
      <c r="HRN282" s="414"/>
      <c r="HRO282" s="413"/>
      <c r="HRP282" s="413"/>
      <c r="HRQ282" s="413"/>
      <c r="HRR282" s="413"/>
      <c r="HRS282" s="413"/>
      <c r="HRT282" s="413"/>
      <c r="HRU282" s="413"/>
      <c r="HRV282" s="414"/>
      <c r="HRW282" s="414"/>
      <c r="HRX282" s="413"/>
      <c r="HRY282" s="413"/>
      <c r="HRZ282" s="414"/>
      <c r="HSA282" s="414"/>
      <c r="HSB282" s="413"/>
      <c r="HSC282" s="413"/>
      <c r="HSD282" s="413"/>
      <c r="HSE282" s="413"/>
      <c r="HSF282" s="413"/>
      <c r="HSG282" s="407"/>
      <c r="HSH282" s="439"/>
      <c r="HSI282" s="413"/>
      <c r="HSJ282" s="413"/>
      <c r="HSK282" s="413"/>
      <c r="HSL282" s="413"/>
      <c r="HSM282" s="413"/>
      <c r="HSN282" s="413"/>
      <c r="HSO282" s="413"/>
      <c r="HSP282" s="412"/>
      <c r="HSQ282" s="412"/>
      <c r="HSR282" s="412"/>
      <c r="HSS282" s="412"/>
      <c r="HST282" s="412"/>
      <c r="HSU282" s="412"/>
      <c r="HSV282" s="412"/>
      <c r="HSW282" s="412"/>
      <c r="HSX282" s="412"/>
      <c r="HSY282" s="412"/>
      <c r="HSZ282" s="412"/>
      <c r="HTA282" s="412"/>
      <c r="HTB282" s="412"/>
      <c r="HTC282" s="412"/>
      <c r="HTD282" s="412"/>
      <c r="HTE282" s="412"/>
      <c r="HTF282" s="412"/>
      <c r="HTG282" s="412"/>
      <c r="HTH282" s="412"/>
      <c r="HTI282" s="412"/>
      <c r="HTJ282" s="412"/>
      <c r="HTK282" s="412"/>
      <c r="HTL282" s="412"/>
      <c r="HTM282" s="412"/>
      <c r="HTN282" s="412"/>
      <c r="HTO282" s="412"/>
      <c r="HTP282" s="412"/>
      <c r="HTQ282" s="412"/>
      <c r="HTR282" s="412"/>
      <c r="HTS282" s="412"/>
      <c r="HTT282" s="412"/>
      <c r="HTU282" s="412"/>
      <c r="HTV282" s="412"/>
      <c r="HTW282" s="412"/>
      <c r="HTX282" s="412"/>
      <c r="HTY282" s="412"/>
      <c r="HTZ282" s="412"/>
      <c r="HUA282" s="412"/>
      <c r="HUB282" s="412"/>
      <c r="HUC282" s="412"/>
      <c r="HUD282" s="412"/>
      <c r="HUE282" s="412"/>
      <c r="HUF282" s="412"/>
      <c r="HUG282" s="412"/>
      <c r="HUH282" s="413"/>
      <c r="HUI282" s="413"/>
      <c r="HUJ282" s="413"/>
      <c r="HUK282" s="413"/>
      <c r="HUL282" s="413"/>
      <c r="HUM282" s="413"/>
      <c r="HUN282" s="413"/>
      <c r="HUO282" s="413"/>
      <c r="HUP282" s="413"/>
      <c r="HUQ282" s="413"/>
      <c r="HUR282" s="413"/>
      <c r="HUS282" s="413"/>
      <c r="HUT282" s="413"/>
      <c r="HUU282" s="413"/>
      <c r="HUV282" s="413"/>
      <c r="HUW282" s="413"/>
      <c r="HUX282" s="413"/>
      <c r="HUY282" s="413"/>
      <c r="HUZ282" s="413"/>
      <c r="HVA282" s="413"/>
      <c r="HVB282" s="413"/>
      <c r="HVC282" s="413"/>
      <c r="HVD282" s="413"/>
      <c r="HVE282" s="413"/>
      <c r="HVF282" s="414"/>
      <c r="HVG282" s="414"/>
      <c r="HVH282" s="414"/>
      <c r="HVI282" s="414"/>
      <c r="HVJ282" s="414"/>
      <c r="HVK282" s="413"/>
      <c r="HVL282" s="413"/>
      <c r="HVM282" s="414"/>
      <c r="HVN282" s="414"/>
      <c r="HVO282" s="413"/>
      <c r="HVP282" s="413"/>
      <c r="HVQ282" s="414"/>
      <c r="HVR282" s="414"/>
      <c r="HVS282" s="413"/>
      <c r="HVT282" s="413"/>
      <c r="HVU282" s="413"/>
      <c r="HVV282" s="413"/>
      <c r="HVW282" s="413"/>
      <c r="HVX282" s="413"/>
      <c r="HVY282" s="413"/>
      <c r="HVZ282" s="414"/>
      <c r="HWA282" s="414"/>
      <c r="HWB282" s="413"/>
      <c r="HWC282" s="413"/>
      <c r="HWD282" s="414"/>
      <c r="HWE282" s="414"/>
      <c r="HWF282" s="413"/>
      <c r="HWG282" s="413"/>
      <c r="HWH282" s="413"/>
      <c r="HWI282" s="413"/>
      <c r="HWJ282" s="413"/>
      <c r="HWK282" s="407"/>
      <c r="HWL282" s="439"/>
      <c r="HWM282" s="413"/>
      <c r="HWN282" s="413"/>
      <c r="HWO282" s="413"/>
      <c r="HWP282" s="413"/>
      <c r="HWQ282" s="413"/>
      <c r="HWR282" s="413"/>
      <c r="HWS282" s="413"/>
      <c r="HWT282" s="412"/>
      <c r="HWU282" s="412"/>
      <c r="HWV282" s="412"/>
      <c r="HWW282" s="412"/>
      <c r="HWX282" s="412"/>
      <c r="HWY282" s="412"/>
      <c r="HWZ282" s="412"/>
      <c r="HXA282" s="412"/>
      <c r="HXB282" s="412"/>
      <c r="HXC282" s="412"/>
      <c r="HXD282" s="412"/>
      <c r="HXE282" s="412"/>
      <c r="HXF282" s="412"/>
      <c r="HXG282" s="412"/>
      <c r="HXH282" s="412"/>
      <c r="HXI282" s="412"/>
      <c r="HXJ282" s="412"/>
      <c r="HXK282" s="412"/>
      <c r="HXL282" s="412"/>
      <c r="HXM282" s="412"/>
      <c r="HXN282" s="412"/>
      <c r="HXO282" s="412"/>
      <c r="HXP282" s="412"/>
      <c r="HXQ282" s="412"/>
      <c r="HXR282" s="412"/>
      <c r="HXS282" s="412"/>
      <c r="HXT282" s="412"/>
      <c r="HXU282" s="412"/>
      <c r="HXV282" s="412"/>
      <c r="HXW282" s="412"/>
      <c r="HXX282" s="412"/>
      <c r="HXY282" s="412"/>
      <c r="HXZ282" s="412"/>
      <c r="HYA282" s="412"/>
      <c r="HYB282" s="412"/>
      <c r="HYC282" s="412"/>
      <c r="HYD282" s="412"/>
      <c r="HYE282" s="412"/>
      <c r="HYF282" s="412"/>
      <c r="HYG282" s="412"/>
      <c r="HYH282" s="412"/>
      <c r="HYI282" s="412"/>
      <c r="HYJ282" s="412"/>
      <c r="HYK282" s="412"/>
      <c r="HYL282" s="413"/>
      <c r="HYM282" s="413"/>
      <c r="HYN282" s="413"/>
      <c r="HYO282" s="413"/>
      <c r="HYP282" s="413"/>
      <c r="HYQ282" s="413"/>
      <c r="HYR282" s="413"/>
      <c r="HYS282" s="413"/>
      <c r="HYT282" s="413"/>
      <c r="HYU282" s="413"/>
      <c r="HYV282" s="413"/>
      <c r="HYW282" s="413"/>
      <c r="HYX282" s="413"/>
      <c r="HYY282" s="413"/>
      <c r="HYZ282" s="413"/>
      <c r="HZA282" s="413"/>
      <c r="HZB282" s="413"/>
      <c r="HZC282" s="413"/>
      <c r="HZD282" s="413"/>
      <c r="HZE282" s="413"/>
      <c r="HZF282" s="413"/>
      <c r="HZG282" s="413"/>
      <c r="HZH282" s="413"/>
      <c r="HZI282" s="413"/>
      <c r="HZJ282" s="414"/>
      <c r="HZK282" s="414"/>
      <c r="HZL282" s="414"/>
      <c r="HZM282" s="414"/>
      <c r="HZN282" s="414"/>
      <c r="HZO282" s="413"/>
      <c r="HZP282" s="413"/>
      <c r="HZQ282" s="414"/>
      <c r="HZR282" s="414"/>
      <c r="HZS282" s="413"/>
      <c r="HZT282" s="413"/>
      <c r="HZU282" s="414"/>
      <c r="HZV282" s="414"/>
      <c r="HZW282" s="413"/>
      <c r="HZX282" s="413"/>
      <c r="HZY282" s="413"/>
      <c r="HZZ282" s="413"/>
      <c r="IAA282" s="413"/>
      <c r="IAB282" s="413"/>
      <c r="IAC282" s="413"/>
      <c r="IAD282" s="414"/>
      <c r="IAE282" s="414"/>
      <c r="IAF282" s="413"/>
      <c r="IAG282" s="413"/>
      <c r="IAH282" s="414"/>
      <c r="IAI282" s="414"/>
      <c r="IAJ282" s="413"/>
      <c r="IAK282" s="413"/>
      <c r="IAL282" s="413"/>
      <c r="IAM282" s="413"/>
      <c r="IAN282" s="413"/>
      <c r="IAO282" s="407"/>
      <c r="IAP282" s="439"/>
      <c r="IAQ282" s="413"/>
      <c r="IAR282" s="413"/>
      <c r="IAS282" s="413"/>
      <c r="IAT282" s="413"/>
      <c r="IAU282" s="413"/>
      <c r="IAV282" s="413"/>
      <c r="IAW282" s="413"/>
      <c r="IAX282" s="412"/>
      <c r="IAY282" s="412"/>
      <c r="IAZ282" s="412"/>
      <c r="IBA282" s="412"/>
      <c r="IBB282" s="412"/>
      <c r="IBC282" s="412"/>
      <c r="IBD282" s="412"/>
      <c r="IBE282" s="412"/>
      <c r="IBF282" s="412"/>
      <c r="IBG282" s="412"/>
      <c r="IBH282" s="412"/>
      <c r="IBI282" s="412"/>
      <c r="IBJ282" s="412"/>
      <c r="IBK282" s="412"/>
      <c r="IBL282" s="412"/>
      <c r="IBM282" s="412"/>
      <c r="IBN282" s="412"/>
      <c r="IBO282" s="412"/>
      <c r="IBP282" s="412"/>
      <c r="IBQ282" s="412"/>
      <c r="IBR282" s="412"/>
      <c r="IBS282" s="412"/>
      <c r="IBT282" s="412"/>
      <c r="IBU282" s="412"/>
      <c r="IBV282" s="412"/>
      <c r="IBW282" s="412"/>
      <c r="IBX282" s="412"/>
      <c r="IBY282" s="412"/>
      <c r="IBZ282" s="412"/>
      <c r="ICA282" s="412"/>
      <c r="ICB282" s="412"/>
      <c r="ICC282" s="412"/>
      <c r="ICD282" s="412"/>
      <c r="ICE282" s="412"/>
      <c r="ICF282" s="412"/>
      <c r="ICG282" s="412"/>
      <c r="ICH282" s="412"/>
      <c r="ICI282" s="412"/>
      <c r="ICJ282" s="412"/>
      <c r="ICK282" s="412"/>
      <c r="ICL282" s="412"/>
      <c r="ICM282" s="412"/>
      <c r="ICN282" s="412"/>
      <c r="ICO282" s="412"/>
      <c r="ICP282" s="413"/>
      <c r="ICQ282" s="413"/>
      <c r="ICR282" s="413"/>
      <c r="ICS282" s="413"/>
      <c r="ICT282" s="413"/>
      <c r="ICU282" s="413"/>
      <c r="ICV282" s="413"/>
      <c r="ICW282" s="413"/>
      <c r="ICX282" s="413"/>
      <c r="ICY282" s="413"/>
      <c r="ICZ282" s="413"/>
      <c r="IDA282" s="413"/>
      <c r="IDB282" s="413"/>
      <c r="IDC282" s="413"/>
      <c r="IDD282" s="413"/>
      <c r="IDE282" s="413"/>
      <c r="IDF282" s="413"/>
      <c r="IDG282" s="413"/>
      <c r="IDH282" s="413"/>
      <c r="IDI282" s="413"/>
      <c r="IDJ282" s="413"/>
      <c r="IDK282" s="413"/>
      <c r="IDL282" s="413"/>
      <c r="IDM282" s="413"/>
      <c r="IDN282" s="414"/>
      <c r="IDO282" s="414"/>
      <c r="IDP282" s="414"/>
      <c r="IDQ282" s="414"/>
      <c r="IDR282" s="414"/>
      <c r="IDS282" s="413"/>
      <c r="IDT282" s="413"/>
      <c r="IDU282" s="414"/>
      <c r="IDV282" s="414"/>
      <c r="IDW282" s="413"/>
      <c r="IDX282" s="413"/>
      <c r="IDY282" s="414"/>
      <c r="IDZ282" s="414"/>
      <c r="IEA282" s="413"/>
      <c r="IEB282" s="413"/>
      <c r="IEC282" s="413"/>
      <c r="IED282" s="413"/>
      <c r="IEE282" s="413"/>
      <c r="IEF282" s="413"/>
      <c r="IEG282" s="413"/>
      <c r="IEH282" s="414"/>
      <c r="IEI282" s="414"/>
      <c r="IEJ282" s="413"/>
      <c r="IEK282" s="413"/>
      <c r="IEL282" s="414"/>
      <c r="IEM282" s="414"/>
      <c r="IEN282" s="413"/>
      <c r="IEO282" s="413"/>
      <c r="IEP282" s="413"/>
      <c r="IEQ282" s="413"/>
      <c r="IER282" s="413"/>
      <c r="IES282" s="407"/>
      <c r="IET282" s="439"/>
      <c r="IEU282" s="413"/>
      <c r="IEV282" s="413"/>
      <c r="IEW282" s="413"/>
      <c r="IEX282" s="413"/>
      <c r="IEY282" s="413"/>
      <c r="IEZ282" s="413"/>
      <c r="IFA282" s="413"/>
      <c r="IFB282" s="412"/>
      <c r="IFC282" s="412"/>
      <c r="IFD282" s="412"/>
      <c r="IFE282" s="412"/>
      <c r="IFF282" s="412"/>
      <c r="IFG282" s="412"/>
      <c r="IFH282" s="412"/>
      <c r="IFI282" s="412"/>
      <c r="IFJ282" s="412"/>
      <c r="IFK282" s="412"/>
      <c r="IFL282" s="412"/>
      <c r="IFM282" s="412"/>
      <c r="IFN282" s="412"/>
      <c r="IFO282" s="412"/>
      <c r="IFP282" s="412"/>
      <c r="IFQ282" s="412"/>
      <c r="IFR282" s="412"/>
      <c r="IFS282" s="412"/>
      <c r="IFT282" s="412"/>
      <c r="IFU282" s="412"/>
      <c r="IFV282" s="412"/>
      <c r="IFW282" s="412"/>
      <c r="IFX282" s="412"/>
      <c r="IFY282" s="412"/>
      <c r="IFZ282" s="412"/>
      <c r="IGA282" s="412"/>
      <c r="IGB282" s="412"/>
      <c r="IGC282" s="412"/>
      <c r="IGD282" s="412"/>
      <c r="IGE282" s="412"/>
      <c r="IGF282" s="412"/>
      <c r="IGG282" s="412"/>
      <c r="IGH282" s="412"/>
      <c r="IGI282" s="412"/>
      <c r="IGJ282" s="412"/>
      <c r="IGK282" s="412"/>
      <c r="IGL282" s="412"/>
      <c r="IGM282" s="412"/>
      <c r="IGN282" s="412"/>
      <c r="IGO282" s="412"/>
      <c r="IGP282" s="412"/>
      <c r="IGQ282" s="412"/>
      <c r="IGR282" s="412"/>
      <c r="IGS282" s="412"/>
      <c r="IGT282" s="413"/>
      <c r="IGU282" s="413"/>
      <c r="IGV282" s="413"/>
      <c r="IGW282" s="413"/>
      <c r="IGX282" s="413"/>
      <c r="IGY282" s="413"/>
      <c r="IGZ282" s="413"/>
      <c r="IHA282" s="413"/>
      <c r="IHB282" s="413"/>
      <c r="IHC282" s="413"/>
      <c r="IHD282" s="413"/>
      <c r="IHE282" s="413"/>
      <c r="IHF282" s="413"/>
      <c r="IHG282" s="413"/>
      <c r="IHH282" s="413"/>
      <c r="IHI282" s="413"/>
      <c r="IHJ282" s="413"/>
      <c r="IHK282" s="413"/>
      <c r="IHL282" s="413"/>
      <c r="IHM282" s="413"/>
      <c r="IHN282" s="413"/>
      <c r="IHO282" s="413"/>
      <c r="IHP282" s="413"/>
      <c r="IHQ282" s="413"/>
      <c r="IHR282" s="414"/>
      <c r="IHS282" s="414"/>
      <c r="IHT282" s="414"/>
      <c r="IHU282" s="414"/>
      <c r="IHV282" s="414"/>
      <c r="IHW282" s="413"/>
      <c r="IHX282" s="413"/>
      <c r="IHY282" s="414"/>
      <c r="IHZ282" s="414"/>
      <c r="IIA282" s="413"/>
      <c r="IIB282" s="413"/>
      <c r="IIC282" s="414"/>
      <c r="IID282" s="414"/>
      <c r="IIE282" s="413"/>
      <c r="IIF282" s="413"/>
      <c r="IIG282" s="413"/>
      <c r="IIH282" s="413"/>
      <c r="III282" s="413"/>
      <c r="IIJ282" s="413"/>
      <c r="IIK282" s="413"/>
      <c r="IIL282" s="414"/>
      <c r="IIM282" s="414"/>
      <c r="IIN282" s="413"/>
      <c r="IIO282" s="413"/>
      <c r="IIP282" s="414"/>
      <c r="IIQ282" s="414"/>
      <c r="IIR282" s="413"/>
      <c r="IIS282" s="413"/>
      <c r="IIT282" s="413"/>
      <c r="IIU282" s="413"/>
      <c r="IIV282" s="413"/>
      <c r="IIW282" s="407"/>
      <c r="IIX282" s="439"/>
      <c r="IIY282" s="413"/>
      <c r="IIZ282" s="413"/>
      <c r="IJA282" s="413"/>
      <c r="IJB282" s="413"/>
      <c r="IJC282" s="413"/>
      <c r="IJD282" s="413"/>
      <c r="IJE282" s="413"/>
      <c r="IJF282" s="412"/>
      <c r="IJG282" s="412"/>
      <c r="IJH282" s="412"/>
      <c r="IJI282" s="412"/>
      <c r="IJJ282" s="412"/>
      <c r="IJK282" s="412"/>
      <c r="IJL282" s="412"/>
      <c r="IJM282" s="412"/>
      <c r="IJN282" s="412"/>
      <c r="IJO282" s="412"/>
      <c r="IJP282" s="412"/>
      <c r="IJQ282" s="412"/>
      <c r="IJR282" s="412"/>
      <c r="IJS282" s="412"/>
      <c r="IJT282" s="412"/>
      <c r="IJU282" s="412"/>
      <c r="IJV282" s="412"/>
      <c r="IJW282" s="412"/>
      <c r="IJX282" s="412"/>
      <c r="IJY282" s="412"/>
      <c r="IJZ282" s="412"/>
      <c r="IKA282" s="412"/>
      <c r="IKB282" s="412"/>
      <c r="IKC282" s="412"/>
      <c r="IKD282" s="412"/>
      <c r="IKE282" s="412"/>
      <c r="IKF282" s="412"/>
      <c r="IKG282" s="412"/>
      <c r="IKH282" s="412"/>
      <c r="IKI282" s="412"/>
      <c r="IKJ282" s="412"/>
      <c r="IKK282" s="412"/>
      <c r="IKL282" s="412"/>
      <c r="IKM282" s="412"/>
      <c r="IKN282" s="412"/>
      <c r="IKO282" s="412"/>
      <c r="IKP282" s="412"/>
      <c r="IKQ282" s="412"/>
      <c r="IKR282" s="412"/>
      <c r="IKS282" s="412"/>
      <c r="IKT282" s="412"/>
      <c r="IKU282" s="412"/>
      <c r="IKV282" s="412"/>
      <c r="IKW282" s="412"/>
      <c r="IKX282" s="413"/>
      <c r="IKY282" s="413"/>
      <c r="IKZ282" s="413"/>
      <c r="ILA282" s="413"/>
      <c r="ILB282" s="413"/>
      <c r="ILC282" s="413"/>
      <c r="ILD282" s="413"/>
      <c r="ILE282" s="413"/>
      <c r="ILF282" s="413"/>
      <c r="ILG282" s="413"/>
      <c r="ILH282" s="413"/>
      <c r="ILI282" s="413"/>
      <c r="ILJ282" s="413"/>
      <c r="ILK282" s="413"/>
      <c r="ILL282" s="413"/>
      <c r="ILM282" s="413"/>
      <c r="ILN282" s="413"/>
      <c r="ILO282" s="413"/>
      <c r="ILP282" s="413"/>
      <c r="ILQ282" s="413"/>
      <c r="ILR282" s="413"/>
      <c r="ILS282" s="413"/>
      <c r="ILT282" s="413"/>
      <c r="ILU282" s="413"/>
      <c r="ILV282" s="414"/>
      <c r="ILW282" s="414"/>
      <c r="ILX282" s="414"/>
      <c r="ILY282" s="414"/>
      <c r="ILZ282" s="414"/>
      <c r="IMA282" s="413"/>
      <c r="IMB282" s="413"/>
      <c r="IMC282" s="414"/>
      <c r="IMD282" s="414"/>
      <c r="IME282" s="413"/>
      <c r="IMF282" s="413"/>
      <c r="IMG282" s="414"/>
      <c r="IMH282" s="414"/>
      <c r="IMI282" s="413"/>
      <c r="IMJ282" s="413"/>
      <c r="IMK282" s="413"/>
      <c r="IML282" s="413"/>
      <c r="IMM282" s="413"/>
      <c r="IMN282" s="413"/>
      <c r="IMO282" s="413"/>
      <c r="IMP282" s="414"/>
      <c r="IMQ282" s="414"/>
      <c r="IMR282" s="413"/>
      <c r="IMS282" s="413"/>
      <c r="IMT282" s="414"/>
      <c r="IMU282" s="414"/>
      <c r="IMV282" s="413"/>
      <c r="IMW282" s="413"/>
      <c r="IMX282" s="413"/>
      <c r="IMY282" s="413"/>
      <c r="IMZ282" s="413"/>
      <c r="INA282" s="407"/>
      <c r="INB282" s="439"/>
      <c r="INC282" s="413"/>
      <c r="IND282" s="413"/>
      <c r="INE282" s="413"/>
      <c r="INF282" s="413"/>
      <c r="ING282" s="413"/>
      <c r="INH282" s="413"/>
      <c r="INI282" s="413"/>
      <c r="INJ282" s="412"/>
      <c r="INK282" s="412"/>
      <c r="INL282" s="412"/>
      <c r="INM282" s="412"/>
      <c r="INN282" s="412"/>
      <c r="INO282" s="412"/>
      <c r="INP282" s="412"/>
      <c r="INQ282" s="412"/>
      <c r="INR282" s="412"/>
      <c r="INS282" s="412"/>
      <c r="INT282" s="412"/>
      <c r="INU282" s="412"/>
      <c r="INV282" s="412"/>
      <c r="INW282" s="412"/>
      <c r="INX282" s="412"/>
      <c r="INY282" s="412"/>
      <c r="INZ282" s="412"/>
      <c r="IOA282" s="412"/>
      <c r="IOB282" s="412"/>
      <c r="IOC282" s="412"/>
      <c r="IOD282" s="412"/>
      <c r="IOE282" s="412"/>
      <c r="IOF282" s="412"/>
      <c r="IOG282" s="412"/>
      <c r="IOH282" s="412"/>
      <c r="IOI282" s="412"/>
      <c r="IOJ282" s="412"/>
      <c r="IOK282" s="412"/>
      <c r="IOL282" s="412"/>
      <c r="IOM282" s="412"/>
      <c r="ION282" s="412"/>
      <c r="IOO282" s="412"/>
      <c r="IOP282" s="412"/>
      <c r="IOQ282" s="412"/>
      <c r="IOR282" s="412"/>
      <c r="IOS282" s="412"/>
      <c r="IOT282" s="412"/>
      <c r="IOU282" s="412"/>
      <c r="IOV282" s="412"/>
      <c r="IOW282" s="412"/>
      <c r="IOX282" s="412"/>
      <c r="IOY282" s="412"/>
      <c r="IOZ282" s="412"/>
      <c r="IPA282" s="412"/>
      <c r="IPB282" s="413"/>
      <c r="IPC282" s="413"/>
      <c r="IPD282" s="413"/>
      <c r="IPE282" s="413"/>
      <c r="IPF282" s="413"/>
      <c r="IPG282" s="413"/>
      <c r="IPH282" s="413"/>
      <c r="IPI282" s="413"/>
      <c r="IPJ282" s="413"/>
      <c r="IPK282" s="413"/>
      <c r="IPL282" s="413"/>
      <c r="IPM282" s="413"/>
      <c r="IPN282" s="413"/>
      <c r="IPO282" s="413"/>
      <c r="IPP282" s="413"/>
      <c r="IPQ282" s="413"/>
      <c r="IPR282" s="413"/>
      <c r="IPS282" s="413"/>
      <c r="IPT282" s="413"/>
      <c r="IPU282" s="413"/>
      <c r="IPV282" s="413"/>
      <c r="IPW282" s="413"/>
      <c r="IPX282" s="413"/>
      <c r="IPY282" s="413"/>
      <c r="IPZ282" s="414"/>
      <c r="IQA282" s="414"/>
      <c r="IQB282" s="414"/>
      <c r="IQC282" s="414"/>
      <c r="IQD282" s="414"/>
      <c r="IQE282" s="413"/>
      <c r="IQF282" s="413"/>
      <c r="IQG282" s="414"/>
      <c r="IQH282" s="414"/>
      <c r="IQI282" s="413"/>
      <c r="IQJ282" s="413"/>
      <c r="IQK282" s="414"/>
      <c r="IQL282" s="414"/>
      <c r="IQM282" s="413"/>
      <c r="IQN282" s="413"/>
      <c r="IQO282" s="413"/>
      <c r="IQP282" s="413"/>
      <c r="IQQ282" s="413"/>
      <c r="IQR282" s="413"/>
      <c r="IQS282" s="413"/>
      <c r="IQT282" s="414"/>
      <c r="IQU282" s="414"/>
      <c r="IQV282" s="413"/>
      <c r="IQW282" s="413"/>
      <c r="IQX282" s="414"/>
      <c r="IQY282" s="414"/>
      <c r="IQZ282" s="413"/>
      <c r="IRA282" s="413"/>
      <c r="IRB282" s="413"/>
      <c r="IRC282" s="413"/>
      <c r="IRD282" s="413"/>
      <c r="IRE282" s="407"/>
      <c r="IRF282" s="439"/>
      <c r="IRG282" s="413"/>
      <c r="IRH282" s="413"/>
      <c r="IRI282" s="413"/>
      <c r="IRJ282" s="413"/>
      <c r="IRK282" s="413"/>
      <c r="IRL282" s="413"/>
      <c r="IRM282" s="413"/>
      <c r="IRN282" s="412"/>
      <c r="IRO282" s="412"/>
      <c r="IRP282" s="412"/>
      <c r="IRQ282" s="412"/>
      <c r="IRR282" s="412"/>
      <c r="IRS282" s="412"/>
      <c r="IRT282" s="412"/>
      <c r="IRU282" s="412"/>
      <c r="IRV282" s="412"/>
      <c r="IRW282" s="412"/>
      <c r="IRX282" s="412"/>
      <c r="IRY282" s="412"/>
      <c r="IRZ282" s="412"/>
      <c r="ISA282" s="412"/>
      <c r="ISB282" s="412"/>
      <c r="ISC282" s="412"/>
      <c r="ISD282" s="412"/>
      <c r="ISE282" s="412"/>
      <c r="ISF282" s="412"/>
      <c r="ISG282" s="412"/>
      <c r="ISH282" s="412"/>
      <c r="ISI282" s="412"/>
      <c r="ISJ282" s="412"/>
      <c r="ISK282" s="412"/>
      <c r="ISL282" s="412"/>
      <c r="ISM282" s="412"/>
      <c r="ISN282" s="412"/>
      <c r="ISO282" s="412"/>
      <c r="ISP282" s="412"/>
      <c r="ISQ282" s="412"/>
      <c r="ISR282" s="412"/>
      <c r="ISS282" s="412"/>
      <c r="IST282" s="412"/>
      <c r="ISU282" s="412"/>
      <c r="ISV282" s="412"/>
      <c r="ISW282" s="412"/>
      <c r="ISX282" s="412"/>
      <c r="ISY282" s="412"/>
      <c r="ISZ282" s="412"/>
      <c r="ITA282" s="412"/>
      <c r="ITB282" s="412"/>
      <c r="ITC282" s="412"/>
      <c r="ITD282" s="412"/>
      <c r="ITE282" s="412"/>
      <c r="ITF282" s="413"/>
      <c r="ITG282" s="413"/>
      <c r="ITH282" s="413"/>
      <c r="ITI282" s="413"/>
      <c r="ITJ282" s="413"/>
      <c r="ITK282" s="413"/>
      <c r="ITL282" s="413"/>
      <c r="ITM282" s="413"/>
      <c r="ITN282" s="413"/>
      <c r="ITO282" s="413"/>
      <c r="ITP282" s="413"/>
      <c r="ITQ282" s="413"/>
      <c r="ITR282" s="413"/>
      <c r="ITS282" s="413"/>
      <c r="ITT282" s="413"/>
      <c r="ITU282" s="413"/>
      <c r="ITV282" s="413"/>
      <c r="ITW282" s="413"/>
      <c r="ITX282" s="413"/>
      <c r="ITY282" s="413"/>
      <c r="ITZ282" s="413"/>
      <c r="IUA282" s="413"/>
      <c r="IUB282" s="413"/>
      <c r="IUC282" s="413"/>
      <c r="IUD282" s="414"/>
      <c r="IUE282" s="414"/>
      <c r="IUF282" s="414"/>
      <c r="IUG282" s="414"/>
      <c r="IUH282" s="414"/>
      <c r="IUI282" s="413"/>
      <c r="IUJ282" s="413"/>
      <c r="IUK282" s="414"/>
      <c r="IUL282" s="414"/>
      <c r="IUM282" s="413"/>
      <c r="IUN282" s="413"/>
      <c r="IUO282" s="414"/>
      <c r="IUP282" s="414"/>
      <c r="IUQ282" s="413"/>
      <c r="IUR282" s="413"/>
      <c r="IUS282" s="413"/>
      <c r="IUT282" s="413"/>
      <c r="IUU282" s="413"/>
      <c r="IUV282" s="413"/>
      <c r="IUW282" s="413"/>
      <c r="IUX282" s="414"/>
      <c r="IUY282" s="414"/>
      <c r="IUZ282" s="413"/>
      <c r="IVA282" s="413"/>
      <c r="IVB282" s="414"/>
      <c r="IVC282" s="414"/>
      <c r="IVD282" s="413"/>
      <c r="IVE282" s="413"/>
      <c r="IVF282" s="413"/>
      <c r="IVG282" s="413"/>
      <c r="IVH282" s="413"/>
      <c r="IVI282" s="407"/>
      <c r="IVJ282" s="439"/>
      <c r="IVK282" s="413"/>
      <c r="IVL282" s="413"/>
      <c r="IVM282" s="413"/>
      <c r="IVN282" s="413"/>
      <c r="IVO282" s="413"/>
      <c r="IVP282" s="413"/>
      <c r="IVQ282" s="413"/>
      <c r="IVR282" s="412"/>
      <c r="IVS282" s="412"/>
      <c r="IVT282" s="412"/>
      <c r="IVU282" s="412"/>
      <c r="IVV282" s="412"/>
      <c r="IVW282" s="412"/>
      <c r="IVX282" s="412"/>
      <c r="IVY282" s="412"/>
      <c r="IVZ282" s="412"/>
      <c r="IWA282" s="412"/>
      <c r="IWB282" s="412"/>
      <c r="IWC282" s="412"/>
      <c r="IWD282" s="412"/>
      <c r="IWE282" s="412"/>
      <c r="IWF282" s="412"/>
      <c r="IWG282" s="412"/>
      <c r="IWH282" s="412"/>
      <c r="IWI282" s="412"/>
      <c r="IWJ282" s="412"/>
      <c r="IWK282" s="412"/>
      <c r="IWL282" s="412"/>
      <c r="IWM282" s="412"/>
      <c r="IWN282" s="412"/>
      <c r="IWO282" s="412"/>
      <c r="IWP282" s="412"/>
      <c r="IWQ282" s="412"/>
      <c r="IWR282" s="412"/>
      <c r="IWS282" s="412"/>
      <c r="IWT282" s="412"/>
      <c r="IWU282" s="412"/>
      <c r="IWV282" s="412"/>
      <c r="IWW282" s="412"/>
      <c r="IWX282" s="412"/>
      <c r="IWY282" s="412"/>
      <c r="IWZ282" s="412"/>
      <c r="IXA282" s="412"/>
      <c r="IXB282" s="412"/>
      <c r="IXC282" s="412"/>
      <c r="IXD282" s="412"/>
      <c r="IXE282" s="412"/>
      <c r="IXF282" s="412"/>
      <c r="IXG282" s="412"/>
      <c r="IXH282" s="412"/>
      <c r="IXI282" s="412"/>
      <c r="IXJ282" s="413"/>
      <c r="IXK282" s="413"/>
      <c r="IXL282" s="413"/>
      <c r="IXM282" s="413"/>
      <c r="IXN282" s="413"/>
      <c r="IXO282" s="413"/>
      <c r="IXP282" s="413"/>
      <c r="IXQ282" s="413"/>
      <c r="IXR282" s="413"/>
      <c r="IXS282" s="413"/>
      <c r="IXT282" s="413"/>
      <c r="IXU282" s="413"/>
      <c r="IXV282" s="413"/>
      <c r="IXW282" s="413"/>
      <c r="IXX282" s="413"/>
      <c r="IXY282" s="413"/>
      <c r="IXZ282" s="413"/>
      <c r="IYA282" s="413"/>
      <c r="IYB282" s="413"/>
      <c r="IYC282" s="413"/>
      <c r="IYD282" s="413"/>
      <c r="IYE282" s="413"/>
      <c r="IYF282" s="413"/>
      <c r="IYG282" s="413"/>
      <c r="IYH282" s="414"/>
      <c r="IYI282" s="414"/>
      <c r="IYJ282" s="414"/>
      <c r="IYK282" s="414"/>
      <c r="IYL282" s="414"/>
      <c r="IYM282" s="413"/>
      <c r="IYN282" s="413"/>
      <c r="IYO282" s="414"/>
      <c r="IYP282" s="414"/>
      <c r="IYQ282" s="413"/>
      <c r="IYR282" s="413"/>
      <c r="IYS282" s="414"/>
      <c r="IYT282" s="414"/>
      <c r="IYU282" s="413"/>
      <c r="IYV282" s="413"/>
      <c r="IYW282" s="413"/>
      <c r="IYX282" s="413"/>
      <c r="IYY282" s="413"/>
      <c r="IYZ282" s="413"/>
      <c r="IZA282" s="413"/>
      <c r="IZB282" s="414"/>
      <c r="IZC282" s="414"/>
      <c r="IZD282" s="413"/>
      <c r="IZE282" s="413"/>
      <c r="IZF282" s="414"/>
      <c r="IZG282" s="414"/>
      <c r="IZH282" s="413"/>
      <c r="IZI282" s="413"/>
      <c r="IZJ282" s="413"/>
      <c r="IZK282" s="413"/>
      <c r="IZL282" s="413"/>
      <c r="IZM282" s="407"/>
      <c r="IZN282" s="439"/>
      <c r="IZO282" s="413"/>
      <c r="IZP282" s="413"/>
      <c r="IZQ282" s="413"/>
      <c r="IZR282" s="413"/>
      <c r="IZS282" s="413"/>
      <c r="IZT282" s="413"/>
      <c r="IZU282" s="413"/>
      <c r="IZV282" s="412"/>
      <c r="IZW282" s="412"/>
      <c r="IZX282" s="412"/>
      <c r="IZY282" s="412"/>
      <c r="IZZ282" s="412"/>
      <c r="JAA282" s="412"/>
      <c r="JAB282" s="412"/>
      <c r="JAC282" s="412"/>
      <c r="JAD282" s="412"/>
      <c r="JAE282" s="412"/>
      <c r="JAF282" s="412"/>
      <c r="JAG282" s="412"/>
      <c r="JAH282" s="412"/>
      <c r="JAI282" s="412"/>
      <c r="JAJ282" s="412"/>
      <c r="JAK282" s="412"/>
      <c r="JAL282" s="412"/>
      <c r="JAM282" s="412"/>
      <c r="JAN282" s="412"/>
      <c r="JAO282" s="412"/>
      <c r="JAP282" s="412"/>
      <c r="JAQ282" s="412"/>
      <c r="JAR282" s="412"/>
      <c r="JAS282" s="412"/>
      <c r="JAT282" s="412"/>
      <c r="JAU282" s="412"/>
      <c r="JAV282" s="412"/>
      <c r="JAW282" s="412"/>
      <c r="JAX282" s="412"/>
      <c r="JAY282" s="412"/>
      <c r="JAZ282" s="412"/>
      <c r="JBA282" s="412"/>
      <c r="JBB282" s="412"/>
      <c r="JBC282" s="412"/>
      <c r="JBD282" s="412"/>
      <c r="JBE282" s="412"/>
      <c r="JBF282" s="412"/>
      <c r="JBG282" s="412"/>
      <c r="JBH282" s="412"/>
      <c r="JBI282" s="412"/>
      <c r="JBJ282" s="412"/>
      <c r="JBK282" s="412"/>
      <c r="JBL282" s="412"/>
      <c r="JBM282" s="412"/>
      <c r="JBN282" s="413"/>
      <c r="JBO282" s="413"/>
      <c r="JBP282" s="413"/>
      <c r="JBQ282" s="413"/>
      <c r="JBR282" s="413"/>
      <c r="JBS282" s="413"/>
      <c r="JBT282" s="413"/>
      <c r="JBU282" s="413"/>
      <c r="JBV282" s="413"/>
      <c r="JBW282" s="413"/>
      <c r="JBX282" s="413"/>
      <c r="JBY282" s="413"/>
      <c r="JBZ282" s="413"/>
      <c r="JCA282" s="413"/>
      <c r="JCB282" s="413"/>
      <c r="JCC282" s="413"/>
      <c r="JCD282" s="413"/>
      <c r="JCE282" s="413"/>
      <c r="JCF282" s="413"/>
      <c r="JCG282" s="413"/>
      <c r="JCH282" s="413"/>
      <c r="JCI282" s="413"/>
      <c r="JCJ282" s="413"/>
      <c r="JCK282" s="413"/>
      <c r="JCL282" s="414"/>
      <c r="JCM282" s="414"/>
      <c r="JCN282" s="414"/>
      <c r="JCO282" s="414"/>
      <c r="JCP282" s="414"/>
      <c r="JCQ282" s="413"/>
      <c r="JCR282" s="413"/>
      <c r="JCS282" s="414"/>
      <c r="JCT282" s="414"/>
      <c r="JCU282" s="413"/>
      <c r="JCV282" s="413"/>
      <c r="JCW282" s="414"/>
      <c r="JCX282" s="414"/>
      <c r="JCY282" s="413"/>
      <c r="JCZ282" s="413"/>
      <c r="JDA282" s="413"/>
      <c r="JDB282" s="413"/>
      <c r="JDC282" s="413"/>
      <c r="JDD282" s="413"/>
      <c r="JDE282" s="413"/>
      <c r="JDF282" s="414"/>
      <c r="JDG282" s="414"/>
      <c r="JDH282" s="413"/>
      <c r="JDI282" s="413"/>
      <c r="JDJ282" s="414"/>
      <c r="JDK282" s="414"/>
      <c r="JDL282" s="413"/>
      <c r="JDM282" s="413"/>
      <c r="JDN282" s="413"/>
      <c r="JDO282" s="413"/>
      <c r="JDP282" s="413"/>
      <c r="JDQ282" s="407"/>
      <c r="JDR282" s="439"/>
      <c r="JDS282" s="413"/>
      <c r="JDT282" s="413"/>
      <c r="JDU282" s="413"/>
      <c r="JDV282" s="413"/>
      <c r="JDW282" s="413"/>
      <c r="JDX282" s="413"/>
      <c r="JDY282" s="413"/>
      <c r="JDZ282" s="412"/>
      <c r="JEA282" s="412"/>
      <c r="JEB282" s="412"/>
      <c r="JEC282" s="412"/>
      <c r="JED282" s="412"/>
      <c r="JEE282" s="412"/>
      <c r="JEF282" s="412"/>
      <c r="JEG282" s="412"/>
      <c r="JEH282" s="412"/>
      <c r="JEI282" s="412"/>
      <c r="JEJ282" s="412"/>
      <c r="JEK282" s="412"/>
      <c r="JEL282" s="412"/>
      <c r="JEM282" s="412"/>
      <c r="JEN282" s="412"/>
      <c r="JEO282" s="412"/>
      <c r="JEP282" s="412"/>
      <c r="JEQ282" s="412"/>
      <c r="JER282" s="412"/>
      <c r="JES282" s="412"/>
      <c r="JET282" s="412"/>
      <c r="JEU282" s="412"/>
      <c r="JEV282" s="412"/>
      <c r="JEW282" s="412"/>
      <c r="JEX282" s="412"/>
      <c r="JEY282" s="412"/>
      <c r="JEZ282" s="412"/>
      <c r="JFA282" s="412"/>
      <c r="JFB282" s="412"/>
      <c r="JFC282" s="412"/>
      <c r="JFD282" s="412"/>
      <c r="JFE282" s="412"/>
      <c r="JFF282" s="412"/>
      <c r="JFG282" s="412"/>
      <c r="JFH282" s="412"/>
      <c r="JFI282" s="412"/>
      <c r="JFJ282" s="412"/>
      <c r="JFK282" s="412"/>
      <c r="JFL282" s="412"/>
      <c r="JFM282" s="412"/>
      <c r="JFN282" s="412"/>
      <c r="JFO282" s="412"/>
      <c r="JFP282" s="412"/>
      <c r="JFQ282" s="412"/>
      <c r="JFR282" s="413"/>
      <c r="JFS282" s="413"/>
      <c r="JFT282" s="413"/>
      <c r="JFU282" s="413"/>
      <c r="JFV282" s="413"/>
      <c r="JFW282" s="413"/>
      <c r="JFX282" s="413"/>
      <c r="JFY282" s="413"/>
      <c r="JFZ282" s="413"/>
      <c r="JGA282" s="413"/>
      <c r="JGB282" s="413"/>
      <c r="JGC282" s="413"/>
      <c r="JGD282" s="413"/>
      <c r="JGE282" s="413"/>
      <c r="JGF282" s="413"/>
      <c r="JGG282" s="413"/>
      <c r="JGH282" s="413"/>
      <c r="JGI282" s="413"/>
      <c r="JGJ282" s="413"/>
      <c r="JGK282" s="413"/>
      <c r="JGL282" s="413"/>
      <c r="JGM282" s="413"/>
      <c r="JGN282" s="413"/>
      <c r="JGO282" s="413"/>
      <c r="JGP282" s="414"/>
      <c r="JGQ282" s="414"/>
      <c r="JGR282" s="414"/>
      <c r="JGS282" s="414"/>
      <c r="JGT282" s="414"/>
      <c r="JGU282" s="413"/>
      <c r="JGV282" s="413"/>
      <c r="JGW282" s="414"/>
      <c r="JGX282" s="414"/>
      <c r="JGY282" s="413"/>
      <c r="JGZ282" s="413"/>
      <c r="JHA282" s="414"/>
      <c r="JHB282" s="414"/>
      <c r="JHC282" s="413"/>
      <c r="JHD282" s="413"/>
      <c r="JHE282" s="413"/>
      <c r="JHF282" s="413"/>
      <c r="JHG282" s="413"/>
      <c r="JHH282" s="413"/>
      <c r="JHI282" s="413"/>
      <c r="JHJ282" s="414"/>
      <c r="JHK282" s="414"/>
      <c r="JHL282" s="413"/>
      <c r="JHM282" s="413"/>
      <c r="JHN282" s="414"/>
      <c r="JHO282" s="414"/>
      <c r="JHP282" s="413"/>
      <c r="JHQ282" s="413"/>
      <c r="JHR282" s="413"/>
      <c r="JHS282" s="413"/>
      <c r="JHT282" s="413"/>
      <c r="JHU282" s="407"/>
      <c r="JHV282" s="439"/>
      <c r="JHW282" s="413"/>
      <c r="JHX282" s="413"/>
      <c r="JHY282" s="413"/>
      <c r="JHZ282" s="413"/>
      <c r="JIA282" s="413"/>
      <c r="JIB282" s="413"/>
      <c r="JIC282" s="413"/>
      <c r="JID282" s="412"/>
      <c r="JIE282" s="412"/>
      <c r="JIF282" s="412"/>
      <c r="JIG282" s="412"/>
      <c r="JIH282" s="412"/>
      <c r="JII282" s="412"/>
      <c r="JIJ282" s="412"/>
      <c r="JIK282" s="412"/>
      <c r="JIL282" s="412"/>
      <c r="JIM282" s="412"/>
      <c r="JIN282" s="412"/>
      <c r="JIO282" s="412"/>
      <c r="JIP282" s="412"/>
      <c r="JIQ282" s="412"/>
      <c r="JIR282" s="412"/>
      <c r="JIS282" s="412"/>
      <c r="JIT282" s="412"/>
      <c r="JIU282" s="412"/>
      <c r="JIV282" s="412"/>
      <c r="JIW282" s="412"/>
      <c r="JIX282" s="412"/>
      <c r="JIY282" s="412"/>
      <c r="JIZ282" s="412"/>
      <c r="JJA282" s="412"/>
      <c r="JJB282" s="412"/>
      <c r="JJC282" s="412"/>
      <c r="JJD282" s="412"/>
      <c r="JJE282" s="412"/>
      <c r="JJF282" s="412"/>
      <c r="JJG282" s="412"/>
      <c r="JJH282" s="412"/>
      <c r="JJI282" s="412"/>
      <c r="JJJ282" s="412"/>
      <c r="JJK282" s="412"/>
      <c r="JJL282" s="412"/>
      <c r="JJM282" s="412"/>
      <c r="JJN282" s="412"/>
      <c r="JJO282" s="412"/>
      <c r="JJP282" s="412"/>
      <c r="JJQ282" s="412"/>
      <c r="JJR282" s="412"/>
      <c r="JJS282" s="412"/>
      <c r="JJT282" s="412"/>
      <c r="JJU282" s="412"/>
      <c r="JJV282" s="413"/>
      <c r="JJW282" s="413"/>
      <c r="JJX282" s="413"/>
      <c r="JJY282" s="413"/>
      <c r="JJZ282" s="413"/>
      <c r="JKA282" s="413"/>
      <c r="JKB282" s="413"/>
      <c r="JKC282" s="413"/>
      <c r="JKD282" s="413"/>
      <c r="JKE282" s="413"/>
      <c r="JKF282" s="413"/>
      <c r="JKG282" s="413"/>
      <c r="JKH282" s="413"/>
      <c r="JKI282" s="413"/>
      <c r="JKJ282" s="413"/>
      <c r="JKK282" s="413"/>
      <c r="JKL282" s="413"/>
      <c r="JKM282" s="413"/>
      <c r="JKN282" s="413"/>
      <c r="JKO282" s="413"/>
      <c r="JKP282" s="413"/>
      <c r="JKQ282" s="413"/>
      <c r="JKR282" s="413"/>
      <c r="JKS282" s="413"/>
      <c r="JKT282" s="414"/>
      <c r="JKU282" s="414"/>
      <c r="JKV282" s="414"/>
      <c r="JKW282" s="414"/>
      <c r="JKX282" s="414"/>
      <c r="JKY282" s="413"/>
      <c r="JKZ282" s="413"/>
      <c r="JLA282" s="414"/>
      <c r="JLB282" s="414"/>
      <c r="JLC282" s="413"/>
      <c r="JLD282" s="413"/>
      <c r="JLE282" s="414"/>
      <c r="JLF282" s="414"/>
      <c r="JLG282" s="413"/>
      <c r="JLH282" s="413"/>
      <c r="JLI282" s="413"/>
      <c r="JLJ282" s="413"/>
      <c r="JLK282" s="413"/>
      <c r="JLL282" s="413"/>
      <c r="JLM282" s="413"/>
      <c r="JLN282" s="414"/>
      <c r="JLO282" s="414"/>
      <c r="JLP282" s="413"/>
      <c r="JLQ282" s="413"/>
      <c r="JLR282" s="414"/>
      <c r="JLS282" s="414"/>
      <c r="JLT282" s="413"/>
      <c r="JLU282" s="413"/>
      <c r="JLV282" s="413"/>
      <c r="JLW282" s="413"/>
      <c r="JLX282" s="413"/>
      <c r="JLY282" s="407"/>
      <c r="JLZ282" s="439"/>
      <c r="JMA282" s="413"/>
      <c r="JMB282" s="413"/>
      <c r="JMC282" s="413"/>
      <c r="JMD282" s="413"/>
      <c r="JME282" s="413"/>
      <c r="JMF282" s="413"/>
      <c r="JMG282" s="413"/>
      <c r="JMH282" s="412"/>
      <c r="JMI282" s="412"/>
      <c r="JMJ282" s="412"/>
      <c r="JMK282" s="412"/>
      <c r="JML282" s="412"/>
      <c r="JMM282" s="412"/>
      <c r="JMN282" s="412"/>
      <c r="JMO282" s="412"/>
      <c r="JMP282" s="412"/>
      <c r="JMQ282" s="412"/>
      <c r="JMR282" s="412"/>
      <c r="JMS282" s="412"/>
      <c r="JMT282" s="412"/>
      <c r="JMU282" s="412"/>
      <c r="JMV282" s="412"/>
      <c r="JMW282" s="412"/>
      <c r="JMX282" s="412"/>
      <c r="JMY282" s="412"/>
      <c r="JMZ282" s="412"/>
      <c r="JNA282" s="412"/>
      <c r="JNB282" s="412"/>
      <c r="JNC282" s="412"/>
      <c r="JND282" s="412"/>
      <c r="JNE282" s="412"/>
      <c r="JNF282" s="412"/>
      <c r="JNG282" s="412"/>
      <c r="JNH282" s="412"/>
      <c r="JNI282" s="412"/>
      <c r="JNJ282" s="412"/>
      <c r="JNK282" s="412"/>
      <c r="JNL282" s="412"/>
      <c r="JNM282" s="412"/>
      <c r="JNN282" s="412"/>
      <c r="JNO282" s="412"/>
      <c r="JNP282" s="412"/>
      <c r="JNQ282" s="412"/>
      <c r="JNR282" s="412"/>
      <c r="JNS282" s="412"/>
      <c r="JNT282" s="412"/>
      <c r="JNU282" s="412"/>
      <c r="JNV282" s="412"/>
      <c r="JNW282" s="412"/>
      <c r="JNX282" s="412"/>
      <c r="JNY282" s="412"/>
      <c r="JNZ282" s="413"/>
      <c r="JOA282" s="413"/>
      <c r="JOB282" s="413"/>
      <c r="JOC282" s="413"/>
      <c r="JOD282" s="413"/>
      <c r="JOE282" s="413"/>
      <c r="JOF282" s="413"/>
      <c r="JOG282" s="413"/>
      <c r="JOH282" s="413"/>
      <c r="JOI282" s="413"/>
      <c r="JOJ282" s="413"/>
      <c r="JOK282" s="413"/>
      <c r="JOL282" s="413"/>
      <c r="JOM282" s="413"/>
      <c r="JON282" s="413"/>
      <c r="JOO282" s="413"/>
      <c r="JOP282" s="413"/>
      <c r="JOQ282" s="413"/>
      <c r="JOR282" s="413"/>
      <c r="JOS282" s="413"/>
      <c r="JOT282" s="413"/>
      <c r="JOU282" s="413"/>
      <c r="JOV282" s="413"/>
      <c r="JOW282" s="413"/>
      <c r="JOX282" s="414"/>
      <c r="JOY282" s="414"/>
      <c r="JOZ282" s="414"/>
      <c r="JPA282" s="414"/>
      <c r="JPB282" s="414"/>
      <c r="JPC282" s="413"/>
      <c r="JPD282" s="413"/>
      <c r="JPE282" s="414"/>
      <c r="JPF282" s="414"/>
      <c r="JPG282" s="413"/>
      <c r="JPH282" s="413"/>
      <c r="JPI282" s="414"/>
      <c r="JPJ282" s="414"/>
      <c r="JPK282" s="413"/>
      <c r="JPL282" s="413"/>
      <c r="JPM282" s="413"/>
      <c r="JPN282" s="413"/>
      <c r="JPO282" s="413"/>
      <c r="JPP282" s="413"/>
      <c r="JPQ282" s="413"/>
      <c r="JPR282" s="414"/>
      <c r="JPS282" s="414"/>
      <c r="JPT282" s="413"/>
      <c r="JPU282" s="413"/>
      <c r="JPV282" s="414"/>
      <c r="JPW282" s="414"/>
      <c r="JPX282" s="413"/>
      <c r="JPY282" s="413"/>
      <c r="JPZ282" s="413"/>
      <c r="JQA282" s="413"/>
      <c r="JQB282" s="413"/>
      <c r="JQC282" s="407"/>
      <c r="JQD282" s="439"/>
      <c r="JQE282" s="413"/>
      <c r="JQF282" s="413"/>
      <c r="JQG282" s="413"/>
      <c r="JQH282" s="413"/>
      <c r="JQI282" s="413"/>
      <c r="JQJ282" s="413"/>
      <c r="JQK282" s="413"/>
      <c r="JQL282" s="412"/>
      <c r="JQM282" s="412"/>
      <c r="JQN282" s="412"/>
      <c r="JQO282" s="412"/>
      <c r="JQP282" s="412"/>
      <c r="JQQ282" s="412"/>
      <c r="JQR282" s="412"/>
      <c r="JQS282" s="412"/>
      <c r="JQT282" s="412"/>
      <c r="JQU282" s="412"/>
      <c r="JQV282" s="412"/>
      <c r="JQW282" s="412"/>
      <c r="JQX282" s="412"/>
      <c r="JQY282" s="412"/>
      <c r="JQZ282" s="412"/>
      <c r="JRA282" s="412"/>
      <c r="JRB282" s="412"/>
      <c r="JRC282" s="412"/>
      <c r="JRD282" s="412"/>
      <c r="JRE282" s="412"/>
      <c r="JRF282" s="412"/>
      <c r="JRG282" s="412"/>
      <c r="JRH282" s="412"/>
      <c r="JRI282" s="412"/>
      <c r="JRJ282" s="412"/>
      <c r="JRK282" s="412"/>
      <c r="JRL282" s="412"/>
      <c r="JRM282" s="412"/>
      <c r="JRN282" s="412"/>
      <c r="JRO282" s="412"/>
      <c r="JRP282" s="412"/>
      <c r="JRQ282" s="412"/>
      <c r="JRR282" s="412"/>
      <c r="JRS282" s="412"/>
      <c r="JRT282" s="412"/>
      <c r="JRU282" s="412"/>
      <c r="JRV282" s="412"/>
      <c r="JRW282" s="412"/>
      <c r="JRX282" s="412"/>
      <c r="JRY282" s="412"/>
      <c r="JRZ282" s="412"/>
      <c r="JSA282" s="412"/>
      <c r="JSB282" s="412"/>
      <c r="JSC282" s="412"/>
      <c r="JSD282" s="413"/>
      <c r="JSE282" s="413"/>
      <c r="JSF282" s="413"/>
      <c r="JSG282" s="413"/>
      <c r="JSH282" s="413"/>
      <c r="JSI282" s="413"/>
      <c r="JSJ282" s="413"/>
      <c r="JSK282" s="413"/>
      <c r="JSL282" s="413"/>
      <c r="JSM282" s="413"/>
      <c r="JSN282" s="413"/>
      <c r="JSO282" s="413"/>
      <c r="JSP282" s="413"/>
      <c r="JSQ282" s="413"/>
      <c r="JSR282" s="413"/>
      <c r="JSS282" s="413"/>
      <c r="JST282" s="413"/>
      <c r="JSU282" s="413"/>
      <c r="JSV282" s="413"/>
      <c r="JSW282" s="413"/>
      <c r="JSX282" s="413"/>
      <c r="JSY282" s="413"/>
      <c r="JSZ282" s="413"/>
      <c r="JTA282" s="413"/>
      <c r="JTB282" s="414"/>
      <c r="JTC282" s="414"/>
      <c r="JTD282" s="414"/>
      <c r="JTE282" s="414"/>
      <c r="JTF282" s="414"/>
      <c r="JTG282" s="413"/>
      <c r="JTH282" s="413"/>
      <c r="JTI282" s="414"/>
      <c r="JTJ282" s="414"/>
      <c r="JTK282" s="413"/>
      <c r="JTL282" s="413"/>
      <c r="JTM282" s="414"/>
      <c r="JTN282" s="414"/>
      <c r="JTO282" s="413"/>
      <c r="JTP282" s="413"/>
      <c r="JTQ282" s="413"/>
      <c r="JTR282" s="413"/>
      <c r="JTS282" s="413"/>
      <c r="JTT282" s="413"/>
      <c r="JTU282" s="413"/>
      <c r="JTV282" s="414"/>
      <c r="JTW282" s="414"/>
      <c r="JTX282" s="413"/>
      <c r="JTY282" s="413"/>
      <c r="JTZ282" s="414"/>
      <c r="JUA282" s="414"/>
      <c r="JUB282" s="413"/>
      <c r="JUC282" s="413"/>
      <c r="JUD282" s="413"/>
      <c r="JUE282" s="413"/>
      <c r="JUF282" s="413"/>
      <c r="JUG282" s="407"/>
      <c r="JUH282" s="439"/>
      <c r="JUI282" s="413"/>
      <c r="JUJ282" s="413"/>
      <c r="JUK282" s="413"/>
      <c r="JUL282" s="413"/>
      <c r="JUM282" s="413"/>
      <c r="JUN282" s="413"/>
      <c r="JUO282" s="413"/>
      <c r="JUP282" s="412"/>
      <c r="JUQ282" s="412"/>
      <c r="JUR282" s="412"/>
      <c r="JUS282" s="412"/>
      <c r="JUT282" s="412"/>
      <c r="JUU282" s="412"/>
      <c r="JUV282" s="412"/>
      <c r="JUW282" s="412"/>
      <c r="JUX282" s="412"/>
      <c r="JUY282" s="412"/>
      <c r="JUZ282" s="412"/>
      <c r="JVA282" s="412"/>
      <c r="JVB282" s="412"/>
      <c r="JVC282" s="412"/>
      <c r="JVD282" s="412"/>
      <c r="JVE282" s="412"/>
      <c r="JVF282" s="412"/>
      <c r="JVG282" s="412"/>
      <c r="JVH282" s="412"/>
      <c r="JVI282" s="412"/>
      <c r="JVJ282" s="412"/>
      <c r="JVK282" s="412"/>
      <c r="JVL282" s="412"/>
      <c r="JVM282" s="412"/>
      <c r="JVN282" s="412"/>
      <c r="JVO282" s="412"/>
      <c r="JVP282" s="412"/>
      <c r="JVQ282" s="412"/>
      <c r="JVR282" s="412"/>
      <c r="JVS282" s="412"/>
      <c r="JVT282" s="412"/>
      <c r="JVU282" s="412"/>
      <c r="JVV282" s="412"/>
      <c r="JVW282" s="412"/>
      <c r="JVX282" s="412"/>
      <c r="JVY282" s="412"/>
      <c r="JVZ282" s="412"/>
      <c r="JWA282" s="412"/>
      <c r="JWB282" s="412"/>
      <c r="JWC282" s="412"/>
      <c r="JWD282" s="412"/>
      <c r="JWE282" s="412"/>
      <c r="JWF282" s="412"/>
      <c r="JWG282" s="412"/>
      <c r="JWH282" s="413"/>
      <c r="JWI282" s="413"/>
      <c r="JWJ282" s="413"/>
      <c r="JWK282" s="413"/>
      <c r="JWL282" s="413"/>
      <c r="JWM282" s="413"/>
      <c r="JWN282" s="413"/>
      <c r="JWO282" s="413"/>
      <c r="JWP282" s="413"/>
      <c r="JWQ282" s="413"/>
      <c r="JWR282" s="413"/>
      <c r="JWS282" s="413"/>
      <c r="JWT282" s="413"/>
      <c r="JWU282" s="413"/>
      <c r="JWV282" s="413"/>
      <c r="JWW282" s="413"/>
      <c r="JWX282" s="413"/>
      <c r="JWY282" s="413"/>
      <c r="JWZ282" s="413"/>
      <c r="JXA282" s="413"/>
      <c r="JXB282" s="413"/>
      <c r="JXC282" s="413"/>
      <c r="JXD282" s="413"/>
      <c r="JXE282" s="413"/>
      <c r="JXF282" s="414"/>
      <c r="JXG282" s="414"/>
      <c r="JXH282" s="414"/>
      <c r="JXI282" s="414"/>
      <c r="JXJ282" s="414"/>
      <c r="JXK282" s="413"/>
      <c r="JXL282" s="413"/>
      <c r="JXM282" s="414"/>
      <c r="JXN282" s="414"/>
      <c r="JXO282" s="413"/>
      <c r="JXP282" s="413"/>
      <c r="JXQ282" s="414"/>
      <c r="JXR282" s="414"/>
      <c r="JXS282" s="413"/>
      <c r="JXT282" s="413"/>
      <c r="JXU282" s="413"/>
      <c r="JXV282" s="413"/>
      <c r="JXW282" s="413"/>
      <c r="JXX282" s="413"/>
      <c r="JXY282" s="413"/>
      <c r="JXZ282" s="414"/>
      <c r="JYA282" s="414"/>
      <c r="JYB282" s="413"/>
      <c r="JYC282" s="413"/>
      <c r="JYD282" s="414"/>
      <c r="JYE282" s="414"/>
      <c r="JYF282" s="413"/>
      <c r="JYG282" s="413"/>
      <c r="JYH282" s="413"/>
      <c r="JYI282" s="413"/>
      <c r="JYJ282" s="413"/>
      <c r="JYK282" s="407"/>
      <c r="JYL282" s="439"/>
      <c r="JYM282" s="413"/>
      <c r="JYN282" s="413"/>
      <c r="JYO282" s="413"/>
      <c r="JYP282" s="413"/>
      <c r="JYQ282" s="413"/>
      <c r="JYR282" s="413"/>
      <c r="JYS282" s="413"/>
      <c r="JYT282" s="412"/>
      <c r="JYU282" s="412"/>
      <c r="JYV282" s="412"/>
      <c r="JYW282" s="412"/>
      <c r="JYX282" s="412"/>
      <c r="JYY282" s="412"/>
      <c r="JYZ282" s="412"/>
      <c r="JZA282" s="412"/>
      <c r="JZB282" s="412"/>
      <c r="JZC282" s="412"/>
      <c r="JZD282" s="412"/>
      <c r="JZE282" s="412"/>
      <c r="JZF282" s="412"/>
      <c r="JZG282" s="412"/>
      <c r="JZH282" s="412"/>
      <c r="JZI282" s="412"/>
      <c r="JZJ282" s="412"/>
      <c r="JZK282" s="412"/>
      <c r="JZL282" s="412"/>
      <c r="JZM282" s="412"/>
      <c r="JZN282" s="412"/>
      <c r="JZO282" s="412"/>
      <c r="JZP282" s="412"/>
      <c r="JZQ282" s="412"/>
      <c r="JZR282" s="412"/>
      <c r="JZS282" s="412"/>
      <c r="JZT282" s="412"/>
      <c r="JZU282" s="412"/>
      <c r="JZV282" s="412"/>
      <c r="JZW282" s="412"/>
      <c r="JZX282" s="412"/>
      <c r="JZY282" s="412"/>
      <c r="JZZ282" s="412"/>
      <c r="KAA282" s="412"/>
      <c r="KAB282" s="412"/>
      <c r="KAC282" s="412"/>
      <c r="KAD282" s="412"/>
      <c r="KAE282" s="412"/>
      <c r="KAF282" s="412"/>
      <c r="KAG282" s="412"/>
      <c r="KAH282" s="412"/>
      <c r="KAI282" s="412"/>
      <c r="KAJ282" s="412"/>
      <c r="KAK282" s="412"/>
      <c r="KAL282" s="413"/>
      <c r="KAM282" s="413"/>
      <c r="KAN282" s="413"/>
      <c r="KAO282" s="413"/>
      <c r="KAP282" s="413"/>
      <c r="KAQ282" s="413"/>
      <c r="KAR282" s="413"/>
      <c r="KAS282" s="413"/>
      <c r="KAT282" s="413"/>
      <c r="KAU282" s="413"/>
      <c r="KAV282" s="413"/>
      <c r="KAW282" s="413"/>
      <c r="KAX282" s="413"/>
      <c r="KAY282" s="413"/>
      <c r="KAZ282" s="413"/>
      <c r="KBA282" s="413"/>
      <c r="KBB282" s="413"/>
      <c r="KBC282" s="413"/>
      <c r="KBD282" s="413"/>
      <c r="KBE282" s="413"/>
      <c r="KBF282" s="413"/>
      <c r="KBG282" s="413"/>
      <c r="KBH282" s="413"/>
      <c r="KBI282" s="413"/>
      <c r="KBJ282" s="414"/>
      <c r="KBK282" s="414"/>
      <c r="KBL282" s="414"/>
      <c r="KBM282" s="414"/>
      <c r="KBN282" s="414"/>
      <c r="KBO282" s="413"/>
      <c r="KBP282" s="413"/>
      <c r="KBQ282" s="414"/>
      <c r="KBR282" s="414"/>
      <c r="KBS282" s="413"/>
      <c r="KBT282" s="413"/>
      <c r="KBU282" s="414"/>
      <c r="KBV282" s="414"/>
      <c r="KBW282" s="413"/>
      <c r="KBX282" s="413"/>
      <c r="KBY282" s="413"/>
      <c r="KBZ282" s="413"/>
      <c r="KCA282" s="413"/>
      <c r="KCB282" s="413"/>
      <c r="KCC282" s="413"/>
      <c r="KCD282" s="414"/>
      <c r="KCE282" s="414"/>
      <c r="KCF282" s="413"/>
      <c r="KCG282" s="413"/>
      <c r="KCH282" s="414"/>
      <c r="KCI282" s="414"/>
      <c r="KCJ282" s="413"/>
      <c r="KCK282" s="413"/>
      <c r="KCL282" s="413"/>
      <c r="KCM282" s="413"/>
      <c r="KCN282" s="413"/>
      <c r="KCO282" s="407"/>
      <c r="KCP282" s="439"/>
      <c r="KCQ282" s="413"/>
      <c r="KCR282" s="413"/>
      <c r="KCS282" s="413"/>
      <c r="KCT282" s="413"/>
      <c r="KCU282" s="413"/>
      <c r="KCV282" s="413"/>
      <c r="KCW282" s="413"/>
      <c r="KCX282" s="412"/>
      <c r="KCY282" s="412"/>
      <c r="KCZ282" s="412"/>
      <c r="KDA282" s="412"/>
      <c r="KDB282" s="412"/>
      <c r="KDC282" s="412"/>
      <c r="KDD282" s="412"/>
      <c r="KDE282" s="412"/>
      <c r="KDF282" s="412"/>
      <c r="KDG282" s="412"/>
      <c r="KDH282" s="412"/>
      <c r="KDI282" s="412"/>
      <c r="KDJ282" s="412"/>
      <c r="KDK282" s="412"/>
      <c r="KDL282" s="412"/>
      <c r="KDM282" s="412"/>
      <c r="KDN282" s="412"/>
      <c r="KDO282" s="412"/>
      <c r="KDP282" s="412"/>
      <c r="KDQ282" s="412"/>
      <c r="KDR282" s="412"/>
      <c r="KDS282" s="412"/>
      <c r="KDT282" s="412"/>
      <c r="KDU282" s="412"/>
      <c r="KDV282" s="412"/>
      <c r="KDW282" s="412"/>
      <c r="KDX282" s="412"/>
      <c r="KDY282" s="412"/>
      <c r="KDZ282" s="412"/>
      <c r="KEA282" s="412"/>
      <c r="KEB282" s="412"/>
      <c r="KEC282" s="412"/>
      <c r="KED282" s="412"/>
      <c r="KEE282" s="412"/>
      <c r="KEF282" s="412"/>
      <c r="KEG282" s="412"/>
      <c r="KEH282" s="412"/>
      <c r="KEI282" s="412"/>
      <c r="KEJ282" s="412"/>
      <c r="KEK282" s="412"/>
      <c r="KEL282" s="412"/>
      <c r="KEM282" s="412"/>
      <c r="KEN282" s="412"/>
      <c r="KEO282" s="412"/>
      <c r="KEP282" s="413"/>
      <c r="KEQ282" s="413"/>
      <c r="KER282" s="413"/>
      <c r="KES282" s="413"/>
      <c r="KET282" s="413"/>
      <c r="KEU282" s="413"/>
      <c r="KEV282" s="413"/>
      <c r="KEW282" s="413"/>
      <c r="KEX282" s="413"/>
      <c r="KEY282" s="413"/>
      <c r="KEZ282" s="413"/>
      <c r="KFA282" s="413"/>
      <c r="KFB282" s="413"/>
      <c r="KFC282" s="413"/>
      <c r="KFD282" s="413"/>
      <c r="KFE282" s="413"/>
      <c r="KFF282" s="413"/>
      <c r="KFG282" s="413"/>
      <c r="KFH282" s="413"/>
      <c r="KFI282" s="413"/>
      <c r="KFJ282" s="413"/>
      <c r="KFK282" s="413"/>
      <c r="KFL282" s="413"/>
      <c r="KFM282" s="413"/>
      <c r="KFN282" s="414"/>
      <c r="KFO282" s="414"/>
      <c r="KFP282" s="414"/>
      <c r="KFQ282" s="414"/>
      <c r="KFR282" s="414"/>
      <c r="KFS282" s="413"/>
      <c r="KFT282" s="413"/>
      <c r="KFU282" s="414"/>
      <c r="KFV282" s="414"/>
      <c r="KFW282" s="413"/>
      <c r="KFX282" s="413"/>
      <c r="KFY282" s="414"/>
      <c r="KFZ282" s="414"/>
      <c r="KGA282" s="413"/>
      <c r="KGB282" s="413"/>
      <c r="KGC282" s="413"/>
      <c r="KGD282" s="413"/>
      <c r="KGE282" s="413"/>
      <c r="KGF282" s="413"/>
      <c r="KGG282" s="413"/>
      <c r="KGH282" s="414"/>
      <c r="KGI282" s="414"/>
      <c r="KGJ282" s="413"/>
      <c r="KGK282" s="413"/>
      <c r="KGL282" s="414"/>
      <c r="KGM282" s="414"/>
      <c r="KGN282" s="413"/>
      <c r="KGO282" s="413"/>
      <c r="KGP282" s="413"/>
      <c r="KGQ282" s="413"/>
      <c r="KGR282" s="413"/>
      <c r="KGS282" s="407"/>
      <c r="KGT282" s="439"/>
      <c r="KGU282" s="413"/>
      <c r="KGV282" s="413"/>
      <c r="KGW282" s="413"/>
      <c r="KGX282" s="413"/>
      <c r="KGY282" s="413"/>
      <c r="KGZ282" s="413"/>
      <c r="KHA282" s="413"/>
      <c r="KHB282" s="412"/>
      <c r="KHC282" s="412"/>
      <c r="KHD282" s="412"/>
      <c r="KHE282" s="412"/>
      <c r="KHF282" s="412"/>
      <c r="KHG282" s="412"/>
      <c r="KHH282" s="412"/>
      <c r="KHI282" s="412"/>
      <c r="KHJ282" s="412"/>
      <c r="KHK282" s="412"/>
      <c r="KHL282" s="412"/>
      <c r="KHM282" s="412"/>
      <c r="KHN282" s="412"/>
      <c r="KHO282" s="412"/>
      <c r="KHP282" s="412"/>
      <c r="KHQ282" s="412"/>
      <c r="KHR282" s="412"/>
      <c r="KHS282" s="412"/>
      <c r="KHT282" s="412"/>
      <c r="KHU282" s="412"/>
      <c r="KHV282" s="412"/>
      <c r="KHW282" s="412"/>
      <c r="KHX282" s="412"/>
      <c r="KHY282" s="412"/>
      <c r="KHZ282" s="412"/>
      <c r="KIA282" s="412"/>
      <c r="KIB282" s="412"/>
      <c r="KIC282" s="412"/>
      <c r="KID282" s="412"/>
      <c r="KIE282" s="412"/>
      <c r="KIF282" s="412"/>
      <c r="KIG282" s="412"/>
      <c r="KIH282" s="412"/>
      <c r="KII282" s="412"/>
      <c r="KIJ282" s="412"/>
      <c r="KIK282" s="412"/>
      <c r="KIL282" s="412"/>
      <c r="KIM282" s="412"/>
      <c r="KIN282" s="412"/>
      <c r="KIO282" s="412"/>
      <c r="KIP282" s="412"/>
      <c r="KIQ282" s="412"/>
      <c r="KIR282" s="412"/>
      <c r="KIS282" s="412"/>
      <c r="KIT282" s="413"/>
      <c r="KIU282" s="413"/>
      <c r="KIV282" s="413"/>
      <c r="KIW282" s="413"/>
      <c r="KIX282" s="413"/>
      <c r="KIY282" s="413"/>
      <c r="KIZ282" s="413"/>
      <c r="KJA282" s="413"/>
      <c r="KJB282" s="413"/>
      <c r="KJC282" s="413"/>
      <c r="KJD282" s="413"/>
      <c r="KJE282" s="413"/>
      <c r="KJF282" s="413"/>
      <c r="KJG282" s="413"/>
      <c r="KJH282" s="413"/>
      <c r="KJI282" s="413"/>
      <c r="KJJ282" s="413"/>
      <c r="KJK282" s="413"/>
      <c r="KJL282" s="413"/>
      <c r="KJM282" s="413"/>
      <c r="KJN282" s="413"/>
      <c r="KJO282" s="413"/>
      <c r="KJP282" s="413"/>
      <c r="KJQ282" s="413"/>
      <c r="KJR282" s="414"/>
      <c r="KJS282" s="414"/>
      <c r="KJT282" s="414"/>
      <c r="KJU282" s="414"/>
      <c r="KJV282" s="414"/>
      <c r="KJW282" s="413"/>
      <c r="KJX282" s="413"/>
      <c r="KJY282" s="414"/>
      <c r="KJZ282" s="414"/>
      <c r="KKA282" s="413"/>
      <c r="KKB282" s="413"/>
      <c r="KKC282" s="414"/>
      <c r="KKD282" s="414"/>
      <c r="KKE282" s="413"/>
      <c r="KKF282" s="413"/>
      <c r="KKG282" s="413"/>
      <c r="KKH282" s="413"/>
      <c r="KKI282" s="413"/>
      <c r="KKJ282" s="413"/>
      <c r="KKK282" s="413"/>
      <c r="KKL282" s="414"/>
      <c r="KKM282" s="414"/>
      <c r="KKN282" s="413"/>
      <c r="KKO282" s="413"/>
      <c r="KKP282" s="414"/>
      <c r="KKQ282" s="414"/>
      <c r="KKR282" s="413"/>
      <c r="KKS282" s="413"/>
      <c r="KKT282" s="413"/>
      <c r="KKU282" s="413"/>
      <c r="KKV282" s="413"/>
      <c r="KKW282" s="407"/>
      <c r="KKX282" s="439"/>
      <c r="KKY282" s="413"/>
      <c r="KKZ282" s="413"/>
      <c r="KLA282" s="413"/>
      <c r="KLB282" s="413"/>
      <c r="KLC282" s="413"/>
      <c r="KLD282" s="413"/>
      <c r="KLE282" s="413"/>
      <c r="KLF282" s="412"/>
      <c r="KLG282" s="412"/>
      <c r="KLH282" s="412"/>
      <c r="KLI282" s="412"/>
      <c r="KLJ282" s="412"/>
      <c r="KLK282" s="412"/>
      <c r="KLL282" s="412"/>
      <c r="KLM282" s="412"/>
      <c r="KLN282" s="412"/>
      <c r="KLO282" s="412"/>
      <c r="KLP282" s="412"/>
      <c r="KLQ282" s="412"/>
      <c r="KLR282" s="412"/>
      <c r="KLS282" s="412"/>
      <c r="KLT282" s="412"/>
      <c r="KLU282" s="412"/>
      <c r="KLV282" s="412"/>
      <c r="KLW282" s="412"/>
      <c r="KLX282" s="412"/>
      <c r="KLY282" s="412"/>
      <c r="KLZ282" s="412"/>
      <c r="KMA282" s="412"/>
      <c r="KMB282" s="412"/>
      <c r="KMC282" s="412"/>
      <c r="KMD282" s="412"/>
      <c r="KME282" s="412"/>
      <c r="KMF282" s="412"/>
      <c r="KMG282" s="412"/>
      <c r="KMH282" s="412"/>
      <c r="KMI282" s="412"/>
      <c r="KMJ282" s="412"/>
      <c r="KMK282" s="412"/>
      <c r="KML282" s="412"/>
      <c r="KMM282" s="412"/>
      <c r="KMN282" s="412"/>
      <c r="KMO282" s="412"/>
      <c r="KMP282" s="412"/>
      <c r="KMQ282" s="412"/>
      <c r="KMR282" s="412"/>
      <c r="KMS282" s="412"/>
      <c r="KMT282" s="412"/>
      <c r="KMU282" s="412"/>
      <c r="KMV282" s="412"/>
      <c r="KMW282" s="412"/>
      <c r="KMX282" s="413"/>
      <c r="KMY282" s="413"/>
      <c r="KMZ282" s="413"/>
      <c r="KNA282" s="413"/>
      <c r="KNB282" s="413"/>
      <c r="KNC282" s="413"/>
      <c r="KND282" s="413"/>
      <c r="KNE282" s="413"/>
      <c r="KNF282" s="413"/>
      <c r="KNG282" s="413"/>
      <c r="KNH282" s="413"/>
      <c r="KNI282" s="413"/>
      <c r="KNJ282" s="413"/>
      <c r="KNK282" s="413"/>
      <c r="KNL282" s="413"/>
      <c r="KNM282" s="413"/>
      <c r="KNN282" s="413"/>
      <c r="KNO282" s="413"/>
      <c r="KNP282" s="413"/>
      <c r="KNQ282" s="413"/>
      <c r="KNR282" s="413"/>
      <c r="KNS282" s="413"/>
      <c r="KNT282" s="413"/>
      <c r="KNU282" s="413"/>
      <c r="KNV282" s="414"/>
      <c r="KNW282" s="414"/>
      <c r="KNX282" s="414"/>
      <c r="KNY282" s="414"/>
      <c r="KNZ282" s="414"/>
      <c r="KOA282" s="413"/>
      <c r="KOB282" s="413"/>
      <c r="KOC282" s="414"/>
      <c r="KOD282" s="414"/>
      <c r="KOE282" s="413"/>
      <c r="KOF282" s="413"/>
      <c r="KOG282" s="414"/>
      <c r="KOH282" s="414"/>
      <c r="KOI282" s="413"/>
      <c r="KOJ282" s="413"/>
      <c r="KOK282" s="413"/>
      <c r="KOL282" s="413"/>
      <c r="KOM282" s="413"/>
      <c r="KON282" s="413"/>
      <c r="KOO282" s="413"/>
      <c r="KOP282" s="414"/>
      <c r="KOQ282" s="414"/>
      <c r="KOR282" s="413"/>
      <c r="KOS282" s="413"/>
      <c r="KOT282" s="414"/>
      <c r="KOU282" s="414"/>
      <c r="KOV282" s="413"/>
      <c r="KOW282" s="413"/>
      <c r="KOX282" s="413"/>
      <c r="KOY282" s="413"/>
      <c r="KOZ282" s="413"/>
      <c r="KPA282" s="407"/>
      <c r="KPB282" s="439"/>
      <c r="KPC282" s="413"/>
      <c r="KPD282" s="413"/>
      <c r="KPE282" s="413"/>
      <c r="KPF282" s="413"/>
      <c r="KPG282" s="413"/>
      <c r="KPH282" s="413"/>
      <c r="KPI282" s="413"/>
      <c r="KPJ282" s="412"/>
      <c r="KPK282" s="412"/>
      <c r="KPL282" s="412"/>
      <c r="KPM282" s="412"/>
      <c r="KPN282" s="412"/>
      <c r="KPO282" s="412"/>
      <c r="KPP282" s="412"/>
      <c r="KPQ282" s="412"/>
      <c r="KPR282" s="412"/>
      <c r="KPS282" s="412"/>
      <c r="KPT282" s="412"/>
      <c r="KPU282" s="412"/>
      <c r="KPV282" s="412"/>
      <c r="KPW282" s="412"/>
      <c r="KPX282" s="412"/>
      <c r="KPY282" s="412"/>
      <c r="KPZ282" s="412"/>
      <c r="KQA282" s="412"/>
      <c r="KQB282" s="412"/>
      <c r="KQC282" s="412"/>
      <c r="KQD282" s="412"/>
      <c r="KQE282" s="412"/>
      <c r="KQF282" s="412"/>
      <c r="KQG282" s="412"/>
      <c r="KQH282" s="412"/>
      <c r="KQI282" s="412"/>
      <c r="KQJ282" s="412"/>
      <c r="KQK282" s="412"/>
      <c r="KQL282" s="412"/>
      <c r="KQM282" s="412"/>
      <c r="KQN282" s="412"/>
      <c r="KQO282" s="412"/>
      <c r="KQP282" s="412"/>
      <c r="KQQ282" s="412"/>
      <c r="KQR282" s="412"/>
      <c r="KQS282" s="412"/>
      <c r="KQT282" s="412"/>
      <c r="KQU282" s="412"/>
      <c r="KQV282" s="412"/>
      <c r="KQW282" s="412"/>
      <c r="KQX282" s="412"/>
      <c r="KQY282" s="412"/>
      <c r="KQZ282" s="412"/>
      <c r="KRA282" s="412"/>
      <c r="KRB282" s="413"/>
      <c r="KRC282" s="413"/>
      <c r="KRD282" s="413"/>
      <c r="KRE282" s="413"/>
      <c r="KRF282" s="413"/>
      <c r="KRG282" s="413"/>
      <c r="KRH282" s="413"/>
      <c r="KRI282" s="413"/>
      <c r="KRJ282" s="413"/>
      <c r="KRK282" s="413"/>
      <c r="KRL282" s="413"/>
      <c r="KRM282" s="413"/>
      <c r="KRN282" s="413"/>
      <c r="KRO282" s="413"/>
      <c r="KRP282" s="413"/>
      <c r="KRQ282" s="413"/>
      <c r="KRR282" s="413"/>
      <c r="KRS282" s="413"/>
      <c r="KRT282" s="413"/>
      <c r="KRU282" s="413"/>
      <c r="KRV282" s="413"/>
      <c r="KRW282" s="413"/>
      <c r="KRX282" s="413"/>
      <c r="KRY282" s="413"/>
      <c r="KRZ282" s="414"/>
      <c r="KSA282" s="414"/>
      <c r="KSB282" s="414"/>
      <c r="KSC282" s="414"/>
      <c r="KSD282" s="414"/>
      <c r="KSE282" s="413"/>
      <c r="KSF282" s="413"/>
      <c r="KSG282" s="414"/>
      <c r="KSH282" s="414"/>
      <c r="KSI282" s="413"/>
      <c r="KSJ282" s="413"/>
      <c r="KSK282" s="414"/>
      <c r="KSL282" s="414"/>
      <c r="KSM282" s="413"/>
      <c r="KSN282" s="413"/>
      <c r="KSO282" s="413"/>
      <c r="KSP282" s="413"/>
      <c r="KSQ282" s="413"/>
      <c r="KSR282" s="413"/>
      <c r="KSS282" s="413"/>
      <c r="KST282" s="414"/>
      <c r="KSU282" s="414"/>
      <c r="KSV282" s="413"/>
      <c r="KSW282" s="413"/>
      <c r="KSX282" s="414"/>
      <c r="KSY282" s="414"/>
      <c r="KSZ282" s="413"/>
      <c r="KTA282" s="413"/>
      <c r="KTB282" s="413"/>
      <c r="KTC282" s="413"/>
      <c r="KTD282" s="413"/>
      <c r="KTE282" s="407"/>
      <c r="KTF282" s="439"/>
      <c r="KTG282" s="413"/>
      <c r="KTH282" s="413"/>
      <c r="KTI282" s="413"/>
      <c r="KTJ282" s="413"/>
      <c r="KTK282" s="413"/>
      <c r="KTL282" s="413"/>
      <c r="KTM282" s="413"/>
      <c r="KTN282" s="412"/>
      <c r="KTO282" s="412"/>
      <c r="KTP282" s="412"/>
      <c r="KTQ282" s="412"/>
      <c r="KTR282" s="412"/>
      <c r="KTS282" s="412"/>
      <c r="KTT282" s="412"/>
      <c r="KTU282" s="412"/>
      <c r="KTV282" s="412"/>
      <c r="KTW282" s="412"/>
      <c r="KTX282" s="412"/>
      <c r="KTY282" s="412"/>
      <c r="KTZ282" s="412"/>
      <c r="KUA282" s="412"/>
      <c r="KUB282" s="412"/>
      <c r="KUC282" s="412"/>
      <c r="KUD282" s="412"/>
      <c r="KUE282" s="412"/>
      <c r="KUF282" s="412"/>
      <c r="KUG282" s="412"/>
      <c r="KUH282" s="412"/>
      <c r="KUI282" s="412"/>
      <c r="KUJ282" s="412"/>
      <c r="KUK282" s="412"/>
      <c r="KUL282" s="412"/>
      <c r="KUM282" s="412"/>
      <c r="KUN282" s="412"/>
      <c r="KUO282" s="412"/>
      <c r="KUP282" s="412"/>
      <c r="KUQ282" s="412"/>
      <c r="KUR282" s="412"/>
      <c r="KUS282" s="412"/>
      <c r="KUT282" s="412"/>
      <c r="KUU282" s="412"/>
      <c r="KUV282" s="412"/>
      <c r="KUW282" s="412"/>
      <c r="KUX282" s="412"/>
      <c r="KUY282" s="412"/>
      <c r="KUZ282" s="412"/>
      <c r="KVA282" s="412"/>
      <c r="KVB282" s="412"/>
      <c r="KVC282" s="412"/>
      <c r="KVD282" s="412"/>
      <c r="KVE282" s="412"/>
      <c r="KVF282" s="413"/>
      <c r="KVG282" s="413"/>
      <c r="KVH282" s="413"/>
      <c r="KVI282" s="413"/>
      <c r="KVJ282" s="413"/>
      <c r="KVK282" s="413"/>
      <c r="KVL282" s="413"/>
      <c r="KVM282" s="413"/>
      <c r="KVN282" s="413"/>
      <c r="KVO282" s="413"/>
      <c r="KVP282" s="413"/>
      <c r="KVQ282" s="413"/>
      <c r="KVR282" s="413"/>
      <c r="KVS282" s="413"/>
      <c r="KVT282" s="413"/>
      <c r="KVU282" s="413"/>
      <c r="KVV282" s="413"/>
      <c r="KVW282" s="413"/>
      <c r="KVX282" s="413"/>
      <c r="KVY282" s="413"/>
      <c r="KVZ282" s="413"/>
      <c r="KWA282" s="413"/>
      <c r="KWB282" s="413"/>
      <c r="KWC282" s="413"/>
      <c r="KWD282" s="414"/>
      <c r="KWE282" s="414"/>
      <c r="KWF282" s="414"/>
      <c r="KWG282" s="414"/>
      <c r="KWH282" s="414"/>
      <c r="KWI282" s="413"/>
      <c r="KWJ282" s="413"/>
      <c r="KWK282" s="414"/>
      <c r="KWL282" s="414"/>
      <c r="KWM282" s="413"/>
      <c r="KWN282" s="413"/>
      <c r="KWO282" s="414"/>
      <c r="KWP282" s="414"/>
      <c r="KWQ282" s="413"/>
      <c r="KWR282" s="413"/>
      <c r="KWS282" s="413"/>
      <c r="KWT282" s="413"/>
      <c r="KWU282" s="413"/>
      <c r="KWV282" s="413"/>
      <c r="KWW282" s="413"/>
      <c r="KWX282" s="414"/>
      <c r="KWY282" s="414"/>
      <c r="KWZ282" s="413"/>
      <c r="KXA282" s="413"/>
      <c r="KXB282" s="414"/>
      <c r="KXC282" s="414"/>
      <c r="KXD282" s="413"/>
      <c r="KXE282" s="413"/>
      <c r="KXF282" s="413"/>
      <c r="KXG282" s="413"/>
      <c r="KXH282" s="413"/>
      <c r="KXI282" s="407"/>
      <c r="KXJ282" s="439"/>
      <c r="KXK282" s="413"/>
      <c r="KXL282" s="413"/>
      <c r="KXM282" s="413"/>
      <c r="KXN282" s="413"/>
      <c r="KXO282" s="413"/>
      <c r="KXP282" s="413"/>
      <c r="KXQ282" s="413"/>
      <c r="KXR282" s="412"/>
      <c r="KXS282" s="412"/>
      <c r="KXT282" s="412"/>
      <c r="KXU282" s="412"/>
      <c r="KXV282" s="412"/>
      <c r="KXW282" s="412"/>
      <c r="KXX282" s="412"/>
      <c r="KXY282" s="412"/>
      <c r="KXZ282" s="412"/>
      <c r="KYA282" s="412"/>
      <c r="KYB282" s="412"/>
      <c r="KYC282" s="412"/>
      <c r="KYD282" s="412"/>
      <c r="KYE282" s="412"/>
      <c r="KYF282" s="412"/>
      <c r="KYG282" s="412"/>
      <c r="KYH282" s="412"/>
      <c r="KYI282" s="412"/>
      <c r="KYJ282" s="412"/>
      <c r="KYK282" s="412"/>
      <c r="KYL282" s="412"/>
      <c r="KYM282" s="412"/>
      <c r="KYN282" s="412"/>
      <c r="KYO282" s="412"/>
      <c r="KYP282" s="412"/>
      <c r="KYQ282" s="412"/>
      <c r="KYR282" s="412"/>
      <c r="KYS282" s="412"/>
      <c r="KYT282" s="412"/>
      <c r="KYU282" s="412"/>
      <c r="KYV282" s="412"/>
      <c r="KYW282" s="412"/>
      <c r="KYX282" s="412"/>
      <c r="KYY282" s="412"/>
      <c r="KYZ282" s="412"/>
      <c r="KZA282" s="412"/>
      <c r="KZB282" s="412"/>
      <c r="KZC282" s="412"/>
      <c r="KZD282" s="412"/>
      <c r="KZE282" s="412"/>
      <c r="KZF282" s="412"/>
      <c r="KZG282" s="412"/>
      <c r="KZH282" s="412"/>
      <c r="KZI282" s="412"/>
      <c r="KZJ282" s="413"/>
      <c r="KZK282" s="413"/>
      <c r="KZL282" s="413"/>
      <c r="KZM282" s="413"/>
      <c r="KZN282" s="413"/>
      <c r="KZO282" s="413"/>
      <c r="KZP282" s="413"/>
      <c r="KZQ282" s="413"/>
      <c r="KZR282" s="413"/>
      <c r="KZS282" s="413"/>
      <c r="KZT282" s="413"/>
      <c r="KZU282" s="413"/>
      <c r="KZV282" s="413"/>
      <c r="KZW282" s="413"/>
      <c r="KZX282" s="413"/>
      <c r="KZY282" s="413"/>
      <c r="KZZ282" s="413"/>
      <c r="LAA282" s="413"/>
      <c r="LAB282" s="413"/>
      <c r="LAC282" s="413"/>
      <c r="LAD282" s="413"/>
      <c r="LAE282" s="413"/>
      <c r="LAF282" s="413"/>
      <c r="LAG282" s="413"/>
      <c r="LAH282" s="414"/>
      <c r="LAI282" s="414"/>
      <c r="LAJ282" s="414"/>
      <c r="LAK282" s="414"/>
      <c r="LAL282" s="414"/>
      <c r="LAM282" s="413"/>
      <c r="LAN282" s="413"/>
      <c r="LAO282" s="414"/>
      <c r="LAP282" s="414"/>
      <c r="LAQ282" s="413"/>
      <c r="LAR282" s="413"/>
      <c r="LAS282" s="414"/>
      <c r="LAT282" s="414"/>
      <c r="LAU282" s="413"/>
      <c r="LAV282" s="413"/>
      <c r="LAW282" s="413"/>
      <c r="LAX282" s="413"/>
      <c r="LAY282" s="413"/>
      <c r="LAZ282" s="413"/>
      <c r="LBA282" s="413"/>
      <c r="LBB282" s="414"/>
      <c r="LBC282" s="414"/>
      <c r="LBD282" s="413"/>
      <c r="LBE282" s="413"/>
      <c r="LBF282" s="414"/>
      <c r="LBG282" s="414"/>
      <c r="LBH282" s="413"/>
      <c r="LBI282" s="413"/>
      <c r="LBJ282" s="413"/>
      <c r="LBK282" s="413"/>
      <c r="LBL282" s="413"/>
      <c r="LBM282" s="407"/>
      <c r="LBN282" s="439"/>
      <c r="LBO282" s="413"/>
      <c r="LBP282" s="413"/>
      <c r="LBQ282" s="413"/>
      <c r="LBR282" s="413"/>
      <c r="LBS282" s="413"/>
      <c r="LBT282" s="413"/>
      <c r="LBU282" s="413"/>
      <c r="LBV282" s="412"/>
      <c r="LBW282" s="412"/>
      <c r="LBX282" s="412"/>
      <c r="LBY282" s="412"/>
      <c r="LBZ282" s="412"/>
      <c r="LCA282" s="412"/>
      <c r="LCB282" s="412"/>
      <c r="LCC282" s="412"/>
      <c r="LCD282" s="412"/>
      <c r="LCE282" s="412"/>
      <c r="LCF282" s="412"/>
      <c r="LCG282" s="412"/>
      <c r="LCH282" s="412"/>
      <c r="LCI282" s="412"/>
      <c r="LCJ282" s="412"/>
      <c r="LCK282" s="412"/>
      <c r="LCL282" s="412"/>
      <c r="LCM282" s="412"/>
      <c r="LCN282" s="412"/>
      <c r="LCO282" s="412"/>
      <c r="LCP282" s="412"/>
      <c r="LCQ282" s="412"/>
      <c r="LCR282" s="412"/>
      <c r="LCS282" s="412"/>
      <c r="LCT282" s="412"/>
      <c r="LCU282" s="412"/>
      <c r="LCV282" s="412"/>
      <c r="LCW282" s="412"/>
      <c r="LCX282" s="412"/>
      <c r="LCY282" s="412"/>
      <c r="LCZ282" s="412"/>
      <c r="LDA282" s="412"/>
      <c r="LDB282" s="412"/>
      <c r="LDC282" s="412"/>
      <c r="LDD282" s="412"/>
      <c r="LDE282" s="412"/>
      <c r="LDF282" s="412"/>
      <c r="LDG282" s="412"/>
      <c r="LDH282" s="412"/>
      <c r="LDI282" s="412"/>
      <c r="LDJ282" s="412"/>
      <c r="LDK282" s="412"/>
      <c r="LDL282" s="412"/>
      <c r="LDM282" s="412"/>
      <c r="LDN282" s="413"/>
      <c r="LDO282" s="413"/>
      <c r="LDP282" s="413"/>
      <c r="LDQ282" s="413"/>
      <c r="LDR282" s="413"/>
      <c r="LDS282" s="413"/>
      <c r="LDT282" s="413"/>
      <c r="LDU282" s="413"/>
      <c r="LDV282" s="413"/>
      <c r="LDW282" s="413"/>
      <c r="LDX282" s="413"/>
      <c r="LDY282" s="413"/>
      <c r="LDZ282" s="413"/>
      <c r="LEA282" s="413"/>
      <c r="LEB282" s="413"/>
      <c r="LEC282" s="413"/>
      <c r="LED282" s="413"/>
      <c r="LEE282" s="413"/>
      <c r="LEF282" s="413"/>
      <c r="LEG282" s="413"/>
      <c r="LEH282" s="413"/>
      <c r="LEI282" s="413"/>
      <c r="LEJ282" s="413"/>
      <c r="LEK282" s="413"/>
      <c r="LEL282" s="414"/>
      <c r="LEM282" s="414"/>
      <c r="LEN282" s="414"/>
      <c r="LEO282" s="414"/>
      <c r="LEP282" s="414"/>
      <c r="LEQ282" s="413"/>
      <c r="LER282" s="413"/>
      <c r="LES282" s="414"/>
      <c r="LET282" s="414"/>
      <c r="LEU282" s="413"/>
      <c r="LEV282" s="413"/>
      <c r="LEW282" s="414"/>
      <c r="LEX282" s="414"/>
      <c r="LEY282" s="413"/>
      <c r="LEZ282" s="413"/>
      <c r="LFA282" s="413"/>
      <c r="LFB282" s="413"/>
      <c r="LFC282" s="413"/>
      <c r="LFD282" s="413"/>
      <c r="LFE282" s="413"/>
      <c r="LFF282" s="414"/>
      <c r="LFG282" s="414"/>
      <c r="LFH282" s="413"/>
      <c r="LFI282" s="413"/>
      <c r="LFJ282" s="414"/>
      <c r="LFK282" s="414"/>
      <c r="LFL282" s="413"/>
      <c r="LFM282" s="413"/>
      <c r="LFN282" s="413"/>
      <c r="LFO282" s="413"/>
      <c r="LFP282" s="413"/>
      <c r="LFQ282" s="407"/>
      <c r="LFR282" s="439"/>
      <c r="LFS282" s="413"/>
      <c r="LFT282" s="413"/>
      <c r="LFU282" s="413"/>
      <c r="LFV282" s="413"/>
      <c r="LFW282" s="413"/>
      <c r="LFX282" s="413"/>
      <c r="LFY282" s="413"/>
      <c r="LFZ282" s="412"/>
      <c r="LGA282" s="412"/>
      <c r="LGB282" s="412"/>
      <c r="LGC282" s="412"/>
      <c r="LGD282" s="412"/>
      <c r="LGE282" s="412"/>
      <c r="LGF282" s="412"/>
      <c r="LGG282" s="412"/>
      <c r="LGH282" s="412"/>
      <c r="LGI282" s="412"/>
      <c r="LGJ282" s="412"/>
      <c r="LGK282" s="412"/>
      <c r="LGL282" s="412"/>
      <c r="LGM282" s="412"/>
      <c r="LGN282" s="412"/>
      <c r="LGO282" s="412"/>
      <c r="LGP282" s="412"/>
      <c r="LGQ282" s="412"/>
      <c r="LGR282" s="412"/>
      <c r="LGS282" s="412"/>
      <c r="LGT282" s="412"/>
      <c r="LGU282" s="412"/>
      <c r="LGV282" s="412"/>
      <c r="LGW282" s="412"/>
      <c r="LGX282" s="412"/>
      <c r="LGY282" s="412"/>
      <c r="LGZ282" s="412"/>
      <c r="LHA282" s="412"/>
      <c r="LHB282" s="412"/>
      <c r="LHC282" s="412"/>
      <c r="LHD282" s="412"/>
      <c r="LHE282" s="412"/>
      <c r="LHF282" s="412"/>
      <c r="LHG282" s="412"/>
      <c r="LHH282" s="412"/>
      <c r="LHI282" s="412"/>
      <c r="LHJ282" s="412"/>
      <c r="LHK282" s="412"/>
      <c r="LHL282" s="412"/>
      <c r="LHM282" s="412"/>
      <c r="LHN282" s="412"/>
      <c r="LHO282" s="412"/>
      <c r="LHP282" s="412"/>
      <c r="LHQ282" s="412"/>
      <c r="LHR282" s="413"/>
      <c r="LHS282" s="413"/>
      <c r="LHT282" s="413"/>
      <c r="LHU282" s="413"/>
      <c r="LHV282" s="413"/>
      <c r="LHW282" s="413"/>
      <c r="LHX282" s="413"/>
      <c r="LHY282" s="413"/>
      <c r="LHZ282" s="413"/>
      <c r="LIA282" s="413"/>
      <c r="LIB282" s="413"/>
      <c r="LIC282" s="413"/>
      <c r="LID282" s="413"/>
      <c r="LIE282" s="413"/>
      <c r="LIF282" s="413"/>
      <c r="LIG282" s="413"/>
      <c r="LIH282" s="413"/>
      <c r="LII282" s="413"/>
      <c r="LIJ282" s="413"/>
      <c r="LIK282" s="413"/>
      <c r="LIL282" s="413"/>
      <c r="LIM282" s="413"/>
      <c r="LIN282" s="413"/>
      <c r="LIO282" s="413"/>
      <c r="LIP282" s="414"/>
      <c r="LIQ282" s="414"/>
      <c r="LIR282" s="414"/>
      <c r="LIS282" s="414"/>
      <c r="LIT282" s="414"/>
      <c r="LIU282" s="413"/>
      <c r="LIV282" s="413"/>
      <c r="LIW282" s="414"/>
      <c r="LIX282" s="414"/>
      <c r="LIY282" s="413"/>
      <c r="LIZ282" s="413"/>
      <c r="LJA282" s="414"/>
      <c r="LJB282" s="414"/>
      <c r="LJC282" s="413"/>
      <c r="LJD282" s="413"/>
      <c r="LJE282" s="413"/>
      <c r="LJF282" s="413"/>
      <c r="LJG282" s="413"/>
      <c r="LJH282" s="413"/>
      <c r="LJI282" s="413"/>
      <c r="LJJ282" s="414"/>
      <c r="LJK282" s="414"/>
      <c r="LJL282" s="413"/>
      <c r="LJM282" s="413"/>
      <c r="LJN282" s="414"/>
      <c r="LJO282" s="414"/>
      <c r="LJP282" s="413"/>
      <c r="LJQ282" s="413"/>
      <c r="LJR282" s="413"/>
      <c r="LJS282" s="413"/>
      <c r="LJT282" s="413"/>
      <c r="LJU282" s="407"/>
      <c r="LJV282" s="439"/>
      <c r="LJW282" s="413"/>
      <c r="LJX282" s="413"/>
      <c r="LJY282" s="413"/>
      <c r="LJZ282" s="413"/>
      <c r="LKA282" s="413"/>
      <c r="LKB282" s="413"/>
      <c r="LKC282" s="413"/>
      <c r="LKD282" s="412"/>
      <c r="LKE282" s="412"/>
      <c r="LKF282" s="412"/>
      <c r="LKG282" s="412"/>
      <c r="LKH282" s="412"/>
      <c r="LKI282" s="412"/>
      <c r="LKJ282" s="412"/>
      <c r="LKK282" s="412"/>
      <c r="LKL282" s="412"/>
      <c r="LKM282" s="412"/>
      <c r="LKN282" s="412"/>
      <c r="LKO282" s="412"/>
      <c r="LKP282" s="412"/>
      <c r="LKQ282" s="412"/>
      <c r="LKR282" s="412"/>
      <c r="LKS282" s="412"/>
      <c r="LKT282" s="412"/>
      <c r="LKU282" s="412"/>
      <c r="LKV282" s="412"/>
      <c r="LKW282" s="412"/>
      <c r="LKX282" s="412"/>
      <c r="LKY282" s="412"/>
      <c r="LKZ282" s="412"/>
      <c r="LLA282" s="412"/>
      <c r="LLB282" s="412"/>
      <c r="LLC282" s="412"/>
      <c r="LLD282" s="412"/>
      <c r="LLE282" s="412"/>
      <c r="LLF282" s="412"/>
      <c r="LLG282" s="412"/>
      <c r="LLH282" s="412"/>
      <c r="LLI282" s="412"/>
      <c r="LLJ282" s="412"/>
      <c r="LLK282" s="412"/>
      <c r="LLL282" s="412"/>
      <c r="LLM282" s="412"/>
      <c r="LLN282" s="412"/>
      <c r="LLO282" s="412"/>
      <c r="LLP282" s="412"/>
      <c r="LLQ282" s="412"/>
      <c r="LLR282" s="412"/>
      <c r="LLS282" s="412"/>
      <c r="LLT282" s="412"/>
      <c r="LLU282" s="412"/>
      <c r="LLV282" s="413"/>
      <c r="LLW282" s="413"/>
      <c r="LLX282" s="413"/>
      <c r="LLY282" s="413"/>
      <c r="LLZ282" s="413"/>
      <c r="LMA282" s="413"/>
      <c r="LMB282" s="413"/>
      <c r="LMC282" s="413"/>
      <c r="LMD282" s="413"/>
      <c r="LME282" s="413"/>
      <c r="LMF282" s="413"/>
      <c r="LMG282" s="413"/>
      <c r="LMH282" s="413"/>
      <c r="LMI282" s="413"/>
      <c r="LMJ282" s="413"/>
      <c r="LMK282" s="413"/>
      <c r="LML282" s="413"/>
      <c r="LMM282" s="413"/>
      <c r="LMN282" s="413"/>
      <c r="LMO282" s="413"/>
      <c r="LMP282" s="413"/>
      <c r="LMQ282" s="413"/>
      <c r="LMR282" s="413"/>
      <c r="LMS282" s="413"/>
      <c r="LMT282" s="414"/>
      <c r="LMU282" s="414"/>
      <c r="LMV282" s="414"/>
      <c r="LMW282" s="414"/>
      <c r="LMX282" s="414"/>
      <c r="LMY282" s="413"/>
      <c r="LMZ282" s="413"/>
      <c r="LNA282" s="414"/>
      <c r="LNB282" s="414"/>
      <c r="LNC282" s="413"/>
      <c r="LND282" s="413"/>
      <c r="LNE282" s="414"/>
      <c r="LNF282" s="414"/>
      <c r="LNG282" s="413"/>
      <c r="LNH282" s="413"/>
      <c r="LNI282" s="413"/>
      <c r="LNJ282" s="413"/>
      <c r="LNK282" s="413"/>
      <c r="LNL282" s="413"/>
      <c r="LNM282" s="413"/>
      <c r="LNN282" s="414"/>
      <c r="LNO282" s="414"/>
      <c r="LNP282" s="413"/>
      <c r="LNQ282" s="413"/>
      <c r="LNR282" s="414"/>
      <c r="LNS282" s="414"/>
      <c r="LNT282" s="413"/>
      <c r="LNU282" s="413"/>
      <c r="LNV282" s="413"/>
      <c r="LNW282" s="413"/>
      <c r="LNX282" s="413"/>
      <c r="LNY282" s="407"/>
      <c r="LNZ282" s="439"/>
      <c r="LOA282" s="413"/>
      <c r="LOB282" s="413"/>
      <c r="LOC282" s="413"/>
      <c r="LOD282" s="413"/>
      <c r="LOE282" s="413"/>
      <c r="LOF282" s="413"/>
      <c r="LOG282" s="413"/>
      <c r="LOH282" s="412"/>
      <c r="LOI282" s="412"/>
      <c r="LOJ282" s="412"/>
      <c r="LOK282" s="412"/>
      <c r="LOL282" s="412"/>
      <c r="LOM282" s="412"/>
      <c r="LON282" s="412"/>
      <c r="LOO282" s="412"/>
      <c r="LOP282" s="412"/>
      <c r="LOQ282" s="412"/>
      <c r="LOR282" s="412"/>
      <c r="LOS282" s="412"/>
      <c r="LOT282" s="412"/>
      <c r="LOU282" s="412"/>
      <c r="LOV282" s="412"/>
      <c r="LOW282" s="412"/>
      <c r="LOX282" s="412"/>
      <c r="LOY282" s="412"/>
      <c r="LOZ282" s="412"/>
      <c r="LPA282" s="412"/>
      <c r="LPB282" s="412"/>
      <c r="LPC282" s="412"/>
      <c r="LPD282" s="412"/>
      <c r="LPE282" s="412"/>
      <c r="LPF282" s="412"/>
      <c r="LPG282" s="412"/>
      <c r="LPH282" s="412"/>
      <c r="LPI282" s="412"/>
      <c r="LPJ282" s="412"/>
      <c r="LPK282" s="412"/>
      <c r="LPL282" s="412"/>
      <c r="LPM282" s="412"/>
      <c r="LPN282" s="412"/>
      <c r="LPO282" s="412"/>
      <c r="LPP282" s="412"/>
      <c r="LPQ282" s="412"/>
      <c r="LPR282" s="412"/>
      <c r="LPS282" s="412"/>
      <c r="LPT282" s="412"/>
      <c r="LPU282" s="412"/>
      <c r="LPV282" s="412"/>
      <c r="LPW282" s="412"/>
      <c r="LPX282" s="412"/>
      <c r="LPY282" s="412"/>
      <c r="LPZ282" s="413"/>
      <c r="LQA282" s="413"/>
      <c r="LQB282" s="413"/>
      <c r="LQC282" s="413"/>
      <c r="LQD282" s="413"/>
      <c r="LQE282" s="413"/>
      <c r="LQF282" s="413"/>
      <c r="LQG282" s="413"/>
      <c r="LQH282" s="413"/>
      <c r="LQI282" s="413"/>
      <c r="LQJ282" s="413"/>
      <c r="LQK282" s="413"/>
      <c r="LQL282" s="413"/>
      <c r="LQM282" s="413"/>
      <c r="LQN282" s="413"/>
      <c r="LQO282" s="413"/>
      <c r="LQP282" s="413"/>
      <c r="LQQ282" s="413"/>
      <c r="LQR282" s="413"/>
      <c r="LQS282" s="413"/>
      <c r="LQT282" s="413"/>
      <c r="LQU282" s="413"/>
      <c r="LQV282" s="413"/>
      <c r="LQW282" s="413"/>
      <c r="LQX282" s="414"/>
      <c r="LQY282" s="414"/>
      <c r="LQZ282" s="414"/>
      <c r="LRA282" s="414"/>
      <c r="LRB282" s="414"/>
      <c r="LRC282" s="413"/>
      <c r="LRD282" s="413"/>
      <c r="LRE282" s="414"/>
      <c r="LRF282" s="414"/>
      <c r="LRG282" s="413"/>
      <c r="LRH282" s="413"/>
      <c r="LRI282" s="414"/>
      <c r="LRJ282" s="414"/>
      <c r="LRK282" s="413"/>
      <c r="LRL282" s="413"/>
      <c r="LRM282" s="413"/>
      <c r="LRN282" s="413"/>
      <c r="LRO282" s="413"/>
      <c r="LRP282" s="413"/>
      <c r="LRQ282" s="413"/>
      <c r="LRR282" s="414"/>
      <c r="LRS282" s="414"/>
      <c r="LRT282" s="413"/>
      <c r="LRU282" s="413"/>
      <c r="LRV282" s="414"/>
      <c r="LRW282" s="414"/>
      <c r="LRX282" s="413"/>
      <c r="LRY282" s="413"/>
      <c r="LRZ282" s="413"/>
      <c r="LSA282" s="413"/>
      <c r="LSB282" s="413"/>
      <c r="LSC282" s="407"/>
      <c r="LSD282" s="439"/>
      <c r="LSE282" s="413"/>
      <c r="LSF282" s="413"/>
      <c r="LSG282" s="413"/>
      <c r="LSH282" s="413"/>
      <c r="LSI282" s="413"/>
      <c r="LSJ282" s="413"/>
      <c r="LSK282" s="413"/>
      <c r="LSL282" s="412"/>
      <c r="LSM282" s="412"/>
      <c r="LSN282" s="412"/>
      <c r="LSO282" s="412"/>
      <c r="LSP282" s="412"/>
      <c r="LSQ282" s="412"/>
      <c r="LSR282" s="412"/>
      <c r="LSS282" s="412"/>
      <c r="LST282" s="412"/>
      <c r="LSU282" s="412"/>
      <c r="LSV282" s="412"/>
      <c r="LSW282" s="412"/>
      <c r="LSX282" s="412"/>
      <c r="LSY282" s="412"/>
      <c r="LSZ282" s="412"/>
      <c r="LTA282" s="412"/>
      <c r="LTB282" s="412"/>
      <c r="LTC282" s="412"/>
      <c r="LTD282" s="412"/>
      <c r="LTE282" s="412"/>
      <c r="LTF282" s="412"/>
      <c r="LTG282" s="412"/>
      <c r="LTH282" s="412"/>
      <c r="LTI282" s="412"/>
      <c r="LTJ282" s="412"/>
      <c r="LTK282" s="412"/>
      <c r="LTL282" s="412"/>
      <c r="LTM282" s="412"/>
      <c r="LTN282" s="412"/>
      <c r="LTO282" s="412"/>
      <c r="LTP282" s="412"/>
      <c r="LTQ282" s="412"/>
      <c r="LTR282" s="412"/>
      <c r="LTS282" s="412"/>
      <c r="LTT282" s="412"/>
      <c r="LTU282" s="412"/>
      <c r="LTV282" s="412"/>
      <c r="LTW282" s="412"/>
      <c r="LTX282" s="412"/>
      <c r="LTY282" s="412"/>
      <c r="LTZ282" s="412"/>
      <c r="LUA282" s="412"/>
      <c r="LUB282" s="412"/>
      <c r="LUC282" s="412"/>
      <c r="LUD282" s="413"/>
      <c r="LUE282" s="413"/>
      <c r="LUF282" s="413"/>
      <c r="LUG282" s="413"/>
      <c r="LUH282" s="413"/>
      <c r="LUI282" s="413"/>
      <c r="LUJ282" s="413"/>
      <c r="LUK282" s="413"/>
      <c r="LUL282" s="413"/>
      <c r="LUM282" s="413"/>
      <c r="LUN282" s="413"/>
      <c r="LUO282" s="413"/>
      <c r="LUP282" s="413"/>
      <c r="LUQ282" s="413"/>
      <c r="LUR282" s="413"/>
      <c r="LUS282" s="413"/>
      <c r="LUT282" s="413"/>
      <c r="LUU282" s="413"/>
      <c r="LUV282" s="413"/>
      <c r="LUW282" s="413"/>
      <c r="LUX282" s="413"/>
      <c r="LUY282" s="413"/>
      <c r="LUZ282" s="413"/>
      <c r="LVA282" s="413"/>
      <c r="LVB282" s="414"/>
      <c r="LVC282" s="414"/>
      <c r="LVD282" s="414"/>
      <c r="LVE282" s="414"/>
      <c r="LVF282" s="414"/>
      <c r="LVG282" s="413"/>
      <c r="LVH282" s="413"/>
      <c r="LVI282" s="414"/>
      <c r="LVJ282" s="414"/>
      <c r="LVK282" s="413"/>
      <c r="LVL282" s="413"/>
      <c r="LVM282" s="414"/>
      <c r="LVN282" s="414"/>
      <c r="LVO282" s="413"/>
      <c r="LVP282" s="413"/>
      <c r="LVQ282" s="413"/>
      <c r="LVR282" s="413"/>
      <c r="LVS282" s="413"/>
      <c r="LVT282" s="413"/>
      <c r="LVU282" s="413"/>
      <c r="LVV282" s="414"/>
      <c r="LVW282" s="414"/>
      <c r="LVX282" s="413"/>
      <c r="LVY282" s="413"/>
      <c r="LVZ282" s="414"/>
      <c r="LWA282" s="414"/>
      <c r="LWB282" s="413"/>
      <c r="LWC282" s="413"/>
      <c r="LWD282" s="413"/>
      <c r="LWE282" s="413"/>
      <c r="LWF282" s="413"/>
      <c r="LWG282" s="407"/>
      <c r="LWH282" s="439"/>
      <c r="LWI282" s="413"/>
      <c r="LWJ282" s="413"/>
      <c r="LWK282" s="413"/>
      <c r="LWL282" s="413"/>
      <c r="LWM282" s="413"/>
      <c r="LWN282" s="413"/>
      <c r="LWO282" s="413"/>
      <c r="LWP282" s="412"/>
      <c r="LWQ282" s="412"/>
      <c r="LWR282" s="412"/>
      <c r="LWS282" s="412"/>
      <c r="LWT282" s="412"/>
      <c r="LWU282" s="412"/>
      <c r="LWV282" s="412"/>
      <c r="LWW282" s="412"/>
      <c r="LWX282" s="412"/>
      <c r="LWY282" s="412"/>
      <c r="LWZ282" s="412"/>
      <c r="LXA282" s="412"/>
      <c r="LXB282" s="412"/>
      <c r="LXC282" s="412"/>
      <c r="LXD282" s="412"/>
      <c r="LXE282" s="412"/>
      <c r="LXF282" s="412"/>
      <c r="LXG282" s="412"/>
      <c r="LXH282" s="412"/>
      <c r="LXI282" s="412"/>
      <c r="LXJ282" s="412"/>
      <c r="LXK282" s="412"/>
      <c r="LXL282" s="412"/>
      <c r="LXM282" s="412"/>
      <c r="LXN282" s="412"/>
      <c r="LXO282" s="412"/>
      <c r="LXP282" s="412"/>
      <c r="LXQ282" s="412"/>
      <c r="LXR282" s="412"/>
      <c r="LXS282" s="412"/>
      <c r="LXT282" s="412"/>
      <c r="LXU282" s="412"/>
      <c r="LXV282" s="412"/>
      <c r="LXW282" s="412"/>
      <c r="LXX282" s="412"/>
      <c r="LXY282" s="412"/>
      <c r="LXZ282" s="412"/>
      <c r="LYA282" s="412"/>
      <c r="LYB282" s="412"/>
      <c r="LYC282" s="412"/>
      <c r="LYD282" s="412"/>
      <c r="LYE282" s="412"/>
      <c r="LYF282" s="412"/>
      <c r="LYG282" s="412"/>
      <c r="LYH282" s="413"/>
      <c r="LYI282" s="413"/>
      <c r="LYJ282" s="413"/>
      <c r="LYK282" s="413"/>
      <c r="LYL282" s="413"/>
      <c r="LYM282" s="413"/>
      <c r="LYN282" s="413"/>
      <c r="LYO282" s="413"/>
      <c r="LYP282" s="413"/>
      <c r="LYQ282" s="413"/>
      <c r="LYR282" s="413"/>
      <c r="LYS282" s="413"/>
      <c r="LYT282" s="413"/>
      <c r="LYU282" s="413"/>
      <c r="LYV282" s="413"/>
      <c r="LYW282" s="413"/>
      <c r="LYX282" s="413"/>
      <c r="LYY282" s="413"/>
      <c r="LYZ282" s="413"/>
      <c r="LZA282" s="413"/>
      <c r="LZB282" s="413"/>
      <c r="LZC282" s="413"/>
      <c r="LZD282" s="413"/>
      <c r="LZE282" s="413"/>
      <c r="LZF282" s="414"/>
      <c r="LZG282" s="414"/>
      <c r="LZH282" s="414"/>
      <c r="LZI282" s="414"/>
      <c r="LZJ282" s="414"/>
      <c r="LZK282" s="413"/>
      <c r="LZL282" s="413"/>
      <c r="LZM282" s="414"/>
      <c r="LZN282" s="414"/>
      <c r="LZO282" s="413"/>
      <c r="LZP282" s="413"/>
      <c r="LZQ282" s="414"/>
      <c r="LZR282" s="414"/>
      <c r="LZS282" s="413"/>
      <c r="LZT282" s="413"/>
      <c r="LZU282" s="413"/>
      <c r="LZV282" s="413"/>
      <c r="LZW282" s="413"/>
      <c r="LZX282" s="413"/>
      <c r="LZY282" s="413"/>
      <c r="LZZ282" s="414"/>
      <c r="MAA282" s="414"/>
      <c r="MAB282" s="413"/>
      <c r="MAC282" s="413"/>
      <c r="MAD282" s="414"/>
      <c r="MAE282" s="414"/>
      <c r="MAF282" s="413"/>
      <c r="MAG282" s="413"/>
      <c r="MAH282" s="413"/>
      <c r="MAI282" s="413"/>
      <c r="MAJ282" s="413"/>
      <c r="MAK282" s="407"/>
      <c r="MAL282" s="439"/>
      <c r="MAM282" s="413"/>
      <c r="MAN282" s="413"/>
      <c r="MAO282" s="413"/>
      <c r="MAP282" s="413"/>
      <c r="MAQ282" s="413"/>
      <c r="MAR282" s="413"/>
      <c r="MAS282" s="413"/>
      <c r="MAT282" s="412"/>
      <c r="MAU282" s="412"/>
      <c r="MAV282" s="412"/>
      <c r="MAW282" s="412"/>
      <c r="MAX282" s="412"/>
      <c r="MAY282" s="412"/>
      <c r="MAZ282" s="412"/>
      <c r="MBA282" s="412"/>
      <c r="MBB282" s="412"/>
      <c r="MBC282" s="412"/>
      <c r="MBD282" s="412"/>
      <c r="MBE282" s="412"/>
      <c r="MBF282" s="412"/>
      <c r="MBG282" s="412"/>
      <c r="MBH282" s="412"/>
      <c r="MBI282" s="412"/>
      <c r="MBJ282" s="412"/>
      <c r="MBK282" s="412"/>
      <c r="MBL282" s="412"/>
      <c r="MBM282" s="412"/>
      <c r="MBN282" s="412"/>
      <c r="MBO282" s="412"/>
      <c r="MBP282" s="412"/>
      <c r="MBQ282" s="412"/>
      <c r="MBR282" s="412"/>
      <c r="MBS282" s="412"/>
      <c r="MBT282" s="412"/>
      <c r="MBU282" s="412"/>
      <c r="MBV282" s="412"/>
      <c r="MBW282" s="412"/>
      <c r="MBX282" s="412"/>
      <c r="MBY282" s="412"/>
      <c r="MBZ282" s="412"/>
      <c r="MCA282" s="412"/>
      <c r="MCB282" s="412"/>
      <c r="MCC282" s="412"/>
      <c r="MCD282" s="412"/>
      <c r="MCE282" s="412"/>
      <c r="MCF282" s="412"/>
      <c r="MCG282" s="412"/>
      <c r="MCH282" s="412"/>
      <c r="MCI282" s="412"/>
      <c r="MCJ282" s="412"/>
      <c r="MCK282" s="412"/>
      <c r="MCL282" s="413"/>
      <c r="MCM282" s="413"/>
      <c r="MCN282" s="413"/>
      <c r="MCO282" s="413"/>
      <c r="MCP282" s="413"/>
      <c r="MCQ282" s="413"/>
      <c r="MCR282" s="413"/>
      <c r="MCS282" s="413"/>
      <c r="MCT282" s="413"/>
      <c r="MCU282" s="413"/>
      <c r="MCV282" s="413"/>
      <c r="MCW282" s="413"/>
      <c r="MCX282" s="413"/>
      <c r="MCY282" s="413"/>
      <c r="MCZ282" s="413"/>
      <c r="MDA282" s="413"/>
      <c r="MDB282" s="413"/>
      <c r="MDC282" s="413"/>
      <c r="MDD282" s="413"/>
      <c r="MDE282" s="413"/>
      <c r="MDF282" s="413"/>
      <c r="MDG282" s="413"/>
      <c r="MDH282" s="413"/>
      <c r="MDI282" s="413"/>
      <c r="MDJ282" s="414"/>
      <c r="MDK282" s="414"/>
      <c r="MDL282" s="414"/>
      <c r="MDM282" s="414"/>
      <c r="MDN282" s="414"/>
      <c r="MDO282" s="413"/>
      <c r="MDP282" s="413"/>
      <c r="MDQ282" s="414"/>
      <c r="MDR282" s="414"/>
      <c r="MDS282" s="413"/>
      <c r="MDT282" s="413"/>
      <c r="MDU282" s="414"/>
      <c r="MDV282" s="414"/>
      <c r="MDW282" s="413"/>
      <c r="MDX282" s="413"/>
      <c r="MDY282" s="413"/>
      <c r="MDZ282" s="413"/>
      <c r="MEA282" s="413"/>
      <c r="MEB282" s="413"/>
      <c r="MEC282" s="413"/>
      <c r="MED282" s="414"/>
      <c r="MEE282" s="414"/>
      <c r="MEF282" s="413"/>
      <c r="MEG282" s="413"/>
      <c r="MEH282" s="414"/>
      <c r="MEI282" s="414"/>
      <c r="MEJ282" s="413"/>
      <c r="MEK282" s="413"/>
      <c r="MEL282" s="413"/>
      <c r="MEM282" s="413"/>
      <c r="MEN282" s="413"/>
      <c r="MEO282" s="407"/>
      <c r="MEP282" s="439"/>
      <c r="MEQ282" s="413"/>
      <c r="MER282" s="413"/>
      <c r="MES282" s="413"/>
      <c r="MET282" s="413"/>
      <c r="MEU282" s="413"/>
      <c r="MEV282" s="413"/>
      <c r="MEW282" s="413"/>
      <c r="MEX282" s="412"/>
      <c r="MEY282" s="412"/>
      <c r="MEZ282" s="412"/>
      <c r="MFA282" s="412"/>
      <c r="MFB282" s="412"/>
      <c r="MFC282" s="412"/>
      <c r="MFD282" s="412"/>
      <c r="MFE282" s="412"/>
      <c r="MFF282" s="412"/>
      <c r="MFG282" s="412"/>
      <c r="MFH282" s="412"/>
      <c r="MFI282" s="412"/>
      <c r="MFJ282" s="412"/>
      <c r="MFK282" s="412"/>
      <c r="MFL282" s="412"/>
      <c r="MFM282" s="412"/>
      <c r="MFN282" s="412"/>
      <c r="MFO282" s="412"/>
      <c r="MFP282" s="412"/>
      <c r="MFQ282" s="412"/>
      <c r="MFR282" s="412"/>
      <c r="MFS282" s="412"/>
      <c r="MFT282" s="412"/>
      <c r="MFU282" s="412"/>
      <c r="MFV282" s="412"/>
      <c r="MFW282" s="412"/>
      <c r="MFX282" s="412"/>
      <c r="MFY282" s="412"/>
      <c r="MFZ282" s="412"/>
      <c r="MGA282" s="412"/>
      <c r="MGB282" s="412"/>
      <c r="MGC282" s="412"/>
      <c r="MGD282" s="412"/>
      <c r="MGE282" s="412"/>
      <c r="MGF282" s="412"/>
      <c r="MGG282" s="412"/>
      <c r="MGH282" s="412"/>
      <c r="MGI282" s="412"/>
      <c r="MGJ282" s="412"/>
      <c r="MGK282" s="412"/>
      <c r="MGL282" s="412"/>
      <c r="MGM282" s="412"/>
      <c r="MGN282" s="412"/>
      <c r="MGO282" s="412"/>
      <c r="MGP282" s="413"/>
      <c r="MGQ282" s="413"/>
      <c r="MGR282" s="413"/>
      <c r="MGS282" s="413"/>
      <c r="MGT282" s="413"/>
      <c r="MGU282" s="413"/>
      <c r="MGV282" s="413"/>
      <c r="MGW282" s="413"/>
      <c r="MGX282" s="413"/>
      <c r="MGY282" s="413"/>
      <c r="MGZ282" s="413"/>
      <c r="MHA282" s="413"/>
      <c r="MHB282" s="413"/>
      <c r="MHC282" s="413"/>
      <c r="MHD282" s="413"/>
      <c r="MHE282" s="413"/>
      <c r="MHF282" s="413"/>
      <c r="MHG282" s="413"/>
      <c r="MHH282" s="413"/>
      <c r="MHI282" s="413"/>
      <c r="MHJ282" s="413"/>
      <c r="MHK282" s="413"/>
      <c r="MHL282" s="413"/>
      <c r="MHM282" s="413"/>
      <c r="MHN282" s="414"/>
      <c r="MHO282" s="414"/>
      <c r="MHP282" s="414"/>
      <c r="MHQ282" s="414"/>
      <c r="MHR282" s="414"/>
      <c r="MHS282" s="413"/>
      <c r="MHT282" s="413"/>
      <c r="MHU282" s="414"/>
      <c r="MHV282" s="414"/>
      <c r="MHW282" s="413"/>
      <c r="MHX282" s="413"/>
      <c r="MHY282" s="414"/>
      <c r="MHZ282" s="414"/>
      <c r="MIA282" s="413"/>
      <c r="MIB282" s="413"/>
      <c r="MIC282" s="413"/>
      <c r="MID282" s="413"/>
      <c r="MIE282" s="413"/>
      <c r="MIF282" s="413"/>
      <c r="MIG282" s="413"/>
      <c r="MIH282" s="414"/>
      <c r="MII282" s="414"/>
      <c r="MIJ282" s="413"/>
      <c r="MIK282" s="413"/>
      <c r="MIL282" s="414"/>
      <c r="MIM282" s="414"/>
      <c r="MIN282" s="413"/>
      <c r="MIO282" s="413"/>
      <c r="MIP282" s="413"/>
      <c r="MIQ282" s="413"/>
      <c r="MIR282" s="413"/>
      <c r="MIS282" s="407"/>
      <c r="MIT282" s="439"/>
      <c r="MIU282" s="413"/>
      <c r="MIV282" s="413"/>
      <c r="MIW282" s="413"/>
      <c r="MIX282" s="413"/>
      <c r="MIY282" s="413"/>
      <c r="MIZ282" s="413"/>
      <c r="MJA282" s="413"/>
      <c r="MJB282" s="412"/>
      <c r="MJC282" s="412"/>
      <c r="MJD282" s="412"/>
      <c r="MJE282" s="412"/>
      <c r="MJF282" s="412"/>
      <c r="MJG282" s="412"/>
      <c r="MJH282" s="412"/>
      <c r="MJI282" s="412"/>
      <c r="MJJ282" s="412"/>
      <c r="MJK282" s="412"/>
      <c r="MJL282" s="412"/>
      <c r="MJM282" s="412"/>
      <c r="MJN282" s="412"/>
      <c r="MJO282" s="412"/>
      <c r="MJP282" s="412"/>
      <c r="MJQ282" s="412"/>
      <c r="MJR282" s="412"/>
      <c r="MJS282" s="412"/>
      <c r="MJT282" s="412"/>
      <c r="MJU282" s="412"/>
      <c r="MJV282" s="412"/>
      <c r="MJW282" s="412"/>
      <c r="MJX282" s="412"/>
      <c r="MJY282" s="412"/>
      <c r="MJZ282" s="412"/>
      <c r="MKA282" s="412"/>
      <c r="MKB282" s="412"/>
      <c r="MKC282" s="412"/>
      <c r="MKD282" s="412"/>
      <c r="MKE282" s="412"/>
      <c r="MKF282" s="412"/>
      <c r="MKG282" s="412"/>
      <c r="MKH282" s="412"/>
      <c r="MKI282" s="412"/>
      <c r="MKJ282" s="412"/>
      <c r="MKK282" s="412"/>
      <c r="MKL282" s="412"/>
      <c r="MKM282" s="412"/>
      <c r="MKN282" s="412"/>
      <c r="MKO282" s="412"/>
      <c r="MKP282" s="412"/>
      <c r="MKQ282" s="412"/>
      <c r="MKR282" s="412"/>
      <c r="MKS282" s="412"/>
      <c r="MKT282" s="413"/>
      <c r="MKU282" s="413"/>
      <c r="MKV282" s="413"/>
      <c r="MKW282" s="413"/>
      <c r="MKX282" s="413"/>
      <c r="MKY282" s="413"/>
      <c r="MKZ282" s="413"/>
      <c r="MLA282" s="413"/>
      <c r="MLB282" s="413"/>
      <c r="MLC282" s="413"/>
      <c r="MLD282" s="413"/>
      <c r="MLE282" s="413"/>
      <c r="MLF282" s="413"/>
      <c r="MLG282" s="413"/>
      <c r="MLH282" s="413"/>
      <c r="MLI282" s="413"/>
      <c r="MLJ282" s="413"/>
      <c r="MLK282" s="413"/>
      <c r="MLL282" s="413"/>
      <c r="MLM282" s="413"/>
      <c r="MLN282" s="413"/>
      <c r="MLO282" s="413"/>
      <c r="MLP282" s="413"/>
      <c r="MLQ282" s="413"/>
      <c r="MLR282" s="414"/>
      <c r="MLS282" s="414"/>
      <c r="MLT282" s="414"/>
      <c r="MLU282" s="414"/>
      <c r="MLV282" s="414"/>
      <c r="MLW282" s="413"/>
      <c r="MLX282" s="413"/>
      <c r="MLY282" s="414"/>
      <c r="MLZ282" s="414"/>
      <c r="MMA282" s="413"/>
      <c r="MMB282" s="413"/>
      <c r="MMC282" s="414"/>
      <c r="MMD282" s="414"/>
      <c r="MME282" s="413"/>
      <c r="MMF282" s="413"/>
      <c r="MMG282" s="413"/>
      <c r="MMH282" s="413"/>
      <c r="MMI282" s="413"/>
      <c r="MMJ282" s="413"/>
      <c r="MMK282" s="413"/>
      <c r="MML282" s="414"/>
      <c r="MMM282" s="414"/>
      <c r="MMN282" s="413"/>
      <c r="MMO282" s="413"/>
      <c r="MMP282" s="414"/>
      <c r="MMQ282" s="414"/>
      <c r="MMR282" s="413"/>
      <c r="MMS282" s="413"/>
      <c r="MMT282" s="413"/>
      <c r="MMU282" s="413"/>
      <c r="MMV282" s="413"/>
      <c r="MMW282" s="407"/>
      <c r="MMX282" s="439"/>
      <c r="MMY282" s="413"/>
      <c r="MMZ282" s="413"/>
      <c r="MNA282" s="413"/>
      <c r="MNB282" s="413"/>
      <c r="MNC282" s="413"/>
      <c r="MND282" s="413"/>
      <c r="MNE282" s="413"/>
      <c r="MNF282" s="412"/>
      <c r="MNG282" s="412"/>
      <c r="MNH282" s="412"/>
      <c r="MNI282" s="412"/>
      <c r="MNJ282" s="412"/>
      <c r="MNK282" s="412"/>
      <c r="MNL282" s="412"/>
      <c r="MNM282" s="412"/>
      <c r="MNN282" s="412"/>
      <c r="MNO282" s="412"/>
      <c r="MNP282" s="412"/>
      <c r="MNQ282" s="412"/>
      <c r="MNR282" s="412"/>
      <c r="MNS282" s="412"/>
      <c r="MNT282" s="412"/>
      <c r="MNU282" s="412"/>
      <c r="MNV282" s="412"/>
      <c r="MNW282" s="412"/>
      <c r="MNX282" s="412"/>
      <c r="MNY282" s="412"/>
      <c r="MNZ282" s="412"/>
      <c r="MOA282" s="412"/>
      <c r="MOB282" s="412"/>
      <c r="MOC282" s="412"/>
      <c r="MOD282" s="412"/>
      <c r="MOE282" s="412"/>
      <c r="MOF282" s="412"/>
      <c r="MOG282" s="412"/>
      <c r="MOH282" s="412"/>
      <c r="MOI282" s="412"/>
      <c r="MOJ282" s="412"/>
      <c r="MOK282" s="412"/>
      <c r="MOL282" s="412"/>
      <c r="MOM282" s="412"/>
      <c r="MON282" s="412"/>
      <c r="MOO282" s="412"/>
      <c r="MOP282" s="412"/>
      <c r="MOQ282" s="412"/>
      <c r="MOR282" s="412"/>
      <c r="MOS282" s="412"/>
      <c r="MOT282" s="412"/>
      <c r="MOU282" s="412"/>
      <c r="MOV282" s="412"/>
      <c r="MOW282" s="412"/>
      <c r="MOX282" s="413"/>
      <c r="MOY282" s="413"/>
      <c r="MOZ282" s="413"/>
      <c r="MPA282" s="413"/>
      <c r="MPB282" s="413"/>
      <c r="MPC282" s="413"/>
      <c r="MPD282" s="413"/>
      <c r="MPE282" s="413"/>
      <c r="MPF282" s="413"/>
      <c r="MPG282" s="413"/>
      <c r="MPH282" s="413"/>
      <c r="MPI282" s="413"/>
      <c r="MPJ282" s="413"/>
      <c r="MPK282" s="413"/>
      <c r="MPL282" s="413"/>
      <c r="MPM282" s="413"/>
      <c r="MPN282" s="413"/>
      <c r="MPO282" s="413"/>
      <c r="MPP282" s="413"/>
      <c r="MPQ282" s="413"/>
      <c r="MPR282" s="413"/>
      <c r="MPS282" s="413"/>
      <c r="MPT282" s="413"/>
      <c r="MPU282" s="413"/>
      <c r="MPV282" s="414"/>
      <c r="MPW282" s="414"/>
      <c r="MPX282" s="414"/>
      <c r="MPY282" s="414"/>
      <c r="MPZ282" s="414"/>
      <c r="MQA282" s="413"/>
      <c r="MQB282" s="413"/>
      <c r="MQC282" s="414"/>
      <c r="MQD282" s="414"/>
      <c r="MQE282" s="413"/>
      <c r="MQF282" s="413"/>
      <c r="MQG282" s="414"/>
      <c r="MQH282" s="414"/>
      <c r="MQI282" s="413"/>
      <c r="MQJ282" s="413"/>
      <c r="MQK282" s="413"/>
      <c r="MQL282" s="413"/>
      <c r="MQM282" s="413"/>
      <c r="MQN282" s="413"/>
      <c r="MQO282" s="413"/>
      <c r="MQP282" s="414"/>
      <c r="MQQ282" s="414"/>
      <c r="MQR282" s="413"/>
      <c r="MQS282" s="413"/>
      <c r="MQT282" s="414"/>
      <c r="MQU282" s="414"/>
      <c r="MQV282" s="413"/>
      <c r="MQW282" s="413"/>
      <c r="MQX282" s="413"/>
      <c r="MQY282" s="413"/>
      <c r="MQZ282" s="413"/>
      <c r="MRA282" s="407"/>
      <c r="MRB282" s="439"/>
      <c r="MRC282" s="413"/>
      <c r="MRD282" s="413"/>
      <c r="MRE282" s="413"/>
      <c r="MRF282" s="413"/>
      <c r="MRG282" s="413"/>
      <c r="MRH282" s="413"/>
      <c r="MRI282" s="413"/>
      <c r="MRJ282" s="412"/>
      <c r="MRK282" s="412"/>
      <c r="MRL282" s="412"/>
      <c r="MRM282" s="412"/>
      <c r="MRN282" s="412"/>
      <c r="MRO282" s="412"/>
      <c r="MRP282" s="412"/>
      <c r="MRQ282" s="412"/>
      <c r="MRR282" s="412"/>
      <c r="MRS282" s="412"/>
      <c r="MRT282" s="412"/>
      <c r="MRU282" s="412"/>
      <c r="MRV282" s="412"/>
      <c r="MRW282" s="412"/>
      <c r="MRX282" s="412"/>
      <c r="MRY282" s="412"/>
      <c r="MRZ282" s="412"/>
      <c r="MSA282" s="412"/>
      <c r="MSB282" s="412"/>
      <c r="MSC282" s="412"/>
      <c r="MSD282" s="412"/>
      <c r="MSE282" s="412"/>
      <c r="MSF282" s="412"/>
      <c r="MSG282" s="412"/>
      <c r="MSH282" s="412"/>
      <c r="MSI282" s="412"/>
      <c r="MSJ282" s="412"/>
      <c r="MSK282" s="412"/>
      <c r="MSL282" s="412"/>
      <c r="MSM282" s="412"/>
      <c r="MSN282" s="412"/>
      <c r="MSO282" s="412"/>
      <c r="MSP282" s="412"/>
      <c r="MSQ282" s="412"/>
      <c r="MSR282" s="412"/>
      <c r="MSS282" s="412"/>
      <c r="MST282" s="412"/>
      <c r="MSU282" s="412"/>
      <c r="MSV282" s="412"/>
      <c r="MSW282" s="412"/>
      <c r="MSX282" s="412"/>
      <c r="MSY282" s="412"/>
      <c r="MSZ282" s="412"/>
      <c r="MTA282" s="412"/>
      <c r="MTB282" s="413"/>
      <c r="MTC282" s="413"/>
      <c r="MTD282" s="413"/>
      <c r="MTE282" s="413"/>
      <c r="MTF282" s="413"/>
      <c r="MTG282" s="413"/>
      <c r="MTH282" s="413"/>
      <c r="MTI282" s="413"/>
      <c r="MTJ282" s="413"/>
      <c r="MTK282" s="413"/>
      <c r="MTL282" s="413"/>
      <c r="MTM282" s="413"/>
      <c r="MTN282" s="413"/>
      <c r="MTO282" s="413"/>
      <c r="MTP282" s="413"/>
      <c r="MTQ282" s="413"/>
      <c r="MTR282" s="413"/>
      <c r="MTS282" s="413"/>
      <c r="MTT282" s="413"/>
      <c r="MTU282" s="413"/>
      <c r="MTV282" s="413"/>
      <c r="MTW282" s="413"/>
      <c r="MTX282" s="413"/>
      <c r="MTY282" s="413"/>
      <c r="MTZ282" s="414"/>
      <c r="MUA282" s="414"/>
      <c r="MUB282" s="414"/>
      <c r="MUC282" s="414"/>
      <c r="MUD282" s="414"/>
      <c r="MUE282" s="413"/>
      <c r="MUF282" s="413"/>
      <c r="MUG282" s="414"/>
      <c r="MUH282" s="414"/>
      <c r="MUI282" s="413"/>
      <c r="MUJ282" s="413"/>
      <c r="MUK282" s="414"/>
      <c r="MUL282" s="414"/>
      <c r="MUM282" s="413"/>
      <c r="MUN282" s="413"/>
      <c r="MUO282" s="413"/>
      <c r="MUP282" s="413"/>
      <c r="MUQ282" s="413"/>
      <c r="MUR282" s="413"/>
      <c r="MUS282" s="413"/>
      <c r="MUT282" s="414"/>
      <c r="MUU282" s="414"/>
      <c r="MUV282" s="413"/>
      <c r="MUW282" s="413"/>
      <c r="MUX282" s="414"/>
      <c r="MUY282" s="414"/>
      <c r="MUZ282" s="413"/>
      <c r="MVA282" s="413"/>
      <c r="MVB282" s="413"/>
      <c r="MVC282" s="413"/>
      <c r="MVD282" s="413"/>
      <c r="MVE282" s="407"/>
      <c r="MVF282" s="439"/>
      <c r="MVG282" s="413"/>
      <c r="MVH282" s="413"/>
      <c r="MVI282" s="413"/>
      <c r="MVJ282" s="413"/>
      <c r="MVK282" s="413"/>
      <c r="MVL282" s="413"/>
      <c r="MVM282" s="413"/>
      <c r="MVN282" s="412"/>
      <c r="MVO282" s="412"/>
      <c r="MVP282" s="412"/>
      <c r="MVQ282" s="412"/>
      <c r="MVR282" s="412"/>
      <c r="MVS282" s="412"/>
      <c r="MVT282" s="412"/>
      <c r="MVU282" s="412"/>
      <c r="MVV282" s="412"/>
      <c r="MVW282" s="412"/>
      <c r="MVX282" s="412"/>
      <c r="MVY282" s="412"/>
      <c r="MVZ282" s="412"/>
      <c r="MWA282" s="412"/>
      <c r="MWB282" s="412"/>
      <c r="MWC282" s="412"/>
      <c r="MWD282" s="412"/>
      <c r="MWE282" s="412"/>
      <c r="MWF282" s="412"/>
      <c r="MWG282" s="412"/>
      <c r="MWH282" s="412"/>
      <c r="MWI282" s="412"/>
      <c r="MWJ282" s="412"/>
      <c r="MWK282" s="412"/>
      <c r="MWL282" s="412"/>
      <c r="MWM282" s="412"/>
      <c r="MWN282" s="412"/>
      <c r="MWO282" s="412"/>
      <c r="MWP282" s="412"/>
      <c r="MWQ282" s="412"/>
      <c r="MWR282" s="412"/>
      <c r="MWS282" s="412"/>
      <c r="MWT282" s="412"/>
      <c r="MWU282" s="412"/>
      <c r="MWV282" s="412"/>
      <c r="MWW282" s="412"/>
      <c r="MWX282" s="412"/>
      <c r="MWY282" s="412"/>
      <c r="MWZ282" s="412"/>
      <c r="MXA282" s="412"/>
      <c r="MXB282" s="412"/>
      <c r="MXC282" s="412"/>
      <c r="MXD282" s="412"/>
      <c r="MXE282" s="412"/>
      <c r="MXF282" s="413"/>
      <c r="MXG282" s="413"/>
      <c r="MXH282" s="413"/>
      <c r="MXI282" s="413"/>
      <c r="MXJ282" s="413"/>
      <c r="MXK282" s="413"/>
      <c r="MXL282" s="413"/>
      <c r="MXM282" s="413"/>
      <c r="MXN282" s="413"/>
      <c r="MXO282" s="413"/>
      <c r="MXP282" s="413"/>
      <c r="MXQ282" s="413"/>
      <c r="MXR282" s="413"/>
      <c r="MXS282" s="413"/>
      <c r="MXT282" s="413"/>
      <c r="MXU282" s="413"/>
      <c r="MXV282" s="413"/>
      <c r="MXW282" s="413"/>
      <c r="MXX282" s="413"/>
      <c r="MXY282" s="413"/>
      <c r="MXZ282" s="413"/>
      <c r="MYA282" s="413"/>
      <c r="MYB282" s="413"/>
      <c r="MYC282" s="413"/>
      <c r="MYD282" s="414"/>
      <c r="MYE282" s="414"/>
      <c r="MYF282" s="414"/>
      <c r="MYG282" s="414"/>
      <c r="MYH282" s="414"/>
      <c r="MYI282" s="413"/>
      <c r="MYJ282" s="413"/>
      <c r="MYK282" s="414"/>
      <c r="MYL282" s="414"/>
      <c r="MYM282" s="413"/>
      <c r="MYN282" s="413"/>
      <c r="MYO282" s="414"/>
      <c r="MYP282" s="414"/>
      <c r="MYQ282" s="413"/>
      <c r="MYR282" s="413"/>
      <c r="MYS282" s="413"/>
      <c r="MYT282" s="413"/>
      <c r="MYU282" s="413"/>
      <c r="MYV282" s="413"/>
      <c r="MYW282" s="413"/>
      <c r="MYX282" s="414"/>
      <c r="MYY282" s="414"/>
      <c r="MYZ282" s="413"/>
      <c r="MZA282" s="413"/>
      <c r="MZB282" s="414"/>
      <c r="MZC282" s="414"/>
      <c r="MZD282" s="413"/>
      <c r="MZE282" s="413"/>
      <c r="MZF282" s="413"/>
      <c r="MZG282" s="413"/>
      <c r="MZH282" s="413"/>
      <c r="MZI282" s="407"/>
      <c r="MZJ282" s="439"/>
      <c r="MZK282" s="413"/>
      <c r="MZL282" s="413"/>
      <c r="MZM282" s="413"/>
      <c r="MZN282" s="413"/>
      <c r="MZO282" s="413"/>
      <c r="MZP282" s="413"/>
      <c r="MZQ282" s="413"/>
      <c r="MZR282" s="412"/>
      <c r="MZS282" s="412"/>
      <c r="MZT282" s="412"/>
      <c r="MZU282" s="412"/>
      <c r="MZV282" s="412"/>
      <c r="MZW282" s="412"/>
      <c r="MZX282" s="412"/>
      <c r="MZY282" s="412"/>
      <c r="MZZ282" s="412"/>
      <c r="NAA282" s="412"/>
      <c r="NAB282" s="412"/>
      <c r="NAC282" s="412"/>
      <c r="NAD282" s="412"/>
      <c r="NAE282" s="412"/>
      <c r="NAF282" s="412"/>
      <c r="NAG282" s="412"/>
      <c r="NAH282" s="412"/>
      <c r="NAI282" s="412"/>
      <c r="NAJ282" s="412"/>
      <c r="NAK282" s="412"/>
      <c r="NAL282" s="412"/>
      <c r="NAM282" s="412"/>
      <c r="NAN282" s="412"/>
      <c r="NAO282" s="412"/>
      <c r="NAP282" s="412"/>
      <c r="NAQ282" s="412"/>
      <c r="NAR282" s="412"/>
      <c r="NAS282" s="412"/>
      <c r="NAT282" s="412"/>
      <c r="NAU282" s="412"/>
      <c r="NAV282" s="412"/>
      <c r="NAW282" s="412"/>
      <c r="NAX282" s="412"/>
      <c r="NAY282" s="412"/>
      <c r="NAZ282" s="412"/>
      <c r="NBA282" s="412"/>
      <c r="NBB282" s="412"/>
      <c r="NBC282" s="412"/>
      <c r="NBD282" s="412"/>
      <c r="NBE282" s="412"/>
      <c r="NBF282" s="412"/>
      <c r="NBG282" s="412"/>
      <c r="NBH282" s="412"/>
      <c r="NBI282" s="412"/>
      <c r="NBJ282" s="413"/>
      <c r="NBK282" s="413"/>
      <c r="NBL282" s="413"/>
      <c r="NBM282" s="413"/>
      <c r="NBN282" s="413"/>
      <c r="NBO282" s="413"/>
      <c r="NBP282" s="413"/>
      <c r="NBQ282" s="413"/>
      <c r="NBR282" s="413"/>
      <c r="NBS282" s="413"/>
      <c r="NBT282" s="413"/>
      <c r="NBU282" s="413"/>
      <c r="NBV282" s="413"/>
      <c r="NBW282" s="413"/>
      <c r="NBX282" s="413"/>
      <c r="NBY282" s="413"/>
      <c r="NBZ282" s="413"/>
      <c r="NCA282" s="413"/>
      <c r="NCB282" s="413"/>
      <c r="NCC282" s="413"/>
      <c r="NCD282" s="413"/>
      <c r="NCE282" s="413"/>
      <c r="NCF282" s="413"/>
      <c r="NCG282" s="413"/>
      <c r="NCH282" s="414"/>
      <c r="NCI282" s="414"/>
      <c r="NCJ282" s="414"/>
      <c r="NCK282" s="414"/>
      <c r="NCL282" s="414"/>
      <c r="NCM282" s="413"/>
      <c r="NCN282" s="413"/>
      <c r="NCO282" s="414"/>
      <c r="NCP282" s="414"/>
      <c r="NCQ282" s="413"/>
      <c r="NCR282" s="413"/>
      <c r="NCS282" s="414"/>
      <c r="NCT282" s="414"/>
      <c r="NCU282" s="413"/>
      <c r="NCV282" s="413"/>
      <c r="NCW282" s="413"/>
      <c r="NCX282" s="413"/>
      <c r="NCY282" s="413"/>
      <c r="NCZ282" s="413"/>
      <c r="NDA282" s="413"/>
      <c r="NDB282" s="414"/>
      <c r="NDC282" s="414"/>
      <c r="NDD282" s="413"/>
      <c r="NDE282" s="413"/>
      <c r="NDF282" s="414"/>
      <c r="NDG282" s="414"/>
      <c r="NDH282" s="413"/>
      <c r="NDI282" s="413"/>
      <c r="NDJ282" s="413"/>
      <c r="NDK282" s="413"/>
      <c r="NDL282" s="413"/>
      <c r="NDM282" s="407"/>
      <c r="NDN282" s="439"/>
      <c r="NDO282" s="413"/>
      <c r="NDP282" s="413"/>
      <c r="NDQ282" s="413"/>
      <c r="NDR282" s="413"/>
      <c r="NDS282" s="413"/>
      <c r="NDT282" s="413"/>
      <c r="NDU282" s="413"/>
      <c r="NDV282" s="412"/>
      <c r="NDW282" s="412"/>
      <c r="NDX282" s="412"/>
      <c r="NDY282" s="412"/>
      <c r="NDZ282" s="412"/>
      <c r="NEA282" s="412"/>
      <c r="NEB282" s="412"/>
      <c r="NEC282" s="412"/>
      <c r="NED282" s="412"/>
      <c r="NEE282" s="412"/>
      <c r="NEF282" s="412"/>
      <c r="NEG282" s="412"/>
      <c r="NEH282" s="412"/>
      <c r="NEI282" s="412"/>
      <c r="NEJ282" s="412"/>
      <c r="NEK282" s="412"/>
      <c r="NEL282" s="412"/>
      <c r="NEM282" s="412"/>
      <c r="NEN282" s="412"/>
      <c r="NEO282" s="412"/>
      <c r="NEP282" s="412"/>
      <c r="NEQ282" s="412"/>
      <c r="NER282" s="412"/>
      <c r="NES282" s="412"/>
      <c r="NET282" s="412"/>
      <c r="NEU282" s="412"/>
      <c r="NEV282" s="412"/>
      <c r="NEW282" s="412"/>
      <c r="NEX282" s="412"/>
      <c r="NEY282" s="412"/>
      <c r="NEZ282" s="412"/>
      <c r="NFA282" s="412"/>
      <c r="NFB282" s="412"/>
      <c r="NFC282" s="412"/>
      <c r="NFD282" s="412"/>
      <c r="NFE282" s="412"/>
      <c r="NFF282" s="412"/>
      <c r="NFG282" s="412"/>
      <c r="NFH282" s="412"/>
      <c r="NFI282" s="412"/>
      <c r="NFJ282" s="412"/>
      <c r="NFK282" s="412"/>
      <c r="NFL282" s="412"/>
      <c r="NFM282" s="412"/>
      <c r="NFN282" s="413"/>
      <c r="NFO282" s="413"/>
      <c r="NFP282" s="413"/>
      <c r="NFQ282" s="413"/>
      <c r="NFR282" s="413"/>
      <c r="NFS282" s="413"/>
      <c r="NFT282" s="413"/>
      <c r="NFU282" s="413"/>
      <c r="NFV282" s="413"/>
      <c r="NFW282" s="413"/>
      <c r="NFX282" s="413"/>
      <c r="NFY282" s="413"/>
      <c r="NFZ282" s="413"/>
      <c r="NGA282" s="413"/>
      <c r="NGB282" s="413"/>
      <c r="NGC282" s="413"/>
      <c r="NGD282" s="413"/>
      <c r="NGE282" s="413"/>
      <c r="NGF282" s="413"/>
      <c r="NGG282" s="413"/>
      <c r="NGH282" s="413"/>
      <c r="NGI282" s="413"/>
      <c r="NGJ282" s="413"/>
      <c r="NGK282" s="413"/>
      <c r="NGL282" s="414"/>
      <c r="NGM282" s="414"/>
      <c r="NGN282" s="414"/>
      <c r="NGO282" s="414"/>
      <c r="NGP282" s="414"/>
      <c r="NGQ282" s="413"/>
      <c r="NGR282" s="413"/>
      <c r="NGS282" s="414"/>
      <c r="NGT282" s="414"/>
      <c r="NGU282" s="413"/>
      <c r="NGV282" s="413"/>
      <c r="NGW282" s="414"/>
      <c r="NGX282" s="414"/>
      <c r="NGY282" s="413"/>
      <c r="NGZ282" s="413"/>
      <c r="NHA282" s="413"/>
      <c r="NHB282" s="413"/>
      <c r="NHC282" s="413"/>
      <c r="NHD282" s="413"/>
      <c r="NHE282" s="413"/>
      <c r="NHF282" s="414"/>
      <c r="NHG282" s="414"/>
      <c r="NHH282" s="413"/>
      <c r="NHI282" s="413"/>
      <c r="NHJ282" s="414"/>
      <c r="NHK282" s="414"/>
      <c r="NHL282" s="413"/>
      <c r="NHM282" s="413"/>
      <c r="NHN282" s="413"/>
      <c r="NHO282" s="413"/>
      <c r="NHP282" s="413"/>
      <c r="NHQ282" s="407"/>
      <c r="NHR282" s="439"/>
      <c r="NHS282" s="413"/>
      <c r="NHT282" s="413"/>
      <c r="NHU282" s="413"/>
      <c r="NHV282" s="413"/>
      <c r="NHW282" s="413"/>
      <c r="NHX282" s="413"/>
      <c r="NHY282" s="413"/>
      <c r="NHZ282" s="412"/>
      <c r="NIA282" s="412"/>
      <c r="NIB282" s="412"/>
      <c r="NIC282" s="412"/>
      <c r="NID282" s="412"/>
      <c r="NIE282" s="412"/>
      <c r="NIF282" s="412"/>
      <c r="NIG282" s="412"/>
      <c r="NIH282" s="412"/>
      <c r="NII282" s="412"/>
      <c r="NIJ282" s="412"/>
      <c r="NIK282" s="412"/>
      <c r="NIL282" s="412"/>
      <c r="NIM282" s="412"/>
      <c r="NIN282" s="412"/>
      <c r="NIO282" s="412"/>
      <c r="NIP282" s="412"/>
      <c r="NIQ282" s="412"/>
      <c r="NIR282" s="412"/>
      <c r="NIS282" s="412"/>
      <c r="NIT282" s="412"/>
      <c r="NIU282" s="412"/>
      <c r="NIV282" s="412"/>
      <c r="NIW282" s="412"/>
      <c r="NIX282" s="412"/>
      <c r="NIY282" s="412"/>
      <c r="NIZ282" s="412"/>
      <c r="NJA282" s="412"/>
      <c r="NJB282" s="412"/>
      <c r="NJC282" s="412"/>
      <c r="NJD282" s="412"/>
      <c r="NJE282" s="412"/>
      <c r="NJF282" s="412"/>
      <c r="NJG282" s="412"/>
      <c r="NJH282" s="412"/>
      <c r="NJI282" s="412"/>
      <c r="NJJ282" s="412"/>
      <c r="NJK282" s="412"/>
      <c r="NJL282" s="412"/>
      <c r="NJM282" s="412"/>
      <c r="NJN282" s="412"/>
      <c r="NJO282" s="412"/>
      <c r="NJP282" s="412"/>
      <c r="NJQ282" s="412"/>
      <c r="NJR282" s="413"/>
      <c r="NJS282" s="413"/>
      <c r="NJT282" s="413"/>
      <c r="NJU282" s="413"/>
      <c r="NJV282" s="413"/>
      <c r="NJW282" s="413"/>
      <c r="NJX282" s="413"/>
      <c r="NJY282" s="413"/>
      <c r="NJZ282" s="413"/>
      <c r="NKA282" s="413"/>
      <c r="NKB282" s="413"/>
      <c r="NKC282" s="413"/>
      <c r="NKD282" s="413"/>
      <c r="NKE282" s="413"/>
      <c r="NKF282" s="413"/>
      <c r="NKG282" s="413"/>
      <c r="NKH282" s="413"/>
      <c r="NKI282" s="413"/>
      <c r="NKJ282" s="413"/>
      <c r="NKK282" s="413"/>
      <c r="NKL282" s="413"/>
      <c r="NKM282" s="413"/>
      <c r="NKN282" s="413"/>
      <c r="NKO282" s="413"/>
      <c r="NKP282" s="414"/>
      <c r="NKQ282" s="414"/>
      <c r="NKR282" s="414"/>
      <c r="NKS282" s="414"/>
      <c r="NKT282" s="414"/>
      <c r="NKU282" s="413"/>
      <c r="NKV282" s="413"/>
      <c r="NKW282" s="414"/>
      <c r="NKX282" s="414"/>
      <c r="NKY282" s="413"/>
      <c r="NKZ282" s="413"/>
      <c r="NLA282" s="414"/>
      <c r="NLB282" s="414"/>
      <c r="NLC282" s="413"/>
      <c r="NLD282" s="413"/>
      <c r="NLE282" s="413"/>
      <c r="NLF282" s="413"/>
      <c r="NLG282" s="413"/>
      <c r="NLH282" s="413"/>
      <c r="NLI282" s="413"/>
      <c r="NLJ282" s="414"/>
      <c r="NLK282" s="414"/>
      <c r="NLL282" s="413"/>
      <c r="NLM282" s="413"/>
      <c r="NLN282" s="414"/>
      <c r="NLO282" s="414"/>
      <c r="NLP282" s="413"/>
      <c r="NLQ282" s="413"/>
      <c r="NLR282" s="413"/>
      <c r="NLS282" s="413"/>
      <c r="NLT282" s="413"/>
      <c r="NLU282" s="407"/>
      <c r="NLV282" s="439"/>
      <c r="NLW282" s="413"/>
      <c r="NLX282" s="413"/>
      <c r="NLY282" s="413"/>
      <c r="NLZ282" s="413"/>
      <c r="NMA282" s="413"/>
      <c r="NMB282" s="413"/>
      <c r="NMC282" s="413"/>
      <c r="NMD282" s="412"/>
      <c r="NME282" s="412"/>
      <c r="NMF282" s="412"/>
      <c r="NMG282" s="412"/>
      <c r="NMH282" s="412"/>
      <c r="NMI282" s="412"/>
      <c r="NMJ282" s="412"/>
      <c r="NMK282" s="412"/>
      <c r="NML282" s="412"/>
      <c r="NMM282" s="412"/>
      <c r="NMN282" s="412"/>
      <c r="NMO282" s="412"/>
      <c r="NMP282" s="412"/>
      <c r="NMQ282" s="412"/>
      <c r="NMR282" s="412"/>
      <c r="NMS282" s="412"/>
      <c r="NMT282" s="412"/>
      <c r="NMU282" s="412"/>
      <c r="NMV282" s="412"/>
      <c r="NMW282" s="412"/>
      <c r="NMX282" s="412"/>
      <c r="NMY282" s="412"/>
      <c r="NMZ282" s="412"/>
      <c r="NNA282" s="412"/>
      <c r="NNB282" s="412"/>
      <c r="NNC282" s="412"/>
      <c r="NND282" s="412"/>
      <c r="NNE282" s="412"/>
      <c r="NNF282" s="412"/>
      <c r="NNG282" s="412"/>
      <c r="NNH282" s="412"/>
      <c r="NNI282" s="412"/>
      <c r="NNJ282" s="412"/>
      <c r="NNK282" s="412"/>
      <c r="NNL282" s="412"/>
      <c r="NNM282" s="412"/>
      <c r="NNN282" s="412"/>
      <c r="NNO282" s="412"/>
      <c r="NNP282" s="412"/>
      <c r="NNQ282" s="412"/>
      <c r="NNR282" s="412"/>
      <c r="NNS282" s="412"/>
      <c r="NNT282" s="412"/>
      <c r="NNU282" s="412"/>
      <c r="NNV282" s="413"/>
      <c r="NNW282" s="413"/>
      <c r="NNX282" s="413"/>
      <c r="NNY282" s="413"/>
      <c r="NNZ282" s="413"/>
      <c r="NOA282" s="413"/>
      <c r="NOB282" s="413"/>
      <c r="NOC282" s="413"/>
      <c r="NOD282" s="413"/>
      <c r="NOE282" s="413"/>
      <c r="NOF282" s="413"/>
      <c r="NOG282" s="413"/>
      <c r="NOH282" s="413"/>
      <c r="NOI282" s="413"/>
      <c r="NOJ282" s="413"/>
      <c r="NOK282" s="413"/>
      <c r="NOL282" s="413"/>
      <c r="NOM282" s="413"/>
      <c r="NON282" s="413"/>
      <c r="NOO282" s="413"/>
      <c r="NOP282" s="413"/>
      <c r="NOQ282" s="413"/>
      <c r="NOR282" s="413"/>
      <c r="NOS282" s="413"/>
      <c r="NOT282" s="414"/>
      <c r="NOU282" s="414"/>
      <c r="NOV282" s="414"/>
      <c r="NOW282" s="414"/>
      <c r="NOX282" s="414"/>
      <c r="NOY282" s="413"/>
      <c r="NOZ282" s="413"/>
      <c r="NPA282" s="414"/>
      <c r="NPB282" s="414"/>
      <c r="NPC282" s="413"/>
      <c r="NPD282" s="413"/>
      <c r="NPE282" s="414"/>
      <c r="NPF282" s="414"/>
      <c r="NPG282" s="413"/>
      <c r="NPH282" s="413"/>
      <c r="NPI282" s="413"/>
      <c r="NPJ282" s="413"/>
      <c r="NPK282" s="413"/>
      <c r="NPL282" s="413"/>
      <c r="NPM282" s="413"/>
      <c r="NPN282" s="414"/>
      <c r="NPO282" s="414"/>
      <c r="NPP282" s="413"/>
      <c r="NPQ282" s="413"/>
      <c r="NPR282" s="414"/>
      <c r="NPS282" s="414"/>
      <c r="NPT282" s="413"/>
      <c r="NPU282" s="413"/>
      <c r="NPV282" s="413"/>
      <c r="NPW282" s="413"/>
      <c r="NPX282" s="413"/>
      <c r="NPY282" s="407"/>
      <c r="NPZ282" s="439"/>
      <c r="NQA282" s="413"/>
      <c r="NQB282" s="413"/>
      <c r="NQC282" s="413"/>
      <c r="NQD282" s="413"/>
      <c r="NQE282" s="413"/>
      <c r="NQF282" s="413"/>
      <c r="NQG282" s="413"/>
      <c r="NQH282" s="412"/>
      <c r="NQI282" s="412"/>
      <c r="NQJ282" s="412"/>
      <c r="NQK282" s="412"/>
      <c r="NQL282" s="412"/>
      <c r="NQM282" s="412"/>
      <c r="NQN282" s="412"/>
      <c r="NQO282" s="412"/>
      <c r="NQP282" s="412"/>
      <c r="NQQ282" s="412"/>
      <c r="NQR282" s="412"/>
      <c r="NQS282" s="412"/>
      <c r="NQT282" s="412"/>
      <c r="NQU282" s="412"/>
      <c r="NQV282" s="412"/>
      <c r="NQW282" s="412"/>
      <c r="NQX282" s="412"/>
      <c r="NQY282" s="412"/>
      <c r="NQZ282" s="412"/>
      <c r="NRA282" s="412"/>
      <c r="NRB282" s="412"/>
      <c r="NRC282" s="412"/>
      <c r="NRD282" s="412"/>
      <c r="NRE282" s="412"/>
      <c r="NRF282" s="412"/>
      <c r="NRG282" s="412"/>
      <c r="NRH282" s="412"/>
      <c r="NRI282" s="412"/>
      <c r="NRJ282" s="412"/>
      <c r="NRK282" s="412"/>
      <c r="NRL282" s="412"/>
      <c r="NRM282" s="412"/>
      <c r="NRN282" s="412"/>
      <c r="NRO282" s="412"/>
      <c r="NRP282" s="412"/>
      <c r="NRQ282" s="412"/>
      <c r="NRR282" s="412"/>
      <c r="NRS282" s="412"/>
      <c r="NRT282" s="412"/>
      <c r="NRU282" s="412"/>
      <c r="NRV282" s="412"/>
      <c r="NRW282" s="412"/>
      <c r="NRX282" s="412"/>
      <c r="NRY282" s="412"/>
      <c r="NRZ282" s="413"/>
      <c r="NSA282" s="413"/>
      <c r="NSB282" s="413"/>
      <c r="NSC282" s="413"/>
      <c r="NSD282" s="413"/>
      <c r="NSE282" s="413"/>
      <c r="NSF282" s="413"/>
      <c r="NSG282" s="413"/>
      <c r="NSH282" s="413"/>
      <c r="NSI282" s="413"/>
      <c r="NSJ282" s="413"/>
      <c r="NSK282" s="413"/>
      <c r="NSL282" s="413"/>
      <c r="NSM282" s="413"/>
      <c r="NSN282" s="413"/>
      <c r="NSO282" s="413"/>
      <c r="NSP282" s="413"/>
      <c r="NSQ282" s="413"/>
      <c r="NSR282" s="413"/>
      <c r="NSS282" s="413"/>
      <c r="NST282" s="413"/>
      <c r="NSU282" s="413"/>
      <c r="NSV282" s="413"/>
      <c r="NSW282" s="413"/>
      <c r="NSX282" s="414"/>
      <c r="NSY282" s="414"/>
      <c r="NSZ282" s="414"/>
      <c r="NTA282" s="414"/>
      <c r="NTB282" s="414"/>
      <c r="NTC282" s="413"/>
      <c r="NTD282" s="413"/>
      <c r="NTE282" s="414"/>
      <c r="NTF282" s="414"/>
      <c r="NTG282" s="413"/>
      <c r="NTH282" s="413"/>
      <c r="NTI282" s="414"/>
      <c r="NTJ282" s="414"/>
      <c r="NTK282" s="413"/>
      <c r="NTL282" s="413"/>
      <c r="NTM282" s="413"/>
      <c r="NTN282" s="413"/>
      <c r="NTO282" s="413"/>
      <c r="NTP282" s="413"/>
      <c r="NTQ282" s="413"/>
      <c r="NTR282" s="414"/>
      <c r="NTS282" s="414"/>
      <c r="NTT282" s="413"/>
      <c r="NTU282" s="413"/>
      <c r="NTV282" s="414"/>
      <c r="NTW282" s="414"/>
      <c r="NTX282" s="413"/>
      <c r="NTY282" s="413"/>
      <c r="NTZ282" s="413"/>
      <c r="NUA282" s="413"/>
      <c r="NUB282" s="413"/>
      <c r="NUC282" s="407"/>
      <c r="NUD282" s="439"/>
      <c r="NUE282" s="413"/>
      <c r="NUF282" s="413"/>
      <c r="NUG282" s="413"/>
      <c r="NUH282" s="413"/>
      <c r="NUI282" s="413"/>
      <c r="NUJ282" s="413"/>
      <c r="NUK282" s="413"/>
      <c r="NUL282" s="412"/>
      <c r="NUM282" s="412"/>
      <c r="NUN282" s="412"/>
      <c r="NUO282" s="412"/>
      <c r="NUP282" s="412"/>
      <c r="NUQ282" s="412"/>
      <c r="NUR282" s="412"/>
      <c r="NUS282" s="412"/>
      <c r="NUT282" s="412"/>
      <c r="NUU282" s="412"/>
      <c r="NUV282" s="412"/>
      <c r="NUW282" s="412"/>
      <c r="NUX282" s="412"/>
      <c r="NUY282" s="412"/>
      <c r="NUZ282" s="412"/>
      <c r="NVA282" s="412"/>
      <c r="NVB282" s="412"/>
      <c r="NVC282" s="412"/>
      <c r="NVD282" s="412"/>
      <c r="NVE282" s="412"/>
      <c r="NVF282" s="412"/>
      <c r="NVG282" s="412"/>
      <c r="NVH282" s="412"/>
      <c r="NVI282" s="412"/>
      <c r="NVJ282" s="412"/>
      <c r="NVK282" s="412"/>
      <c r="NVL282" s="412"/>
      <c r="NVM282" s="412"/>
      <c r="NVN282" s="412"/>
      <c r="NVO282" s="412"/>
      <c r="NVP282" s="412"/>
      <c r="NVQ282" s="412"/>
      <c r="NVR282" s="412"/>
      <c r="NVS282" s="412"/>
      <c r="NVT282" s="412"/>
      <c r="NVU282" s="412"/>
      <c r="NVV282" s="412"/>
      <c r="NVW282" s="412"/>
      <c r="NVX282" s="412"/>
      <c r="NVY282" s="412"/>
      <c r="NVZ282" s="412"/>
      <c r="NWA282" s="412"/>
      <c r="NWB282" s="412"/>
      <c r="NWC282" s="412"/>
      <c r="NWD282" s="413"/>
      <c r="NWE282" s="413"/>
      <c r="NWF282" s="413"/>
      <c r="NWG282" s="413"/>
      <c r="NWH282" s="413"/>
      <c r="NWI282" s="413"/>
      <c r="NWJ282" s="413"/>
      <c r="NWK282" s="413"/>
      <c r="NWL282" s="413"/>
      <c r="NWM282" s="413"/>
      <c r="NWN282" s="413"/>
      <c r="NWO282" s="413"/>
      <c r="NWP282" s="413"/>
      <c r="NWQ282" s="413"/>
      <c r="NWR282" s="413"/>
      <c r="NWS282" s="413"/>
      <c r="NWT282" s="413"/>
      <c r="NWU282" s="413"/>
      <c r="NWV282" s="413"/>
      <c r="NWW282" s="413"/>
      <c r="NWX282" s="413"/>
      <c r="NWY282" s="413"/>
      <c r="NWZ282" s="413"/>
      <c r="NXA282" s="413"/>
      <c r="NXB282" s="414"/>
      <c r="NXC282" s="414"/>
      <c r="NXD282" s="414"/>
      <c r="NXE282" s="414"/>
      <c r="NXF282" s="414"/>
      <c r="NXG282" s="413"/>
      <c r="NXH282" s="413"/>
      <c r="NXI282" s="414"/>
      <c r="NXJ282" s="414"/>
      <c r="NXK282" s="413"/>
      <c r="NXL282" s="413"/>
      <c r="NXM282" s="414"/>
      <c r="NXN282" s="414"/>
      <c r="NXO282" s="413"/>
      <c r="NXP282" s="413"/>
      <c r="NXQ282" s="413"/>
      <c r="NXR282" s="413"/>
      <c r="NXS282" s="413"/>
      <c r="NXT282" s="413"/>
      <c r="NXU282" s="413"/>
      <c r="NXV282" s="414"/>
      <c r="NXW282" s="414"/>
      <c r="NXX282" s="413"/>
      <c r="NXY282" s="413"/>
      <c r="NXZ282" s="414"/>
      <c r="NYA282" s="414"/>
      <c r="NYB282" s="413"/>
      <c r="NYC282" s="413"/>
      <c r="NYD282" s="413"/>
      <c r="NYE282" s="413"/>
      <c r="NYF282" s="413"/>
      <c r="NYG282" s="407"/>
      <c r="NYH282" s="439"/>
      <c r="NYI282" s="413"/>
      <c r="NYJ282" s="413"/>
      <c r="NYK282" s="413"/>
      <c r="NYL282" s="413"/>
      <c r="NYM282" s="413"/>
      <c r="NYN282" s="413"/>
      <c r="NYO282" s="413"/>
      <c r="NYP282" s="412"/>
      <c r="NYQ282" s="412"/>
      <c r="NYR282" s="412"/>
      <c r="NYS282" s="412"/>
      <c r="NYT282" s="412"/>
      <c r="NYU282" s="412"/>
      <c r="NYV282" s="412"/>
      <c r="NYW282" s="412"/>
      <c r="NYX282" s="412"/>
      <c r="NYY282" s="412"/>
      <c r="NYZ282" s="412"/>
      <c r="NZA282" s="412"/>
      <c r="NZB282" s="412"/>
      <c r="NZC282" s="412"/>
      <c r="NZD282" s="412"/>
      <c r="NZE282" s="412"/>
      <c r="NZF282" s="412"/>
      <c r="NZG282" s="412"/>
      <c r="NZH282" s="412"/>
      <c r="NZI282" s="412"/>
      <c r="NZJ282" s="412"/>
      <c r="NZK282" s="412"/>
      <c r="NZL282" s="412"/>
      <c r="NZM282" s="412"/>
      <c r="NZN282" s="412"/>
      <c r="NZO282" s="412"/>
      <c r="NZP282" s="412"/>
      <c r="NZQ282" s="412"/>
      <c r="NZR282" s="412"/>
      <c r="NZS282" s="412"/>
      <c r="NZT282" s="412"/>
      <c r="NZU282" s="412"/>
      <c r="NZV282" s="412"/>
      <c r="NZW282" s="412"/>
      <c r="NZX282" s="412"/>
      <c r="NZY282" s="412"/>
      <c r="NZZ282" s="412"/>
      <c r="OAA282" s="412"/>
      <c r="OAB282" s="412"/>
      <c r="OAC282" s="412"/>
      <c r="OAD282" s="412"/>
      <c r="OAE282" s="412"/>
      <c r="OAF282" s="412"/>
      <c r="OAG282" s="412"/>
      <c r="OAH282" s="413"/>
      <c r="OAI282" s="413"/>
      <c r="OAJ282" s="413"/>
      <c r="OAK282" s="413"/>
      <c r="OAL282" s="413"/>
      <c r="OAM282" s="413"/>
      <c r="OAN282" s="413"/>
      <c r="OAO282" s="413"/>
      <c r="OAP282" s="413"/>
      <c r="OAQ282" s="413"/>
      <c r="OAR282" s="413"/>
      <c r="OAS282" s="413"/>
      <c r="OAT282" s="413"/>
      <c r="OAU282" s="413"/>
      <c r="OAV282" s="413"/>
      <c r="OAW282" s="413"/>
      <c r="OAX282" s="413"/>
      <c r="OAY282" s="413"/>
      <c r="OAZ282" s="413"/>
      <c r="OBA282" s="413"/>
      <c r="OBB282" s="413"/>
      <c r="OBC282" s="413"/>
      <c r="OBD282" s="413"/>
      <c r="OBE282" s="413"/>
      <c r="OBF282" s="414"/>
      <c r="OBG282" s="414"/>
      <c r="OBH282" s="414"/>
      <c r="OBI282" s="414"/>
      <c r="OBJ282" s="414"/>
      <c r="OBK282" s="413"/>
      <c r="OBL282" s="413"/>
      <c r="OBM282" s="414"/>
      <c r="OBN282" s="414"/>
      <c r="OBO282" s="413"/>
      <c r="OBP282" s="413"/>
      <c r="OBQ282" s="414"/>
      <c r="OBR282" s="414"/>
      <c r="OBS282" s="413"/>
      <c r="OBT282" s="413"/>
      <c r="OBU282" s="413"/>
      <c r="OBV282" s="413"/>
      <c r="OBW282" s="413"/>
      <c r="OBX282" s="413"/>
      <c r="OBY282" s="413"/>
      <c r="OBZ282" s="414"/>
      <c r="OCA282" s="414"/>
      <c r="OCB282" s="413"/>
      <c r="OCC282" s="413"/>
      <c r="OCD282" s="414"/>
      <c r="OCE282" s="414"/>
      <c r="OCF282" s="413"/>
      <c r="OCG282" s="413"/>
      <c r="OCH282" s="413"/>
      <c r="OCI282" s="413"/>
      <c r="OCJ282" s="413"/>
      <c r="OCK282" s="407"/>
      <c r="OCL282" s="439"/>
      <c r="OCM282" s="413"/>
      <c r="OCN282" s="413"/>
      <c r="OCO282" s="413"/>
      <c r="OCP282" s="413"/>
      <c r="OCQ282" s="413"/>
      <c r="OCR282" s="413"/>
      <c r="OCS282" s="413"/>
      <c r="OCT282" s="412"/>
      <c r="OCU282" s="412"/>
      <c r="OCV282" s="412"/>
      <c r="OCW282" s="412"/>
      <c r="OCX282" s="412"/>
      <c r="OCY282" s="412"/>
      <c r="OCZ282" s="412"/>
      <c r="ODA282" s="412"/>
      <c r="ODB282" s="412"/>
      <c r="ODC282" s="412"/>
      <c r="ODD282" s="412"/>
      <c r="ODE282" s="412"/>
      <c r="ODF282" s="412"/>
      <c r="ODG282" s="412"/>
      <c r="ODH282" s="412"/>
      <c r="ODI282" s="412"/>
      <c r="ODJ282" s="412"/>
      <c r="ODK282" s="412"/>
      <c r="ODL282" s="412"/>
      <c r="ODM282" s="412"/>
      <c r="ODN282" s="412"/>
      <c r="ODO282" s="412"/>
      <c r="ODP282" s="412"/>
      <c r="ODQ282" s="412"/>
      <c r="ODR282" s="412"/>
      <c r="ODS282" s="412"/>
      <c r="ODT282" s="412"/>
      <c r="ODU282" s="412"/>
      <c r="ODV282" s="412"/>
      <c r="ODW282" s="412"/>
      <c r="ODX282" s="412"/>
      <c r="ODY282" s="412"/>
      <c r="ODZ282" s="412"/>
      <c r="OEA282" s="412"/>
      <c r="OEB282" s="412"/>
      <c r="OEC282" s="412"/>
      <c r="OED282" s="412"/>
      <c r="OEE282" s="412"/>
      <c r="OEF282" s="412"/>
      <c r="OEG282" s="412"/>
      <c r="OEH282" s="412"/>
      <c r="OEI282" s="412"/>
      <c r="OEJ282" s="412"/>
      <c r="OEK282" s="412"/>
      <c r="OEL282" s="413"/>
      <c r="OEM282" s="413"/>
      <c r="OEN282" s="413"/>
      <c r="OEO282" s="413"/>
      <c r="OEP282" s="413"/>
      <c r="OEQ282" s="413"/>
      <c r="OER282" s="413"/>
      <c r="OES282" s="413"/>
      <c r="OET282" s="413"/>
      <c r="OEU282" s="413"/>
      <c r="OEV282" s="413"/>
      <c r="OEW282" s="413"/>
      <c r="OEX282" s="413"/>
      <c r="OEY282" s="413"/>
      <c r="OEZ282" s="413"/>
      <c r="OFA282" s="413"/>
      <c r="OFB282" s="413"/>
      <c r="OFC282" s="413"/>
      <c r="OFD282" s="413"/>
      <c r="OFE282" s="413"/>
      <c r="OFF282" s="413"/>
      <c r="OFG282" s="413"/>
      <c r="OFH282" s="413"/>
      <c r="OFI282" s="413"/>
      <c r="OFJ282" s="414"/>
      <c r="OFK282" s="414"/>
      <c r="OFL282" s="414"/>
      <c r="OFM282" s="414"/>
      <c r="OFN282" s="414"/>
      <c r="OFO282" s="413"/>
      <c r="OFP282" s="413"/>
      <c r="OFQ282" s="414"/>
      <c r="OFR282" s="414"/>
      <c r="OFS282" s="413"/>
      <c r="OFT282" s="413"/>
      <c r="OFU282" s="414"/>
      <c r="OFV282" s="414"/>
      <c r="OFW282" s="413"/>
      <c r="OFX282" s="413"/>
      <c r="OFY282" s="413"/>
      <c r="OFZ282" s="413"/>
      <c r="OGA282" s="413"/>
      <c r="OGB282" s="413"/>
      <c r="OGC282" s="413"/>
      <c r="OGD282" s="414"/>
      <c r="OGE282" s="414"/>
      <c r="OGF282" s="413"/>
      <c r="OGG282" s="413"/>
      <c r="OGH282" s="414"/>
      <c r="OGI282" s="414"/>
      <c r="OGJ282" s="413"/>
      <c r="OGK282" s="413"/>
      <c r="OGL282" s="413"/>
      <c r="OGM282" s="413"/>
      <c r="OGN282" s="413"/>
      <c r="OGO282" s="407"/>
      <c r="OGP282" s="439"/>
      <c r="OGQ282" s="413"/>
      <c r="OGR282" s="413"/>
      <c r="OGS282" s="413"/>
      <c r="OGT282" s="413"/>
      <c r="OGU282" s="413"/>
      <c r="OGV282" s="413"/>
      <c r="OGW282" s="413"/>
      <c r="OGX282" s="412"/>
      <c r="OGY282" s="412"/>
      <c r="OGZ282" s="412"/>
      <c r="OHA282" s="412"/>
      <c r="OHB282" s="412"/>
      <c r="OHC282" s="412"/>
      <c r="OHD282" s="412"/>
      <c r="OHE282" s="412"/>
      <c r="OHF282" s="412"/>
      <c r="OHG282" s="412"/>
      <c r="OHH282" s="412"/>
      <c r="OHI282" s="412"/>
      <c r="OHJ282" s="412"/>
      <c r="OHK282" s="412"/>
      <c r="OHL282" s="412"/>
      <c r="OHM282" s="412"/>
      <c r="OHN282" s="412"/>
      <c r="OHO282" s="412"/>
      <c r="OHP282" s="412"/>
      <c r="OHQ282" s="412"/>
      <c r="OHR282" s="412"/>
      <c r="OHS282" s="412"/>
      <c r="OHT282" s="412"/>
      <c r="OHU282" s="412"/>
      <c r="OHV282" s="412"/>
      <c r="OHW282" s="412"/>
      <c r="OHX282" s="412"/>
      <c r="OHY282" s="412"/>
      <c r="OHZ282" s="412"/>
      <c r="OIA282" s="412"/>
      <c r="OIB282" s="412"/>
      <c r="OIC282" s="412"/>
      <c r="OID282" s="412"/>
      <c r="OIE282" s="412"/>
      <c r="OIF282" s="412"/>
      <c r="OIG282" s="412"/>
      <c r="OIH282" s="412"/>
      <c r="OII282" s="412"/>
      <c r="OIJ282" s="412"/>
      <c r="OIK282" s="412"/>
      <c r="OIL282" s="412"/>
      <c r="OIM282" s="412"/>
      <c r="OIN282" s="412"/>
      <c r="OIO282" s="412"/>
      <c r="OIP282" s="413"/>
      <c r="OIQ282" s="413"/>
      <c r="OIR282" s="413"/>
      <c r="OIS282" s="413"/>
      <c r="OIT282" s="413"/>
      <c r="OIU282" s="413"/>
      <c r="OIV282" s="413"/>
      <c r="OIW282" s="413"/>
      <c r="OIX282" s="413"/>
      <c r="OIY282" s="413"/>
      <c r="OIZ282" s="413"/>
      <c r="OJA282" s="413"/>
      <c r="OJB282" s="413"/>
      <c r="OJC282" s="413"/>
      <c r="OJD282" s="413"/>
      <c r="OJE282" s="413"/>
      <c r="OJF282" s="413"/>
      <c r="OJG282" s="413"/>
      <c r="OJH282" s="413"/>
      <c r="OJI282" s="413"/>
      <c r="OJJ282" s="413"/>
      <c r="OJK282" s="413"/>
      <c r="OJL282" s="413"/>
      <c r="OJM282" s="413"/>
      <c r="OJN282" s="414"/>
      <c r="OJO282" s="414"/>
      <c r="OJP282" s="414"/>
      <c r="OJQ282" s="414"/>
      <c r="OJR282" s="414"/>
      <c r="OJS282" s="413"/>
      <c r="OJT282" s="413"/>
      <c r="OJU282" s="414"/>
      <c r="OJV282" s="414"/>
      <c r="OJW282" s="413"/>
      <c r="OJX282" s="413"/>
      <c r="OJY282" s="414"/>
      <c r="OJZ282" s="414"/>
      <c r="OKA282" s="413"/>
      <c r="OKB282" s="413"/>
      <c r="OKC282" s="413"/>
      <c r="OKD282" s="413"/>
      <c r="OKE282" s="413"/>
      <c r="OKF282" s="413"/>
      <c r="OKG282" s="413"/>
      <c r="OKH282" s="414"/>
      <c r="OKI282" s="414"/>
      <c r="OKJ282" s="413"/>
      <c r="OKK282" s="413"/>
      <c r="OKL282" s="414"/>
      <c r="OKM282" s="414"/>
      <c r="OKN282" s="413"/>
      <c r="OKO282" s="413"/>
      <c r="OKP282" s="413"/>
      <c r="OKQ282" s="413"/>
      <c r="OKR282" s="413"/>
      <c r="OKS282" s="407"/>
      <c r="OKT282" s="439"/>
      <c r="OKU282" s="413"/>
      <c r="OKV282" s="413"/>
      <c r="OKW282" s="413"/>
      <c r="OKX282" s="413"/>
      <c r="OKY282" s="413"/>
      <c r="OKZ282" s="413"/>
      <c r="OLA282" s="413"/>
      <c r="OLB282" s="412"/>
      <c r="OLC282" s="412"/>
      <c r="OLD282" s="412"/>
      <c r="OLE282" s="412"/>
      <c r="OLF282" s="412"/>
      <c r="OLG282" s="412"/>
      <c r="OLH282" s="412"/>
      <c r="OLI282" s="412"/>
      <c r="OLJ282" s="412"/>
      <c r="OLK282" s="412"/>
      <c r="OLL282" s="412"/>
      <c r="OLM282" s="412"/>
      <c r="OLN282" s="412"/>
      <c r="OLO282" s="412"/>
      <c r="OLP282" s="412"/>
      <c r="OLQ282" s="412"/>
      <c r="OLR282" s="412"/>
      <c r="OLS282" s="412"/>
      <c r="OLT282" s="412"/>
      <c r="OLU282" s="412"/>
      <c r="OLV282" s="412"/>
      <c r="OLW282" s="412"/>
      <c r="OLX282" s="412"/>
      <c r="OLY282" s="412"/>
      <c r="OLZ282" s="412"/>
      <c r="OMA282" s="412"/>
      <c r="OMB282" s="412"/>
      <c r="OMC282" s="412"/>
      <c r="OMD282" s="412"/>
      <c r="OME282" s="412"/>
      <c r="OMF282" s="412"/>
      <c r="OMG282" s="412"/>
      <c r="OMH282" s="412"/>
      <c r="OMI282" s="412"/>
      <c r="OMJ282" s="412"/>
      <c r="OMK282" s="412"/>
      <c r="OML282" s="412"/>
      <c r="OMM282" s="412"/>
      <c r="OMN282" s="412"/>
      <c r="OMO282" s="412"/>
      <c r="OMP282" s="412"/>
      <c r="OMQ282" s="412"/>
      <c r="OMR282" s="412"/>
      <c r="OMS282" s="412"/>
      <c r="OMT282" s="413"/>
      <c r="OMU282" s="413"/>
      <c r="OMV282" s="413"/>
      <c r="OMW282" s="413"/>
      <c r="OMX282" s="413"/>
      <c r="OMY282" s="413"/>
      <c r="OMZ282" s="413"/>
      <c r="ONA282" s="413"/>
      <c r="ONB282" s="413"/>
      <c r="ONC282" s="413"/>
      <c r="OND282" s="413"/>
      <c r="ONE282" s="413"/>
      <c r="ONF282" s="413"/>
      <c r="ONG282" s="413"/>
      <c r="ONH282" s="413"/>
      <c r="ONI282" s="413"/>
      <c r="ONJ282" s="413"/>
      <c r="ONK282" s="413"/>
      <c r="ONL282" s="413"/>
      <c r="ONM282" s="413"/>
      <c r="ONN282" s="413"/>
      <c r="ONO282" s="413"/>
      <c r="ONP282" s="413"/>
      <c r="ONQ282" s="413"/>
      <c r="ONR282" s="414"/>
      <c r="ONS282" s="414"/>
      <c r="ONT282" s="414"/>
      <c r="ONU282" s="414"/>
      <c r="ONV282" s="414"/>
      <c r="ONW282" s="413"/>
      <c r="ONX282" s="413"/>
      <c r="ONY282" s="414"/>
      <c r="ONZ282" s="414"/>
      <c r="OOA282" s="413"/>
      <c r="OOB282" s="413"/>
      <c r="OOC282" s="414"/>
      <c r="OOD282" s="414"/>
      <c r="OOE282" s="413"/>
      <c r="OOF282" s="413"/>
      <c r="OOG282" s="413"/>
      <c r="OOH282" s="413"/>
      <c r="OOI282" s="413"/>
      <c r="OOJ282" s="413"/>
      <c r="OOK282" s="413"/>
      <c r="OOL282" s="414"/>
      <c r="OOM282" s="414"/>
      <c r="OON282" s="413"/>
      <c r="OOO282" s="413"/>
      <c r="OOP282" s="414"/>
      <c r="OOQ282" s="414"/>
      <c r="OOR282" s="413"/>
      <c r="OOS282" s="413"/>
      <c r="OOT282" s="413"/>
      <c r="OOU282" s="413"/>
      <c r="OOV282" s="413"/>
      <c r="OOW282" s="407"/>
      <c r="OOX282" s="439"/>
      <c r="OOY282" s="413"/>
      <c r="OOZ282" s="413"/>
      <c r="OPA282" s="413"/>
      <c r="OPB282" s="413"/>
      <c r="OPC282" s="413"/>
      <c r="OPD282" s="413"/>
      <c r="OPE282" s="413"/>
      <c r="OPF282" s="412"/>
      <c r="OPG282" s="412"/>
      <c r="OPH282" s="412"/>
      <c r="OPI282" s="412"/>
      <c r="OPJ282" s="412"/>
      <c r="OPK282" s="412"/>
      <c r="OPL282" s="412"/>
      <c r="OPM282" s="412"/>
      <c r="OPN282" s="412"/>
      <c r="OPO282" s="412"/>
      <c r="OPP282" s="412"/>
      <c r="OPQ282" s="412"/>
      <c r="OPR282" s="412"/>
      <c r="OPS282" s="412"/>
      <c r="OPT282" s="412"/>
      <c r="OPU282" s="412"/>
      <c r="OPV282" s="412"/>
      <c r="OPW282" s="412"/>
      <c r="OPX282" s="412"/>
      <c r="OPY282" s="412"/>
      <c r="OPZ282" s="412"/>
      <c r="OQA282" s="412"/>
      <c r="OQB282" s="412"/>
      <c r="OQC282" s="412"/>
      <c r="OQD282" s="412"/>
      <c r="OQE282" s="412"/>
      <c r="OQF282" s="412"/>
      <c r="OQG282" s="412"/>
      <c r="OQH282" s="412"/>
      <c r="OQI282" s="412"/>
      <c r="OQJ282" s="412"/>
      <c r="OQK282" s="412"/>
      <c r="OQL282" s="412"/>
      <c r="OQM282" s="412"/>
      <c r="OQN282" s="412"/>
      <c r="OQO282" s="412"/>
      <c r="OQP282" s="412"/>
      <c r="OQQ282" s="412"/>
      <c r="OQR282" s="412"/>
      <c r="OQS282" s="412"/>
      <c r="OQT282" s="412"/>
      <c r="OQU282" s="412"/>
      <c r="OQV282" s="412"/>
      <c r="OQW282" s="412"/>
      <c r="OQX282" s="413"/>
      <c r="OQY282" s="413"/>
      <c r="OQZ282" s="413"/>
      <c r="ORA282" s="413"/>
      <c r="ORB282" s="413"/>
      <c r="ORC282" s="413"/>
      <c r="ORD282" s="413"/>
      <c r="ORE282" s="413"/>
      <c r="ORF282" s="413"/>
      <c r="ORG282" s="413"/>
      <c r="ORH282" s="413"/>
      <c r="ORI282" s="413"/>
      <c r="ORJ282" s="413"/>
      <c r="ORK282" s="413"/>
      <c r="ORL282" s="413"/>
      <c r="ORM282" s="413"/>
      <c r="ORN282" s="413"/>
      <c r="ORO282" s="413"/>
      <c r="ORP282" s="413"/>
      <c r="ORQ282" s="413"/>
      <c r="ORR282" s="413"/>
      <c r="ORS282" s="413"/>
      <c r="ORT282" s="413"/>
      <c r="ORU282" s="413"/>
      <c r="ORV282" s="414"/>
      <c r="ORW282" s="414"/>
      <c r="ORX282" s="414"/>
      <c r="ORY282" s="414"/>
      <c r="ORZ282" s="414"/>
      <c r="OSA282" s="413"/>
      <c r="OSB282" s="413"/>
      <c r="OSC282" s="414"/>
      <c r="OSD282" s="414"/>
      <c r="OSE282" s="413"/>
      <c r="OSF282" s="413"/>
      <c r="OSG282" s="414"/>
      <c r="OSH282" s="414"/>
      <c r="OSI282" s="413"/>
      <c r="OSJ282" s="413"/>
      <c r="OSK282" s="413"/>
      <c r="OSL282" s="413"/>
      <c r="OSM282" s="413"/>
      <c r="OSN282" s="413"/>
      <c r="OSO282" s="413"/>
      <c r="OSP282" s="414"/>
      <c r="OSQ282" s="414"/>
      <c r="OSR282" s="413"/>
      <c r="OSS282" s="413"/>
      <c r="OST282" s="414"/>
      <c r="OSU282" s="414"/>
      <c r="OSV282" s="413"/>
      <c r="OSW282" s="413"/>
      <c r="OSX282" s="413"/>
      <c r="OSY282" s="413"/>
      <c r="OSZ282" s="413"/>
      <c r="OTA282" s="407"/>
      <c r="OTB282" s="439"/>
      <c r="OTC282" s="413"/>
      <c r="OTD282" s="413"/>
      <c r="OTE282" s="413"/>
      <c r="OTF282" s="413"/>
      <c r="OTG282" s="413"/>
      <c r="OTH282" s="413"/>
      <c r="OTI282" s="413"/>
      <c r="OTJ282" s="412"/>
      <c r="OTK282" s="412"/>
      <c r="OTL282" s="412"/>
      <c r="OTM282" s="412"/>
      <c r="OTN282" s="412"/>
      <c r="OTO282" s="412"/>
      <c r="OTP282" s="412"/>
      <c r="OTQ282" s="412"/>
      <c r="OTR282" s="412"/>
      <c r="OTS282" s="412"/>
      <c r="OTT282" s="412"/>
      <c r="OTU282" s="412"/>
      <c r="OTV282" s="412"/>
      <c r="OTW282" s="412"/>
      <c r="OTX282" s="412"/>
      <c r="OTY282" s="412"/>
      <c r="OTZ282" s="412"/>
      <c r="OUA282" s="412"/>
      <c r="OUB282" s="412"/>
      <c r="OUC282" s="412"/>
      <c r="OUD282" s="412"/>
      <c r="OUE282" s="412"/>
      <c r="OUF282" s="412"/>
      <c r="OUG282" s="412"/>
      <c r="OUH282" s="412"/>
      <c r="OUI282" s="412"/>
      <c r="OUJ282" s="412"/>
      <c r="OUK282" s="412"/>
      <c r="OUL282" s="412"/>
      <c r="OUM282" s="412"/>
      <c r="OUN282" s="412"/>
      <c r="OUO282" s="412"/>
      <c r="OUP282" s="412"/>
      <c r="OUQ282" s="412"/>
      <c r="OUR282" s="412"/>
      <c r="OUS282" s="412"/>
      <c r="OUT282" s="412"/>
      <c r="OUU282" s="412"/>
      <c r="OUV282" s="412"/>
      <c r="OUW282" s="412"/>
      <c r="OUX282" s="412"/>
      <c r="OUY282" s="412"/>
      <c r="OUZ282" s="412"/>
      <c r="OVA282" s="412"/>
      <c r="OVB282" s="413"/>
      <c r="OVC282" s="413"/>
      <c r="OVD282" s="413"/>
      <c r="OVE282" s="413"/>
      <c r="OVF282" s="413"/>
      <c r="OVG282" s="413"/>
      <c r="OVH282" s="413"/>
      <c r="OVI282" s="413"/>
      <c r="OVJ282" s="413"/>
      <c r="OVK282" s="413"/>
      <c r="OVL282" s="413"/>
      <c r="OVM282" s="413"/>
      <c r="OVN282" s="413"/>
      <c r="OVO282" s="413"/>
      <c r="OVP282" s="413"/>
      <c r="OVQ282" s="413"/>
      <c r="OVR282" s="413"/>
      <c r="OVS282" s="413"/>
      <c r="OVT282" s="413"/>
      <c r="OVU282" s="413"/>
      <c r="OVV282" s="413"/>
      <c r="OVW282" s="413"/>
      <c r="OVX282" s="413"/>
      <c r="OVY282" s="413"/>
      <c r="OVZ282" s="414"/>
      <c r="OWA282" s="414"/>
      <c r="OWB282" s="414"/>
      <c r="OWC282" s="414"/>
      <c r="OWD282" s="414"/>
      <c r="OWE282" s="413"/>
      <c r="OWF282" s="413"/>
      <c r="OWG282" s="414"/>
      <c r="OWH282" s="414"/>
      <c r="OWI282" s="413"/>
      <c r="OWJ282" s="413"/>
      <c r="OWK282" s="414"/>
      <c r="OWL282" s="414"/>
      <c r="OWM282" s="413"/>
      <c r="OWN282" s="413"/>
      <c r="OWO282" s="413"/>
      <c r="OWP282" s="413"/>
      <c r="OWQ282" s="413"/>
      <c r="OWR282" s="413"/>
      <c r="OWS282" s="413"/>
      <c r="OWT282" s="414"/>
      <c r="OWU282" s="414"/>
      <c r="OWV282" s="413"/>
      <c r="OWW282" s="413"/>
      <c r="OWX282" s="414"/>
      <c r="OWY282" s="414"/>
      <c r="OWZ282" s="413"/>
      <c r="OXA282" s="413"/>
      <c r="OXB282" s="413"/>
      <c r="OXC282" s="413"/>
      <c r="OXD282" s="413"/>
      <c r="OXE282" s="407"/>
      <c r="OXF282" s="439"/>
      <c r="OXG282" s="413"/>
      <c r="OXH282" s="413"/>
      <c r="OXI282" s="413"/>
      <c r="OXJ282" s="413"/>
      <c r="OXK282" s="413"/>
      <c r="OXL282" s="413"/>
      <c r="OXM282" s="413"/>
      <c r="OXN282" s="412"/>
      <c r="OXO282" s="412"/>
      <c r="OXP282" s="412"/>
      <c r="OXQ282" s="412"/>
      <c r="OXR282" s="412"/>
      <c r="OXS282" s="412"/>
      <c r="OXT282" s="412"/>
      <c r="OXU282" s="412"/>
      <c r="OXV282" s="412"/>
      <c r="OXW282" s="412"/>
      <c r="OXX282" s="412"/>
      <c r="OXY282" s="412"/>
      <c r="OXZ282" s="412"/>
      <c r="OYA282" s="412"/>
      <c r="OYB282" s="412"/>
      <c r="OYC282" s="412"/>
      <c r="OYD282" s="412"/>
      <c r="OYE282" s="412"/>
      <c r="OYF282" s="412"/>
      <c r="OYG282" s="412"/>
      <c r="OYH282" s="412"/>
      <c r="OYI282" s="412"/>
      <c r="OYJ282" s="412"/>
      <c r="OYK282" s="412"/>
      <c r="OYL282" s="412"/>
      <c r="OYM282" s="412"/>
      <c r="OYN282" s="412"/>
      <c r="OYO282" s="412"/>
      <c r="OYP282" s="412"/>
      <c r="OYQ282" s="412"/>
      <c r="OYR282" s="412"/>
      <c r="OYS282" s="412"/>
      <c r="OYT282" s="412"/>
      <c r="OYU282" s="412"/>
      <c r="OYV282" s="412"/>
      <c r="OYW282" s="412"/>
      <c r="OYX282" s="412"/>
      <c r="OYY282" s="412"/>
      <c r="OYZ282" s="412"/>
      <c r="OZA282" s="412"/>
      <c r="OZB282" s="412"/>
      <c r="OZC282" s="412"/>
      <c r="OZD282" s="412"/>
      <c r="OZE282" s="412"/>
      <c r="OZF282" s="413"/>
      <c r="OZG282" s="413"/>
      <c r="OZH282" s="413"/>
      <c r="OZI282" s="413"/>
      <c r="OZJ282" s="413"/>
      <c r="OZK282" s="413"/>
      <c r="OZL282" s="413"/>
      <c r="OZM282" s="413"/>
      <c r="OZN282" s="413"/>
      <c r="OZO282" s="413"/>
      <c r="OZP282" s="413"/>
      <c r="OZQ282" s="413"/>
      <c r="OZR282" s="413"/>
      <c r="OZS282" s="413"/>
      <c r="OZT282" s="413"/>
      <c r="OZU282" s="413"/>
      <c r="OZV282" s="413"/>
      <c r="OZW282" s="413"/>
      <c r="OZX282" s="413"/>
      <c r="OZY282" s="413"/>
      <c r="OZZ282" s="413"/>
      <c r="PAA282" s="413"/>
      <c r="PAB282" s="413"/>
      <c r="PAC282" s="413"/>
      <c r="PAD282" s="414"/>
      <c r="PAE282" s="414"/>
      <c r="PAF282" s="414"/>
      <c r="PAG282" s="414"/>
      <c r="PAH282" s="414"/>
      <c r="PAI282" s="413"/>
      <c r="PAJ282" s="413"/>
      <c r="PAK282" s="414"/>
      <c r="PAL282" s="414"/>
      <c r="PAM282" s="413"/>
      <c r="PAN282" s="413"/>
      <c r="PAO282" s="414"/>
      <c r="PAP282" s="414"/>
      <c r="PAQ282" s="413"/>
      <c r="PAR282" s="413"/>
      <c r="PAS282" s="413"/>
      <c r="PAT282" s="413"/>
      <c r="PAU282" s="413"/>
      <c r="PAV282" s="413"/>
      <c r="PAW282" s="413"/>
      <c r="PAX282" s="414"/>
      <c r="PAY282" s="414"/>
      <c r="PAZ282" s="413"/>
      <c r="PBA282" s="413"/>
      <c r="PBB282" s="414"/>
      <c r="PBC282" s="414"/>
      <c r="PBD282" s="413"/>
      <c r="PBE282" s="413"/>
      <c r="PBF282" s="413"/>
      <c r="PBG282" s="413"/>
      <c r="PBH282" s="413"/>
      <c r="PBI282" s="407"/>
      <c r="PBJ282" s="439"/>
      <c r="PBK282" s="413"/>
      <c r="PBL282" s="413"/>
      <c r="PBM282" s="413"/>
      <c r="PBN282" s="413"/>
      <c r="PBO282" s="413"/>
      <c r="PBP282" s="413"/>
      <c r="PBQ282" s="413"/>
      <c r="PBR282" s="412"/>
      <c r="PBS282" s="412"/>
      <c r="PBT282" s="412"/>
      <c r="PBU282" s="412"/>
      <c r="PBV282" s="412"/>
      <c r="PBW282" s="412"/>
      <c r="PBX282" s="412"/>
      <c r="PBY282" s="412"/>
      <c r="PBZ282" s="412"/>
      <c r="PCA282" s="412"/>
      <c r="PCB282" s="412"/>
      <c r="PCC282" s="412"/>
      <c r="PCD282" s="412"/>
      <c r="PCE282" s="412"/>
      <c r="PCF282" s="412"/>
      <c r="PCG282" s="412"/>
      <c r="PCH282" s="412"/>
      <c r="PCI282" s="412"/>
      <c r="PCJ282" s="412"/>
      <c r="PCK282" s="412"/>
      <c r="PCL282" s="412"/>
      <c r="PCM282" s="412"/>
      <c r="PCN282" s="412"/>
      <c r="PCO282" s="412"/>
      <c r="PCP282" s="412"/>
      <c r="PCQ282" s="412"/>
      <c r="PCR282" s="412"/>
      <c r="PCS282" s="412"/>
      <c r="PCT282" s="412"/>
      <c r="PCU282" s="412"/>
      <c r="PCV282" s="412"/>
      <c r="PCW282" s="412"/>
      <c r="PCX282" s="412"/>
      <c r="PCY282" s="412"/>
      <c r="PCZ282" s="412"/>
      <c r="PDA282" s="412"/>
      <c r="PDB282" s="412"/>
      <c r="PDC282" s="412"/>
      <c r="PDD282" s="412"/>
      <c r="PDE282" s="412"/>
      <c r="PDF282" s="412"/>
      <c r="PDG282" s="412"/>
      <c r="PDH282" s="412"/>
      <c r="PDI282" s="412"/>
      <c r="PDJ282" s="413"/>
      <c r="PDK282" s="413"/>
      <c r="PDL282" s="413"/>
      <c r="PDM282" s="413"/>
      <c r="PDN282" s="413"/>
      <c r="PDO282" s="413"/>
      <c r="PDP282" s="413"/>
      <c r="PDQ282" s="413"/>
      <c r="PDR282" s="413"/>
      <c r="PDS282" s="413"/>
      <c r="PDT282" s="413"/>
      <c r="PDU282" s="413"/>
      <c r="PDV282" s="413"/>
      <c r="PDW282" s="413"/>
      <c r="PDX282" s="413"/>
      <c r="PDY282" s="413"/>
      <c r="PDZ282" s="413"/>
      <c r="PEA282" s="413"/>
      <c r="PEB282" s="413"/>
      <c r="PEC282" s="413"/>
      <c r="PED282" s="413"/>
      <c r="PEE282" s="413"/>
      <c r="PEF282" s="413"/>
      <c r="PEG282" s="413"/>
      <c r="PEH282" s="414"/>
      <c r="PEI282" s="414"/>
      <c r="PEJ282" s="414"/>
      <c r="PEK282" s="414"/>
      <c r="PEL282" s="414"/>
      <c r="PEM282" s="413"/>
      <c r="PEN282" s="413"/>
      <c r="PEO282" s="414"/>
      <c r="PEP282" s="414"/>
      <c r="PEQ282" s="413"/>
      <c r="PER282" s="413"/>
      <c r="PES282" s="414"/>
      <c r="PET282" s="414"/>
      <c r="PEU282" s="413"/>
      <c r="PEV282" s="413"/>
      <c r="PEW282" s="413"/>
      <c r="PEX282" s="413"/>
      <c r="PEY282" s="413"/>
      <c r="PEZ282" s="413"/>
      <c r="PFA282" s="413"/>
      <c r="PFB282" s="414"/>
      <c r="PFC282" s="414"/>
      <c r="PFD282" s="413"/>
      <c r="PFE282" s="413"/>
      <c r="PFF282" s="414"/>
      <c r="PFG282" s="414"/>
      <c r="PFH282" s="413"/>
      <c r="PFI282" s="413"/>
      <c r="PFJ282" s="413"/>
      <c r="PFK282" s="413"/>
      <c r="PFL282" s="413"/>
      <c r="PFM282" s="407"/>
      <c r="PFN282" s="439"/>
      <c r="PFO282" s="413"/>
      <c r="PFP282" s="413"/>
      <c r="PFQ282" s="413"/>
      <c r="PFR282" s="413"/>
      <c r="PFS282" s="413"/>
      <c r="PFT282" s="413"/>
      <c r="PFU282" s="413"/>
      <c r="PFV282" s="412"/>
      <c r="PFW282" s="412"/>
      <c r="PFX282" s="412"/>
      <c r="PFY282" s="412"/>
      <c r="PFZ282" s="412"/>
      <c r="PGA282" s="412"/>
      <c r="PGB282" s="412"/>
      <c r="PGC282" s="412"/>
      <c r="PGD282" s="412"/>
      <c r="PGE282" s="412"/>
      <c r="PGF282" s="412"/>
      <c r="PGG282" s="412"/>
      <c r="PGH282" s="412"/>
      <c r="PGI282" s="412"/>
      <c r="PGJ282" s="412"/>
      <c r="PGK282" s="412"/>
      <c r="PGL282" s="412"/>
      <c r="PGM282" s="412"/>
      <c r="PGN282" s="412"/>
      <c r="PGO282" s="412"/>
      <c r="PGP282" s="412"/>
      <c r="PGQ282" s="412"/>
      <c r="PGR282" s="412"/>
      <c r="PGS282" s="412"/>
      <c r="PGT282" s="412"/>
      <c r="PGU282" s="412"/>
      <c r="PGV282" s="412"/>
      <c r="PGW282" s="412"/>
      <c r="PGX282" s="412"/>
      <c r="PGY282" s="412"/>
      <c r="PGZ282" s="412"/>
      <c r="PHA282" s="412"/>
      <c r="PHB282" s="412"/>
      <c r="PHC282" s="412"/>
      <c r="PHD282" s="412"/>
      <c r="PHE282" s="412"/>
      <c r="PHF282" s="412"/>
      <c r="PHG282" s="412"/>
      <c r="PHH282" s="412"/>
      <c r="PHI282" s="412"/>
      <c r="PHJ282" s="412"/>
      <c r="PHK282" s="412"/>
      <c r="PHL282" s="412"/>
      <c r="PHM282" s="412"/>
      <c r="PHN282" s="413"/>
      <c r="PHO282" s="413"/>
      <c r="PHP282" s="413"/>
      <c r="PHQ282" s="413"/>
      <c r="PHR282" s="413"/>
      <c r="PHS282" s="413"/>
      <c r="PHT282" s="413"/>
      <c r="PHU282" s="413"/>
      <c r="PHV282" s="413"/>
      <c r="PHW282" s="413"/>
      <c r="PHX282" s="413"/>
      <c r="PHY282" s="413"/>
      <c r="PHZ282" s="413"/>
      <c r="PIA282" s="413"/>
      <c r="PIB282" s="413"/>
      <c r="PIC282" s="413"/>
      <c r="PID282" s="413"/>
      <c r="PIE282" s="413"/>
      <c r="PIF282" s="413"/>
      <c r="PIG282" s="413"/>
      <c r="PIH282" s="413"/>
      <c r="PII282" s="413"/>
      <c r="PIJ282" s="413"/>
      <c r="PIK282" s="413"/>
      <c r="PIL282" s="414"/>
      <c r="PIM282" s="414"/>
      <c r="PIN282" s="414"/>
      <c r="PIO282" s="414"/>
      <c r="PIP282" s="414"/>
      <c r="PIQ282" s="413"/>
      <c r="PIR282" s="413"/>
      <c r="PIS282" s="414"/>
      <c r="PIT282" s="414"/>
      <c r="PIU282" s="413"/>
      <c r="PIV282" s="413"/>
      <c r="PIW282" s="414"/>
      <c r="PIX282" s="414"/>
      <c r="PIY282" s="413"/>
      <c r="PIZ282" s="413"/>
      <c r="PJA282" s="413"/>
      <c r="PJB282" s="413"/>
      <c r="PJC282" s="413"/>
      <c r="PJD282" s="413"/>
      <c r="PJE282" s="413"/>
      <c r="PJF282" s="414"/>
      <c r="PJG282" s="414"/>
      <c r="PJH282" s="413"/>
      <c r="PJI282" s="413"/>
      <c r="PJJ282" s="414"/>
      <c r="PJK282" s="414"/>
      <c r="PJL282" s="413"/>
      <c r="PJM282" s="413"/>
      <c r="PJN282" s="413"/>
      <c r="PJO282" s="413"/>
      <c r="PJP282" s="413"/>
      <c r="PJQ282" s="407"/>
      <c r="PJR282" s="439"/>
      <c r="PJS282" s="413"/>
      <c r="PJT282" s="413"/>
      <c r="PJU282" s="413"/>
      <c r="PJV282" s="413"/>
      <c r="PJW282" s="413"/>
      <c r="PJX282" s="413"/>
      <c r="PJY282" s="413"/>
      <c r="PJZ282" s="412"/>
      <c r="PKA282" s="412"/>
      <c r="PKB282" s="412"/>
      <c r="PKC282" s="412"/>
      <c r="PKD282" s="412"/>
      <c r="PKE282" s="412"/>
      <c r="PKF282" s="412"/>
      <c r="PKG282" s="412"/>
      <c r="PKH282" s="412"/>
      <c r="PKI282" s="412"/>
      <c r="PKJ282" s="412"/>
      <c r="PKK282" s="412"/>
      <c r="PKL282" s="412"/>
      <c r="PKM282" s="412"/>
      <c r="PKN282" s="412"/>
      <c r="PKO282" s="412"/>
      <c r="PKP282" s="412"/>
      <c r="PKQ282" s="412"/>
      <c r="PKR282" s="412"/>
      <c r="PKS282" s="412"/>
      <c r="PKT282" s="412"/>
      <c r="PKU282" s="412"/>
      <c r="PKV282" s="412"/>
      <c r="PKW282" s="412"/>
      <c r="PKX282" s="412"/>
      <c r="PKY282" s="412"/>
      <c r="PKZ282" s="412"/>
      <c r="PLA282" s="412"/>
      <c r="PLB282" s="412"/>
      <c r="PLC282" s="412"/>
      <c r="PLD282" s="412"/>
      <c r="PLE282" s="412"/>
      <c r="PLF282" s="412"/>
      <c r="PLG282" s="412"/>
      <c r="PLH282" s="412"/>
      <c r="PLI282" s="412"/>
      <c r="PLJ282" s="412"/>
      <c r="PLK282" s="412"/>
      <c r="PLL282" s="412"/>
      <c r="PLM282" s="412"/>
      <c r="PLN282" s="412"/>
      <c r="PLO282" s="412"/>
      <c r="PLP282" s="412"/>
      <c r="PLQ282" s="412"/>
      <c r="PLR282" s="413"/>
      <c r="PLS282" s="413"/>
      <c r="PLT282" s="413"/>
      <c r="PLU282" s="413"/>
      <c r="PLV282" s="413"/>
      <c r="PLW282" s="413"/>
      <c r="PLX282" s="413"/>
      <c r="PLY282" s="413"/>
      <c r="PLZ282" s="413"/>
      <c r="PMA282" s="413"/>
      <c r="PMB282" s="413"/>
      <c r="PMC282" s="413"/>
      <c r="PMD282" s="413"/>
      <c r="PME282" s="413"/>
      <c r="PMF282" s="413"/>
      <c r="PMG282" s="413"/>
      <c r="PMH282" s="413"/>
      <c r="PMI282" s="413"/>
      <c r="PMJ282" s="413"/>
      <c r="PMK282" s="413"/>
      <c r="PML282" s="413"/>
      <c r="PMM282" s="413"/>
      <c r="PMN282" s="413"/>
      <c r="PMO282" s="413"/>
      <c r="PMP282" s="414"/>
      <c r="PMQ282" s="414"/>
      <c r="PMR282" s="414"/>
      <c r="PMS282" s="414"/>
      <c r="PMT282" s="414"/>
      <c r="PMU282" s="413"/>
      <c r="PMV282" s="413"/>
      <c r="PMW282" s="414"/>
      <c r="PMX282" s="414"/>
      <c r="PMY282" s="413"/>
      <c r="PMZ282" s="413"/>
      <c r="PNA282" s="414"/>
      <c r="PNB282" s="414"/>
      <c r="PNC282" s="413"/>
      <c r="PND282" s="413"/>
      <c r="PNE282" s="413"/>
      <c r="PNF282" s="413"/>
      <c r="PNG282" s="413"/>
      <c r="PNH282" s="413"/>
      <c r="PNI282" s="413"/>
      <c r="PNJ282" s="414"/>
      <c r="PNK282" s="414"/>
      <c r="PNL282" s="413"/>
      <c r="PNM282" s="413"/>
      <c r="PNN282" s="414"/>
      <c r="PNO282" s="414"/>
      <c r="PNP282" s="413"/>
      <c r="PNQ282" s="413"/>
      <c r="PNR282" s="413"/>
      <c r="PNS282" s="413"/>
      <c r="PNT282" s="413"/>
      <c r="PNU282" s="407"/>
      <c r="PNV282" s="439"/>
      <c r="PNW282" s="413"/>
      <c r="PNX282" s="413"/>
      <c r="PNY282" s="413"/>
      <c r="PNZ282" s="413"/>
      <c r="POA282" s="413"/>
      <c r="POB282" s="413"/>
      <c r="POC282" s="413"/>
      <c r="POD282" s="412"/>
      <c r="POE282" s="412"/>
      <c r="POF282" s="412"/>
      <c r="POG282" s="412"/>
      <c r="POH282" s="412"/>
      <c r="POI282" s="412"/>
      <c r="POJ282" s="412"/>
      <c r="POK282" s="412"/>
      <c r="POL282" s="412"/>
      <c r="POM282" s="412"/>
      <c r="PON282" s="412"/>
      <c r="POO282" s="412"/>
      <c r="POP282" s="412"/>
      <c r="POQ282" s="412"/>
      <c r="POR282" s="412"/>
      <c r="POS282" s="412"/>
      <c r="POT282" s="412"/>
      <c r="POU282" s="412"/>
      <c r="POV282" s="412"/>
      <c r="POW282" s="412"/>
      <c r="POX282" s="412"/>
      <c r="POY282" s="412"/>
      <c r="POZ282" s="412"/>
      <c r="PPA282" s="412"/>
      <c r="PPB282" s="412"/>
      <c r="PPC282" s="412"/>
      <c r="PPD282" s="412"/>
      <c r="PPE282" s="412"/>
      <c r="PPF282" s="412"/>
      <c r="PPG282" s="412"/>
      <c r="PPH282" s="412"/>
      <c r="PPI282" s="412"/>
      <c r="PPJ282" s="412"/>
      <c r="PPK282" s="412"/>
      <c r="PPL282" s="412"/>
      <c r="PPM282" s="412"/>
      <c r="PPN282" s="412"/>
      <c r="PPO282" s="412"/>
      <c r="PPP282" s="412"/>
      <c r="PPQ282" s="412"/>
      <c r="PPR282" s="412"/>
      <c r="PPS282" s="412"/>
      <c r="PPT282" s="412"/>
      <c r="PPU282" s="412"/>
      <c r="PPV282" s="413"/>
      <c r="PPW282" s="413"/>
      <c r="PPX282" s="413"/>
      <c r="PPY282" s="413"/>
      <c r="PPZ282" s="413"/>
      <c r="PQA282" s="413"/>
      <c r="PQB282" s="413"/>
      <c r="PQC282" s="413"/>
      <c r="PQD282" s="413"/>
      <c r="PQE282" s="413"/>
      <c r="PQF282" s="413"/>
      <c r="PQG282" s="413"/>
      <c r="PQH282" s="413"/>
      <c r="PQI282" s="413"/>
      <c r="PQJ282" s="413"/>
      <c r="PQK282" s="413"/>
      <c r="PQL282" s="413"/>
      <c r="PQM282" s="413"/>
      <c r="PQN282" s="413"/>
      <c r="PQO282" s="413"/>
      <c r="PQP282" s="413"/>
      <c r="PQQ282" s="413"/>
      <c r="PQR282" s="413"/>
      <c r="PQS282" s="413"/>
      <c r="PQT282" s="414"/>
      <c r="PQU282" s="414"/>
      <c r="PQV282" s="414"/>
      <c r="PQW282" s="414"/>
      <c r="PQX282" s="414"/>
      <c r="PQY282" s="413"/>
      <c r="PQZ282" s="413"/>
      <c r="PRA282" s="414"/>
      <c r="PRB282" s="414"/>
      <c r="PRC282" s="413"/>
      <c r="PRD282" s="413"/>
      <c r="PRE282" s="414"/>
      <c r="PRF282" s="414"/>
      <c r="PRG282" s="413"/>
      <c r="PRH282" s="413"/>
      <c r="PRI282" s="413"/>
      <c r="PRJ282" s="413"/>
      <c r="PRK282" s="413"/>
      <c r="PRL282" s="413"/>
      <c r="PRM282" s="413"/>
      <c r="PRN282" s="414"/>
      <c r="PRO282" s="414"/>
      <c r="PRP282" s="413"/>
      <c r="PRQ282" s="413"/>
      <c r="PRR282" s="414"/>
      <c r="PRS282" s="414"/>
      <c r="PRT282" s="413"/>
      <c r="PRU282" s="413"/>
      <c r="PRV282" s="413"/>
      <c r="PRW282" s="413"/>
      <c r="PRX282" s="413"/>
      <c r="PRY282" s="407"/>
      <c r="PRZ282" s="439"/>
      <c r="PSA282" s="413"/>
      <c r="PSB282" s="413"/>
      <c r="PSC282" s="413"/>
      <c r="PSD282" s="413"/>
      <c r="PSE282" s="413"/>
      <c r="PSF282" s="413"/>
      <c r="PSG282" s="413"/>
      <c r="PSH282" s="412"/>
      <c r="PSI282" s="412"/>
      <c r="PSJ282" s="412"/>
      <c r="PSK282" s="412"/>
      <c r="PSL282" s="412"/>
      <c r="PSM282" s="412"/>
      <c r="PSN282" s="412"/>
      <c r="PSO282" s="412"/>
      <c r="PSP282" s="412"/>
      <c r="PSQ282" s="412"/>
      <c r="PSR282" s="412"/>
      <c r="PSS282" s="412"/>
      <c r="PST282" s="412"/>
      <c r="PSU282" s="412"/>
      <c r="PSV282" s="412"/>
      <c r="PSW282" s="412"/>
      <c r="PSX282" s="412"/>
      <c r="PSY282" s="412"/>
      <c r="PSZ282" s="412"/>
      <c r="PTA282" s="412"/>
      <c r="PTB282" s="412"/>
      <c r="PTC282" s="412"/>
      <c r="PTD282" s="412"/>
      <c r="PTE282" s="412"/>
      <c r="PTF282" s="412"/>
      <c r="PTG282" s="412"/>
      <c r="PTH282" s="412"/>
      <c r="PTI282" s="412"/>
      <c r="PTJ282" s="412"/>
      <c r="PTK282" s="412"/>
      <c r="PTL282" s="412"/>
      <c r="PTM282" s="412"/>
      <c r="PTN282" s="412"/>
      <c r="PTO282" s="412"/>
      <c r="PTP282" s="412"/>
      <c r="PTQ282" s="412"/>
      <c r="PTR282" s="412"/>
      <c r="PTS282" s="412"/>
      <c r="PTT282" s="412"/>
      <c r="PTU282" s="412"/>
      <c r="PTV282" s="412"/>
      <c r="PTW282" s="412"/>
      <c r="PTX282" s="412"/>
      <c r="PTY282" s="412"/>
      <c r="PTZ282" s="413"/>
      <c r="PUA282" s="413"/>
      <c r="PUB282" s="413"/>
      <c r="PUC282" s="413"/>
      <c r="PUD282" s="413"/>
      <c r="PUE282" s="413"/>
      <c r="PUF282" s="413"/>
      <c r="PUG282" s="413"/>
      <c r="PUH282" s="413"/>
      <c r="PUI282" s="413"/>
      <c r="PUJ282" s="413"/>
      <c r="PUK282" s="413"/>
      <c r="PUL282" s="413"/>
      <c r="PUM282" s="413"/>
      <c r="PUN282" s="413"/>
      <c r="PUO282" s="413"/>
      <c r="PUP282" s="413"/>
      <c r="PUQ282" s="413"/>
      <c r="PUR282" s="413"/>
      <c r="PUS282" s="413"/>
      <c r="PUT282" s="413"/>
      <c r="PUU282" s="413"/>
      <c r="PUV282" s="413"/>
      <c r="PUW282" s="413"/>
      <c r="PUX282" s="414"/>
      <c r="PUY282" s="414"/>
      <c r="PUZ282" s="414"/>
      <c r="PVA282" s="414"/>
      <c r="PVB282" s="414"/>
      <c r="PVC282" s="413"/>
      <c r="PVD282" s="413"/>
      <c r="PVE282" s="414"/>
      <c r="PVF282" s="414"/>
      <c r="PVG282" s="413"/>
      <c r="PVH282" s="413"/>
      <c r="PVI282" s="414"/>
      <c r="PVJ282" s="414"/>
      <c r="PVK282" s="413"/>
      <c r="PVL282" s="413"/>
      <c r="PVM282" s="413"/>
      <c r="PVN282" s="413"/>
      <c r="PVO282" s="413"/>
      <c r="PVP282" s="413"/>
      <c r="PVQ282" s="413"/>
      <c r="PVR282" s="414"/>
      <c r="PVS282" s="414"/>
      <c r="PVT282" s="413"/>
      <c r="PVU282" s="413"/>
      <c r="PVV282" s="414"/>
      <c r="PVW282" s="414"/>
      <c r="PVX282" s="413"/>
      <c r="PVY282" s="413"/>
      <c r="PVZ282" s="413"/>
      <c r="PWA282" s="413"/>
      <c r="PWB282" s="413"/>
      <c r="PWC282" s="407"/>
      <c r="PWD282" s="439"/>
      <c r="PWE282" s="413"/>
      <c r="PWF282" s="413"/>
      <c r="PWG282" s="413"/>
      <c r="PWH282" s="413"/>
      <c r="PWI282" s="413"/>
      <c r="PWJ282" s="413"/>
      <c r="PWK282" s="413"/>
      <c r="PWL282" s="412"/>
      <c r="PWM282" s="412"/>
      <c r="PWN282" s="412"/>
      <c r="PWO282" s="412"/>
      <c r="PWP282" s="412"/>
      <c r="PWQ282" s="412"/>
      <c r="PWR282" s="412"/>
      <c r="PWS282" s="412"/>
      <c r="PWT282" s="412"/>
      <c r="PWU282" s="412"/>
      <c r="PWV282" s="412"/>
      <c r="PWW282" s="412"/>
      <c r="PWX282" s="412"/>
      <c r="PWY282" s="412"/>
      <c r="PWZ282" s="412"/>
      <c r="PXA282" s="412"/>
      <c r="PXB282" s="412"/>
      <c r="PXC282" s="412"/>
      <c r="PXD282" s="412"/>
      <c r="PXE282" s="412"/>
      <c r="PXF282" s="412"/>
      <c r="PXG282" s="412"/>
      <c r="PXH282" s="412"/>
      <c r="PXI282" s="412"/>
      <c r="PXJ282" s="412"/>
      <c r="PXK282" s="412"/>
      <c r="PXL282" s="412"/>
      <c r="PXM282" s="412"/>
      <c r="PXN282" s="412"/>
      <c r="PXO282" s="412"/>
      <c r="PXP282" s="412"/>
      <c r="PXQ282" s="412"/>
      <c r="PXR282" s="412"/>
      <c r="PXS282" s="412"/>
      <c r="PXT282" s="412"/>
      <c r="PXU282" s="412"/>
      <c r="PXV282" s="412"/>
      <c r="PXW282" s="412"/>
      <c r="PXX282" s="412"/>
      <c r="PXY282" s="412"/>
      <c r="PXZ282" s="412"/>
      <c r="PYA282" s="412"/>
      <c r="PYB282" s="412"/>
      <c r="PYC282" s="412"/>
      <c r="PYD282" s="413"/>
      <c r="PYE282" s="413"/>
      <c r="PYF282" s="413"/>
      <c r="PYG282" s="413"/>
      <c r="PYH282" s="413"/>
      <c r="PYI282" s="413"/>
      <c r="PYJ282" s="413"/>
      <c r="PYK282" s="413"/>
      <c r="PYL282" s="413"/>
      <c r="PYM282" s="413"/>
      <c r="PYN282" s="413"/>
      <c r="PYO282" s="413"/>
      <c r="PYP282" s="413"/>
      <c r="PYQ282" s="413"/>
      <c r="PYR282" s="413"/>
      <c r="PYS282" s="413"/>
      <c r="PYT282" s="413"/>
      <c r="PYU282" s="413"/>
      <c r="PYV282" s="413"/>
      <c r="PYW282" s="413"/>
      <c r="PYX282" s="413"/>
      <c r="PYY282" s="413"/>
      <c r="PYZ282" s="413"/>
      <c r="PZA282" s="413"/>
      <c r="PZB282" s="414"/>
      <c r="PZC282" s="414"/>
      <c r="PZD282" s="414"/>
      <c r="PZE282" s="414"/>
      <c r="PZF282" s="414"/>
      <c r="PZG282" s="413"/>
      <c r="PZH282" s="413"/>
      <c r="PZI282" s="414"/>
      <c r="PZJ282" s="414"/>
      <c r="PZK282" s="413"/>
      <c r="PZL282" s="413"/>
      <c r="PZM282" s="414"/>
      <c r="PZN282" s="414"/>
      <c r="PZO282" s="413"/>
      <c r="PZP282" s="413"/>
      <c r="PZQ282" s="413"/>
      <c r="PZR282" s="413"/>
      <c r="PZS282" s="413"/>
      <c r="PZT282" s="413"/>
      <c r="PZU282" s="413"/>
      <c r="PZV282" s="414"/>
      <c r="PZW282" s="414"/>
      <c r="PZX282" s="413"/>
      <c r="PZY282" s="413"/>
      <c r="PZZ282" s="414"/>
      <c r="QAA282" s="414"/>
      <c r="QAB282" s="413"/>
      <c r="QAC282" s="413"/>
      <c r="QAD282" s="413"/>
      <c r="QAE282" s="413"/>
      <c r="QAF282" s="413"/>
      <c r="QAG282" s="407"/>
      <c r="QAH282" s="439"/>
      <c r="QAI282" s="413"/>
      <c r="QAJ282" s="413"/>
      <c r="QAK282" s="413"/>
      <c r="QAL282" s="413"/>
      <c r="QAM282" s="413"/>
      <c r="QAN282" s="413"/>
      <c r="QAO282" s="413"/>
      <c r="QAP282" s="412"/>
      <c r="QAQ282" s="412"/>
      <c r="QAR282" s="412"/>
      <c r="QAS282" s="412"/>
      <c r="QAT282" s="412"/>
      <c r="QAU282" s="412"/>
      <c r="QAV282" s="412"/>
      <c r="QAW282" s="412"/>
      <c r="QAX282" s="412"/>
      <c r="QAY282" s="412"/>
      <c r="QAZ282" s="412"/>
      <c r="QBA282" s="412"/>
      <c r="QBB282" s="412"/>
      <c r="QBC282" s="412"/>
      <c r="QBD282" s="412"/>
      <c r="QBE282" s="412"/>
      <c r="QBF282" s="412"/>
      <c r="QBG282" s="412"/>
      <c r="QBH282" s="412"/>
      <c r="QBI282" s="412"/>
      <c r="QBJ282" s="412"/>
      <c r="QBK282" s="412"/>
      <c r="QBL282" s="412"/>
      <c r="QBM282" s="412"/>
      <c r="QBN282" s="412"/>
      <c r="QBO282" s="412"/>
      <c r="QBP282" s="412"/>
      <c r="QBQ282" s="412"/>
      <c r="QBR282" s="412"/>
      <c r="QBS282" s="412"/>
      <c r="QBT282" s="412"/>
      <c r="QBU282" s="412"/>
      <c r="QBV282" s="412"/>
      <c r="QBW282" s="412"/>
      <c r="QBX282" s="412"/>
      <c r="QBY282" s="412"/>
      <c r="QBZ282" s="412"/>
      <c r="QCA282" s="412"/>
      <c r="QCB282" s="412"/>
      <c r="QCC282" s="412"/>
      <c r="QCD282" s="412"/>
      <c r="QCE282" s="412"/>
      <c r="QCF282" s="412"/>
      <c r="QCG282" s="412"/>
      <c r="QCH282" s="413"/>
      <c r="QCI282" s="413"/>
      <c r="QCJ282" s="413"/>
      <c r="QCK282" s="413"/>
      <c r="QCL282" s="413"/>
      <c r="QCM282" s="413"/>
      <c r="QCN282" s="413"/>
      <c r="QCO282" s="413"/>
      <c r="QCP282" s="413"/>
      <c r="QCQ282" s="413"/>
      <c r="QCR282" s="413"/>
      <c r="QCS282" s="413"/>
      <c r="QCT282" s="413"/>
      <c r="QCU282" s="413"/>
      <c r="QCV282" s="413"/>
      <c r="QCW282" s="413"/>
      <c r="QCX282" s="413"/>
      <c r="QCY282" s="413"/>
      <c r="QCZ282" s="413"/>
      <c r="QDA282" s="413"/>
      <c r="QDB282" s="413"/>
      <c r="QDC282" s="413"/>
      <c r="QDD282" s="413"/>
      <c r="QDE282" s="413"/>
      <c r="QDF282" s="414"/>
      <c r="QDG282" s="414"/>
      <c r="QDH282" s="414"/>
      <c r="QDI282" s="414"/>
      <c r="QDJ282" s="414"/>
      <c r="QDK282" s="413"/>
      <c r="QDL282" s="413"/>
      <c r="QDM282" s="414"/>
      <c r="QDN282" s="414"/>
      <c r="QDO282" s="413"/>
      <c r="QDP282" s="413"/>
      <c r="QDQ282" s="414"/>
      <c r="QDR282" s="414"/>
      <c r="QDS282" s="413"/>
      <c r="QDT282" s="413"/>
      <c r="QDU282" s="413"/>
      <c r="QDV282" s="413"/>
      <c r="QDW282" s="413"/>
      <c r="QDX282" s="413"/>
      <c r="QDY282" s="413"/>
      <c r="QDZ282" s="414"/>
      <c r="QEA282" s="414"/>
      <c r="QEB282" s="413"/>
      <c r="QEC282" s="413"/>
      <c r="QED282" s="414"/>
      <c r="QEE282" s="414"/>
      <c r="QEF282" s="413"/>
      <c r="QEG282" s="413"/>
      <c r="QEH282" s="413"/>
      <c r="QEI282" s="413"/>
      <c r="QEJ282" s="413"/>
      <c r="QEK282" s="407"/>
      <c r="QEL282" s="439"/>
      <c r="QEM282" s="413"/>
      <c r="QEN282" s="413"/>
      <c r="QEO282" s="413"/>
      <c r="QEP282" s="413"/>
      <c r="QEQ282" s="413"/>
      <c r="QER282" s="413"/>
      <c r="QES282" s="413"/>
      <c r="QET282" s="412"/>
      <c r="QEU282" s="412"/>
      <c r="QEV282" s="412"/>
      <c r="QEW282" s="412"/>
      <c r="QEX282" s="412"/>
      <c r="QEY282" s="412"/>
      <c r="QEZ282" s="412"/>
      <c r="QFA282" s="412"/>
      <c r="QFB282" s="412"/>
      <c r="QFC282" s="412"/>
      <c r="QFD282" s="412"/>
      <c r="QFE282" s="412"/>
      <c r="QFF282" s="412"/>
      <c r="QFG282" s="412"/>
      <c r="QFH282" s="412"/>
      <c r="QFI282" s="412"/>
      <c r="QFJ282" s="412"/>
      <c r="QFK282" s="412"/>
      <c r="QFL282" s="412"/>
      <c r="QFM282" s="412"/>
      <c r="QFN282" s="412"/>
      <c r="QFO282" s="412"/>
      <c r="QFP282" s="412"/>
      <c r="QFQ282" s="412"/>
      <c r="QFR282" s="412"/>
      <c r="QFS282" s="412"/>
      <c r="QFT282" s="412"/>
      <c r="QFU282" s="412"/>
      <c r="QFV282" s="412"/>
      <c r="QFW282" s="412"/>
      <c r="QFX282" s="412"/>
      <c r="QFY282" s="412"/>
      <c r="QFZ282" s="412"/>
      <c r="QGA282" s="412"/>
      <c r="QGB282" s="412"/>
      <c r="QGC282" s="412"/>
      <c r="QGD282" s="412"/>
      <c r="QGE282" s="412"/>
      <c r="QGF282" s="412"/>
      <c r="QGG282" s="412"/>
      <c r="QGH282" s="412"/>
      <c r="QGI282" s="412"/>
      <c r="QGJ282" s="412"/>
      <c r="QGK282" s="412"/>
      <c r="QGL282" s="413"/>
      <c r="QGM282" s="413"/>
      <c r="QGN282" s="413"/>
      <c r="QGO282" s="413"/>
      <c r="QGP282" s="413"/>
      <c r="QGQ282" s="413"/>
      <c r="QGR282" s="413"/>
      <c r="QGS282" s="413"/>
      <c r="QGT282" s="413"/>
      <c r="QGU282" s="413"/>
      <c r="QGV282" s="413"/>
      <c r="QGW282" s="413"/>
      <c r="QGX282" s="413"/>
      <c r="QGY282" s="413"/>
      <c r="QGZ282" s="413"/>
      <c r="QHA282" s="413"/>
      <c r="QHB282" s="413"/>
      <c r="QHC282" s="413"/>
      <c r="QHD282" s="413"/>
      <c r="QHE282" s="413"/>
      <c r="QHF282" s="413"/>
      <c r="QHG282" s="413"/>
      <c r="QHH282" s="413"/>
      <c r="QHI282" s="413"/>
      <c r="QHJ282" s="414"/>
      <c r="QHK282" s="414"/>
      <c r="QHL282" s="414"/>
      <c r="QHM282" s="414"/>
      <c r="QHN282" s="414"/>
      <c r="QHO282" s="413"/>
      <c r="QHP282" s="413"/>
      <c r="QHQ282" s="414"/>
      <c r="QHR282" s="414"/>
      <c r="QHS282" s="413"/>
      <c r="QHT282" s="413"/>
      <c r="QHU282" s="414"/>
      <c r="QHV282" s="414"/>
      <c r="QHW282" s="413"/>
      <c r="QHX282" s="413"/>
      <c r="QHY282" s="413"/>
      <c r="QHZ282" s="413"/>
      <c r="QIA282" s="413"/>
      <c r="QIB282" s="413"/>
      <c r="QIC282" s="413"/>
      <c r="QID282" s="414"/>
      <c r="QIE282" s="414"/>
      <c r="QIF282" s="413"/>
      <c r="QIG282" s="413"/>
      <c r="QIH282" s="414"/>
      <c r="QII282" s="414"/>
      <c r="QIJ282" s="413"/>
      <c r="QIK282" s="413"/>
      <c r="QIL282" s="413"/>
      <c r="QIM282" s="413"/>
      <c r="QIN282" s="413"/>
      <c r="QIO282" s="407"/>
      <c r="QIP282" s="439"/>
      <c r="QIQ282" s="413"/>
      <c r="QIR282" s="413"/>
      <c r="QIS282" s="413"/>
      <c r="QIT282" s="413"/>
      <c r="QIU282" s="413"/>
      <c r="QIV282" s="413"/>
      <c r="QIW282" s="413"/>
      <c r="QIX282" s="412"/>
      <c r="QIY282" s="412"/>
      <c r="QIZ282" s="412"/>
      <c r="QJA282" s="412"/>
      <c r="QJB282" s="412"/>
      <c r="QJC282" s="412"/>
      <c r="QJD282" s="412"/>
      <c r="QJE282" s="412"/>
      <c r="QJF282" s="412"/>
      <c r="QJG282" s="412"/>
      <c r="QJH282" s="412"/>
      <c r="QJI282" s="412"/>
      <c r="QJJ282" s="412"/>
      <c r="QJK282" s="412"/>
      <c r="QJL282" s="412"/>
      <c r="QJM282" s="412"/>
      <c r="QJN282" s="412"/>
      <c r="QJO282" s="412"/>
      <c r="QJP282" s="412"/>
      <c r="QJQ282" s="412"/>
      <c r="QJR282" s="412"/>
      <c r="QJS282" s="412"/>
      <c r="QJT282" s="412"/>
      <c r="QJU282" s="412"/>
      <c r="QJV282" s="412"/>
      <c r="QJW282" s="412"/>
      <c r="QJX282" s="412"/>
      <c r="QJY282" s="412"/>
      <c r="QJZ282" s="412"/>
      <c r="QKA282" s="412"/>
      <c r="QKB282" s="412"/>
      <c r="QKC282" s="412"/>
      <c r="QKD282" s="412"/>
      <c r="QKE282" s="412"/>
      <c r="QKF282" s="412"/>
      <c r="QKG282" s="412"/>
      <c r="QKH282" s="412"/>
      <c r="QKI282" s="412"/>
      <c r="QKJ282" s="412"/>
      <c r="QKK282" s="412"/>
      <c r="QKL282" s="412"/>
      <c r="QKM282" s="412"/>
      <c r="QKN282" s="412"/>
      <c r="QKO282" s="412"/>
      <c r="QKP282" s="413"/>
      <c r="QKQ282" s="413"/>
      <c r="QKR282" s="413"/>
      <c r="QKS282" s="413"/>
      <c r="QKT282" s="413"/>
      <c r="QKU282" s="413"/>
      <c r="QKV282" s="413"/>
      <c r="QKW282" s="413"/>
      <c r="QKX282" s="413"/>
      <c r="QKY282" s="413"/>
      <c r="QKZ282" s="413"/>
      <c r="QLA282" s="413"/>
      <c r="QLB282" s="413"/>
      <c r="QLC282" s="413"/>
      <c r="QLD282" s="413"/>
      <c r="QLE282" s="413"/>
      <c r="QLF282" s="413"/>
      <c r="QLG282" s="413"/>
      <c r="QLH282" s="413"/>
      <c r="QLI282" s="413"/>
      <c r="QLJ282" s="413"/>
      <c r="QLK282" s="413"/>
      <c r="QLL282" s="413"/>
      <c r="QLM282" s="413"/>
      <c r="QLN282" s="414"/>
      <c r="QLO282" s="414"/>
      <c r="QLP282" s="414"/>
      <c r="QLQ282" s="414"/>
      <c r="QLR282" s="414"/>
      <c r="QLS282" s="413"/>
      <c r="QLT282" s="413"/>
      <c r="QLU282" s="414"/>
      <c r="QLV282" s="414"/>
      <c r="QLW282" s="413"/>
      <c r="QLX282" s="413"/>
      <c r="QLY282" s="414"/>
      <c r="QLZ282" s="414"/>
      <c r="QMA282" s="413"/>
      <c r="QMB282" s="413"/>
      <c r="QMC282" s="413"/>
      <c r="QMD282" s="413"/>
      <c r="QME282" s="413"/>
      <c r="QMF282" s="413"/>
      <c r="QMG282" s="413"/>
      <c r="QMH282" s="414"/>
      <c r="QMI282" s="414"/>
      <c r="QMJ282" s="413"/>
      <c r="QMK282" s="413"/>
      <c r="QML282" s="414"/>
      <c r="QMM282" s="414"/>
      <c r="QMN282" s="413"/>
      <c r="QMO282" s="413"/>
      <c r="QMP282" s="413"/>
      <c r="QMQ282" s="413"/>
      <c r="QMR282" s="413"/>
      <c r="QMS282" s="407"/>
      <c r="QMT282" s="439"/>
      <c r="QMU282" s="413"/>
      <c r="QMV282" s="413"/>
      <c r="QMW282" s="413"/>
      <c r="QMX282" s="413"/>
      <c r="QMY282" s="413"/>
      <c r="QMZ282" s="413"/>
      <c r="QNA282" s="413"/>
      <c r="QNB282" s="412"/>
      <c r="QNC282" s="412"/>
      <c r="QND282" s="412"/>
      <c r="QNE282" s="412"/>
      <c r="QNF282" s="412"/>
      <c r="QNG282" s="412"/>
      <c r="QNH282" s="412"/>
      <c r="QNI282" s="412"/>
      <c r="QNJ282" s="412"/>
      <c r="QNK282" s="412"/>
      <c r="QNL282" s="412"/>
      <c r="QNM282" s="412"/>
      <c r="QNN282" s="412"/>
      <c r="QNO282" s="412"/>
      <c r="QNP282" s="412"/>
      <c r="QNQ282" s="412"/>
      <c r="QNR282" s="412"/>
      <c r="QNS282" s="412"/>
      <c r="QNT282" s="412"/>
      <c r="QNU282" s="412"/>
      <c r="QNV282" s="412"/>
      <c r="QNW282" s="412"/>
      <c r="QNX282" s="412"/>
      <c r="QNY282" s="412"/>
      <c r="QNZ282" s="412"/>
      <c r="QOA282" s="412"/>
      <c r="QOB282" s="412"/>
      <c r="QOC282" s="412"/>
      <c r="QOD282" s="412"/>
      <c r="QOE282" s="412"/>
      <c r="QOF282" s="412"/>
      <c r="QOG282" s="412"/>
      <c r="QOH282" s="412"/>
      <c r="QOI282" s="412"/>
      <c r="QOJ282" s="412"/>
      <c r="QOK282" s="412"/>
      <c r="QOL282" s="412"/>
      <c r="QOM282" s="412"/>
      <c r="QON282" s="412"/>
      <c r="QOO282" s="412"/>
      <c r="QOP282" s="412"/>
      <c r="QOQ282" s="412"/>
      <c r="QOR282" s="412"/>
      <c r="QOS282" s="412"/>
      <c r="QOT282" s="413"/>
      <c r="QOU282" s="413"/>
      <c r="QOV282" s="413"/>
      <c r="QOW282" s="413"/>
      <c r="QOX282" s="413"/>
      <c r="QOY282" s="413"/>
      <c r="QOZ282" s="413"/>
      <c r="QPA282" s="413"/>
      <c r="QPB282" s="413"/>
      <c r="QPC282" s="413"/>
      <c r="QPD282" s="413"/>
      <c r="QPE282" s="413"/>
      <c r="QPF282" s="413"/>
      <c r="QPG282" s="413"/>
      <c r="QPH282" s="413"/>
      <c r="QPI282" s="413"/>
      <c r="QPJ282" s="413"/>
      <c r="QPK282" s="413"/>
      <c r="QPL282" s="413"/>
      <c r="QPM282" s="413"/>
      <c r="QPN282" s="413"/>
      <c r="QPO282" s="413"/>
      <c r="QPP282" s="413"/>
      <c r="QPQ282" s="413"/>
      <c r="QPR282" s="414"/>
      <c r="QPS282" s="414"/>
      <c r="QPT282" s="414"/>
      <c r="QPU282" s="414"/>
      <c r="QPV282" s="414"/>
      <c r="QPW282" s="413"/>
      <c r="QPX282" s="413"/>
      <c r="QPY282" s="414"/>
      <c r="QPZ282" s="414"/>
      <c r="QQA282" s="413"/>
      <c r="QQB282" s="413"/>
      <c r="QQC282" s="414"/>
      <c r="QQD282" s="414"/>
      <c r="QQE282" s="413"/>
      <c r="QQF282" s="413"/>
      <c r="QQG282" s="413"/>
      <c r="QQH282" s="413"/>
      <c r="QQI282" s="413"/>
      <c r="QQJ282" s="413"/>
      <c r="QQK282" s="413"/>
      <c r="QQL282" s="414"/>
      <c r="QQM282" s="414"/>
      <c r="QQN282" s="413"/>
      <c r="QQO282" s="413"/>
      <c r="QQP282" s="414"/>
      <c r="QQQ282" s="414"/>
      <c r="QQR282" s="413"/>
      <c r="QQS282" s="413"/>
      <c r="QQT282" s="413"/>
      <c r="QQU282" s="413"/>
      <c r="QQV282" s="413"/>
      <c r="QQW282" s="407"/>
      <c r="QQX282" s="439"/>
      <c r="QQY282" s="413"/>
      <c r="QQZ282" s="413"/>
      <c r="QRA282" s="413"/>
      <c r="QRB282" s="413"/>
      <c r="QRC282" s="413"/>
      <c r="QRD282" s="413"/>
      <c r="QRE282" s="413"/>
      <c r="QRF282" s="412"/>
      <c r="QRG282" s="412"/>
      <c r="QRH282" s="412"/>
      <c r="QRI282" s="412"/>
      <c r="QRJ282" s="412"/>
      <c r="QRK282" s="412"/>
      <c r="QRL282" s="412"/>
      <c r="QRM282" s="412"/>
      <c r="QRN282" s="412"/>
      <c r="QRO282" s="412"/>
      <c r="QRP282" s="412"/>
      <c r="QRQ282" s="412"/>
      <c r="QRR282" s="412"/>
      <c r="QRS282" s="412"/>
      <c r="QRT282" s="412"/>
      <c r="QRU282" s="412"/>
      <c r="QRV282" s="412"/>
      <c r="QRW282" s="412"/>
      <c r="QRX282" s="412"/>
      <c r="QRY282" s="412"/>
      <c r="QRZ282" s="412"/>
      <c r="QSA282" s="412"/>
      <c r="QSB282" s="412"/>
      <c r="QSC282" s="412"/>
      <c r="QSD282" s="412"/>
      <c r="QSE282" s="412"/>
      <c r="QSF282" s="412"/>
      <c r="QSG282" s="412"/>
      <c r="QSH282" s="412"/>
      <c r="QSI282" s="412"/>
      <c r="QSJ282" s="412"/>
      <c r="QSK282" s="412"/>
      <c r="QSL282" s="412"/>
      <c r="QSM282" s="412"/>
      <c r="QSN282" s="412"/>
      <c r="QSO282" s="412"/>
      <c r="QSP282" s="412"/>
      <c r="QSQ282" s="412"/>
      <c r="QSR282" s="412"/>
      <c r="QSS282" s="412"/>
      <c r="QST282" s="412"/>
      <c r="QSU282" s="412"/>
      <c r="QSV282" s="412"/>
      <c r="QSW282" s="412"/>
      <c r="QSX282" s="413"/>
      <c r="QSY282" s="413"/>
      <c r="QSZ282" s="413"/>
      <c r="QTA282" s="413"/>
      <c r="QTB282" s="413"/>
      <c r="QTC282" s="413"/>
      <c r="QTD282" s="413"/>
      <c r="QTE282" s="413"/>
      <c r="QTF282" s="413"/>
      <c r="QTG282" s="413"/>
      <c r="QTH282" s="413"/>
      <c r="QTI282" s="413"/>
      <c r="QTJ282" s="413"/>
      <c r="QTK282" s="413"/>
      <c r="QTL282" s="413"/>
      <c r="QTM282" s="413"/>
      <c r="QTN282" s="413"/>
      <c r="QTO282" s="413"/>
      <c r="QTP282" s="413"/>
      <c r="QTQ282" s="413"/>
      <c r="QTR282" s="413"/>
      <c r="QTS282" s="413"/>
      <c r="QTT282" s="413"/>
      <c r="QTU282" s="413"/>
      <c r="QTV282" s="414"/>
      <c r="QTW282" s="414"/>
      <c r="QTX282" s="414"/>
      <c r="QTY282" s="414"/>
      <c r="QTZ282" s="414"/>
      <c r="QUA282" s="413"/>
      <c r="QUB282" s="413"/>
      <c r="QUC282" s="414"/>
      <c r="QUD282" s="414"/>
      <c r="QUE282" s="413"/>
      <c r="QUF282" s="413"/>
      <c r="QUG282" s="414"/>
      <c r="QUH282" s="414"/>
      <c r="QUI282" s="413"/>
      <c r="QUJ282" s="413"/>
      <c r="QUK282" s="413"/>
      <c r="QUL282" s="413"/>
      <c r="QUM282" s="413"/>
      <c r="QUN282" s="413"/>
      <c r="QUO282" s="413"/>
      <c r="QUP282" s="414"/>
      <c r="QUQ282" s="414"/>
      <c r="QUR282" s="413"/>
      <c r="QUS282" s="413"/>
      <c r="QUT282" s="414"/>
      <c r="QUU282" s="414"/>
      <c r="QUV282" s="413"/>
      <c r="QUW282" s="413"/>
      <c r="QUX282" s="413"/>
      <c r="QUY282" s="413"/>
      <c r="QUZ282" s="413"/>
      <c r="QVA282" s="407"/>
      <c r="QVB282" s="439"/>
      <c r="QVC282" s="413"/>
      <c r="QVD282" s="413"/>
      <c r="QVE282" s="413"/>
      <c r="QVF282" s="413"/>
      <c r="QVG282" s="413"/>
      <c r="QVH282" s="413"/>
      <c r="QVI282" s="413"/>
      <c r="QVJ282" s="412"/>
      <c r="QVK282" s="412"/>
      <c r="QVL282" s="412"/>
      <c r="QVM282" s="412"/>
      <c r="QVN282" s="412"/>
      <c r="QVO282" s="412"/>
      <c r="QVP282" s="412"/>
      <c r="QVQ282" s="412"/>
      <c r="QVR282" s="412"/>
      <c r="QVS282" s="412"/>
      <c r="QVT282" s="412"/>
      <c r="QVU282" s="412"/>
      <c r="QVV282" s="412"/>
      <c r="QVW282" s="412"/>
      <c r="QVX282" s="412"/>
      <c r="QVY282" s="412"/>
      <c r="QVZ282" s="412"/>
      <c r="QWA282" s="412"/>
      <c r="QWB282" s="412"/>
      <c r="QWC282" s="412"/>
      <c r="QWD282" s="412"/>
      <c r="QWE282" s="412"/>
      <c r="QWF282" s="412"/>
      <c r="QWG282" s="412"/>
      <c r="QWH282" s="412"/>
      <c r="QWI282" s="412"/>
      <c r="QWJ282" s="412"/>
      <c r="QWK282" s="412"/>
      <c r="QWL282" s="412"/>
      <c r="QWM282" s="412"/>
      <c r="QWN282" s="412"/>
      <c r="QWO282" s="412"/>
      <c r="QWP282" s="412"/>
      <c r="QWQ282" s="412"/>
      <c r="QWR282" s="412"/>
      <c r="QWS282" s="412"/>
      <c r="QWT282" s="412"/>
      <c r="QWU282" s="412"/>
      <c r="QWV282" s="412"/>
      <c r="QWW282" s="412"/>
      <c r="QWX282" s="412"/>
      <c r="QWY282" s="412"/>
      <c r="QWZ282" s="412"/>
      <c r="QXA282" s="412"/>
      <c r="QXB282" s="413"/>
      <c r="QXC282" s="413"/>
      <c r="QXD282" s="413"/>
      <c r="QXE282" s="413"/>
      <c r="QXF282" s="413"/>
      <c r="QXG282" s="413"/>
      <c r="QXH282" s="413"/>
      <c r="QXI282" s="413"/>
      <c r="QXJ282" s="413"/>
      <c r="QXK282" s="413"/>
      <c r="QXL282" s="413"/>
      <c r="QXM282" s="413"/>
      <c r="QXN282" s="413"/>
      <c r="QXO282" s="413"/>
      <c r="QXP282" s="413"/>
      <c r="QXQ282" s="413"/>
      <c r="QXR282" s="413"/>
      <c r="QXS282" s="413"/>
      <c r="QXT282" s="413"/>
      <c r="QXU282" s="413"/>
      <c r="QXV282" s="413"/>
      <c r="QXW282" s="413"/>
      <c r="QXX282" s="413"/>
      <c r="QXY282" s="413"/>
      <c r="QXZ282" s="414"/>
      <c r="QYA282" s="414"/>
      <c r="QYB282" s="414"/>
      <c r="QYC282" s="414"/>
      <c r="QYD282" s="414"/>
      <c r="QYE282" s="413"/>
      <c r="QYF282" s="413"/>
      <c r="QYG282" s="414"/>
      <c r="QYH282" s="414"/>
      <c r="QYI282" s="413"/>
      <c r="QYJ282" s="413"/>
      <c r="QYK282" s="414"/>
      <c r="QYL282" s="414"/>
      <c r="QYM282" s="413"/>
      <c r="QYN282" s="413"/>
      <c r="QYO282" s="413"/>
      <c r="QYP282" s="413"/>
      <c r="QYQ282" s="413"/>
      <c r="QYR282" s="413"/>
      <c r="QYS282" s="413"/>
      <c r="QYT282" s="414"/>
      <c r="QYU282" s="414"/>
      <c r="QYV282" s="413"/>
      <c r="QYW282" s="413"/>
      <c r="QYX282" s="414"/>
      <c r="QYY282" s="414"/>
      <c r="QYZ282" s="413"/>
      <c r="QZA282" s="413"/>
      <c r="QZB282" s="413"/>
      <c r="QZC282" s="413"/>
      <c r="QZD282" s="413"/>
      <c r="QZE282" s="407"/>
      <c r="QZF282" s="439"/>
      <c r="QZG282" s="413"/>
      <c r="QZH282" s="413"/>
      <c r="QZI282" s="413"/>
      <c r="QZJ282" s="413"/>
      <c r="QZK282" s="413"/>
      <c r="QZL282" s="413"/>
      <c r="QZM282" s="413"/>
      <c r="QZN282" s="412"/>
      <c r="QZO282" s="412"/>
      <c r="QZP282" s="412"/>
      <c r="QZQ282" s="412"/>
      <c r="QZR282" s="412"/>
      <c r="QZS282" s="412"/>
      <c r="QZT282" s="412"/>
      <c r="QZU282" s="412"/>
      <c r="QZV282" s="412"/>
      <c r="QZW282" s="412"/>
      <c r="QZX282" s="412"/>
      <c r="QZY282" s="412"/>
      <c r="QZZ282" s="412"/>
      <c r="RAA282" s="412"/>
      <c r="RAB282" s="412"/>
      <c r="RAC282" s="412"/>
      <c r="RAD282" s="412"/>
      <c r="RAE282" s="412"/>
      <c r="RAF282" s="412"/>
      <c r="RAG282" s="412"/>
      <c r="RAH282" s="412"/>
      <c r="RAI282" s="412"/>
      <c r="RAJ282" s="412"/>
      <c r="RAK282" s="412"/>
      <c r="RAL282" s="412"/>
      <c r="RAM282" s="412"/>
      <c r="RAN282" s="412"/>
      <c r="RAO282" s="412"/>
      <c r="RAP282" s="412"/>
      <c r="RAQ282" s="412"/>
      <c r="RAR282" s="412"/>
      <c r="RAS282" s="412"/>
      <c r="RAT282" s="412"/>
      <c r="RAU282" s="412"/>
      <c r="RAV282" s="412"/>
      <c r="RAW282" s="412"/>
      <c r="RAX282" s="412"/>
      <c r="RAY282" s="412"/>
      <c r="RAZ282" s="412"/>
      <c r="RBA282" s="412"/>
      <c r="RBB282" s="412"/>
      <c r="RBC282" s="412"/>
      <c r="RBD282" s="412"/>
      <c r="RBE282" s="412"/>
      <c r="RBF282" s="413"/>
      <c r="RBG282" s="413"/>
      <c r="RBH282" s="413"/>
      <c r="RBI282" s="413"/>
      <c r="RBJ282" s="413"/>
      <c r="RBK282" s="413"/>
      <c r="RBL282" s="413"/>
      <c r="RBM282" s="413"/>
      <c r="RBN282" s="413"/>
      <c r="RBO282" s="413"/>
      <c r="RBP282" s="413"/>
      <c r="RBQ282" s="413"/>
      <c r="RBR282" s="413"/>
      <c r="RBS282" s="413"/>
      <c r="RBT282" s="413"/>
      <c r="RBU282" s="413"/>
      <c r="RBV282" s="413"/>
      <c r="RBW282" s="413"/>
      <c r="RBX282" s="413"/>
      <c r="RBY282" s="413"/>
      <c r="RBZ282" s="413"/>
      <c r="RCA282" s="413"/>
      <c r="RCB282" s="413"/>
    </row>
    <row r="283" spans="1:12248" s="71" customFormat="1" ht="36.75" hidden="1" customHeight="1" x14ac:dyDescent="0.3">
      <c r="B283" s="216"/>
      <c r="C283" s="129" t="s">
        <v>108</v>
      </c>
      <c r="D283" s="188">
        <f t="shared" ref="D283:D300" si="1046">E283</f>
        <v>317321.8</v>
      </c>
      <c r="E283" s="188">
        <v>317321.8</v>
      </c>
      <c r="F283" s="188"/>
      <c r="G283" s="189"/>
      <c r="H283" s="276"/>
      <c r="I283" s="276"/>
      <c r="J283" s="567">
        <f t="shared" si="1013"/>
        <v>0</v>
      </c>
      <c r="K283" s="188">
        <v>317321.8</v>
      </c>
      <c r="L283" s="43"/>
      <c r="M283" s="130"/>
      <c r="N283" s="603" t="e">
        <f t="shared" si="1043"/>
        <v>#DIV/0!</v>
      </c>
      <c r="O283" s="37"/>
      <c r="P283" s="43"/>
      <c r="Q283" s="43"/>
      <c r="R283" s="43"/>
      <c r="S283" s="130">
        <f t="shared" si="1019"/>
        <v>0</v>
      </c>
      <c r="T283" s="43"/>
      <c r="U283" s="130"/>
      <c r="V283" s="629">
        <f t="shared" si="1022"/>
        <v>0</v>
      </c>
      <c r="W283" s="130"/>
      <c r="X283" s="43"/>
      <c r="Y283" s="37"/>
      <c r="Z283" s="629" t="e">
        <f t="shared" si="1023"/>
        <v>#DIV/0!</v>
      </c>
      <c r="AA283" s="43"/>
      <c r="AB283" s="43"/>
      <c r="AC283" s="458">
        <f t="shared" si="1017"/>
        <v>0</v>
      </c>
      <c r="AD283" s="622">
        <f t="shared" si="1015"/>
        <v>0</v>
      </c>
      <c r="AE283" s="43"/>
      <c r="AF283" s="43"/>
      <c r="AG283" s="130"/>
      <c r="AH283" s="622" t="e">
        <f t="shared" si="1016"/>
        <v>#DIV/0!</v>
      </c>
      <c r="AI283" s="37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130"/>
      <c r="AV283" s="130">
        <f t="shared" ref="AV283:AV300" si="1047">AW283</f>
        <v>317321.8</v>
      </c>
      <c r="AW283" s="130">
        <v>317321.8</v>
      </c>
      <c r="AX283" s="130"/>
      <c r="AY283" s="37"/>
      <c r="AZ283" s="43"/>
      <c r="BA283" s="306">
        <f t="shared" si="610"/>
        <v>0</v>
      </c>
      <c r="BB283" s="43"/>
      <c r="BC283" s="43"/>
      <c r="BD283" s="43"/>
      <c r="BE283" s="130">
        <f t="shared" si="608"/>
        <v>317321.8</v>
      </c>
      <c r="BF283" s="130">
        <f t="shared" si="1044"/>
        <v>317321.8</v>
      </c>
      <c r="BG283" s="37">
        <f t="shared" si="1045"/>
        <v>0</v>
      </c>
      <c r="BH283" s="43"/>
      <c r="BI283" s="130">
        <f t="shared" ref="BI283:BI300" si="1048">BJ283</f>
        <v>0</v>
      </c>
      <c r="BJ283" s="130">
        <v>0</v>
      </c>
      <c r="BK283" s="130"/>
      <c r="BL283" s="37"/>
      <c r="BM283" s="43"/>
      <c r="BN283" s="130"/>
      <c r="BO283" s="130">
        <f t="shared" ref="BO283:BO300" si="1049">BP283</f>
        <v>0</v>
      </c>
      <c r="BP283" s="130">
        <v>0</v>
      </c>
      <c r="BQ283" s="130"/>
      <c r="BR283" s="37"/>
      <c r="BS283" s="43"/>
      <c r="BT283" s="37"/>
      <c r="BU283" s="43"/>
      <c r="BV283" s="130">
        <f t="shared" ref="BV283:BV300" si="1050">BW283</f>
        <v>0</v>
      </c>
      <c r="BW283" s="130">
        <v>0</v>
      </c>
      <c r="BX283" s="130"/>
      <c r="BY283" s="37"/>
      <c r="BZ283" s="43"/>
      <c r="CA283" s="130">
        <f t="shared" si="1026"/>
        <v>0</v>
      </c>
      <c r="CB283" s="188"/>
      <c r="CC283" s="189"/>
      <c r="CD283" s="276"/>
      <c r="CE283" s="130">
        <f t="shared" si="1027"/>
        <v>0</v>
      </c>
      <c r="CF283" s="188"/>
      <c r="CG283" s="188"/>
      <c r="CH283" s="189"/>
      <c r="CI283" s="276"/>
      <c r="CJ283" s="130"/>
      <c r="CK283" s="130">
        <f t="shared" ref="CK283:CK300" si="1051">CL283</f>
        <v>0</v>
      </c>
      <c r="CL283" s="130">
        <v>0</v>
      </c>
      <c r="CM283" s="130"/>
      <c r="CN283" s="37"/>
      <c r="CO283" s="43"/>
    </row>
    <row r="284" spans="1:12248" s="71" customFormat="1" ht="36.75" hidden="1" customHeight="1" x14ac:dyDescent="0.3">
      <c r="B284" s="216"/>
      <c r="C284" s="129" t="s">
        <v>108</v>
      </c>
      <c r="D284" s="188">
        <f t="shared" si="1046"/>
        <v>0</v>
      </c>
      <c r="E284" s="188"/>
      <c r="F284" s="188"/>
      <c r="G284" s="189"/>
      <c r="H284" s="276"/>
      <c r="I284" s="276"/>
      <c r="J284" s="567" t="e">
        <f t="shared" si="1013"/>
        <v>#DIV/0!</v>
      </c>
      <c r="K284" s="188"/>
      <c r="L284" s="43"/>
      <c r="M284" s="130"/>
      <c r="N284" s="603" t="e">
        <f t="shared" si="1043"/>
        <v>#DIV/0!</v>
      </c>
      <c r="O284" s="37"/>
      <c r="P284" s="43"/>
      <c r="Q284" s="43"/>
      <c r="R284" s="43"/>
      <c r="S284" s="130">
        <f t="shared" si="1019"/>
        <v>0</v>
      </c>
      <c r="T284" s="43"/>
      <c r="U284" s="130"/>
      <c r="V284" s="629" t="e">
        <f t="shared" si="1022"/>
        <v>#DIV/0!</v>
      </c>
      <c r="W284" s="130"/>
      <c r="X284" s="43"/>
      <c r="Y284" s="37"/>
      <c r="Z284" s="629" t="e">
        <f t="shared" si="1023"/>
        <v>#DIV/0!</v>
      </c>
      <c r="AA284" s="43"/>
      <c r="AB284" s="43"/>
      <c r="AC284" s="458">
        <f t="shared" si="1017"/>
        <v>0</v>
      </c>
      <c r="AD284" s="622" t="e">
        <f t="shared" si="1015"/>
        <v>#DIV/0!</v>
      </c>
      <c r="AE284" s="43"/>
      <c r="AF284" s="43"/>
      <c r="AG284" s="130"/>
      <c r="AH284" s="622" t="e">
        <f t="shared" si="1016"/>
        <v>#DIV/0!</v>
      </c>
      <c r="AI284" s="37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130"/>
      <c r="AV284" s="130">
        <f t="shared" si="1047"/>
        <v>0</v>
      </c>
      <c r="AW284" s="130"/>
      <c r="AX284" s="130"/>
      <c r="AY284" s="37"/>
      <c r="AZ284" s="43"/>
      <c r="BA284" s="306">
        <f t="shared" si="610"/>
        <v>0</v>
      </c>
      <c r="BB284" s="43"/>
      <c r="BC284" s="43"/>
      <c r="BD284" s="43"/>
      <c r="BE284" s="130">
        <f t="shared" si="608"/>
        <v>0</v>
      </c>
      <c r="BF284" s="130">
        <f t="shared" si="1044"/>
        <v>0</v>
      </c>
      <c r="BG284" s="37">
        <f t="shared" si="1045"/>
        <v>0</v>
      </c>
      <c r="BH284" s="43"/>
      <c r="BI284" s="130">
        <f t="shared" si="1048"/>
        <v>0</v>
      </c>
      <c r="BJ284" s="130"/>
      <c r="BK284" s="130"/>
      <c r="BL284" s="37"/>
      <c r="BM284" s="43"/>
      <c r="BN284" s="130"/>
      <c r="BO284" s="130">
        <f t="shared" si="1049"/>
        <v>0</v>
      </c>
      <c r="BP284" s="130"/>
      <c r="BQ284" s="130"/>
      <c r="BR284" s="37"/>
      <c r="BS284" s="43"/>
      <c r="BT284" s="37"/>
      <c r="BU284" s="43"/>
      <c r="BV284" s="130">
        <f t="shared" si="1050"/>
        <v>0</v>
      </c>
      <c r="BW284" s="130"/>
      <c r="BX284" s="130"/>
      <c r="BY284" s="37"/>
      <c r="BZ284" s="43"/>
      <c r="CA284" s="130">
        <f t="shared" si="1026"/>
        <v>0</v>
      </c>
      <c r="CB284" s="188"/>
      <c r="CC284" s="189"/>
      <c r="CD284" s="276"/>
      <c r="CE284" s="130">
        <f t="shared" si="1027"/>
        <v>0</v>
      </c>
      <c r="CF284" s="188"/>
      <c r="CG284" s="188"/>
      <c r="CH284" s="189"/>
      <c r="CI284" s="276"/>
      <c r="CJ284" s="130"/>
      <c r="CK284" s="130">
        <f t="shared" si="1051"/>
        <v>0</v>
      </c>
      <c r="CL284" s="130"/>
      <c r="CM284" s="130"/>
      <c r="CN284" s="37"/>
      <c r="CO284" s="43"/>
    </row>
    <row r="285" spans="1:12248" s="71" customFormat="1" ht="91.5" hidden="1" customHeight="1" x14ac:dyDescent="0.3">
      <c r="B285" s="217" t="s">
        <v>12</v>
      </c>
      <c r="C285" s="129" t="s">
        <v>108</v>
      </c>
      <c r="D285" s="188">
        <f t="shared" si="1046"/>
        <v>0</v>
      </c>
      <c r="E285" s="188"/>
      <c r="F285" s="188"/>
      <c r="G285" s="189"/>
      <c r="H285" s="276"/>
      <c r="I285" s="276"/>
      <c r="J285" s="567" t="e">
        <f t="shared" si="1013"/>
        <v>#DIV/0!</v>
      </c>
      <c r="K285" s="188"/>
      <c r="L285" s="43"/>
      <c r="M285" s="130"/>
      <c r="N285" s="603" t="e">
        <f t="shared" si="1043"/>
        <v>#DIV/0!</v>
      </c>
      <c r="O285" s="37"/>
      <c r="P285" s="43"/>
      <c r="Q285" s="43"/>
      <c r="R285" s="43"/>
      <c r="S285" s="130">
        <f t="shared" si="1019"/>
        <v>0</v>
      </c>
      <c r="T285" s="43"/>
      <c r="U285" s="130"/>
      <c r="V285" s="629" t="e">
        <f t="shared" si="1022"/>
        <v>#DIV/0!</v>
      </c>
      <c r="W285" s="130"/>
      <c r="X285" s="43"/>
      <c r="Y285" s="37"/>
      <c r="Z285" s="629" t="e">
        <f t="shared" si="1023"/>
        <v>#DIV/0!</v>
      </c>
      <c r="AA285" s="43"/>
      <c r="AB285" s="43"/>
      <c r="AC285" s="458">
        <f t="shared" si="1017"/>
        <v>0</v>
      </c>
      <c r="AD285" s="622" t="e">
        <f t="shared" si="1015"/>
        <v>#DIV/0!</v>
      </c>
      <c r="AE285" s="43"/>
      <c r="AF285" s="43"/>
      <c r="AG285" s="130"/>
      <c r="AH285" s="622" t="e">
        <f t="shared" si="1016"/>
        <v>#DIV/0!</v>
      </c>
      <c r="AI285" s="37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130"/>
      <c r="AV285" s="130">
        <f t="shared" si="1047"/>
        <v>0</v>
      </c>
      <c r="AW285" s="130"/>
      <c r="AX285" s="130"/>
      <c r="AY285" s="37"/>
      <c r="AZ285" s="43"/>
      <c r="BA285" s="306">
        <f t="shared" si="610"/>
        <v>0</v>
      </c>
      <c r="BB285" s="43"/>
      <c r="BC285" s="43"/>
      <c r="BD285" s="43"/>
      <c r="BE285" s="130">
        <f t="shared" si="608"/>
        <v>0</v>
      </c>
      <c r="BF285" s="130">
        <f t="shared" si="1044"/>
        <v>0</v>
      </c>
      <c r="BG285" s="37">
        <f t="shared" si="1045"/>
        <v>0</v>
      </c>
      <c r="BH285" s="43"/>
      <c r="BI285" s="130">
        <f t="shared" si="1048"/>
        <v>0</v>
      </c>
      <c r="BJ285" s="130"/>
      <c r="BK285" s="130"/>
      <c r="BL285" s="37"/>
      <c r="BM285" s="43"/>
      <c r="BN285" s="130"/>
      <c r="BO285" s="130">
        <f t="shared" si="1049"/>
        <v>0</v>
      </c>
      <c r="BP285" s="130"/>
      <c r="BQ285" s="130"/>
      <c r="BR285" s="37"/>
      <c r="BS285" s="43"/>
      <c r="BT285" s="37"/>
      <c r="BU285" s="43"/>
      <c r="BV285" s="130">
        <f t="shared" si="1050"/>
        <v>0</v>
      </c>
      <c r="BW285" s="130"/>
      <c r="BX285" s="130"/>
      <c r="BY285" s="37"/>
      <c r="BZ285" s="43"/>
      <c r="CA285" s="130">
        <f t="shared" si="1026"/>
        <v>0</v>
      </c>
      <c r="CB285" s="188"/>
      <c r="CC285" s="189"/>
      <c r="CD285" s="276"/>
      <c r="CE285" s="130">
        <f t="shared" si="1027"/>
        <v>0</v>
      </c>
      <c r="CF285" s="188"/>
      <c r="CG285" s="188"/>
      <c r="CH285" s="189"/>
      <c r="CI285" s="276"/>
      <c r="CJ285" s="130"/>
      <c r="CK285" s="130">
        <f t="shared" si="1051"/>
        <v>0</v>
      </c>
      <c r="CL285" s="130"/>
      <c r="CM285" s="130"/>
      <c r="CN285" s="37"/>
      <c r="CO285" s="43"/>
    </row>
    <row r="286" spans="1:12248" s="71" customFormat="1" ht="55.5" hidden="1" customHeight="1" x14ac:dyDescent="0.3">
      <c r="B286" s="152" t="s">
        <v>34</v>
      </c>
      <c r="C286" s="129" t="s">
        <v>108</v>
      </c>
      <c r="D286" s="188">
        <f t="shared" si="1046"/>
        <v>0</v>
      </c>
      <c r="E286" s="188"/>
      <c r="F286" s="188"/>
      <c r="G286" s="189"/>
      <c r="H286" s="276"/>
      <c r="I286" s="276"/>
      <c r="J286" s="567" t="e">
        <f t="shared" si="1013"/>
        <v>#DIV/0!</v>
      </c>
      <c r="K286" s="188"/>
      <c r="L286" s="43"/>
      <c r="M286" s="130"/>
      <c r="N286" s="603" t="e">
        <f t="shared" si="1043"/>
        <v>#DIV/0!</v>
      </c>
      <c r="O286" s="37"/>
      <c r="P286" s="43"/>
      <c r="Q286" s="43"/>
      <c r="R286" s="43"/>
      <c r="S286" s="130">
        <f t="shared" si="1019"/>
        <v>0</v>
      </c>
      <c r="T286" s="43"/>
      <c r="U286" s="130"/>
      <c r="V286" s="629" t="e">
        <f t="shared" si="1022"/>
        <v>#DIV/0!</v>
      </c>
      <c r="W286" s="130"/>
      <c r="X286" s="43"/>
      <c r="Y286" s="37"/>
      <c r="Z286" s="629" t="e">
        <f t="shared" si="1023"/>
        <v>#DIV/0!</v>
      </c>
      <c r="AA286" s="43"/>
      <c r="AB286" s="43"/>
      <c r="AC286" s="458">
        <f t="shared" si="1017"/>
        <v>0</v>
      </c>
      <c r="AD286" s="622" t="e">
        <f t="shared" si="1015"/>
        <v>#DIV/0!</v>
      </c>
      <c r="AE286" s="43"/>
      <c r="AF286" s="43"/>
      <c r="AG286" s="130"/>
      <c r="AH286" s="622" t="e">
        <f t="shared" si="1016"/>
        <v>#DIV/0!</v>
      </c>
      <c r="AI286" s="37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130"/>
      <c r="AV286" s="130">
        <f t="shared" si="1047"/>
        <v>0</v>
      </c>
      <c r="AW286" s="130"/>
      <c r="AX286" s="130"/>
      <c r="AY286" s="37"/>
      <c r="AZ286" s="43"/>
      <c r="BA286" s="306">
        <f t="shared" si="610"/>
        <v>0</v>
      </c>
      <c r="BB286" s="43"/>
      <c r="BC286" s="43"/>
      <c r="BD286" s="43"/>
      <c r="BE286" s="130">
        <f t="shared" si="608"/>
        <v>0</v>
      </c>
      <c r="BF286" s="130">
        <f t="shared" si="1044"/>
        <v>0</v>
      </c>
      <c r="BG286" s="37">
        <f t="shared" si="1045"/>
        <v>0</v>
      </c>
      <c r="BH286" s="43"/>
      <c r="BI286" s="130">
        <f t="shared" si="1048"/>
        <v>0</v>
      </c>
      <c r="BJ286" s="130"/>
      <c r="BK286" s="130"/>
      <c r="BL286" s="37"/>
      <c r="BM286" s="43"/>
      <c r="BN286" s="130"/>
      <c r="BO286" s="130">
        <f t="shared" si="1049"/>
        <v>0</v>
      </c>
      <c r="BP286" s="130"/>
      <c r="BQ286" s="130"/>
      <c r="BR286" s="37"/>
      <c r="BS286" s="43"/>
      <c r="BT286" s="37"/>
      <c r="BU286" s="43"/>
      <c r="BV286" s="130">
        <f t="shared" si="1050"/>
        <v>0</v>
      </c>
      <c r="BW286" s="130"/>
      <c r="BX286" s="130"/>
      <c r="BY286" s="37"/>
      <c r="BZ286" s="43"/>
      <c r="CA286" s="130">
        <f t="shared" si="1026"/>
        <v>0</v>
      </c>
      <c r="CB286" s="188"/>
      <c r="CC286" s="189"/>
      <c r="CD286" s="276"/>
      <c r="CE286" s="130">
        <f t="shared" si="1027"/>
        <v>0</v>
      </c>
      <c r="CF286" s="188"/>
      <c r="CG286" s="188"/>
      <c r="CH286" s="189"/>
      <c r="CI286" s="276"/>
      <c r="CJ286" s="130"/>
      <c r="CK286" s="130">
        <f t="shared" si="1051"/>
        <v>0</v>
      </c>
      <c r="CL286" s="130"/>
      <c r="CM286" s="130"/>
      <c r="CN286" s="37"/>
      <c r="CO286" s="43"/>
    </row>
    <row r="287" spans="1:12248" s="71" customFormat="1" ht="36.75" hidden="1" customHeight="1" x14ac:dyDescent="0.3">
      <c r="B287" s="216"/>
      <c r="C287" s="129" t="s">
        <v>108</v>
      </c>
      <c r="D287" s="188">
        <f t="shared" si="1046"/>
        <v>0</v>
      </c>
      <c r="E287" s="188"/>
      <c r="F287" s="188"/>
      <c r="G287" s="189"/>
      <c r="H287" s="276"/>
      <c r="I287" s="276"/>
      <c r="J287" s="567" t="e">
        <f t="shared" si="1013"/>
        <v>#DIV/0!</v>
      </c>
      <c r="K287" s="188"/>
      <c r="L287" s="43"/>
      <c r="M287" s="130"/>
      <c r="N287" s="603" t="e">
        <f t="shared" si="1043"/>
        <v>#DIV/0!</v>
      </c>
      <c r="O287" s="37"/>
      <c r="P287" s="43"/>
      <c r="Q287" s="43"/>
      <c r="R287" s="43"/>
      <c r="S287" s="130">
        <f t="shared" si="1019"/>
        <v>0</v>
      </c>
      <c r="T287" s="43"/>
      <c r="U287" s="130"/>
      <c r="V287" s="629" t="e">
        <f t="shared" si="1022"/>
        <v>#DIV/0!</v>
      </c>
      <c r="W287" s="130"/>
      <c r="X287" s="43"/>
      <c r="Y287" s="37"/>
      <c r="Z287" s="629" t="e">
        <f t="shared" si="1023"/>
        <v>#DIV/0!</v>
      </c>
      <c r="AA287" s="43"/>
      <c r="AB287" s="43"/>
      <c r="AC287" s="458">
        <f t="shared" si="1017"/>
        <v>0</v>
      </c>
      <c r="AD287" s="622" t="e">
        <f t="shared" si="1015"/>
        <v>#DIV/0!</v>
      </c>
      <c r="AE287" s="43"/>
      <c r="AF287" s="43"/>
      <c r="AG287" s="130"/>
      <c r="AH287" s="622" t="e">
        <f t="shared" si="1016"/>
        <v>#DIV/0!</v>
      </c>
      <c r="AI287" s="37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130"/>
      <c r="AV287" s="130">
        <f t="shared" si="1047"/>
        <v>0</v>
      </c>
      <c r="AW287" s="130"/>
      <c r="AX287" s="130"/>
      <c r="AY287" s="37"/>
      <c r="AZ287" s="43"/>
      <c r="BA287" s="306">
        <f t="shared" si="610"/>
        <v>0</v>
      </c>
      <c r="BB287" s="43"/>
      <c r="BC287" s="43"/>
      <c r="BD287" s="43"/>
      <c r="BE287" s="130">
        <f t="shared" si="608"/>
        <v>0</v>
      </c>
      <c r="BF287" s="130">
        <f t="shared" si="1044"/>
        <v>0</v>
      </c>
      <c r="BG287" s="37">
        <f t="shared" si="1045"/>
        <v>0</v>
      </c>
      <c r="BH287" s="43"/>
      <c r="BI287" s="130">
        <f t="shared" si="1048"/>
        <v>0</v>
      </c>
      <c r="BJ287" s="130"/>
      <c r="BK287" s="130"/>
      <c r="BL287" s="37"/>
      <c r="BM287" s="43"/>
      <c r="BN287" s="130"/>
      <c r="BO287" s="130">
        <f t="shared" si="1049"/>
        <v>0</v>
      </c>
      <c r="BP287" s="130"/>
      <c r="BQ287" s="130"/>
      <c r="BR287" s="37"/>
      <c r="BS287" s="43"/>
      <c r="BT287" s="37"/>
      <c r="BU287" s="43"/>
      <c r="BV287" s="130">
        <f t="shared" si="1050"/>
        <v>0</v>
      </c>
      <c r="BW287" s="130"/>
      <c r="BX287" s="130"/>
      <c r="BY287" s="37"/>
      <c r="BZ287" s="43"/>
      <c r="CA287" s="130">
        <f t="shared" si="1026"/>
        <v>0</v>
      </c>
      <c r="CB287" s="188"/>
      <c r="CC287" s="189"/>
      <c r="CD287" s="276"/>
      <c r="CE287" s="130">
        <f t="shared" si="1027"/>
        <v>0</v>
      </c>
      <c r="CF287" s="188"/>
      <c r="CG287" s="188"/>
      <c r="CH287" s="189"/>
      <c r="CI287" s="276"/>
      <c r="CJ287" s="130"/>
      <c r="CK287" s="130">
        <f t="shared" si="1051"/>
        <v>0</v>
      </c>
      <c r="CL287" s="130"/>
      <c r="CM287" s="130"/>
      <c r="CN287" s="37"/>
      <c r="CO287" s="43"/>
    </row>
    <row r="288" spans="1:12248" s="71" customFormat="1" ht="36.75" hidden="1" customHeight="1" x14ac:dyDescent="0.3">
      <c r="B288" s="216"/>
      <c r="C288" s="129" t="s">
        <v>108</v>
      </c>
      <c r="D288" s="188">
        <f t="shared" si="1046"/>
        <v>0</v>
      </c>
      <c r="E288" s="188"/>
      <c r="F288" s="188"/>
      <c r="G288" s="189"/>
      <c r="H288" s="276"/>
      <c r="I288" s="276"/>
      <c r="J288" s="567" t="e">
        <f t="shared" si="1013"/>
        <v>#DIV/0!</v>
      </c>
      <c r="K288" s="188"/>
      <c r="L288" s="43"/>
      <c r="M288" s="130"/>
      <c r="N288" s="603" t="e">
        <f t="shared" si="1043"/>
        <v>#DIV/0!</v>
      </c>
      <c r="O288" s="37"/>
      <c r="P288" s="43"/>
      <c r="Q288" s="43"/>
      <c r="R288" s="43"/>
      <c r="S288" s="130">
        <f t="shared" si="1019"/>
        <v>0</v>
      </c>
      <c r="T288" s="43"/>
      <c r="U288" s="130"/>
      <c r="V288" s="629" t="e">
        <f t="shared" si="1022"/>
        <v>#DIV/0!</v>
      </c>
      <c r="W288" s="130"/>
      <c r="X288" s="43"/>
      <c r="Y288" s="37"/>
      <c r="Z288" s="629" t="e">
        <f t="shared" si="1023"/>
        <v>#DIV/0!</v>
      </c>
      <c r="AA288" s="43"/>
      <c r="AB288" s="43"/>
      <c r="AC288" s="458">
        <f t="shared" si="1017"/>
        <v>0</v>
      </c>
      <c r="AD288" s="622" t="e">
        <f t="shared" si="1015"/>
        <v>#DIV/0!</v>
      </c>
      <c r="AE288" s="43"/>
      <c r="AF288" s="43"/>
      <c r="AG288" s="130"/>
      <c r="AH288" s="622" t="e">
        <f t="shared" si="1016"/>
        <v>#DIV/0!</v>
      </c>
      <c r="AI288" s="37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130"/>
      <c r="AV288" s="130">
        <f t="shared" si="1047"/>
        <v>0</v>
      </c>
      <c r="AW288" s="130"/>
      <c r="AX288" s="130"/>
      <c r="AY288" s="37"/>
      <c r="AZ288" s="43"/>
      <c r="BA288" s="306">
        <f t="shared" si="610"/>
        <v>0</v>
      </c>
      <c r="BB288" s="43"/>
      <c r="BC288" s="43"/>
      <c r="BD288" s="43"/>
      <c r="BE288" s="130">
        <f t="shared" ref="BE288:BE307" si="1052">BF288+BG288+BH288</f>
        <v>0</v>
      </c>
      <c r="BF288" s="130">
        <f t="shared" si="1044"/>
        <v>0</v>
      </c>
      <c r="BG288" s="37">
        <f t="shared" si="1045"/>
        <v>0</v>
      </c>
      <c r="BH288" s="43"/>
      <c r="BI288" s="130">
        <f t="shared" si="1048"/>
        <v>0</v>
      </c>
      <c r="BJ288" s="130"/>
      <c r="BK288" s="130"/>
      <c r="BL288" s="37"/>
      <c r="BM288" s="43"/>
      <c r="BN288" s="130"/>
      <c r="BO288" s="130">
        <f t="shared" si="1049"/>
        <v>0</v>
      </c>
      <c r="BP288" s="130"/>
      <c r="BQ288" s="130"/>
      <c r="BR288" s="37"/>
      <c r="BS288" s="43"/>
      <c r="BT288" s="37"/>
      <c r="BU288" s="43"/>
      <c r="BV288" s="130">
        <f t="shared" si="1050"/>
        <v>0</v>
      </c>
      <c r="BW288" s="130"/>
      <c r="BX288" s="130"/>
      <c r="BY288" s="37"/>
      <c r="BZ288" s="43"/>
      <c r="CA288" s="130">
        <f t="shared" si="1026"/>
        <v>0</v>
      </c>
      <c r="CB288" s="188"/>
      <c r="CC288" s="189"/>
      <c r="CD288" s="276"/>
      <c r="CE288" s="130">
        <f t="shared" si="1027"/>
        <v>0</v>
      </c>
      <c r="CF288" s="188"/>
      <c r="CG288" s="188"/>
      <c r="CH288" s="189"/>
      <c r="CI288" s="276"/>
      <c r="CJ288" s="130"/>
      <c r="CK288" s="130">
        <f t="shared" si="1051"/>
        <v>0</v>
      </c>
      <c r="CL288" s="130"/>
      <c r="CM288" s="130"/>
      <c r="CN288" s="37"/>
      <c r="CO288" s="43"/>
    </row>
    <row r="289" spans="1:93" s="72" customFormat="1" ht="86.25" hidden="1" customHeight="1" x14ac:dyDescent="0.25">
      <c r="B289" s="218"/>
      <c r="C289" s="129" t="s">
        <v>108</v>
      </c>
      <c r="D289" s="188">
        <f t="shared" si="1046"/>
        <v>0</v>
      </c>
      <c r="E289" s="250"/>
      <c r="F289" s="250"/>
      <c r="G289" s="252"/>
      <c r="H289" s="252"/>
      <c r="I289" s="252"/>
      <c r="J289" s="567" t="e">
        <f t="shared" si="1013"/>
        <v>#DIV/0!</v>
      </c>
      <c r="K289" s="250"/>
      <c r="L289" s="30"/>
      <c r="M289" s="119"/>
      <c r="N289" s="603" t="e">
        <f t="shared" si="1043"/>
        <v>#DIV/0!</v>
      </c>
      <c r="O289" s="30"/>
      <c r="P289" s="30"/>
      <c r="Q289" s="30"/>
      <c r="R289" s="30"/>
      <c r="S289" s="119">
        <f t="shared" si="1019"/>
        <v>0</v>
      </c>
      <c r="T289" s="30"/>
      <c r="U289" s="119"/>
      <c r="V289" s="629" t="e">
        <f t="shared" si="1022"/>
        <v>#DIV/0!</v>
      </c>
      <c r="W289" s="119"/>
      <c r="X289" s="30"/>
      <c r="Y289" s="30"/>
      <c r="Z289" s="629" t="e">
        <f t="shared" si="1023"/>
        <v>#DIV/0!</v>
      </c>
      <c r="AA289" s="30"/>
      <c r="AB289" s="30"/>
      <c r="AC289" s="458">
        <f t="shared" si="1017"/>
        <v>0</v>
      </c>
      <c r="AD289" s="622" t="e">
        <f t="shared" si="1015"/>
        <v>#DIV/0!</v>
      </c>
      <c r="AE289" s="30"/>
      <c r="AF289" s="30"/>
      <c r="AG289" s="119"/>
      <c r="AH289" s="622" t="e">
        <f t="shared" si="1016"/>
        <v>#DIV/0!</v>
      </c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119"/>
      <c r="AV289" s="130">
        <f t="shared" si="1047"/>
        <v>0</v>
      </c>
      <c r="AW289" s="119"/>
      <c r="AX289" s="119"/>
      <c r="AY289" s="30"/>
      <c r="AZ289" s="30"/>
      <c r="BA289" s="306">
        <f t="shared" ref="BA289:BA308" si="1053">BB289+BC289+BD289</f>
        <v>0</v>
      </c>
      <c r="BB289" s="30"/>
      <c r="BC289" s="30"/>
      <c r="BD289" s="30"/>
      <c r="BE289" s="130">
        <f t="shared" si="1052"/>
        <v>0</v>
      </c>
      <c r="BF289" s="119">
        <f t="shared" si="1044"/>
        <v>0</v>
      </c>
      <c r="BG289" s="30">
        <f t="shared" si="1045"/>
        <v>0</v>
      </c>
      <c r="BH289" s="30"/>
      <c r="BI289" s="130">
        <f t="shared" si="1048"/>
        <v>0</v>
      </c>
      <c r="BJ289" s="119"/>
      <c r="BK289" s="119"/>
      <c r="BL289" s="30"/>
      <c r="BM289" s="30"/>
      <c r="BN289" s="130"/>
      <c r="BO289" s="130">
        <f t="shared" si="1049"/>
        <v>0</v>
      </c>
      <c r="BP289" s="119"/>
      <c r="BQ289" s="119"/>
      <c r="BR289" s="30"/>
      <c r="BS289" s="30"/>
      <c r="BT289" s="30"/>
      <c r="BU289" s="30"/>
      <c r="BV289" s="130">
        <f t="shared" si="1050"/>
        <v>0</v>
      </c>
      <c r="BW289" s="119"/>
      <c r="BX289" s="119"/>
      <c r="BY289" s="30"/>
      <c r="BZ289" s="30"/>
      <c r="CA289" s="130">
        <f t="shared" si="1026"/>
        <v>0</v>
      </c>
      <c r="CB289" s="250"/>
      <c r="CC289" s="252"/>
      <c r="CD289" s="252"/>
      <c r="CE289" s="130">
        <f t="shared" si="1027"/>
        <v>0</v>
      </c>
      <c r="CF289" s="250"/>
      <c r="CG289" s="250"/>
      <c r="CH289" s="252"/>
      <c r="CI289" s="252"/>
      <c r="CJ289" s="130"/>
      <c r="CK289" s="130">
        <f t="shared" si="1051"/>
        <v>0</v>
      </c>
      <c r="CL289" s="119"/>
      <c r="CM289" s="119"/>
      <c r="CN289" s="30"/>
      <c r="CO289" s="30"/>
    </row>
    <row r="290" spans="1:93" s="73" customFormat="1" ht="72" hidden="1" customHeight="1" x14ac:dyDescent="0.3">
      <c r="B290" s="219"/>
      <c r="C290" s="129" t="s">
        <v>108</v>
      </c>
      <c r="D290" s="188">
        <f t="shared" si="1046"/>
        <v>0</v>
      </c>
      <c r="E290" s="254"/>
      <c r="F290" s="254"/>
      <c r="G290" s="255"/>
      <c r="H290" s="255"/>
      <c r="I290" s="255"/>
      <c r="J290" s="567" t="e">
        <f t="shared" si="1013"/>
        <v>#DIV/0!</v>
      </c>
      <c r="K290" s="254"/>
      <c r="L290" s="45"/>
      <c r="M290" s="125"/>
      <c r="N290" s="603" t="e">
        <f t="shared" si="1043"/>
        <v>#DIV/0!</v>
      </c>
      <c r="O290" s="45"/>
      <c r="P290" s="45"/>
      <c r="Q290" s="45"/>
      <c r="R290" s="45"/>
      <c r="S290" s="125">
        <f t="shared" si="1019"/>
        <v>0</v>
      </c>
      <c r="T290" s="45"/>
      <c r="U290" s="125"/>
      <c r="V290" s="629" t="e">
        <f t="shared" si="1022"/>
        <v>#DIV/0!</v>
      </c>
      <c r="W290" s="125"/>
      <c r="X290" s="45"/>
      <c r="Y290" s="45"/>
      <c r="Z290" s="629" t="e">
        <f t="shared" si="1023"/>
        <v>#DIV/0!</v>
      </c>
      <c r="AA290" s="45"/>
      <c r="AB290" s="45"/>
      <c r="AC290" s="458">
        <f t="shared" si="1017"/>
        <v>0</v>
      </c>
      <c r="AD290" s="622" t="e">
        <f t="shared" si="1015"/>
        <v>#DIV/0!</v>
      </c>
      <c r="AE290" s="45"/>
      <c r="AF290" s="45"/>
      <c r="AG290" s="125"/>
      <c r="AH290" s="622" t="e">
        <f t="shared" si="1016"/>
        <v>#DIV/0!</v>
      </c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125"/>
      <c r="AV290" s="130">
        <f t="shared" si="1047"/>
        <v>0</v>
      </c>
      <c r="AW290" s="125"/>
      <c r="AX290" s="125"/>
      <c r="AY290" s="45"/>
      <c r="AZ290" s="45"/>
      <c r="BA290" s="306">
        <f t="shared" si="1053"/>
        <v>0</v>
      </c>
      <c r="BB290" s="45"/>
      <c r="BC290" s="45"/>
      <c r="BD290" s="45"/>
      <c r="BE290" s="130">
        <f t="shared" si="1052"/>
        <v>0</v>
      </c>
      <c r="BF290" s="125">
        <f t="shared" si="1044"/>
        <v>0</v>
      </c>
      <c r="BG290" s="45">
        <f t="shared" si="1045"/>
        <v>0</v>
      </c>
      <c r="BH290" s="45"/>
      <c r="BI290" s="130">
        <f t="shared" si="1048"/>
        <v>0</v>
      </c>
      <c r="BJ290" s="125"/>
      <c r="BK290" s="125"/>
      <c r="BL290" s="45"/>
      <c r="BM290" s="45"/>
      <c r="BN290" s="130"/>
      <c r="BO290" s="130">
        <f t="shared" si="1049"/>
        <v>0</v>
      </c>
      <c r="BP290" s="125"/>
      <c r="BQ290" s="125"/>
      <c r="BR290" s="45"/>
      <c r="BS290" s="45"/>
      <c r="BT290" s="45"/>
      <c r="BU290" s="45"/>
      <c r="BV290" s="130">
        <f t="shared" si="1050"/>
        <v>0</v>
      </c>
      <c r="BW290" s="125"/>
      <c r="BX290" s="125"/>
      <c r="BY290" s="45"/>
      <c r="BZ290" s="45"/>
      <c r="CA290" s="130">
        <f t="shared" si="1026"/>
        <v>0</v>
      </c>
      <c r="CB290" s="254"/>
      <c r="CC290" s="255"/>
      <c r="CD290" s="255"/>
      <c r="CE290" s="130">
        <f t="shared" si="1027"/>
        <v>0</v>
      </c>
      <c r="CF290" s="254"/>
      <c r="CG290" s="254"/>
      <c r="CH290" s="255"/>
      <c r="CI290" s="255"/>
      <c r="CJ290" s="130"/>
      <c r="CK290" s="130">
        <f t="shared" si="1051"/>
        <v>0</v>
      </c>
      <c r="CL290" s="125"/>
      <c r="CM290" s="125"/>
      <c r="CN290" s="45"/>
      <c r="CO290" s="45"/>
    </row>
    <row r="291" spans="1:93" s="74" customFormat="1" ht="25.5" hidden="1" customHeight="1" x14ac:dyDescent="0.3">
      <c r="B291" s="219"/>
      <c r="C291" s="129" t="s">
        <v>108</v>
      </c>
      <c r="D291" s="188">
        <f t="shared" si="1046"/>
        <v>0</v>
      </c>
      <c r="E291" s="661"/>
      <c r="F291" s="661"/>
      <c r="G291" s="276"/>
      <c r="H291" s="276"/>
      <c r="I291" s="276"/>
      <c r="J291" s="567" t="e">
        <f t="shared" si="1013"/>
        <v>#DIV/0!</v>
      </c>
      <c r="K291" s="661"/>
      <c r="L291" s="43"/>
      <c r="M291" s="128"/>
      <c r="N291" s="603" t="e">
        <f t="shared" si="1043"/>
        <v>#DIV/0!</v>
      </c>
      <c r="O291" s="43"/>
      <c r="P291" s="43"/>
      <c r="Q291" s="43"/>
      <c r="R291" s="43"/>
      <c r="S291" s="128">
        <f t="shared" si="1019"/>
        <v>0</v>
      </c>
      <c r="T291" s="43"/>
      <c r="U291" s="128"/>
      <c r="V291" s="629" t="e">
        <f t="shared" si="1022"/>
        <v>#DIV/0!</v>
      </c>
      <c r="W291" s="128"/>
      <c r="X291" s="43"/>
      <c r="Y291" s="43"/>
      <c r="Z291" s="629" t="e">
        <f t="shared" si="1023"/>
        <v>#DIV/0!</v>
      </c>
      <c r="AA291" s="43"/>
      <c r="AB291" s="43"/>
      <c r="AC291" s="458">
        <f t="shared" si="1017"/>
        <v>0</v>
      </c>
      <c r="AD291" s="622" t="e">
        <f t="shared" si="1015"/>
        <v>#DIV/0!</v>
      </c>
      <c r="AE291" s="43"/>
      <c r="AF291" s="43"/>
      <c r="AG291" s="128"/>
      <c r="AH291" s="622" t="e">
        <f t="shared" si="1016"/>
        <v>#DIV/0!</v>
      </c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128"/>
      <c r="AV291" s="130">
        <f t="shared" si="1047"/>
        <v>0</v>
      </c>
      <c r="AW291" s="128"/>
      <c r="AX291" s="128"/>
      <c r="AY291" s="43"/>
      <c r="AZ291" s="43"/>
      <c r="BA291" s="306">
        <f t="shared" si="1053"/>
        <v>0</v>
      </c>
      <c r="BB291" s="43"/>
      <c r="BC291" s="43"/>
      <c r="BD291" s="43"/>
      <c r="BE291" s="130">
        <f t="shared" si="1052"/>
        <v>0</v>
      </c>
      <c r="BF291" s="128">
        <f t="shared" si="1044"/>
        <v>0</v>
      </c>
      <c r="BG291" s="43">
        <f t="shared" si="1045"/>
        <v>0</v>
      </c>
      <c r="BH291" s="43"/>
      <c r="BI291" s="130">
        <f t="shared" si="1048"/>
        <v>0</v>
      </c>
      <c r="BJ291" s="128"/>
      <c r="BK291" s="128"/>
      <c r="BL291" s="43"/>
      <c r="BM291" s="43"/>
      <c r="BN291" s="130"/>
      <c r="BO291" s="130">
        <f t="shared" si="1049"/>
        <v>0</v>
      </c>
      <c r="BP291" s="128"/>
      <c r="BQ291" s="128"/>
      <c r="BR291" s="43"/>
      <c r="BS291" s="43"/>
      <c r="BT291" s="43"/>
      <c r="BU291" s="43"/>
      <c r="BV291" s="130">
        <f t="shared" si="1050"/>
        <v>0</v>
      </c>
      <c r="BW291" s="128"/>
      <c r="BX291" s="128"/>
      <c r="BY291" s="43"/>
      <c r="BZ291" s="43"/>
      <c r="CA291" s="130">
        <f t="shared" si="1026"/>
        <v>0</v>
      </c>
      <c r="CB291" s="337"/>
      <c r="CC291" s="276"/>
      <c r="CD291" s="276"/>
      <c r="CE291" s="130">
        <f t="shared" si="1027"/>
        <v>0</v>
      </c>
      <c r="CF291" s="337"/>
      <c r="CG291" s="524"/>
      <c r="CH291" s="276"/>
      <c r="CI291" s="276"/>
      <c r="CJ291" s="130"/>
      <c r="CK291" s="130">
        <f t="shared" si="1051"/>
        <v>0</v>
      </c>
      <c r="CL291" s="128"/>
      <c r="CM291" s="128"/>
      <c r="CN291" s="43"/>
      <c r="CO291" s="43"/>
    </row>
    <row r="292" spans="1:93" s="73" customFormat="1" ht="22.5" hidden="1" customHeight="1" x14ac:dyDescent="0.3">
      <c r="B292" s="219"/>
      <c r="C292" s="129" t="s">
        <v>108</v>
      </c>
      <c r="D292" s="188">
        <f t="shared" si="1046"/>
        <v>0</v>
      </c>
      <c r="E292" s="661"/>
      <c r="F292" s="661"/>
      <c r="G292" s="276"/>
      <c r="H292" s="276"/>
      <c r="I292" s="276"/>
      <c r="J292" s="567" t="e">
        <f t="shared" si="1013"/>
        <v>#DIV/0!</v>
      </c>
      <c r="K292" s="661"/>
      <c r="L292" s="43"/>
      <c r="M292" s="128"/>
      <c r="N292" s="603" t="e">
        <f t="shared" si="1043"/>
        <v>#DIV/0!</v>
      </c>
      <c r="O292" s="43"/>
      <c r="P292" s="43"/>
      <c r="Q292" s="43"/>
      <c r="R292" s="43"/>
      <c r="S292" s="128">
        <f t="shared" si="1019"/>
        <v>0</v>
      </c>
      <c r="T292" s="43"/>
      <c r="U292" s="128"/>
      <c r="V292" s="629" t="e">
        <f t="shared" si="1022"/>
        <v>#DIV/0!</v>
      </c>
      <c r="W292" s="128"/>
      <c r="X292" s="43"/>
      <c r="Y292" s="43"/>
      <c r="Z292" s="629" t="e">
        <f t="shared" si="1023"/>
        <v>#DIV/0!</v>
      </c>
      <c r="AA292" s="43"/>
      <c r="AB292" s="43"/>
      <c r="AC292" s="458">
        <f t="shared" si="1017"/>
        <v>0</v>
      </c>
      <c r="AD292" s="622" t="e">
        <f t="shared" si="1015"/>
        <v>#DIV/0!</v>
      </c>
      <c r="AE292" s="43"/>
      <c r="AF292" s="43"/>
      <c r="AG292" s="128"/>
      <c r="AH292" s="622" t="e">
        <f t="shared" si="1016"/>
        <v>#DIV/0!</v>
      </c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128"/>
      <c r="AV292" s="130">
        <f t="shared" si="1047"/>
        <v>0</v>
      </c>
      <c r="AW292" s="128"/>
      <c r="AX292" s="128"/>
      <c r="AY292" s="43"/>
      <c r="AZ292" s="43"/>
      <c r="BA292" s="306">
        <f t="shared" si="1053"/>
        <v>0</v>
      </c>
      <c r="BB292" s="43"/>
      <c r="BC292" s="43"/>
      <c r="BD292" s="43"/>
      <c r="BE292" s="130">
        <f t="shared" si="1052"/>
        <v>0</v>
      </c>
      <c r="BF292" s="128">
        <f t="shared" si="1044"/>
        <v>0</v>
      </c>
      <c r="BG292" s="43">
        <f t="shared" si="1045"/>
        <v>0</v>
      </c>
      <c r="BH292" s="43"/>
      <c r="BI292" s="130">
        <f t="shared" si="1048"/>
        <v>0</v>
      </c>
      <c r="BJ292" s="128"/>
      <c r="BK292" s="128"/>
      <c r="BL292" s="43"/>
      <c r="BM292" s="43"/>
      <c r="BN292" s="130"/>
      <c r="BO292" s="130">
        <f t="shared" si="1049"/>
        <v>0</v>
      </c>
      <c r="BP292" s="128"/>
      <c r="BQ292" s="128"/>
      <c r="BR292" s="43"/>
      <c r="BS292" s="43"/>
      <c r="BT292" s="43"/>
      <c r="BU292" s="43"/>
      <c r="BV292" s="130">
        <f t="shared" si="1050"/>
        <v>0</v>
      </c>
      <c r="BW292" s="128"/>
      <c r="BX292" s="128"/>
      <c r="BY292" s="43"/>
      <c r="BZ292" s="43"/>
      <c r="CA292" s="130">
        <f t="shared" si="1026"/>
        <v>0</v>
      </c>
      <c r="CB292" s="337"/>
      <c r="CC292" s="276"/>
      <c r="CD292" s="276"/>
      <c r="CE292" s="130">
        <f t="shared" si="1027"/>
        <v>0</v>
      </c>
      <c r="CF292" s="337"/>
      <c r="CG292" s="524"/>
      <c r="CH292" s="276"/>
      <c r="CI292" s="276"/>
      <c r="CJ292" s="130"/>
      <c r="CK292" s="130">
        <f t="shared" si="1051"/>
        <v>0</v>
      </c>
      <c r="CL292" s="128"/>
      <c r="CM292" s="128"/>
      <c r="CN292" s="43"/>
      <c r="CO292" s="43"/>
    </row>
    <row r="293" spans="1:93" s="73" customFormat="1" ht="195" hidden="1" customHeight="1" x14ac:dyDescent="0.3">
      <c r="B293" s="213"/>
      <c r="C293" s="129" t="s">
        <v>108</v>
      </c>
      <c r="D293" s="188">
        <f t="shared" si="1046"/>
        <v>0</v>
      </c>
      <c r="E293" s="254"/>
      <c r="F293" s="254"/>
      <c r="G293" s="255"/>
      <c r="H293" s="255"/>
      <c r="I293" s="255"/>
      <c r="J293" s="567" t="e">
        <f t="shared" si="1013"/>
        <v>#DIV/0!</v>
      </c>
      <c r="K293" s="254"/>
      <c r="L293" s="45"/>
      <c r="M293" s="125"/>
      <c r="N293" s="603" t="e">
        <f t="shared" si="1043"/>
        <v>#DIV/0!</v>
      </c>
      <c r="O293" s="45"/>
      <c r="P293" s="45"/>
      <c r="Q293" s="45"/>
      <c r="R293" s="45"/>
      <c r="S293" s="125">
        <f t="shared" si="1019"/>
        <v>0</v>
      </c>
      <c r="T293" s="45"/>
      <c r="U293" s="125"/>
      <c r="V293" s="629" t="e">
        <f t="shared" si="1022"/>
        <v>#DIV/0!</v>
      </c>
      <c r="W293" s="125"/>
      <c r="X293" s="45"/>
      <c r="Y293" s="45"/>
      <c r="Z293" s="629" t="e">
        <f t="shared" si="1023"/>
        <v>#DIV/0!</v>
      </c>
      <c r="AA293" s="45"/>
      <c r="AB293" s="45"/>
      <c r="AC293" s="458">
        <f t="shared" si="1017"/>
        <v>0</v>
      </c>
      <c r="AD293" s="622" t="e">
        <f t="shared" si="1015"/>
        <v>#DIV/0!</v>
      </c>
      <c r="AE293" s="45"/>
      <c r="AF293" s="45"/>
      <c r="AG293" s="125"/>
      <c r="AH293" s="622" t="e">
        <f t="shared" si="1016"/>
        <v>#DIV/0!</v>
      </c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125"/>
      <c r="AV293" s="130">
        <f t="shared" si="1047"/>
        <v>0</v>
      </c>
      <c r="AW293" s="125"/>
      <c r="AX293" s="125"/>
      <c r="AY293" s="45"/>
      <c r="AZ293" s="45"/>
      <c r="BA293" s="306">
        <f t="shared" si="1053"/>
        <v>0</v>
      </c>
      <c r="BB293" s="45"/>
      <c r="BC293" s="45"/>
      <c r="BD293" s="45"/>
      <c r="BE293" s="130">
        <f t="shared" si="1052"/>
        <v>0</v>
      </c>
      <c r="BF293" s="125">
        <f t="shared" si="1044"/>
        <v>0</v>
      </c>
      <c r="BG293" s="45">
        <f t="shared" si="1045"/>
        <v>0</v>
      </c>
      <c r="BH293" s="45"/>
      <c r="BI293" s="130">
        <f t="shared" si="1048"/>
        <v>0</v>
      </c>
      <c r="BJ293" s="125"/>
      <c r="BK293" s="125"/>
      <c r="BL293" s="45"/>
      <c r="BM293" s="45"/>
      <c r="BN293" s="130"/>
      <c r="BO293" s="130">
        <f t="shared" si="1049"/>
        <v>0</v>
      </c>
      <c r="BP293" s="125"/>
      <c r="BQ293" s="125"/>
      <c r="BR293" s="45"/>
      <c r="BS293" s="45"/>
      <c r="BT293" s="45"/>
      <c r="BU293" s="45"/>
      <c r="BV293" s="130">
        <f t="shared" si="1050"/>
        <v>0</v>
      </c>
      <c r="BW293" s="125"/>
      <c r="BX293" s="125"/>
      <c r="BY293" s="45"/>
      <c r="BZ293" s="45"/>
      <c r="CA293" s="130">
        <f t="shared" si="1026"/>
        <v>0</v>
      </c>
      <c r="CB293" s="254"/>
      <c r="CC293" s="255"/>
      <c r="CD293" s="255"/>
      <c r="CE293" s="130">
        <f t="shared" si="1027"/>
        <v>0</v>
      </c>
      <c r="CF293" s="254"/>
      <c r="CG293" s="254"/>
      <c r="CH293" s="255"/>
      <c r="CI293" s="255"/>
      <c r="CJ293" s="130"/>
      <c r="CK293" s="130">
        <f t="shared" si="1051"/>
        <v>0</v>
      </c>
      <c r="CL293" s="125"/>
      <c r="CM293" s="125"/>
      <c r="CN293" s="45"/>
      <c r="CO293" s="45"/>
    </row>
    <row r="294" spans="1:93" s="28" customFormat="1" ht="33" hidden="1" customHeight="1" x14ac:dyDescent="0.25">
      <c r="B294" s="220"/>
      <c r="C294" s="129" t="s">
        <v>108</v>
      </c>
      <c r="D294" s="188">
        <f t="shared" si="1046"/>
        <v>0</v>
      </c>
      <c r="E294" s="188"/>
      <c r="F294" s="188"/>
      <c r="G294" s="189"/>
      <c r="H294" s="189"/>
      <c r="I294" s="189"/>
      <c r="J294" s="567" t="e">
        <f t="shared" si="1013"/>
        <v>#DIV/0!</v>
      </c>
      <c r="K294" s="188"/>
      <c r="L294" s="37"/>
      <c r="M294" s="130"/>
      <c r="N294" s="603" t="e">
        <f t="shared" si="1043"/>
        <v>#DIV/0!</v>
      </c>
      <c r="O294" s="37"/>
      <c r="P294" s="37"/>
      <c r="Q294" s="37"/>
      <c r="R294" s="37"/>
      <c r="S294" s="130">
        <f t="shared" si="1019"/>
        <v>0</v>
      </c>
      <c r="T294" s="37"/>
      <c r="U294" s="130"/>
      <c r="V294" s="629" t="e">
        <f t="shared" si="1022"/>
        <v>#DIV/0!</v>
      </c>
      <c r="W294" s="130"/>
      <c r="X294" s="37"/>
      <c r="Y294" s="37"/>
      <c r="Z294" s="629" t="e">
        <f t="shared" si="1023"/>
        <v>#DIV/0!</v>
      </c>
      <c r="AA294" s="37"/>
      <c r="AB294" s="37"/>
      <c r="AC294" s="458">
        <f t="shared" si="1017"/>
        <v>0</v>
      </c>
      <c r="AD294" s="622" t="e">
        <f t="shared" si="1015"/>
        <v>#DIV/0!</v>
      </c>
      <c r="AE294" s="37"/>
      <c r="AF294" s="37"/>
      <c r="AG294" s="130"/>
      <c r="AH294" s="622" t="e">
        <f t="shared" si="1016"/>
        <v>#DIV/0!</v>
      </c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130"/>
      <c r="AV294" s="130">
        <f t="shared" si="1047"/>
        <v>0</v>
      </c>
      <c r="AW294" s="130"/>
      <c r="AX294" s="130"/>
      <c r="AY294" s="37"/>
      <c r="AZ294" s="37"/>
      <c r="BA294" s="306">
        <f t="shared" si="1053"/>
        <v>0</v>
      </c>
      <c r="BB294" s="37"/>
      <c r="BC294" s="37"/>
      <c r="BD294" s="37"/>
      <c r="BE294" s="130">
        <f t="shared" si="1052"/>
        <v>0</v>
      </c>
      <c r="BF294" s="130">
        <f t="shared" si="1044"/>
        <v>0</v>
      </c>
      <c r="BG294" s="37">
        <f t="shared" si="1045"/>
        <v>0</v>
      </c>
      <c r="BH294" s="37"/>
      <c r="BI294" s="130">
        <f t="shared" si="1048"/>
        <v>0</v>
      </c>
      <c r="BJ294" s="130"/>
      <c r="BK294" s="130"/>
      <c r="BL294" s="37"/>
      <c r="BM294" s="37"/>
      <c r="BN294" s="130"/>
      <c r="BO294" s="130">
        <f t="shared" si="1049"/>
        <v>0</v>
      </c>
      <c r="BP294" s="130"/>
      <c r="BQ294" s="130"/>
      <c r="BR294" s="37"/>
      <c r="BS294" s="37"/>
      <c r="BT294" s="37"/>
      <c r="BU294" s="37"/>
      <c r="BV294" s="130">
        <f t="shared" si="1050"/>
        <v>0</v>
      </c>
      <c r="BW294" s="130"/>
      <c r="BX294" s="130"/>
      <c r="BY294" s="37"/>
      <c r="BZ294" s="37"/>
      <c r="CA294" s="130">
        <f t="shared" si="1026"/>
        <v>0</v>
      </c>
      <c r="CB294" s="188"/>
      <c r="CC294" s="189"/>
      <c r="CD294" s="189"/>
      <c r="CE294" s="130">
        <f t="shared" si="1027"/>
        <v>0</v>
      </c>
      <c r="CF294" s="188"/>
      <c r="CG294" s="188"/>
      <c r="CH294" s="189"/>
      <c r="CI294" s="189"/>
      <c r="CJ294" s="130"/>
      <c r="CK294" s="130">
        <f t="shared" si="1051"/>
        <v>0</v>
      </c>
      <c r="CL294" s="130"/>
      <c r="CM294" s="130"/>
      <c r="CN294" s="37"/>
      <c r="CO294" s="37"/>
    </row>
    <row r="295" spans="1:93" s="75" customFormat="1" ht="133.5" hidden="1" customHeight="1" x14ac:dyDescent="0.25">
      <c r="B295" s="218"/>
      <c r="C295" s="129" t="s">
        <v>108</v>
      </c>
      <c r="D295" s="188">
        <f t="shared" si="1046"/>
        <v>0</v>
      </c>
      <c r="E295" s="250"/>
      <c r="F295" s="250"/>
      <c r="G295" s="252"/>
      <c r="H295" s="252"/>
      <c r="I295" s="252"/>
      <c r="J295" s="567" t="e">
        <f t="shared" si="1013"/>
        <v>#DIV/0!</v>
      </c>
      <c r="K295" s="250"/>
      <c r="L295" s="30"/>
      <c r="M295" s="119"/>
      <c r="N295" s="603" t="e">
        <f t="shared" si="1043"/>
        <v>#DIV/0!</v>
      </c>
      <c r="O295" s="30"/>
      <c r="P295" s="30"/>
      <c r="Q295" s="30"/>
      <c r="R295" s="30"/>
      <c r="S295" s="119">
        <f t="shared" si="1019"/>
        <v>0</v>
      </c>
      <c r="T295" s="30"/>
      <c r="U295" s="119"/>
      <c r="V295" s="629" t="e">
        <f t="shared" si="1022"/>
        <v>#DIV/0!</v>
      </c>
      <c r="W295" s="119"/>
      <c r="X295" s="30"/>
      <c r="Y295" s="30"/>
      <c r="Z295" s="629" t="e">
        <f t="shared" si="1023"/>
        <v>#DIV/0!</v>
      </c>
      <c r="AA295" s="30"/>
      <c r="AB295" s="30"/>
      <c r="AC295" s="458">
        <f t="shared" si="1017"/>
        <v>0</v>
      </c>
      <c r="AD295" s="622" t="e">
        <f t="shared" si="1015"/>
        <v>#DIV/0!</v>
      </c>
      <c r="AE295" s="30"/>
      <c r="AF295" s="30"/>
      <c r="AG295" s="119"/>
      <c r="AH295" s="622" t="e">
        <f t="shared" si="1016"/>
        <v>#DIV/0!</v>
      </c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119"/>
      <c r="AV295" s="130">
        <f t="shared" si="1047"/>
        <v>0</v>
      </c>
      <c r="AW295" s="119"/>
      <c r="AX295" s="119"/>
      <c r="AY295" s="30"/>
      <c r="AZ295" s="30"/>
      <c r="BA295" s="306">
        <f t="shared" si="1053"/>
        <v>0</v>
      </c>
      <c r="BB295" s="30"/>
      <c r="BC295" s="30"/>
      <c r="BD295" s="30"/>
      <c r="BE295" s="130">
        <f t="shared" si="1052"/>
        <v>0</v>
      </c>
      <c r="BF295" s="119">
        <f t="shared" si="1044"/>
        <v>0</v>
      </c>
      <c r="BG295" s="30">
        <f t="shared" si="1045"/>
        <v>0</v>
      </c>
      <c r="BH295" s="30"/>
      <c r="BI295" s="130">
        <f t="shared" si="1048"/>
        <v>0</v>
      </c>
      <c r="BJ295" s="119"/>
      <c r="BK295" s="119"/>
      <c r="BL295" s="30"/>
      <c r="BM295" s="30"/>
      <c r="BN295" s="130"/>
      <c r="BO295" s="130">
        <f t="shared" si="1049"/>
        <v>0</v>
      </c>
      <c r="BP295" s="119"/>
      <c r="BQ295" s="119"/>
      <c r="BR295" s="30"/>
      <c r="BS295" s="30"/>
      <c r="BT295" s="30"/>
      <c r="BU295" s="30"/>
      <c r="BV295" s="130">
        <f t="shared" si="1050"/>
        <v>0</v>
      </c>
      <c r="BW295" s="119"/>
      <c r="BX295" s="119"/>
      <c r="BY295" s="30"/>
      <c r="BZ295" s="30"/>
      <c r="CA295" s="130">
        <f t="shared" si="1026"/>
        <v>0</v>
      </c>
      <c r="CB295" s="250"/>
      <c r="CC295" s="252"/>
      <c r="CD295" s="252"/>
      <c r="CE295" s="130">
        <f t="shared" si="1027"/>
        <v>0</v>
      </c>
      <c r="CF295" s="250"/>
      <c r="CG295" s="250"/>
      <c r="CH295" s="252"/>
      <c r="CI295" s="252"/>
      <c r="CJ295" s="130"/>
      <c r="CK295" s="130">
        <f t="shared" si="1051"/>
        <v>0</v>
      </c>
      <c r="CL295" s="119"/>
      <c r="CM295" s="119"/>
      <c r="CN295" s="30"/>
      <c r="CO295" s="30"/>
    </row>
    <row r="296" spans="1:93" s="77" customFormat="1" ht="190.5" hidden="1" customHeight="1" x14ac:dyDescent="0.3">
      <c r="B296" s="296" t="s">
        <v>199</v>
      </c>
      <c r="C296" s="129" t="s">
        <v>108</v>
      </c>
      <c r="D296" s="188">
        <f t="shared" si="1046"/>
        <v>0</v>
      </c>
      <c r="E296" s="661"/>
      <c r="F296" s="661"/>
      <c r="G296" s="248"/>
      <c r="H296" s="248"/>
      <c r="I296" s="248"/>
      <c r="J296" s="567" t="e">
        <f t="shared" si="1013"/>
        <v>#DIV/0!</v>
      </c>
      <c r="K296" s="661"/>
      <c r="L296" s="21"/>
      <c r="M296" s="128"/>
      <c r="N296" s="603" t="e">
        <f t="shared" si="1043"/>
        <v>#DIV/0!</v>
      </c>
      <c r="O296" s="21"/>
      <c r="P296" s="21"/>
      <c r="Q296" s="21"/>
      <c r="R296" s="21"/>
      <c r="S296" s="128">
        <f t="shared" si="1019"/>
        <v>0</v>
      </c>
      <c r="T296" s="21"/>
      <c r="U296" s="128"/>
      <c r="V296" s="629" t="e">
        <f t="shared" si="1022"/>
        <v>#DIV/0!</v>
      </c>
      <c r="W296" s="128"/>
      <c r="X296" s="21"/>
      <c r="Y296" s="21"/>
      <c r="Z296" s="629" t="e">
        <f t="shared" si="1023"/>
        <v>#DIV/0!</v>
      </c>
      <c r="AA296" s="21"/>
      <c r="AB296" s="21"/>
      <c r="AC296" s="458">
        <f t="shared" si="1017"/>
        <v>0</v>
      </c>
      <c r="AD296" s="622" t="e">
        <f t="shared" si="1015"/>
        <v>#DIV/0!</v>
      </c>
      <c r="AE296" s="21"/>
      <c r="AF296" s="21"/>
      <c r="AG296" s="128"/>
      <c r="AH296" s="622" t="e">
        <f t="shared" si="1016"/>
        <v>#DIV/0!</v>
      </c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559"/>
      <c r="AV296" s="130">
        <f t="shared" si="1047"/>
        <v>0</v>
      </c>
      <c r="AW296" s="128"/>
      <c r="AX296" s="128"/>
      <c r="AY296" s="21"/>
      <c r="AZ296" s="21"/>
      <c r="BA296" s="306">
        <f t="shared" si="1053"/>
        <v>0</v>
      </c>
      <c r="BB296" s="21"/>
      <c r="BC296" s="21"/>
      <c r="BD296" s="21"/>
      <c r="BE296" s="130">
        <f t="shared" si="1052"/>
        <v>0</v>
      </c>
      <c r="BF296" s="128">
        <f t="shared" si="1044"/>
        <v>0</v>
      </c>
      <c r="BG296" s="21">
        <f t="shared" si="1045"/>
        <v>0</v>
      </c>
      <c r="BH296" s="21"/>
      <c r="BI296" s="130">
        <f t="shared" si="1048"/>
        <v>0</v>
      </c>
      <c r="BJ296" s="128"/>
      <c r="BK296" s="128"/>
      <c r="BL296" s="21"/>
      <c r="BM296" s="21"/>
      <c r="BN296" s="130"/>
      <c r="BO296" s="130">
        <f t="shared" si="1049"/>
        <v>0</v>
      </c>
      <c r="BP296" s="128"/>
      <c r="BQ296" s="128"/>
      <c r="BR296" s="21"/>
      <c r="BS296" s="21"/>
      <c r="BT296" s="21"/>
      <c r="BU296" s="21"/>
      <c r="BV296" s="130">
        <f t="shared" si="1050"/>
        <v>0</v>
      </c>
      <c r="BW296" s="128"/>
      <c r="BX296" s="128"/>
      <c r="BY296" s="21"/>
      <c r="BZ296" s="21"/>
      <c r="CA296" s="130">
        <f t="shared" si="1026"/>
        <v>0</v>
      </c>
      <c r="CB296" s="337"/>
      <c r="CC296" s="248"/>
      <c r="CD296" s="248"/>
      <c r="CE296" s="130">
        <f t="shared" si="1027"/>
        <v>0</v>
      </c>
      <c r="CF296" s="337"/>
      <c r="CG296" s="524"/>
      <c r="CH296" s="248"/>
      <c r="CI296" s="248"/>
      <c r="CJ296" s="130"/>
      <c r="CK296" s="130">
        <f t="shared" si="1051"/>
        <v>0</v>
      </c>
      <c r="CL296" s="128"/>
      <c r="CM296" s="128"/>
      <c r="CN296" s="21"/>
      <c r="CO296" s="21"/>
    </row>
    <row r="297" spans="1:93" s="80" customFormat="1" ht="55.5" hidden="1" customHeight="1" x14ac:dyDescent="0.3">
      <c r="B297" s="221"/>
      <c r="C297" s="129" t="s">
        <v>108</v>
      </c>
      <c r="D297" s="188">
        <f t="shared" si="1046"/>
        <v>0</v>
      </c>
      <c r="E297" s="123"/>
      <c r="F297" s="123"/>
      <c r="G297" s="247"/>
      <c r="H297" s="247"/>
      <c r="I297" s="247"/>
      <c r="J297" s="567" t="e">
        <f t="shared" si="1013"/>
        <v>#DIV/0!</v>
      </c>
      <c r="K297" s="123"/>
      <c r="L297" s="33"/>
      <c r="M297" s="120"/>
      <c r="N297" s="603" t="e">
        <f t="shared" si="1043"/>
        <v>#DIV/0!</v>
      </c>
      <c r="O297" s="33"/>
      <c r="P297" s="33"/>
      <c r="Q297" s="33"/>
      <c r="R297" s="33"/>
      <c r="S297" s="120">
        <f t="shared" si="1019"/>
        <v>0</v>
      </c>
      <c r="T297" s="33"/>
      <c r="U297" s="120"/>
      <c r="V297" s="629" t="e">
        <f t="shared" si="1022"/>
        <v>#DIV/0!</v>
      </c>
      <c r="W297" s="120"/>
      <c r="X297" s="33"/>
      <c r="Y297" s="33"/>
      <c r="Z297" s="629" t="e">
        <f t="shared" si="1023"/>
        <v>#DIV/0!</v>
      </c>
      <c r="AA297" s="33"/>
      <c r="AB297" s="33"/>
      <c r="AC297" s="458">
        <f t="shared" si="1017"/>
        <v>0</v>
      </c>
      <c r="AD297" s="622" t="e">
        <f t="shared" si="1015"/>
        <v>#DIV/0!</v>
      </c>
      <c r="AE297" s="33"/>
      <c r="AF297" s="33"/>
      <c r="AG297" s="120"/>
      <c r="AH297" s="622" t="e">
        <f t="shared" si="1016"/>
        <v>#DIV/0!</v>
      </c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120"/>
      <c r="AV297" s="130">
        <f t="shared" si="1047"/>
        <v>0</v>
      </c>
      <c r="AW297" s="120"/>
      <c r="AX297" s="120"/>
      <c r="AY297" s="33"/>
      <c r="AZ297" s="33"/>
      <c r="BA297" s="306">
        <f t="shared" si="1053"/>
        <v>0</v>
      </c>
      <c r="BB297" s="33"/>
      <c r="BC297" s="33"/>
      <c r="BD297" s="33"/>
      <c r="BE297" s="130">
        <f t="shared" si="1052"/>
        <v>0</v>
      </c>
      <c r="BF297" s="120">
        <f t="shared" si="1044"/>
        <v>0</v>
      </c>
      <c r="BG297" s="33">
        <f t="shared" si="1045"/>
        <v>0</v>
      </c>
      <c r="BH297" s="33"/>
      <c r="BI297" s="130">
        <f t="shared" si="1048"/>
        <v>0</v>
      </c>
      <c r="BJ297" s="120"/>
      <c r="BK297" s="120"/>
      <c r="BL297" s="33"/>
      <c r="BM297" s="33"/>
      <c r="BN297" s="130"/>
      <c r="BO297" s="130">
        <f t="shared" si="1049"/>
        <v>0</v>
      </c>
      <c r="BP297" s="120"/>
      <c r="BQ297" s="120"/>
      <c r="BR297" s="33"/>
      <c r="BS297" s="33"/>
      <c r="BT297" s="33"/>
      <c r="BU297" s="33"/>
      <c r="BV297" s="130">
        <f t="shared" si="1050"/>
        <v>0</v>
      </c>
      <c r="BW297" s="120"/>
      <c r="BX297" s="120"/>
      <c r="BY297" s="33"/>
      <c r="BZ297" s="33"/>
      <c r="CA297" s="130">
        <f t="shared" si="1026"/>
        <v>0</v>
      </c>
      <c r="CB297" s="123"/>
      <c r="CC297" s="247"/>
      <c r="CD297" s="247"/>
      <c r="CE297" s="130">
        <f t="shared" si="1027"/>
        <v>0</v>
      </c>
      <c r="CF297" s="123"/>
      <c r="CG297" s="123"/>
      <c r="CH297" s="247"/>
      <c r="CI297" s="247"/>
      <c r="CJ297" s="130"/>
      <c r="CK297" s="130">
        <f t="shared" si="1051"/>
        <v>0</v>
      </c>
      <c r="CL297" s="120"/>
      <c r="CM297" s="120"/>
      <c r="CN297" s="33"/>
      <c r="CO297" s="33"/>
    </row>
    <row r="298" spans="1:93" s="80" customFormat="1" ht="54" hidden="1" customHeight="1" x14ac:dyDescent="0.3">
      <c r="B298" s="221"/>
      <c r="C298" s="129" t="s">
        <v>108</v>
      </c>
      <c r="D298" s="188">
        <f t="shared" si="1046"/>
        <v>0</v>
      </c>
      <c r="E298" s="123"/>
      <c r="F298" s="123"/>
      <c r="G298" s="247"/>
      <c r="H298" s="247"/>
      <c r="I298" s="247"/>
      <c r="J298" s="567" t="e">
        <f t="shared" si="1013"/>
        <v>#DIV/0!</v>
      </c>
      <c r="K298" s="123"/>
      <c r="L298" s="33"/>
      <c r="M298" s="120"/>
      <c r="N298" s="603" t="e">
        <f t="shared" si="1043"/>
        <v>#DIV/0!</v>
      </c>
      <c r="O298" s="33"/>
      <c r="P298" s="33"/>
      <c r="Q298" s="33"/>
      <c r="R298" s="33"/>
      <c r="S298" s="120">
        <f t="shared" si="1019"/>
        <v>0</v>
      </c>
      <c r="T298" s="33"/>
      <c r="U298" s="120"/>
      <c r="V298" s="629" t="e">
        <f t="shared" si="1022"/>
        <v>#DIV/0!</v>
      </c>
      <c r="W298" s="120"/>
      <c r="X298" s="33"/>
      <c r="Y298" s="33"/>
      <c r="Z298" s="629" t="e">
        <f t="shared" si="1023"/>
        <v>#DIV/0!</v>
      </c>
      <c r="AA298" s="33"/>
      <c r="AB298" s="33"/>
      <c r="AC298" s="458">
        <f t="shared" si="1017"/>
        <v>0</v>
      </c>
      <c r="AD298" s="622" t="e">
        <f t="shared" si="1015"/>
        <v>#DIV/0!</v>
      </c>
      <c r="AE298" s="33"/>
      <c r="AF298" s="33"/>
      <c r="AG298" s="120"/>
      <c r="AH298" s="622" t="e">
        <f t="shared" si="1016"/>
        <v>#DIV/0!</v>
      </c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120"/>
      <c r="AV298" s="130">
        <f t="shared" si="1047"/>
        <v>0</v>
      </c>
      <c r="AW298" s="120"/>
      <c r="AX298" s="120"/>
      <c r="AY298" s="33"/>
      <c r="AZ298" s="33"/>
      <c r="BA298" s="306">
        <f t="shared" si="1053"/>
        <v>0</v>
      </c>
      <c r="BB298" s="33"/>
      <c r="BC298" s="33"/>
      <c r="BD298" s="33"/>
      <c r="BE298" s="130">
        <f t="shared" si="1052"/>
        <v>0</v>
      </c>
      <c r="BF298" s="120">
        <f t="shared" si="1044"/>
        <v>0</v>
      </c>
      <c r="BG298" s="33">
        <f t="shared" si="1045"/>
        <v>0</v>
      </c>
      <c r="BH298" s="33"/>
      <c r="BI298" s="130">
        <f t="shared" si="1048"/>
        <v>0</v>
      </c>
      <c r="BJ298" s="120"/>
      <c r="BK298" s="120"/>
      <c r="BL298" s="33"/>
      <c r="BM298" s="33"/>
      <c r="BN298" s="130"/>
      <c r="BO298" s="130">
        <f t="shared" si="1049"/>
        <v>0</v>
      </c>
      <c r="BP298" s="120"/>
      <c r="BQ298" s="120"/>
      <c r="BR298" s="33"/>
      <c r="BS298" s="33"/>
      <c r="BT298" s="33"/>
      <c r="BU298" s="33"/>
      <c r="BV298" s="130">
        <f t="shared" si="1050"/>
        <v>0</v>
      </c>
      <c r="BW298" s="120"/>
      <c r="BX298" s="120"/>
      <c r="BY298" s="33"/>
      <c r="BZ298" s="33"/>
      <c r="CA298" s="130">
        <f t="shared" si="1026"/>
        <v>0</v>
      </c>
      <c r="CB298" s="123"/>
      <c r="CC298" s="247"/>
      <c r="CD298" s="247"/>
      <c r="CE298" s="130">
        <f t="shared" si="1027"/>
        <v>0</v>
      </c>
      <c r="CF298" s="123"/>
      <c r="CG298" s="123"/>
      <c r="CH298" s="247"/>
      <c r="CI298" s="247"/>
      <c r="CJ298" s="130"/>
      <c r="CK298" s="130">
        <f t="shared" si="1051"/>
        <v>0</v>
      </c>
      <c r="CL298" s="120"/>
      <c r="CM298" s="120"/>
      <c r="CN298" s="33"/>
      <c r="CO298" s="33"/>
    </row>
    <row r="299" spans="1:93" s="80" customFormat="1" ht="54" hidden="1" customHeight="1" x14ac:dyDescent="0.3">
      <c r="B299" s="221"/>
      <c r="C299" s="129" t="s">
        <v>108</v>
      </c>
      <c r="D299" s="188">
        <f t="shared" si="1046"/>
        <v>20000</v>
      </c>
      <c r="E299" s="123">
        <v>20000</v>
      </c>
      <c r="F299" s="123"/>
      <c r="G299" s="247"/>
      <c r="H299" s="247"/>
      <c r="I299" s="247"/>
      <c r="J299" s="567">
        <f t="shared" si="1013"/>
        <v>0</v>
      </c>
      <c r="K299" s="123">
        <v>20000</v>
      </c>
      <c r="L299" s="33"/>
      <c r="M299" s="120"/>
      <c r="N299" s="603" t="e">
        <f t="shared" si="1043"/>
        <v>#DIV/0!</v>
      </c>
      <c r="O299" s="33"/>
      <c r="P299" s="33"/>
      <c r="Q299" s="33"/>
      <c r="R299" s="33"/>
      <c r="S299" s="120">
        <f t="shared" si="1019"/>
        <v>0</v>
      </c>
      <c r="T299" s="33"/>
      <c r="U299" s="120"/>
      <c r="V299" s="629">
        <f t="shared" si="1022"/>
        <v>0</v>
      </c>
      <c r="W299" s="120"/>
      <c r="X299" s="33"/>
      <c r="Y299" s="33"/>
      <c r="Z299" s="629" t="e">
        <f t="shared" si="1023"/>
        <v>#DIV/0!</v>
      </c>
      <c r="AA299" s="33"/>
      <c r="AB299" s="33"/>
      <c r="AC299" s="458">
        <f t="shared" si="1017"/>
        <v>0</v>
      </c>
      <c r="AD299" s="622">
        <f t="shared" si="1015"/>
        <v>0</v>
      </c>
      <c r="AE299" s="33"/>
      <c r="AF299" s="33"/>
      <c r="AG299" s="120"/>
      <c r="AH299" s="622" t="e">
        <f t="shared" si="1016"/>
        <v>#DIV/0!</v>
      </c>
      <c r="AI299" s="33"/>
      <c r="AJ299" s="33"/>
      <c r="AK299" s="33"/>
      <c r="AL299" s="33"/>
      <c r="AM299" s="33"/>
      <c r="AN299" s="33"/>
      <c r="AO299" s="33"/>
      <c r="AP299" s="33"/>
      <c r="AQ299" s="33"/>
      <c r="AR299" s="33"/>
      <c r="AS299" s="33"/>
      <c r="AT299" s="33"/>
      <c r="AU299" s="120"/>
      <c r="AV299" s="130">
        <f t="shared" si="1047"/>
        <v>20000</v>
      </c>
      <c r="AW299" s="120">
        <v>20000</v>
      </c>
      <c r="AX299" s="120"/>
      <c r="AY299" s="33"/>
      <c r="AZ299" s="33"/>
      <c r="BA299" s="306">
        <f t="shared" si="1053"/>
        <v>0</v>
      </c>
      <c r="BB299" s="33"/>
      <c r="BC299" s="33"/>
      <c r="BD299" s="33"/>
      <c r="BE299" s="130">
        <f t="shared" si="1052"/>
        <v>20000</v>
      </c>
      <c r="BF299" s="120">
        <f t="shared" si="1044"/>
        <v>20000</v>
      </c>
      <c r="BG299" s="33">
        <f t="shared" si="1045"/>
        <v>0</v>
      </c>
      <c r="BH299" s="33"/>
      <c r="BI299" s="130">
        <f t="shared" si="1048"/>
        <v>0</v>
      </c>
      <c r="BJ299" s="120">
        <v>0</v>
      </c>
      <c r="BK299" s="120"/>
      <c r="BL299" s="33"/>
      <c r="BM299" s="33"/>
      <c r="BN299" s="130"/>
      <c r="BO299" s="130">
        <f t="shared" si="1049"/>
        <v>0</v>
      </c>
      <c r="BP299" s="120">
        <v>0</v>
      </c>
      <c r="BQ299" s="120"/>
      <c r="BR299" s="33"/>
      <c r="BS299" s="33"/>
      <c r="BT299" s="33"/>
      <c r="BU299" s="33"/>
      <c r="BV299" s="130">
        <f t="shared" si="1050"/>
        <v>0</v>
      </c>
      <c r="BW299" s="120">
        <v>0</v>
      </c>
      <c r="BX299" s="120"/>
      <c r="BY299" s="33"/>
      <c r="BZ299" s="33"/>
      <c r="CA299" s="130">
        <f t="shared" si="1026"/>
        <v>0</v>
      </c>
      <c r="CB299" s="123"/>
      <c r="CC299" s="247"/>
      <c r="CD299" s="247"/>
      <c r="CE299" s="130">
        <f t="shared" si="1027"/>
        <v>0</v>
      </c>
      <c r="CF299" s="123"/>
      <c r="CG299" s="123"/>
      <c r="CH299" s="247"/>
      <c r="CI299" s="247"/>
      <c r="CJ299" s="130"/>
      <c r="CK299" s="130">
        <f t="shared" si="1051"/>
        <v>0</v>
      </c>
      <c r="CL299" s="120">
        <v>0</v>
      </c>
      <c r="CM299" s="120"/>
      <c r="CN299" s="33"/>
      <c r="CO299" s="33"/>
    </row>
    <row r="300" spans="1:93" s="80" customFormat="1" ht="54" hidden="1" customHeight="1" x14ac:dyDescent="0.3">
      <c r="B300" s="221"/>
      <c r="C300" s="129" t="s">
        <v>111</v>
      </c>
      <c r="D300" s="188">
        <f t="shared" si="1046"/>
        <v>0</v>
      </c>
      <c r="E300" s="123">
        <v>0</v>
      </c>
      <c r="F300" s="123"/>
      <c r="G300" s="247"/>
      <c r="H300" s="247"/>
      <c r="I300" s="247"/>
      <c r="J300" s="567" t="e">
        <f t="shared" si="1013"/>
        <v>#DIV/0!</v>
      </c>
      <c r="K300" s="123">
        <v>0</v>
      </c>
      <c r="L300" s="33"/>
      <c r="M300" s="120"/>
      <c r="N300" s="603" t="e">
        <f t="shared" si="1043"/>
        <v>#DIV/0!</v>
      </c>
      <c r="O300" s="33"/>
      <c r="P300" s="33"/>
      <c r="Q300" s="33"/>
      <c r="R300" s="33"/>
      <c r="S300" s="120">
        <f t="shared" si="1019"/>
        <v>0</v>
      </c>
      <c r="T300" s="33"/>
      <c r="U300" s="120"/>
      <c r="V300" s="629" t="e">
        <f t="shared" si="1022"/>
        <v>#DIV/0!</v>
      </c>
      <c r="W300" s="120"/>
      <c r="X300" s="33"/>
      <c r="Y300" s="33"/>
      <c r="Z300" s="629" t="e">
        <f t="shared" si="1023"/>
        <v>#DIV/0!</v>
      </c>
      <c r="AA300" s="33"/>
      <c r="AB300" s="33"/>
      <c r="AC300" s="458">
        <f t="shared" si="1017"/>
        <v>0</v>
      </c>
      <c r="AD300" s="622" t="e">
        <f t="shared" si="1015"/>
        <v>#DIV/0!</v>
      </c>
      <c r="AE300" s="33"/>
      <c r="AF300" s="33"/>
      <c r="AG300" s="120"/>
      <c r="AH300" s="622" t="e">
        <f t="shared" si="1016"/>
        <v>#DIV/0!</v>
      </c>
      <c r="AI300" s="33"/>
      <c r="AJ300" s="33"/>
      <c r="AK300" s="33"/>
      <c r="AL300" s="33"/>
      <c r="AM300" s="33"/>
      <c r="AN300" s="33"/>
      <c r="AO300" s="33"/>
      <c r="AP300" s="33"/>
      <c r="AQ300" s="33"/>
      <c r="AR300" s="33"/>
      <c r="AS300" s="33"/>
      <c r="AT300" s="33"/>
      <c r="AU300" s="120"/>
      <c r="AV300" s="130">
        <f t="shared" si="1047"/>
        <v>0</v>
      </c>
      <c r="AW300" s="120">
        <v>0</v>
      </c>
      <c r="AX300" s="120"/>
      <c r="AY300" s="33"/>
      <c r="AZ300" s="33"/>
      <c r="BA300" s="306">
        <f t="shared" si="1053"/>
        <v>0</v>
      </c>
      <c r="BB300" s="33"/>
      <c r="BC300" s="33"/>
      <c r="BD300" s="33"/>
      <c r="BE300" s="130">
        <f t="shared" si="1052"/>
        <v>0</v>
      </c>
      <c r="BF300" s="120">
        <f t="shared" si="1044"/>
        <v>0</v>
      </c>
      <c r="BG300" s="33">
        <f t="shared" si="1045"/>
        <v>0</v>
      </c>
      <c r="BH300" s="33"/>
      <c r="BI300" s="130">
        <f t="shared" si="1048"/>
        <v>0</v>
      </c>
      <c r="BJ300" s="120">
        <v>0</v>
      </c>
      <c r="BK300" s="120"/>
      <c r="BL300" s="33"/>
      <c r="BM300" s="33"/>
      <c r="BN300" s="130"/>
      <c r="BO300" s="130">
        <f t="shared" si="1049"/>
        <v>0</v>
      </c>
      <c r="BP300" s="120">
        <v>0</v>
      </c>
      <c r="BQ300" s="120"/>
      <c r="BR300" s="33"/>
      <c r="BS300" s="33"/>
      <c r="BT300" s="33"/>
      <c r="BU300" s="33"/>
      <c r="BV300" s="130">
        <f t="shared" si="1050"/>
        <v>0</v>
      </c>
      <c r="BW300" s="120">
        <v>0</v>
      </c>
      <c r="BX300" s="120"/>
      <c r="BY300" s="33"/>
      <c r="BZ300" s="33"/>
      <c r="CA300" s="130">
        <f t="shared" si="1026"/>
        <v>0</v>
      </c>
      <c r="CB300" s="123"/>
      <c r="CC300" s="247"/>
      <c r="CD300" s="247"/>
      <c r="CE300" s="130">
        <f t="shared" si="1027"/>
        <v>0</v>
      </c>
      <c r="CF300" s="123"/>
      <c r="CG300" s="123"/>
      <c r="CH300" s="247"/>
      <c r="CI300" s="247"/>
      <c r="CJ300" s="130"/>
      <c r="CK300" s="130">
        <f t="shared" si="1051"/>
        <v>0</v>
      </c>
      <c r="CL300" s="120">
        <v>0</v>
      </c>
      <c r="CM300" s="120"/>
      <c r="CN300" s="33"/>
      <c r="CO300" s="33"/>
    </row>
    <row r="301" spans="1:93" s="105" customFormat="1" ht="46.5" hidden="1" customHeight="1" x14ac:dyDescent="0.25">
      <c r="A301" s="205"/>
      <c r="B301" s="103"/>
      <c r="C301" s="103"/>
      <c r="D301" s="103"/>
      <c r="E301" s="103"/>
      <c r="F301" s="103"/>
      <c r="G301" s="103"/>
      <c r="H301" s="103"/>
      <c r="I301" s="103"/>
      <c r="J301" s="567" t="e">
        <f t="shared" si="1013"/>
        <v>#DIV/0!</v>
      </c>
      <c r="K301" s="103"/>
      <c r="L301" s="312"/>
      <c r="M301" s="312"/>
      <c r="N301" s="603" t="e">
        <f t="shared" si="1043"/>
        <v>#DIV/0!</v>
      </c>
      <c r="O301" s="312"/>
      <c r="P301" s="312"/>
      <c r="Q301" s="312"/>
      <c r="R301" s="312"/>
      <c r="S301" s="312">
        <f t="shared" si="1019"/>
        <v>0</v>
      </c>
      <c r="T301" s="312"/>
      <c r="U301" s="312"/>
      <c r="V301" s="629" t="e">
        <f t="shared" si="1022"/>
        <v>#DIV/0!</v>
      </c>
      <c r="W301" s="312"/>
      <c r="X301" s="312"/>
      <c r="Y301" s="312"/>
      <c r="Z301" s="629" t="e">
        <f t="shared" si="1023"/>
        <v>#DIV/0!</v>
      </c>
      <c r="AA301" s="312"/>
      <c r="AB301" s="312"/>
      <c r="AC301" s="458">
        <f t="shared" si="1017"/>
        <v>0</v>
      </c>
      <c r="AD301" s="622" t="e">
        <f t="shared" si="1015"/>
        <v>#DIV/0!</v>
      </c>
      <c r="AE301" s="312"/>
      <c r="AF301" s="312"/>
      <c r="AG301" s="312"/>
      <c r="AH301" s="622" t="e">
        <f t="shared" si="1016"/>
        <v>#DIV/0!</v>
      </c>
      <c r="AI301" s="312"/>
      <c r="AJ301" s="312"/>
      <c r="AK301" s="312"/>
      <c r="AL301" s="312"/>
      <c r="AM301" s="312"/>
      <c r="AN301" s="312"/>
      <c r="AO301" s="312"/>
      <c r="AP301" s="312"/>
      <c r="AQ301" s="312"/>
      <c r="AR301" s="312"/>
      <c r="AS301" s="312"/>
      <c r="AT301" s="312"/>
      <c r="AU301" s="312"/>
      <c r="AV301" s="508"/>
      <c r="AW301" s="312"/>
      <c r="AX301" s="312"/>
      <c r="AY301" s="312"/>
      <c r="AZ301" s="312"/>
      <c r="BA301" s="306">
        <f t="shared" si="1053"/>
        <v>0</v>
      </c>
      <c r="BB301" s="312"/>
      <c r="BC301" s="312"/>
      <c r="BD301" s="312"/>
      <c r="BE301" s="312">
        <f t="shared" si="1052"/>
        <v>0</v>
      </c>
      <c r="BF301" s="312">
        <f t="shared" si="1044"/>
        <v>0</v>
      </c>
      <c r="BG301" s="312">
        <f t="shared" si="1045"/>
        <v>0</v>
      </c>
      <c r="BH301" s="312"/>
      <c r="BI301" s="312"/>
      <c r="BJ301" s="312"/>
      <c r="BK301" s="312"/>
      <c r="BL301" s="312"/>
      <c r="BM301" s="312"/>
      <c r="BN301" s="312"/>
      <c r="BO301" s="312"/>
      <c r="BP301" s="312"/>
      <c r="BQ301" s="312"/>
      <c r="BR301" s="312"/>
      <c r="BS301" s="312"/>
      <c r="BT301" s="312"/>
      <c r="BU301" s="312"/>
      <c r="BV301" s="312"/>
      <c r="BW301" s="312"/>
      <c r="BX301" s="312"/>
      <c r="BY301" s="312"/>
      <c r="BZ301" s="312"/>
      <c r="CA301" s="312">
        <f t="shared" si="1026"/>
        <v>0</v>
      </c>
      <c r="CB301" s="103"/>
      <c r="CC301" s="103"/>
      <c r="CD301" s="103"/>
      <c r="CE301" s="312">
        <f t="shared" si="1027"/>
        <v>0</v>
      </c>
      <c r="CF301" s="103"/>
      <c r="CG301" s="103"/>
      <c r="CH301" s="103"/>
      <c r="CI301" s="103"/>
      <c r="CJ301" s="312"/>
      <c r="CK301" s="312"/>
      <c r="CL301" s="312"/>
      <c r="CM301" s="312"/>
      <c r="CN301" s="312"/>
      <c r="CO301" s="312"/>
    </row>
    <row r="302" spans="1:93" s="105" customFormat="1" ht="46.5" hidden="1" customHeight="1" x14ac:dyDescent="0.25">
      <c r="A302" s="205"/>
      <c r="B302" s="103"/>
      <c r="C302" s="103"/>
      <c r="D302" s="103"/>
      <c r="E302" s="103"/>
      <c r="F302" s="103"/>
      <c r="G302" s="103"/>
      <c r="H302" s="103"/>
      <c r="I302" s="103"/>
      <c r="J302" s="567" t="e">
        <f t="shared" si="1013"/>
        <v>#DIV/0!</v>
      </c>
      <c r="K302" s="103"/>
      <c r="L302" s="312"/>
      <c r="M302" s="312"/>
      <c r="N302" s="603" t="e">
        <f t="shared" si="1043"/>
        <v>#DIV/0!</v>
      </c>
      <c r="O302" s="312"/>
      <c r="P302" s="312"/>
      <c r="Q302" s="312"/>
      <c r="R302" s="312"/>
      <c r="S302" s="312">
        <f t="shared" si="1019"/>
        <v>0</v>
      </c>
      <c r="T302" s="312"/>
      <c r="U302" s="312"/>
      <c r="V302" s="629" t="e">
        <f t="shared" si="1022"/>
        <v>#DIV/0!</v>
      </c>
      <c r="W302" s="312"/>
      <c r="X302" s="312"/>
      <c r="Y302" s="312"/>
      <c r="Z302" s="629" t="e">
        <f t="shared" si="1023"/>
        <v>#DIV/0!</v>
      </c>
      <c r="AA302" s="312"/>
      <c r="AB302" s="312"/>
      <c r="AC302" s="458">
        <f t="shared" si="1017"/>
        <v>0</v>
      </c>
      <c r="AD302" s="622" t="e">
        <f t="shared" si="1015"/>
        <v>#DIV/0!</v>
      </c>
      <c r="AE302" s="312"/>
      <c r="AF302" s="312"/>
      <c r="AG302" s="312"/>
      <c r="AH302" s="622" t="e">
        <f t="shared" si="1016"/>
        <v>#DIV/0!</v>
      </c>
      <c r="AI302" s="312"/>
      <c r="AJ302" s="312"/>
      <c r="AK302" s="312"/>
      <c r="AL302" s="312"/>
      <c r="AM302" s="312"/>
      <c r="AN302" s="312"/>
      <c r="AO302" s="312"/>
      <c r="AP302" s="312"/>
      <c r="AQ302" s="312"/>
      <c r="AR302" s="312"/>
      <c r="AS302" s="312"/>
      <c r="AT302" s="312"/>
      <c r="AU302" s="312"/>
      <c r="AV302" s="508"/>
      <c r="AW302" s="312"/>
      <c r="AX302" s="312"/>
      <c r="AY302" s="312"/>
      <c r="AZ302" s="312"/>
      <c r="BA302" s="306">
        <f t="shared" si="1053"/>
        <v>0</v>
      </c>
      <c r="BB302" s="312"/>
      <c r="BC302" s="312"/>
      <c r="BD302" s="312"/>
      <c r="BE302" s="312">
        <f t="shared" si="1052"/>
        <v>0</v>
      </c>
      <c r="BF302" s="312">
        <f t="shared" si="1044"/>
        <v>0</v>
      </c>
      <c r="BG302" s="312">
        <f t="shared" si="1045"/>
        <v>0</v>
      </c>
      <c r="BH302" s="312"/>
      <c r="BI302" s="312"/>
      <c r="BJ302" s="312"/>
      <c r="BK302" s="312"/>
      <c r="BL302" s="312"/>
      <c r="BM302" s="312"/>
      <c r="BN302" s="312"/>
      <c r="BO302" s="312"/>
      <c r="BP302" s="312"/>
      <c r="BQ302" s="312"/>
      <c r="BR302" s="312"/>
      <c r="BS302" s="312"/>
      <c r="BT302" s="312"/>
      <c r="BU302" s="312"/>
      <c r="BV302" s="312"/>
      <c r="BW302" s="312"/>
      <c r="BX302" s="312"/>
      <c r="BY302" s="312"/>
      <c r="BZ302" s="312"/>
      <c r="CA302" s="312">
        <f t="shared" si="1026"/>
        <v>0</v>
      </c>
      <c r="CB302" s="103"/>
      <c r="CC302" s="103"/>
      <c r="CD302" s="103"/>
      <c r="CE302" s="312">
        <f t="shared" si="1027"/>
        <v>0</v>
      </c>
      <c r="CF302" s="103"/>
      <c r="CG302" s="103"/>
      <c r="CH302" s="103"/>
      <c r="CI302" s="103"/>
      <c r="CJ302" s="312"/>
      <c r="CK302" s="312"/>
      <c r="CL302" s="312"/>
      <c r="CM302" s="312"/>
      <c r="CN302" s="312"/>
      <c r="CO302" s="312"/>
    </row>
    <row r="303" spans="1:93" s="105" customFormat="1" ht="46.5" hidden="1" customHeight="1" x14ac:dyDescent="0.25">
      <c r="A303" s="205"/>
      <c r="B303" s="103"/>
      <c r="C303" s="103"/>
      <c r="D303" s="103"/>
      <c r="E303" s="103"/>
      <c r="F303" s="103"/>
      <c r="G303" s="103"/>
      <c r="H303" s="103"/>
      <c r="I303" s="103"/>
      <c r="J303" s="567" t="e">
        <f t="shared" si="1013"/>
        <v>#DIV/0!</v>
      </c>
      <c r="K303" s="103"/>
      <c r="L303" s="312"/>
      <c r="M303" s="312"/>
      <c r="N303" s="603" t="e">
        <f t="shared" si="1043"/>
        <v>#DIV/0!</v>
      </c>
      <c r="O303" s="312"/>
      <c r="P303" s="312"/>
      <c r="Q303" s="312"/>
      <c r="R303" s="312"/>
      <c r="S303" s="312">
        <f t="shared" si="1019"/>
        <v>0</v>
      </c>
      <c r="T303" s="312"/>
      <c r="U303" s="312"/>
      <c r="V303" s="629" t="e">
        <f t="shared" si="1022"/>
        <v>#DIV/0!</v>
      </c>
      <c r="W303" s="312"/>
      <c r="X303" s="312"/>
      <c r="Y303" s="312"/>
      <c r="Z303" s="629" t="e">
        <f t="shared" si="1023"/>
        <v>#DIV/0!</v>
      </c>
      <c r="AA303" s="312"/>
      <c r="AB303" s="312"/>
      <c r="AC303" s="458">
        <f t="shared" si="1017"/>
        <v>0</v>
      </c>
      <c r="AD303" s="622" t="e">
        <f t="shared" si="1015"/>
        <v>#DIV/0!</v>
      </c>
      <c r="AE303" s="312"/>
      <c r="AF303" s="312"/>
      <c r="AG303" s="312"/>
      <c r="AH303" s="622" t="e">
        <f t="shared" si="1016"/>
        <v>#DIV/0!</v>
      </c>
      <c r="AI303" s="312"/>
      <c r="AJ303" s="312"/>
      <c r="AK303" s="312"/>
      <c r="AL303" s="312"/>
      <c r="AM303" s="312"/>
      <c r="AN303" s="312"/>
      <c r="AO303" s="312"/>
      <c r="AP303" s="312"/>
      <c r="AQ303" s="312"/>
      <c r="AR303" s="312"/>
      <c r="AS303" s="312"/>
      <c r="AT303" s="312"/>
      <c r="AU303" s="312"/>
      <c r="AV303" s="508"/>
      <c r="AW303" s="312"/>
      <c r="AX303" s="312"/>
      <c r="AY303" s="312"/>
      <c r="AZ303" s="312"/>
      <c r="BA303" s="306">
        <f t="shared" si="1053"/>
        <v>0</v>
      </c>
      <c r="BB303" s="312"/>
      <c r="BC303" s="312"/>
      <c r="BD303" s="312"/>
      <c r="BE303" s="312">
        <f t="shared" si="1052"/>
        <v>0</v>
      </c>
      <c r="BF303" s="312">
        <f t="shared" si="1044"/>
        <v>0</v>
      </c>
      <c r="BG303" s="312">
        <f t="shared" si="1045"/>
        <v>0</v>
      </c>
      <c r="BH303" s="312"/>
      <c r="BI303" s="312"/>
      <c r="BJ303" s="312"/>
      <c r="BK303" s="312"/>
      <c r="BL303" s="312"/>
      <c r="BM303" s="312"/>
      <c r="BN303" s="312"/>
      <c r="BO303" s="312"/>
      <c r="BP303" s="312"/>
      <c r="BQ303" s="312"/>
      <c r="BR303" s="312"/>
      <c r="BS303" s="312"/>
      <c r="BT303" s="312"/>
      <c r="BU303" s="312"/>
      <c r="BV303" s="312"/>
      <c r="BW303" s="312"/>
      <c r="BX303" s="312"/>
      <c r="BY303" s="312"/>
      <c r="BZ303" s="312"/>
      <c r="CA303" s="312">
        <f t="shared" si="1026"/>
        <v>0</v>
      </c>
      <c r="CB303" s="103"/>
      <c r="CC303" s="103"/>
      <c r="CD303" s="103"/>
      <c r="CE303" s="312">
        <f t="shared" si="1027"/>
        <v>0</v>
      </c>
      <c r="CF303" s="103"/>
      <c r="CG303" s="103"/>
      <c r="CH303" s="103"/>
      <c r="CI303" s="103"/>
      <c r="CJ303" s="312"/>
      <c r="CK303" s="312"/>
      <c r="CL303" s="312"/>
      <c r="CM303" s="312"/>
      <c r="CN303" s="312"/>
      <c r="CO303" s="312"/>
    </row>
    <row r="304" spans="1:93" s="105" customFormat="1" ht="46.5" hidden="1" customHeight="1" x14ac:dyDescent="0.25">
      <c r="A304" s="205"/>
      <c r="B304" s="103"/>
      <c r="C304" s="103"/>
      <c r="D304" s="103"/>
      <c r="E304" s="103"/>
      <c r="F304" s="103"/>
      <c r="G304" s="103"/>
      <c r="H304" s="103"/>
      <c r="I304" s="103"/>
      <c r="J304" s="567" t="e">
        <f t="shared" si="1013"/>
        <v>#DIV/0!</v>
      </c>
      <c r="K304" s="103"/>
      <c r="L304" s="312"/>
      <c r="M304" s="312"/>
      <c r="N304" s="603" t="e">
        <f t="shared" si="1043"/>
        <v>#DIV/0!</v>
      </c>
      <c r="O304" s="312"/>
      <c r="P304" s="312"/>
      <c r="Q304" s="312"/>
      <c r="R304" s="312"/>
      <c r="S304" s="312">
        <f t="shared" si="1019"/>
        <v>0</v>
      </c>
      <c r="T304" s="312"/>
      <c r="U304" s="312"/>
      <c r="V304" s="629" t="e">
        <f t="shared" si="1022"/>
        <v>#DIV/0!</v>
      </c>
      <c r="W304" s="312"/>
      <c r="X304" s="312"/>
      <c r="Y304" s="312"/>
      <c r="Z304" s="629" t="e">
        <f t="shared" si="1023"/>
        <v>#DIV/0!</v>
      </c>
      <c r="AA304" s="312"/>
      <c r="AB304" s="312"/>
      <c r="AC304" s="458">
        <f t="shared" si="1017"/>
        <v>0</v>
      </c>
      <c r="AD304" s="622" t="e">
        <f t="shared" si="1015"/>
        <v>#DIV/0!</v>
      </c>
      <c r="AE304" s="312"/>
      <c r="AF304" s="312"/>
      <c r="AG304" s="312"/>
      <c r="AH304" s="622" t="e">
        <f t="shared" si="1016"/>
        <v>#DIV/0!</v>
      </c>
      <c r="AI304" s="312"/>
      <c r="AJ304" s="312"/>
      <c r="AK304" s="312"/>
      <c r="AL304" s="312"/>
      <c r="AM304" s="312"/>
      <c r="AN304" s="312"/>
      <c r="AO304" s="312"/>
      <c r="AP304" s="312"/>
      <c r="AQ304" s="312"/>
      <c r="AR304" s="312"/>
      <c r="AS304" s="312"/>
      <c r="AT304" s="312"/>
      <c r="AU304" s="312"/>
      <c r="AV304" s="508"/>
      <c r="AW304" s="312"/>
      <c r="AX304" s="312"/>
      <c r="AY304" s="312"/>
      <c r="AZ304" s="312"/>
      <c r="BA304" s="306">
        <f t="shared" si="1053"/>
        <v>0</v>
      </c>
      <c r="BB304" s="312"/>
      <c r="BC304" s="312"/>
      <c r="BD304" s="312"/>
      <c r="BE304" s="312">
        <f t="shared" si="1052"/>
        <v>0</v>
      </c>
      <c r="BF304" s="312">
        <f t="shared" si="1044"/>
        <v>0</v>
      </c>
      <c r="BG304" s="312">
        <f t="shared" si="1045"/>
        <v>0</v>
      </c>
      <c r="BH304" s="312"/>
      <c r="BI304" s="312"/>
      <c r="BJ304" s="312"/>
      <c r="BK304" s="312"/>
      <c r="BL304" s="312"/>
      <c r="BM304" s="312"/>
      <c r="BN304" s="312"/>
      <c r="BO304" s="312"/>
      <c r="BP304" s="312"/>
      <c r="BQ304" s="312"/>
      <c r="BR304" s="312"/>
      <c r="BS304" s="312"/>
      <c r="BT304" s="312"/>
      <c r="BU304" s="312"/>
      <c r="BV304" s="312"/>
      <c r="BW304" s="312"/>
      <c r="BX304" s="312"/>
      <c r="BY304" s="312"/>
      <c r="BZ304" s="312"/>
      <c r="CA304" s="312">
        <f t="shared" si="1026"/>
        <v>0</v>
      </c>
      <c r="CB304" s="103"/>
      <c r="CC304" s="103"/>
      <c r="CD304" s="103"/>
      <c r="CE304" s="312">
        <f t="shared" si="1027"/>
        <v>0</v>
      </c>
      <c r="CF304" s="103"/>
      <c r="CG304" s="103"/>
      <c r="CH304" s="103"/>
      <c r="CI304" s="103"/>
      <c r="CJ304" s="312"/>
      <c r="CK304" s="312"/>
      <c r="CL304" s="312"/>
      <c r="CM304" s="312"/>
      <c r="CN304" s="312"/>
      <c r="CO304" s="312"/>
    </row>
    <row r="305" spans="1:93" s="105" customFormat="1" ht="46.5" hidden="1" customHeight="1" x14ac:dyDescent="0.25">
      <c r="A305" s="205"/>
      <c r="B305" s="103"/>
      <c r="C305" s="103"/>
      <c r="D305" s="103"/>
      <c r="E305" s="103"/>
      <c r="F305" s="103"/>
      <c r="G305" s="103"/>
      <c r="H305" s="103"/>
      <c r="I305" s="103"/>
      <c r="J305" s="567" t="e">
        <f t="shared" si="1013"/>
        <v>#DIV/0!</v>
      </c>
      <c r="K305" s="103"/>
      <c r="L305" s="312"/>
      <c r="M305" s="312"/>
      <c r="N305" s="603" t="e">
        <f t="shared" si="1043"/>
        <v>#DIV/0!</v>
      </c>
      <c r="O305" s="312"/>
      <c r="P305" s="312"/>
      <c r="Q305" s="312"/>
      <c r="R305" s="312"/>
      <c r="S305" s="312">
        <f t="shared" si="1019"/>
        <v>0</v>
      </c>
      <c r="T305" s="312"/>
      <c r="U305" s="312"/>
      <c r="V305" s="629" t="e">
        <f t="shared" si="1022"/>
        <v>#DIV/0!</v>
      </c>
      <c r="W305" s="312"/>
      <c r="X305" s="312"/>
      <c r="Y305" s="312"/>
      <c r="Z305" s="629" t="e">
        <f t="shared" si="1023"/>
        <v>#DIV/0!</v>
      </c>
      <c r="AA305" s="312"/>
      <c r="AB305" s="312"/>
      <c r="AC305" s="458">
        <f t="shared" si="1017"/>
        <v>0</v>
      </c>
      <c r="AD305" s="622" t="e">
        <f t="shared" si="1015"/>
        <v>#DIV/0!</v>
      </c>
      <c r="AE305" s="312"/>
      <c r="AF305" s="312"/>
      <c r="AG305" s="312"/>
      <c r="AH305" s="622" t="e">
        <f t="shared" si="1016"/>
        <v>#DIV/0!</v>
      </c>
      <c r="AI305" s="312"/>
      <c r="AJ305" s="312"/>
      <c r="AK305" s="312"/>
      <c r="AL305" s="312"/>
      <c r="AM305" s="312"/>
      <c r="AN305" s="312"/>
      <c r="AO305" s="312"/>
      <c r="AP305" s="312"/>
      <c r="AQ305" s="312"/>
      <c r="AR305" s="312"/>
      <c r="AS305" s="312"/>
      <c r="AT305" s="312"/>
      <c r="AU305" s="312"/>
      <c r="AV305" s="508"/>
      <c r="AW305" s="312"/>
      <c r="AX305" s="312"/>
      <c r="AY305" s="312"/>
      <c r="AZ305" s="312"/>
      <c r="BA305" s="306">
        <f t="shared" si="1053"/>
        <v>0</v>
      </c>
      <c r="BB305" s="312"/>
      <c r="BC305" s="312"/>
      <c r="BD305" s="312"/>
      <c r="BE305" s="312">
        <f t="shared" si="1052"/>
        <v>0</v>
      </c>
      <c r="BF305" s="312">
        <f t="shared" si="1044"/>
        <v>0</v>
      </c>
      <c r="BG305" s="312">
        <f t="shared" si="1045"/>
        <v>0</v>
      </c>
      <c r="BH305" s="312"/>
      <c r="BI305" s="312"/>
      <c r="BJ305" s="312"/>
      <c r="BK305" s="312"/>
      <c r="BL305" s="312"/>
      <c r="BM305" s="312"/>
      <c r="BN305" s="312"/>
      <c r="BO305" s="312"/>
      <c r="BP305" s="312"/>
      <c r="BQ305" s="312"/>
      <c r="BR305" s="312"/>
      <c r="BS305" s="312"/>
      <c r="BT305" s="312"/>
      <c r="BU305" s="312"/>
      <c r="BV305" s="312"/>
      <c r="BW305" s="312"/>
      <c r="BX305" s="312"/>
      <c r="BY305" s="312"/>
      <c r="BZ305" s="312"/>
      <c r="CA305" s="312">
        <f t="shared" si="1026"/>
        <v>0</v>
      </c>
      <c r="CB305" s="103"/>
      <c r="CC305" s="103"/>
      <c r="CD305" s="103"/>
      <c r="CE305" s="312">
        <f t="shared" si="1027"/>
        <v>0</v>
      </c>
      <c r="CF305" s="103"/>
      <c r="CG305" s="103"/>
      <c r="CH305" s="103"/>
      <c r="CI305" s="103"/>
      <c r="CJ305" s="312"/>
      <c r="CK305" s="312"/>
      <c r="CL305" s="312"/>
      <c r="CM305" s="312"/>
      <c r="CN305" s="312"/>
      <c r="CO305" s="312"/>
    </row>
    <row r="306" spans="1:93" s="19" customFormat="1" ht="46.5" hidden="1" customHeight="1" x14ac:dyDescent="0.25">
      <c r="B306" s="103"/>
      <c r="C306" s="103"/>
      <c r="D306" s="103"/>
      <c r="E306" s="103"/>
      <c r="F306" s="103"/>
      <c r="G306" s="103"/>
      <c r="H306" s="103"/>
      <c r="I306" s="103"/>
      <c r="J306" s="567" t="e">
        <f t="shared" si="1013"/>
        <v>#DIV/0!</v>
      </c>
      <c r="K306" s="103"/>
      <c r="L306" s="312"/>
      <c r="M306" s="312"/>
      <c r="N306" s="603" t="e">
        <f t="shared" si="1043"/>
        <v>#DIV/0!</v>
      </c>
      <c r="O306" s="312"/>
      <c r="P306" s="312"/>
      <c r="Q306" s="312"/>
      <c r="R306" s="312"/>
      <c r="S306" s="312">
        <f t="shared" si="1019"/>
        <v>0</v>
      </c>
      <c r="T306" s="312"/>
      <c r="U306" s="312"/>
      <c r="V306" s="629" t="e">
        <f t="shared" si="1022"/>
        <v>#DIV/0!</v>
      </c>
      <c r="W306" s="312"/>
      <c r="X306" s="312"/>
      <c r="Y306" s="312"/>
      <c r="Z306" s="629" t="e">
        <f t="shared" si="1023"/>
        <v>#DIV/0!</v>
      </c>
      <c r="AA306" s="312"/>
      <c r="AB306" s="312"/>
      <c r="AC306" s="458">
        <f t="shared" si="1017"/>
        <v>0</v>
      </c>
      <c r="AD306" s="622" t="e">
        <f t="shared" si="1015"/>
        <v>#DIV/0!</v>
      </c>
      <c r="AE306" s="312"/>
      <c r="AF306" s="312"/>
      <c r="AG306" s="312"/>
      <c r="AH306" s="622" t="e">
        <f t="shared" si="1016"/>
        <v>#DIV/0!</v>
      </c>
      <c r="AI306" s="312"/>
      <c r="AJ306" s="312"/>
      <c r="AK306" s="312"/>
      <c r="AL306" s="312"/>
      <c r="AM306" s="312"/>
      <c r="AN306" s="312"/>
      <c r="AO306" s="312"/>
      <c r="AP306" s="312"/>
      <c r="AQ306" s="312"/>
      <c r="AR306" s="312"/>
      <c r="AS306" s="312"/>
      <c r="AT306" s="312"/>
      <c r="AU306" s="312"/>
      <c r="AV306" s="508"/>
      <c r="AW306" s="312"/>
      <c r="AX306" s="312"/>
      <c r="AY306" s="312"/>
      <c r="AZ306" s="312"/>
      <c r="BA306" s="306">
        <f t="shared" si="1053"/>
        <v>0</v>
      </c>
      <c r="BB306" s="312"/>
      <c r="BC306" s="312"/>
      <c r="BD306" s="312"/>
      <c r="BE306" s="312">
        <f t="shared" si="1052"/>
        <v>0</v>
      </c>
      <c r="BF306" s="312">
        <f t="shared" si="1044"/>
        <v>0</v>
      </c>
      <c r="BG306" s="312">
        <f t="shared" si="1045"/>
        <v>0</v>
      </c>
      <c r="BH306" s="312"/>
      <c r="BI306" s="312"/>
      <c r="BJ306" s="312"/>
      <c r="BK306" s="312"/>
      <c r="BL306" s="312"/>
      <c r="BM306" s="312"/>
      <c r="BN306" s="312"/>
      <c r="BO306" s="312"/>
      <c r="BP306" s="312"/>
      <c r="BQ306" s="312"/>
      <c r="BR306" s="312"/>
      <c r="BS306" s="312"/>
      <c r="BT306" s="312"/>
      <c r="BU306" s="312"/>
      <c r="BV306" s="312"/>
      <c r="BW306" s="312"/>
      <c r="BX306" s="312"/>
      <c r="BY306" s="312"/>
      <c r="BZ306" s="312"/>
      <c r="CA306" s="312">
        <f t="shared" si="1026"/>
        <v>0</v>
      </c>
      <c r="CB306" s="103"/>
      <c r="CC306" s="103"/>
      <c r="CD306" s="103"/>
      <c r="CE306" s="312">
        <f t="shared" si="1027"/>
        <v>0</v>
      </c>
      <c r="CF306" s="103"/>
      <c r="CG306" s="103"/>
      <c r="CH306" s="103"/>
      <c r="CI306" s="103"/>
      <c r="CJ306" s="312"/>
      <c r="CK306" s="312"/>
      <c r="CL306" s="312"/>
      <c r="CM306" s="312"/>
      <c r="CN306" s="312"/>
      <c r="CO306" s="312"/>
    </row>
    <row r="307" spans="1:93" s="19" customFormat="1" ht="46.5" hidden="1" customHeight="1" x14ac:dyDescent="0.25">
      <c r="B307" s="103"/>
      <c r="C307" s="103"/>
      <c r="D307" s="103"/>
      <c r="E307" s="103"/>
      <c r="F307" s="103"/>
      <c r="G307" s="103"/>
      <c r="H307" s="103"/>
      <c r="I307" s="103"/>
      <c r="J307" s="567" t="e">
        <f t="shared" si="1013"/>
        <v>#DIV/0!</v>
      </c>
      <c r="K307" s="103"/>
      <c r="L307" s="312"/>
      <c r="M307" s="312"/>
      <c r="N307" s="603" t="e">
        <f t="shared" si="1043"/>
        <v>#DIV/0!</v>
      </c>
      <c r="O307" s="312"/>
      <c r="P307" s="312"/>
      <c r="Q307" s="312"/>
      <c r="R307" s="312"/>
      <c r="S307" s="312">
        <f t="shared" si="1019"/>
        <v>0</v>
      </c>
      <c r="T307" s="312"/>
      <c r="U307" s="312"/>
      <c r="V307" s="629" t="e">
        <f t="shared" si="1022"/>
        <v>#DIV/0!</v>
      </c>
      <c r="W307" s="312"/>
      <c r="X307" s="312"/>
      <c r="Y307" s="312"/>
      <c r="Z307" s="629" t="e">
        <f t="shared" si="1023"/>
        <v>#DIV/0!</v>
      </c>
      <c r="AA307" s="312"/>
      <c r="AB307" s="312"/>
      <c r="AC307" s="458">
        <f t="shared" si="1017"/>
        <v>0</v>
      </c>
      <c r="AD307" s="622" t="e">
        <f t="shared" si="1015"/>
        <v>#DIV/0!</v>
      </c>
      <c r="AE307" s="312"/>
      <c r="AF307" s="312"/>
      <c r="AG307" s="312"/>
      <c r="AH307" s="622" t="e">
        <f t="shared" si="1016"/>
        <v>#DIV/0!</v>
      </c>
      <c r="AI307" s="312"/>
      <c r="AJ307" s="312"/>
      <c r="AK307" s="312"/>
      <c r="AL307" s="312"/>
      <c r="AM307" s="312"/>
      <c r="AN307" s="312"/>
      <c r="AO307" s="312"/>
      <c r="AP307" s="312"/>
      <c r="AQ307" s="312"/>
      <c r="AR307" s="312"/>
      <c r="AS307" s="312"/>
      <c r="AT307" s="312"/>
      <c r="AU307" s="312"/>
      <c r="AV307" s="508"/>
      <c r="AW307" s="312"/>
      <c r="AX307" s="312"/>
      <c r="AY307" s="312"/>
      <c r="AZ307" s="312"/>
      <c r="BA307" s="306">
        <f t="shared" si="1053"/>
        <v>0</v>
      </c>
      <c r="BB307" s="312"/>
      <c r="BC307" s="312"/>
      <c r="BD307" s="312"/>
      <c r="BE307" s="312">
        <f t="shared" si="1052"/>
        <v>0</v>
      </c>
      <c r="BF307" s="312">
        <f t="shared" si="1044"/>
        <v>0</v>
      </c>
      <c r="BG307" s="312">
        <f t="shared" si="1045"/>
        <v>0</v>
      </c>
      <c r="BH307" s="312"/>
      <c r="BI307" s="312"/>
      <c r="BJ307" s="312"/>
      <c r="BK307" s="312"/>
      <c r="BL307" s="312"/>
      <c r="BM307" s="312"/>
      <c r="BN307" s="312"/>
      <c r="BO307" s="312"/>
      <c r="BP307" s="312"/>
      <c r="BQ307" s="312"/>
      <c r="BR307" s="312"/>
      <c r="BS307" s="312"/>
      <c r="BT307" s="312"/>
      <c r="BU307" s="312"/>
      <c r="BV307" s="312"/>
      <c r="BW307" s="312"/>
      <c r="BX307" s="312"/>
      <c r="BY307" s="312"/>
      <c r="BZ307" s="312"/>
      <c r="CA307" s="312">
        <f t="shared" si="1026"/>
        <v>0</v>
      </c>
      <c r="CB307" s="103"/>
      <c r="CC307" s="103"/>
      <c r="CD307" s="103"/>
      <c r="CE307" s="312">
        <f t="shared" si="1027"/>
        <v>0</v>
      </c>
      <c r="CF307" s="103"/>
      <c r="CG307" s="103"/>
      <c r="CH307" s="103"/>
      <c r="CI307" s="103"/>
      <c r="CJ307" s="312"/>
      <c r="CK307" s="312"/>
      <c r="CL307" s="312"/>
      <c r="CM307" s="312"/>
      <c r="CN307" s="312"/>
      <c r="CO307" s="312"/>
    </row>
    <row r="308" spans="1:93" s="763" customFormat="1" ht="71.25" customHeight="1" x14ac:dyDescent="0.3">
      <c r="B308" s="896" t="s">
        <v>348</v>
      </c>
      <c r="C308" s="896"/>
      <c r="D308" s="764">
        <f>E308+G308+H308+F308</f>
        <v>3282260.8515799996</v>
      </c>
      <c r="E308" s="764">
        <f>E309+E311+E322</f>
        <v>754333.94571999996</v>
      </c>
      <c r="F308" s="764">
        <f>F309+F311+F322</f>
        <v>2527926.9058599998</v>
      </c>
      <c r="G308" s="764">
        <f t="shared" ref="G308:H308" si="1054">G309+G311</f>
        <v>0</v>
      </c>
      <c r="H308" s="764">
        <f t="shared" si="1054"/>
        <v>0</v>
      </c>
      <c r="I308" s="764">
        <f>K308+M308</f>
        <v>629615.34235000005</v>
      </c>
      <c r="J308" s="765">
        <f t="shared" si="1013"/>
        <v>0.19182367606368603</v>
      </c>
      <c r="K308" s="764">
        <f>K309+K311+K322</f>
        <v>260469.71698999999</v>
      </c>
      <c r="L308" s="765">
        <f>K308/E308</f>
        <v>0.34529762112373946</v>
      </c>
      <c r="M308" s="764">
        <f>M309+M311+M322</f>
        <v>369145.62536000001</v>
      </c>
      <c r="N308" s="603">
        <f t="shared" si="1043"/>
        <v>0.14602701704083362</v>
      </c>
      <c r="O308" s="766"/>
      <c r="P308" s="766"/>
      <c r="Q308" s="766">
        <f t="shared" ref="Q308" si="1055">Q309+Q311</f>
        <v>0</v>
      </c>
      <c r="R308" s="766"/>
      <c r="S308" s="773">
        <f>U308+W308+Y308+AA308</f>
        <v>583014.54963000002</v>
      </c>
      <c r="T308" s="768">
        <f>S308/D308</f>
        <v>0.17762590360523942</v>
      </c>
      <c r="U308" s="764">
        <f>U309+U311+U322</f>
        <v>204265.60508999997</v>
      </c>
      <c r="V308" s="767">
        <f t="shared" si="1022"/>
        <v>0.27078935827955036</v>
      </c>
      <c r="W308" s="773">
        <f>W309+W310+W311+W322</f>
        <v>378748.94454</v>
      </c>
      <c r="X308" s="767">
        <f t="shared" ref="X308:X311" si="1056">W308/F308</f>
        <v>0.14982590820249597</v>
      </c>
      <c r="Y308" s="766">
        <f t="shared" ref="Y308" si="1057">Y309+Y311</f>
        <v>0</v>
      </c>
      <c r="Z308" s="767">
        <v>0</v>
      </c>
      <c r="AA308" s="766">
        <f t="shared" ref="AA308" si="1058">AA309+AA311</f>
        <v>0</v>
      </c>
      <c r="AB308" s="766"/>
      <c r="AC308" s="773">
        <f t="shared" si="1017"/>
        <v>3279546.1911800001</v>
      </c>
      <c r="AD308" s="768">
        <f t="shared" si="1015"/>
        <v>0.99917292972047222</v>
      </c>
      <c r="AE308" s="764">
        <f>AE309+AE311+AE322</f>
        <v>751619.28532000002</v>
      </c>
      <c r="AF308" s="768">
        <f t="shared" ref="AF308:AF311" si="1059">AE308/E308</f>
        <v>0.99640124852473821</v>
      </c>
      <c r="AG308" s="773">
        <f>AG309+AG311+AG322</f>
        <v>2527926.9058599998</v>
      </c>
      <c r="AH308" s="768">
        <f t="shared" si="1016"/>
        <v>1</v>
      </c>
      <c r="AI308" s="766">
        <f t="shared" ref="AI308" si="1060">AI309+AI311</f>
        <v>0</v>
      </c>
      <c r="AJ308" s="766"/>
      <c r="AK308" s="766">
        <f t="shared" ref="AK308" si="1061">AK309+AK311</f>
        <v>0</v>
      </c>
      <c r="AL308" s="766"/>
      <c r="AM308" s="766"/>
      <c r="AN308" s="766"/>
      <c r="AO308" s="766"/>
      <c r="AP308" s="766"/>
      <c r="AQ308" s="766"/>
      <c r="AR308" s="766"/>
      <c r="AS308" s="766"/>
      <c r="AT308" s="766"/>
      <c r="AU308" s="766">
        <f>AU309+AU311+AU322</f>
        <v>0</v>
      </c>
      <c r="AV308" s="766">
        <f>AW308+AY308+AZ308+AX308</f>
        <v>3282260.8515799996</v>
      </c>
      <c r="AW308" s="766">
        <f>AW309+AW311+AW322</f>
        <v>754333.94571999996</v>
      </c>
      <c r="AX308" s="766">
        <f>AX309+AX311+AX322</f>
        <v>2527926.9058599998</v>
      </c>
      <c r="AY308" s="766">
        <f t="shared" ref="AY308:AZ308" si="1062">AY309+AY311+AY322</f>
        <v>0</v>
      </c>
      <c r="AZ308" s="766">
        <f t="shared" si="1062"/>
        <v>0</v>
      </c>
      <c r="BA308" s="766">
        <f t="shared" si="1053"/>
        <v>3776254.7761300001</v>
      </c>
      <c r="BB308" s="766">
        <f>BB309+BB311</f>
        <v>3776254.7761300001</v>
      </c>
      <c r="BC308" s="769"/>
      <c r="BD308" s="769"/>
      <c r="BE308" s="766" t="e">
        <f>BF308+BG308</f>
        <v>#REF!</v>
      </c>
      <c r="BF308" s="766" t="e">
        <f>BF309+BF311</f>
        <v>#REF!</v>
      </c>
      <c r="BG308" s="766">
        <f t="shared" si="1045"/>
        <v>0</v>
      </c>
      <c r="BH308" s="766"/>
      <c r="BI308" s="766">
        <f>BJ308+BL308+BM308+BK308</f>
        <v>7361044.2000099998</v>
      </c>
      <c r="BJ308" s="766">
        <f>BJ309+BJ311+BJ322</f>
        <v>3122450.0272499998</v>
      </c>
      <c r="BK308" s="766">
        <f>BK309+BK311+BK322</f>
        <v>4238594.1727600005</v>
      </c>
      <c r="BL308" s="766">
        <f t="shared" ref="BL308" si="1063">BL309+BL311</f>
        <v>0</v>
      </c>
      <c r="BM308" s="766">
        <f t="shared" ref="BM308" si="1064">BM309+BM311</f>
        <v>0</v>
      </c>
      <c r="BN308" s="766">
        <f>BN309+BN311+BN322</f>
        <v>0</v>
      </c>
      <c r="BO308" s="766">
        <f>BP308+BR308+BS308+BQ308</f>
        <v>7361044.2000099998</v>
      </c>
      <c r="BP308" s="766">
        <f>BP309+BP311+BP322</f>
        <v>3122450.0272499998</v>
      </c>
      <c r="BQ308" s="766">
        <f>BQ309+BQ311+BQ322</f>
        <v>4238594.1727600005</v>
      </c>
      <c r="BR308" s="766">
        <f t="shared" ref="BR308:BS308" si="1065">BR309+BR311</f>
        <v>0</v>
      </c>
      <c r="BS308" s="766">
        <f t="shared" si="1065"/>
        <v>0</v>
      </c>
      <c r="BT308" s="766"/>
      <c r="BU308" s="769"/>
      <c r="BV308" s="766">
        <f>BW308+BY308+BZ308+BX308</f>
        <v>0</v>
      </c>
      <c r="BW308" s="766">
        <f>BW309+BW311</f>
        <v>0</v>
      </c>
      <c r="BX308" s="766">
        <f t="shared" ref="BX308:BZ308" si="1066">BX309+BX311</f>
        <v>0</v>
      </c>
      <c r="BY308" s="766">
        <f t="shared" si="1066"/>
        <v>0</v>
      </c>
      <c r="BZ308" s="766">
        <f t="shared" si="1066"/>
        <v>0</v>
      </c>
      <c r="CA308" s="766">
        <f>CA309+CA311+CA322</f>
        <v>11606166.34240138</v>
      </c>
      <c r="CB308" s="766">
        <f>CC308+CE308+CF308+CD308</f>
        <v>18082483.01000138</v>
      </c>
      <c r="CC308" s="766">
        <f>CC309+CC311+CC322</f>
        <v>0</v>
      </c>
      <c r="CD308" s="766">
        <f>CD309+CD311+CD322</f>
        <v>0</v>
      </c>
      <c r="CE308" s="766">
        <f>CE309+CE311+CE322</f>
        <v>16363077.300001379</v>
      </c>
      <c r="CF308" s="764">
        <f>CF309+CF311</f>
        <v>1719405.71</v>
      </c>
      <c r="CG308" s="766">
        <f>CG309+CG311+CG322</f>
        <v>12364459.34760138</v>
      </c>
      <c r="CH308" s="764"/>
      <c r="CJ308" s="766">
        <v>0</v>
      </c>
      <c r="CK308" s="766">
        <f>CK309+CK311+CK322</f>
        <v>16363077.300001379</v>
      </c>
      <c r="CL308" s="766">
        <f>CL309+CL311+CL322</f>
        <v>3998617.9523999998</v>
      </c>
      <c r="CM308" s="766">
        <f>CM309+CM311+CM322</f>
        <v>12364459.34760138</v>
      </c>
      <c r="CN308" s="766">
        <f t="shared" ref="CN308:CO308" si="1067">CN309+CN311</f>
        <v>0</v>
      </c>
      <c r="CO308" s="766">
        <f t="shared" si="1067"/>
        <v>0</v>
      </c>
    </row>
    <row r="309" spans="1:93" s="518" customFormat="1" ht="39" customHeight="1" x14ac:dyDescent="0.25">
      <c r="B309" s="207"/>
      <c r="C309" s="115" t="s">
        <v>32</v>
      </c>
      <c r="D309" s="192">
        <f t="shared" ref="D309:D311" si="1068">E309+G309+H309+F309</f>
        <v>1847940.5</v>
      </c>
      <c r="E309" s="192">
        <f>E67</f>
        <v>331770.44519</v>
      </c>
      <c r="F309" s="192">
        <f>F67</f>
        <v>1516170.0548099999</v>
      </c>
      <c r="G309" s="192">
        <f>G67</f>
        <v>0</v>
      </c>
      <c r="H309" s="192">
        <f>H67</f>
        <v>0</v>
      </c>
      <c r="I309" s="192">
        <f>K309+M309</f>
        <v>211597.19013999999</v>
      </c>
      <c r="J309" s="591">
        <f t="shared" si="1013"/>
        <v>0.11450433070761748</v>
      </c>
      <c r="K309" s="192">
        <f>K67</f>
        <v>41273.913310000004</v>
      </c>
      <c r="L309" s="591">
        <f t="shared" ref="L309:L311" si="1069">K309/E309</f>
        <v>0.12440503338494496</v>
      </c>
      <c r="M309" s="192">
        <f>M67</f>
        <v>170323.27682999999</v>
      </c>
      <c r="N309" s="591">
        <f>M309/F309</f>
        <v>0.11233784514451724</v>
      </c>
      <c r="O309" s="664"/>
      <c r="P309" s="664"/>
      <c r="Q309" s="664">
        <f>Q67</f>
        <v>0</v>
      </c>
      <c r="R309" s="664"/>
      <c r="S309" s="183">
        <f t="shared" si="1019"/>
        <v>154013.75302999999</v>
      </c>
      <c r="T309" s="633">
        <f>S309/D309</f>
        <v>8.3343458855953415E-2</v>
      </c>
      <c r="U309" s="192">
        <f>U67</f>
        <v>43267.53746</v>
      </c>
      <c r="V309" s="597">
        <f t="shared" si="1022"/>
        <v>0.13041408023918866</v>
      </c>
      <c r="W309" s="183">
        <f>W67</f>
        <v>110746.21557</v>
      </c>
      <c r="X309" s="597">
        <f t="shared" si="1056"/>
        <v>7.3043399860498001E-2</v>
      </c>
      <c r="Y309" s="664">
        <f>Y67</f>
        <v>0</v>
      </c>
      <c r="Z309" s="597"/>
      <c r="AA309" s="664">
        <f>AA67</f>
        <v>0</v>
      </c>
      <c r="AB309" s="664"/>
      <c r="AC309" s="183">
        <f t="shared" si="1017"/>
        <v>1847940.44784</v>
      </c>
      <c r="AD309" s="633">
        <f t="shared" si="1015"/>
        <v>0.99999997177398303</v>
      </c>
      <c r="AE309" s="192">
        <f>AE67</f>
        <v>331770.39303000004</v>
      </c>
      <c r="AF309" s="633">
        <f t="shared" si="1059"/>
        <v>0.99999984278286169</v>
      </c>
      <c r="AG309" s="183">
        <f>AG67</f>
        <v>1516170.0548099999</v>
      </c>
      <c r="AH309" s="633">
        <f t="shared" si="1016"/>
        <v>1</v>
      </c>
      <c r="AI309" s="664">
        <f>AI67</f>
        <v>0</v>
      </c>
      <c r="AJ309" s="664"/>
      <c r="AK309" s="664">
        <f>AK67</f>
        <v>0</v>
      </c>
      <c r="AL309" s="664"/>
      <c r="AM309" s="664"/>
      <c r="AN309" s="664"/>
      <c r="AO309" s="664"/>
      <c r="AP309" s="664"/>
      <c r="AQ309" s="664"/>
      <c r="AR309" s="664"/>
      <c r="AS309" s="664"/>
      <c r="AT309" s="664"/>
      <c r="AU309" s="664">
        <f>AU67</f>
        <v>0</v>
      </c>
      <c r="AV309" s="664">
        <f t="shared" ref="AV309:AV311" si="1070">AW309+AY309+AZ309+AX309</f>
        <v>1847940.5</v>
      </c>
      <c r="AW309" s="664">
        <f t="shared" ref="AW309:BH309" si="1071">AW67</f>
        <v>331770.44519</v>
      </c>
      <c r="AX309" s="664">
        <f>AX67</f>
        <v>1516170.0548099999</v>
      </c>
      <c r="AY309" s="664">
        <f t="shared" si="1071"/>
        <v>0</v>
      </c>
      <c r="AZ309" s="664">
        <f t="shared" si="1071"/>
        <v>0</v>
      </c>
      <c r="BA309" s="664">
        <f t="shared" si="1071"/>
        <v>2530090.7000000002</v>
      </c>
      <c r="BB309" s="664">
        <f t="shared" si="1071"/>
        <v>2530090.7000000002</v>
      </c>
      <c r="BC309" s="664">
        <f t="shared" si="1071"/>
        <v>0</v>
      </c>
      <c r="BD309" s="664">
        <f t="shared" si="1071"/>
        <v>0</v>
      </c>
      <c r="BE309" s="664" t="e">
        <f t="shared" si="1071"/>
        <v>#REF!</v>
      </c>
      <c r="BF309" s="664" t="e">
        <f t="shared" si="1071"/>
        <v>#REF!</v>
      </c>
      <c r="BG309" s="664">
        <f t="shared" si="1071"/>
        <v>0</v>
      </c>
      <c r="BH309" s="664">
        <f t="shared" si="1071"/>
        <v>0</v>
      </c>
      <c r="BI309" s="664">
        <f t="shared" ref="BI309" si="1072">BJ309+BL309+BM309+BK309</f>
        <v>4931899.5999999996</v>
      </c>
      <c r="BJ309" s="664">
        <f>BJ67</f>
        <v>2092041.51232</v>
      </c>
      <c r="BK309" s="664">
        <f>BK67</f>
        <v>2839858.0876799999</v>
      </c>
      <c r="BL309" s="664">
        <f>BL67</f>
        <v>0</v>
      </c>
      <c r="BM309" s="664">
        <f>BM67</f>
        <v>0</v>
      </c>
      <c r="BN309" s="664">
        <f>BN67</f>
        <v>0</v>
      </c>
      <c r="BO309" s="664">
        <f t="shared" ref="BO309:BO311" si="1073">BP309+BR309+BS309+BQ309</f>
        <v>4931899.5999999996</v>
      </c>
      <c r="BP309" s="664">
        <f>BP67</f>
        <v>2092041.51232</v>
      </c>
      <c r="BQ309" s="664">
        <f>BQ67</f>
        <v>2839858.0876799999</v>
      </c>
      <c r="BR309" s="664">
        <f>BR67</f>
        <v>0</v>
      </c>
      <c r="BS309" s="664">
        <f>BS67</f>
        <v>0</v>
      </c>
      <c r="BT309" s="664"/>
      <c r="BU309" s="664"/>
      <c r="BV309" s="664">
        <f t="shared" ref="BV309:BV311" si="1074">BW309+BY309+BZ309+BX309</f>
        <v>0</v>
      </c>
      <c r="BW309" s="664">
        <f>BW67</f>
        <v>0</v>
      </c>
      <c r="BX309" s="664">
        <f>BX67</f>
        <v>0</v>
      </c>
      <c r="BY309" s="664">
        <f>BY67</f>
        <v>0</v>
      </c>
      <c r="BZ309" s="664">
        <f>BZ67</f>
        <v>0</v>
      </c>
      <c r="CA309" s="664">
        <f t="shared" si="1026"/>
        <v>0</v>
      </c>
      <c r="CB309" s="664">
        <f>CB67+CB228</f>
        <v>0</v>
      </c>
      <c r="CC309" s="192"/>
      <c r="CD309" s="192"/>
      <c r="CE309" s="664">
        <f>CF309+CG309</f>
        <v>7036123.2000000002</v>
      </c>
      <c r="CF309" s="664">
        <f>CF67</f>
        <v>1719405.71</v>
      </c>
      <c r="CG309" s="664">
        <f>CG67</f>
        <v>5316717.49</v>
      </c>
      <c r="CH309" s="192"/>
      <c r="CI309" s="192"/>
      <c r="CJ309" s="664">
        <f>CJ67</f>
        <v>0</v>
      </c>
      <c r="CK309" s="664">
        <f t="shared" ref="CK309:CK311" si="1075">CL309+CN309+CO309+CM309</f>
        <v>7036123.2000000002</v>
      </c>
      <c r="CL309" s="664">
        <f>CL67</f>
        <v>1719405.71</v>
      </c>
      <c r="CM309" s="664">
        <f>CM67</f>
        <v>5316717.49</v>
      </c>
      <c r="CN309" s="664">
        <f>CN67</f>
        <v>0</v>
      </c>
      <c r="CO309" s="664">
        <f>CO67</f>
        <v>0</v>
      </c>
    </row>
    <row r="310" spans="1:93" s="518" customFormat="1" ht="39" customHeight="1" x14ac:dyDescent="0.25">
      <c r="B310" s="207"/>
      <c r="C310" s="115" t="s">
        <v>475</v>
      </c>
      <c r="D310" s="192"/>
      <c r="E310" s="192"/>
      <c r="F310" s="192"/>
      <c r="G310" s="192"/>
      <c r="H310" s="192"/>
      <c r="I310" s="192"/>
      <c r="J310" s="591"/>
      <c r="K310" s="664"/>
      <c r="L310" s="591"/>
      <c r="M310" s="664"/>
      <c r="N310" s="664"/>
      <c r="O310" s="664"/>
      <c r="P310" s="664"/>
      <c r="Q310" s="664"/>
      <c r="R310" s="664"/>
      <c r="S310" s="183">
        <f>W310</f>
        <v>98524.310649999999</v>
      </c>
      <c r="T310" s="633">
        <v>0</v>
      </c>
      <c r="U310" s="811"/>
      <c r="V310" s="597"/>
      <c r="W310" s="183">
        <f>W278</f>
        <v>98524.310649999999</v>
      </c>
      <c r="X310" s="597">
        <v>0</v>
      </c>
      <c r="Y310" s="664"/>
      <c r="Z310" s="597"/>
      <c r="AA310" s="664"/>
      <c r="AB310" s="664"/>
      <c r="AC310" s="183"/>
      <c r="AD310" s="633"/>
      <c r="AE310" s="811"/>
      <c r="AF310" s="633"/>
      <c r="AG310" s="664"/>
      <c r="AH310" s="633"/>
      <c r="AI310" s="664"/>
      <c r="AJ310" s="664"/>
      <c r="AK310" s="664"/>
      <c r="AL310" s="664"/>
      <c r="AM310" s="664"/>
      <c r="AN310" s="664"/>
      <c r="AO310" s="664"/>
      <c r="AP310" s="664"/>
      <c r="AQ310" s="664"/>
      <c r="AR310" s="664"/>
      <c r="AS310" s="664"/>
      <c r="AT310" s="664"/>
      <c r="AU310" s="664"/>
      <c r="AV310" s="664"/>
      <c r="AW310" s="664"/>
      <c r="AX310" s="664"/>
      <c r="AY310" s="664"/>
      <c r="AZ310" s="664"/>
      <c r="BA310" s="664"/>
      <c r="BB310" s="664"/>
      <c r="BC310" s="664"/>
      <c r="BD310" s="664"/>
      <c r="BE310" s="664"/>
      <c r="BF310" s="664"/>
      <c r="BG310" s="664"/>
      <c r="BH310" s="664"/>
      <c r="BI310" s="664"/>
      <c r="BJ310" s="664"/>
      <c r="BK310" s="664"/>
      <c r="BL310" s="664"/>
      <c r="BM310" s="664"/>
      <c r="BN310" s="664"/>
      <c r="BO310" s="664"/>
      <c r="BP310" s="664"/>
      <c r="BQ310" s="664"/>
      <c r="BR310" s="664"/>
      <c r="BS310" s="664"/>
      <c r="BT310" s="664"/>
      <c r="BU310" s="664"/>
      <c r="BV310" s="664"/>
      <c r="BW310" s="664"/>
      <c r="BX310" s="664"/>
      <c r="BY310" s="664"/>
      <c r="BZ310" s="664"/>
      <c r="CA310" s="664"/>
      <c r="CB310" s="664"/>
      <c r="CC310" s="192"/>
      <c r="CD310" s="192"/>
      <c r="CE310" s="664"/>
      <c r="CF310" s="664"/>
      <c r="CG310" s="664"/>
      <c r="CH310" s="192"/>
      <c r="CI310" s="192"/>
      <c r="CJ310" s="664"/>
      <c r="CK310" s="664"/>
      <c r="CL310" s="664"/>
      <c r="CM310" s="664"/>
      <c r="CN310" s="664"/>
      <c r="CO310" s="664"/>
    </row>
    <row r="311" spans="1:93" s="52" customFormat="1" ht="54" customHeight="1" x14ac:dyDescent="0.25">
      <c r="B311" s="182"/>
      <c r="C311" s="182" t="s">
        <v>31</v>
      </c>
      <c r="D311" s="182">
        <f t="shared" si="1068"/>
        <v>524140.6</v>
      </c>
      <c r="E311" s="182">
        <f>E66+E280</f>
        <v>259154.11661999999</v>
      </c>
      <c r="F311" s="182">
        <f>F66+F229+F280</f>
        <v>264986.48337999999</v>
      </c>
      <c r="G311" s="182">
        <f>G66+G229+G280</f>
        <v>0</v>
      </c>
      <c r="H311" s="182">
        <f>H66+H229+H280</f>
        <v>0</v>
      </c>
      <c r="I311" s="182">
        <f>K311+M311</f>
        <v>313798.63030000002</v>
      </c>
      <c r="J311" s="182">
        <f t="shared" si="1013"/>
        <v>0.59869170657644155</v>
      </c>
      <c r="K311" s="182">
        <f>K66+K280</f>
        <v>198866.85819</v>
      </c>
      <c r="L311" s="182">
        <f t="shared" si="1069"/>
        <v>0.76736908826187111</v>
      </c>
      <c r="M311" s="182">
        <f>M66+M229+M280</f>
        <v>114931.77211000001</v>
      </c>
      <c r="N311" s="182">
        <f>M311/F311</f>
        <v>0.43372692313963718</v>
      </c>
      <c r="O311" s="182"/>
      <c r="P311" s="182"/>
      <c r="Q311" s="182">
        <f>Q66+Q229+Q280</f>
        <v>0</v>
      </c>
      <c r="R311" s="182"/>
      <c r="S311" s="182">
        <f t="shared" si="1019"/>
        <v>254618.95980000001</v>
      </c>
      <c r="T311" s="182"/>
      <c r="U311" s="182">
        <f>U66+U280</f>
        <v>139687.18768999999</v>
      </c>
      <c r="V311" s="182">
        <f t="shared" si="1022"/>
        <v>0.53901203466053593</v>
      </c>
      <c r="W311" s="182">
        <f>W66+W229+W280</f>
        <v>114931.77211000001</v>
      </c>
      <c r="X311" s="182">
        <f t="shared" si="1056"/>
        <v>0.43372692313963718</v>
      </c>
      <c r="Y311" s="182">
        <f>Y66+Y229+Y280</f>
        <v>0</v>
      </c>
      <c r="Z311" s="182"/>
      <c r="AA311" s="182">
        <f>AA66+AA229+AA280</f>
        <v>0</v>
      </c>
      <c r="AB311" s="182"/>
      <c r="AC311" s="182">
        <f t="shared" si="1017"/>
        <v>521426.06292</v>
      </c>
      <c r="AD311" s="182">
        <f t="shared" si="1015"/>
        <v>0.99482097536424385</v>
      </c>
      <c r="AE311" s="182">
        <f>AE66+AE280</f>
        <v>256439.57954000001</v>
      </c>
      <c r="AF311" s="182">
        <f t="shared" si="1059"/>
        <v>0.9895253947133692</v>
      </c>
      <c r="AG311" s="182">
        <f>AG66+AG229+AG280</f>
        <v>264986.48337999999</v>
      </c>
      <c r="AH311" s="182">
        <f t="shared" si="1016"/>
        <v>1</v>
      </c>
      <c r="AI311" s="182">
        <f>AI66+AI229+AI280</f>
        <v>0</v>
      </c>
      <c r="AJ311" s="182"/>
      <c r="AK311" s="182">
        <f>AK66+AK229+AK280</f>
        <v>0</v>
      </c>
      <c r="AL311" s="182"/>
      <c r="AM311" s="182"/>
      <c r="AN311" s="182"/>
      <c r="AO311" s="182"/>
      <c r="AP311" s="182"/>
      <c r="AQ311" s="182"/>
      <c r="AR311" s="182"/>
      <c r="AS311" s="182"/>
      <c r="AT311" s="182"/>
      <c r="AU311" s="182">
        <f>AU66</f>
        <v>0</v>
      </c>
      <c r="AV311" s="182">
        <f t="shared" si="1070"/>
        <v>524140.6</v>
      </c>
      <c r="AW311" s="182">
        <f>AW66+AW280</f>
        <v>259154.11661999999</v>
      </c>
      <c r="AX311" s="182">
        <f>AX66+AX229+AX280</f>
        <v>264986.48337999999</v>
      </c>
      <c r="AY311" s="182">
        <f t="shared" ref="AY311:BH311" si="1076">AY66+AY280</f>
        <v>0</v>
      </c>
      <c r="AZ311" s="182">
        <f t="shared" si="1076"/>
        <v>0</v>
      </c>
      <c r="BA311" s="182">
        <f t="shared" si="1076"/>
        <v>1246164.0761299999</v>
      </c>
      <c r="BB311" s="182">
        <f t="shared" si="1076"/>
        <v>1246164.0761299999</v>
      </c>
      <c r="BC311" s="182">
        <f t="shared" si="1076"/>
        <v>0</v>
      </c>
      <c r="BD311" s="182">
        <f t="shared" si="1076"/>
        <v>0</v>
      </c>
      <c r="BE311" s="182" t="e">
        <f t="shared" si="1076"/>
        <v>#REF!</v>
      </c>
      <c r="BF311" s="182" t="e">
        <f t="shared" si="1076"/>
        <v>#REF!</v>
      </c>
      <c r="BG311" s="182">
        <f t="shared" si="1076"/>
        <v>0</v>
      </c>
      <c r="BH311" s="182">
        <f t="shared" si="1076"/>
        <v>0</v>
      </c>
      <c r="BI311" s="182">
        <f t="shared" ref="BI311" si="1077">BJ311+BL311+BM311+BK311</f>
        <v>0</v>
      </c>
      <c r="BJ311" s="182">
        <f>BJ66+BJ280</f>
        <v>0</v>
      </c>
      <c r="BK311" s="182">
        <f>BK66+BK229+BK280</f>
        <v>0</v>
      </c>
      <c r="BL311" s="182">
        <f>BL66+BL229+BL280</f>
        <v>0</v>
      </c>
      <c r="BM311" s="182">
        <f>BM66+BM229+BM280</f>
        <v>0</v>
      </c>
      <c r="BN311" s="182">
        <f>BN66</f>
        <v>0</v>
      </c>
      <c r="BO311" s="182">
        <f t="shared" si="1073"/>
        <v>0</v>
      </c>
      <c r="BP311" s="182">
        <f>BP66+BP280</f>
        <v>0</v>
      </c>
      <c r="BQ311" s="182">
        <f t="shared" ref="BQ311" si="1078">BQ66+BQ280</f>
        <v>0</v>
      </c>
      <c r="BR311" s="182">
        <f>BR66+BR229+BR280</f>
        <v>0</v>
      </c>
      <c r="BS311" s="182">
        <f>BS66+BS229+BS280</f>
        <v>0</v>
      </c>
      <c r="BT311" s="182"/>
      <c r="BU311" s="182"/>
      <c r="BV311" s="182">
        <f t="shared" si="1074"/>
        <v>0</v>
      </c>
      <c r="BW311" s="182">
        <f>BW66+BW229+BW280</f>
        <v>0</v>
      </c>
      <c r="BX311" s="182">
        <f>BX66+BX229+BX280</f>
        <v>0</v>
      </c>
      <c r="BY311" s="182">
        <f>BY66+BY229+BY280</f>
        <v>0</v>
      </c>
      <c r="BZ311" s="182">
        <f>BZ66+BZ229+BZ280</f>
        <v>0</v>
      </c>
      <c r="CA311" s="182">
        <f t="shared" si="1026"/>
        <v>0</v>
      </c>
      <c r="CB311" s="182">
        <f>CB66+CB229+CB282</f>
        <v>0</v>
      </c>
      <c r="CC311" s="182"/>
      <c r="CD311" s="182"/>
      <c r="CE311" s="182">
        <f t="shared" si="1027"/>
        <v>0</v>
      </c>
      <c r="CF311" s="182">
        <f>CF212+CF280</f>
        <v>0</v>
      </c>
      <c r="CG311" s="182"/>
      <c r="CH311" s="182"/>
      <c r="CI311" s="182"/>
      <c r="CJ311" s="663">
        <f>CJ66</f>
        <v>0</v>
      </c>
      <c r="CK311" s="663">
        <f t="shared" si="1075"/>
        <v>0</v>
      </c>
      <c r="CL311" s="663">
        <f>CL66+CL229+CL280</f>
        <v>0</v>
      </c>
      <c r="CM311" s="663">
        <f>CM66+CM229+CM280</f>
        <v>0</v>
      </c>
      <c r="CN311" s="663">
        <f>CN66+CN229+CN280</f>
        <v>0</v>
      </c>
      <c r="CO311" s="663">
        <f>CO66+CO229+CO280</f>
        <v>0</v>
      </c>
    </row>
    <row r="312" spans="1:93" s="52" customFormat="1" ht="54" hidden="1" customHeight="1" x14ac:dyDescent="0.25">
      <c r="B312" s="182" t="s">
        <v>186</v>
      </c>
      <c r="C312" s="182"/>
      <c r="D312" s="182"/>
      <c r="E312" s="182"/>
      <c r="F312" s="182"/>
      <c r="G312" s="182"/>
      <c r="H312" s="182"/>
      <c r="I312" s="182"/>
      <c r="J312" s="182"/>
      <c r="K312" s="182"/>
      <c r="L312" s="182"/>
      <c r="M312" s="182"/>
      <c r="N312" s="182"/>
      <c r="O312" s="182"/>
      <c r="P312" s="182"/>
      <c r="Q312" s="182"/>
      <c r="R312" s="182"/>
      <c r="S312" s="182"/>
      <c r="T312" s="182"/>
      <c r="U312" s="182"/>
      <c r="V312" s="182"/>
      <c r="W312" s="182"/>
      <c r="X312" s="182"/>
      <c r="Y312" s="182"/>
      <c r="Z312" s="182"/>
      <c r="AA312" s="182"/>
      <c r="AB312" s="182"/>
      <c r="AC312" s="182"/>
      <c r="AD312" s="182"/>
      <c r="AE312" s="182"/>
      <c r="AF312" s="182"/>
      <c r="AG312" s="182"/>
      <c r="AH312" s="182"/>
      <c r="AI312" s="182"/>
      <c r="AJ312" s="182"/>
      <c r="AK312" s="182"/>
      <c r="AL312" s="182"/>
      <c r="AM312" s="182"/>
      <c r="AN312" s="182"/>
      <c r="AO312" s="182"/>
      <c r="AP312" s="182"/>
      <c r="AQ312" s="182"/>
      <c r="AR312" s="182"/>
      <c r="AS312" s="182"/>
      <c r="AT312" s="182"/>
      <c r="AU312" s="182"/>
      <c r="AV312" s="182"/>
      <c r="AW312" s="182"/>
      <c r="AX312" s="182"/>
      <c r="AY312" s="182"/>
      <c r="AZ312" s="182"/>
      <c r="BA312" s="182"/>
      <c r="BB312" s="182"/>
      <c r="BC312" s="182"/>
      <c r="BD312" s="182"/>
      <c r="BE312" s="182"/>
      <c r="BF312" s="182"/>
      <c r="BG312" s="182"/>
      <c r="BH312" s="182"/>
      <c r="BI312" s="182"/>
      <c r="BJ312" s="182"/>
      <c r="BK312" s="182"/>
      <c r="BL312" s="182"/>
      <c r="BM312" s="182"/>
      <c r="BN312" s="182"/>
      <c r="BO312" s="182"/>
      <c r="BP312" s="182"/>
      <c r="BQ312" s="182"/>
      <c r="BR312" s="182"/>
      <c r="BS312" s="182"/>
      <c r="BT312" s="182"/>
      <c r="BU312" s="182"/>
      <c r="BV312" s="182"/>
      <c r="BW312" s="182"/>
      <c r="BX312" s="182"/>
      <c r="BY312" s="182"/>
      <c r="BZ312" s="182"/>
      <c r="CA312" s="182"/>
      <c r="CB312" s="182"/>
      <c r="CC312" s="182"/>
      <c r="CD312" s="182"/>
      <c r="CE312" s="182"/>
      <c r="CF312" s="182"/>
      <c r="CG312" s="182"/>
      <c r="CH312" s="182"/>
      <c r="CI312" s="182"/>
      <c r="CJ312" s="31"/>
      <c r="CK312" s="31"/>
      <c r="CL312" s="47"/>
      <c r="CM312" s="47"/>
      <c r="CN312" s="47"/>
      <c r="CO312" s="47"/>
    </row>
    <row r="313" spans="1:93" s="77" customFormat="1" ht="153" hidden="1" customHeight="1" x14ac:dyDescent="0.3">
      <c r="B313" s="182" t="s">
        <v>34</v>
      </c>
      <c r="C313" s="182" t="s">
        <v>218</v>
      </c>
      <c r="D313" s="182">
        <f>E313</f>
        <v>0</v>
      </c>
      <c r="E313" s="182">
        <f>E315+E316</f>
        <v>0</v>
      </c>
      <c r="F313" s="182"/>
      <c r="G313" s="182"/>
      <c r="H313" s="182"/>
      <c r="I313" s="182"/>
      <c r="J313" s="182"/>
      <c r="K313" s="182"/>
      <c r="L313" s="182"/>
      <c r="M313" s="182"/>
      <c r="N313" s="182"/>
      <c r="O313" s="182"/>
      <c r="P313" s="182"/>
      <c r="Q313" s="182"/>
      <c r="R313" s="182"/>
      <c r="S313" s="182"/>
      <c r="T313" s="182"/>
      <c r="U313" s="182"/>
      <c r="V313" s="182"/>
      <c r="W313" s="182"/>
      <c r="X313" s="182"/>
      <c r="Y313" s="182"/>
      <c r="Z313" s="182"/>
      <c r="AA313" s="182"/>
      <c r="AB313" s="182"/>
      <c r="AC313" s="182"/>
      <c r="AD313" s="182"/>
      <c r="AE313" s="182"/>
      <c r="AF313" s="182"/>
      <c r="AG313" s="182"/>
      <c r="AH313" s="182"/>
      <c r="AI313" s="182"/>
      <c r="AJ313" s="182"/>
      <c r="AK313" s="182"/>
      <c r="AL313" s="182"/>
      <c r="AM313" s="182"/>
      <c r="AN313" s="182"/>
      <c r="AO313" s="182"/>
      <c r="AP313" s="182"/>
      <c r="AQ313" s="182"/>
      <c r="AR313" s="182"/>
      <c r="AS313" s="182"/>
      <c r="AT313" s="182"/>
      <c r="AU313" s="182">
        <f>AV313</f>
        <v>0</v>
      </c>
      <c r="AV313" s="182">
        <f>AW313</f>
        <v>0</v>
      </c>
      <c r="AW313" s="182">
        <f>AW315+AW316</f>
        <v>0</v>
      </c>
      <c r="AX313" s="182"/>
      <c r="AY313" s="182"/>
      <c r="AZ313" s="182"/>
      <c r="BA313" s="182">
        <f>BB313+BC313+BD313</f>
        <v>0</v>
      </c>
      <c r="BB313" s="182"/>
      <c r="BC313" s="182"/>
      <c r="BD313" s="182"/>
      <c r="BE313" s="182">
        <f>BF313+BG313+BH313</f>
        <v>0</v>
      </c>
      <c r="BF313" s="182">
        <f>E313</f>
        <v>0</v>
      </c>
      <c r="BG313" s="182">
        <f t="shared" ref="BG313:BH317" si="1079">G313</f>
        <v>0</v>
      </c>
      <c r="BH313" s="182">
        <f t="shared" si="1079"/>
        <v>0</v>
      </c>
      <c r="BI313" s="182">
        <f>BJ313</f>
        <v>0</v>
      </c>
      <c r="BJ313" s="182">
        <f>BJ315+BJ316</f>
        <v>0</v>
      </c>
      <c r="BK313" s="182"/>
      <c r="BL313" s="182"/>
      <c r="BM313" s="182"/>
      <c r="BN313" s="182">
        <f>BO313+BP313+BQ313</f>
        <v>0</v>
      </c>
      <c r="BO313" s="182">
        <f>BP313</f>
        <v>0</v>
      </c>
      <c r="BP313" s="182">
        <f>BP315+BP316</f>
        <v>0</v>
      </c>
      <c r="BQ313" s="182"/>
      <c r="BR313" s="182"/>
      <c r="BS313" s="182"/>
      <c r="BT313" s="182">
        <f t="shared" ref="BT313:BU313" si="1080">BL313</f>
        <v>0</v>
      </c>
      <c r="BU313" s="182">
        <f t="shared" si="1080"/>
        <v>0</v>
      </c>
      <c r="BV313" s="182">
        <f>BW313</f>
        <v>0</v>
      </c>
      <c r="BW313" s="182">
        <f>BW315+BW316</f>
        <v>0</v>
      </c>
      <c r="BX313" s="182"/>
      <c r="BY313" s="182"/>
      <c r="BZ313" s="182"/>
      <c r="CA313" s="182">
        <f>CB313+CC313+CD313</f>
        <v>0</v>
      </c>
      <c r="CB313" s="182"/>
      <c r="CC313" s="182"/>
      <c r="CD313" s="182"/>
      <c r="CE313" s="182">
        <f t="shared" ref="CE313:CE317" si="1081">CF313+CH313+CI313</f>
        <v>0</v>
      </c>
      <c r="CF313" s="182">
        <f>BW313</f>
        <v>0</v>
      </c>
      <c r="CG313" s="182"/>
      <c r="CH313" s="182">
        <f t="shared" ref="CH313:CH317" si="1082">BY313</f>
        <v>0</v>
      </c>
      <c r="CI313" s="182">
        <f t="shared" ref="CI313:CI317" si="1083">BZ313</f>
        <v>0</v>
      </c>
      <c r="CJ313" s="663"/>
      <c r="CK313" s="663">
        <f>CL313</f>
        <v>0</v>
      </c>
      <c r="CL313" s="182">
        <f>CL315+CL316</f>
        <v>0</v>
      </c>
      <c r="CM313" s="182"/>
      <c r="CN313" s="182"/>
      <c r="CO313" s="248"/>
    </row>
    <row r="314" spans="1:93" s="77" customFormat="1" ht="126" hidden="1" customHeight="1" x14ac:dyDescent="0.3">
      <c r="B314" s="182"/>
      <c r="C314" s="182" t="s">
        <v>217</v>
      </c>
      <c r="D314" s="182"/>
      <c r="E314" s="182"/>
      <c r="F314" s="182"/>
      <c r="G314" s="182"/>
      <c r="H314" s="182"/>
      <c r="I314" s="182"/>
      <c r="J314" s="182"/>
      <c r="K314" s="182"/>
      <c r="L314" s="182"/>
      <c r="M314" s="182"/>
      <c r="N314" s="182"/>
      <c r="O314" s="182"/>
      <c r="P314" s="182"/>
      <c r="Q314" s="182"/>
      <c r="R314" s="182"/>
      <c r="S314" s="182"/>
      <c r="T314" s="182"/>
      <c r="U314" s="182"/>
      <c r="V314" s="182"/>
      <c r="W314" s="182"/>
      <c r="X314" s="182"/>
      <c r="Y314" s="182"/>
      <c r="Z314" s="182"/>
      <c r="AA314" s="182"/>
      <c r="AB314" s="182"/>
      <c r="AC314" s="182"/>
      <c r="AD314" s="182"/>
      <c r="AE314" s="182"/>
      <c r="AF314" s="182"/>
      <c r="AG314" s="182"/>
      <c r="AH314" s="182"/>
      <c r="AI314" s="182"/>
      <c r="AJ314" s="182"/>
      <c r="AK314" s="182"/>
      <c r="AL314" s="182"/>
      <c r="AM314" s="182"/>
      <c r="AN314" s="182"/>
      <c r="AO314" s="182"/>
      <c r="AP314" s="182"/>
      <c r="AQ314" s="182"/>
      <c r="AR314" s="182"/>
      <c r="AS314" s="182"/>
      <c r="AT314" s="182"/>
      <c r="AU314" s="182"/>
      <c r="AV314" s="182"/>
      <c r="AW314" s="182"/>
      <c r="AX314" s="182"/>
      <c r="AY314" s="182"/>
      <c r="AZ314" s="182"/>
      <c r="BA314" s="182">
        <f t="shared" ref="BA314:BA317" si="1084">BB314+BC314+BD314</f>
        <v>0</v>
      </c>
      <c r="BB314" s="182"/>
      <c r="BC314" s="182"/>
      <c r="BD314" s="182"/>
      <c r="BE314" s="182">
        <f t="shared" ref="BE314:BE317" si="1085">BF314+BG314+BH314</f>
        <v>0</v>
      </c>
      <c r="BF314" s="182">
        <f>E314</f>
        <v>0</v>
      </c>
      <c r="BG314" s="182">
        <f t="shared" si="1079"/>
        <v>0</v>
      </c>
      <c r="BH314" s="182">
        <f t="shared" si="1079"/>
        <v>0</v>
      </c>
      <c r="BI314" s="182"/>
      <c r="BJ314" s="182"/>
      <c r="BK314" s="182"/>
      <c r="BL314" s="182"/>
      <c r="BM314" s="182"/>
      <c r="BN314" s="182">
        <f t="shared" ref="BN314:BN320" si="1086">BO314+BP314+BQ314</f>
        <v>0</v>
      </c>
      <c r="BO314" s="182"/>
      <c r="BP314" s="182"/>
      <c r="BQ314" s="182"/>
      <c r="BR314" s="182"/>
      <c r="BS314" s="182"/>
      <c r="BT314" s="182">
        <f t="shared" ref="BT314:BT317" si="1087">BL314</f>
        <v>0</v>
      </c>
      <c r="BU314" s="182">
        <f t="shared" ref="BU314:BU317" si="1088">BM314</f>
        <v>0</v>
      </c>
      <c r="BV314" s="182"/>
      <c r="BW314" s="182"/>
      <c r="BX314" s="182"/>
      <c r="BY314" s="182"/>
      <c r="BZ314" s="182"/>
      <c r="CA314" s="182">
        <f t="shared" ref="CA314:CA320" si="1089">CB314+CC314+CD314</f>
        <v>0</v>
      </c>
      <c r="CB314" s="182"/>
      <c r="CC314" s="182"/>
      <c r="CD314" s="182"/>
      <c r="CE314" s="182">
        <f t="shared" si="1081"/>
        <v>0</v>
      </c>
      <c r="CF314" s="182">
        <f t="shared" ref="CF314:CF317" si="1090">BW314</f>
        <v>0</v>
      </c>
      <c r="CG314" s="182"/>
      <c r="CH314" s="182">
        <f t="shared" si="1082"/>
        <v>0</v>
      </c>
      <c r="CI314" s="182">
        <f t="shared" si="1083"/>
        <v>0</v>
      </c>
      <c r="CJ314" s="663"/>
      <c r="CK314" s="663"/>
      <c r="CL314" s="182"/>
      <c r="CM314" s="182"/>
      <c r="CN314" s="248"/>
      <c r="CO314" s="248"/>
    </row>
    <row r="315" spans="1:93" s="52" customFormat="1" ht="131.25" hidden="1" customHeight="1" x14ac:dyDescent="0.25">
      <c r="B315" s="182">
        <v>1</v>
      </c>
      <c r="C315" s="182" t="s">
        <v>170</v>
      </c>
      <c r="D315" s="182"/>
      <c r="E315" s="182"/>
      <c r="F315" s="182"/>
      <c r="G315" s="182"/>
      <c r="H315" s="182"/>
      <c r="I315" s="182"/>
      <c r="J315" s="182"/>
      <c r="K315" s="182"/>
      <c r="L315" s="182"/>
      <c r="M315" s="182"/>
      <c r="N315" s="182"/>
      <c r="O315" s="182"/>
      <c r="P315" s="182"/>
      <c r="Q315" s="182"/>
      <c r="R315" s="182"/>
      <c r="S315" s="182"/>
      <c r="T315" s="182"/>
      <c r="U315" s="182"/>
      <c r="V315" s="182"/>
      <c r="W315" s="182"/>
      <c r="X315" s="182"/>
      <c r="Y315" s="182"/>
      <c r="Z315" s="182"/>
      <c r="AA315" s="182"/>
      <c r="AB315" s="182"/>
      <c r="AC315" s="182"/>
      <c r="AD315" s="182"/>
      <c r="AE315" s="182"/>
      <c r="AF315" s="182"/>
      <c r="AG315" s="182"/>
      <c r="AH315" s="182"/>
      <c r="AI315" s="182"/>
      <c r="AJ315" s="182"/>
      <c r="AK315" s="182"/>
      <c r="AL315" s="182"/>
      <c r="AM315" s="182"/>
      <c r="AN315" s="182"/>
      <c r="AO315" s="182"/>
      <c r="AP315" s="182"/>
      <c r="AQ315" s="182"/>
      <c r="AR315" s="182"/>
      <c r="AS315" s="182"/>
      <c r="AT315" s="182"/>
      <c r="AU315" s="182"/>
      <c r="AV315" s="182"/>
      <c r="AW315" s="182"/>
      <c r="AX315" s="182"/>
      <c r="AY315" s="182"/>
      <c r="AZ315" s="182"/>
      <c r="BA315" s="182">
        <f t="shared" si="1084"/>
        <v>0</v>
      </c>
      <c r="BB315" s="182"/>
      <c r="BC315" s="182"/>
      <c r="BD315" s="182"/>
      <c r="BE315" s="182">
        <f t="shared" si="1085"/>
        <v>0</v>
      </c>
      <c r="BF315" s="182">
        <f>E315</f>
        <v>0</v>
      </c>
      <c r="BG315" s="182">
        <f t="shared" si="1079"/>
        <v>0</v>
      </c>
      <c r="BH315" s="182">
        <f t="shared" si="1079"/>
        <v>0</v>
      </c>
      <c r="BI315" s="182"/>
      <c r="BJ315" s="182"/>
      <c r="BK315" s="182"/>
      <c r="BL315" s="182"/>
      <c r="BM315" s="182"/>
      <c r="BN315" s="182">
        <f t="shared" si="1086"/>
        <v>0</v>
      </c>
      <c r="BO315" s="182"/>
      <c r="BP315" s="182"/>
      <c r="BQ315" s="182"/>
      <c r="BR315" s="182"/>
      <c r="BS315" s="182"/>
      <c r="BT315" s="182">
        <f t="shared" si="1087"/>
        <v>0</v>
      </c>
      <c r="BU315" s="182">
        <f t="shared" si="1088"/>
        <v>0</v>
      </c>
      <c r="BV315" s="182"/>
      <c r="BW315" s="182"/>
      <c r="BX315" s="182"/>
      <c r="BY315" s="182"/>
      <c r="BZ315" s="182"/>
      <c r="CA315" s="182">
        <f t="shared" si="1089"/>
        <v>0</v>
      </c>
      <c r="CB315" s="182"/>
      <c r="CC315" s="182"/>
      <c r="CD315" s="182"/>
      <c r="CE315" s="182">
        <f t="shared" si="1081"/>
        <v>0</v>
      </c>
      <c r="CF315" s="182">
        <f t="shared" si="1090"/>
        <v>0</v>
      </c>
      <c r="CG315" s="182"/>
      <c r="CH315" s="182">
        <f t="shared" si="1082"/>
        <v>0</v>
      </c>
      <c r="CI315" s="182">
        <f t="shared" si="1083"/>
        <v>0</v>
      </c>
      <c r="CJ315" s="771"/>
      <c r="CK315" s="509"/>
      <c r="CL315" s="772"/>
      <c r="CM315" s="772"/>
      <c r="CN315" s="772"/>
      <c r="CO315" s="772"/>
    </row>
    <row r="316" spans="1:93" s="52" customFormat="1" ht="143.25" hidden="1" customHeight="1" x14ac:dyDescent="0.25">
      <c r="B316" s="182">
        <v>2</v>
      </c>
      <c r="C316" s="182" t="s">
        <v>216</v>
      </c>
      <c r="D316" s="182"/>
      <c r="E316" s="182"/>
      <c r="F316" s="182"/>
      <c r="G316" s="182"/>
      <c r="H316" s="182"/>
      <c r="I316" s="182"/>
      <c r="J316" s="182"/>
      <c r="K316" s="182"/>
      <c r="L316" s="182"/>
      <c r="M316" s="182"/>
      <c r="N316" s="182"/>
      <c r="O316" s="182"/>
      <c r="P316" s="182"/>
      <c r="Q316" s="182"/>
      <c r="R316" s="182"/>
      <c r="S316" s="182"/>
      <c r="T316" s="182"/>
      <c r="U316" s="182"/>
      <c r="V316" s="182"/>
      <c r="W316" s="182"/>
      <c r="X316" s="182"/>
      <c r="Y316" s="182"/>
      <c r="Z316" s="182"/>
      <c r="AA316" s="182"/>
      <c r="AB316" s="182"/>
      <c r="AC316" s="182"/>
      <c r="AD316" s="182"/>
      <c r="AE316" s="182"/>
      <c r="AF316" s="182"/>
      <c r="AG316" s="182"/>
      <c r="AH316" s="182"/>
      <c r="AI316" s="182"/>
      <c r="AJ316" s="182"/>
      <c r="AK316" s="182"/>
      <c r="AL316" s="182"/>
      <c r="AM316" s="182"/>
      <c r="AN316" s="182"/>
      <c r="AO316" s="182"/>
      <c r="AP316" s="182"/>
      <c r="AQ316" s="182"/>
      <c r="AR316" s="182"/>
      <c r="AS316" s="182"/>
      <c r="AT316" s="182"/>
      <c r="AU316" s="182"/>
      <c r="AV316" s="182"/>
      <c r="AW316" s="182"/>
      <c r="AX316" s="182"/>
      <c r="AY316" s="182"/>
      <c r="AZ316" s="182"/>
      <c r="BA316" s="182">
        <f t="shared" si="1084"/>
        <v>0</v>
      </c>
      <c r="BB316" s="182"/>
      <c r="BC316" s="182"/>
      <c r="BD316" s="182"/>
      <c r="BE316" s="182">
        <f t="shared" si="1085"/>
        <v>0</v>
      </c>
      <c r="BF316" s="182">
        <f>E316</f>
        <v>0</v>
      </c>
      <c r="BG316" s="182">
        <f t="shared" si="1079"/>
        <v>0</v>
      </c>
      <c r="BH316" s="182">
        <f t="shared" si="1079"/>
        <v>0</v>
      </c>
      <c r="BI316" s="182"/>
      <c r="BJ316" s="182"/>
      <c r="BK316" s="182"/>
      <c r="BL316" s="182"/>
      <c r="BM316" s="182"/>
      <c r="BN316" s="182">
        <f t="shared" si="1086"/>
        <v>0</v>
      </c>
      <c r="BO316" s="182"/>
      <c r="BP316" s="182"/>
      <c r="BQ316" s="182"/>
      <c r="BR316" s="182"/>
      <c r="BS316" s="182"/>
      <c r="BT316" s="182">
        <f t="shared" si="1087"/>
        <v>0</v>
      </c>
      <c r="BU316" s="182">
        <f t="shared" si="1088"/>
        <v>0</v>
      </c>
      <c r="BV316" s="182"/>
      <c r="BW316" s="182"/>
      <c r="BX316" s="182"/>
      <c r="BY316" s="182"/>
      <c r="BZ316" s="182"/>
      <c r="CA316" s="182">
        <f t="shared" si="1089"/>
        <v>0</v>
      </c>
      <c r="CB316" s="182"/>
      <c r="CC316" s="182"/>
      <c r="CD316" s="182"/>
      <c r="CE316" s="182">
        <f t="shared" si="1081"/>
        <v>0</v>
      </c>
      <c r="CF316" s="182">
        <f t="shared" si="1090"/>
        <v>0</v>
      </c>
      <c r="CG316" s="182"/>
      <c r="CH316" s="182">
        <f t="shared" si="1082"/>
        <v>0</v>
      </c>
      <c r="CI316" s="182">
        <f t="shared" si="1083"/>
        <v>0</v>
      </c>
      <c r="CJ316" s="771"/>
      <c r="CK316" s="509"/>
      <c r="CL316" s="772"/>
      <c r="CM316" s="772"/>
      <c r="CN316" s="772"/>
      <c r="CO316" s="772"/>
    </row>
    <row r="317" spans="1:93" s="242" customFormat="1" ht="132.75" hidden="1" customHeight="1" x14ac:dyDescent="0.2">
      <c r="B317" s="182" t="s">
        <v>178</v>
      </c>
      <c r="C317" s="182" t="s">
        <v>45</v>
      </c>
      <c r="D317" s="182"/>
      <c r="E317" s="182"/>
      <c r="F317" s="182"/>
      <c r="G317" s="182"/>
      <c r="H317" s="182"/>
      <c r="I317" s="182"/>
      <c r="J317" s="182"/>
      <c r="K317" s="182"/>
      <c r="L317" s="182"/>
      <c r="M317" s="182"/>
      <c r="N317" s="182"/>
      <c r="O317" s="182"/>
      <c r="P317" s="182"/>
      <c r="Q317" s="182"/>
      <c r="R317" s="182"/>
      <c r="S317" s="182"/>
      <c r="T317" s="182"/>
      <c r="U317" s="182"/>
      <c r="V317" s="182"/>
      <c r="W317" s="182"/>
      <c r="X317" s="182"/>
      <c r="Y317" s="182"/>
      <c r="Z317" s="182"/>
      <c r="AA317" s="182"/>
      <c r="AB317" s="182"/>
      <c r="AC317" s="182"/>
      <c r="AD317" s="182"/>
      <c r="AE317" s="182"/>
      <c r="AF317" s="182"/>
      <c r="AG317" s="182"/>
      <c r="AH317" s="182"/>
      <c r="AI317" s="182"/>
      <c r="AJ317" s="182"/>
      <c r="AK317" s="182"/>
      <c r="AL317" s="182"/>
      <c r="AM317" s="182"/>
      <c r="AN317" s="182"/>
      <c r="AO317" s="182"/>
      <c r="AP317" s="182"/>
      <c r="AQ317" s="182"/>
      <c r="AR317" s="182"/>
      <c r="AS317" s="182"/>
      <c r="AT317" s="182"/>
      <c r="AU317" s="182"/>
      <c r="AV317" s="182"/>
      <c r="AW317" s="182"/>
      <c r="AX317" s="182"/>
      <c r="AY317" s="182"/>
      <c r="AZ317" s="182"/>
      <c r="BA317" s="182">
        <f t="shared" si="1084"/>
        <v>0</v>
      </c>
      <c r="BB317" s="182"/>
      <c r="BC317" s="182"/>
      <c r="BD317" s="182"/>
      <c r="BE317" s="182">
        <f t="shared" si="1085"/>
        <v>0</v>
      </c>
      <c r="BF317" s="182">
        <f>E317</f>
        <v>0</v>
      </c>
      <c r="BG317" s="182">
        <f t="shared" si="1079"/>
        <v>0</v>
      </c>
      <c r="BH317" s="182">
        <f t="shared" si="1079"/>
        <v>0</v>
      </c>
      <c r="BI317" s="182"/>
      <c r="BJ317" s="182"/>
      <c r="BK317" s="182"/>
      <c r="BL317" s="182"/>
      <c r="BM317" s="182"/>
      <c r="BN317" s="182">
        <f t="shared" si="1086"/>
        <v>0</v>
      </c>
      <c r="BO317" s="182"/>
      <c r="BP317" s="182"/>
      <c r="BQ317" s="182"/>
      <c r="BR317" s="182"/>
      <c r="BS317" s="182"/>
      <c r="BT317" s="182">
        <f t="shared" si="1087"/>
        <v>0</v>
      </c>
      <c r="BU317" s="182">
        <f t="shared" si="1088"/>
        <v>0</v>
      </c>
      <c r="BV317" s="182"/>
      <c r="BW317" s="182"/>
      <c r="BX317" s="182"/>
      <c r="BY317" s="182"/>
      <c r="BZ317" s="182"/>
      <c r="CA317" s="182">
        <f t="shared" si="1089"/>
        <v>0</v>
      </c>
      <c r="CB317" s="182"/>
      <c r="CC317" s="182"/>
      <c r="CD317" s="182"/>
      <c r="CE317" s="182">
        <f t="shared" si="1081"/>
        <v>0</v>
      </c>
      <c r="CF317" s="182">
        <f t="shared" si="1090"/>
        <v>0</v>
      </c>
      <c r="CG317" s="182"/>
      <c r="CH317" s="182">
        <f t="shared" si="1082"/>
        <v>0</v>
      </c>
      <c r="CI317" s="182">
        <f t="shared" si="1083"/>
        <v>0</v>
      </c>
      <c r="CJ317" s="313"/>
      <c r="CK317" s="510"/>
      <c r="CL317" s="257"/>
      <c r="CM317" s="257"/>
      <c r="CN317" s="257"/>
      <c r="CO317" s="257"/>
    </row>
    <row r="318" spans="1:93" s="242" customFormat="1" ht="76.5" hidden="1" customHeight="1" x14ac:dyDescent="0.2">
      <c r="B318" s="182"/>
      <c r="C318" s="182" t="s">
        <v>220</v>
      </c>
      <c r="D318" s="182"/>
      <c r="E318" s="182"/>
      <c r="F318" s="182"/>
      <c r="G318" s="182"/>
      <c r="H318" s="182"/>
      <c r="I318" s="182"/>
      <c r="J318" s="182"/>
      <c r="K318" s="182"/>
      <c r="L318" s="182"/>
      <c r="M318" s="182"/>
      <c r="N318" s="182"/>
      <c r="O318" s="182"/>
      <c r="P318" s="182"/>
      <c r="Q318" s="182"/>
      <c r="R318" s="182"/>
      <c r="S318" s="182"/>
      <c r="T318" s="182"/>
      <c r="U318" s="182"/>
      <c r="V318" s="182"/>
      <c r="W318" s="182"/>
      <c r="X318" s="182"/>
      <c r="Y318" s="182"/>
      <c r="Z318" s="182"/>
      <c r="AA318" s="182"/>
      <c r="AB318" s="182"/>
      <c r="AC318" s="182"/>
      <c r="AD318" s="182"/>
      <c r="AE318" s="182"/>
      <c r="AF318" s="182"/>
      <c r="AG318" s="182"/>
      <c r="AH318" s="182"/>
      <c r="AI318" s="182"/>
      <c r="AJ318" s="182"/>
      <c r="AK318" s="182"/>
      <c r="AL318" s="182"/>
      <c r="AM318" s="182"/>
      <c r="AN318" s="182"/>
      <c r="AO318" s="182"/>
      <c r="AP318" s="182"/>
      <c r="AQ318" s="182"/>
      <c r="AR318" s="182"/>
      <c r="AS318" s="182"/>
      <c r="AT318" s="182"/>
      <c r="AU318" s="182"/>
      <c r="AV318" s="182"/>
      <c r="AW318" s="182"/>
      <c r="AX318" s="182"/>
      <c r="AY318" s="182"/>
      <c r="AZ318" s="182"/>
      <c r="BA318" s="182"/>
      <c r="BB318" s="182"/>
      <c r="BC318" s="182"/>
      <c r="BD318" s="182"/>
      <c r="BE318" s="182"/>
      <c r="BF318" s="182"/>
      <c r="BG318" s="182"/>
      <c r="BH318" s="182"/>
      <c r="BI318" s="182"/>
      <c r="BJ318" s="182"/>
      <c r="BK318" s="182"/>
      <c r="BL318" s="182"/>
      <c r="BM318" s="182"/>
      <c r="BN318" s="182">
        <f t="shared" si="1086"/>
        <v>0</v>
      </c>
      <c r="BO318" s="182"/>
      <c r="BP318" s="182"/>
      <c r="BQ318" s="182"/>
      <c r="BR318" s="182"/>
      <c r="BS318" s="182"/>
      <c r="BT318" s="182"/>
      <c r="BU318" s="182"/>
      <c r="BV318" s="182"/>
      <c r="BW318" s="182"/>
      <c r="BX318" s="182"/>
      <c r="BY318" s="182"/>
      <c r="BZ318" s="182"/>
      <c r="CA318" s="182">
        <f t="shared" si="1089"/>
        <v>0</v>
      </c>
      <c r="CB318" s="182"/>
      <c r="CC318" s="182"/>
      <c r="CD318" s="182"/>
      <c r="CE318" s="182"/>
      <c r="CF318" s="182"/>
      <c r="CG318" s="182"/>
      <c r="CH318" s="182"/>
      <c r="CI318" s="182"/>
      <c r="CJ318" s="21"/>
      <c r="CK318" s="497"/>
      <c r="CL318" s="257"/>
      <c r="CM318" s="257"/>
      <c r="CN318" s="257"/>
      <c r="CO318" s="257"/>
    </row>
    <row r="319" spans="1:93" s="242" customFormat="1" ht="54" hidden="1" customHeight="1" x14ac:dyDescent="0.2">
      <c r="B319" s="182"/>
      <c r="C319" s="182" t="s">
        <v>41</v>
      </c>
      <c r="D319" s="182"/>
      <c r="E319" s="182"/>
      <c r="F319" s="182"/>
      <c r="G319" s="182"/>
      <c r="H319" s="182"/>
      <c r="I319" s="182"/>
      <c r="J319" s="182"/>
      <c r="K319" s="182"/>
      <c r="L319" s="182"/>
      <c r="M319" s="182"/>
      <c r="N319" s="182"/>
      <c r="O319" s="182"/>
      <c r="P319" s="182"/>
      <c r="Q319" s="182"/>
      <c r="R319" s="182"/>
      <c r="S319" s="182"/>
      <c r="T319" s="182"/>
      <c r="U319" s="182"/>
      <c r="V319" s="182"/>
      <c r="W319" s="182"/>
      <c r="X319" s="182"/>
      <c r="Y319" s="182"/>
      <c r="Z319" s="182"/>
      <c r="AA319" s="182"/>
      <c r="AB319" s="182"/>
      <c r="AC319" s="182"/>
      <c r="AD319" s="182"/>
      <c r="AE319" s="182"/>
      <c r="AF319" s="182"/>
      <c r="AG319" s="182"/>
      <c r="AH319" s="182"/>
      <c r="AI319" s="182"/>
      <c r="AJ319" s="182"/>
      <c r="AK319" s="182"/>
      <c r="AL319" s="182"/>
      <c r="AM319" s="182"/>
      <c r="AN319" s="182"/>
      <c r="AO319" s="182"/>
      <c r="AP319" s="182"/>
      <c r="AQ319" s="182"/>
      <c r="AR319" s="182"/>
      <c r="AS319" s="182"/>
      <c r="AT319" s="182"/>
      <c r="AU319" s="182"/>
      <c r="AV319" s="182"/>
      <c r="AW319" s="182"/>
      <c r="AX319" s="182"/>
      <c r="AY319" s="182"/>
      <c r="AZ319" s="182"/>
      <c r="BA319" s="182"/>
      <c r="BB319" s="182"/>
      <c r="BC319" s="182"/>
      <c r="BD319" s="182"/>
      <c r="BE319" s="182"/>
      <c r="BF319" s="182"/>
      <c r="BG319" s="182"/>
      <c r="BH319" s="182"/>
      <c r="BI319" s="182"/>
      <c r="BJ319" s="182"/>
      <c r="BK319" s="182"/>
      <c r="BL319" s="182"/>
      <c r="BM319" s="182"/>
      <c r="BN319" s="182">
        <f t="shared" si="1086"/>
        <v>0</v>
      </c>
      <c r="BO319" s="182"/>
      <c r="BP319" s="182"/>
      <c r="BQ319" s="182"/>
      <c r="BR319" s="182"/>
      <c r="BS319" s="182"/>
      <c r="BT319" s="182"/>
      <c r="BU319" s="182"/>
      <c r="BV319" s="182"/>
      <c r="BW319" s="182"/>
      <c r="BX319" s="182"/>
      <c r="BY319" s="182"/>
      <c r="BZ319" s="182"/>
      <c r="CA319" s="182">
        <f t="shared" si="1089"/>
        <v>0</v>
      </c>
      <c r="CB319" s="182"/>
      <c r="CC319" s="182"/>
      <c r="CD319" s="182"/>
      <c r="CE319" s="182"/>
      <c r="CF319" s="182"/>
      <c r="CG319" s="182"/>
      <c r="CH319" s="182"/>
      <c r="CI319" s="182"/>
      <c r="CJ319" s="21"/>
      <c r="CK319" s="497"/>
      <c r="CL319" s="257"/>
      <c r="CM319" s="257"/>
      <c r="CN319" s="257"/>
      <c r="CO319" s="257"/>
    </row>
    <row r="320" spans="1:93" s="52" customFormat="1" ht="54" hidden="1" customHeight="1" x14ac:dyDescent="0.25">
      <c r="B320" s="182"/>
      <c r="C320" s="182"/>
      <c r="D320" s="182"/>
      <c r="E320" s="182"/>
      <c r="F320" s="182"/>
      <c r="G320" s="182"/>
      <c r="H320" s="182"/>
      <c r="I320" s="182"/>
      <c r="J320" s="182"/>
      <c r="K320" s="182"/>
      <c r="L320" s="182"/>
      <c r="M320" s="182"/>
      <c r="N320" s="182"/>
      <c r="O320" s="182"/>
      <c r="P320" s="182"/>
      <c r="Q320" s="182"/>
      <c r="R320" s="182"/>
      <c r="S320" s="182"/>
      <c r="T320" s="182"/>
      <c r="U320" s="182"/>
      <c r="V320" s="182"/>
      <c r="W320" s="182"/>
      <c r="X320" s="182"/>
      <c r="Y320" s="182"/>
      <c r="Z320" s="182"/>
      <c r="AA320" s="182"/>
      <c r="AB320" s="182"/>
      <c r="AC320" s="182"/>
      <c r="AD320" s="182"/>
      <c r="AE320" s="182"/>
      <c r="AF320" s="182"/>
      <c r="AG320" s="182"/>
      <c r="AH320" s="182"/>
      <c r="AI320" s="182"/>
      <c r="AJ320" s="182"/>
      <c r="AK320" s="182"/>
      <c r="AL320" s="182"/>
      <c r="AM320" s="182"/>
      <c r="AN320" s="182"/>
      <c r="AO320" s="182"/>
      <c r="AP320" s="182"/>
      <c r="AQ320" s="182"/>
      <c r="AR320" s="182"/>
      <c r="AS320" s="182"/>
      <c r="AT320" s="182"/>
      <c r="AU320" s="182"/>
      <c r="AV320" s="182"/>
      <c r="AW320" s="182"/>
      <c r="AX320" s="182"/>
      <c r="AY320" s="182"/>
      <c r="AZ320" s="182"/>
      <c r="BA320" s="182"/>
      <c r="BB320" s="182"/>
      <c r="BC320" s="182"/>
      <c r="BD320" s="182"/>
      <c r="BE320" s="182"/>
      <c r="BF320" s="182"/>
      <c r="BG320" s="182"/>
      <c r="BH320" s="182"/>
      <c r="BI320" s="182"/>
      <c r="BJ320" s="182"/>
      <c r="BK320" s="182"/>
      <c r="BL320" s="182"/>
      <c r="BM320" s="182"/>
      <c r="BN320" s="182">
        <f t="shared" si="1086"/>
        <v>0</v>
      </c>
      <c r="BO320" s="182"/>
      <c r="BP320" s="182"/>
      <c r="BQ320" s="182"/>
      <c r="BR320" s="182"/>
      <c r="BS320" s="182"/>
      <c r="BT320" s="182"/>
      <c r="BU320" s="182"/>
      <c r="BV320" s="182"/>
      <c r="BW320" s="182"/>
      <c r="BX320" s="182"/>
      <c r="BY320" s="182"/>
      <c r="BZ320" s="182"/>
      <c r="CA320" s="182">
        <f t="shared" si="1089"/>
        <v>0</v>
      </c>
      <c r="CB320" s="182"/>
      <c r="CC320" s="182"/>
      <c r="CD320" s="182"/>
      <c r="CE320" s="182"/>
      <c r="CF320" s="182"/>
      <c r="CG320" s="182"/>
      <c r="CH320" s="182"/>
      <c r="CI320" s="182"/>
      <c r="CJ320" s="21"/>
      <c r="CK320" s="511"/>
      <c r="CL320" s="770"/>
      <c r="CM320" s="770"/>
      <c r="CN320" s="770"/>
      <c r="CO320" s="770"/>
    </row>
    <row r="321" spans="1:12248" s="438" customFormat="1" ht="55.5" hidden="1" customHeight="1" x14ac:dyDescent="0.25">
      <c r="A321" s="438" t="s">
        <v>176</v>
      </c>
      <c r="B321" s="182" t="s">
        <v>278</v>
      </c>
      <c r="C321" s="182"/>
      <c r="D321" s="182"/>
      <c r="E321" s="182"/>
      <c r="F321" s="182"/>
      <c r="G321" s="182"/>
      <c r="H321" s="182"/>
      <c r="I321" s="182"/>
      <c r="J321" s="182"/>
      <c r="K321" s="182"/>
      <c r="L321" s="182"/>
      <c r="M321" s="182"/>
      <c r="N321" s="182"/>
      <c r="O321" s="182"/>
      <c r="P321" s="182"/>
      <c r="Q321" s="182"/>
      <c r="R321" s="182"/>
      <c r="S321" s="182"/>
      <c r="T321" s="182"/>
      <c r="U321" s="182"/>
      <c r="V321" s="182"/>
      <c r="W321" s="182"/>
      <c r="X321" s="182"/>
      <c r="Y321" s="182"/>
      <c r="Z321" s="182"/>
      <c r="AA321" s="182"/>
      <c r="AB321" s="182"/>
      <c r="AC321" s="182"/>
      <c r="AD321" s="182"/>
      <c r="AE321" s="182"/>
      <c r="AF321" s="182"/>
      <c r="AG321" s="182"/>
      <c r="AH321" s="182"/>
      <c r="AI321" s="182"/>
      <c r="AJ321" s="182"/>
      <c r="AK321" s="182"/>
      <c r="AL321" s="182"/>
      <c r="AM321" s="182"/>
      <c r="AN321" s="182"/>
      <c r="AO321" s="182"/>
      <c r="AP321" s="182"/>
      <c r="AQ321" s="182"/>
      <c r="AR321" s="182"/>
      <c r="AS321" s="182"/>
      <c r="AT321" s="182"/>
      <c r="AU321" s="182"/>
      <c r="AV321" s="182"/>
      <c r="AW321" s="182"/>
      <c r="AX321" s="182"/>
      <c r="AY321" s="182"/>
      <c r="AZ321" s="182"/>
      <c r="BA321" s="182"/>
      <c r="BB321" s="182"/>
      <c r="BC321" s="182"/>
      <c r="BD321" s="182"/>
      <c r="BE321" s="182"/>
      <c r="BF321" s="182"/>
      <c r="BG321" s="182"/>
      <c r="BH321" s="182"/>
      <c r="BI321" s="182"/>
      <c r="BJ321" s="182"/>
      <c r="BK321" s="182"/>
      <c r="BL321" s="182"/>
      <c r="BM321" s="182"/>
      <c r="BN321" s="182"/>
      <c r="BO321" s="182"/>
      <c r="BP321" s="182"/>
      <c r="BQ321" s="182"/>
      <c r="BR321" s="182"/>
      <c r="BS321" s="182"/>
      <c r="BT321" s="182"/>
      <c r="BU321" s="182"/>
      <c r="BV321" s="182"/>
      <c r="BW321" s="182"/>
      <c r="BX321" s="182"/>
      <c r="BY321" s="182"/>
      <c r="BZ321" s="182"/>
      <c r="CA321" s="182"/>
      <c r="CB321" s="182"/>
      <c r="CC321" s="182"/>
      <c r="CD321" s="182"/>
      <c r="CE321" s="182"/>
      <c r="CF321" s="182"/>
      <c r="CG321" s="182"/>
      <c r="CH321" s="182"/>
      <c r="CI321" s="182"/>
      <c r="CJ321" s="26"/>
      <c r="CK321" s="26"/>
      <c r="CL321" s="39"/>
      <c r="CM321" s="39"/>
      <c r="CN321" s="39"/>
      <c r="CO321" s="39"/>
    </row>
    <row r="322" spans="1:12248" s="438" customFormat="1" ht="55.5" customHeight="1" x14ac:dyDescent="0.25">
      <c r="B322" s="182"/>
      <c r="C322" s="182" t="s">
        <v>418</v>
      </c>
      <c r="D322" s="182">
        <f t="shared" ref="D322" si="1091">E322+G322+H322+F322</f>
        <v>910179.75157999992</v>
      </c>
      <c r="E322" s="182">
        <f>E124</f>
        <v>163409.38390999998</v>
      </c>
      <c r="F322" s="182">
        <f t="shared" ref="F322" si="1092">F124</f>
        <v>746770.36766999995</v>
      </c>
      <c r="G322" s="182"/>
      <c r="H322" s="182"/>
      <c r="I322" s="182">
        <f>K322+M322</f>
        <v>104219.52191</v>
      </c>
      <c r="J322" s="182">
        <f>I322/D322</f>
        <v>0.11450432920429526</v>
      </c>
      <c r="K322" s="182">
        <f>K124</f>
        <v>20328.945489999998</v>
      </c>
      <c r="L322" s="182">
        <f t="shared" ref="L322" si="1093">K322/E322</f>
        <v>0.12440500663778557</v>
      </c>
      <c r="M322" s="182">
        <f t="shared" ref="M322" si="1094">M124</f>
        <v>83890.576419999998</v>
      </c>
      <c r="N322" s="182">
        <f>M322/F322</f>
        <v>0.11233784848982049</v>
      </c>
      <c r="O322" s="182"/>
      <c r="P322" s="182"/>
      <c r="Q322" s="182"/>
      <c r="R322" s="182"/>
      <c r="S322" s="182">
        <f t="shared" ref="S322" si="1095">U322+W322+Y322+AA322</f>
        <v>75857.526149999991</v>
      </c>
      <c r="T322" s="182">
        <f>S322/D322</f>
        <v>8.3343456079216588E-2</v>
      </c>
      <c r="U322" s="182">
        <f>U124</f>
        <v>21310.879939999999</v>
      </c>
      <c r="V322" s="182">
        <f t="shared" ref="V322:V331" si="1096">U322/E322</f>
        <v>0.13041405230275677</v>
      </c>
      <c r="W322" s="182">
        <f t="shared" ref="W322" si="1097">W124</f>
        <v>54546.646209999992</v>
      </c>
      <c r="X322" s="182">
        <f t="shared" ref="X322:X353" si="1098">W322/F322</f>
        <v>7.3043399378835985E-2</v>
      </c>
      <c r="Y322" s="182"/>
      <c r="Z322" s="182"/>
      <c r="AA322" s="182"/>
      <c r="AB322" s="182"/>
      <c r="AC322" s="182">
        <f t="shared" ref="AC322" si="1099">AE322+AG322+AI322+AK322</f>
        <v>910179.68041999987</v>
      </c>
      <c r="AD322" s="182">
        <f t="shared" ref="AD322" si="1100">AC322/D322</f>
        <v>0.99999992181764108</v>
      </c>
      <c r="AE322" s="182">
        <f>AE124</f>
        <v>163409.31274999998</v>
      </c>
      <c r="AF322" s="182">
        <f t="shared" ref="AF322:AF331" si="1101">AE322/E322</f>
        <v>0.99999956452929273</v>
      </c>
      <c r="AG322" s="182">
        <f t="shared" ref="AG322" si="1102">AG124</f>
        <v>746770.36766999995</v>
      </c>
      <c r="AH322" s="182">
        <f t="shared" ref="AH322:AH385" si="1103">AG322/F322</f>
        <v>1</v>
      </c>
      <c r="AI322" s="182"/>
      <c r="AJ322" s="182"/>
      <c r="AK322" s="182"/>
      <c r="AL322" s="182"/>
      <c r="AM322" s="182"/>
      <c r="AN322" s="182"/>
      <c r="AO322" s="182"/>
      <c r="AP322" s="182"/>
      <c r="AQ322" s="182"/>
      <c r="AR322" s="182"/>
      <c r="AS322" s="182"/>
      <c r="AT322" s="182"/>
      <c r="AU322" s="182">
        <f>AV322-D322</f>
        <v>0</v>
      </c>
      <c r="AV322" s="182">
        <f t="shared" ref="AV322" si="1104">AW322+AY322+AZ322+AX322</f>
        <v>910179.75158000004</v>
      </c>
      <c r="AW322" s="182">
        <f>AW124</f>
        <v>163409.38390999998</v>
      </c>
      <c r="AX322" s="182">
        <f t="shared" ref="AX322:AZ322" si="1105">AX124</f>
        <v>746770.36767000007</v>
      </c>
      <c r="AY322" s="182">
        <f t="shared" si="1105"/>
        <v>0</v>
      </c>
      <c r="AZ322" s="182">
        <f t="shared" si="1105"/>
        <v>0</v>
      </c>
      <c r="BA322" s="182"/>
      <c r="BB322" s="182"/>
      <c r="BC322" s="182"/>
      <c r="BD322" s="182"/>
      <c r="BE322" s="182"/>
      <c r="BF322" s="182"/>
      <c r="BG322" s="182"/>
      <c r="BH322" s="182"/>
      <c r="BI322" s="182">
        <f t="shared" ref="BI322" si="1106">BJ322+BL322+BM322+BK322</f>
        <v>2429144.6000100002</v>
      </c>
      <c r="BJ322" s="182">
        <f>BJ124</f>
        <v>1030408.5149299999</v>
      </c>
      <c r="BK322" s="182">
        <f>BK124</f>
        <v>1398736.0850800001</v>
      </c>
      <c r="BL322" s="182"/>
      <c r="BM322" s="182"/>
      <c r="BN322" s="182">
        <f>BO322-BI322</f>
        <v>0</v>
      </c>
      <c r="BO322" s="182">
        <f>BP322+BQ322+BR322+BS322</f>
        <v>2429144.6000100002</v>
      </c>
      <c r="BP322" s="182">
        <f>BP124</f>
        <v>1030408.5149299999</v>
      </c>
      <c r="BQ322" s="182">
        <f t="shared" ref="BQ322" si="1107">BQ124</f>
        <v>1398736.0850800001</v>
      </c>
      <c r="BR322" s="182"/>
      <c r="BS322" s="182"/>
      <c r="BT322" s="182"/>
      <c r="BU322" s="182"/>
      <c r="BV322" s="182">
        <f t="shared" ref="BV322" si="1108">BW322+BY322+BZ322+BX322</f>
        <v>0</v>
      </c>
      <c r="BW322" s="182"/>
      <c r="BX322" s="182"/>
      <c r="BY322" s="182"/>
      <c r="BZ322" s="182"/>
      <c r="CA322" s="182">
        <f>CB322-BV322</f>
        <v>11606166.34240138</v>
      </c>
      <c r="CB322" s="182">
        <f>CC322+CD322+CE322+CF322</f>
        <v>11606166.34240138</v>
      </c>
      <c r="CC322" s="182">
        <f>CC124</f>
        <v>0</v>
      </c>
      <c r="CD322" s="182">
        <f t="shared" ref="CD322" si="1109">CD124</f>
        <v>0</v>
      </c>
      <c r="CE322" s="182">
        <f>CF322+CG322</f>
        <v>9326954.1000013798</v>
      </c>
      <c r="CF322" s="182">
        <f>CF124</f>
        <v>2279212.2423999999</v>
      </c>
      <c r="CG322" s="182">
        <f t="shared" ref="CG322" si="1110">CG124</f>
        <v>7047741.8576013809</v>
      </c>
      <c r="CH322" s="182"/>
      <c r="CI322" s="182"/>
      <c r="CJ322" s="663">
        <v>0</v>
      </c>
      <c r="CK322" s="663">
        <f>CL322+CM322+CN322+CO322</f>
        <v>9326954.1000013798</v>
      </c>
      <c r="CL322" s="663">
        <f>CL124</f>
        <v>2279212.2423999999</v>
      </c>
      <c r="CM322" s="663">
        <f t="shared" ref="CM322" si="1111">CM124</f>
        <v>7047741.8576013809</v>
      </c>
      <c r="CN322" s="39"/>
      <c r="CO322" s="39"/>
    </row>
    <row r="323" spans="1:12248" s="380" customFormat="1" ht="107.25" customHeight="1" x14ac:dyDescent="0.25">
      <c r="B323" s="370" t="s">
        <v>338</v>
      </c>
      <c r="C323" s="367" t="s">
        <v>375</v>
      </c>
      <c r="D323" s="774">
        <f>E323+F323+G323+H323</f>
        <v>8893049.2631500009</v>
      </c>
      <c r="E323" s="774">
        <f>E324+E325+E326+E327</f>
        <v>2682595.0364099997</v>
      </c>
      <c r="F323" s="774">
        <f t="shared" ref="F323" si="1112">F324+F325+F326+F327</f>
        <v>4593560.2957400009</v>
      </c>
      <c r="G323" s="774">
        <f t="shared" ref="G323:H323" si="1113">G324+G325+G326+G327</f>
        <v>0</v>
      </c>
      <c r="H323" s="774">
        <f t="shared" si="1113"/>
        <v>1616893.9309999999</v>
      </c>
      <c r="I323" s="774">
        <f>K323+M323+O323+Q323</f>
        <v>1110834.6295400001</v>
      </c>
      <c r="J323" s="568">
        <f>I323/D323</f>
        <v>0.12491043248157294</v>
      </c>
      <c r="K323" s="379">
        <f>K324+K325+K326+K327</f>
        <v>191328.54393000001</v>
      </c>
      <c r="L323" s="379"/>
      <c r="M323" s="379">
        <f t="shared" ref="M323" si="1114">M324+M325+M326+M327</f>
        <v>778581.33651000005</v>
      </c>
      <c r="N323" s="379"/>
      <c r="O323" s="379"/>
      <c r="P323" s="379"/>
      <c r="Q323" s="379">
        <f t="shared" ref="Q323" si="1115">Q324+Q325+Q326+Q327</f>
        <v>140924.74910000002</v>
      </c>
      <c r="R323" s="379"/>
      <c r="S323" s="774">
        <f>U323+W323+Y323+AA323</f>
        <v>1593467.6074700002</v>
      </c>
      <c r="T323" s="568">
        <f>S323/D323</f>
        <v>0.17918124147505049</v>
      </c>
      <c r="U323" s="774">
        <f>U324+U325+U326+U327</f>
        <v>265899.93267999997</v>
      </c>
      <c r="V323" s="568">
        <f t="shared" si="1096"/>
        <v>9.912041477413687E-2</v>
      </c>
      <c r="W323" s="774">
        <f t="shared" ref="W323" si="1116">W324+W325+W326+W327</f>
        <v>1237672.72988</v>
      </c>
      <c r="X323" s="568">
        <f t="shared" si="1098"/>
        <v>0.26943648285792593</v>
      </c>
      <c r="Y323" s="774">
        <f t="shared" ref="Y323" si="1117">Y324+Y325+Y326+Y327</f>
        <v>0</v>
      </c>
      <c r="Z323" s="574">
        <v>0</v>
      </c>
      <c r="AA323" s="774">
        <f t="shared" ref="AA323" si="1118">AA324+AA325+AA326+AA327</f>
        <v>89894.944909999991</v>
      </c>
      <c r="AB323" s="568">
        <f>AA323/H323</f>
        <v>5.5597304923027752E-2</v>
      </c>
      <c r="AC323" s="774">
        <f>AE323+AG323+AI323+AK323</f>
        <v>7114685.3663899992</v>
      </c>
      <c r="AD323" s="614">
        <f>AC323/D323</f>
        <v>0.8000276570906919</v>
      </c>
      <c r="AE323" s="774">
        <f>AE324+AE325+AE326+AE327</f>
        <v>2419224.7017399999</v>
      </c>
      <c r="AF323" s="648">
        <f t="shared" si="1101"/>
        <v>0.90182255200827599</v>
      </c>
      <c r="AG323" s="774">
        <f t="shared" ref="AG323" si="1119">AG324+AG325+AG326+AG327</f>
        <v>3079522.3976799999</v>
      </c>
      <c r="AH323" s="648">
        <f t="shared" si="1103"/>
        <v>0.67039990756971291</v>
      </c>
      <c r="AI323" s="379"/>
      <c r="AJ323" s="379"/>
      <c r="AK323" s="774">
        <f t="shared" ref="AK323" si="1120">AK324+AK325+AK326+AK327</f>
        <v>1615938.2669699998</v>
      </c>
      <c r="AL323" s="648">
        <f>AK323/H323</f>
        <v>0.99940895069758284</v>
      </c>
      <c r="AM323" s="379"/>
      <c r="AN323" s="379"/>
      <c r="AO323" s="379"/>
      <c r="AP323" s="379"/>
      <c r="AQ323" s="379"/>
      <c r="AR323" s="379"/>
      <c r="AS323" s="379"/>
      <c r="AT323" s="379"/>
      <c r="AU323" s="379">
        <f>AU325+AU326</f>
        <v>-50076.47626000084</v>
      </c>
      <c r="AV323" s="379">
        <f>AW323+AX323+AY323+AZ323-0.1</f>
        <v>8642666.7230900005</v>
      </c>
      <c r="AW323" s="379">
        <f>AW324+AW325+AW326+AW327</f>
        <v>2682595.0364099997</v>
      </c>
      <c r="AX323" s="379">
        <f t="shared" ref="AX323:AZ323" si="1121">AX324+AX325+AX326+AX327</f>
        <v>4593560.3104299996</v>
      </c>
      <c r="AY323" s="379">
        <f t="shared" si="1121"/>
        <v>0</v>
      </c>
      <c r="AZ323" s="379">
        <f t="shared" si="1121"/>
        <v>1366511.4762499998</v>
      </c>
      <c r="BA323" s="379"/>
      <c r="BB323" s="379"/>
      <c r="BC323" s="379"/>
      <c r="BD323" s="379"/>
      <c r="BE323" s="379"/>
      <c r="BF323" s="379"/>
      <c r="BG323" s="379"/>
      <c r="BH323" s="379"/>
      <c r="BI323" s="379">
        <f>BJ323+BK323+BL323+BM323</f>
        <v>6404467.21435</v>
      </c>
      <c r="BJ323" s="379">
        <f>BJ324+BJ325+BJ326+BJ327</f>
        <v>1573807.2326</v>
      </c>
      <c r="BK323" s="379">
        <f t="shared" ref="BK323" si="1122">BK324+BK325+BK326+BK327</f>
        <v>3777548.2691199998</v>
      </c>
      <c r="BL323" s="379">
        <f t="shared" ref="BL323" si="1123">BL324+BL325+BL326+BL327</f>
        <v>0</v>
      </c>
      <c r="BM323" s="379">
        <f t="shared" ref="BM323" si="1124">BM324+BM325+BM326+BM327</f>
        <v>1053111.71263</v>
      </c>
      <c r="BN323" s="379">
        <f>BN325+BN326</f>
        <v>59318.450710000005</v>
      </c>
      <c r="BO323" s="379">
        <f>BP323+BQ323+BR323+BS323</f>
        <v>6463785.6650599996</v>
      </c>
      <c r="BP323" s="379">
        <f>BP324+BP325+BP326+BP327</f>
        <v>1573807.2326</v>
      </c>
      <c r="BQ323" s="379">
        <f t="shared" ref="BQ323:BS323" si="1125">BQ324+BQ325+BQ326+BQ327</f>
        <v>3836866.7198299998</v>
      </c>
      <c r="BR323" s="379">
        <f t="shared" si="1125"/>
        <v>0</v>
      </c>
      <c r="BS323" s="379">
        <f t="shared" si="1125"/>
        <v>1053111.71263</v>
      </c>
      <c r="BT323" s="379"/>
      <c r="BU323" s="379"/>
      <c r="BV323" s="379" t="e">
        <f>BW323+BX323+BY323+BZ323</f>
        <v>#REF!</v>
      </c>
      <c r="BW323" s="379">
        <f>BW324+BW325+BW326+BW327</f>
        <v>1634943.4886</v>
      </c>
      <c r="BX323" s="379">
        <f t="shared" ref="BX323" si="1126">BX324+BX325+BX326+BX327</f>
        <v>6109365.2821499994</v>
      </c>
      <c r="BY323" s="379">
        <f t="shared" ref="BY323" si="1127">BY324+BY325+BY326+BY327</f>
        <v>0</v>
      </c>
      <c r="BZ323" s="379" t="e">
        <f t="shared" ref="BZ323" si="1128">BZ324+BZ325+BZ326+BZ327</f>
        <v>#REF!</v>
      </c>
      <c r="CA323" s="379"/>
      <c r="CB323" s="379"/>
      <c r="CC323" s="379"/>
      <c r="CD323" s="379"/>
      <c r="CE323" s="379">
        <f>CF323+CG323+CH323+CI323</f>
        <v>3647551.9060199996</v>
      </c>
      <c r="CF323" s="379">
        <f>CF324+CF325+CF326+CF327</f>
        <v>534943.48860000004</v>
      </c>
      <c r="CG323" s="379">
        <f t="shared" ref="CG323:CI323" si="1129">CG324+CG325+CG326+CG327</f>
        <v>2022608.4174199998</v>
      </c>
      <c r="CH323" s="379">
        <f t="shared" si="1129"/>
        <v>0</v>
      </c>
      <c r="CI323" s="379">
        <f t="shared" si="1129"/>
        <v>1090000</v>
      </c>
      <c r="CJ323" s="379">
        <f>CJ325+CJ326</f>
        <v>0</v>
      </c>
      <c r="CK323" s="379">
        <f>CL323+CM323+CN323+CO323</f>
        <v>3647551.9060199996</v>
      </c>
      <c r="CL323" s="379">
        <f>CL324+CL325+CL326+CL327</f>
        <v>534943.48860000004</v>
      </c>
      <c r="CM323" s="379">
        <f t="shared" ref="CM323:CO323" si="1130">CM324+CM325+CM326+CM327</f>
        <v>2022608.4174199998</v>
      </c>
      <c r="CN323" s="379">
        <f t="shared" si="1130"/>
        <v>0</v>
      </c>
      <c r="CO323" s="379">
        <f t="shared" si="1130"/>
        <v>1090000</v>
      </c>
    </row>
    <row r="324" spans="1:12248" s="65" customFormat="1" ht="39" hidden="1" customHeight="1" x14ac:dyDescent="0.25">
      <c r="B324" s="213"/>
      <c r="C324" s="115" t="s">
        <v>32</v>
      </c>
      <c r="D324" s="192">
        <f>E324+G324+H324</f>
        <v>0</v>
      </c>
      <c r="E324" s="192">
        <f>E80</f>
        <v>0</v>
      </c>
      <c r="F324" s="192"/>
      <c r="G324" s="192">
        <f>G80</f>
        <v>0</v>
      </c>
      <c r="H324" s="192">
        <f>H80</f>
        <v>0</v>
      </c>
      <c r="I324" s="192"/>
      <c r="J324" s="558"/>
      <c r="K324" s="558"/>
      <c r="L324" s="558"/>
      <c r="M324" s="558"/>
      <c r="N324" s="558"/>
      <c r="O324" s="558"/>
      <c r="P324" s="558"/>
      <c r="Q324" s="558"/>
      <c r="R324" s="558"/>
      <c r="S324" s="192"/>
      <c r="T324" s="568" t="e">
        <f t="shared" ref="T324:T327" si="1131">S324/D324</f>
        <v>#DIV/0!</v>
      </c>
      <c r="U324" s="192">
        <f>U80</f>
        <v>0</v>
      </c>
      <c r="V324" s="682" t="e">
        <f t="shared" si="1096"/>
        <v>#DIV/0!</v>
      </c>
      <c r="W324" s="192"/>
      <c r="X324" s="682" t="e">
        <f t="shared" si="1098"/>
        <v>#DIV/0!</v>
      </c>
      <c r="Y324" s="192">
        <f>Y80</f>
        <v>0</v>
      </c>
      <c r="Z324" s="629"/>
      <c r="AA324" s="192">
        <f>AA80</f>
        <v>0</v>
      </c>
      <c r="AB324" s="568" t="e">
        <f t="shared" ref="AB324:AB331" si="1132">AA324/H324</f>
        <v>#DIV/0!</v>
      </c>
      <c r="AC324" s="192"/>
      <c r="AD324" s="614" t="e">
        <f t="shared" ref="AD324:AD327" si="1133">AC324/D324</f>
        <v>#DIV/0!</v>
      </c>
      <c r="AE324" s="192">
        <f>AE80</f>
        <v>0</v>
      </c>
      <c r="AF324" s="622" t="e">
        <f t="shared" si="1101"/>
        <v>#DIV/0!</v>
      </c>
      <c r="AG324" s="192"/>
      <c r="AH324" s="622" t="e">
        <f t="shared" si="1103"/>
        <v>#DIV/0!</v>
      </c>
      <c r="AI324" s="558"/>
      <c r="AJ324" s="558"/>
      <c r="AK324" s="192">
        <f>AK80</f>
        <v>0</v>
      </c>
      <c r="AL324" s="594"/>
      <c r="AM324" s="558"/>
      <c r="AN324" s="558"/>
      <c r="AO324" s="558"/>
      <c r="AP324" s="558"/>
      <c r="AQ324" s="558"/>
      <c r="AR324" s="558"/>
      <c r="AS324" s="558"/>
      <c r="AT324" s="558"/>
      <c r="AU324" s="558"/>
      <c r="AV324" s="559">
        <f>AW324+AY324+AZ324</f>
        <v>0</v>
      </c>
      <c r="AW324" s="483">
        <f>AW80</f>
        <v>0</v>
      </c>
      <c r="AX324" s="483"/>
      <c r="AY324" s="483">
        <f>AY80</f>
        <v>0</v>
      </c>
      <c r="AZ324" s="483">
        <f>AZ80</f>
        <v>0</v>
      </c>
      <c r="BA324" s="343">
        <f t="shared" ref="BA324:BA325" si="1134">BB324+BC324+BD324</f>
        <v>0</v>
      </c>
      <c r="BB324" s="525">
        <f>BB80+BB282</f>
        <v>0</v>
      </c>
      <c r="BC324" s="525"/>
      <c r="BD324" s="525"/>
      <c r="BE324" s="525">
        <f t="shared" ref="BE324:BE325" si="1135">BF324+BG324</f>
        <v>72335.316619999998</v>
      </c>
      <c r="BF324" s="343">
        <f>BF80+BF282</f>
        <v>72335.316619999998</v>
      </c>
      <c r="BG324" s="343">
        <f>G324</f>
        <v>0</v>
      </c>
      <c r="BH324" s="343"/>
      <c r="BI324" s="490">
        <f>BJ324+BL324+BM324</f>
        <v>0</v>
      </c>
      <c r="BJ324" s="483">
        <f>BJ80</f>
        <v>0</v>
      </c>
      <c r="BK324" s="483"/>
      <c r="BL324" s="483">
        <f>BL80</f>
        <v>0</v>
      </c>
      <c r="BM324" s="483">
        <f>BM80</f>
        <v>0</v>
      </c>
      <c r="BN324" s="483"/>
      <c r="BO324" s="490">
        <f>BP324+BR324+BS324</f>
        <v>0</v>
      </c>
      <c r="BP324" s="483">
        <f>BP80</f>
        <v>0</v>
      </c>
      <c r="BQ324" s="483"/>
      <c r="BR324" s="483">
        <f>BR80</f>
        <v>0</v>
      </c>
      <c r="BS324" s="483">
        <f>BS80</f>
        <v>0</v>
      </c>
      <c r="BT324" s="192"/>
      <c r="BU324" s="192"/>
      <c r="BV324" s="490">
        <f>BW324+BY324+BZ324</f>
        <v>0</v>
      </c>
      <c r="BW324" s="360">
        <f>BW80</f>
        <v>0</v>
      </c>
      <c r="BX324" s="360"/>
      <c r="BY324" s="360">
        <f>BY80</f>
        <v>0</v>
      </c>
      <c r="BZ324" s="360">
        <f>BZ80</f>
        <v>0</v>
      </c>
      <c r="CA324" s="343">
        <f t="shared" ref="CA324:CA325" si="1136">CB324+CC324+CD324</f>
        <v>0</v>
      </c>
      <c r="CB324" s="343">
        <f>CB80+CB282</f>
        <v>0</v>
      </c>
      <c r="CC324" s="192"/>
      <c r="CD324" s="192"/>
      <c r="CE324" s="539">
        <f>CF324+CH324+CI324</f>
        <v>0</v>
      </c>
      <c r="CF324" s="539">
        <f>CF80</f>
        <v>0</v>
      </c>
      <c r="CG324" s="539"/>
      <c r="CH324" s="539">
        <f>CH80</f>
        <v>0</v>
      </c>
      <c r="CI324" s="539">
        <f>CI80</f>
        <v>0</v>
      </c>
      <c r="CJ324" s="483"/>
      <c r="CK324" s="490">
        <f>CL324+CN324+CO324</f>
        <v>0</v>
      </c>
      <c r="CL324" s="483">
        <f>CL80</f>
        <v>0</v>
      </c>
      <c r="CM324" s="483"/>
      <c r="CN324" s="483">
        <f>CN80</f>
        <v>0</v>
      </c>
      <c r="CO324" s="483">
        <f>CO80</f>
        <v>0</v>
      </c>
    </row>
    <row r="325" spans="1:12248" s="52" customFormat="1" ht="54" customHeight="1" x14ac:dyDescent="0.25">
      <c r="B325" s="206"/>
      <c r="C325" s="111" t="s">
        <v>31</v>
      </c>
      <c r="D325" s="182">
        <f>E325+F325+G325+H325</f>
        <v>6183455.4531499995</v>
      </c>
      <c r="E325" s="182">
        <f>E332+E519+E566+E668+E683+E689+E690+E695+E708</f>
        <v>2536783.4002099996</v>
      </c>
      <c r="F325" s="182">
        <f>F332+F519+F566+F668+F683+F689+F690+F695+F708</f>
        <v>2230084.08574</v>
      </c>
      <c r="G325" s="182">
        <f>G332+G519+G566+G668+G683+G689+G690+G695+G708</f>
        <v>0</v>
      </c>
      <c r="H325" s="182">
        <f>H332+H519+H566+H668+H683+H689+H690+H695+H708+H658</f>
        <v>1416587.9671999998</v>
      </c>
      <c r="I325" s="182">
        <f>K325+M325+O325+Q325</f>
        <v>415419.62953999999</v>
      </c>
      <c r="J325" s="569">
        <f>I325/D325</f>
        <v>6.7182440738434587E-2</v>
      </c>
      <c r="K325" s="559">
        <f>K332+K519+K566+K668+K683+K689+K690+K695+K708</f>
        <v>191328.54393000001</v>
      </c>
      <c r="L325" s="559"/>
      <c r="M325" s="559">
        <f>M332+M519+M566+M668+M683+M689+M690+M695+M708</f>
        <v>83166.336509999994</v>
      </c>
      <c r="N325" s="559"/>
      <c r="O325" s="559"/>
      <c r="P325" s="559"/>
      <c r="Q325" s="559">
        <f>Q332+Q519+Q566+Q668+Q683+Q689+Q690+Q695+Q708+Q658</f>
        <v>140924.74910000002</v>
      </c>
      <c r="R325" s="559"/>
      <c r="S325" s="182">
        <f>U325+W325+Y325+AA325</f>
        <v>456877.03458999994</v>
      </c>
      <c r="T325" s="569">
        <f t="shared" si="1131"/>
        <v>7.3887009949631946E-2</v>
      </c>
      <c r="U325" s="182">
        <f>U332+U519+U566+U668+U683+U689+U690+U695+U708</f>
        <v>265899.93267999997</v>
      </c>
      <c r="V325" s="569">
        <f t="shared" si="1096"/>
        <v>0.10481775174734598</v>
      </c>
      <c r="W325" s="182">
        <f>W332+W519+W566+W668+W683+W689+W690+W695+W708</f>
        <v>101082.15700000001</v>
      </c>
      <c r="X325" s="569">
        <f t="shared" si="1098"/>
        <v>4.5326612411772944E-2</v>
      </c>
      <c r="Y325" s="182">
        <f>Y332+Y519+Y566+Y668+Y683+Y689+Y690+Y695+Y708</f>
        <v>0</v>
      </c>
      <c r="Z325" s="629"/>
      <c r="AA325" s="182">
        <f>AA332+AA519+AA566+AA668+AA683+AA689+AA690+AA695+AA708+AA658</f>
        <v>89894.944909999991</v>
      </c>
      <c r="AB325" s="569">
        <f t="shared" si="1132"/>
        <v>6.3458780528599712E-2</v>
      </c>
      <c r="AC325" s="182">
        <f>AE325+AG325+AI325+AK325</f>
        <v>5244351.8548099995</v>
      </c>
      <c r="AD325" s="569">
        <f t="shared" si="1133"/>
        <v>0.84812640675504536</v>
      </c>
      <c r="AE325" s="182">
        <f>AE332+AE519+AE566+AE668+AE683+AE689+AE690+AE695+AE708</f>
        <v>2325133.26174</v>
      </c>
      <c r="AF325" s="622">
        <f t="shared" si="1101"/>
        <v>0.91656751678031367</v>
      </c>
      <c r="AG325" s="182">
        <f>AG332+AG519+AG566+AG668+AG683+AG689+AG690+AG695+AG708</f>
        <v>1502821.75868</v>
      </c>
      <c r="AH325" s="622">
        <f t="shared" si="1103"/>
        <v>0.67388569260218034</v>
      </c>
      <c r="AI325" s="559"/>
      <c r="AJ325" s="559"/>
      <c r="AK325" s="182">
        <f>AK332+AK519+AK566+AK668+AK683+AK689+AK690+AK695+AK708+AK658</f>
        <v>1416396.8343899997</v>
      </c>
      <c r="AL325" s="569">
        <f>AK325/H325</f>
        <v>0.99986507522693568</v>
      </c>
      <c r="AM325" s="559"/>
      <c r="AN325" s="559"/>
      <c r="AO325" s="559"/>
      <c r="AP325" s="559"/>
      <c r="AQ325" s="559"/>
      <c r="AR325" s="559"/>
      <c r="AS325" s="559"/>
      <c r="AT325" s="559"/>
      <c r="AU325" s="559">
        <f>AV325-D325</f>
        <v>-50076.490950000472</v>
      </c>
      <c r="AV325" s="559">
        <f>AW325+AX325+AY325+AZ325</f>
        <v>6133378.962199999</v>
      </c>
      <c r="AW325" s="540">
        <f>AW332+AW519+AW566+AW668+AW683+AW689+AW690+AW695+AW708</f>
        <v>2536783.4002099996</v>
      </c>
      <c r="AX325" s="540">
        <f>AX332+AX519+AX566+AX668+AX683+AX689+AX690+AX695+AX708</f>
        <v>2230084.0857399995</v>
      </c>
      <c r="AY325" s="540">
        <f>AY332+AY519+AY566+AY668+AY683+AY689+AY690+AY695+AY708</f>
        <v>0</v>
      </c>
      <c r="AZ325" s="540">
        <f>AZ332+AZ519+AZ566+AZ668+AZ683+AZ689+AZ690+AZ695+AZ708+AZ658</f>
        <v>1366511.4762499998</v>
      </c>
      <c r="BA325" s="342">
        <f t="shared" si="1134"/>
        <v>0</v>
      </c>
      <c r="BB325" s="526">
        <f>BB79+BB283+BB295</f>
        <v>0</v>
      </c>
      <c r="BC325" s="526"/>
      <c r="BD325" s="526"/>
      <c r="BE325" s="526" t="e">
        <f t="shared" si="1135"/>
        <v>#REF!</v>
      </c>
      <c r="BF325" s="342" t="e">
        <f>BF79+BF283+BF295</f>
        <v>#REF!</v>
      </c>
      <c r="BG325" s="342">
        <f>G325</f>
        <v>0</v>
      </c>
      <c r="BH325" s="342"/>
      <c r="BI325" s="491">
        <f>BJ325+BK325+BL325+BM325</f>
        <v>4887861.21435</v>
      </c>
      <c r="BJ325" s="540">
        <f>BJ332+BJ519+BJ566+BJ668+BJ683+BJ689+BJ690+BJ695+BJ708</f>
        <v>1273807.2326</v>
      </c>
      <c r="BK325" s="540">
        <f>BK332+BK519+BK566+BK668+BK683+BK689+BK690+BK695+BK708</f>
        <v>2560942.2691199998</v>
      </c>
      <c r="BL325" s="540">
        <f>BL332+BL519+BL566+BL668+BL683+BL689+BL690+BL695+BL708</f>
        <v>0</v>
      </c>
      <c r="BM325" s="540">
        <f>BM332+BM519+BM566+BM668+BM683+BM689+BM690+BM695+BM708</f>
        <v>1053111.71263</v>
      </c>
      <c r="BN325" s="482">
        <f>BN333+BN519+BN568+BN668+BN683+BN689+BN690+BN695+BN707</f>
        <v>59318.450710000005</v>
      </c>
      <c r="BO325" s="491">
        <f>BP325+BQ325+BR325+BS325</f>
        <v>4947179.6650599996</v>
      </c>
      <c r="BP325" s="540">
        <f>BP332+BP519+BP566+BP668+BP683+BP689+BP690+BP695+BP708</f>
        <v>1273807.2326</v>
      </c>
      <c r="BQ325" s="540">
        <f>BQ332+BQ519+BQ566+BQ668+BQ683+BQ689+BQ690+BQ695+BQ708</f>
        <v>2620260.7198299998</v>
      </c>
      <c r="BR325" s="540">
        <f>BR332+BR519+BR566+BR668+BR683+BR689+BR690+BR695+BR708</f>
        <v>0</v>
      </c>
      <c r="BS325" s="540">
        <f>BS332+BS519+BS566+BS668+BS683+BS689+BS690+BS695+BS708</f>
        <v>1053111.71263</v>
      </c>
      <c r="BT325" s="182"/>
      <c r="BU325" s="182"/>
      <c r="BV325" s="491" t="e">
        <f>BW325+BX325+BY325+BZ325</f>
        <v>#REF!</v>
      </c>
      <c r="BW325" s="429">
        <f>BW330+BW562+BW657+BW682+BW688+BW694+BW705</f>
        <v>1634943.4886</v>
      </c>
      <c r="BX325" s="429">
        <f>BX330+BX562+BX657+BX682+BX688+BX694+BX705</f>
        <v>6109365.2821499994</v>
      </c>
      <c r="BY325" s="429">
        <f>BY330+BY562+BY657+BY682+BY688+BY694+BY705</f>
        <v>0</v>
      </c>
      <c r="BZ325" s="429" t="e">
        <f>BZ330+BZ562+BZ657+BZ682+BZ688+BZ694+BZ705</f>
        <v>#REF!</v>
      </c>
      <c r="CA325" s="342">
        <f t="shared" si="1136"/>
        <v>0</v>
      </c>
      <c r="CB325" s="342">
        <f>CB79+CB283+CB295</f>
        <v>0</v>
      </c>
      <c r="CC325" s="182"/>
      <c r="CD325" s="182"/>
      <c r="CE325" s="540">
        <f>CF325+CG325+CH325+CI325</f>
        <v>3647551.9060199996</v>
      </c>
      <c r="CF325" s="540">
        <f>CF332+CF518+CF566+CF668+CF683+CF689+CF690+CF695+CF707</f>
        <v>534943.48860000004</v>
      </c>
      <c r="CG325" s="540">
        <f>CG332+CG518+CG566+CG668+CG683+CG689+CG690+CG695+CG707</f>
        <v>2022608.4174199998</v>
      </c>
      <c r="CH325" s="540">
        <f>CH332+CH518+CH566+CH668+CH683+CH689+CH690+CH695+CH707</f>
        <v>0</v>
      </c>
      <c r="CI325" s="540">
        <f>CI332+CI518+CI566+CI668+CI683+CI689+CI690+CI695+CI707</f>
        <v>1090000</v>
      </c>
      <c r="CJ325" s="482">
        <f>CJ333+CJ519+CJ568+CJ668+CJ683+CJ689+CJ690+CJ695+CJ707</f>
        <v>0</v>
      </c>
      <c r="CK325" s="491">
        <f>CL325+CM325+CN325+CO325</f>
        <v>3647551.9060199996</v>
      </c>
      <c r="CL325" s="482">
        <f>CL330+CL562+CL657+CL682+CL688+CL694+CL705</f>
        <v>534943.48860000004</v>
      </c>
      <c r="CM325" s="482">
        <f>CM330+CM562+CM657+CM682+CM688+CM694+CM705</f>
        <v>2022608.4174199998</v>
      </c>
      <c r="CN325" s="482">
        <f>CN330+CN562+CN657+CN682+CN688+CN694+CN705</f>
        <v>0</v>
      </c>
      <c r="CO325" s="482">
        <f>CO330+CO562+CO657+CO682+CO688+CO694+CO705+CO689</f>
        <v>1090000</v>
      </c>
    </row>
    <row r="326" spans="1:12248" s="473" customFormat="1" ht="39" customHeight="1" x14ac:dyDescent="0.25">
      <c r="B326" s="474"/>
      <c r="C326" s="475" t="s">
        <v>240</v>
      </c>
      <c r="D326" s="476">
        <f t="shared" ref="D326:D327" si="1137">E326+F326+G326+H326</f>
        <v>2363476.2100000004</v>
      </c>
      <c r="E326" s="476">
        <f>E331</f>
        <v>0</v>
      </c>
      <c r="F326" s="476">
        <f t="shared" ref="F326:H326" si="1138">F331</f>
        <v>2363476.2100000004</v>
      </c>
      <c r="G326" s="476">
        <f t="shared" si="1138"/>
        <v>0</v>
      </c>
      <c r="H326" s="476">
        <f t="shared" si="1138"/>
        <v>0</v>
      </c>
      <c r="I326" s="476">
        <f>K326+M326+O326+Q326</f>
        <v>695415</v>
      </c>
      <c r="J326" s="571">
        <f t="shared" ref="J326:J327" si="1139">I326/D326</f>
        <v>0.29423397496351356</v>
      </c>
      <c r="K326" s="665">
        <f>K331</f>
        <v>0</v>
      </c>
      <c r="L326" s="665"/>
      <c r="M326" s="665">
        <f t="shared" ref="M326" si="1140">M331</f>
        <v>695415</v>
      </c>
      <c r="N326" s="665"/>
      <c r="O326" s="665"/>
      <c r="P326" s="665"/>
      <c r="Q326" s="665">
        <f t="shared" ref="Q326" si="1141">Q331</f>
        <v>0</v>
      </c>
      <c r="R326" s="665"/>
      <c r="S326" s="476">
        <f t="shared" ref="S326:S327" si="1142">U326+W326+Y326+AA326</f>
        <v>1136590.5728799999</v>
      </c>
      <c r="T326" s="571">
        <f t="shared" si="1131"/>
        <v>0.4808978267143208</v>
      </c>
      <c r="U326" s="476">
        <f>U331</f>
        <v>0</v>
      </c>
      <c r="V326" s="571">
        <v>0</v>
      </c>
      <c r="W326" s="476">
        <f t="shared" ref="W326" si="1143">W331</f>
        <v>1136590.5728799999</v>
      </c>
      <c r="X326" s="571">
        <f t="shared" si="1098"/>
        <v>0.4808978267143208</v>
      </c>
      <c r="Y326" s="476"/>
      <c r="Z326" s="616"/>
      <c r="AA326" s="476"/>
      <c r="AB326" s="571"/>
      <c r="AC326" s="476">
        <f t="shared" ref="AC326:AC327" si="1144">AE326+AG326+AI326+AK326</f>
        <v>1576700.639</v>
      </c>
      <c r="AD326" s="571">
        <f t="shared" si="1133"/>
        <v>0.66711085659711367</v>
      </c>
      <c r="AE326" s="476">
        <f>AE331</f>
        <v>0</v>
      </c>
      <c r="AF326" s="639">
        <v>0</v>
      </c>
      <c r="AG326" s="476">
        <f t="shared" ref="AG326" si="1145">AG331</f>
        <v>1576700.639</v>
      </c>
      <c r="AH326" s="639">
        <f t="shared" si="1103"/>
        <v>0.66711085659711367</v>
      </c>
      <c r="AI326" s="665"/>
      <c r="AJ326" s="665"/>
      <c r="AK326" s="476">
        <f t="shared" ref="AK326" si="1146">AK331</f>
        <v>0</v>
      </c>
      <c r="AL326" s="569">
        <v>0</v>
      </c>
      <c r="AM326" s="665"/>
      <c r="AN326" s="665"/>
      <c r="AO326" s="665"/>
      <c r="AP326" s="665"/>
      <c r="AQ326" s="665"/>
      <c r="AR326" s="665"/>
      <c r="AS326" s="665"/>
      <c r="AT326" s="665"/>
      <c r="AU326" s="665">
        <f>AU520</f>
        <v>1.4689999632537365E-2</v>
      </c>
      <c r="AV326" s="665">
        <f t="shared" ref="AV326:AV327" si="1147">AW326+AX326+AY326+AZ326</f>
        <v>2363476.2246900001</v>
      </c>
      <c r="AW326" s="665">
        <f>AW331</f>
        <v>0</v>
      </c>
      <c r="AX326" s="665">
        <f t="shared" ref="AX326:AZ326" si="1148">AX331</f>
        <v>2363476.2246900001</v>
      </c>
      <c r="AY326" s="665">
        <f t="shared" si="1148"/>
        <v>0</v>
      </c>
      <c r="AZ326" s="665">
        <f t="shared" si="1148"/>
        <v>0</v>
      </c>
      <c r="BA326" s="665"/>
      <c r="BB326" s="665"/>
      <c r="BC326" s="665"/>
      <c r="BD326" s="665"/>
      <c r="BE326" s="665"/>
      <c r="BF326" s="665"/>
      <c r="BG326" s="665"/>
      <c r="BH326" s="665"/>
      <c r="BI326" s="665">
        <f t="shared" ref="BI326:BI327" si="1149">BJ326+BK326+BL326+BM326</f>
        <v>1216606</v>
      </c>
      <c r="BJ326" s="665">
        <f>BJ331</f>
        <v>0</v>
      </c>
      <c r="BK326" s="665">
        <f t="shared" ref="BK326:BM326" si="1150">BK331</f>
        <v>1216606</v>
      </c>
      <c r="BL326" s="665">
        <f t="shared" si="1150"/>
        <v>0</v>
      </c>
      <c r="BM326" s="665">
        <f t="shared" si="1150"/>
        <v>0</v>
      </c>
      <c r="BN326" s="665">
        <f>BO326-BI326</f>
        <v>0</v>
      </c>
      <c r="BO326" s="665">
        <f t="shared" ref="BO326:BO327" si="1151">BP326+BQ326+BR326+BS326</f>
        <v>1216605.9999999998</v>
      </c>
      <c r="BP326" s="665">
        <f>BP331</f>
        <v>0</v>
      </c>
      <c r="BQ326" s="665">
        <f t="shared" ref="BQ326:BS326" si="1152">BQ331</f>
        <v>1216605.9999999998</v>
      </c>
      <c r="BR326" s="665">
        <f t="shared" si="1152"/>
        <v>0</v>
      </c>
      <c r="BS326" s="665">
        <f t="shared" si="1152"/>
        <v>0</v>
      </c>
      <c r="BT326" s="476"/>
      <c r="BU326" s="476"/>
      <c r="BV326" s="665">
        <f t="shared" ref="BV326:BV327" si="1153">BW326+BX326+BY326+BZ326</f>
        <v>0</v>
      </c>
      <c r="BW326" s="665">
        <f>BW331</f>
        <v>0</v>
      </c>
      <c r="BX326" s="665">
        <f t="shared" ref="BX326:BZ326" si="1154">BX331</f>
        <v>0</v>
      </c>
      <c r="BY326" s="665">
        <f t="shared" si="1154"/>
        <v>0</v>
      </c>
      <c r="BZ326" s="665">
        <f t="shared" si="1154"/>
        <v>0</v>
      </c>
      <c r="CA326" s="665"/>
      <c r="CB326" s="665"/>
      <c r="CC326" s="476"/>
      <c r="CD326" s="476"/>
      <c r="CE326" s="665"/>
      <c r="CF326" s="665">
        <f>CF331</f>
        <v>0</v>
      </c>
      <c r="CG326" s="665">
        <f t="shared" ref="CG326:CI326" si="1155">CG331</f>
        <v>0</v>
      </c>
      <c r="CH326" s="665">
        <f t="shared" si="1155"/>
        <v>0</v>
      </c>
      <c r="CI326" s="665">
        <f t="shared" si="1155"/>
        <v>0</v>
      </c>
      <c r="CJ326" s="665">
        <v>0</v>
      </c>
      <c r="CK326" s="665">
        <f t="shared" ref="CK326:CK327" si="1156">CL326+CM326+CN326+CO326</f>
        <v>0</v>
      </c>
      <c r="CL326" s="665">
        <f>CL331</f>
        <v>0</v>
      </c>
      <c r="CM326" s="665">
        <f t="shared" ref="CM326:CO326" si="1157">CM331</f>
        <v>0</v>
      </c>
      <c r="CN326" s="665">
        <f t="shared" si="1157"/>
        <v>0</v>
      </c>
      <c r="CO326" s="665">
        <f t="shared" si="1157"/>
        <v>0</v>
      </c>
    </row>
    <row r="327" spans="1:12248" s="823" customFormat="1" ht="45.75" customHeight="1" x14ac:dyDescent="0.25">
      <c r="B327" s="824"/>
      <c r="C327" s="814" t="s">
        <v>283</v>
      </c>
      <c r="D327" s="779">
        <f t="shared" si="1137"/>
        <v>346117.6</v>
      </c>
      <c r="E327" s="779">
        <f>E706</f>
        <v>145811.63620000001</v>
      </c>
      <c r="F327" s="779"/>
      <c r="G327" s="779"/>
      <c r="H327" s="779">
        <f>H709</f>
        <v>200305.9638</v>
      </c>
      <c r="I327" s="779">
        <f>K327+M327+O327+Q327</f>
        <v>0</v>
      </c>
      <c r="J327" s="783">
        <f t="shared" si="1139"/>
        <v>0</v>
      </c>
      <c r="K327" s="356">
        <f>K706</f>
        <v>0</v>
      </c>
      <c r="L327" s="356"/>
      <c r="M327" s="356"/>
      <c r="N327" s="356"/>
      <c r="O327" s="356"/>
      <c r="P327" s="356"/>
      <c r="Q327" s="356"/>
      <c r="R327" s="356"/>
      <c r="S327" s="779">
        <f t="shared" si="1142"/>
        <v>0</v>
      </c>
      <c r="T327" s="783">
        <f t="shared" si="1131"/>
        <v>0</v>
      </c>
      <c r="U327" s="779">
        <f>U706</f>
        <v>0</v>
      </c>
      <c r="V327" s="783">
        <f t="shared" si="1096"/>
        <v>0</v>
      </c>
      <c r="W327" s="779"/>
      <c r="X327" s="783">
        <v>0</v>
      </c>
      <c r="Y327" s="779"/>
      <c r="Z327" s="617"/>
      <c r="AA327" s="779"/>
      <c r="AB327" s="783"/>
      <c r="AC327" s="779">
        <f t="shared" si="1144"/>
        <v>293632.87257999997</v>
      </c>
      <c r="AD327" s="783">
        <f t="shared" si="1133"/>
        <v>0.84836157589212446</v>
      </c>
      <c r="AE327" s="779">
        <f>AE706</f>
        <v>94091.44</v>
      </c>
      <c r="AF327" s="825">
        <f t="shared" si="1101"/>
        <v>0.64529445284422371</v>
      </c>
      <c r="AG327" s="779"/>
      <c r="AH327" s="825">
        <v>0</v>
      </c>
      <c r="AI327" s="356"/>
      <c r="AJ327" s="356"/>
      <c r="AK327" s="779">
        <f>AK709</f>
        <v>199541.43257999999</v>
      </c>
      <c r="AL327" s="569">
        <f t="shared" ref="AL327" si="1158">AK327/H327</f>
        <v>0.996183182939259</v>
      </c>
      <c r="AM327" s="356"/>
      <c r="AN327" s="356"/>
      <c r="AO327" s="356"/>
      <c r="AP327" s="356"/>
      <c r="AQ327" s="356"/>
      <c r="AR327" s="356"/>
      <c r="AS327" s="356"/>
      <c r="AT327" s="356"/>
      <c r="AU327" s="356">
        <f>AV327-D327</f>
        <v>-200305.96379999997</v>
      </c>
      <c r="AV327" s="356">
        <f t="shared" si="1147"/>
        <v>145811.63620000001</v>
      </c>
      <c r="AW327" s="356">
        <f>AW706</f>
        <v>145811.63620000001</v>
      </c>
      <c r="AX327" s="356"/>
      <c r="AY327" s="356"/>
      <c r="AZ327" s="356">
        <f>AZ709</f>
        <v>0</v>
      </c>
      <c r="BA327" s="356"/>
      <c r="BB327" s="356"/>
      <c r="BC327" s="356"/>
      <c r="BD327" s="356"/>
      <c r="BE327" s="356"/>
      <c r="BF327" s="356"/>
      <c r="BG327" s="356"/>
      <c r="BH327" s="356"/>
      <c r="BI327" s="356">
        <f t="shared" si="1149"/>
        <v>300000</v>
      </c>
      <c r="BJ327" s="356">
        <f>BJ706</f>
        <v>300000</v>
      </c>
      <c r="BK327" s="356"/>
      <c r="BL327" s="356"/>
      <c r="BM327" s="356"/>
      <c r="BN327" s="356">
        <v>0</v>
      </c>
      <c r="BO327" s="356">
        <f t="shared" si="1151"/>
        <v>300000</v>
      </c>
      <c r="BP327" s="356">
        <f>BP706</f>
        <v>300000</v>
      </c>
      <c r="BQ327" s="356"/>
      <c r="BR327" s="356"/>
      <c r="BS327" s="356"/>
      <c r="BT327" s="356"/>
      <c r="BU327" s="356"/>
      <c r="BV327" s="356">
        <f t="shared" si="1153"/>
        <v>0</v>
      </c>
      <c r="BW327" s="356">
        <f>BW706</f>
        <v>0</v>
      </c>
      <c r="BX327" s="356"/>
      <c r="BY327" s="356"/>
      <c r="BZ327" s="356"/>
      <c r="CA327" s="356"/>
      <c r="CB327" s="356"/>
      <c r="CC327" s="356"/>
      <c r="CD327" s="356"/>
      <c r="CE327" s="356"/>
      <c r="CF327" s="356">
        <f>CF706</f>
        <v>0</v>
      </c>
      <c r="CG327" s="356"/>
      <c r="CH327" s="356"/>
      <c r="CI327" s="356"/>
      <c r="CJ327" s="356">
        <v>0</v>
      </c>
      <c r="CK327" s="356">
        <f t="shared" si="1156"/>
        <v>0</v>
      </c>
      <c r="CL327" s="356">
        <f>CL706</f>
        <v>0</v>
      </c>
      <c r="CM327" s="356"/>
      <c r="CN327" s="356"/>
      <c r="CO327" s="356"/>
    </row>
    <row r="328" spans="1:12248" s="381" customFormat="1" ht="122.25" hidden="1" customHeight="1" x14ac:dyDescent="0.25">
      <c r="B328" s="372" t="s">
        <v>34</v>
      </c>
      <c r="C328" s="373" t="s">
        <v>357</v>
      </c>
      <c r="D328" s="375">
        <f>E328+F328+G328+H328</f>
        <v>3678922.22566</v>
      </c>
      <c r="E328" s="375">
        <f>E329+E330+E331</f>
        <v>0</v>
      </c>
      <c r="F328" s="375">
        <f t="shared" ref="F328:BH328" si="1159">F329+F330+F331</f>
        <v>3678922.22566</v>
      </c>
      <c r="G328" s="375">
        <f t="shared" si="1159"/>
        <v>0</v>
      </c>
      <c r="H328" s="375">
        <f t="shared" si="1159"/>
        <v>0</v>
      </c>
      <c r="I328" s="375"/>
      <c r="J328" s="374"/>
      <c r="K328" s="374">
        <f>K329+K330+K331</f>
        <v>0</v>
      </c>
      <c r="L328" s="374"/>
      <c r="M328" s="374">
        <f t="shared" ref="M328" si="1160">M329+M330+M331</f>
        <v>777691.53073</v>
      </c>
      <c r="N328" s="374"/>
      <c r="O328" s="374"/>
      <c r="P328" s="374"/>
      <c r="Q328" s="374">
        <f t="shared" ref="Q328" si="1161">Q329+Q330+Q331</f>
        <v>0</v>
      </c>
      <c r="R328" s="374"/>
      <c r="S328" s="374"/>
      <c r="T328" s="374"/>
      <c r="U328" s="375">
        <f>U329+U330+U331</f>
        <v>0</v>
      </c>
      <c r="V328" s="629" t="e">
        <f t="shared" si="1096"/>
        <v>#DIV/0!</v>
      </c>
      <c r="W328" s="374">
        <f t="shared" ref="W328" si="1162">W329+W330+W331</f>
        <v>1228121.4163899999</v>
      </c>
      <c r="X328" s="629">
        <f t="shared" si="1098"/>
        <v>0.33382641465590496</v>
      </c>
      <c r="Y328" s="374"/>
      <c r="Z328" s="629"/>
      <c r="AA328" s="374"/>
      <c r="AB328" s="568" t="e">
        <f t="shared" si="1132"/>
        <v>#DIV/0!</v>
      </c>
      <c r="AC328" s="578"/>
      <c r="AD328" s="374"/>
      <c r="AE328" s="374">
        <f>AE329+AE330+AE331</f>
        <v>0</v>
      </c>
      <c r="AF328" s="622" t="e">
        <f t="shared" si="1101"/>
        <v>#DIV/0!</v>
      </c>
      <c r="AG328" s="374">
        <f t="shared" ref="AG328" si="1163">AG329+AG330+AG331</f>
        <v>2381419.2346000001</v>
      </c>
      <c r="AH328" s="622">
        <f t="shared" si="1103"/>
        <v>0.64731437321232654</v>
      </c>
      <c r="AI328" s="374"/>
      <c r="AJ328" s="374"/>
      <c r="AK328" s="374">
        <f t="shared" ref="AK328" si="1164">AK329+AK330+AK331</f>
        <v>0</v>
      </c>
      <c r="AL328" s="578"/>
      <c r="AM328" s="374"/>
      <c r="AN328" s="374"/>
      <c r="AO328" s="374"/>
      <c r="AP328" s="374"/>
      <c r="AQ328" s="374"/>
      <c r="AR328" s="374"/>
      <c r="AS328" s="374"/>
      <c r="AT328" s="374"/>
      <c r="AU328" s="374"/>
      <c r="AV328" s="559">
        <f>AW328+AX328+AY328+AZ328</f>
        <v>3678922.2403499996</v>
      </c>
      <c r="AW328" s="374">
        <f>AW329+AW330+AW331</f>
        <v>0</v>
      </c>
      <c r="AX328" s="374">
        <f t="shared" ref="AX328:AZ328" si="1165">AX329+AX330+AX331</f>
        <v>3678922.2403499996</v>
      </c>
      <c r="AY328" s="374">
        <f t="shared" si="1165"/>
        <v>0</v>
      </c>
      <c r="AZ328" s="374">
        <f t="shared" si="1165"/>
        <v>0</v>
      </c>
      <c r="BA328" s="374">
        <f t="shared" si="1159"/>
        <v>0</v>
      </c>
      <c r="BB328" s="374">
        <f t="shared" si="1159"/>
        <v>0</v>
      </c>
      <c r="BC328" s="374">
        <f t="shared" si="1159"/>
        <v>0</v>
      </c>
      <c r="BD328" s="374">
        <f t="shared" si="1159"/>
        <v>0</v>
      </c>
      <c r="BE328" s="374" t="e">
        <f t="shared" si="1159"/>
        <v>#REF!</v>
      </c>
      <c r="BF328" s="374" t="e">
        <f t="shared" si="1159"/>
        <v>#REF!</v>
      </c>
      <c r="BG328" s="374">
        <f t="shared" si="1159"/>
        <v>0</v>
      </c>
      <c r="BH328" s="374">
        <f t="shared" si="1159"/>
        <v>0</v>
      </c>
      <c r="BI328" s="493">
        <f>BJ328+BK328+BL328+BM328</f>
        <v>3327548.2691199998</v>
      </c>
      <c r="BJ328" s="374">
        <f>BJ329+BJ330+BJ331</f>
        <v>0</v>
      </c>
      <c r="BK328" s="374">
        <f t="shared" ref="BK328" si="1166">BK329+BK330+BK331</f>
        <v>3327548.2691199998</v>
      </c>
      <c r="BL328" s="374">
        <f t="shared" ref="BL328" si="1167">BL329+BL330+BL331</f>
        <v>0</v>
      </c>
      <c r="BM328" s="374">
        <f t="shared" ref="BM328" si="1168">BM329+BM330+BM331</f>
        <v>0</v>
      </c>
      <c r="BN328" s="374"/>
      <c r="BO328" s="493">
        <f>BP328+BQ328+BR328+BS328</f>
        <v>3497572.1880599996</v>
      </c>
      <c r="BP328" s="484">
        <f>BP329+BP330+BP331</f>
        <v>0</v>
      </c>
      <c r="BQ328" s="374">
        <f t="shared" ref="BQ328:BS328" si="1169">BQ329+BQ330+BQ331</f>
        <v>3497572.1880599996</v>
      </c>
      <c r="BR328" s="374">
        <f t="shared" si="1169"/>
        <v>0</v>
      </c>
      <c r="BS328" s="374">
        <f t="shared" si="1169"/>
        <v>0</v>
      </c>
      <c r="BT328" s="375"/>
      <c r="BU328" s="375"/>
      <c r="BV328" s="493">
        <f>BW328+BX328+BY328+BZ328</f>
        <v>5268724.3330499995</v>
      </c>
      <c r="BW328" s="374">
        <f>BW329+BW330+BW331</f>
        <v>0</v>
      </c>
      <c r="BX328" s="374">
        <f t="shared" ref="BX328" si="1170">BX329+BX330+BX331</f>
        <v>5268724.3330499995</v>
      </c>
      <c r="BY328" s="374">
        <f t="shared" ref="BY328" si="1171">BY329+BY330+BY331</f>
        <v>0</v>
      </c>
      <c r="BZ328" s="374">
        <f t="shared" ref="BZ328" si="1172">BZ329+BZ330+BZ331</f>
        <v>0</v>
      </c>
      <c r="CA328" s="374"/>
      <c r="CB328" s="374"/>
      <c r="CC328" s="375"/>
      <c r="CD328" s="375"/>
      <c r="CE328" s="374"/>
      <c r="CF328" s="374"/>
      <c r="CG328" s="374"/>
      <c r="CH328" s="375"/>
      <c r="CI328" s="375"/>
      <c r="CJ328" s="374"/>
      <c r="CK328" s="493">
        <f>CL328+CM328+CN328+CO328</f>
        <v>1977608.4174199998</v>
      </c>
      <c r="CL328" s="374">
        <f>CL329+CL330+CL331</f>
        <v>0</v>
      </c>
      <c r="CM328" s="374">
        <f t="shared" ref="CM328:CO328" si="1173">CM329+CM330+CM331</f>
        <v>1977608.4174199998</v>
      </c>
      <c r="CN328" s="374">
        <f t="shared" si="1173"/>
        <v>0</v>
      </c>
      <c r="CO328" s="374">
        <f t="shared" si="1173"/>
        <v>0</v>
      </c>
    </row>
    <row r="329" spans="1:12248" s="65" customFormat="1" ht="39" hidden="1" customHeight="1" x14ac:dyDescent="0.25">
      <c r="B329" s="213"/>
      <c r="C329" s="115" t="s">
        <v>32</v>
      </c>
      <c r="D329" s="192">
        <f>E329+G329+H329</f>
        <v>0</v>
      </c>
      <c r="E329" s="192">
        <f>E334</f>
        <v>0</v>
      </c>
      <c r="F329" s="192">
        <f>F83</f>
        <v>0</v>
      </c>
      <c r="G329" s="192">
        <f>G83</f>
        <v>0</v>
      </c>
      <c r="H329" s="192">
        <f>H83</f>
        <v>0</v>
      </c>
      <c r="I329" s="192"/>
      <c r="J329" s="558"/>
      <c r="K329" s="558">
        <f>K334</f>
        <v>0</v>
      </c>
      <c r="L329" s="558"/>
      <c r="M329" s="659">
        <f>M83</f>
        <v>0</v>
      </c>
      <c r="N329" s="558"/>
      <c r="O329" s="558"/>
      <c r="P329" s="558"/>
      <c r="Q329" s="558">
        <f>Q83</f>
        <v>0</v>
      </c>
      <c r="R329" s="558"/>
      <c r="S329" s="558"/>
      <c r="T329" s="558"/>
      <c r="U329" s="192">
        <f>U334</f>
        <v>0</v>
      </c>
      <c r="V329" s="629" t="e">
        <f t="shared" si="1096"/>
        <v>#DIV/0!</v>
      </c>
      <c r="W329" s="659">
        <f>W83</f>
        <v>0</v>
      </c>
      <c r="X329" s="629" t="e">
        <f t="shared" si="1098"/>
        <v>#DIV/0!</v>
      </c>
      <c r="Y329" s="558"/>
      <c r="Z329" s="629"/>
      <c r="AA329" s="558"/>
      <c r="AB329" s="568" t="e">
        <f t="shared" si="1132"/>
        <v>#DIV/0!</v>
      </c>
      <c r="AC329" s="580"/>
      <c r="AD329" s="558"/>
      <c r="AE329" s="580">
        <f>AE334</f>
        <v>0</v>
      </c>
      <c r="AF329" s="622" t="e">
        <f t="shared" si="1101"/>
        <v>#DIV/0!</v>
      </c>
      <c r="AG329" s="659">
        <f>AG83</f>
        <v>0</v>
      </c>
      <c r="AH329" s="622" t="e">
        <f t="shared" si="1103"/>
        <v>#DIV/0!</v>
      </c>
      <c r="AI329" s="558"/>
      <c r="AJ329" s="558"/>
      <c r="AK329" s="565">
        <f>AK83</f>
        <v>0</v>
      </c>
      <c r="AL329" s="580"/>
      <c r="AM329" s="558"/>
      <c r="AN329" s="558"/>
      <c r="AO329" s="558"/>
      <c r="AP329" s="558"/>
      <c r="AQ329" s="558"/>
      <c r="AR329" s="558"/>
      <c r="AS329" s="558"/>
      <c r="AT329" s="558"/>
      <c r="AU329" s="558"/>
      <c r="AV329" s="559">
        <f>AW329+AY329+AZ329</f>
        <v>0</v>
      </c>
      <c r="AW329" s="483">
        <f>AW334</f>
        <v>0</v>
      </c>
      <c r="AX329" s="483">
        <f>AX83</f>
        <v>0</v>
      </c>
      <c r="AY329" s="483">
        <f>AY83</f>
        <v>0</v>
      </c>
      <c r="AZ329" s="483">
        <f>AZ83</f>
        <v>0</v>
      </c>
      <c r="BA329" s="343">
        <f t="shared" ref="BA329:BA330" si="1174">BB329+BC329+BD329</f>
        <v>0</v>
      </c>
      <c r="BB329" s="525">
        <f>BB83+BB285</f>
        <v>0</v>
      </c>
      <c r="BC329" s="525"/>
      <c r="BD329" s="525"/>
      <c r="BE329" s="525" t="e">
        <f t="shared" ref="BE329:BE330" si="1175">BF329+BG329</f>
        <v>#REF!</v>
      </c>
      <c r="BF329" s="343" t="e">
        <f>BF83+BF285</f>
        <v>#REF!</v>
      </c>
      <c r="BG329" s="343">
        <f>G329</f>
        <v>0</v>
      </c>
      <c r="BH329" s="343"/>
      <c r="BI329" s="490">
        <f>BJ329+BL329+BM329</f>
        <v>0</v>
      </c>
      <c r="BJ329" s="483">
        <f>BJ334</f>
        <v>0</v>
      </c>
      <c r="BK329" s="483">
        <f>BK83</f>
        <v>0</v>
      </c>
      <c r="BL329" s="483">
        <f>BL83</f>
        <v>0</v>
      </c>
      <c r="BM329" s="483">
        <f>BM83</f>
        <v>0</v>
      </c>
      <c r="BN329" s="343"/>
      <c r="BO329" s="490">
        <f>BP329+BR329+BS329</f>
        <v>0</v>
      </c>
      <c r="BP329" s="483">
        <f>BP334</f>
        <v>0</v>
      </c>
      <c r="BQ329" s="483">
        <f>BQ83</f>
        <v>0</v>
      </c>
      <c r="BR329" s="483">
        <f>BR83</f>
        <v>0</v>
      </c>
      <c r="BS329" s="483">
        <f>BS83</f>
        <v>0</v>
      </c>
      <c r="BT329" s="192"/>
      <c r="BU329" s="192"/>
      <c r="BV329" s="490">
        <f>BW329+BY329+BZ329</f>
        <v>0</v>
      </c>
      <c r="BW329" s="360">
        <f>BW334</f>
        <v>0</v>
      </c>
      <c r="BX329" s="360">
        <f>BX83</f>
        <v>0</v>
      </c>
      <c r="BY329" s="360">
        <f>BY83</f>
        <v>0</v>
      </c>
      <c r="BZ329" s="360">
        <f>BZ83</f>
        <v>0</v>
      </c>
      <c r="CA329" s="343">
        <f t="shared" ref="CA329:CA330" si="1176">CB329+CC329+CD329</f>
        <v>0</v>
      </c>
      <c r="CB329" s="343">
        <f>CB83+CB285</f>
        <v>0</v>
      </c>
      <c r="CC329" s="192"/>
      <c r="CD329" s="192"/>
      <c r="CE329" s="343">
        <f t="shared" ref="CE329:CE330" si="1177">CF329+CH329+CI329</f>
        <v>0</v>
      </c>
      <c r="CF329" s="343"/>
      <c r="CG329" s="525"/>
      <c r="CH329" s="192"/>
      <c r="CI329" s="192"/>
      <c r="CJ329" s="483"/>
      <c r="CK329" s="490">
        <f>CL329+CN329+CO329</f>
        <v>0</v>
      </c>
      <c r="CL329" s="483">
        <f>CL334</f>
        <v>0</v>
      </c>
      <c r="CM329" s="483">
        <f>CM83</f>
        <v>0</v>
      </c>
      <c r="CN329" s="483">
        <f>CN83</f>
        <v>0</v>
      </c>
      <c r="CO329" s="483">
        <f>CO83</f>
        <v>0</v>
      </c>
    </row>
    <row r="330" spans="1:12248" s="52" customFormat="1" ht="54" hidden="1" customHeight="1" x14ac:dyDescent="0.25">
      <c r="B330" s="206"/>
      <c r="C330" s="111" t="s">
        <v>31</v>
      </c>
      <c r="D330" s="182">
        <f>E330+F330+G330+H330</f>
        <v>1315446.0156599998</v>
      </c>
      <c r="E330" s="182">
        <f>E333+E519</f>
        <v>0</v>
      </c>
      <c r="F330" s="182">
        <f>F333+F519</f>
        <v>1315446.0156599998</v>
      </c>
      <c r="G330" s="182">
        <f t="shared" ref="G330:H330" si="1178">G333+G519</f>
        <v>0</v>
      </c>
      <c r="H330" s="182">
        <f t="shared" si="1178"/>
        <v>0</v>
      </c>
      <c r="I330" s="182"/>
      <c r="J330" s="559"/>
      <c r="K330" s="559">
        <f>K333+K519</f>
        <v>0</v>
      </c>
      <c r="L330" s="559"/>
      <c r="M330" s="657">
        <f>M333+M519</f>
        <v>82276.530729999999</v>
      </c>
      <c r="N330" s="559"/>
      <c r="O330" s="559"/>
      <c r="P330" s="559"/>
      <c r="Q330" s="559">
        <f t="shared" ref="Q330" si="1179">Q333+Q519</f>
        <v>0</v>
      </c>
      <c r="R330" s="559"/>
      <c r="S330" s="559"/>
      <c r="T330" s="559"/>
      <c r="U330" s="182">
        <f>U333+U519</f>
        <v>0</v>
      </c>
      <c r="V330" s="629" t="e">
        <f t="shared" si="1096"/>
        <v>#DIV/0!</v>
      </c>
      <c r="W330" s="657">
        <f>W333+W519</f>
        <v>91530.843510000006</v>
      </c>
      <c r="X330" s="629">
        <f t="shared" si="1098"/>
        <v>6.9581603821329122E-2</v>
      </c>
      <c r="Y330" s="559"/>
      <c r="Z330" s="629"/>
      <c r="AA330" s="559"/>
      <c r="AB330" s="568" t="e">
        <f t="shared" si="1132"/>
        <v>#DIV/0!</v>
      </c>
      <c r="AC330" s="581"/>
      <c r="AD330" s="559"/>
      <c r="AE330" s="581">
        <f>AE333+AE519</f>
        <v>0</v>
      </c>
      <c r="AF330" s="622" t="e">
        <f t="shared" si="1101"/>
        <v>#DIV/0!</v>
      </c>
      <c r="AG330" s="657">
        <f>AG333+AG519</f>
        <v>804718.59559999988</v>
      </c>
      <c r="AH330" s="622">
        <f t="shared" si="1103"/>
        <v>0.61174581550292484</v>
      </c>
      <c r="AI330" s="559"/>
      <c r="AJ330" s="559"/>
      <c r="AK330" s="564">
        <f t="shared" ref="AK330" si="1180">AK333+AK519</f>
        <v>0</v>
      </c>
      <c r="AL330" s="581"/>
      <c r="AM330" s="559"/>
      <c r="AN330" s="559"/>
      <c r="AO330" s="559"/>
      <c r="AP330" s="559"/>
      <c r="AQ330" s="559"/>
      <c r="AR330" s="559"/>
      <c r="AS330" s="559"/>
      <c r="AT330" s="559"/>
      <c r="AU330" s="559"/>
      <c r="AV330" s="559">
        <f>AW330+AX330+AY330+AZ330</f>
        <v>1315446.0156599996</v>
      </c>
      <c r="AW330" s="482">
        <f>AW333+AW519</f>
        <v>0</v>
      </c>
      <c r="AX330" s="482">
        <f>AX333+AX519</f>
        <v>1315446.0156599996</v>
      </c>
      <c r="AY330" s="482">
        <f t="shared" ref="AY330:AZ330" si="1181">AY333+AY519</f>
        <v>0</v>
      </c>
      <c r="AZ330" s="482">
        <f t="shared" si="1181"/>
        <v>0</v>
      </c>
      <c r="BA330" s="342">
        <f t="shared" si="1174"/>
        <v>0</v>
      </c>
      <c r="BB330" s="526">
        <f>BB82+BB286+BB298</f>
        <v>0</v>
      </c>
      <c r="BC330" s="526"/>
      <c r="BD330" s="526"/>
      <c r="BE330" s="526" t="e">
        <f t="shared" si="1175"/>
        <v>#REF!</v>
      </c>
      <c r="BF330" s="342" t="e">
        <f>BF82+BF286+BF298</f>
        <v>#REF!</v>
      </c>
      <c r="BG330" s="342">
        <f>G330</f>
        <v>0</v>
      </c>
      <c r="BH330" s="342"/>
      <c r="BI330" s="491">
        <f>BJ330+BK330+BL330+BM330</f>
        <v>2110942.2691199998</v>
      </c>
      <c r="BJ330" s="482">
        <f>BJ333</f>
        <v>0</v>
      </c>
      <c r="BK330" s="482">
        <f>BK333+BK519</f>
        <v>2110942.2691199998</v>
      </c>
      <c r="BL330" s="482">
        <f t="shared" ref="BL330:BM330" si="1182">BL333</f>
        <v>0</v>
      </c>
      <c r="BM330" s="482">
        <f t="shared" si="1182"/>
        <v>0</v>
      </c>
      <c r="BN330" s="342"/>
      <c r="BO330" s="491">
        <f>BP330+BQ330+BR330+BS330</f>
        <v>2280966.1880600001</v>
      </c>
      <c r="BP330" s="482">
        <f>BP333</f>
        <v>0</v>
      </c>
      <c r="BQ330" s="482">
        <f>BQ333+BQ519</f>
        <v>2280966.1880600001</v>
      </c>
      <c r="BR330" s="482">
        <f t="shared" ref="BR330:BS330" si="1183">BR333</f>
        <v>0</v>
      </c>
      <c r="BS330" s="482">
        <f t="shared" si="1183"/>
        <v>0</v>
      </c>
      <c r="BT330" s="182"/>
      <c r="BU330" s="182"/>
      <c r="BV330" s="491">
        <f>BW330+BX330+BY330+BZ330</f>
        <v>5268724.3330499995</v>
      </c>
      <c r="BW330" s="359">
        <f>BW333</f>
        <v>0</v>
      </c>
      <c r="BX330" s="430">
        <f>BX333+BX519</f>
        <v>5268724.3330499995</v>
      </c>
      <c r="BY330" s="359">
        <f t="shared" ref="BY330:BZ330" si="1184">BY333</f>
        <v>0</v>
      </c>
      <c r="BZ330" s="359">
        <f t="shared" si="1184"/>
        <v>0</v>
      </c>
      <c r="CA330" s="342">
        <f t="shared" si="1176"/>
        <v>0</v>
      </c>
      <c r="CB330" s="342">
        <f>CB82+CB286+CB298</f>
        <v>0</v>
      </c>
      <c r="CC330" s="182"/>
      <c r="CD330" s="182"/>
      <c r="CE330" s="342">
        <f t="shared" si="1177"/>
        <v>0</v>
      </c>
      <c r="CF330" s="342"/>
      <c r="CG330" s="526"/>
      <c r="CH330" s="182"/>
      <c r="CI330" s="182"/>
      <c r="CJ330" s="482"/>
      <c r="CK330" s="491">
        <f>CL330+CM330+CN330+CO330</f>
        <v>1977608.4174199998</v>
      </c>
      <c r="CL330" s="482">
        <f>CL333</f>
        <v>0</v>
      </c>
      <c r="CM330" s="482">
        <f>CM333+CM519</f>
        <v>1977608.4174199998</v>
      </c>
      <c r="CN330" s="482">
        <f t="shared" ref="CN330:CO330" si="1185">CN333</f>
        <v>0</v>
      </c>
      <c r="CO330" s="482">
        <f t="shared" si="1185"/>
        <v>0</v>
      </c>
    </row>
    <row r="331" spans="1:12248" s="347" customFormat="1" ht="54" hidden="1" customHeight="1" x14ac:dyDescent="0.25">
      <c r="B331" s="348"/>
      <c r="C331" s="349" t="s">
        <v>240</v>
      </c>
      <c r="D331" s="351">
        <f>E331+F331+G331+H331</f>
        <v>2363476.2100000004</v>
      </c>
      <c r="E331" s="351">
        <f>E520</f>
        <v>0</v>
      </c>
      <c r="F331" s="351">
        <f t="shared" ref="F331:H331" si="1186">F520</f>
        <v>2363476.2100000004</v>
      </c>
      <c r="G331" s="351">
        <f t="shared" si="1186"/>
        <v>0</v>
      </c>
      <c r="H331" s="351">
        <f t="shared" si="1186"/>
        <v>0</v>
      </c>
      <c r="I331" s="351"/>
      <c r="J331" s="350"/>
      <c r="K331" s="350">
        <f>K520</f>
        <v>0</v>
      </c>
      <c r="L331" s="350"/>
      <c r="M331" s="350">
        <f t="shared" ref="M331" si="1187">M520</f>
        <v>695415</v>
      </c>
      <c r="N331" s="350"/>
      <c r="O331" s="350"/>
      <c r="P331" s="350"/>
      <c r="Q331" s="350">
        <f t="shared" ref="Q331" si="1188">Q520</f>
        <v>0</v>
      </c>
      <c r="R331" s="350"/>
      <c r="S331" s="350"/>
      <c r="T331" s="350"/>
      <c r="U331" s="351">
        <f>U520</f>
        <v>0</v>
      </c>
      <c r="V331" s="629" t="e">
        <f t="shared" si="1096"/>
        <v>#DIV/0!</v>
      </c>
      <c r="W331" s="350">
        <f t="shared" ref="W331" si="1189">W520</f>
        <v>1136590.5728799999</v>
      </c>
      <c r="X331" s="629">
        <f t="shared" si="1098"/>
        <v>0.4808978267143208</v>
      </c>
      <c r="Y331" s="350"/>
      <c r="Z331" s="629"/>
      <c r="AA331" s="350"/>
      <c r="AB331" s="568" t="e">
        <f t="shared" si="1132"/>
        <v>#DIV/0!</v>
      </c>
      <c r="AC331" s="350"/>
      <c r="AD331" s="350"/>
      <c r="AE331" s="350">
        <f>AE520</f>
        <v>0</v>
      </c>
      <c r="AF331" s="622" t="e">
        <f t="shared" si="1101"/>
        <v>#DIV/0!</v>
      </c>
      <c r="AG331" s="350">
        <f t="shared" ref="AG331" si="1190">AG520</f>
        <v>1576700.639</v>
      </c>
      <c r="AH331" s="622">
        <f t="shared" si="1103"/>
        <v>0.66711085659711367</v>
      </c>
      <c r="AI331" s="350"/>
      <c r="AJ331" s="350"/>
      <c r="AK331" s="350">
        <f t="shared" ref="AK331" si="1191">AK520</f>
        <v>0</v>
      </c>
      <c r="AL331" s="350"/>
      <c r="AM331" s="350"/>
      <c r="AN331" s="350"/>
      <c r="AO331" s="350"/>
      <c r="AP331" s="350"/>
      <c r="AQ331" s="350"/>
      <c r="AR331" s="350"/>
      <c r="AS331" s="350"/>
      <c r="AT331" s="350"/>
      <c r="AU331" s="350"/>
      <c r="AV331" s="559">
        <f>AW331+AX331+AY331+AZ331</f>
        <v>2363476.2246900001</v>
      </c>
      <c r="AW331" s="350">
        <f>AW520</f>
        <v>0</v>
      </c>
      <c r="AX331" s="350">
        <f t="shared" ref="AX331:AZ331" si="1192">AX520</f>
        <v>2363476.2246900001</v>
      </c>
      <c r="AY331" s="350">
        <f t="shared" si="1192"/>
        <v>0</v>
      </c>
      <c r="AZ331" s="350">
        <f t="shared" si="1192"/>
        <v>0</v>
      </c>
      <c r="BA331" s="350"/>
      <c r="BB331" s="350"/>
      <c r="BC331" s="350"/>
      <c r="BD331" s="350"/>
      <c r="BE331" s="350"/>
      <c r="BF331" s="350"/>
      <c r="BG331" s="350"/>
      <c r="BH331" s="350"/>
      <c r="BI331" s="350">
        <f>BJ331+BK331+BL331+BM331</f>
        <v>1216606</v>
      </c>
      <c r="BJ331" s="350">
        <f>BJ520</f>
        <v>0</v>
      </c>
      <c r="BK331" s="350">
        <f t="shared" ref="BK331" si="1193">BK520</f>
        <v>1216606</v>
      </c>
      <c r="BL331" s="350">
        <f t="shared" ref="BL331:BM331" si="1194">BL520</f>
        <v>0</v>
      </c>
      <c r="BM331" s="350">
        <f t="shared" si="1194"/>
        <v>0</v>
      </c>
      <c r="BN331" s="350"/>
      <c r="BO331" s="350">
        <f>BP331+BQ331+BR331+BS331</f>
        <v>1216605.9999999998</v>
      </c>
      <c r="BP331" s="350">
        <f>BP520</f>
        <v>0</v>
      </c>
      <c r="BQ331" s="350">
        <f t="shared" ref="BQ331:BS331" si="1195">BQ520</f>
        <v>1216605.9999999998</v>
      </c>
      <c r="BR331" s="350">
        <f t="shared" si="1195"/>
        <v>0</v>
      </c>
      <c r="BS331" s="350">
        <f t="shared" si="1195"/>
        <v>0</v>
      </c>
      <c r="BT331" s="351"/>
      <c r="BU331" s="351"/>
      <c r="BV331" s="350">
        <f>BW331+BX331+BY331+BZ331</f>
        <v>0</v>
      </c>
      <c r="BW331" s="350">
        <f>BW520</f>
        <v>0</v>
      </c>
      <c r="BX331" s="350">
        <f t="shared" ref="BX331" si="1196">BX520</f>
        <v>0</v>
      </c>
      <c r="BY331" s="350">
        <f t="shared" ref="BY331:BZ331" si="1197">BY520</f>
        <v>0</v>
      </c>
      <c r="BZ331" s="350">
        <f t="shared" si="1197"/>
        <v>0</v>
      </c>
      <c r="CA331" s="350"/>
      <c r="CB331" s="350"/>
      <c r="CC331" s="351"/>
      <c r="CD331" s="351"/>
      <c r="CE331" s="350"/>
      <c r="CF331" s="350"/>
      <c r="CG331" s="350"/>
      <c r="CH331" s="351"/>
      <c r="CI331" s="351"/>
      <c r="CJ331" s="350"/>
      <c r="CK331" s="350">
        <f>CL331+CM331+CN331+CO331</f>
        <v>0</v>
      </c>
      <c r="CL331" s="350">
        <f>CL520</f>
        <v>0</v>
      </c>
      <c r="CM331" s="350">
        <f t="shared" ref="CM331:CO331" si="1198">CM520</f>
        <v>0</v>
      </c>
      <c r="CN331" s="350">
        <f t="shared" si="1198"/>
        <v>0</v>
      </c>
      <c r="CO331" s="350">
        <f t="shared" si="1198"/>
        <v>0</v>
      </c>
    </row>
    <row r="332" spans="1:12248" s="645" customFormat="1" ht="109.5" customHeight="1" x14ac:dyDescent="0.3">
      <c r="A332" s="407"/>
      <c r="B332" s="441" t="s">
        <v>34</v>
      </c>
      <c r="C332" s="440" t="s">
        <v>407</v>
      </c>
      <c r="D332" s="412">
        <f>E332+F332+G332+H332</f>
        <v>1295904.2631599999</v>
      </c>
      <c r="E332" s="412">
        <f>E333</f>
        <v>0</v>
      </c>
      <c r="F332" s="412">
        <f t="shared" ref="F332:H332" si="1199">F333</f>
        <v>1295904.2631599999</v>
      </c>
      <c r="G332" s="412">
        <f t="shared" si="1199"/>
        <v>0</v>
      </c>
      <c r="H332" s="412">
        <f t="shared" si="1199"/>
        <v>0</v>
      </c>
      <c r="I332" s="412">
        <f>K332+M332+O332+Q332</f>
        <v>82229.87775</v>
      </c>
      <c r="J332" s="570">
        <f>I332/D332</f>
        <v>6.3453667132390187E-2</v>
      </c>
      <c r="K332" s="413"/>
      <c r="L332" s="413"/>
      <c r="M332" s="412">
        <f t="shared" ref="M332" si="1200">M333</f>
        <v>82229.87775</v>
      </c>
      <c r="N332" s="570">
        <f>M332/F332</f>
        <v>6.3453667132390187E-2</v>
      </c>
      <c r="O332" s="413"/>
      <c r="P332" s="413"/>
      <c r="Q332" s="413"/>
      <c r="R332" s="413"/>
      <c r="S332" s="412">
        <f>W332</f>
        <v>91484.190530000007</v>
      </c>
      <c r="T332" s="570">
        <f>S332/F332</f>
        <v>7.0594868101537256E-2</v>
      </c>
      <c r="U332" s="412">
        <f>U333</f>
        <v>0</v>
      </c>
      <c r="V332" s="644"/>
      <c r="W332" s="412">
        <f t="shared" ref="W332" si="1201">W333</f>
        <v>91484.190530000007</v>
      </c>
      <c r="X332" s="570">
        <f t="shared" si="1098"/>
        <v>7.0594868101537256E-2</v>
      </c>
      <c r="Y332" s="413"/>
      <c r="Z332" s="644"/>
      <c r="AA332" s="413"/>
      <c r="AB332" s="413"/>
      <c r="AC332" s="412">
        <f>AE332+AG332+AI332+AK332</f>
        <v>789401.07185999991</v>
      </c>
      <c r="AD332" s="570">
        <f>AC332/D332</f>
        <v>0.60915076391143552</v>
      </c>
      <c r="AE332" s="413">
        <f>AE333</f>
        <v>0</v>
      </c>
      <c r="AF332" s="628"/>
      <c r="AG332" s="412">
        <f t="shared" ref="AG332" si="1202">AG333</f>
        <v>789401.07185999991</v>
      </c>
      <c r="AH332" s="628">
        <f t="shared" si="1103"/>
        <v>0.60915076391143552</v>
      </c>
      <c r="AI332" s="413"/>
      <c r="AJ332" s="413"/>
      <c r="AK332" s="412">
        <f t="shared" ref="AK332:AL332" si="1203">AK333</f>
        <v>0</v>
      </c>
      <c r="AL332" s="413">
        <f t="shared" si="1203"/>
        <v>0</v>
      </c>
      <c r="AM332" s="413"/>
      <c r="AN332" s="413"/>
      <c r="AO332" s="413"/>
      <c r="AP332" s="413"/>
      <c r="AQ332" s="413"/>
      <c r="AR332" s="413"/>
      <c r="AS332" s="413"/>
      <c r="AT332" s="413"/>
      <c r="AU332" s="413">
        <f>AU333</f>
        <v>6154.6596300000001</v>
      </c>
      <c r="AV332" s="413">
        <f>AW332+AX332+AY332+AZ332</f>
        <v>1295904.2631599996</v>
      </c>
      <c r="AW332" s="413">
        <f>AW333</f>
        <v>0</v>
      </c>
      <c r="AX332" s="413">
        <f t="shared" ref="AX332:AZ332" si="1204">AX333</f>
        <v>1295904.2631599996</v>
      </c>
      <c r="AY332" s="413">
        <f t="shared" si="1204"/>
        <v>0</v>
      </c>
      <c r="AZ332" s="413">
        <f t="shared" si="1204"/>
        <v>0</v>
      </c>
      <c r="BA332" s="413">
        <f>BB332</f>
        <v>0</v>
      </c>
      <c r="BB332" s="413">
        <f>BB333+BB334</f>
        <v>0</v>
      </c>
      <c r="BC332" s="413"/>
      <c r="BD332" s="413"/>
      <c r="BE332" s="413" t="e">
        <f>BF332</f>
        <v>#REF!</v>
      </c>
      <c r="BF332" s="413" t="e">
        <f>BF333+BF334</f>
        <v>#REF!</v>
      </c>
      <c r="BG332" s="413"/>
      <c r="BH332" s="413"/>
      <c r="BI332" s="413">
        <f>BJ332+BK332+BL332+BM332</f>
        <v>1452409.1095199999</v>
      </c>
      <c r="BJ332" s="413">
        <f>BJ333</f>
        <v>0</v>
      </c>
      <c r="BK332" s="413">
        <f t="shared" ref="BK332" si="1205">BK333</f>
        <v>1452409.1095199999</v>
      </c>
      <c r="BL332" s="413">
        <f t="shared" ref="BL332" si="1206">BL333</f>
        <v>0</v>
      </c>
      <c r="BM332" s="413">
        <f t="shared" ref="BM332" si="1207">BM333</f>
        <v>0</v>
      </c>
      <c r="BN332" s="413">
        <f>BN333</f>
        <v>170023.91894</v>
      </c>
      <c r="BO332" s="413">
        <f>BP332+BQ332+BR332+BS332</f>
        <v>1622433.0284599999</v>
      </c>
      <c r="BP332" s="413">
        <f>BP333</f>
        <v>0</v>
      </c>
      <c r="BQ332" s="413">
        <f t="shared" ref="BQ332" si="1208">BQ333</f>
        <v>1622433.0284599999</v>
      </c>
      <c r="BR332" s="413">
        <f t="shared" ref="BR332:BS332" si="1209">BR333</f>
        <v>0</v>
      </c>
      <c r="BS332" s="413">
        <f t="shared" si="1209"/>
        <v>0</v>
      </c>
      <c r="BT332" s="413">
        <f t="shared" ref="BT332:BU347" si="1210">BL332</f>
        <v>0</v>
      </c>
      <c r="BU332" s="413">
        <f t="shared" si="1210"/>
        <v>0</v>
      </c>
      <c r="BV332" s="413">
        <f>BW332+BX332+BY332+BZ332</f>
        <v>2432943.6934799999</v>
      </c>
      <c r="BW332" s="413">
        <f>BW333</f>
        <v>0</v>
      </c>
      <c r="BX332" s="413">
        <f t="shared" ref="BX332" si="1211">BX333</f>
        <v>2432943.6934799999</v>
      </c>
      <c r="BY332" s="413">
        <f t="shared" ref="BY332" si="1212">BY333</f>
        <v>0</v>
      </c>
      <c r="BZ332" s="413">
        <f t="shared" ref="BZ332" si="1213">BZ333</f>
        <v>0</v>
      </c>
      <c r="CA332" s="413">
        <f>CB332</f>
        <v>0</v>
      </c>
      <c r="CB332" s="413">
        <f>CB333+CB334</f>
        <v>0</v>
      </c>
      <c r="CC332" s="413"/>
      <c r="CD332" s="413"/>
      <c r="CE332" s="413">
        <f>CG332</f>
        <v>1293063.6934799999</v>
      </c>
      <c r="CF332" s="413">
        <f>CF333</f>
        <v>0</v>
      </c>
      <c r="CG332" s="413">
        <f>CG333</f>
        <v>1293063.6934799999</v>
      </c>
      <c r="CH332" s="413">
        <f t="shared" ref="CH332:CH395" si="1214">BY332</f>
        <v>0</v>
      </c>
      <c r="CI332" s="413">
        <f t="shared" ref="CI332" si="1215">BZ332</f>
        <v>0</v>
      </c>
      <c r="CJ332" s="413">
        <f>CM332-CE332</f>
        <v>0</v>
      </c>
      <c r="CK332" s="413">
        <f>CL332+CM332+CN332+CO332</f>
        <v>1293063.6934799999</v>
      </c>
      <c r="CL332" s="413">
        <f>CL333</f>
        <v>0</v>
      </c>
      <c r="CM332" s="413">
        <f t="shared" ref="CM332:CO332" si="1216">CM333</f>
        <v>1293063.6934799999</v>
      </c>
      <c r="CN332" s="413">
        <f t="shared" si="1216"/>
        <v>0</v>
      </c>
      <c r="CO332" s="407">
        <f t="shared" si="1216"/>
        <v>0</v>
      </c>
      <c r="CP332" s="413"/>
      <c r="CQ332" s="413"/>
      <c r="CR332" s="413"/>
      <c r="CS332" s="413"/>
      <c r="CT332" s="413"/>
      <c r="CU332" s="413"/>
      <c r="CV332" s="413"/>
      <c r="CW332" s="413"/>
      <c r="CX332" s="413"/>
      <c r="CY332" s="413"/>
      <c r="CZ332" s="413"/>
      <c r="DA332" s="413"/>
      <c r="DB332" s="413"/>
      <c r="DC332" s="414"/>
      <c r="DD332" s="414"/>
      <c r="DE332" s="414"/>
      <c r="DF332" s="414"/>
      <c r="DG332" s="412"/>
      <c r="DH332" s="412"/>
      <c r="DI332" s="412"/>
      <c r="DJ332" s="412"/>
      <c r="DK332" s="412"/>
      <c r="DL332" s="412"/>
      <c r="DM332" s="412"/>
      <c r="DN332" s="412"/>
      <c r="DO332" s="412"/>
      <c r="DP332" s="412"/>
      <c r="DQ332" s="412"/>
      <c r="DR332" s="412"/>
      <c r="DS332" s="412"/>
      <c r="DT332" s="412"/>
      <c r="DU332" s="412"/>
      <c r="DV332" s="412"/>
      <c r="DW332" s="412"/>
      <c r="DX332" s="412"/>
      <c r="DY332" s="412"/>
      <c r="DZ332" s="413"/>
      <c r="EA332" s="413"/>
      <c r="EB332" s="413"/>
      <c r="EC332" s="413"/>
      <c r="ED332" s="413"/>
      <c r="EE332" s="413"/>
      <c r="EF332" s="413"/>
      <c r="EG332" s="413"/>
      <c r="EH332" s="413"/>
      <c r="EI332" s="413"/>
      <c r="EJ332" s="413"/>
      <c r="EK332" s="413"/>
      <c r="EL332" s="413"/>
      <c r="EM332" s="413"/>
      <c r="EN332" s="413"/>
      <c r="EO332" s="413"/>
      <c r="EP332" s="413"/>
      <c r="EQ332" s="413"/>
      <c r="ER332" s="413"/>
      <c r="ES332" s="413"/>
      <c r="ET332" s="413"/>
      <c r="EU332" s="413"/>
      <c r="EV332" s="413"/>
      <c r="EW332" s="413"/>
      <c r="EX332" s="414"/>
      <c r="EY332" s="414"/>
      <c r="EZ332" s="414"/>
      <c r="FA332" s="414"/>
      <c r="FB332" s="414"/>
      <c r="FC332" s="413"/>
      <c r="FD332" s="413"/>
      <c r="FE332" s="414"/>
      <c r="FF332" s="414"/>
      <c r="FG332" s="413"/>
      <c r="FH332" s="413"/>
      <c r="FI332" s="414"/>
      <c r="FJ332" s="414"/>
      <c r="FK332" s="413"/>
      <c r="FL332" s="413"/>
      <c r="FM332" s="413"/>
      <c r="FN332" s="413"/>
      <c r="FO332" s="413"/>
      <c r="FP332" s="413"/>
      <c r="FQ332" s="413"/>
      <c r="FR332" s="414"/>
      <c r="FS332" s="414"/>
      <c r="FT332" s="413"/>
      <c r="FU332" s="413"/>
      <c r="FV332" s="414"/>
      <c r="FW332" s="414"/>
      <c r="FX332" s="413"/>
      <c r="FY332" s="413"/>
      <c r="FZ332" s="413"/>
      <c r="GA332" s="413"/>
      <c r="GB332" s="413"/>
      <c r="GC332" s="407"/>
      <c r="GD332" s="439"/>
      <c r="GE332" s="413"/>
      <c r="GF332" s="413"/>
      <c r="GG332" s="413"/>
      <c r="GH332" s="413"/>
      <c r="GI332" s="413"/>
      <c r="GJ332" s="413"/>
      <c r="GK332" s="413"/>
      <c r="GL332" s="412"/>
      <c r="GM332" s="412"/>
      <c r="GN332" s="412"/>
      <c r="GO332" s="412"/>
      <c r="GP332" s="412"/>
      <c r="GQ332" s="412"/>
      <c r="GR332" s="412"/>
      <c r="GS332" s="412"/>
      <c r="GT332" s="412"/>
      <c r="GU332" s="412"/>
      <c r="GV332" s="412"/>
      <c r="GW332" s="412"/>
      <c r="GX332" s="412"/>
      <c r="GY332" s="412"/>
      <c r="GZ332" s="412"/>
      <c r="HA332" s="412"/>
      <c r="HB332" s="412"/>
      <c r="HC332" s="412"/>
      <c r="HD332" s="412"/>
      <c r="HE332" s="412"/>
      <c r="HF332" s="412"/>
      <c r="HG332" s="412"/>
      <c r="HH332" s="412"/>
      <c r="HI332" s="412"/>
      <c r="HJ332" s="412"/>
      <c r="HK332" s="412"/>
      <c r="HL332" s="412"/>
      <c r="HM332" s="412"/>
      <c r="HN332" s="412"/>
      <c r="HO332" s="412"/>
      <c r="HP332" s="412"/>
      <c r="HQ332" s="412"/>
      <c r="HR332" s="412"/>
      <c r="HS332" s="412"/>
      <c r="HT332" s="412"/>
      <c r="HU332" s="412"/>
      <c r="HV332" s="412"/>
      <c r="HW332" s="412"/>
      <c r="HX332" s="412"/>
      <c r="HY332" s="412"/>
      <c r="HZ332" s="412"/>
      <c r="IA332" s="412"/>
      <c r="IB332" s="412"/>
      <c r="IC332" s="412"/>
      <c r="ID332" s="413"/>
      <c r="IE332" s="413"/>
      <c r="IF332" s="413"/>
      <c r="IG332" s="413"/>
      <c r="IH332" s="413"/>
      <c r="II332" s="413"/>
      <c r="IJ332" s="413"/>
      <c r="IK332" s="413"/>
      <c r="IL332" s="413"/>
      <c r="IM332" s="413"/>
      <c r="IN332" s="413"/>
      <c r="IO332" s="413"/>
      <c r="IP332" s="413"/>
      <c r="IQ332" s="413"/>
      <c r="IR332" s="413"/>
      <c r="IS332" s="413"/>
      <c r="IT332" s="413"/>
      <c r="IU332" s="413"/>
      <c r="IV332" s="413"/>
      <c r="IW332" s="413"/>
      <c r="IX332" s="413"/>
      <c r="IY332" s="413"/>
      <c r="IZ332" s="413"/>
      <c r="JA332" s="413"/>
      <c r="JB332" s="414"/>
      <c r="JC332" s="414"/>
      <c r="JD332" s="414"/>
      <c r="JE332" s="414"/>
      <c r="JF332" s="414"/>
      <c r="JG332" s="413"/>
      <c r="JH332" s="413"/>
      <c r="JI332" s="414"/>
      <c r="JJ332" s="414"/>
      <c r="JK332" s="413"/>
      <c r="JL332" s="413"/>
      <c r="JM332" s="414"/>
      <c r="JN332" s="414"/>
      <c r="JO332" s="413"/>
      <c r="JP332" s="413"/>
      <c r="JQ332" s="413"/>
      <c r="JR332" s="413"/>
      <c r="JS332" s="413"/>
      <c r="JT332" s="413"/>
      <c r="JU332" s="413"/>
      <c r="JV332" s="414"/>
      <c r="JW332" s="414"/>
      <c r="JX332" s="413"/>
      <c r="JY332" s="413"/>
      <c r="JZ332" s="414"/>
      <c r="KA332" s="414"/>
      <c r="KB332" s="413"/>
      <c r="KC332" s="413"/>
      <c r="KD332" s="413"/>
      <c r="KE332" s="413"/>
      <c r="KF332" s="413"/>
      <c r="KG332" s="407"/>
      <c r="KH332" s="439"/>
      <c r="KI332" s="413"/>
      <c r="KJ332" s="413"/>
      <c r="KK332" s="413"/>
      <c r="KL332" s="413"/>
      <c r="KM332" s="413"/>
      <c r="KN332" s="413"/>
      <c r="KO332" s="413"/>
      <c r="KP332" s="412"/>
      <c r="KQ332" s="412"/>
      <c r="KR332" s="412"/>
      <c r="KS332" s="412"/>
      <c r="KT332" s="412"/>
      <c r="KU332" s="412"/>
      <c r="KV332" s="412"/>
      <c r="KW332" s="412"/>
      <c r="KX332" s="412"/>
      <c r="KY332" s="412"/>
      <c r="KZ332" s="412"/>
      <c r="LA332" s="412"/>
      <c r="LB332" s="412"/>
      <c r="LC332" s="412"/>
      <c r="LD332" s="412"/>
      <c r="LE332" s="412"/>
      <c r="LF332" s="412"/>
      <c r="LG332" s="412"/>
      <c r="LH332" s="412"/>
      <c r="LI332" s="412"/>
      <c r="LJ332" s="412"/>
      <c r="LK332" s="412"/>
      <c r="LL332" s="412"/>
      <c r="LM332" s="412"/>
      <c r="LN332" s="412"/>
      <c r="LO332" s="412"/>
      <c r="LP332" s="412"/>
      <c r="LQ332" s="412"/>
      <c r="LR332" s="412"/>
      <c r="LS332" s="412"/>
      <c r="LT332" s="412"/>
      <c r="LU332" s="412"/>
      <c r="LV332" s="412"/>
      <c r="LW332" s="412"/>
      <c r="LX332" s="412"/>
      <c r="LY332" s="412"/>
      <c r="LZ332" s="412"/>
      <c r="MA332" s="412"/>
      <c r="MB332" s="412"/>
      <c r="MC332" s="412"/>
      <c r="MD332" s="412"/>
      <c r="ME332" s="412"/>
      <c r="MF332" s="412"/>
      <c r="MG332" s="412"/>
      <c r="MH332" s="413"/>
      <c r="MI332" s="413"/>
      <c r="MJ332" s="413"/>
      <c r="MK332" s="413"/>
      <c r="ML332" s="413"/>
      <c r="MM332" s="413"/>
      <c r="MN332" s="413"/>
      <c r="MO332" s="413"/>
      <c r="MP332" s="413"/>
      <c r="MQ332" s="413"/>
      <c r="MR332" s="413"/>
      <c r="MS332" s="413"/>
      <c r="MT332" s="413"/>
      <c r="MU332" s="413"/>
      <c r="MV332" s="413"/>
      <c r="MW332" s="413"/>
      <c r="MX332" s="413"/>
      <c r="MY332" s="413"/>
      <c r="MZ332" s="413"/>
      <c r="NA332" s="413"/>
      <c r="NB332" s="413"/>
      <c r="NC332" s="413"/>
      <c r="ND332" s="413"/>
      <c r="NE332" s="413"/>
      <c r="NF332" s="414"/>
      <c r="NG332" s="414"/>
      <c r="NH332" s="414"/>
      <c r="NI332" s="414"/>
      <c r="NJ332" s="414"/>
      <c r="NK332" s="413"/>
      <c r="NL332" s="413"/>
      <c r="NM332" s="414"/>
      <c r="NN332" s="414"/>
      <c r="NO332" s="413"/>
      <c r="NP332" s="413"/>
      <c r="NQ332" s="414"/>
      <c r="NR332" s="414"/>
      <c r="NS332" s="413"/>
      <c r="NT332" s="413"/>
      <c r="NU332" s="413"/>
      <c r="NV332" s="413"/>
      <c r="NW332" s="413"/>
      <c r="NX332" s="413"/>
      <c r="NY332" s="413"/>
      <c r="NZ332" s="414"/>
      <c r="OA332" s="414"/>
      <c r="OB332" s="413"/>
      <c r="OC332" s="413"/>
      <c r="OD332" s="414"/>
      <c r="OE332" s="414"/>
      <c r="OF332" s="413"/>
      <c r="OG332" s="413"/>
      <c r="OH332" s="413"/>
      <c r="OI332" s="413"/>
      <c r="OJ332" s="413"/>
      <c r="OK332" s="407"/>
      <c r="OL332" s="439"/>
      <c r="OM332" s="413"/>
      <c r="ON332" s="413"/>
      <c r="OO332" s="413"/>
      <c r="OP332" s="413"/>
      <c r="OQ332" s="413"/>
      <c r="OR332" s="413"/>
      <c r="OS332" s="413"/>
      <c r="OT332" s="412"/>
      <c r="OU332" s="412"/>
      <c r="OV332" s="412"/>
      <c r="OW332" s="412"/>
      <c r="OX332" s="412"/>
      <c r="OY332" s="412"/>
      <c r="OZ332" s="412"/>
      <c r="PA332" s="412"/>
      <c r="PB332" s="412"/>
      <c r="PC332" s="412"/>
      <c r="PD332" s="412"/>
      <c r="PE332" s="412"/>
      <c r="PF332" s="412"/>
      <c r="PG332" s="412"/>
      <c r="PH332" s="412"/>
      <c r="PI332" s="412"/>
      <c r="PJ332" s="412"/>
      <c r="PK332" s="412"/>
      <c r="PL332" s="412"/>
      <c r="PM332" s="412"/>
      <c r="PN332" s="412"/>
      <c r="PO332" s="412"/>
      <c r="PP332" s="412"/>
      <c r="PQ332" s="412"/>
      <c r="PR332" s="412"/>
      <c r="PS332" s="412"/>
      <c r="PT332" s="412"/>
      <c r="PU332" s="412"/>
      <c r="PV332" s="412"/>
      <c r="PW332" s="412"/>
      <c r="PX332" s="412"/>
      <c r="PY332" s="412"/>
      <c r="PZ332" s="412"/>
      <c r="QA332" s="412"/>
      <c r="QB332" s="412"/>
      <c r="QC332" s="412"/>
      <c r="QD332" s="412"/>
      <c r="QE332" s="412"/>
      <c r="QF332" s="412"/>
      <c r="QG332" s="412"/>
      <c r="QH332" s="412"/>
      <c r="QI332" s="412"/>
      <c r="QJ332" s="412"/>
      <c r="QK332" s="412"/>
      <c r="QL332" s="413"/>
      <c r="QM332" s="413"/>
      <c r="QN332" s="413"/>
      <c r="QO332" s="413"/>
      <c r="QP332" s="413"/>
      <c r="QQ332" s="413"/>
      <c r="QR332" s="413"/>
      <c r="QS332" s="413"/>
      <c r="QT332" s="413"/>
      <c r="QU332" s="413"/>
      <c r="QV332" s="413"/>
      <c r="QW332" s="413"/>
      <c r="QX332" s="413"/>
      <c r="QY332" s="413"/>
      <c r="QZ332" s="413"/>
      <c r="RA332" s="413"/>
      <c r="RB332" s="413"/>
      <c r="RC332" s="413"/>
      <c r="RD332" s="413"/>
      <c r="RE332" s="413"/>
      <c r="RF332" s="413"/>
      <c r="RG332" s="413"/>
      <c r="RH332" s="413"/>
      <c r="RI332" s="413"/>
      <c r="RJ332" s="414"/>
      <c r="RK332" s="414"/>
      <c r="RL332" s="414"/>
      <c r="RM332" s="414"/>
      <c r="RN332" s="414"/>
      <c r="RO332" s="413"/>
      <c r="RP332" s="413"/>
      <c r="RQ332" s="414"/>
      <c r="RR332" s="414"/>
      <c r="RS332" s="413"/>
      <c r="RT332" s="413"/>
      <c r="RU332" s="414"/>
      <c r="RV332" s="414"/>
      <c r="RW332" s="413"/>
      <c r="RX332" s="413"/>
      <c r="RY332" s="413"/>
      <c r="RZ332" s="413"/>
      <c r="SA332" s="413"/>
      <c r="SB332" s="413"/>
      <c r="SC332" s="413"/>
      <c r="SD332" s="414"/>
      <c r="SE332" s="414"/>
      <c r="SF332" s="413"/>
      <c r="SG332" s="413"/>
      <c r="SH332" s="414"/>
      <c r="SI332" s="414"/>
      <c r="SJ332" s="413"/>
      <c r="SK332" s="413"/>
      <c r="SL332" s="413"/>
      <c r="SM332" s="413"/>
      <c r="SN332" s="413"/>
      <c r="SO332" s="407"/>
      <c r="SP332" s="439"/>
      <c r="SQ332" s="413"/>
      <c r="SR332" s="413"/>
      <c r="SS332" s="413"/>
      <c r="ST332" s="413"/>
      <c r="SU332" s="413"/>
      <c r="SV332" s="413"/>
      <c r="SW332" s="413"/>
      <c r="SX332" s="412"/>
      <c r="SY332" s="412"/>
      <c r="SZ332" s="412"/>
      <c r="TA332" s="412"/>
      <c r="TB332" s="412"/>
      <c r="TC332" s="412"/>
      <c r="TD332" s="412"/>
      <c r="TE332" s="412"/>
      <c r="TF332" s="412"/>
      <c r="TG332" s="412"/>
      <c r="TH332" s="412"/>
      <c r="TI332" s="412"/>
      <c r="TJ332" s="412"/>
      <c r="TK332" s="412"/>
      <c r="TL332" s="412"/>
      <c r="TM332" s="412"/>
      <c r="TN332" s="412"/>
      <c r="TO332" s="412"/>
      <c r="TP332" s="412"/>
      <c r="TQ332" s="412"/>
      <c r="TR332" s="412"/>
      <c r="TS332" s="412"/>
      <c r="TT332" s="412"/>
      <c r="TU332" s="412"/>
      <c r="TV332" s="412"/>
      <c r="TW332" s="412"/>
      <c r="TX332" s="412"/>
      <c r="TY332" s="412"/>
      <c r="TZ332" s="412"/>
      <c r="UA332" s="412"/>
      <c r="UB332" s="412"/>
      <c r="UC332" s="412"/>
      <c r="UD332" s="412"/>
      <c r="UE332" s="412"/>
      <c r="UF332" s="412"/>
      <c r="UG332" s="412"/>
      <c r="UH332" s="412"/>
      <c r="UI332" s="412"/>
      <c r="UJ332" s="412"/>
      <c r="UK332" s="412"/>
      <c r="UL332" s="412"/>
      <c r="UM332" s="412"/>
      <c r="UN332" s="412"/>
      <c r="UO332" s="412"/>
      <c r="UP332" s="413"/>
      <c r="UQ332" s="413"/>
      <c r="UR332" s="413"/>
      <c r="US332" s="413"/>
      <c r="UT332" s="413"/>
      <c r="UU332" s="413"/>
      <c r="UV332" s="413"/>
      <c r="UW332" s="413"/>
      <c r="UX332" s="413"/>
      <c r="UY332" s="413"/>
      <c r="UZ332" s="413"/>
      <c r="VA332" s="413"/>
      <c r="VB332" s="413"/>
      <c r="VC332" s="413"/>
      <c r="VD332" s="413"/>
      <c r="VE332" s="413"/>
      <c r="VF332" s="413"/>
      <c r="VG332" s="413"/>
      <c r="VH332" s="413"/>
      <c r="VI332" s="413"/>
      <c r="VJ332" s="413"/>
      <c r="VK332" s="413"/>
      <c r="VL332" s="413"/>
      <c r="VM332" s="413"/>
      <c r="VN332" s="414"/>
      <c r="VO332" s="414"/>
      <c r="VP332" s="414"/>
      <c r="VQ332" s="414"/>
      <c r="VR332" s="414"/>
      <c r="VS332" s="413"/>
      <c r="VT332" s="413"/>
      <c r="VU332" s="414"/>
      <c r="VV332" s="414"/>
      <c r="VW332" s="413"/>
      <c r="VX332" s="413"/>
      <c r="VY332" s="414"/>
      <c r="VZ332" s="414"/>
      <c r="WA332" s="413"/>
      <c r="WB332" s="413"/>
      <c r="WC332" s="413"/>
      <c r="WD332" s="413"/>
      <c r="WE332" s="413"/>
      <c r="WF332" s="413"/>
      <c r="WG332" s="413"/>
      <c r="WH332" s="414"/>
      <c r="WI332" s="414"/>
      <c r="WJ332" s="413"/>
      <c r="WK332" s="413"/>
      <c r="WL332" s="414"/>
      <c r="WM332" s="414"/>
      <c r="WN332" s="413"/>
      <c r="WO332" s="413"/>
      <c r="WP332" s="413"/>
      <c r="WQ332" s="413"/>
      <c r="WR332" s="413"/>
      <c r="WS332" s="407"/>
      <c r="WT332" s="439"/>
      <c r="WU332" s="413"/>
      <c r="WV332" s="413"/>
      <c r="WW332" s="413"/>
      <c r="WX332" s="413"/>
      <c r="WY332" s="413"/>
      <c r="WZ332" s="413"/>
      <c r="XA332" s="413"/>
      <c r="XB332" s="412"/>
      <c r="XC332" s="412"/>
      <c r="XD332" s="412"/>
      <c r="XE332" s="412"/>
      <c r="XF332" s="412"/>
      <c r="XG332" s="412"/>
      <c r="XH332" s="412"/>
      <c r="XI332" s="412"/>
      <c r="XJ332" s="412"/>
      <c r="XK332" s="412"/>
      <c r="XL332" s="412"/>
      <c r="XM332" s="412"/>
      <c r="XN332" s="412"/>
      <c r="XO332" s="412"/>
      <c r="XP332" s="412"/>
      <c r="XQ332" s="412"/>
      <c r="XR332" s="412"/>
      <c r="XS332" s="412"/>
      <c r="XT332" s="412"/>
      <c r="XU332" s="412"/>
      <c r="XV332" s="412"/>
      <c r="XW332" s="412"/>
      <c r="XX332" s="412"/>
      <c r="XY332" s="412"/>
      <c r="XZ332" s="412"/>
      <c r="YA332" s="412"/>
      <c r="YB332" s="412"/>
      <c r="YC332" s="412"/>
      <c r="YD332" s="412"/>
      <c r="YE332" s="412"/>
      <c r="YF332" s="412"/>
      <c r="YG332" s="412"/>
      <c r="YH332" s="412"/>
      <c r="YI332" s="412"/>
      <c r="YJ332" s="412"/>
      <c r="YK332" s="412"/>
      <c r="YL332" s="412"/>
      <c r="YM332" s="412"/>
      <c r="YN332" s="412"/>
      <c r="YO332" s="412"/>
      <c r="YP332" s="412"/>
      <c r="YQ332" s="412"/>
      <c r="YR332" s="412"/>
      <c r="YS332" s="412"/>
      <c r="YT332" s="413"/>
      <c r="YU332" s="413"/>
      <c r="YV332" s="413"/>
      <c r="YW332" s="413"/>
      <c r="YX332" s="413"/>
      <c r="YY332" s="413"/>
      <c r="YZ332" s="413"/>
      <c r="ZA332" s="413"/>
      <c r="ZB332" s="413"/>
      <c r="ZC332" s="413"/>
      <c r="ZD332" s="413"/>
      <c r="ZE332" s="413"/>
      <c r="ZF332" s="413"/>
      <c r="ZG332" s="413"/>
      <c r="ZH332" s="413"/>
      <c r="ZI332" s="413"/>
      <c r="ZJ332" s="413"/>
      <c r="ZK332" s="413"/>
      <c r="ZL332" s="413"/>
      <c r="ZM332" s="413"/>
      <c r="ZN332" s="413"/>
      <c r="ZO332" s="413"/>
      <c r="ZP332" s="413"/>
      <c r="ZQ332" s="413"/>
      <c r="ZR332" s="414"/>
      <c r="ZS332" s="414"/>
      <c r="ZT332" s="414"/>
      <c r="ZU332" s="414"/>
      <c r="ZV332" s="414"/>
      <c r="ZW332" s="413"/>
      <c r="ZX332" s="413"/>
      <c r="ZY332" s="414"/>
      <c r="ZZ332" s="414"/>
      <c r="AAA332" s="413"/>
      <c r="AAB332" s="413"/>
      <c r="AAC332" s="414"/>
      <c r="AAD332" s="414"/>
      <c r="AAE332" s="413"/>
      <c r="AAF332" s="413"/>
      <c r="AAG332" s="413"/>
      <c r="AAH332" s="413"/>
      <c r="AAI332" s="413"/>
      <c r="AAJ332" s="413"/>
      <c r="AAK332" s="413"/>
      <c r="AAL332" s="414"/>
      <c r="AAM332" s="414"/>
      <c r="AAN332" s="413"/>
      <c r="AAO332" s="413"/>
      <c r="AAP332" s="414"/>
      <c r="AAQ332" s="414"/>
      <c r="AAR332" s="413"/>
      <c r="AAS332" s="413"/>
      <c r="AAT332" s="413"/>
      <c r="AAU332" s="413"/>
      <c r="AAV332" s="413"/>
      <c r="AAW332" s="407"/>
      <c r="AAX332" s="439"/>
      <c r="AAY332" s="413"/>
      <c r="AAZ332" s="413"/>
      <c r="ABA332" s="413"/>
      <c r="ABB332" s="413"/>
      <c r="ABC332" s="413"/>
      <c r="ABD332" s="413"/>
      <c r="ABE332" s="413"/>
      <c r="ABF332" s="412"/>
      <c r="ABG332" s="412"/>
      <c r="ABH332" s="412"/>
      <c r="ABI332" s="412"/>
      <c r="ABJ332" s="412"/>
      <c r="ABK332" s="412"/>
      <c r="ABL332" s="412"/>
      <c r="ABM332" s="412"/>
      <c r="ABN332" s="412"/>
      <c r="ABO332" s="412"/>
      <c r="ABP332" s="412"/>
      <c r="ABQ332" s="412"/>
      <c r="ABR332" s="412"/>
      <c r="ABS332" s="412"/>
      <c r="ABT332" s="412"/>
      <c r="ABU332" s="412"/>
      <c r="ABV332" s="412"/>
      <c r="ABW332" s="412"/>
      <c r="ABX332" s="412"/>
      <c r="ABY332" s="412"/>
      <c r="ABZ332" s="412"/>
      <c r="ACA332" s="412"/>
      <c r="ACB332" s="412"/>
      <c r="ACC332" s="412"/>
      <c r="ACD332" s="412"/>
      <c r="ACE332" s="412"/>
      <c r="ACF332" s="412"/>
      <c r="ACG332" s="412"/>
      <c r="ACH332" s="412"/>
      <c r="ACI332" s="412"/>
      <c r="ACJ332" s="412"/>
      <c r="ACK332" s="412"/>
      <c r="ACL332" s="412"/>
      <c r="ACM332" s="412"/>
      <c r="ACN332" s="412"/>
      <c r="ACO332" s="412"/>
      <c r="ACP332" s="412"/>
      <c r="ACQ332" s="412"/>
      <c r="ACR332" s="412"/>
      <c r="ACS332" s="412"/>
      <c r="ACT332" s="412"/>
      <c r="ACU332" s="412"/>
      <c r="ACV332" s="412"/>
      <c r="ACW332" s="412"/>
      <c r="ACX332" s="413"/>
      <c r="ACY332" s="413"/>
      <c r="ACZ332" s="413"/>
      <c r="ADA332" s="413"/>
      <c r="ADB332" s="413"/>
      <c r="ADC332" s="413"/>
      <c r="ADD332" s="413"/>
      <c r="ADE332" s="413"/>
      <c r="ADF332" s="413"/>
      <c r="ADG332" s="413"/>
      <c r="ADH332" s="413"/>
      <c r="ADI332" s="413"/>
      <c r="ADJ332" s="413"/>
      <c r="ADK332" s="413"/>
      <c r="ADL332" s="413"/>
      <c r="ADM332" s="413"/>
      <c r="ADN332" s="413"/>
      <c r="ADO332" s="413"/>
      <c r="ADP332" s="413"/>
      <c r="ADQ332" s="413"/>
      <c r="ADR332" s="413"/>
      <c r="ADS332" s="413"/>
      <c r="ADT332" s="413"/>
      <c r="ADU332" s="413"/>
      <c r="ADV332" s="414"/>
      <c r="ADW332" s="414"/>
      <c r="ADX332" s="414"/>
      <c r="ADY332" s="414"/>
      <c r="ADZ332" s="414"/>
      <c r="AEA332" s="413"/>
      <c r="AEB332" s="413"/>
      <c r="AEC332" s="414"/>
      <c r="AED332" s="414"/>
      <c r="AEE332" s="413"/>
      <c r="AEF332" s="413"/>
      <c r="AEG332" s="414"/>
      <c r="AEH332" s="414"/>
      <c r="AEI332" s="413"/>
      <c r="AEJ332" s="413"/>
      <c r="AEK332" s="413"/>
      <c r="AEL332" s="413"/>
      <c r="AEM332" s="413"/>
      <c r="AEN332" s="413"/>
      <c r="AEO332" s="413"/>
      <c r="AEP332" s="414"/>
      <c r="AEQ332" s="414"/>
      <c r="AER332" s="413"/>
      <c r="AES332" s="413"/>
      <c r="AET332" s="414"/>
      <c r="AEU332" s="414"/>
      <c r="AEV332" s="413"/>
      <c r="AEW332" s="413"/>
      <c r="AEX332" s="413"/>
      <c r="AEY332" s="413"/>
      <c r="AEZ332" s="413"/>
      <c r="AFA332" s="407"/>
      <c r="AFB332" s="439"/>
      <c r="AFC332" s="413"/>
      <c r="AFD332" s="413"/>
      <c r="AFE332" s="413"/>
      <c r="AFF332" s="413"/>
      <c r="AFG332" s="413"/>
      <c r="AFH332" s="413"/>
      <c r="AFI332" s="413"/>
      <c r="AFJ332" s="412"/>
      <c r="AFK332" s="412"/>
      <c r="AFL332" s="412"/>
      <c r="AFM332" s="412"/>
      <c r="AFN332" s="412"/>
      <c r="AFO332" s="412"/>
      <c r="AFP332" s="412"/>
      <c r="AFQ332" s="412"/>
      <c r="AFR332" s="412"/>
      <c r="AFS332" s="412"/>
      <c r="AFT332" s="412"/>
      <c r="AFU332" s="412"/>
      <c r="AFV332" s="412"/>
      <c r="AFW332" s="412"/>
      <c r="AFX332" s="412"/>
      <c r="AFY332" s="412"/>
      <c r="AFZ332" s="412"/>
      <c r="AGA332" s="412"/>
      <c r="AGB332" s="412"/>
      <c r="AGC332" s="412"/>
      <c r="AGD332" s="412"/>
      <c r="AGE332" s="412"/>
      <c r="AGF332" s="412"/>
      <c r="AGG332" s="412"/>
      <c r="AGH332" s="412"/>
      <c r="AGI332" s="412"/>
      <c r="AGJ332" s="412"/>
      <c r="AGK332" s="412"/>
      <c r="AGL332" s="412"/>
      <c r="AGM332" s="412"/>
      <c r="AGN332" s="412"/>
      <c r="AGO332" s="412"/>
      <c r="AGP332" s="412"/>
      <c r="AGQ332" s="412"/>
      <c r="AGR332" s="412"/>
      <c r="AGS332" s="412"/>
      <c r="AGT332" s="412"/>
      <c r="AGU332" s="412"/>
      <c r="AGV332" s="412"/>
      <c r="AGW332" s="412"/>
      <c r="AGX332" s="412"/>
      <c r="AGY332" s="412"/>
      <c r="AGZ332" s="412"/>
      <c r="AHA332" s="412"/>
      <c r="AHB332" s="413"/>
      <c r="AHC332" s="413"/>
      <c r="AHD332" s="413"/>
      <c r="AHE332" s="413"/>
      <c r="AHF332" s="413"/>
      <c r="AHG332" s="413"/>
      <c r="AHH332" s="413"/>
      <c r="AHI332" s="413"/>
      <c r="AHJ332" s="413"/>
      <c r="AHK332" s="413"/>
      <c r="AHL332" s="413"/>
      <c r="AHM332" s="413"/>
      <c r="AHN332" s="413"/>
      <c r="AHO332" s="413"/>
      <c r="AHP332" s="413"/>
      <c r="AHQ332" s="413"/>
      <c r="AHR332" s="413"/>
      <c r="AHS332" s="413"/>
      <c r="AHT332" s="413"/>
      <c r="AHU332" s="413"/>
      <c r="AHV332" s="413"/>
      <c r="AHW332" s="413"/>
      <c r="AHX332" s="413"/>
      <c r="AHY332" s="413"/>
      <c r="AHZ332" s="414"/>
      <c r="AIA332" s="414"/>
      <c r="AIB332" s="414"/>
      <c r="AIC332" s="414"/>
      <c r="AID332" s="414"/>
      <c r="AIE332" s="413"/>
      <c r="AIF332" s="413"/>
      <c r="AIG332" s="414"/>
      <c r="AIH332" s="414"/>
      <c r="AII332" s="413"/>
      <c r="AIJ332" s="413"/>
      <c r="AIK332" s="414"/>
      <c r="AIL332" s="414"/>
      <c r="AIM332" s="413"/>
      <c r="AIN332" s="413"/>
      <c r="AIO332" s="413"/>
      <c r="AIP332" s="413"/>
      <c r="AIQ332" s="413"/>
      <c r="AIR332" s="413"/>
      <c r="AIS332" s="413"/>
      <c r="AIT332" s="414"/>
      <c r="AIU332" s="414"/>
      <c r="AIV332" s="413"/>
      <c r="AIW332" s="413"/>
      <c r="AIX332" s="414"/>
      <c r="AIY332" s="414"/>
      <c r="AIZ332" s="413"/>
      <c r="AJA332" s="413"/>
      <c r="AJB332" s="413"/>
      <c r="AJC332" s="413"/>
      <c r="AJD332" s="413"/>
      <c r="AJE332" s="407"/>
      <c r="AJF332" s="439"/>
      <c r="AJG332" s="413"/>
      <c r="AJH332" s="413"/>
      <c r="AJI332" s="413"/>
      <c r="AJJ332" s="413"/>
      <c r="AJK332" s="413"/>
      <c r="AJL332" s="413"/>
      <c r="AJM332" s="413"/>
      <c r="AJN332" s="412"/>
      <c r="AJO332" s="412"/>
      <c r="AJP332" s="412"/>
      <c r="AJQ332" s="412"/>
      <c r="AJR332" s="412"/>
      <c r="AJS332" s="412"/>
      <c r="AJT332" s="412"/>
      <c r="AJU332" s="412"/>
      <c r="AJV332" s="412"/>
      <c r="AJW332" s="412"/>
      <c r="AJX332" s="412"/>
      <c r="AJY332" s="412"/>
      <c r="AJZ332" s="412"/>
      <c r="AKA332" s="412"/>
      <c r="AKB332" s="412"/>
      <c r="AKC332" s="412"/>
      <c r="AKD332" s="412"/>
      <c r="AKE332" s="412"/>
      <c r="AKF332" s="412"/>
      <c r="AKG332" s="412"/>
      <c r="AKH332" s="412"/>
      <c r="AKI332" s="412"/>
      <c r="AKJ332" s="412"/>
      <c r="AKK332" s="412"/>
      <c r="AKL332" s="412"/>
      <c r="AKM332" s="412"/>
      <c r="AKN332" s="412"/>
      <c r="AKO332" s="412"/>
      <c r="AKP332" s="412"/>
      <c r="AKQ332" s="412"/>
      <c r="AKR332" s="412"/>
      <c r="AKS332" s="412"/>
      <c r="AKT332" s="412"/>
      <c r="AKU332" s="412"/>
      <c r="AKV332" s="412"/>
      <c r="AKW332" s="412"/>
      <c r="AKX332" s="412"/>
      <c r="AKY332" s="412"/>
      <c r="AKZ332" s="412"/>
      <c r="ALA332" s="412"/>
      <c r="ALB332" s="412"/>
      <c r="ALC332" s="412"/>
      <c r="ALD332" s="412"/>
      <c r="ALE332" s="412"/>
      <c r="ALF332" s="413"/>
      <c r="ALG332" s="413"/>
      <c r="ALH332" s="413"/>
      <c r="ALI332" s="413"/>
      <c r="ALJ332" s="413"/>
      <c r="ALK332" s="413"/>
      <c r="ALL332" s="413"/>
      <c r="ALM332" s="413"/>
      <c r="ALN332" s="413"/>
      <c r="ALO332" s="413"/>
      <c r="ALP332" s="413"/>
      <c r="ALQ332" s="413"/>
      <c r="ALR332" s="413"/>
      <c r="ALS332" s="413"/>
      <c r="ALT332" s="413"/>
      <c r="ALU332" s="413"/>
      <c r="ALV332" s="413"/>
      <c r="ALW332" s="413"/>
      <c r="ALX332" s="413"/>
      <c r="ALY332" s="413"/>
      <c r="ALZ332" s="413"/>
      <c r="AMA332" s="413"/>
      <c r="AMB332" s="413"/>
      <c r="AMC332" s="413"/>
      <c r="AMD332" s="414"/>
      <c r="AME332" s="414"/>
      <c r="AMF332" s="414"/>
      <c r="AMG332" s="414"/>
      <c r="AMH332" s="414"/>
      <c r="AMI332" s="413"/>
      <c r="AMJ332" s="413"/>
      <c r="AMK332" s="414"/>
      <c r="AML332" s="414"/>
      <c r="AMM332" s="413"/>
      <c r="AMN332" s="413"/>
      <c r="AMO332" s="414"/>
      <c r="AMP332" s="414"/>
      <c r="AMQ332" s="413"/>
      <c r="AMR332" s="413"/>
      <c r="AMS332" s="413"/>
      <c r="AMT332" s="413"/>
      <c r="AMU332" s="413"/>
      <c r="AMV332" s="413"/>
      <c r="AMW332" s="413"/>
      <c r="AMX332" s="414"/>
      <c r="AMY332" s="414"/>
      <c r="AMZ332" s="413"/>
      <c r="ANA332" s="413"/>
      <c r="ANB332" s="414"/>
      <c r="ANC332" s="414"/>
      <c r="AND332" s="413"/>
      <c r="ANE332" s="413"/>
      <c r="ANF332" s="413"/>
      <c r="ANG332" s="413"/>
      <c r="ANH332" s="413"/>
      <c r="ANI332" s="407"/>
      <c r="ANJ332" s="439"/>
      <c r="ANK332" s="413"/>
      <c r="ANL332" s="413"/>
      <c r="ANM332" s="413"/>
      <c r="ANN332" s="413"/>
      <c r="ANO332" s="413"/>
      <c r="ANP332" s="413"/>
      <c r="ANQ332" s="413"/>
      <c r="ANR332" s="412"/>
      <c r="ANS332" s="412"/>
      <c r="ANT332" s="412"/>
      <c r="ANU332" s="412"/>
      <c r="ANV332" s="412"/>
      <c r="ANW332" s="412"/>
      <c r="ANX332" s="412"/>
      <c r="ANY332" s="412"/>
      <c r="ANZ332" s="412"/>
      <c r="AOA332" s="412"/>
      <c r="AOB332" s="412"/>
      <c r="AOC332" s="412"/>
      <c r="AOD332" s="412"/>
      <c r="AOE332" s="412"/>
      <c r="AOF332" s="412"/>
      <c r="AOG332" s="412"/>
      <c r="AOH332" s="412"/>
      <c r="AOI332" s="412"/>
      <c r="AOJ332" s="412"/>
      <c r="AOK332" s="412"/>
      <c r="AOL332" s="412"/>
      <c r="AOM332" s="412"/>
      <c r="AON332" s="412"/>
      <c r="AOO332" s="412"/>
      <c r="AOP332" s="412"/>
      <c r="AOQ332" s="412"/>
      <c r="AOR332" s="412"/>
      <c r="AOS332" s="412"/>
      <c r="AOT332" s="412"/>
      <c r="AOU332" s="412"/>
      <c r="AOV332" s="412"/>
      <c r="AOW332" s="412"/>
      <c r="AOX332" s="412"/>
      <c r="AOY332" s="412"/>
      <c r="AOZ332" s="412"/>
      <c r="APA332" s="412"/>
      <c r="APB332" s="412"/>
      <c r="APC332" s="412"/>
      <c r="APD332" s="412"/>
      <c r="APE332" s="412"/>
      <c r="APF332" s="412"/>
      <c r="APG332" s="412"/>
      <c r="APH332" s="412"/>
      <c r="API332" s="412"/>
      <c r="APJ332" s="413"/>
      <c r="APK332" s="413"/>
      <c r="APL332" s="413"/>
      <c r="APM332" s="413"/>
      <c r="APN332" s="413"/>
      <c r="APO332" s="413"/>
      <c r="APP332" s="413"/>
      <c r="APQ332" s="413"/>
      <c r="APR332" s="413"/>
      <c r="APS332" s="413"/>
      <c r="APT332" s="413"/>
      <c r="APU332" s="413"/>
      <c r="APV332" s="413"/>
      <c r="APW332" s="413"/>
      <c r="APX332" s="413"/>
      <c r="APY332" s="413"/>
      <c r="APZ332" s="413"/>
      <c r="AQA332" s="413"/>
      <c r="AQB332" s="413"/>
      <c r="AQC332" s="413"/>
      <c r="AQD332" s="413"/>
      <c r="AQE332" s="413"/>
      <c r="AQF332" s="413"/>
      <c r="AQG332" s="413"/>
      <c r="AQH332" s="414"/>
      <c r="AQI332" s="414"/>
      <c r="AQJ332" s="414"/>
      <c r="AQK332" s="414"/>
      <c r="AQL332" s="414"/>
      <c r="AQM332" s="413"/>
      <c r="AQN332" s="413"/>
      <c r="AQO332" s="414"/>
      <c r="AQP332" s="414"/>
      <c r="AQQ332" s="413"/>
      <c r="AQR332" s="413"/>
      <c r="AQS332" s="414"/>
      <c r="AQT332" s="414"/>
      <c r="AQU332" s="413"/>
      <c r="AQV332" s="413"/>
      <c r="AQW332" s="413"/>
      <c r="AQX332" s="413"/>
      <c r="AQY332" s="413"/>
      <c r="AQZ332" s="413"/>
      <c r="ARA332" s="413"/>
      <c r="ARB332" s="414"/>
      <c r="ARC332" s="414"/>
      <c r="ARD332" s="413"/>
      <c r="ARE332" s="413"/>
      <c r="ARF332" s="414"/>
      <c r="ARG332" s="414"/>
      <c r="ARH332" s="413"/>
      <c r="ARI332" s="413"/>
      <c r="ARJ332" s="413"/>
      <c r="ARK332" s="413"/>
      <c r="ARL332" s="413"/>
      <c r="ARM332" s="407"/>
      <c r="ARN332" s="439"/>
      <c r="ARO332" s="413"/>
      <c r="ARP332" s="413"/>
      <c r="ARQ332" s="413"/>
      <c r="ARR332" s="413"/>
      <c r="ARS332" s="413"/>
      <c r="ART332" s="413"/>
      <c r="ARU332" s="413"/>
      <c r="ARV332" s="412"/>
      <c r="ARW332" s="412"/>
      <c r="ARX332" s="412"/>
      <c r="ARY332" s="412"/>
      <c r="ARZ332" s="412"/>
      <c r="ASA332" s="412"/>
      <c r="ASB332" s="412"/>
      <c r="ASC332" s="412"/>
      <c r="ASD332" s="412"/>
      <c r="ASE332" s="412"/>
      <c r="ASF332" s="412"/>
      <c r="ASG332" s="412"/>
      <c r="ASH332" s="412"/>
      <c r="ASI332" s="412"/>
      <c r="ASJ332" s="412"/>
      <c r="ASK332" s="412"/>
      <c r="ASL332" s="412"/>
      <c r="ASM332" s="412"/>
      <c r="ASN332" s="412"/>
      <c r="ASO332" s="412"/>
      <c r="ASP332" s="412"/>
      <c r="ASQ332" s="412"/>
      <c r="ASR332" s="412"/>
      <c r="ASS332" s="412"/>
      <c r="AST332" s="412"/>
      <c r="ASU332" s="412"/>
      <c r="ASV332" s="412"/>
      <c r="ASW332" s="412"/>
      <c r="ASX332" s="412"/>
      <c r="ASY332" s="412"/>
      <c r="ASZ332" s="412"/>
      <c r="ATA332" s="412"/>
      <c r="ATB332" s="412"/>
      <c r="ATC332" s="412"/>
      <c r="ATD332" s="412"/>
      <c r="ATE332" s="412"/>
      <c r="ATF332" s="412"/>
      <c r="ATG332" s="412"/>
      <c r="ATH332" s="412"/>
      <c r="ATI332" s="412"/>
      <c r="ATJ332" s="412"/>
      <c r="ATK332" s="412"/>
      <c r="ATL332" s="412"/>
      <c r="ATM332" s="412"/>
      <c r="ATN332" s="413"/>
      <c r="ATO332" s="413"/>
      <c r="ATP332" s="413"/>
      <c r="ATQ332" s="413"/>
      <c r="ATR332" s="413"/>
      <c r="ATS332" s="413"/>
      <c r="ATT332" s="413"/>
      <c r="ATU332" s="413"/>
      <c r="ATV332" s="413"/>
      <c r="ATW332" s="413"/>
      <c r="ATX332" s="413"/>
      <c r="ATY332" s="413"/>
      <c r="ATZ332" s="413"/>
      <c r="AUA332" s="413"/>
      <c r="AUB332" s="413"/>
      <c r="AUC332" s="413"/>
      <c r="AUD332" s="413"/>
      <c r="AUE332" s="413"/>
      <c r="AUF332" s="413"/>
      <c r="AUG332" s="413"/>
      <c r="AUH332" s="413"/>
      <c r="AUI332" s="413"/>
      <c r="AUJ332" s="413"/>
      <c r="AUK332" s="413"/>
      <c r="AUL332" s="414"/>
      <c r="AUM332" s="414"/>
      <c r="AUN332" s="414"/>
      <c r="AUO332" s="414"/>
      <c r="AUP332" s="414"/>
      <c r="AUQ332" s="413"/>
      <c r="AUR332" s="413"/>
      <c r="AUS332" s="414"/>
      <c r="AUT332" s="414"/>
      <c r="AUU332" s="413"/>
      <c r="AUV332" s="413"/>
      <c r="AUW332" s="414"/>
      <c r="AUX332" s="414"/>
      <c r="AUY332" s="413"/>
      <c r="AUZ332" s="413"/>
      <c r="AVA332" s="413"/>
      <c r="AVB332" s="413"/>
      <c r="AVC332" s="413"/>
      <c r="AVD332" s="413"/>
      <c r="AVE332" s="413"/>
      <c r="AVF332" s="414"/>
      <c r="AVG332" s="414"/>
      <c r="AVH332" s="413"/>
      <c r="AVI332" s="413"/>
      <c r="AVJ332" s="414"/>
      <c r="AVK332" s="414"/>
      <c r="AVL332" s="413"/>
      <c r="AVM332" s="413"/>
      <c r="AVN332" s="413"/>
      <c r="AVO332" s="413"/>
      <c r="AVP332" s="413"/>
      <c r="AVQ332" s="407"/>
      <c r="AVR332" s="439"/>
      <c r="AVS332" s="413"/>
      <c r="AVT332" s="413"/>
      <c r="AVU332" s="413"/>
      <c r="AVV332" s="413"/>
      <c r="AVW332" s="413"/>
      <c r="AVX332" s="413"/>
      <c r="AVY332" s="413"/>
      <c r="AVZ332" s="412"/>
      <c r="AWA332" s="412"/>
      <c r="AWB332" s="412"/>
      <c r="AWC332" s="412"/>
      <c r="AWD332" s="412"/>
      <c r="AWE332" s="412"/>
      <c r="AWF332" s="412"/>
      <c r="AWG332" s="412"/>
      <c r="AWH332" s="412"/>
      <c r="AWI332" s="412"/>
      <c r="AWJ332" s="412"/>
      <c r="AWK332" s="412"/>
      <c r="AWL332" s="412"/>
      <c r="AWM332" s="412"/>
      <c r="AWN332" s="412"/>
      <c r="AWO332" s="412"/>
      <c r="AWP332" s="412"/>
      <c r="AWQ332" s="412"/>
      <c r="AWR332" s="412"/>
      <c r="AWS332" s="412"/>
      <c r="AWT332" s="412"/>
      <c r="AWU332" s="412"/>
      <c r="AWV332" s="412"/>
      <c r="AWW332" s="412"/>
      <c r="AWX332" s="412"/>
      <c r="AWY332" s="412"/>
      <c r="AWZ332" s="412"/>
      <c r="AXA332" s="412"/>
      <c r="AXB332" s="412"/>
      <c r="AXC332" s="412"/>
      <c r="AXD332" s="412"/>
      <c r="AXE332" s="412"/>
      <c r="AXF332" s="412"/>
      <c r="AXG332" s="412"/>
      <c r="AXH332" s="412"/>
      <c r="AXI332" s="412"/>
      <c r="AXJ332" s="412"/>
      <c r="AXK332" s="412"/>
      <c r="AXL332" s="412"/>
      <c r="AXM332" s="412"/>
      <c r="AXN332" s="412"/>
      <c r="AXO332" s="412"/>
      <c r="AXP332" s="412"/>
      <c r="AXQ332" s="412"/>
      <c r="AXR332" s="413"/>
      <c r="AXS332" s="413"/>
      <c r="AXT332" s="413"/>
      <c r="AXU332" s="413"/>
      <c r="AXV332" s="413"/>
      <c r="AXW332" s="413"/>
      <c r="AXX332" s="413"/>
      <c r="AXY332" s="413"/>
      <c r="AXZ332" s="413"/>
      <c r="AYA332" s="413"/>
      <c r="AYB332" s="413"/>
      <c r="AYC332" s="413"/>
      <c r="AYD332" s="413"/>
      <c r="AYE332" s="413"/>
      <c r="AYF332" s="413"/>
      <c r="AYG332" s="413"/>
      <c r="AYH332" s="413"/>
      <c r="AYI332" s="413"/>
      <c r="AYJ332" s="413"/>
      <c r="AYK332" s="413"/>
      <c r="AYL332" s="413"/>
      <c r="AYM332" s="413"/>
      <c r="AYN332" s="413"/>
      <c r="AYO332" s="413"/>
      <c r="AYP332" s="414"/>
      <c r="AYQ332" s="414"/>
      <c r="AYR332" s="414"/>
      <c r="AYS332" s="414"/>
      <c r="AYT332" s="414"/>
      <c r="AYU332" s="413"/>
      <c r="AYV332" s="413"/>
      <c r="AYW332" s="414"/>
      <c r="AYX332" s="414"/>
      <c r="AYY332" s="413"/>
      <c r="AYZ332" s="413"/>
      <c r="AZA332" s="414"/>
      <c r="AZB332" s="414"/>
      <c r="AZC332" s="413"/>
      <c r="AZD332" s="413"/>
      <c r="AZE332" s="413"/>
      <c r="AZF332" s="413"/>
      <c r="AZG332" s="413"/>
      <c r="AZH332" s="413"/>
      <c r="AZI332" s="413"/>
      <c r="AZJ332" s="414"/>
      <c r="AZK332" s="414"/>
      <c r="AZL332" s="413"/>
      <c r="AZM332" s="413"/>
      <c r="AZN332" s="414"/>
      <c r="AZO332" s="414"/>
      <c r="AZP332" s="413"/>
      <c r="AZQ332" s="413"/>
      <c r="AZR332" s="413"/>
      <c r="AZS332" s="413"/>
      <c r="AZT332" s="413"/>
      <c r="AZU332" s="407"/>
      <c r="AZV332" s="439"/>
      <c r="AZW332" s="413"/>
      <c r="AZX332" s="413"/>
      <c r="AZY332" s="413"/>
      <c r="AZZ332" s="413"/>
      <c r="BAA332" s="413"/>
      <c r="BAB332" s="413"/>
      <c r="BAC332" s="413"/>
      <c r="BAD332" s="412"/>
      <c r="BAE332" s="412"/>
      <c r="BAF332" s="412"/>
      <c r="BAG332" s="412"/>
      <c r="BAH332" s="412"/>
      <c r="BAI332" s="412"/>
      <c r="BAJ332" s="412"/>
      <c r="BAK332" s="412"/>
      <c r="BAL332" s="412"/>
      <c r="BAM332" s="412"/>
      <c r="BAN332" s="412"/>
      <c r="BAO332" s="412"/>
      <c r="BAP332" s="412"/>
      <c r="BAQ332" s="412"/>
      <c r="BAR332" s="412"/>
      <c r="BAS332" s="412"/>
      <c r="BAT332" s="412"/>
      <c r="BAU332" s="412"/>
      <c r="BAV332" s="412"/>
      <c r="BAW332" s="412"/>
      <c r="BAX332" s="412"/>
      <c r="BAY332" s="412"/>
      <c r="BAZ332" s="412"/>
      <c r="BBA332" s="412"/>
      <c r="BBB332" s="412"/>
      <c r="BBC332" s="412"/>
      <c r="BBD332" s="412"/>
      <c r="BBE332" s="412"/>
      <c r="BBF332" s="412"/>
      <c r="BBG332" s="412"/>
      <c r="BBH332" s="412"/>
      <c r="BBI332" s="412"/>
      <c r="BBJ332" s="412"/>
      <c r="BBK332" s="412"/>
      <c r="BBL332" s="412"/>
      <c r="BBM332" s="412"/>
      <c r="BBN332" s="412"/>
      <c r="BBO332" s="412"/>
      <c r="BBP332" s="412"/>
      <c r="BBQ332" s="412"/>
      <c r="BBR332" s="412"/>
      <c r="BBS332" s="412"/>
      <c r="BBT332" s="412"/>
      <c r="BBU332" s="412"/>
      <c r="BBV332" s="413"/>
      <c r="BBW332" s="413"/>
      <c r="BBX332" s="413"/>
      <c r="BBY332" s="413"/>
      <c r="BBZ332" s="413"/>
      <c r="BCA332" s="413"/>
      <c r="BCB332" s="413"/>
      <c r="BCC332" s="413"/>
      <c r="BCD332" s="413"/>
      <c r="BCE332" s="413"/>
      <c r="BCF332" s="413"/>
      <c r="BCG332" s="413"/>
      <c r="BCH332" s="413"/>
      <c r="BCI332" s="413"/>
      <c r="BCJ332" s="413"/>
      <c r="BCK332" s="413"/>
      <c r="BCL332" s="413"/>
      <c r="BCM332" s="413"/>
      <c r="BCN332" s="413"/>
      <c r="BCO332" s="413"/>
      <c r="BCP332" s="413"/>
      <c r="BCQ332" s="413"/>
      <c r="BCR332" s="413"/>
      <c r="BCS332" s="413"/>
      <c r="BCT332" s="414"/>
      <c r="BCU332" s="414"/>
      <c r="BCV332" s="414"/>
      <c r="BCW332" s="414"/>
      <c r="BCX332" s="414"/>
      <c r="BCY332" s="413"/>
      <c r="BCZ332" s="413"/>
      <c r="BDA332" s="414"/>
      <c r="BDB332" s="414"/>
      <c r="BDC332" s="413"/>
      <c r="BDD332" s="413"/>
      <c r="BDE332" s="414"/>
      <c r="BDF332" s="414"/>
      <c r="BDG332" s="413"/>
      <c r="BDH332" s="413"/>
      <c r="BDI332" s="413"/>
      <c r="BDJ332" s="413"/>
      <c r="BDK332" s="413"/>
      <c r="BDL332" s="413"/>
      <c r="BDM332" s="413"/>
      <c r="BDN332" s="414"/>
      <c r="BDO332" s="414"/>
      <c r="BDP332" s="413"/>
      <c r="BDQ332" s="413"/>
      <c r="BDR332" s="414"/>
      <c r="BDS332" s="414"/>
      <c r="BDT332" s="413"/>
      <c r="BDU332" s="413"/>
      <c r="BDV332" s="413"/>
      <c r="BDW332" s="413"/>
      <c r="BDX332" s="413"/>
      <c r="BDY332" s="407"/>
      <c r="BDZ332" s="439"/>
      <c r="BEA332" s="413"/>
      <c r="BEB332" s="413"/>
      <c r="BEC332" s="413"/>
      <c r="BED332" s="413"/>
      <c r="BEE332" s="413"/>
      <c r="BEF332" s="413"/>
      <c r="BEG332" s="413"/>
      <c r="BEH332" s="412"/>
      <c r="BEI332" s="412"/>
      <c r="BEJ332" s="412"/>
      <c r="BEK332" s="412"/>
      <c r="BEL332" s="412"/>
      <c r="BEM332" s="412"/>
      <c r="BEN332" s="412"/>
      <c r="BEO332" s="412"/>
      <c r="BEP332" s="412"/>
      <c r="BEQ332" s="412"/>
      <c r="BER332" s="412"/>
      <c r="BES332" s="412"/>
      <c r="BET332" s="412"/>
      <c r="BEU332" s="412"/>
      <c r="BEV332" s="412"/>
      <c r="BEW332" s="412"/>
      <c r="BEX332" s="412"/>
      <c r="BEY332" s="412"/>
      <c r="BEZ332" s="412"/>
      <c r="BFA332" s="412"/>
      <c r="BFB332" s="412"/>
      <c r="BFC332" s="412"/>
      <c r="BFD332" s="412"/>
      <c r="BFE332" s="412"/>
      <c r="BFF332" s="412"/>
      <c r="BFG332" s="412"/>
      <c r="BFH332" s="412"/>
      <c r="BFI332" s="412"/>
      <c r="BFJ332" s="412"/>
      <c r="BFK332" s="412"/>
      <c r="BFL332" s="412"/>
      <c r="BFM332" s="412"/>
      <c r="BFN332" s="412"/>
      <c r="BFO332" s="412"/>
      <c r="BFP332" s="412"/>
      <c r="BFQ332" s="412"/>
      <c r="BFR332" s="412"/>
      <c r="BFS332" s="412"/>
      <c r="BFT332" s="412"/>
      <c r="BFU332" s="412"/>
      <c r="BFV332" s="412"/>
      <c r="BFW332" s="412"/>
      <c r="BFX332" s="412"/>
      <c r="BFY332" s="412"/>
      <c r="BFZ332" s="413"/>
      <c r="BGA332" s="413"/>
      <c r="BGB332" s="413"/>
      <c r="BGC332" s="413"/>
      <c r="BGD332" s="413"/>
      <c r="BGE332" s="413"/>
      <c r="BGF332" s="413"/>
      <c r="BGG332" s="413"/>
      <c r="BGH332" s="413"/>
      <c r="BGI332" s="413"/>
      <c r="BGJ332" s="413"/>
      <c r="BGK332" s="413"/>
      <c r="BGL332" s="413"/>
      <c r="BGM332" s="413"/>
      <c r="BGN332" s="413"/>
      <c r="BGO332" s="413"/>
      <c r="BGP332" s="413"/>
      <c r="BGQ332" s="413"/>
      <c r="BGR332" s="413"/>
      <c r="BGS332" s="413"/>
      <c r="BGT332" s="413"/>
      <c r="BGU332" s="413"/>
      <c r="BGV332" s="413"/>
      <c r="BGW332" s="413"/>
      <c r="BGX332" s="414"/>
      <c r="BGY332" s="414"/>
      <c r="BGZ332" s="414"/>
      <c r="BHA332" s="414"/>
      <c r="BHB332" s="414"/>
      <c r="BHC332" s="413"/>
      <c r="BHD332" s="413"/>
      <c r="BHE332" s="414"/>
      <c r="BHF332" s="414"/>
      <c r="BHG332" s="413"/>
      <c r="BHH332" s="413"/>
      <c r="BHI332" s="414"/>
      <c r="BHJ332" s="414"/>
      <c r="BHK332" s="413"/>
      <c r="BHL332" s="413"/>
      <c r="BHM332" s="413"/>
      <c r="BHN332" s="413"/>
      <c r="BHO332" s="413"/>
      <c r="BHP332" s="413"/>
      <c r="BHQ332" s="413"/>
      <c r="BHR332" s="414"/>
      <c r="BHS332" s="414"/>
      <c r="BHT332" s="413"/>
      <c r="BHU332" s="413"/>
      <c r="BHV332" s="414"/>
      <c r="BHW332" s="414"/>
      <c r="BHX332" s="413"/>
      <c r="BHY332" s="413"/>
      <c r="BHZ332" s="413"/>
      <c r="BIA332" s="413"/>
      <c r="BIB332" s="413"/>
      <c r="BIC332" s="407"/>
      <c r="BID332" s="439"/>
      <c r="BIE332" s="413"/>
      <c r="BIF332" s="413"/>
      <c r="BIG332" s="413"/>
      <c r="BIH332" s="413"/>
      <c r="BII332" s="413"/>
      <c r="BIJ332" s="413"/>
      <c r="BIK332" s="413"/>
      <c r="BIL332" s="412"/>
      <c r="BIM332" s="412"/>
      <c r="BIN332" s="412"/>
      <c r="BIO332" s="412"/>
      <c r="BIP332" s="412"/>
      <c r="BIQ332" s="412"/>
      <c r="BIR332" s="412"/>
      <c r="BIS332" s="412"/>
      <c r="BIT332" s="412"/>
      <c r="BIU332" s="412"/>
      <c r="BIV332" s="412"/>
      <c r="BIW332" s="412"/>
      <c r="BIX332" s="412"/>
      <c r="BIY332" s="412"/>
      <c r="BIZ332" s="412"/>
      <c r="BJA332" s="412"/>
      <c r="BJB332" s="412"/>
      <c r="BJC332" s="412"/>
      <c r="BJD332" s="412"/>
      <c r="BJE332" s="412"/>
      <c r="BJF332" s="412"/>
      <c r="BJG332" s="412"/>
      <c r="BJH332" s="412"/>
      <c r="BJI332" s="412"/>
      <c r="BJJ332" s="412"/>
      <c r="BJK332" s="412"/>
      <c r="BJL332" s="412"/>
      <c r="BJM332" s="412"/>
      <c r="BJN332" s="412"/>
      <c r="BJO332" s="412"/>
      <c r="BJP332" s="412"/>
      <c r="BJQ332" s="412"/>
      <c r="BJR332" s="412"/>
      <c r="BJS332" s="412"/>
      <c r="BJT332" s="412"/>
      <c r="BJU332" s="412"/>
      <c r="BJV332" s="412"/>
      <c r="BJW332" s="412"/>
      <c r="BJX332" s="412"/>
      <c r="BJY332" s="412"/>
      <c r="BJZ332" s="412"/>
      <c r="BKA332" s="412"/>
      <c r="BKB332" s="412"/>
      <c r="BKC332" s="412"/>
      <c r="BKD332" s="413"/>
      <c r="BKE332" s="413"/>
      <c r="BKF332" s="413"/>
      <c r="BKG332" s="413"/>
      <c r="BKH332" s="413"/>
      <c r="BKI332" s="413"/>
      <c r="BKJ332" s="413"/>
      <c r="BKK332" s="413"/>
      <c r="BKL332" s="413"/>
      <c r="BKM332" s="413"/>
      <c r="BKN332" s="413"/>
      <c r="BKO332" s="413"/>
      <c r="BKP332" s="413"/>
      <c r="BKQ332" s="413"/>
      <c r="BKR332" s="413"/>
      <c r="BKS332" s="413"/>
      <c r="BKT332" s="413"/>
      <c r="BKU332" s="413"/>
      <c r="BKV332" s="413"/>
      <c r="BKW332" s="413"/>
      <c r="BKX332" s="413"/>
      <c r="BKY332" s="413"/>
      <c r="BKZ332" s="413"/>
      <c r="BLA332" s="413"/>
      <c r="BLB332" s="414"/>
      <c r="BLC332" s="414"/>
      <c r="BLD332" s="414"/>
      <c r="BLE332" s="414"/>
      <c r="BLF332" s="414"/>
      <c r="BLG332" s="413"/>
      <c r="BLH332" s="413"/>
      <c r="BLI332" s="414"/>
      <c r="BLJ332" s="414"/>
      <c r="BLK332" s="413"/>
      <c r="BLL332" s="413"/>
      <c r="BLM332" s="414"/>
      <c r="BLN332" s="414"/>
      <c r="BLO332" s="413"/>
      <c r="BLP332" s="413"/>
      <c r="BLQ332" s="413"/>
      <c r="BLR332" s="413"/>
      <c r="BLS332" s="413"/>
      <c r="BLT332" s="413"/>
      <c r="BLU332" s="413"/>
      <c r="BLV332" s="414"/>
      <c r="BLW332" s="414"/>
      <c r="BLX332" s="413"/>
      <c r="BLY332" s="413"/>
      <c r="BLZ332" s="414"/>
      <c r="BMA332" s="414"/>
      <c r="BMB332" s="413"/>
      <c r="BMC332" s="413"/>
      <c r="BMD332" s="413"/>
      <c r="BME332" s="413"/>
      <c r="BMF332" s="413"/>
      <c r="BMG332" s="407"/>
      <c r="BMH332" s="439"/>
      <c r="BMI332" s="413"/>
      <c r="BMJ332" s="413"/>
      <c r="BMK332" s="413"/>
      <c r="BML332" s="413"/>
      <c r="BMM332" s="413"/>
      <c r="BMN332" s="413"/>
      <c r="BMO332" s="413"/>
      <c r="BMP332" s="412"/>
      <c r="BMQ332" s="412"/>
      <c r="BMR332" s="412"/>
      <c r="BMS332" s="412"/>
      <c r="BMT332" s="412"/>
      <c r="BMU332" s="412"/>
      <c r="BMV332" s="412"/>
      <c r="BMW332" s="412"/>
      <c r="BMX332" s="412"/>
      <c r="BMY332" s="412"/>
      <c r="BMZ332" s="412"/>
      <c r="BNA332" s="412"/>
      <c r="BNB332" s="412"/>
      <c r="BNC332" s="412"/>
      <c r="BND332" s="412"/>
      <c r="BNE332" s="412"/>
      <c r="BNF332" s="412"/>
      <c r="BNG332" s="412"/>
      <c r="BNH332" s="412"/>
      <c r="BNI332" s="412"/>
      <c r="BNJ332" s="412"/>
      <c r="BNK332" s="412"/>
      <c r="BNL332" s="412"/>
      <c r="BNM332" s="412"/>
      <c r="BNN332" s="412"/>
      <c r="BNO332" s="412"/>
      <c r="BNP332" s="412"/>
      <c r="BNQ332" s="412"/>
      <c r="BNR332" s="412"/>
      <c r="BNS332" s="412"/>
      <c r="BNT332" s="412"/>
      <c r="BNU332" s="412"/>
      <c r="BNV332" s="412"/>
      <c r="BNW332" s="412"/>
      <c r="BNX332" s="412"/>
      <c r="BNY332" s="412"/>
      <c r="BNZ332" s="412"/>
      <c r="BOA332" s="412"/>
      <c r="BOB332" s="412"/>
      <c r="BOC332" s="412"/>
      <c r="BOD332" s="412"/>
      <c r="BOE332" s="412"/>
      <c r="BOF332" s="412"/>
      <c r="BOG332" s="412"/>
      <c r="BOH332" s="413"/>
      <c r="BOI332" s="413"/>
      <c r="BOJ332" s="413"/>
      <c r="BOK332" s="413"/>
      <c r="BOL332" s="413"/>
      <c r="BOM332" s="413"/>
      <c r="BON332" s="413"/>
      <c r="BOO332" s="413"/>
      <c r="BOP332" s="413"/>
      <c r="BOQ332" s="413"/>
      <c r="BOR332" s="413"/>
      <c r="BOS332" s="413"/>
      <c r="BOT332" s="413"/>
      <c r="BOU332" s="413"/>
      <c r="BOV332" s="413"/>
      <c r="BOW332" s="413"/>
      <c r="BOX332" s="413"/>
      <c r="BOY332" s="413"/>
      <c r="BOZ332" s="413"/>
      <c r="BPA332" s="413"/>
      <c r="BPB332" s="413"/>
      <c r="BPC332" s="413"/>
      <c r="BPD332" s="413"/>
      <c r="BPE332" s="413"/>
      <c r="BPF332" s="414"/>
      <c r="BPG332" s="414"/>
      <c r="BPH332" s="414"/>
      <c r="BPI332" s="414"/>
      <c r="BPJ332" s="414"/>
      <c r="BPK332" s="413"/>
      <c r="BPL332" s="413"/>
      <c r="BPM332" s="414"/>
      <c r="BPN332" s="414"/>
      <c r="BPO332" s="413"/>
      <c r="BPP332" s="413"/>
      <c r="BPQ332" s="414"/>
      <c r="BPR332" s="414"/>
      <c r="BPS332" s="413"/>
      <c r="BPT332" s="413"/>
      <c r="BPU332" s="413"/>
      <c r="BPV332" s="413"/>
      <c r="BPW332" s="413"/>
      <c r="BPX332" s="413"/>
      <c r="BPY332" s="413"/>
      <c r="BPZ332" s="414"/>
      <c r="BQA332" s="414"/>
      <c r="BQB332" s="413"/>
      <c r="BQC332" s="413"/>
      <c r="BQD332" s="414"/>
      <c r="BQE332" s="414"/>
      <c r="BQF332" s="413"/>
      <c r="BQG332" s="413"/>
      <c r="BQH332" s="413"/>
      <c r="BQI332" s="413"/>
      <c r="BQJ332" s="413"/>
      <c r="BQK332" s="407"/>
      <c r="BQL332" s="439"/>
      <c r="BQM332" s="413"/>
      <c r="BQN332" s="413"/>
      <c r="BQO332" s="413"/>
      <c r="BQP332" s="413"/>
      <c r="BQQ332" s="413"/>
      <c r="BQR332" s="413"/>
      <c r="BQS332" s="413"/>
      <c r="BQT332" s="412"/>
      <c r="BQU332" s="412"/>
      <c r="BQV332" s="412"/>
      <c r="BQW332" s="412"/>
      <c r="BQX332" s="412"/>
      <c r="BQY332" s="412"/>
      <c r="BQZ332" s="412"/>
      <c r="BRA332" s="412"/>
      <c r="BRB332" s="412"/>
      <c r="BRC332" s="412"/>
      <c r="BRD332" s="412"/>
      <c r="BRE332" s="412"/>
      <c r="BRF332" s="412"/>
      <c r="BRG332" s="412"/>
      <c r="BRH332" s="412"/>
      <c r="BRI332" s="412"/>
      <c r="BRJ332" s="412"/>
      <c r="BRK332" s="412"/>
      <c r="BRL332" s="412"/>
      <c r="BRM332" s="412"/>
      <c r="BRN332" s="412"/>
      <c r="BRO332" s="412"/>
      <c r="BRP332" s="412"/>
      <c r="BRQ332" s="412"/>
      <c r="BRR332" s="412"/>
      <c r="BRS332" s="412"/>
      <c r="BRT332" s="412"/>
      <c r="BRU332" s="412"/>
      <c r="BRV332" s="412"/>
      <c r="BRW332" s="412"/>
      <c r="BRX332" s="412"/>
      <c r="BRY332" s="412"/>
      <c r="BRZ332" s="412"/>
      <c r="BSA332" s="412"/>
      <c r="BSB332" s="412"/>
      <c r="BSC332" s="412"/>
      <c r="BSD332" s="412"/>
      <c r="BSE332" s="412"/>
      <c r="BSF332" s="412"/>
      <c r="BSG332" s="412"/>
      <c r="BSH332" s="412"/>
      <c r="BSI332" s="412"/>
      <c r="BSJ332" s="412"/>
      <c r="BSK332" s="412"/>
      <c r="BSL332" s="413"/>
      <c r="BSM332" s="413"/>
      <c r="BSN332" s="413"/>
      <c r="BSO332" s="413"/>
      <c r="BSP332" s="413"/>
      <c r="BSQ332" s="413"/>
      <c r="BSR332" s="413"/>
      <c r="BSS332" s="413"/>
      <c r="BST332" s="413"/>
      <c r="BSU332" s="413"/>
      <c r="BSV332" s="413"/>
      <c r="BSW332" s="413"/>
      <c r="BSX332" s="413"/>
      <c r="BSY332" s="413"/>
      <c r="BSZ332" s="413"/>
      <c r="BTA332" s="413"/>
      <c r="BTB332" s="413"/>
      <c r="BTC332" s="413"/>
      <c r="BTD332" s="413"/>
      <c r="BTE332" s="413"/>
      <c r="BTF332" s="413"/>
      <c r="BTG332" s="413"/>
      <c r="BTH332" s="413"/>
      <c r="BTI332" s="413"/>
      <c r="BTJ332" s="414"/>
      <c r="BTK332" s="414"/>
      <c r="BTL332" s="414"/>
      <c r="BTM332" s="414"/>
      <c r="BTN332" s="414"/>
      <c r="BTO332" s="413"/>
      <c r="BTP332" s="413"/>
      <c r="BTQ332" s="414"/>
      <c r="BTR332" s="414"/>
      <c r="BTS332" s="413"/>
      <c r="BTT332" s="413"/>
      <c r="BTU332" s="414"/>
      <c r="BTV332" s="414"/>
      <c r="BTW332" s="413"/>
      <c r="BTX332" s="413"/>
      <c r="BTY332" s="413"/>
      <c r="BTZ332" s="413"/>
      <c r="BUA332" s="413"/>
      <c r="BUB332" s="413"/>
      <c r="BUC332" s="413"/>
      <c r="BUD332" s="414"/>
      <c r="BUE332" s="414"/>
      <c r="BUF332" s="413"/>
      <c r="BUG332" s="413"/>
      <c r="BUH332" s="414"/>
      <c r="BUI332" s="414"/>
      <c r="BUJ332" s="413"/>
      <c r="BUK332" s="413"/>
      <c r="BUL332" s="413"/>
      <c r="BUM332" s="413"/>
      <c r="BUN332" s="413"/>
      <c r="BUO332" s="407"/>
      <c r="BUP332" s="439"/>
      <c r="BUQ332" s="413"/>
      <c r="BUR332" s="413"/>
      <c r="BUS332" s="413"/>
      <c r="BUT332" s="413"/>
      <c r="BUU332" s="413"/>
      <c r="BUV332" s="413"/>
      <c r="BUW332" s="413"/>
      <c r="BUX332" s="412"/>
      <c r="BUY332" s="412"/>
      <c r="BUZ332" s="412"/>
      <c r="BVA332" s="412"/>
      <c r="BVB332" s="412"/>
      <c r="BVC332" s="412"/>
      <c r="BVD332" s="412"/>
      <c r="BVE332" s="412"/>
      <c r="BVF332" s="412"/>
      <c r="BVG332" s="412"/>
      <c r="BVH332" s="412"/>
      <c r="BVI332" s="412"/>
      <c r="BVJ332" s="412"/>
      <c r="BVK332" s="412"/>
      <c r="BVL332" s="412"/>
      <c r="BVM332" s="412"/>
      <c r="BVN332" s="412"/>
      <c r="BVO332" s="412"/>
      <c r="BVP332" s="412"/>
      <c r="BVQ332" s="412"/>
      <c r="BVR332" s="412"/>
      <c r="BVS332" s="412"/>
      <c r="BVT332" s="412"/>
      <c r="BVU332" s="412"/>
      <c r="BVV332" s="412"/>
      <c r="BVW332" s="412"/>
      <c r="BVX332" s="412"/>
      <c r="BVY332" s="412"/>
      <c r="BVZ332" s="412"/>
      <c r="BWA332" s="412"/>
      <c r="BWB332" s="412"/>
      <c r="BWC332" s="412"/>
      <c r="BWD332" s="412"/>
      <c r="BWE332" s="412"/>
      <c r="BWF332" s="412"/>
      <c r="BWG332" s="412"/>
      <c r="BWH332" s="412"/>
      <c r="BWI332" s="412"/>
      <c r="BWJ332" s="412"/>
      <c r="BWK332" s="412"/>
      <c r="BWL332" s="412"/>
      <c r="BWM332" s="412"/>
      <c r="BWN332" s="412"/>
      <c r="BWO332" s="412"/>
      <c r="BWP332" s="413"/>
      <c r="BWQ332" s="413"/>
      <c r="BWR332" s="413"/>
      <c r="BWS332" s="413"/>
      <c r="BWT332" s="413"/>
      <c r="BWU332" s="413"/>
      <c r="BWV332" s="413"/>
      <c r="BWW332" s="413"/>
      <c r="BWX332" s="413"/>
      <c r="BWY332" s="413"/>
      <c r="BWZ332" s="413"/>
      <c r="BXA332" s="413"/>
      <c r="BXB332" s="413"/>
      <c r="BXC332" s="413"/>
      <c r="BXD332" s="413"/>
      <c r="BXE332" s="413"/>
      <c r="BXF332" s="413"/>
      <c r="BXG332" s="413"/>
      <c r="BXH332" s="413"/>
      <c r="BXI332" s="413"/>
      <c r="BXJ332" s="413"/>
      <c r="BXK332" s="413"/>
      <c r="BXL332" s="413"/>
      <c r="BXM332" s="413"/>
      <c r="BXN332" s="414"/>
      <c r="BXO332" s="414"/>
      <c r="BXP332" s="414"/>
      <c r="BXQ332" s="414"/>
      <c r="BXR332" s="414"/>
      <c r="BXS332" s="413"/>
      <c r="BXT332" s="413"/>
      <c r="BXU332" s="414"/>
      <c r="BXV332" s="414"/>
      <c r="BXW332" s="413"/>
      <c r="BXX332" s="413"/>
      <c r="BXY332" s="414"/>
      <c r="BXZ332" s="414"/>
      <c r="BYA332" s="413"/>
      <c r="BYB332" s="413"/>
      <c r="BYC332" s="413"/>
      <c r="BYD332" s="413"/>
      <c r="BYE332" s="413"/>
      <c r="BYF332" s="413"/>
      <c r="BYG332" s="413"/>
      <c r="BYH332" s="414"/>
      <c r="BYI332" s="414"/>
      <c r="BYJ332" s="413"/>
      <c r="BYK332" s="413"/>
      <c r="BYL332" s="414"/>
      <c r="BYM332" s="414"/>
      <c r="BYN332" s="413"/>
      <c r="BYO332" s="413"/>
      <c r="BYP332" s="413"/>
      <c r="BYQ332" s="413"/>
      <c r="BYR332" s="413"/>
      <c r="BYS332" s="407"/>
      <c r="BYT332" s="439"/>
      <c r="BYU332" s="413"/>
      <c r="BYV332" s="413"/>
      <c r="BYW332" s="413"/>
      <c r="BYX332" s="413"/>
      <c r="BYY332" s="413"/>
      <c r="BYZ332" s="413"/>
      <c r="BZA332" s="413"/>
      <c r="BZB332" s="412"/>
      <c r="BZC332" s="412"/>
      <c r="BZD332" s="412"/>
      <c r="BZE332" s="412"/>
      <c r="BZF332" s="412"/>
      <c r="BZG332" s="412"/>
      <c r="BZH332" s="412"/>
      <c r="BZI332" s="412"/>
      <c r="BZJ332" s="412"/>
      <c r="BZK332" s="412"/>
      <c r="BZL332" s="412"/>
      <c r="BZM332" s="412"/>
      <c r="BZN332" s="412"/>
      <c r="BZO332" s="412"/>
      <c r="BZP332" s="412"/>
      <c r="BZQ332" s="412"/>
      <c r="BZR332" s="412"/>
      <c r="BZS332" s="412"/>
      <c r="BZT332" s="412"/>
      <c r="BZU332" s="412"/>
      <c r="BZV332" s="412"/>
      <c r="BZW332" s="412"/>
      <c r="BZX332" s="412"/>
      <c r="BZY332" s="412"/>
      <c r="BZZ332" s="412"/>
      <c r="CAA332" s="412"/>
      <c r="CAB332" s="412"/>
      <c r="CAC332" s="412"/>
      <c r="CAD332" s="412"/>
      <c r="CAE332" s="412"/>
      <c r="CAF332" s="412"/>
      <c r="CAG332" s="412"/>
      <c r="CAH332" s="412"/>
      <c r="CAI332" s="412"/>
      <c r="CAJ332" s="412"/>
      <c r="CAK332" s="412"/>
      <c r="CAL332" s="412"/>
      <c r="CAM332" s="412"/>
      <c r="CAN332" s="412"/>
      <c r="CAO332" s="412"/>
      <c r="CAP332" s="412"/>
      <c r="CAQ332" s="412"/>
      <c r="CAR332" s="412"/>
      <c r="CAS332" s="412"/>
      <c r="CAT332" s="413"/>
      <c r="CAU332" s="413"/>
      <c r="CAV332" s="413"/>
      <c r="CAW332" s="413"/>
      <c r="CAX332" s="413"/>
      <c r="CAY332" s="413"/>
      <c r="CAZ332" s="413"/>
      <c r="CBA332" s="413"/>
      <c r="CBB332" s="413"/>
      <c r="CBC332" s="413"/>
      <c r="CBD332" s="413"/>
      <c r="CBE332" s="413"/>
      <c r="CBF332" s="413"/>
      <c r="CBG332" s="413"/>
      <c r="CBH332" s="413"/>
      <c r="CBI332" s="413"/>
      <c r="CBJ332" s="413"/>
      <c r="CBK332" s="413"/>
      <c r="CBL332" s="413"/>
      <c r="CBM332" s="413"/>
      <c r="CBN332" s="413"/>
      <c r="CBO332" s="413"/>
      <c r="CBP332" s="413"/>
      <c r="CBQ332" s="413"/>
      <c r="CBR332" s="414"/>
      <c r="CBS332" s="414"/>
      <c r="CBT332" s="414"/>
      <c r="CBU332" s="414"/>
      <c r="CBV332" s="414"/>
      <c r="CBW332" s="413"/>
      <c r="CBX332" s="413"/>
      <c r="CBY332" s="414"/>
      <c r="CBZ332" s="414"/>
      <c r="CCA332" s="413"/>
      <c r="CCB332" s="413"/>
      <c r="CCC332" s="414"/>
      <c r="CCD332" s="414"/>
      <c r="CCE332" s="413"/>
      <c r="CCF332" s="413"/>
      <c r="CCG332" s="413"/>
      <c r="CCH332" s="413"/>
      <c r="CCI332" s="413"/>
      <c r="CCJ332" s="413"/>
      <c r="CCK332" s="413"/>
      <c r="CCL332" s="414"/>
      <c r="CCM332" s="414"/>
      <c r="CCN332" s="413"/>
      <c r="CCO332" s="413"/>
      <c r="CCP332" s="414"/>
      <c r="CCQ332" s="414"/>
      <c r="CCR332" s="413"/>
      <c r="CCS332" s="413"/>
      <c r="CCT332" s="413"/>
      <c r="CCU332" s="413"/>
      <c r="CCV332" s="413"/>
      <c r="CCW332" s="407"/>
      <c r="CCX332" s="439"/>
      <c r="CCY332" s="413"/>
      <c r="CCZ332" s="413"/>
      <c r="CDA332" s="413"/>
      <c r="CDB332" s="413"/>
      <c r="CDC332" s="413"/>
      <c r="CDD332" s="413"/>
      <c r="CDE332" s="413"/>
      <c r="CDF332" s="412"/>
      <c r="CDG332" s="412"/>
      <c r="CDH332" s="412"/>
      <c r="CDI332" s="412"/>
      <c r="CDJ332" s="412"/>
      <c r="CDK332" s="412"/>
      <c r="CDL332" s="412"/>
      <c r="CDM332" s="412"/>
      <c r="CDN332" s="412"/>
      <c r="CDO332" s="412"/>
      <c r="CDP332" s="412"/>
      <c r="CDQ332" s="412"/>
      <c r="CDR332" s="412"/>
      <c r="CDS332" s="412"/>
      <c r="CDT332" s="412"/>
      <c r="CDU332" s="412"/>
      <c r="CDV332" s="412"/>
      <c r="CDW332" s="412"/>
      <c r="CDX332" s="412"/>
      <c r="CDY332" s="412"/>
      <c r="CDZ332" s="412"/>
      <c r="CEA332" s="412"/>
      <c r="CEB332" s="412"/>
      <c r="CEC332" s="412"/>
      <c r="CED332" s="412"/>
      <c r="CEE332" s="412"/>
      <c r="CEF332" s="412"/>
      <c r="CEG332" s="412"/>
      <c r="CEH332" s="412"/>
      <c r="CEI332" s="412"/>
      <c r="CEJ332" s="412"/>
      <c r="CEK332" s="412"/>
      <c r="CEL332" s="412"/>
      <c r="CEM332" s="412"/>
      <c r="CEN332" s="412"/>
      <c r="CEO332" s="412"/>
      <c r="CEP332" s="412"/>
      <c r="CEQ332" s="412"/>
      <c r="CER332" s="412"/>
      <c r="CES332" s="412"/>
      <c r="CET332" s="412"/>
      <c r="CEU332" s="412"/>
      <c r="CEV332" s="412"/>
      <c r="CEW332" s="412"/>
      <c r="CEX332" s="413"/>
      <c r="CEY332" s="413"/>
      <c r="CEZ332" s="413"/>
      <c r="CFA332" s="413"/>
      <c r="CFB332" s="413"/>
      <c r="CFC332" s="413"/>
      <c r="CFD332" s="413"/>
      <c r="CFE332" s="413"/>
      <c r="CFF332" s="413"/>
      <c r="CFG332" s="413"/>
      <c r="CFH332" s="413"/>
      <c r="CFI332" s="413"/>
      <c r="CFJ332" s="413"/>
      <c r="CFK332" s="413"/>
      <c r="CFL332" s="413"/>
      <c r="CFM332" s="413"/>
      <c r="CFN332" s="413"/>
      <c r="CFO332" s="413"/>
      <c r="CFP332" s="413"/>
      <c r="CFQ332" s="413"/>
      <c r="CFR332" s="413"/>
      <c r="CFS332" s="413"/>
      <c r="CFT332" s="413"/>
      <c r="CFU332" s="413"/>
      <c r="CFV332" s="414"/>
      <c r="CFW332" s="414"/>
      <c r="CFX332" s="414"/>
      <c r="CFY332" s="414"/>
      <c r="CFZ332" s="414"/>
      <c r="CGA332" s="413"/>
      <c r="CGB332" s="413"/>
      <c r="CGC332" s="414"/>
      <c r="CGD332" s="414"/>
      <c r="CGE332" s="413"/>
      <c r="CGF332" s="413"/>
      <c r="CGG332" s="414"/>
      <c r="CGH332" s="414"/>
      <c r="CGI332" s="413"/>
      <c r="CGJ332" s="413"/>
      <c r="CGK332" s="413"/>
      <c r="CGL332" s="413"/>
      <c r="CGM332" s="413"/>
      <c r="CGN332" s="413"/>
      <c r="CGO332" s="413"/>
      <c r="CGP332" s="414"/>
      <c r="CGQ332" s="414"/>
      <c r="CGR332" s="413"/>
      <c r="CGS332" s="413"/>
      <c r="CGT332" s="414"/>
      <c r="CGU332" s="414"/>
      <c r="CGV332" s="413"/>
      <c r="CGW332" s="413"/>
      <c r="CGX332" s="413"/>
      <c r="CGY332" s="413"/>
      <c r="CGZ332" s="413"/>
      <c r="CHA332" s="407"/>
      <c r="CHB332" s="439"/>
      <c r="CHC332" s="413"/>
      <c r="CHD332" s="413"/>
      <c r="CHE332" s="413"/>
      <c r="CHF332" s="413"/>
      <c r="CHG332" s="413"/>
      <c r="CHH332" s="413"/>
      <c r="CHI332" s="413"/>
      <c r="CHJ332" s="412"/>
      <c r="CHK332" s="412"/>
      <c r="CHL332" s="412"/>
      <c r="CHM332" s="412"/>
      <c r="CHN332" s="412"/>
      <c r="CHO332" s="412"/>
      <c r="CHP332" s="412"/>
      <c r="CHQ332" s="412"/>
      <c r="CHR332" s="412"/>
      <c r="CHS332" s="412"/>
      <c r="CHT332" s="412"/>
      <c r="CHU332" s="412"/>
      <c r="CHV332" s="412"/>
      <c r="CHW332" s="412"/>
      <c r="CHX332" s="412"/>
      <c r="CHY332" s="412"/>
      <c r="CHZ332" s="412"/>
      <c r="CIA332" s="412"/>
      <c r="CIB332" s="412"/>
      <c r="CIC332" s="412"/>
      <c r="CID332" s="412"/>
      <c r="CIE332" s="412"/>
      <c r="CIF332" s="412"/>
      <c r="CIG332" s="412"/>
      <c r="CIH332" s="412"/>
      <c r="CII332" s="412"/>
      <c r="CIJ332" s="412"/>
      <c r="CIK332" s="412"/>
      <c r="CIL332" s="412"/>
      <c r="CIM332" s="412"/>
      <c r="CIN332" s="412"/>
      <c r="CIO332" s="412"/>
      <c r="CIP332" s="412"/>
      <c r="CIQ332" s="412"/>
      <c r="CIR332" s="412"/>
      <c r="CIS332" s="412"/>
      <c r="CIT332" s="412"/>
      <c r="CIU332" s="412"/>
      <c r="CIV332" s="412"/>
      <c r="CIW332" s="412"/>
      <c r="CIX332" s="412"/>
      <c r="CIY332" s="412"/>
      <c r="CIZ332" s="412"/>
      <c r="CJA332" s="412"/>
      <c r="CJB332" s="413"/>
      <c r="CJC332" s="413"/>
      <c r="CJD332" s="413"/>
      <c r="CJE332" s="413"/>
      <c r="CJF332" s="413"/>
      <c r="CJG332" s="413"/>
      <c r="CJH332" s="413"/>
      <c r="CJI332" s="413"/>
      <c r="CJJ332" s="413"/>
      <c r="CJK332" s="413"/>
      <c r="CJL332" s="413"/>
      <c r="CJM332" s="413"/>
      <c r="CJN332" s="413"/>
      <c r="CJO332" s="413"/>
      <c r="CJP332" s="413"/>
      <c r="CJQ332" s="413"/>
      <c r="CJR332" s="413"/>
      <c r="CJS332" s="413"/>
      <c r="CJT332" s="413"/>
      <c r="CJU332" s="413"/>
      <c r="CJV332" s="413"/>
      <c r="CJW332" s="413"/>
      <c r="CJX332" s="413"/>
      <c r="CJY332" s="413"/>
      <c r="CJZ332" s="414"/>
      <c r="CKA332" s="414"/>
      <c r="CKB332" s="414"/>
      <c r="CKC332" s="414"/>
      <c r="CKD332" s="414"/>
      <c r="CKE332" s="413"/>
      <c r="CKF332" s="413"/>
      <c r="CKG332" s="414"/>
      <c r="CKH332" s="414"/>
      <c r="CKI332" s="413"/>
      <c r="CKJ332" s="413"/>
      <c r="CKK332" s="414"/>
      <c r="CKL332" s="414"/>
      <c r="CKM332" s="413"/>
      <c r="CKN332" s="413"/>
      <c r="CKO332" s="413"/>
      <c r="CKP332" s="413"/>
      <c r="CKQ332" s="413"/>
      <c r="CKR332" s="413"/>
      <c r="CKS332" s="413"/>
      <c r="CKT332" s="414"/>
      <c r="CKU332" s="414"/>
      <c r="CKV332" s="413"/>
      <c r="CKW332" s="413"/>
      <c r="CKX332" s="414"/>
      <c r="CKY332" s="414"/>
      <c r="CKZ332" s="413"/>
      <c r="CLA332" s="413"/>
      <c r="CLB332" s="413"/>
      <c r="CLC332" s="413"/>
      <c r="CLD332" s="413"/>
      <c r="CLE332" s="407"/>
      <c r="CLF332" s="439"/>
      <c r="CLG332" s="413"/>
      <c r="CLH332" s="413"/>
      <c r="CLI332" s="413"/>
      <c r="CLJ332" s="413"/>
      <c r="CLK332" s="413"/>
      <c r="CLL332" s="413"/>
      <c r="CLM332" s="413"/>
      <c r="CLN332" s="412"/>
      <c r="CLO332" s="412"/>
      <c r="CLP332" s="412"/>
      <c r="CLQ332" s="412"/>
      <c r="CLR332" s="412"/>
      <c r="CLS332" s="412"/>
      <c r="CLT332" s="412"/>
      <c r="CLU332" s="412"/>
      <c r="CLV332" s="412"/>
      <c r="CLW332" s="412"/>
      <c r="CLX332" s="412"/>
      <c r="CLY332" s="412"/>
      <c r="CLZ332" s="412"/>
      <c r="CMA332" s="412"/>
      <c r="CMB332" s="412"/>
      <c r="CMC332" s="412"/>
      <c r="CMD332" s="412"/>
      <c r="CME332" s="412"/>
      <c r="CMF332" s="412"/>
      <c r="CMG332" s="412"/>
      <c r="CMH332" s="412"/>
      <c r="CMI332" s="412"/>
      <c r="CMJ332" s="412"/>
      <c r="CMK332" s="412"/>
      <c r="CML332" s="412"/>
      <c r="CMM332" s="412"/>
      <c r="CMN332" s="412"/>
      <c r="CMO332" s="412"/>
      <c r="CMP332" s="412"/>
      <c r="CMQ332" s="412"/>
      <c r="CMR332" s="412"/>
      <c r="CMS332" s="412"/>
      <c r="CMT332" s="412"/>
      <c r="CMU332" s="412"/>
      <c r="CMV332" s="412"/>
      <c r="CMW332" s="412"/>
      <c r="CMX332" s="412"/>
      <c r="CMY332" s="412"/>
      <c r="CMZ332" s="412"/>
      <c r="CNA332" s="412"/>
      <c r="CNB332" s="412"/>
      <c r="CNC332" s="412"/>
      <c r="CND332" s="412"/>
      <c r="CNE332" s="412"/>
      <c r="CNF332" s="413"/>
      <c r="CNG332" s="413"/>
      <c r="CNH332" s="413"/>
      <c r="CNI332" s="413"/>
      <c r="CNJ332" s="413"/>
      <c r="CNK332" s="413"/>
      <c r="CNL332" s="413"/>
      <c r="CNM332" s="413"/>
      <c r="CNN332" s="413"/>
      <c r="CNO332" s="413"/>
      <c r="CNP332" s="413"/>
      <c r="CNQ332" s="413"/>
      <c r="CNR332" s="413"/>
      <c r="CNS332" s="413"/>
      <c r="CNT332" s="413"/>
      <c r="CNU332" s="413"/>
      <c r="CNV332" s="413"/>
      <c r="CNW332" s="413"/>
      <c r="CNX332" s="413"/>
      <c r="CNY332" s="413"/>
      <c r="CNZ332" s="413"/>
      <c r="COA332" s="413"/>
      <c r="COB332" s="413"/>
      <c r="COC332" s="413"/>
      <c r="COD332" s="414"/>
      <c r="COE332" s="414"/>
      <c r="COF332" s="414"/>
      <c r="COG332" s="414"/>
      <c r="COH332" s="414"/>
      <c r="COI332" s="413"/>
      <c r="COJ332" s="413"/>
      <c r="COK332" s="414"/>
      <c r="COL332" s="414"/>
      <c r="COM332" s="413"/>
      <c r="CON332" s="413"/>
      <c r="COO332" s="414"/>
      <c r="COP332" s="414"/>
      <c r="COQ332" s="413"/>
      <c r="COR332" s="413"/>
      <c r="COS332" s="413"/>
      <c r="COT332" s="413"/>
      <c r="COU332" s="413"/>
      <c r="COV332" s="413"/>
      <c r="COW332" s="413"/>
      <c r="COX332" s="414"/>
      <c r="COY332" s="414"/>
      <c r="COZ332" s="413"/>
      <c r="CPA332" s="413"/>
      <c r="CPB332" s="414"/>
      <c r="CPC332" s="414"/>
      <c r="CPD332" s="413"/>
      <c r="CPE332" s="413"/>
      <c r="CPF332" s="413"/>
      <c r="CPG332" s="413"/>
      <c r="CPH332" s="413"/>
      <c r="CPI332" s="407"/>
      <c r="CPJ332" s="439"/>
      <c r="CPK332" s="413"/>
      <c r="CPL332" s="413"/>
      <c r="CPM332" s="413"/>
      <c r="CPN332" s="413"/>
      <c r="CPO332" s="413"/>
      <c r="CPP332" s="413"/>
      <c r="CPQ332" s="413"/>
      <c r="CPR332" s="412"/>
      <c r="CPS332" s="412"/>
      <c r="CPT332" s="412"/>
      <c r="CPU332" s="412"/>
      <c r="CPV332" s="412"/>
      <c r="CPW332" s="412"/>
      <c r="CPX332" s="412"/>
      <c r="CPY332" s="412"/>
      <c r="CPZ332" s="412"/>
      <c r="CQA332" s="412"/>
      <c r="CQB332" s="412"/>
      <c r="CQC332" s="412"/>
      <c r="CQD332" s="412"/>
      <c r="CQE332" s="412"/>
      <c r="CQF332" s="412"/>
      <c r="CQG332" s="412"/>
      <c r="CQH332" s="412"/>
      <c r="CQI332" s="412"/>
      <c r="CQJ332" s="412"/>
      <c r="CQK332" s="412"/>
      <c r="CQL332" s="412"/>
      <c r="CQM332" s="412"/>
      <c r="CQN332" s="412"/>
      <c r="CQO332" s="412"/>
      <c r="CQP332" s="412"/>
      <c r="CQQ332" s="412"/>
      <c r="CQR332" s="412"/>
      <c r="CQS332" s="412"/>
      <c r="CQT332" s="412"/>
      <c r="CQU332" s="412"/>
      <c r="CQV332" s="412"/>
      <c r="CQW332" s="412"/>
      <c r="CQX332" s="412"/>
      <c r="CQY332" s="412"/>
      <c r="CQZ332" s="412"/>
      <c r="CRA332" s="412"/>
      <c r="CRB332" s="412"/>
      <c r="CRC332" s="412"/>
      <c r="CRD332" s="412"/>
      <c r="CRE332" s="412"/>
      <c r="CRF332" s="412"/>
      <c r="CRG332" s="412"/>
      <c r="CRH332" s="412"/>
      <c r="CRI332" s="412"/>
      <c r="CRJ332" s="413"/>
      <c r="CRK332" s="413"/>
      <c r="CRL332" s="413"/>
      <c r="CRM332" s="413"/>
      <c r="CRN332" s="413"/>
      <c r="CRO332" s="413"/>
      <c r="CRP332" s="413"/>
      <c r="CRQ332" s="413"/>
      <c r="CRR332" s="413"/>
      <c r="CRS332" s="413"/>
      <c r="CRT332" s="413"/>
      <c r="CRU332" s="413"/>
      <c r="CRV332" s="413"/>
      <c r="CRW332" s="413"/>
      <c r="CRX332" s="413"/>
      <c r="CRY332" s="413"/>
      <c r="CRZ332" s="413"/>
      <c r="CSA332" s="413"/>
      <c r="CSB332" s="413"/>
      <c r="CSC332" s="413"/>
      <c r="CSD332" s="413"/>
      <c r="CSE332" s="413"/>
      <c r="CSF332" s="413"/>
      <c r="CSG332" s="413"/>
      <c r="CSH332" s="414"/>
      <c r="CSI332" s="414"/>
      <c r="CSJ332" s="414"/>
      <c r="CSK332" s="414"/>
      <c r="CSL332" s="414"/>
      <c r="CSM332" s="413"/>
      <c r="CSN332" s="413"/>
      <c r="CSO332" s="414"/>
      <c r="CSP332" s="414"/>
      <c r="CSQ332" s="413"/>
      <c r="CSR332" s="413"/>
      <c r="CSS332" s="414"/>
      <c r="CST332" s="414"/>
      <c r="CSU332" s="413"/>
      <c r="CSV332" s="413"/>
      <c r="CSW332" s="413"/>
      <c r="CSX332" s="413"/>
      <c r="CSY332" s="413"/>
      <c r="CSZ332" s="413"/>
      <c r="CTA332" s="413"/>
      <c r="CTB332" s="414"/>
      <c r="CTC332" s="414"/>
      <c r="CTD332" s="413"/>
      <c r="CTE332" s="413"/>
      <c r="CTF332" s="414"/>
      <c r="CTG332" s="414"/>
      <c r="CTH332" s="413"/>
      <c r="CTI332" s="413"/>
      <c r="CTJ332" s="413"/>
      <c r="CTK332" s="413"/>
      <c r="CTL332" s="413"/>
      <c r="CTM332" s="407"/>
      <c r="CTN332" s="439"/>
      <c r="CTO332" s="413"/>
      <c r="CTP332" s="413"/>
      <c r="CTQ332" s="413"/>
      <c r="CTR332" s="413"/>
      <c r="CTS332" s="413"/>
      <c r="CTT332" s="413"/>
      <c r="CTU332" s="413"/>
      <c r="CTV332" s="412"/>
      <c r="CTW332" s="412"/>
      <c r="CTX332" s="412"/>
      <c r="CTY332" s="412"/>
      <c r="CTZ332" s="412"/>
      <c r="CUA332" s="412"/>
      <c r="CUB332" s="412"/>
      <c r="CUC332" s="412"/>
      <c r="CUD332" s="412"/>
      <c r="CUE332" s="412"/>
      <c r="CUF332" s="412"/>
      <c r="CUG332" s="412"/>
      <c r="CUH332" s="412"/>
      <c r="CUI332" s="412"/>
      <c r="CUJ332" s="412"/>
      <c r="CUK332" s="412"/>
      <c r="CUL332" s="412"/>
      <c r="CUM332" s="412"/>
      <c r="CUN332" s="412"/>
      <c r="CUO332" s="412"/>
      <c r="CUP332" s="412"/>
      <c r="CUQ332" s="412"/>
      <c r="CUR332" s="412"/>
      <c r="CUS332" s="412"/>
      <c r="CUT332" s="412"/>
      <c r="CUU332" s="412"/>
      <c r="CUV332" s="412"/>
      <c r="CUW332" s="412"/>
      <c r="CUX332" s="412"/>
      <c r="CUY332" s="412"/>
      <c r="CUZ332" s="412"/>
      <c r="CVA332" s="412"/>
      <c r="CVB332" s="412"/>
      <c r="CVC332" s="412"/>
      <c r="CVD332" s="412"/>
      <c r="CVE332" s="412"/>
      <c r="CVF332" s="412"/>
      <c r="CVG332" s="412"/>
      <c r="CVH332" s="412"/>
      <c r="CVI332" s="412"/>
      <c r="CVJ332" s="412"/>
      <c r="CVK332" s="412"/>
      <c r="CVL332" s="412"/>
      <c r="CVM332" s="412"/>
      <c r="CVN332" s="413"/>
      <c r="CVO332" s="413"/>
      <c r="CVP332" s="413"/>
      <c r="CVQ332" s="413"/>
      <c r="CVR332" s="413"/>
      <c r="CVS332" s="413"/>
      <c r="CVT332" s="413"/>
      <c r="CVU332" s="413"/>
      <c r="CVV332" s="413"/>
      <c r="CVW332" s="413"/>
      <c r="CVX332" s="413"/>
      <c r="CVY332" s="413"/>
      <c r="CVZ332" s="413"/>
      <c r="CWA332" s="413"/>
      <c r="CWB332" s="413"/>
      <c r="CWC332" s="413"/>
      <c r="CWD332" s="413"/>
      <c r="CWE332" s="413"/>
      <c r="CWF332" s="413"/>
      <c r="CWG332" s="413"/>
      <c r="CWH332" s="413"/>
      <c r="CWI332" s="413"/>
      <c r="CWJ332" s="413"/>
      <c r="CWK332" s="413"/>
      <c r="CWL332" s="414"/>
      <c r="CWM332" s="414"/>
      <c r="CWN332" s="414"/>
      <c r="CWO332" s="414"/>
      <c r="CWP332" s="414"/>
      <c r="CWQ332" s="413"/>
      <c r="CWR332" s="413"/>
      <c r="CWS332" s="414"/>
      <c r="CWT332" s="414"/>
      <c r="CWU332" s="413"/>
      <c r="CWV332" s="413"/>
      <c r="CWW332" s="414"/>
      <c r="CWX332" s="414"/>
      <c r="CWY332" s="413"/>
      <c r="CWZ332" s="413"/>
      <c r="CXA332" s="413"/>
      <c r="CXB332" s="413"/>
      <c r="CXC332" s="413"/>
      <c r="CXD332" s="413"/>
      <c r="CXE332" s="413"/>
      <c r="CXF332" s="414"/>
      <c r="CXG332" s="414"/>
      <c r="CXH332" s="413"/>
      <c r="CXI332" s="413"/>
      <c r="CXJ332" s="414"/>
      <c r="CXK332" s="414"/>
      <c r="CXL332" s="413"/>
      <c r="CXM332" s="413"/>
      <c r="CXN332" s="413"/>
      <c r="CXO332" s="413"/>
      <c r="CXP332" s="413"/>
      <c r="CXQ332" s="407"/>
      <c r="CXR332" s="439"/>
      <c r="CXS332" s="413"/>
      <c r="CXT332" s="413"/>
      <c r="CXU332" s="413"/>
      <c r="CXV332" s="413"/>
      <c r="CXW332" s="413"/>
      <c r="CXX332" s="413"/>
      <c r="CXY332" s="413"/>
      <c r="CXZ332" s="412"/>
      <c r="CYA332" s="412"/>
      <c r="CYB332" s="412"/>
      <c r="CYC332" s="412"/>
      <c r="CYD332" s="412"/>
      <c r="CYE332" s="412"/>
      <c r="CYF332" s="412"/>
      <c r="CYG332" s="412"/>
      <c r="CYH332" s="412"/>
      <c r="CYI332" s="412"/>
      <c r="CYJ332" s="412"/>
      <c r="CYK332" s="412"/>
      <c r="CYL332" s="412"/>
      <c r="CYM332" s="412"/>
      <c r="CYN332" s="412"/>
      <c r="CYO332" s="412"/>
      <c r="CYP332" s="412"/>
      <c r="CYQ332" s="412"/>
      <c r="CYR332" s="412"/>
      <c r="CYS332" s="412"/>
      <c r="CYT332" s="412"/>
      <c r="CYU332" s="412"/>
      <c r="CYV332" s="412"/>
      <c r="CYW332" s="412"/>
      <c r="CYX332" s="412"/>
      <c r="CYY332" s="412"/>
      <c r="CYZ332" s="412"/>
      <c r="CZA332" s="412"/>
      <c r="CZB332" s="412"/>
      <c r="CZC332" s="412"/>
      <c r="CZD332" s="412"/>
      <c r="CZE332" s="412"/>
      <c r="CZF332" s="412"/>
      <c r="CZG332" s="412"/>
      <c r="CZH332" s="412"/>
      <c r="CZI332" s="412"/>
      <c r="CZJ332" s="412"/>
      <c r="CZK332" s="412"/>
      <c r="CZL332" s="412"/>
      <c r="CZM332" s="412"/>
      <c r="CZN332" s="412"/>
      <c r="CZO332" s="412"/>
      <c r="CZP332" s="412"/>
      <c r="CZQ332" s="412"/>
      <c r="CZR332" s="413"/>
      <c r="CZS332" s="413"/>
      <c r="CZT332" s="413"/>
      <c r="CZU332" s="413"/>
      <c r="CZV332" s="413"/>
      <c r="CZW332" s="413"/>
      <c r="CZX332" s="413"/>
      <c r="CZY332" s="413"/>
      <c r="CZZ332" s="413"/>
      <c r="DAA332" s="413"/>
      <c r="DAB332" s="413"/>
      <c r="DAC332" s="413"/>
      <c r="DAD332" s="413"/>
      <c r="DAE332" s="413"/>
      <c r="DAF332" s="413"/>
      <c r="DAG332" s="413"/>
      <c r="DAH332" s="413"/>
      <c r="DAI332" s="413"/>
      <c r="DAJ332" s="413"/>
      <c r="DAK332" s="413"/>
      <c r="DAL332" s="413"/>
      <c r="DAM332" s="413"/>
      <c r="DAN332" s="413"/>
      <c r="DAO332" s="413"/>
      <c r="DAP332" s="414"/>
      <c r="DAQ332" s="414"/>
      <c r="DAR332" s="414"/>
      <c r="DAS332" s="414"/>
      <c r="DAT332" s="414"/>
      <c r="DAU332" s="413"/>
      <c r="DAV332" s="413"/>
      <c r="DAW332" s="414"/>
      <c r="DAX332" s="414"/>
      <c r="DAY332" s="413"/>
      <c r="DAZ332" s="413"/>
      <c r="DBA332" s="414"/>
      <c r="DBB332" s="414"/>
      <c r="DBC332" s="413"/>
      <c r="DBD332" s="413"/>
      <c r="DBE332" s="413"/>
      <c r="DBF332" s="413"/>
      <c r="DBG332" s="413"/>
      <c r="DBH332" s="413"/>
      <c r="DBI332" s="413"/>
      <c r="DBJ332" s="414"/>
      <c r="DBK332" s="414"/>
      <c r="DBL332" s="413"/>
      <c r="DBM332" s="413"/>
      <c r="DBN332" s="414"/>
      <c r="DBO332" s="414"/>
      <c r="DBP332" s="413"/>
      <c r="DBQ332" s="413"/>
      <c r="DBR332" s="413"/>
      <c r="DBS332" s="413"/>
      <c r="DBT332" s="413"/>
      <c r="DBU332" s="407"/>
      <c r="DBV332" s="439"/>
      <c r="DBW332" s="413"/>
      <c r="DBX332" s="413"/>
      <c r="DBY332" s="413"/>
      <c r="DBZ332" s="413"/>
      <c r="DCA332" s="413"/>
      <c r="DCB332" s="413"/>
      <c r="DCC332" s="413"/>
      <c r="DCD332" s="412"/>
      <c r="DCE332" s="412"/>
      <c r="DCF332" s="412"/>
      <c r="DCG332" s="412"/>
      <c r="DCH332" s="412"/>
      <c r="DCI332" s="412"/>
      <c r="DCJ332" s="412"/>
      <c r="DCK332" s="412"/>
      <c r="DCL332" s="412"/>
      <c r="DCM332" s="412"/>
      <c r="DCN332" s="412"/>
      <c r="DCO332" s="412"/>
      <c r="DCP332" s="412"/>
      <c r="DCQ332" s="412"/>
      <c r="DCR332" s="412"/>
      <c r="DCS332" s="412"/>
      <c r="DCT332" s="412"/>
      <c r="DCU332" s="412"/>
      <c r="DCV332" s="412"/>
      <c r="DCW332" s="412"/>
      <c r="DCX332" s="412"/>
      <c r="DCY332" s="412"/>
      <c r="DCZ332" s="412"/>
      <c r="DDA332" s="412"/>
      <c r="DDB332" s="412"/>
      <c r="DDC332" s="412"/>
      <c r="DDD332" s="412"/>
      <c r="DDE332" s="412"/>
      <c r="DDF332" s="412"/>
      <c r="DDG332" s="412"/>
      <c r="DDH332" s="412"/>
      <c r="DDI332" s="412"/>
      <c r="DDJ332" s="412"/>
      <c r="DDK332" s="412"/>
      <c r="DDL332" s="412"/>
      <c r="DDM332" s="412"/>
      <c r="DDN332" s="412"/>
      <c r="DDO332" s="412"/>
      <c r="DDP332" s="412"/>
      <c r="DDQ332" s="412"/>
      <c r="DDR332" s="412"/>
      <c r="DDS332" s="412"/>
      <c r="DDT332" s="412"/>
      <c r="DDU332" s="412"/>
      <c r="DDV332" s="413"/>
      <c r="DDW332" s="413"/>
      <c r="DDX332" s="413"/>
      <c r="DDY332" s="413"/>
      <c r="DDZ332" s="413"/>
      <c r="DEA332" s="413"/>
      <c r="DEB332" s="413"/>
      <c r="DEC332" s="413"/>
      <c r="DED332" s="413"/>
      <c r="DEE332" s="413"/>
      <c r="DEF332" s="413"/>
      <c r="DEG332" s="413"/>
      <c r="DEH332" s="413"/>
      <c r="DEI332" s="413"/>
      <c r="DEJ332" s="413"/>
      <c r="DEK332" s="413"/>
      <c r="DEL332" s="413"/>
      <c r="DEM332" s="413"/>
      <c r="DEN332" s="413"/>
      <c r="DEO332" s="413"/>
      <c r="DEP332" s="413"/>
      <c r="DEQ332" s="413"/>
      <c r="DER332" s="413"/>
      <c r="DES332" s="413"/>
      <c r="DET332" s="414"/>
      <c r="DEU332" s="414"/>
      <c r="DEV332" s="414"/>
      <c r="DEW332" s="414"/>
      <c r="DEX332" s="414"/>
      <c r="DEY332" s="413"/>
      <c r="DEZ332" s="413"/>
      <c r="DFA332" s="414"/>
      <c r="DFB332" s="414"/>
      <c r="DFC332" s="413"/>
      <c r="DFD332" s="413"/>
      <c r="DFE332" s="414"/>
      <c r="DFF332" s="414"/>
      <c r="DFG332" s="413"/>
      <c r="DFH332" s="413"/>
      <c r="DFI332" s="413"/>
      <c r="DFJ332" s="413"/>
      <c r="DFK332" s="413"/>
      <c r="DFL332" s="413"/>
      <c r="DFM332" s="413"/>
      <c r="DFN332" s="414"/>
      <c r="DFO332" s="414"/>
      <c r="DFP332" s="413"/>
      <c r="DFQ332" s="413"/>
      <c r="DFR332" s="414"/>
      <c r="DFS332" s="414"/>
      <c r="DFT332" s="413"/>
      <c r="DFU332" s="413"/>
      <c r="DFV332" s="413"/>
      <c r="DFW332" s="413"/>
      <c r="DFX332" s="413"/>
      <c r="DFY332" s="407"/>
      <c r="DFZ332" s="439"/>
      <c r="DGA332" s="413"/>
      <c r="DGB332" s="413"/>
      <c r="DGC332" s="413"/>
      <c r="DGD332" s="413"/>
      <c r="DGE332" s="413"/>
      <c r="DGF332" s="413"/>
      <c r="DGG332" s="413"/>
      <c r="DGH332" s="412"/>
      <c r="DGI332" s="412"/>
      <c r="DGJ332" s="412"/>
      <c r="DGK332" s="412"/>
      <c r="DGL332" s="412"/>
      <c r="DGM332" s="412"/>
      <c r="DGN332" s="412"/>
      <c r="DGO332" s="412"/>
      <c r="DGP332" s="412"/>
      <c r="DGQ332" s="412"/>
      <c r="DGR332" s="412"/>
      <c r="DGS332" s="412"/>
      <c r="DGT332" s="412"/>
      <c r="DGU332" s="412"/>
      <c r="DGV332" s="412"/>
      <c r="DGW332" s="412"/>
      <c r="DGX332" s="412"/>
      <c r="DGY332" s="412"/>
      <c r="DGZ332" s="412"/>
      <c r="DHA332" s="412"/>
      <c r="DHB332" s="412"/>
      <c r="DHC332" s="412"/>
      <c r="DHD332" s="412"/>
      <c r="DHE332" s="412"/>
      <c r="DHF332" s="412"/>
      <c r="DHG332" s="412"/>
      <c r="DHH332" s="412"/>
      <c r="DHI332" s="412"/>
      <c r="DHJ332" s="412"/>
      <c r="DHK332" s="412"/>
      <c r="DHL332" s="412"/>
      <c r="DHM332" s="412"/>
      <c r="DHN332" s="412"/>
      <c r="DHO332" s="412"/>
      <c r="DHP332" s="412"/>
      <c r="DHQ332" s="412"/>
      <c r="DHR332" s="412"/>
      <c r="DHS332" s="412"/>
      <c r="DHT332" s="412"/>
      <c r="DHU332" s="412"/>
      <c r="DHV332" s="412"/>
      <c r="DHW332" s="412"/>
      <c r="DHX332" s="412"/>
      <c r="DHY332" s="412"/>
      <c r="DHZ332" s="413"/>
      <c r="DIA332" s="413"/>
      <c r="DIB332" s="413"/>
      <c r="DIC332" s="413"/>
      <c r="DID332" s="413"/>
      <c r="DIE332" s="413"/>
      <c r="DIF332" s="413"/>
      <c r="DIG332" s="413"/>
      <c r="DIH332" s="413"/>
      <c r="DII332" s="413"/>
      <c r="DIJ332" s="413"/>
      <c r="DIK332" s="413"/>
      <c r="DIL332" s="413"/>
      <c r="DIM332" s="413"/>
      <c r="DIN332" s="413"/>
      <c r="DIO332" s="413"/>
      <c r="DIP332" s="413"/>
      <c r="DIQ332" s="413"/>
      <c r="DIR332" s="413"/>
      <c r="DIS332" s="413"/>
      <c r="DIT332" s="413"/>
      <c r="DIU332" s="413"/>
      <c r="DIV332" s="413"/>
      <c r="DIW332" s="413"/>
      <c r="DIX332" s="414"/>
      <c r="DIY332" s="414"/>
      <c r="DIZ332" s="414"/>
      <c r="DJA332" s="414"/>
      <c r="DJB332" s="414"/>
      <c r="DJC332" s="413"/>
      <c r="DJD332" s="413"/>
      <c r="DJE332" s="414"/>
      <c r="DJF332" s="414"/>
      <c r="DJG332" s="413"/>
      <c r="DJH332" s="413"/>
      <c r="DJI332" s="414"/>
      <c r="DJJ332" s="414"/>
      <c r="DJK332" s="413"/>
      <c r="DJL332" s="413"/>
      <c r="DJM332" s="413"/>
      <c r="DJN332" s="413"/>
      <c r="DJO332" s="413"/>
      <c r="DJP332" s="413"/>
      <c r="DJQ332" s="413"/>
      <c r="DJR332" s="414"/>
      <c r="DJS332" s="414"/>
      <c r="DJT332" s="413"/>
      <c r="DJU332" s="413"/>
      <c r="DJV332" s="414"/>
      <c r="DJW332" s="414"/>
      <c r="DJX332" s="413"/>
      <c r="DJY332" s="413"/>
      <c r="DJZ332" s="413"/>
      <c r="DKA332" s="413"/>
      <c r="DKB332" s="413"/>
      <c r="DKC332" s="407"/>
      <c r="DKD332" s="439"/>
      <c r="DKE332" s="413"/>
      <c r="DKF332" s="413"/>
      <c r="DKG332" s="413"/>
      <c r="DKH332" s="413"/>
      <c r="DKI332" s="413"/>
      <c r="DKJ332" s="413"/>
      <c r="DKK332" s="413"/>
      <c r="DKL332" s="412"/>
      <c r="DKM332" s="412"/>
      <c r="DKN332" s="412"/>
      <c r="DKO332" s="412"/>
      <c r="DKP332" s="412"/>
      <c r="DKQ332" s="412"/>
      <c r="DKR332" s="412"/>
      <c r="DKS332" s="412"/>
      <c r="DKT332" s="412"/>
      <c r="DKU332" s="412"/>
      <c r="DKV332" s="412"/>
      <c r="DKW332" s="412"/>
      <c r="DKX332" s="412"/>
      <c r="DKY332" s="412"/>
      <c r="DKZ332" s="412"/>
      <c r="DLA332" s="412"/>
      <c r="DLB332" s="412"/>
      <c r="DLC332" s="412"/>
      <c r="DLD332" s="412"/>
      <c r="DLE332" s="412"/>
      <c r="DLF332" s="412"/>
      <c r="DLG332" s="412"/>
      <c r="DLH332" s="412"/>
      <c r="DLI332" s="412"/>
      <c r="DLJ332" s="412"/>
      <c r="DLK332" s="412"/>
      <c r="DLL332" s="412"/>
      <c r="DLM332" s="412"/>
      <c r="DLN332" s="412"/>
      <c r="DLO332" s="412"/>
      <c r="DLP332" s="412"/>
      <c r="DLQ332" s="412"/>
      <c r="DLR332" s="412"/>
      <c r="DLS332" s="412"/>
      <c r="DLT332" s="412"/>
      <c r="DLU332" s="412"/>
      <c r="DLV332" s="412"/>
      <c r="DLW332" s="412"/>
      <c r="DLX332" s="412"/>
      <c r="DLY332" s="412"/>
      <c r="DLZ332" s="412"/>
      <c r="DMA332" s="412"/>
      <c r="DMB332" s="412"/>
      <c r="DMC332" s="412"/>
      <c r="DMD332" s="413"/>
      <c r="DME332" s="413"/>
      <c r="DMF332" s="413"/>
      <c r="DMG332" s="413"/>
      <c r="DMH332" s="413"/>
      <c r="DMI332" s="413"/>
      <c r="DMJ332" s="413"/>
      <c r="DMK332" s="413"/>
      <c r="DML332" s="413"/>
      <c r="DMM332" s="413"/>
      <c r="DMN332" s="413"/>
      <c r="DMO332" s="413"/>
      <c r="DMP332" s="413"/>
      <c r="DMQ332" s="413"/>
      <c r="DMR332" s="413"/>
      <c r="DMS332" s="413"/>
      <c r="DMT332" s="413"/>
      <c r="DMU332" s="413"/>
      <c r="DMV332" s="413"/>
      <c r="DMW332" s="413"/>
      <c r="DMX332" s="413"/>
      <c r="DMY332" s="413"/>
      <c r="DMZ332" s="413"/>
      <c r="DNA332" s="413"/>
      <c r="DNB332" s="414"/>
      <c r="DNC332" s="414"/>
      <c r="DND332" s="414"/>
      <c r="DNE332" s="414"/>
      <c r="DNF332" s="414"/>
      <c r="DNG332" s="413"/>
      <c r="DNH332" s="413"/>
      <c r="DNI332" s="414"/>
      <c r="DNJ332" s="414"/>
      <c r="DNK332" s="413"/>
      <c r="DNL332" s="413"/>
      <c r="DNM332" s="414"/>
      <c r="DNN332" s="414"/>
      <c r="DNO332" s="413"/>
      <c r="DNP332" s="413"/>
      <c r="DNQ332" s="413"/>
      <c r="DNR332" s="413"/>
      <c r="DNS332" s="413"/>
      <c r="DNT332" s="413"/>
      <c r="DNU332" s="413"/>
      <c r="DNV332" s="414"/>
      <c r="DNW332" s="414"/>
      <c r="DNX332" s="413"/>
      <c r="DNY332" s="413"/>
      <c r="DNZ332" s="414"/>
      <c r="DOA332" s="414"/>
      <c r="DOB332" s="413"/>
      <c r="DOC332" s="413"/>
      <c r="DOD332" s="413"/>
      <c r="DOE332" s="413"/>
      <c r="DOF332" s="413"/>
      <c r="DOG332" s="407"/>
      <c r="DOH332" s="439"/>
      <c r="DOI332" s="413"/>
      <c r="DOJ332" s="413"/>
      <c r="DOK332" s="413"/>
      <c r="DOL332" s="413"/>
      <c r="DOM332" s="413"/>
      <c r="DON332" s="413"/>
      <c r="DOO332" s="413"/>
      <c r="DOP332" s="412"/>
      <c r="DOQ332" s="412"/>
      <c r="DOR332" s="412"/>
      <c r="DOS332" s="412"/>
      <c r="DOT332" s="412"/>
      <c r="DOU332" s="412"/>
      <c r="DOV332" s="412"/>
      <c r="DOW332" s="412"/>
      <c r="DOX332" s="412"/>
      <c r="DOY332" s="412"/>
      <c r="DOZ332" s="412"/>
      <c r="DPA332" s="412"/>
      <c r="DPB332" s="412"/>
      <c r="DPC332" s="412"/>
      <c r="DPD332" s="412"/>
      <c r="DPE332" s="412"/>
      <c r="DPF332" s="412"/>
      <c r="DPG332" s="412"/>
      <c r="DPH332" s="412"/>
      <c r="DPI332" s="412"/>
      <c r="DPJ332" s="412"/>
      <c r="DPK332" s="412"/>
      <c r="DPL332" s="412"/>
      <c r="DPM332" s="412"/>
      <c r="DPN332" s="412"/>
      <c r="DPO332" s="412"/>
      <c r="DPP332" s="412"/>
      <c r="DPQ332" s="412"/>
      <c r="DPR332" s="412"/>
      <c r="DPS332" s="412"/>
      <c r="DPT332" s="412"/>
      <c r="DPU332" s="412"/>
      <c r="DPV332" s="412"/>
      <c r="DPW332" s="412"/>
      <c r="DPX332" s="412"/>
      <c r="DPY332" s="412"/>
      <c r="DPZ332" s="412"/>
      <c r="DQA332" s="412"/>
      <c r="DQB332" s="412"/>
      <c r="DQC332" s="412"/>
      <c r="DQD332" s="412"/>
      <c r="DQE332" s="412"/>
      <c r="DQF332" s="412"/>
      <c r="DQG332" s="412"/>
      <c r="DQH332" s="413"/>
      <c r="DQI332" s="413"/>
      <c r="DQJ332" s="413"/>
      <c r="DQK332" s="413"/>
      <c r="DQL332" s="413"/>
      <c r="DQM332" s="413"/>
      <c r="DQN332" s="413"/>
      <c r="DQO332" s="413"/>
      <c r="DQP332" s="413"/>
      <c r="DQQ332" s="413"/>
      <c r="DQR332" s="413"/>
      <c r="DQS332" s="413"/>
      <c r="DQT332" s="413"/>
      <c r="DQU332" s="413"/>
      <c r="DQV332" s="413"/>
      <c r="DQW332" s="413"/>
      <c r="DQX332" s="413"/>
      <c r="DQY332" s="413"/>
      <c r="DQZ332" s="413"/>
      <c r="DRA332" s="413"/>
      <c r="DRB332" s="413"/>
      <c r="DRC332" s="413"/>
      <c r="DRD332" s="413"/>
      <c r="DRE332" s="413"/>
      <c r="DRF332" s="414"/>
      <c r="DRG332" s="414"/>
      <c r="DRH332" s="414"/>
      <c r="DRI332" s="414"/>
      <c r="DRJ332" s="414"/>
      <c r="DRK332" s="413"/>
      <c r="DRL332" s="413"/>
      <c r="DRM332" s="414"/>
      <c r="DRN332" s="414"/>
      <c r="DRO332" s="413"/>
      <c r="DRP332" s="413"/>
      <c r="DRQ332" s="414"/>
      <c r="DRR332" s="414"/>
      <c r="DRS332" s="413"/>
      <c r="DRT332" s="413"/>
      <c r="DRU332" s="413"/>
      <c r="DRV332" s="413"/>
      <c r="DRW332" s="413"/>
      <c r="DRX332" s="413"/>
      <c r="DRY332" s="413"/>
      <c r="DRZ332" s="414"/>
      <c r="DSA332" s="414"/>
      <c r="DSB332" s="413"/>
      <c r="DSC332" s="413"/>
      <c r="DSD332" s="414"/>
      <c r="DSE332" s="414"/>
      <c r="DSF332" s="413"/>
      <c r="DSG332" s="413"/>
      <c r="DSH332" s="413"/>
      <c r="DSI332" s="413"/>
      <c r="DSJ332" s="413"/>
      <c r="DSK332" s="407"/>
      <c r="DSL332" s="439"/>
      <c r="DSM332" s="413"/>
      <c r="DSN332" s="413"/>
      <c r="DSO332" s="413"/>
      <c r="DSP332" s="413"/>
      <c r="DSQ332" s="413"/>
      <c r="DSR332" s="413"/>
      <c r="DSS332" s="413"/>
      <c r="DST332" s="412"/>
      <c r="DSU332" s="412"/>
      <c r="DSV332" s="412"/>
      <c r="DSW332" s="412"/>
      <c r="DSX332" s="412"/>
      <c r="DSY332" s="412"/>
      <c r="DSZ332" s="412"/>
      <c r="DTA332" s="412"/>
      <c r="DTB332" s="412"/>
      <c r="DTC332" s="412"/>
      <c r="DTD332" s="412"/>
      <c r="DTE332" s="412"/>
      <c r="DTF332" s="412"/>
      <c r="DTG332" s="412"/>
      <c r="DTH332" s="412"/>
      <c r="DTI332" s="412"/>
      <c r="DTJ332" s="412"/>
      <c r="DTK332" s="412"/>
      <c r="DTL332" s="412"/>
      <c r="DTM332" s="412"/>
      <c r="DTN332" s="412"/>
      <c r="DTO332" s="412"/>
      <c r="DTP332" s="412"/>
      <c r="DTQ332" s="412"/>
      <c r="DTR332" s="412"/>
      <c r="DTS332" s="412"/>
      <c r="DTT332" s="412"/>
      <c r="DTU332" s="412"/>
      <c r="DTV332" s="412"/>
      <c r="DTW332" s="412"/>
      <c r="DTX332" s="412"/>
      <c r="DTY332" s="412"/>
      <c r="DTZ332" s="412"/>
      <c r="DUA332" s="412"/>
      <c r="DUB332" s="412"/>
      <c r="DUC332" s="412"/>
      <c r="DUD332" s="412"/>
      <c r="DUE332" s="412"/>
      <c r="DUF332" s="412"/>
      <c r="DUG332" s="412"/>
      <c r="DUH332" s="412"/>
      <c r="DUI332" s="412"/>
      <c r="DUJ332" s="412"/>
      <c r="DUK332" s="412"/>
      <c r="DUL332" s="413"/>
      <c r="DUM332" s="413"/>
      <c r="DUN332" s="413"/>
      <c r="DUO332" s="413"/>
      <c r="DUP332" s="413"/>
      <c r="DUQ332" s="413"/>
      <c r="DUR332" s="413"/>
      <c r="DUS332" s="413"/>
      <c r="DUT332" s="413"/>
      <c r="DUU332" s="413"/>
      <c r="DUV332" s="413"/>
      <c r="DUW332" s="413"/>
      <c r="DUX332" s="413"/>
      <c r="DUY332" s="413"/>
      <c r="DUZ332" s="413"/>
      <c r="DVA332" s="413"/>
      <c r="DVB332" s="413"/>
      <c r="DVC332" s="413"/>
      <c r="DVD332" s="413"/>
      <c r="DVE332" s="413"/>
      <c r="DVF332" s="413"/>
      <c r="DVG332" s="413"/>
      <c r="DVH332" s="413"/>
      <c r="DVI332" s="413"/>
      <c r="DVJ332" s="414"/>
      <c r="DVK332" s="414"/>
      <c r="DVL332" s="414"/>
      <c r="DVM332" s="414"/>
      <c r="DVN332" s="414"/>
      <c r="DVO332" s="413"/>
      <c r="DVP332" s="413"/>
      <c r="DVQ332" s="414"/>
      <c r="DVR332" s="414"/>
      <c r="DVS332" s="413"/>
      <c r="DVT332" s="413"/>
      <c r="DVU332" s="414"/>
      <c r="DVV332" s="414"/>
      <c r="DVW332" s="413"/>
      <c r="DVX332" s="413"/>
      <c r="DVY332" s="413"/>
      <c r="DVZ332" s="413"/>
      <c r="DWA332" s="413"/>
      <c r="DWB332" s="413"/>
      <c r="DWC332" s="413"/>
      <c r="DWD332" s="414"/>
      <c r="DWE332" s="414"/>
      <c r="DWF332" s="413"/>
      <c r="DWG332" s="413"/>
      <c r="DWH332" s="414"/>
      <c r="DWI332" s="414"/>
      <c r="DWJ332" s="413"/>
      <c r="DWK332" s="413"/>
      <c r="DWL332" s="413"/>
      <c r="DWM332" s="413"/>
      <c r="DWN332" s="413"/>
      <c r="DWO332" s="407"/>
      <c r="DWP332" s="439"/>
      <c r="DWQ332" s="413"/>
      <c r="DWR332" s="413"/>
      <c r="DWS332" s="413"/>
      <c r="DWT332" s="413"/>
      <c r="DWU332" s="413"/>
      <c r="DWV332" s="413"/>
      <c r="DWW332" s="413"/>
      <c r="DWX332" s="412"/>
      <c r="DWY332" s="412"/>
      <c r="DWZ332" s="412"/>
      <c r="DXA332" s="412"/>
      <c r="DXB332" s="412"/>
      <c r="DXC332" s="412"/>
      <c r="DXD332" s="412"/>
      <c r="DXE332" s="412"/>
      <c r="DXF332" s="412"/>
      <c r="DXG332" s="412"/>
      <c r="DXH332" s="412"/>
      <c r="DXI332" s="412"/>
      <c r="DXJ332" s="412"/>
      <c r="DXK332" s="412"/>
      <c r="DXL332" s="412"/>
      <c r="DXM332" s="412"/>
      <c r="DXN332" s="412"/>
      <c r="DXO332" s="412"/>
      <c r="DXP332" s="412"/>
      <c r="DXQ332" s="412"/>
      <c r="DXR332" s="412"/>
      <c r="DXS332" s="412"/>
      <c r="DXT332" s="412"/>
      <c r="DXU332" s="412"/>
      <c r="DXV332" s="412"/>
      <c r="DXW332" s="412"/>
      <c r="DXX332" s="412"/>
      <c r="DXY332" s="412"/>
      <c r="DXZ332" s="412"/>
      <c r="DYA332" s="412"/>
      <c r="DYB332" s="412"/>
      <c r="DYC332" s="412"/>
      <c r="DYD332" s="412"/>
      <c r="DYE332" s="412"/>
      <c r="DYF332" s="412"/>
      <c r="DYG332" s="412"/>
      <c r="DYH332" s="412"/>
      <c r="DYI332" s="412"/>
      <c r="DYJ332" s="412"/>
      <c r="DYK332" s="412"/>
      <c r="DYL332" s="412"/>
      <c r="DYM332" s="412"/>
      <c r="DYN332" s="412"/>
      <c r="DYO332" s="412"/>
      <c r="DYP332" s="413"/>
      <c r="DYQ332" s="413"/>
      <c r="DYR332" s="413"/>
      <c r="DYS332" s="413"/>
      <c r="DYT332" s="413"/>
      <c r="DYU332" s="413"/>
      <c r="DYV332" s="413"/>
      <c r="DYW332" s="413"/>
      <c r="DYX332" s="413"/>
      <c r="DYY332" s="413"/>
      <c r="DYZ332" s="413"/>
      <c r="DZA332" s="413"/>
      <c r="DZB332" s="413"/>
      <c r="DZC332" s="413"/>
      <c r="DZD332" s="413"/>
      <c r="DZE332" s="413"/>
      <c r="DZF332" s="413"/>
      <c r="DZG332" s="413"/>
      <c r="DZH332" s="413"/>
      <c r="DZI332" s="413"/>
      <c r="DZJ332" s="413"/>
      <c r="DZK332" s="413"/>
      <c r="DZL332" s="413"/>
      <c r="DZM332" s="413"/>
      <c r="DZN332" s="414"/>
      <c r="DZO332" s="414"/>
      <c r="DZP332" s="414"/>
      <c r="DZQ332" s="414"/>
      <c r="DZR332" s="414"/>
      <c r="DZS332" s="413"/>
      <c r="DZT332" s="413"/>
      <c r="DZU332" s="414"/>
      <c r="DZV332" s="414"/>
      <c r="DZW332" s="413"/>
      <c r="DZX332" s="413"/>
      <c r="DZY332" s="414"/>
      <c r="DZZ332" s="414"/>
      <c r="EAA332" s="413"/>
      <c r="EAB332" s="413"/>
      <c r="EAC332" s="413"/>
      <c r="EAD332" s="413"/>
      <c r="EAE332" s="413"/>
      <c r="EAF332" s="413"/>
      <c r="EAG332" s="413"/>
      <c r="EAH332" s="414"/>
      <c r="EAI332" s="414"/>
      <c r="EAJ332" s="413"/>
      <c r="EAK332" s="413"/>
      <c r="EAL332" s="414"/>
      <c r="EAM332" s="414"/>
      <c r="EAN332" s="413"/>
      <c r="EAO332" s="413"/>
      <c r="EAP332" s="413"/>
      <c r="EAQ332" s="413"/>
      <c r="EAR332" s="413"/>
      <c r="EAS332" s="407"/>
      <c r="EAT332" s="439"/>
      <c r="EAU332" s="413"/>
      <c r="EAV332" s="413"/>
      <c r="EAW332" s="413"/>
      <c r="EAX332" s="413"/>
      <c r="EAY332" s="413"/>
      <c r="EAZ332" s="413"/>
      <c r="EBA332" s="413"/>
      <c r="EBB332" s="412"/>
      <c r="EBC332" s="412"/>
      <c r="EBD332" s="412"/>
      <c r="EBE332" s="412"/>
      <c r="EBF332" s="412"/>
      <c r="EBG332" s="412"/>
      <c r="EBH332" s="412"/>
      <c r="EBI332" s="412"/>
      <c r="EBJ332" s="412"/>
      <c r="EBK332" s="412"/>
      <c r="EBL332" s="412"/>
      <c r="EBM332" s="412"/>
      <c r="EBN332" s="412"/>
      <c r="EBO332" s="412"/>
      <c r="EBP332" s="412"/>
      <c r="EBQ332" s="412"/>
      <c r="EBR332" s="412"/>
      <c r="EBS332" s="412"/>
      <c r="EBT332" s="412"/>
      <c r="EBU332" s="412"/>
      <c r="EBV332" s="412"/>
      <c r="EBW332" s="412"/>
      <c r="EBX332" s="412"/>
      <c r="EBY332" s="412"/>
      <c r="EBZ332" s="412"/>
      <c r="ECA332" s="412"/>
      <c r="ECB332" s="412"/>
      <c r="ECC332" s="412"/>
      <c r="ECD332" s="412"/>
      <c r="ECE332" s="412"/>
      <c r="ECF332" s="412"/>
      <c r="ECG332" s="412"/>
      <c r="ECH332" s="412"/>
      <c r="ECI332" s="412"/>
      <c r="ECJ332" s="412"/>
      <c r="ECK332" s="412"/>
      <c r="ECL332" s="412"/>
      <c r="ECM332" s="412"/>
      <c r="ECN332" s="412"/>
      <c r="ECO332" s="412"/>
      <c r="ECP332" s="412"/>
      <c r="ECQ332" s="412"/>
      <c r="ECR332" s="412"/>
      <c r="ECS332" s="412"/>
      <c r="ECT332" s="413"/>
      <c r="ECU332" s="413"/>
      <c r="ECV332" s="413"/>
      <c r="ECW332" s="413"/>
      <c r="ECX332" s="413"/>
      <c r="ECY332" s="413"/>
      <c r="ECZ332" s="413"/>
      <c r="EDA332" s="413"/>
      <c r="EDB332" s="413"/>
      <c r="EDC332" s="413"/>
      <c r="EDD332" s="413"/>
      <c r="EDE332" s="413"/>
      <c r="EDF332" s="413"/>
      <c r="EDG332" s="413"/>
      <c r="EDH332" s="413"/>
      <c r="EDI332" s="413"/>
      <c r="EDJ332" s="413"/>
      <c r="EDK332" s="413"/>
      <c r="EDL332" s="413"/>
      <c r="EDM332" s="413"/>
      <c r="EDN332" s="413"/>
      <c r="EDO332" s="413"/>
      <c r="EDP332" s="413"/>
      <c r="EDQ332" s="413"/>
      <c r="EDR332" s="414"/>
      <c r="EDS332" s="414"/>
      <c r="EDT332" s="414"/>
      <c r="EDU332" s="414"/>
      <c r="EDV332" s="414"/>
      <c r="EDW332" s="413"/>
      <c r="EDX332" s="413"/>
      <c r="EDY332" s="414"/>
      <c r="EDZ332" s="414"/>
      <c r="EEA332" s="413"/>
      <c r="EEB332" s="413"/>
      <c r="EEC332" s="414"/>
      <c r="EED332" s="414"/>
      <c r="EEE332" s="413"/>
      <c r="EEF332" s="413"/>
      <c r="EEG332" s="413"/>
      <c r="EEH332" s="413"/>
      <c r="EEI332" s="413"/>
      <c r="EEJ332" s="413"/>
      <c r="EEK332" s="413"/>
      <c r="EEL332" s="414"/>
      <c r="EEM332" s="414"/>
      <c r="EEN332" s="413"/>
      <c r="EEO332" s="413"/>
      <c r="EEP332" s="414"/>
      <c r="EEQ332" s="414"/>
      <c r="EER332" s="413"/>
      <c r="EES332" s="413"/>
      <c r="EET332" s="413"/>
      <c r="EEU332" s="413"/>
      <c r="EEV332" s="413"/>
      <c r="EEW332" s="407"/>
      <c r="EEX332" s="439"/>
      <c r="EEY332" s="413"/>
      <c r="EEZ332" s="413"/>
      <c r="EFA332" s="413"/>
      <c r="EFB332" s="413"/>
      <c r="EFC332" s="413"/>
      <c r="EFD332" s="413"/>
      <c r="EFE332" s="413"/>
      <c r="EFF332" s="412"/>
      <c r="EFG332" s="412"/>
      <c r="EFH332" s="412"/>
      <c r="EFI332" s="412"/>
      <c r="EFJ332" s="412"/>
      <c r="EFK332" s="412"/>
      <c r="EFL332" s="412"/>
      <c r="EFM332" s="412"/>
      <c r="EFN332" s="412"/>
      <c r="EFO332" s="412"/>
      <c r="EFP332" s="412"/>
      <c r="EFQ332" s="412"/>
      <c r="EFR332" s="412"/>
      <c r="EFS332" s="412"/>
      <c r="EFT332" s="412"/>
      <c r="EFU332" s="412"/>
      <c r="EFV332" s="412"/>
      <c r="EFW332" s="412"/>
      <c r="EFX332" s="412"/>
      <c r="EFY332" s="412"/>
      <c r="EFZ332" s="412"/>
      <c r="EGA332" s="412"/>
      <c r="EGB332" s="412"/>
      <c r="EGC332" s="412"/>
      <c r="EGD332" s="412"/>
      <c r="EGE332" s="412"/>
      <c r="EGF332" s="412"/>
      <c r="EGG332" s="412"/>
      <c r="EGH332" s="412"/>
      <c r="EGI332" s="412"/>
      <c r="EGJ332" s="412"/>
      <c r="EGK332" s="412"/>
      <c r="EGL332" s="412"/>
      <c r="EGM332" s="412"/>
      <c r="EGN332" s="412"/>
      <c r="EGO332" s="412"/>
      <c r="EGP332" s="412"/>
      <c r="EGQ332" s="412"/>
      <c r="EGR332" s="412"/>
      <c r="EGS332" s="412"/>
      <c r="EGT332" s="412"/>
      <c r="EGU332" s="412"/>
      <c r="EGV332" s="412"/>
      <c r="EGW332" s="412"/>
      <c r="EGX332" s="413"/>
      <c r="EGY332" s="413"/>
      <c r="EGZ332" s="413"/>
      <c r="EHA332" s="413"/>
      <c r="EHB332" s="413"/>
      <c r="EHC332" s="413"/>
      <c r="EHD332" s="413"/>
      <c r="EHE332" s="413"/>
      <c r="EHF332" s="413"/>
      <c r="EHG332" s="413"/>
      <c r="EHH332" s="413"/>
      <c r="EHI332" s="413"/>
      <c r="EHJ332" s="413"/>
      <c r="EHK332" s="413"/>
      <c r="EHL332" s="413"/>
      <c r="EHM332" s="413"/>
      <c r="EHN332" s="413"/>
      <c r="EHO332" s="413"/>
      <c r="EHP332" s="413"/>
      <c r="EHQ332" s="413"/>
      <c r="EHR332" s="413"/>
      <c r="EHS332" s="413"/>
      <c r="EHT332" s="413"/>
      <c r="EHU332" s="413"/>
      <c r="EHV332" s="414"/>
      <c r="EHW332" s="414"/>
      <c r="EHX332" s="414"/>
      <c r="EHY332" s="414"/>
      <c r="EHZ332" s="414"/>
      <c r="EIA332" s="413"/>
      <c r="EIB332" s="413"/>
      <c r="EIC332" s="414"/>
      <c r="EID332" s="414"/>
      <c r="EIE332" s="413"/>
      <c r="EIF332" s="413"/>
      <c r="EIG332" s="414"/>
      <c r="EIH332" s="414"/>
      <c r="EII332" s="413"/>
      <c r="EIJ332" s="413"/>
      <c r="EIK332" s="413"/>
      <c r="EIL332" s="413"/>
      <c r="EIM332" s="413"/>
      <c r="EIN332" s="413"/>
      <c r="EIO332" s="413"/>
      <c r="EIP332" s="414"/>
      <c r="EIQ332" s="414"/>
      <c r="EIR332" s="413"/>
      <c r="EIS332" s="413"/>
      <c r="EIT332" s="414"/>
      <c r="EIU332" s="414"/>
      <c r="EIV332" s="413"/>
      <c r="EIW332" s="413"/>
      <c r="EIX332" s="413"/>
      <c r="EIY332" s="413"/>
      <c r="EIZ332" s="413"/>
      <c r="EJA332" s="407"/>
      <c r="EJB332" s="439"/>
      <c r="EJC332" s="413"/>
      <c r="EJD332" s="413"/>
      <c r="EJE332" s="413"/>
      <c r="EJF332" s="413"/>
      <c r="EJG332" s="413"/>
      <c r="EJH332" s="413"/>
      <c r="EJI332" s="413"/>
      <c r="EJJ332" s="412"/>
      <c r="EJK332" s="412"/>
      <c r="EJL332" s="412"/>
      <c r="EJM332" s="412"/>
      <c r="EJN332" s="412"/>
      <c r="EJO332" s="412"/>
      <c r="EJP332" s="412"/>
      <c r="EJQ332" s="412"/>
      <c r="EJR332" s="412"/>
      <c r="EJS332" s="412"/>
      <c r="EJT332" s="412"/>
      <c r="EJU332" s="412"/>
      <c r="EJV332" s="412"/>
      <c r="EJW332" s="412"/>
      <c r="EJX332" s="412"/>
      <c r="EJY332" s="412"/>
      <c r="EJZ332" s="412"/>
      <c r="EKA332" s="412"/>
      <c r="EKB332" s="412"/>
      <c r="EKC332" s="412"/>
      <c r="EKD332" s="412"/>
      <c r="EKE332" s="412"/>
      <c r="EKF332" s="412"/>
      <c r="EKG332" s="412"/>
      <c r="EKH332" s="412"/>
      <c r="EKI332" s="412"/>
      <c r="EKJ332" s="412"/>
      <c r="EKK332" s="412"/>
      <c r="EKL332" s="412"/>
      <c r="EKM332" s="412"/>
      <c r="EKN332" s="412"/>
      <c r="EKO332" s="412"/>
      <c r="EKP332" s="412"/>
      <c r="EKQ332" s="412"/>
      <c r="EKR332" s="412"/>
      <c r="EKS332" s="412"/>
      <c r="EKT332" s="412"/>
      <c r="EKU332" s="412"/>
      <c r="EKV332" s="412"/>
      <c r="EKW332" s="412"/>
      <c r="EKX332" s="412"/>
      <c r="EKY332" s="412"/>
      <c r="EKZ332" s="412"/>
      <c r="ELA332" s="412"/>
      <c r="ELB332" s="413"/>
      <c r="ELC332" s="413"/>
      <c r="ELD332" s="413"/>
      <c r="ELE332" s="413"/>
      <c r="ELF332" s="413"/>
      <c r="ELG332" s="413"/>
      <c r="ELH332" s="413"/>
      <c r="ELI332" s="413"/>
      <c r="ELJ332" s="413"/>
      <c r="ELK332" s="413"/>
      <c r="ELL332" s="413"/>
      <c r="ELM332" s="413"/>
      <c r="ELN332" s="413"/>
      <c r="ELO332" s="413"/>
      <c r="ELP332" s="413"/>
      <c r="ELQ332" s="413"/>
      <c r="ELR332" s="413"/>
      <c r="ELS332" s="413"/>
      <c r="ELT332" s="413"/>
      <c r="ELU332" s="413"/>
      <c r="ELV332" s="413"/>
      <c r="ELW332" s="413"/>
      <c r="ELX332" s="413"/>
      <c r="ELY332" s="413"/>
      <c r="ELZ332" s="414"/>
      <c r="EMA332" s="414"/>
      <c r="EMB332" s="414"/>
      <c r="EMC332" s="414"/>
      <c r="EMD332" s="414"/>
      <c r="EME332" s="413"/>
      <c r="EMF332" s="413"/>
      <c r="EMG332" s="414"/>
      <c r="EMH332" s="414"/>
      <c r="EMI332" s="413"/>
      <c r="EMJ332" s="413"/>
      <c r="EMK332" s="414"/>
      <c r="EML332" s="414"/>
      <c r="EMM332" s="413"/>
      <c r="EMN332" s="413"/>
      <c r="EMO332" s="413"/>
      <c r="EMP332" s="413"/>
      <c r="EMQ332" s="413"/>
      <c r="EMR332" s="413"/>
      <c r="EMS332" s="413"/>
      <c r="EMT332" s="414"/>
      <c r="EMU332" s="414"/>
      <c r="EMV332" s="413"/>
      <c r="EMW332" s="413"/>
      <c r="EMX332" s="414"/>
      <c r="EMY332" s="414"/>
      <c r="EMZ332" s="413"/>
      <c r="ENA332" s="413"/>
      <c r="ENB332" s="413"/>
      <c r="ENC332" s="413"/>
      <c r="END332" s="413"/>
      <c r="ENE332" s="407"/>
      <c r="ENF332" s="439"/>
      <c r="ENG332" s="413"/>
      <c r="ENH332" s="413"/>
      <c r="ENI332" s="413"/>
      <c r="ENJ332" s="413"/>
      <c r="ENK332" s="413"/>
      <c r="ENL332" s="413"/>
      <c r="ENM332" s="413"/>
      <c r="ENN332" s="412"/>
      <c r="ENO332" s="412"/>
      <c r="ENP332" s="412"/>
      <c r="ENQ332" s="412"/>
      <c r="ENR332" s="412"/>
      <c r="ENS332" s="412"/>
      <c r="ENT332" s="412"/>
      <c r="ENU332" s="412"/>
      <c r="ENV332" s="412"/>
      <c r="ENW332" s="412"/>
      <c r="ENX332" s="412"/>
      <c r="ENY332" s="412"/>
      <c r="ENZ332" s="412"/>
      <c r="EOA332" s="412"/>
      <c r="EOB332" s="412"/>
      <c r="EOC332" s="412"/>
      <c r="EOD332" s="412"/>
      <c r="EOE332" s="412"/>
      <c r="EOF332" s="412"/>
      <c r="EOG332" s="412"/>
      <c r="EOH332" s="412"/>
      <c r="EOI332" s="412"/>
      <c r="EOJ332" s="412"/>
      <c r="EOK332" s="412"/>
      <c r="EOL332" s="412"/>
      <c r="EOM332" s="412"/>
      <c r="EON332" s="412"/>
      <c r="EOO332" s="412"/>
      <c r="EOP332" s="412"/>
      <c r="EOQ332" s="412"/>
      <c r="EOR332" s="412"/>
      <c r="EOS332" s="412"/>
      <c r="EOT332" s="412"/>
      <c r="EOU332" s="412"/>
      <c r="EOV332" s="412"/>
      <c r="EOW332" s="412"/>
      <c r="EOX332" s="412"/>
      <c r="EOY332" s="412"/>
      <c r="EOZ332" s="412"/>
      <c r="EPA332" s="412"/>
      <c r="EPB332" s="412"/>
      <c r="EPC332" s="412"/>
      <c r="EPD332" s="412"/>
      <c r="EPE332" s="412"/>
      <c r="EPF332" s="413"/>
      <c r="EPG332" s="413"/>
      <c r="EPH332" s="413"/>
      <c r="EPI332" s="413"/>
      <c r="EPJ332" s="413"/>
      <c r="EPK332" s="413"/>
      <c r="EPL332" s="413"/>
      <c r="EPM332" s="413"/>
      <c r="EPN332" s="413"/>
      <c r="EPO332" s="413"/>
      <c r="EPP332" s="413"/>
      <c r="EPQ332" s="413"/>
      <c r="EPR332" s="413"/>
      <c r="EPS332" s="413"/>
      <c r="EPT332" s="413"/>
      <c r="EPU332" s="413"/>
      <c r="EPV332" s="413"/>
      <c r="EPW332" s="413"/>
      <c r="EPX332" s="413"/>
      <c r="EPY332" s="413"/>
      <c r="EPZ332" s="413"/>
      <c r="EQA332" s="413"/>
      <c r="EQB332" s="413"/>
      <c r="EQC332" s="413"/>
      <c r="EQD332" s="414"/>
      <c r="EQE332" s="414"/>
      <c r="EQF332" s="414"/>
      <c r="EQG332" s="414"/>
      <c r="EQH332" s="414"/>
      <c r="EQI332" s="413"/>
      <c r="EQJ332" s="413"/>
      <c r="EQK332" s="414"/>
      <c r="EQL332" s="414"/>
      <c r="EQM332" s="413"/>
      <c r="EQN332" s="413"/>
      <c r="EQO332" s="414"/>
      <c r="EQP332" s="414"/>
      <c r="EQQ332" s="413"/>
      <c r="EQR332" s="413"/>
      <c r="EQS332" s="413"/>
      <c r="EQT332" s="413"/>
      <c r="EQU332" s="413"/>
      <c r="EQV332" s="413"/>
      <c r="EQW332" s="413"/>
      <c r="EQX332" s="414"/>
      <c r="EQY332" s="414"/>
      <c r="EQZ332" s="413"/>
      <c r="ERA332" s="413"/>
      <c r="ERB332" s="414"/>
      <c r="ERC332" s="414"/>
      <c r="ERD332" s="413"/>
      <c r="ERE332" s="413"/>
      <c r="ERF332" s="413"/>
      <c r="ERG332" s="413"/>
      <c r="ERH332" s="413"/>
      <c r="ERI332" s="407"/>
      <c r="ERJ332" s="439"/>
      <c r="ERK332" s="413"/>
      <c r="ERL332" s="413"/>
      <c r="ERM332" s="413"/>
      <c r="ERN332" s="413"/>
      <c r="ERO332" s="413"/>
      <c r="ERP332" s="413"/>
      <c r="ERQ332" s="413"/>
      <c r="ERR332" s="412"/>
      <c r="ERS332" s="412"/>
      <c r="ERT332" s="412"/>
      <c r="ERU332" s="412"/>
      <c r="ERV332" s="412"/>
      <c r="ERW332" s="412"/>
      <c r="ERX332" s="412"/>
      <c r="ERY332" s="412"/>
      <c r="ERZ332" s="412"/>
      <c r="ESA332" s="412"/>
      <c r="ESB332" s="412"/>
      <c r="ESC332" s="412"/>
      <c r="ESD332" s="412"/>
      <c r="ESE332" s="412"/>
      <c r="ESF332" s="412"/>
      <c r="ESG332" s="412"/>
      <c r="ESH332" s="412"/>
      <c r="ESI332" s="412"/>
      <c r="ESJ332" s="412"/>
      <c r="ESK332" s="412"/>
      <c r="ESL332" s="412"/>
      <c r="ESM332" s="412"/>
      <c r="ESN332" s="412"/>
      <c r="ESO332" s="412"/>
      <c r="ESP332" s="412"/>
      <c r="ESQ332" s="412"/>
      <c r="ESR332" s="412"/>
      <c r="ESS332" s="412"/>
      <c r="EST332" s="412"/>
      <c r="ESU332" s="412"/>
      <c r="ESV332" s="412"/>
      <c r="ESW332" s="412"/>
      <c r="ESX332" s="412"/>
      <c r="ESY332" s="412"/>
      <c r="ESZ332" s="412"/>
      <c r="ETA332" s="412"/>
      <c r="ETB332" s="412"/>
      <c r="ETC332" s="412"/>
      <c r="ETD332" s="412"/>
      <c r="ETE332" s="412"/>
      <c r="ETF332" s="412"/>
      <c r="ETG332" s="412"/>
      <c r="ETH332" s="412"/>
      <c r="ETI332" s="412"/>
      <c r="ETJ332" s="413"/>
      <c r="ETK332" s="413"/>
      <c r="ETL332" s="413"/>
      <c r="ETM332" s="413"/>
      <c r="ETN332" s="413"/>
      <c r="ETO332" s="413"/>
      <c r="ETP332" s="413"/>
      <c r="ETQ332" s="413"/>
      <c r="ETR332" s="413"/>
      <c r="ETS332" s="413"/>
      <c r="ETT332" s="413"/>
      <c r="ETU332" s="413"/>
      <c r="ETV332" s="413"/>
      <c r="ETW332" s="413"/>
      <c r="ETX332" s="413"/>
      <c r="ETY332" s="413"/>
      <c r="ETZ332" s="413"/>
      <c r="EUA332" s="413"/>
      <c r="EUB332" s="413"/>
      <c r="EUC332" s="413"/>
      <c r="EUD332" s="413"/>
      <c r="EUE332" s="413"/>
      <c r="EUF332" s="413"/>
      <c r="EUG332" s="413"/>
      <c r="EUH332" s="414"/>
      <c r="EUI332" s="414"/>
      <c r="EUJ332" s="414"/>
      <c r="EUK332" s="414"/>
      <c r="EUL332" s="414"/>
      <c r="EUM332" s="413"/>
      <c r="EUN332" s="413"/>
      <c r="EUO332" s="414"/>
      <c r="EUP332" s="414"/>
      <c r="EUQ332" s="413"/>
      <c r="EUR332" s="413"/>
      <c r="EUS332" s="414"/>
      <c r="EUT332" s="414"/>
      <c r="EUU332" s="413"/>
      <c r="EUV332" s="413"/>
      <c r="EUW332" s="413"/>
      <c r="EUX332" s="413"/>
      <c r="EUY332" s="413"/>
      <c r="EUZ332" s="413"/>
      <c r="EVA332" s="413"/>
      <c r="EVB332" s="414"/>
      <c r="EVC332" s="414"/>
      <c r="EVD332" s="413"/>
      <c r="EVE332" s="413"/>
      <c r="EVF332" s="414"/>
      <c r="EVG332" s="414"/>
      <c r="EVH332" s="413"/>
      <c r="EVI332" s="413"/>
      <c r="EVJ332" s="413"/>
      <c r="EVK332" s="413"/>
      <c r="EVL332" s="413"/>
      <c r="EVM332" s="407"/>
      <c r="EVN332" s="439"/>
      <c r="EVO332" s="413"/>
      <c r="EVP332" s="413"/>
      <c r="EVQ332" s="413"/>
      <c r="EVR332" s="413"/>
      <c r="EVS332" s="413"/>
      <c r="EVT332" s="413"/>
      <c r="EVU332" s="413"/>
      <c r="EVV332" s="412"/>
      <c r="EVW332" s="412"/>
      <c r="EVX332" s="412"/>
      <c r="EVY332" s="412"/>
      <c r="EVZ332" s="412"/>
      <c r="EWA332" s="412"/>
      <c r="EWB332" s="412"/>
      <c r="EWC332" s="412"/>
      <c r="EWD332" s="412"/>
      <c r="EWE332" s="412"/>
      <c r="EWF332" s="412"/>
      <c r="EWG332" s="412"/>
      <c r="EWH332" s="412"/>
      <c r="EWI332" s="412"/>
      <c r="EWJ332" s="412"/>
      <c r="EWK332" s="412"/>
      <c r="EWL332" s="412"/>
      <c r="EWM332" s="412"/>
      <c r="EWN332" s="412"/>
      <c r="EWO332" s="412"/>
      <c r="EWP332" s="412"/>
      <c r="EWQ332" s="412"/>
      <c r="EWR332" s="412"/>
      <c r="EWS332" s="412"/>
      <c r="EWT332" s="412"/>
      <c r="EWU332" s="412"/>
      <c r="EWV332" s="412"/>
      <c r="EWW332" s="412"/>
      <c r="EWX332" s="412"/>
      <c r="EWY332" s="412"/>
      <c r="EWZ332" s="412"/>
      <c r="EXA332" s="412"/>
      <c r="EXB332" s="412"/>
      <c r="EXC332" s="412"/>
      <c r="EXD332" s="412"/>
      <c r="EXE332" s="412"/>
      <c r="EXF332" s="412"/>
      <c r="EXG332" s="412"/>
      <c r="EXH332" s="412"/>
      <c r="EXI332" s="412"/>
      <c r="EXJ332" s="412"/>
      <c r="EXK332" s="412"/>
      <c r="EXL332" s="412"/>
      <c r="EXM332" s="412"/>
      <c r="EXN332" s="413"/>
      <c r="EXO332" s="413"/>
      <c r="EXP332" s="413"/>
      <c r="EXQ332" s="413"/>
      <c r="EXR332" s="413"/>
      <c r="EXS332" s="413"/>
      <c r="EXT332" s="413"/>
      <c r="EXU332" s="413"/>
      <c r="EXV332" s="413"/>
      <c r="EXW332" s="413"/>
      <c r="EXX332" s="413"/>
      <c r="EXY332" s="413"/>
      <c r="EXZ332" s="413"/>
      <c r="EYA332" s="413"/>
      <c r="EYB332" s="413"/>
      <c r="EYC332" s="413"/>
      <c r="EYD332" s="413"/>
      <c r="EYE332" s="413"/>
      <c r="EYF332" s="413"/>
      <c r="EYG332" s="413"/>
      <c r="EYH332" s="413"/>
      <c r="EYI332" s="413"/>
      <c r="EYJ332" s="413"/>
      <c r="EYK332" s="413"/>
      <c r="EYL332" s="414"/>
      <c r="EYM332" s="414"/>
      <c r="EYN332" s="414"/>
      <c r="EYO332" s="414"/>
      <c r="EYP332" s="414"/>
      <c r="EYQ332" s="413"/>
      <c r="EYR332" s="413"/>
      <c r="EYS332" s="414"/>
      <c r="EYT332" s="414"/>
      <c r="EYU332" s="413"/>
      <c r="EYV332" s="413"/>
      <c r="EYW332" s="414"/>
      <c r="EYX332" s="414"/>
      <c r="EYY332" s="413"/>
      <c r="EYZ332" s="413"/>
      <c r="EZA332" s="413"/>
      <c r="EZB332" s="413"/>
      <c r="EZC332" s="413"/>
      <c r="EZD332" s="413"/>
      <c r="EZE332" s="413"/>
      <c r="EZF332" s="414"/>
      <c r="EZG332" s="414"/>
      <c r="EZH332" s="413"/>
      <c r="EZI332" s="413"/>
      <c r="EZJ332" s="414"/>
      <c r="EZK332" s="414"/>
      <c r="EZL332" s="413"/>
      <c r="EZM332" s="413"/>
      <c r="EZN332" s="413"/>
      <c r="EZO332" s="413"/>
      <c r="EZP332" s="413"/>
      <c r="EZQ332" s="407"/>
      <c r="EZR332" s="439"/>
      <c r="EZS332" s="413"/>
      <c r="EZT332" s="413"/>
      <c r="EZU332" s="413"/>
      <c r="EZV332" s="413"/>
      <c r="EZW332" s="413"/>
      <c r="EZX332" s="413"/>
      <c r="EZY332" s="413"/>
      <c r="EZZ332" s="412"/>
      <c r="FAA332" s="412"/>
      <c r="FAB332" s="412"/>
      <c r="FAC332" s="412"/>
      <c r="FAD332" s="412"/>
      <c r="FAE332" s="412"/>
      <c r="FAF332" s="412"/>
      <c r="FAG332" s="412"/>
      <c r="FAH332" s="412"/>
      <c r="FAI332" s="412"/>
      <c r="FAJ332" s="412"/>
      <c r="FAK332" s="412"/>
      <c r="FAL332" s="412"/>
      <c r="FAM332" s="412"/>
      <c r="FAN332" s="412"/>
      <c r="FAO332" s="412"/>
      <c r="FAP332" s="412"/>
      <c r="FAQ332" s="412"/>
      <c r="FAR332" s="412"/>
      <c r="FAS332" s="412"/>
      <c r="FAT332" s="412"/>
      <c r="FAU332" s="412"/>
      <c r="FAV332" s="412"/>
      <c r="FAW332" s="412"/>
      <c r="FAX332" s="412"/>
      <c r="FAY332" s="412"/>
      <c r="FAZ332" s="412"/>
      <c r="FBA332" s="412"/>
      <c r="FBB332" s="412"/>
      <c r="FBC332" s="412"/>
      <c r="FBD332" s="412"/>
      <c r="FBE332" s="412"/>
      <c r="FBF332" s="412"/>
      <c r="FBG332" s="412"/>
      <c r="FBH332" s="412"/>
      <c r="FBI332" s="412"/>
      <c r="FBJ332" s="412"/>
      <c r="FBK332" s="412"/>
      <c r="FBL332" s="412"/>
      <c r="FBM332" s="412"/>
      <c r="FBN332" s="412"/>
      <c r="FBO332" s="412"/>
      <c r="FBP332" s="412"/>
      <c r="FBQ332" s="412"/>
      <c r="FBR332" s="413"/>
      <c r="FBS332" s="413"/>
      <c r="FBT332" s="413"/>
      <c r="FBU332" s="413"/>
      <c r="FBV332" s="413"/>
      <c r="FBW332" s="413"/>
      <c r="FBX332" s="413"/>
      <c r="FBY332" s="413"/>
      <c r="FBZ332" s="413"/>
      <c r="FCA332" s="413"/>
      <c r="FCB332" s="413"/>
      <c r="FCC332" s="413"/>
      <c r="FCD332" s="413"/>
      <c r="FCE332" s="413"/>
      <c r="FCF332" s="413"/>
      <c r="FCG332" s="413"/>
      <c r="FCH332" s="413"/>
      <c r="FCI332" s="413"/>
      <c r="FCJ332" s="413"/>
      <c r="FCK332" s="413"/>
      <c r="FCL332" s="413"/>
      <c r="FCM332" s="413"/>
      <c r="FCN332" s="413"/>
      <c r="FCO332" s="413"/>
      <c r="FCP332" s="414"/>
      <c r="FCQ332" s="414"/>
      <c r="FCR332" s="414"/>
      <c r="FCS332" s="414"/>
      <c r="FCT332" s="414"/>
      <c r="FCU332" s="413"/>
      <c r="FCV332" s="413"/>
      <c r="FCW332" s="414"/>
      <c r="FCX332" s="414"/>
      <c r="FCY332" s="413"/>
      <c r="FCZ332" s="413"/>
      <c r="FDA332" s="414"/>
      <c r="FDB332" s="414"/>
      <c r="FDC332" s="413"/>
      <c r="FDD332" s="413"/>
      <c r="FDE332" s="413"/>
      <c r="FDF332" s="413"/>
      <c r="FDG332" s="413"/>
      <c r="FDH332" s="413"/>
      <c r="FDI332" s="413"/>
      <c r="FDJ332" s="414"/>
      <c r="FDK332" s="414"/>
      <c r="FDL332" s="413"/>
      <c r="FDM332" s="413"/>
      <c r="FDN332" s="414"/>
      <c r="FDO332" s="414"/>
      <c r="FDP332" s="413"/>
      <c r="FDQ332" s="413"/>
      <c r="FDR332" s="413"/>
      <c r="FDS332" s="413"/>
      <c r="FDT332" s="413"/>
      <c r="FDU332" s="407"/>
      <c r="FDV332" s="439"/>
      <c r="FDW332" s="413"/>
      <c r="FDX332" s="413"/>
      <c r="FDY332" s="413"/>
      <c r="FDZ332" s="413"/>
      <c r="FEA332" s="413"/>
      <c r="FEB332" s="413"/>
      <c r="FEC332" s="413"/>
      <c r="FED332" s="412"/>
      <c r="FEE332" s="412"/>
      <c r="FEF332" s="412"/>
      <c r="FEG332" s="412"/>
      <c r="FEH332" s="412"/>
      <c r="FEI332" s="412"/>
      <c r="FEJ332" s="412"/>
      <c r="FEK332" s="412"/>
      <c r="FEL332" s="412"/>
      <c r="FEM332" s="412"/>
      <c r="FEN332" s="412"/>
      <c r="FEO332" s="412"/>
      <c r="FEP332" s="412"/>
      <c r="FEQ332" s="412"/>
      <c r="FER332" s="412"/>
      <c r="FES332" s="412"/>
      <c r="FET332" s="412"/>
      <c r="FEU332" s="412"/>
      <c r="FEV332" s="412"/>
      <c r="FEW332" s="412"/>
      <c r="FEX332" s="412"/>
      <c r="FEY332" s="412"/>
      <c r="FEZ332" s="412"/>
      <c r="FFA332" s="412"/>
      <c r="FFB332" s="412"/>
      <c r="FFC332" s="412"/>
      <c r="FFD332" s="412"/>
      <c r="FFE332" s="412"/>
      <c r="FFF332" s="412"/>
      <c r="FFG332" s="412"/>
      <c r="FFH332" s="412"/>
      <c r="FFI332" s="412"/>
      <c r="FFJ332" s="412"/>
      <c r="FFK332" s="412"/>
      <c r="FFL332" s="412"/>
      <c r="FFM332" s="412"/>
      <c r="FFN332" s="412"/>
      <c r="FFO332" s="412"/>
      <c r="FFP332" s="412"/>
      <c r="FFQ332" s="412"/>
      <c r="FFR332" s="412"/>
      <c r="FFS332" s="412"/>
      <c r="FFT332" s="412"/>
      <c r="FFU332" s="412"/>
      <c r="FFV332" s="413"/>
      <c r="FFW332" s="413"/>
      <c r="FFX332" s="413"/>
      <c r="FFY332" s="413"/>
      <c r="FFZ332" s="413"/>
      <c r="FGA332" s="413"/>
      <c r="FGB332" s="413"/>
      <c r="FGC332" s="413"/>
      <c r="FGD332" s="413"/>
      <c r="FGE332" s="413"/>
      <c r="FGF332" s="413"/>
      <c r="FGG332" s="413"/>
      <c r="FGH332" s="413"/>
      <c r="FGI332" s="413"/>
      <c r="FGJ332" s="413"/>
      <c r="FGK332" s="413"/>
      <c r="FGL332" s="413"/>
      <c r="FGM332" s="413"/>
      <c r="FGN332" s="413"/>
      <c r="FGO332" s="413"/>
      <c r="FGP332" s="413"/>
      <c r="FGQ332" s="413"/>
      <c r="FGR332" s="413"/>
      <c r="FGS332" s="413"/>
      <c r="FGT332" s="414"/>
      <c r="FGU332" s="414"/>
      <c r="FGV332" s="414"/>
      <c r="FGW332" s="414"/>
      <c r="FGX332" s="414"/>
      <c r="FGY332" s="413"/>
      <c r="FGZ332" s="413"/>
      <c r="FHA332" s="414"/>
      <c r="FHB332" s="414"/>
      <c r="FHC332" s="413"/>
      <c r="FHD332" s="413"/>
      <c r="FHE332" s="414"/>
      <c r="FHF332" s="414"/>
      <c r="FHG332" s="413"/>
      <c r="FHH332" s="413"/>
      <c r="FHI332" s="413"/>
      <c r="FHJ332" s="413"/>
      <c r="FHK332" s="413"/>
      <c r="FHL332" s="413"/>
      <c r="FHM332" s="413"/>
      <c r="FHN332" s="414"/>
      <c r="FHO332" s="414"/>
      <c r="FHP332" s="413"/>
      <c r="FHQ332" s="413"/>
      <c r="FHR332" s="414"/>
      <c r="FHS332" s="414"/>
      <c r="FHT332" s="413"/>
      <c r="FHU332" s="413"/>
      <c r="FHV332" s="413"/>
      <c r="FHW332" s="413"/>
      <c r="FHX332" s="413"/>
      <c r="FHY332" s="407"/>
      <c r="FHZ332" s="439"/>
      <c r="FIA332" s="413"/>
      <c r="FIB332" s="413"/>
      <c r="FIC332" s="413"/>
      <c r="FID332" s="413"/>
      <c r="FIE332" s="413"/>
      <c r="FIF332" s="413"/>
      <c r="FIG332" s="413"/>
      <c r="FIH332" s="412"/>
      <c r="FII332" s="412"/>
      <c r="FIJ332" s="412"/>
      <c r="FIK332" s="412"/>
      <c r="FIL332" s="412"/>
      <c r="FIM332" s="412"/>
      <c r="FIN332" s="412"/>
      <c r="FIO332" s="412"/>
      <c r="FIP332" s="412"/>
      <c r="FIQ332" s="412"/>
      <c r="FIR332" s="412"/>
      <c r="FIS332" s="412"/>
      <c r="FIT332" s="412"/>
      <c r="FIU332" s="412"/>
      <c r="FIV332" s="412"/>
      <c r="FIW332" s="412"/>
      <c r="FIX332" s="412"/>
      <c r="FIY332" s="412"/>
      <c r="FIZ332" s="412"/>
      <c r="FJA332" s="412"/>
      <c r="FJB332" s="412"/>
      <c r="FJC332" s="412"/>
      <c r="FJD332" s="412"/>
      <c r="FJE332" s="412"/>
      <c r="FJF332" s="412"/>
      <c r="FJG332" s="412"/>
      <c r="FJH332" s="412"/>
      <c r="FJI332" s="412"/>
      <c r="FJJ332" s="412"/>
      <c r="FJK332" s="412"/>
      <c r="FJL332" s="412"/>
      <c r="FJM332" s="412"/>
      <c r="FJN332" s="412"/>
      <c r="FJO332" s="412"/>
      <c r="FJP332" s="412"/>
      <c r="FJQ332" s="412"/>
      <c r="FJR332" s="412"/>
      <c r="FJS332" s="412"/>
      <c r="FJT332" s="412"/>
      <c r="FJU332" s="412"/>
      <c r="FJV332" s="412"/>
      <c r="FJW332" s="412"/>
      <c r="FJX332" s="412"/>
      <c r="FJY332" s="412"/>
      <c r="FJZ332" s="413"/>
      <c r="FKA332" s="413"/>
      <c r="FKB332" s="413"/>
      <c r="FKC332" s="413"/>
      <c r="FKD332" s="413"/>
      <c r="FKE332" s="413"/>
      <c r="FKF332" s="413"/>
      <c r="FKG332" s="413"/>
      <c r="FKH332" s="413"/>
      <c r="FKI332" s="413"/>
      <c r="FKJ332" s="413"/>
      <c r="FKK332" s="413"/>
      <c r="FKL332" s="413"/>
      <c r="FKM332" s="413"/>
      <c r="FKN332" s="413"/>
      <c r="FKO332" s="413"/>
      <c r="FKP332" s="413"/>
      <c r="FKQ332" s="413"/>
      <c r="FKR332" s="413"/>
      <c r="FKS332" s="413"/>
      <c r="FKT332" s="413"/>
      <c r="FKU332" s="413"/>
      <c r="FKV332" s="413"/>
      <c r="FKW332" s="413"/>
      <c r="FKX332" s="414"/>
      <c r="FKY332" s="414"/>
      <c r="FKZ332" s="414"/>
      <c r="FLA332" s="414"/>
      <c r="FLB332" s="414"/>
      <c r="FLC332" s="413"/>
      <c r="FLD332" s="413"/>
      <c r="FLE332" s="414"/>
      <c r="FLF332" s="414"/>
      <c r="FLG332" s="413"/>
      <c r="FLH332" s="413"/>
      <c r="FLI332" s="414"/>
      <c r="FLJ332" s="414"/>
      <c r="FLK332" s="413"/>
      <c r="FLL332" s="413"/>
      <c r="FLM332" s="413"/>
      <c r="FLN332" s="413"/>
      <c r="FLO332" s="413"/>
      <c r="FLP332" s="413"/>
      <c r="FLQ332" s="413"/>
      <c r="FLR332" s="414"/>
      <c r="FLS332" s="414"/>
      <c r="FLT332" s="413"/>
      <c r="FLU332" s="413"/>
      <c r="FLV332" s="414"/>
      <c r="FLW332" s="414"/>
      <c r="FLX332" s="413"/>
      <c r="FLY332" s="413"/>
      <c r="FLZ332" s="413"/>
      <c r="FMA332" s="413"/>
      <c r="FMB332" s="413"/>
      <c r="FMC332" s="407"/>
      <c r="FMD332" s="439"/>
      <c r="FME332" s="413"/>
      <c r="FMF332" s="413"/>
      <c r="FMG332" s="413"/>
      <c r="FMH332" s="413"/>
      <c r="FMI332" s="413"/>
      <c r="FMJ332" s="413"/>
      <c r="FMK332" s="413"/>
      <c r="FML332" s="412"/>
      <c r="FMM332" s="412"/>
      <c r="FMN332" s="412"/>
      <c r="FMO332" s="412"/>
      <c r="FMP332" s="412"/>
      <c r="FMQ332" s="412"/>
      <c r="FMR332" s="412"/>
      <c r="FMS332" s="412"/>
      <c r="FMT332" s="412"/>
      <c r="FMU332" s="412"/>
      <c r="FMV332" s="412"/>
      <c r="FMW332" s="412"/>
      <c r="FMX332" s="412"/>
      <c r="FMY332" s="412"/>
      <c r="FMZ332" s="412"/>
      <c r="FNA332" s="412"/>
      <c r="FNB332" s="412"/>
      <c r="FNC332" s="412"/>
      <c r="FND332" s="412"/>
      <c r="FNE332" s="412"/>
      <c r="FNF332" s="412"/>
      <c r="FNG332" s="412"/>
      <c r="FNH332" s="412"/>
      <c r="FNI332" s="412"/>
      <c r="FNJ332" s="412"/>
      <c r="FNK332" s="412"/>
      <c r="FNL332" s="412"/>
      <c r="FNM332" s="412"/>
      <c r="FNN332" s="412"/>
      <c r="FNO332" s="412"/>
      <c r="FNP332" s="412"/>
      <c r="FNQ332" s="412"/>
      <c r="FNR332" s="412"/>
      <c r="FNS332" s="412"/>
      <c r="FNT332" s="412"/>
      <c r="FNU332" s="412"/>
      <c r="FNV332" s="412"/>
      <c r="FNW332" s="412"/>
      <c r="FNX332" s="412"/>
      <c r="FNY332" s="412"/>
      <c r="FNZ332" s="412"/>
      <c r="FOA332" s="412"/>
      <c r="FOB332" s="412"/>
      <c r="FOC332" s="412"/>
      <c r="FOD332" s="413"/>
      <c r="FOE332" s="413"/>
      <c r="FOF332" s="413"/>
      <c r="FOG332" s="413"/>
      <c r="FOH332" s="413"/>
      <c r="FOI332" s="413"/>
      <c r="FOJ332" s="413"/>
      <c r="FOK332" s="413"/>
      <c r="FOL332" s="413"/>
      <c r="FOM332" s="413"/>
      <c r="FON332" s="413"/>
      <c r="FOO332" s="413"/>
      <c r="FOP332" s="413"/>
      <c r="FOQ332" s="413"/>
      <c r="FOR332" s="413"/>
      <c r="FOS332" s="413"/>
      <c r="FOT332" s="413"/>
      <c r="FOU332" s="413"/>
      <c r="FOV332" s="413"/>
      <c r="FOW332" s="413"/>
      <c r="FOX332" s="413"/>
      <c r="FOY332" s="413"/>
      <c r="FOZ332" s="413"/>
      <c r="FPA332" s="413"/>
      <c r="FPB332" s="414"/>
      <c r="FPC332" s="414"/>
      <c r="FPD332" s="414"/>
      <c r="FPE332" s="414"/>
      <c r="FPF332" s="414"/>
      <c r="FPG332" s="413"/>
      <c r="FPH332" s="413"/>
      <c r="FPI332" s="414"/>
      <c r="FPJ332" s="414"/>
      <c r="FPK332" s="413"/>
      <c r="FPL332" s="413"/>
      <c r="FPM332" s="414"/>
      <c r="FPN332" s="414"/>
      <c r="FPO332" s="413"/>
      <c r="FPP332" s="413"/>
      <c r="FPQ332" s="413"/>
      <c r="FPR332" s="413"/>
      <c r="FPS332" s="413"/>
      <c r="FPT332" s="413"/>
      <c r="FPU332" s="413"/>
      <c r="FPV332" s="414"/>
      <c r="FPW332" s="414"/>
      <c r="FPX332" s="413"/>
      <c r="FPY332" s="413"/>
      <c r="FPZ332" s="414"/>
      <c r="FQA332" s="414"/>
      <c r="FQB332" s="413"/>
      <c r="FQC332" s="413"/>
      <c r="FQD332" s="413"/>
      <c r="FQE332" s="413"/>
      <c r="FQF332" s="413"/>
      <c r="FQG332" s="407"/>
      <c r="FQH332" s="439"/>
      <c r="FQI332" s="413"/>
      <c r="FQJ332" s="413"/>
      <c r="FQK332" s="413"/>
      <c r="FQL332" s="413"/>
      <c r="FQM332" s="413"/>
      <c r="FQN332" s="413"/>
      <c r="FQO332" s="413"/>
      <c r="FQP332" s="412"/>
      <c r="FQQ332" s="412"/>
      <c r="FQR332" s="412"/>
      <c r="FQS332" s="412"/>
      <c r="FQT332" s="412"/>
      <c r="FQU332" s="412"/>
      <c r="FQV332" s="412"/>
      <c r="FQW332" s="412"/>
      <c r="FQX332" s="412"/>
      <c r="FQY332" s="412"/>
      <c r="FQZ332" s="412"/>
      <c r="FRA332" s="412"/>
      <c r="FRB332" s="412"/>
      <c r="FRC332" s="412"/>
      <c r="FRD332" s="412"/>
      <c r="FRE332" s="412"/>
      <c r="FRF332" s="412"/>
      <c r="FRG332" s="412"/>
      <c r="FRH332" s="412"/>
      <c r="FRI332" s="412"/>
      <c r="FRJ332" s="412"/>
      <c r="FRK332" s="412"/>
      <c r="FRL332" s="412"/>
      <c r="FRM332" s="412"/>
      <c r="FRN332" s="412"/>
      <c r="FRO332" s="412"/>
      <c r="FRP332" s="412"/>
      <c r="FRQ332" s="412"/>
      <c r="FRR332" s="412"/>
      <c r="FRS332" s="412"/>
      <c r="FRT332" s="412"/>
      <c r="FRU332" s="412"/>
      <c r="FRV332" s="412"/>
      <c r="FRW332" s="412"/>
      <c r="FRX332" s="412"/>
      <c r="FRY332" s="412"/>
      <c r="FRZ332" s="412"/>
      <c r="FSA332" s="412"/>
      <c r="FSB332" s="412"/>
      <c r="FSC332" s="412"/>
      <c r="FSD332" s="412"/>
      <c r="FSE332" s="412"/>
      <c r="FSF332" s="412"/>
      <c r="FSG332" s="412"/>
      <c r="FSH332" s="413"/>
      <c r="FSI332" s="413"/>
      <c r="FSJ332" s="413"/>
      <c r="FSK332" s="413"/>
      <c r="FSL332" s="413"/>
      <c r="FSM332" s="413"/>
      <c r="FSN332" s="413"/>
      <c r="FSO332" s="413"/>
      <c r="FSP332" s="413"/>
      <c r="FSQ332" s="413"/>
      <c r="FSR332" s="413"/>
      <c r="FSS332" s="413"/>
      <c r="FST332" s="413"/>
      <c r="FSU332" s="413"/>
      <c r="FSV332" s="413"/>
      <c r="FSW332" s="413"/>
      <c r="FSX332" s="413"/>
      <c r="FSY332" s="413"/>
      <c r="FSZ332" s="413"/>
      <c r="FTA332" s="413"/>
      <c r="FTB332" s="413"/>
      <c r="FTC332" s="413"/>
      <c r="FTD332" s="413"/>
      <c r="FTE332" s="413"/>
      <c r="FTF332" s="414"/>
      <c r="FTG332" s="414"/>
      <c r="FTH332" s="414"/>
      <c r="FTI332" s="414"/>
      <c r="FTJ332" s="414"/>
      <c r="FTK332" s="413"/>
      <c r="FTL332" s="413"/>
      <c r="FTM332" s="414"/>
      <c r="FTN332" s="414"/>
      <c r="FTO332" s="413"/>
      <c r="FTP332" s="413"/>
      <c r="FTQ332" s="414"/>
      <c r="FTR332" s="414"/>
      <c r="FTS332" s="413"/>
      <c r="FTT332" s="413"/>
      <c r="FTU332" s="413"/>
      <c r="FTV332" s="413"/>
      <c r="FTW332" s="413"/>
      <c r="FTX332" s="413"/>
      <c r="FTY332" s="413"/>
      <c r="FTZ332" s="414"/>
      <c r="FUA332" s="414"/>
      <c r="FUB332" s="413"/>
      <c r="FUC332" s="413"/>
      <c r="FUD332" s="414"/>
      <c r="FUE332" s="414"/>
      <c r="FUF332" s="413"/>
      <c r="FUG332" s="413"/>
      <c r="FUH332" s="413"/>
      <c r="FUI332" s="413"/>
      <c r="FUJ332" s="413"/>
      <c r="FUK332" s="407"/>
      <c r="FUL332" s="439"/>
      <c r="FUM332" s="413"/>
      <c r="FUN332" s="413"/>
      <c r="FUO332" s="413"/>
      <c r="FUP332" s="413"/>
      <c r="FUQ332" s="413"/>
      <c r="FUR332" s="413"/>
      <c r="FUS332" s="413"/>
      <c r="FUT332" s="412"/>
      <c r="FUU332" s="412"/>
      <c r="FUV332" s="412"/>
      <c r="FUW332" s="412"/>
      <c r="FUX332" s="412"/>
      <c r="FUY332" s="412"/>
      <c r="FUZ332" s="412"/>
      <c r="FVA332" s="412"/>
      <c r="FVB332" s="412"/>
      <c r="FVC332" s="412"/>
      <c r="FVD332" s="412"/>
      <c r="FVE332" s="412"/>
      <c r="FVF332" s="412"/>
      <c r="FVG332" s="412"/>
      <c r="FVH332" s="412"/>
      <c r="FVI332" s="412"/>
      <c r="FVJ332" s="412"/>
      <c r="FVK332" s="412"/>
      <c r="FVL332" s="412"/>
      <c r="FVM332" s="412"/>
      <c r="FVN332" s="412"/>
      <c r="FVO332" s="412"/>
      <c r="FVP332" s="412"/>
      <c r="FVQ332" s="412"/>
      <c r="FVR332" s="412"/>
      <c r="FVS332" s="412"/>
      <c r="FVT332" s="412"/>
      <c r="FVU332" s="412"/>
      <c r="FVV332" s="412"/>
      <c r="FVW332" s="412"/>
      <c r="FVX332" s="412"/>
      <c r="FVY332" s="412"/>
      <c r="FVZ332" s="412"/>
      <c r="FWA332" s="412"/>
      <c r="FWB332" s="412"/>
      <c r="FWC332" s="412"/>
      <c r="FWD332" s="412"/>
      <c r="FWE332" s="412"/>
      <c r="FWF332" s="412"/>
      <c r="FWG332" s="412"/>
      <c r="FWH332" s="412"/>
      <c r="FWI332" s="412"/>
      <c r="FWJ332" s="412"/>
      <c r="FWK332" s="412"/>
      <c r="FWL332" s="413"/>
      <c r="FWM332" s="413"/>
      <c r="FWN332" s="413"/>
      <c r="FWO332" s="413"/>
      <c r="FWP332" s="413"/>
      <c r="FWQ332" s="413"/>
      <c r="FWR332" s="413"/>
      <c r="FWS332" s="413"/>
      <c r="FWT332" s="413"/>
      <c r="FWU332" s="413"/>
      <c r="FWV332" s="413"/>
      <c r="FWW332" s="413"/>
      <c r="FWX332" s="413"/>
      <c r="FWY332" s="413"/>
      <c r="FWZ332" s="413"/>
      <c r="FXA332" s="413"/>
      <c r="FXB332" s="413"/>
      <c r="FXC332" s="413"/>
      <c r="FXD332" s="413"/>
      <c r="FXE332" s="413"/>
      <c r="FXF332" s="413"/>
      <c r="FXG332" s="413"/>
      <c r="FXH332" s="413"/>
      <c r="FXI332" s="413"/>
      <c r="FXJ332" s="414"/>
      <c r="FXK332" s="414"/>
      <c r="FXL332" s="414"/>
      <c r="FXM332" s="414"/>
      <c r="FXN332" s="414"/>
      <c r="FXO332" s="413"/>
      <c r="FXP332" s="413"/>
      <c r="FXQ332" s="414"/>
      <c r="FXR332" s="414"/>
      <c r="FXS332" s="413"/>
      <c r="FXT332" s="413"/>
      <c r="FXU332" s="414"/>
      <c r="FXV332" s="414"/>
      <c r="FXW332" s="413"/>
      <c r="FXX332" s="413"/>
      <c r="FXY332" s="413"/>
      <c r="FXZ332" s="413"/>
      <c r="FYA332" s="413"/>
      <c r="FYB332" s="413"/>
      <c r="FYC332" s="413"/>
      <c r="FYD332" s="414"/>
      <c r="FYE332" s="414"/>
      <c r="FYF332" s="413"/>
      <c r="FYG332" s="413"/>
      <c r="FYH332" s="414"/>
      <c r="FYI332" s="414"/>
      <c r="FYJ332" s="413"/>
      <c r="FYK332" s="413"/>
      <c r="FYL332" s="413"/>
      <c r="FYM332" s="413"/>
      <c r="FYN332" s="413"/>
      <c r="FYO332" s="407"/>
      <c r="FYP332" s="439"/>
      <c r="FYQ332" s="413"/>
      <c r="FYR332" s="413"/>
      <c r="FYS332" s="413"/>
      <c r="FYT332" s="413"/>
      <c r="FYU332" s="413"/>
      <c r="FYV332" s="413"/>
      <c r="FYW332" s="413"/>
      <c r="FYX332" s="412"/>
      <c r="FYY332" s="412"/>
      <c r="FYZ332" s="412"/>
      <c r="FZA332" s="412"/>
      <c r="FZB332" s="412"/>
      <c r="FZC332" s="412"/>
      <c r="FZD332" s="412"/>
      <c r="FZE332" s="412"/>
      <c r="FZF332" s="412"/>
      <c r="FZG332" s="412"/>
      <c r="FZH332" s="412"/>
      <c r="FZI332" s="412"/>
      <c r="FZJ332" s="412"/>
      <c r="FZK332" s="412"/>
      <c r="FZL332" s="412"/>
      <c r="FZM332" s="412"/>
      <c r="FZN332" s="412"/>
      <c r="FZO332" s="412"/>
      <c r="FZP332" s="412"/>
      <c r="FZQ332" s="412"/>
      <c r="FZR332" s="412"/>
      <c r="FZS332" s="412"/>
      <c r="FZT332" s="412"/>
      <c r="FZU332" s="412"/>
      <c r="FZV332" s="412"/>
      <c r="FZW332" s="412"/>
      <c r="FZX332" s="412"/>
      <c r="FZY332" s="412"/>
      <c r="FZZ332" s="412"/>
      <c r="GAA332" s="412"/>
      <c r="GAB332" s="412"/>
      <c r="GAC332" s="412"/>
      <c r="GAD332" s="412"/>
      <c r="GAE332" s="412"/>
      <c r="GAF332" s="412"/>
      <c r="GAG332" s="412"/>
      <c r="GAH332" s="412"/>
      <c r="GAI332" s="412"/>
      <c r="GAJ332" s="412"/>
      <c r="GAK332" s="412"/>
      <c r="GAL332" s="412"/>
      <c r="GAM332" s="412"/>
      <c r="GAN332" s="412"/>
      <c r="GAO332" s="412"/>
      <c r="GAP332" s="413"/>
      <c r="GAQ332" s="413"/>
      <c r="GAR332" s="413"/>
      <c r="GAS332" s="413"/>
      <c r="GAT332" s="413"/>
      <c r="GAU332" s="413"/>
      <c r="GAV332" s="413"/>
      <c r="GAW332" s="413"/>
      <c r="GAX332" s="413"/>
      <c r="GAY332" s="413"/>
      <c r="GAZ332" s="413"/>
      <c r="GBA332" s="413"/>
      <c r="GBB332" s="413"/>
      <c r="GBC332" s="413"/>
      <c r="GBD332" s="413"/>
      <c r="GBE332" s="413"/>
      <c r="GBF332" s="413"/>
      <c r="GBG332" s="413"/>
      <c r="GBH332" s="413"/>
      <c r="GBI332" s="413"/>
      <c r="GBJ332" s="413"/>
      <c r="GBK332" s="413"/>
      <c r="GBL332" s="413"/>
      <c r="GBM332" s="413"/>
      <c r="GBN332" s="414"/>
      <c r="GBO332" s="414"/>
      <c r="GBP332" s="414"/>
      <c r="GBQ332" s="414"/>
      <c r="GBR332" s="414"/>
      <c r="GBS332" s="413"/>
      <c r="GBT332" s="413"/>
      <c r="GBU332" s="414"/>
      <c r="GBV332" s="414"/>
      <c r="GBW332" s="413"/>
      <c r="GBX332" s="413"/>
      <c r="GBY332" s="414"/>
      <c r="GBZ332" s="414"/>
      <c r="GCA332" s="413"/>
      <c r="GCB332" s="413"/>
      <c r="GCC332" s="413"/>
      <c r="GCD332" s="413"/>
      <c r="GCE332" s="413"/>
      <c r="GCF332" s="413"/>
      <c r="GCG332" s="413"/>
      <c r="GCH332" s="414"/>
      <c r="GCI332" s="414"/>
      <c r="GCJ332" s="413"/>
      <c r="GCK332" s="413"/>
      <c r="GCL332" s="414"/>
      <c r="GCM332" s="414"/>
      <c r="GCN332" s="413"/>
      <c r="GCO332" s="413"/>
      <c r="GCP332" s="413"/>
      <c r="GCQ332" s="413"/>
      <c r="GCR332" s="413"/>
      <c r="GCS332" s="407"/>
      <c r="GCT332" s="439"/>
      <c r="GCU332" s="413"/>
      <c r="GCV332" s="413"/>
      <c r="GCW332" s="413"/>
      <c r="GCX332" s="413"/>
      <c r="GCY332" s="413"/>
      <c r="GCZ332" s="413"/>
      <c r="GDA332" s="413"/>
      <c r="GDB332" s="412"/>
      <c r="GDC332" s="412"/>
      <c r="GDD332" s="412"/>
      <c r="GDE332" s="412"/>
      <c r="GDF332" s="412"/>
      <c r="GDG332" s="412"/>
      <c r="GDH332" s="412"/>
      <c r="GDI332" s="412"/>
      <c r="GDJ332" s="412"/>
      <c r="GDK332" s="412"/>
      <c r="GDL332" s="412"/>
      <c r="GDM332" s="412"/>
      <c r="GDN332" s="412"/>
      <c r="GDO332" s="412"/>
      <c r="GDP332" s="412"/>
      <c r="GDQ332" s="412"/>
      <c r="GDR332" s="412"/>
      <c r="GDS332" s="412"/>
      <c r="GDT332" s="412"/>
      <c r="GDU332" s="412"/>
      <c r="GDV332" s="412"/>
      <c r="GDW332" s="412"/>
      <c r="GDX332" s="412"/>
      <c r="GDY332" s="412"/>
      <c r="GDZ332" s="412"/>
      <c r="GEA332" s="412"/>
      <c r="GEB332" s="412"/>
      <c r="GEC332" s="412"/>
      <c r="GED332" s="412"/>
      <c r="GEE332" s="412"/>
      <c r="GEF332" s="412"/>
      <c r="GEG332" s="412"/>
      <c r="GEH332" s="412"/>
      <c r="GEI332" s="412"/>
      <c r="GEJ332" s="412"/>
      <c r="GEK332" s="412"/>
      <c r="GEL332" s="412"/>
      <c r="GEM332" s="412"/>
      <c r="GEN332" s="412"/>
      <c r="GEO332" s="412"/>
      <c r="GEP332" s="412"/>
      <c r="GEQ332" s="412"/>
      <c r="GER332" s="412"/>
      <c r="GES332" s="412"/>
      <c r="GET332" s="413"/>
      <c r="GEU332" s="413"/>
      <c r="GEV332" s="413"/>
      <c r="GEW332" s="413"/>
      <c r="GEX332" s="413"/>
      <c r="GEY332" s="413"/>
      <c r="GEZ332" s="413"/>
      <c r="GFA332" s="413"/>
      <c r="GFB332" s="413"/>
      <c r="GFC332" s="413"/>
      <c r="GFD332" s="413"/>
      <c r="GFE332" s="413"/>
      <c r="GFF332" s="413"/>
      <c r="GFG332" s="413"/>
      <c r="GFH332" s="413"/>
      <c r="GFI332" s="413"/>
      <c r="GFJ332" s="413"/>
      <c r="GFK332" s="413"/>
      <c r="GFL332" s="413"/>
      <c r="GFM332" s="413"/>
      <c r="GFN332" s="413"/>
      <c r="GFO332" s="413"/>
      <c r="GFP332" s="413"/>
      <c r="GFQ332" s="413"/>
      <c r="GFR332" s="414"/>
      <c r="GFS332" s="414"/>
      <c r="GFT332" s="414"/>
      <c r="GFU332" s="414"/>
      <c r="GFV332" s="414"/>
      <c r="GFW332" s="413"/>
      <c r="GFX332" s="413"/>
      <c r="GFY332" s="414"/>
      <c r="GFZ332" s="414"/>
      <c r="GGA332" s="413"/>
      <c r="GGB332" s="413"/>
      <c r="GGC332" s="414"/>
      <c r="GGD332" s="414"/>
      <c r="GGE332" s="413"/>
      <c r="GGF332" s="413"/>
      <c r="GGG332" s="413"/>
      <c r="GGH332" s="413"/>
      <c r="GGI332" s="413"/>
      <c r="GGJ332" s="413"/>
      <c r="GGK332" s="413"/>
      <c r="GGL332" s="414"/>
      <c r="GGM332" s="414"/>
      <c r="GGN332" s="413"/>
      <c r="GGO332" s="413"/>
      <c r="GGP332" s="414"/>
      <c r="GGQ332" s="414"/>
      <c r="GGR332" s="413"/>
      <c r="GGS332" s="413"/>
      <c r="GGT332" s="413"/>
      <c r="GGU332" s="413"/>
      <c r="GGV332" s="413"/>
      <c r="GGW332" s="407"/>
      <c r="GGX332" s="439"/>
      <c r="GGY332" s="413"/>
      <c r="GGZ332" s="413"/>
      <c r="GHA332" s="413"/>
      <c r="GHB332" s="413"/>
      <c r="GHC332" s="413"/>
      <c r="GHD332" s="413"/>
      <c r="GHE332" s="413"/>
      <c r="GHF332" s="412"/>
      <c r="GHG332" s="412"/>
      <c r="GHH332" s="412"/>
      <c r="GHI332" s="412"/>
      <c r="GHJ332" s="412"/>
      <c r="GHK332" s="412"/>
      <c r="GHL332" s="412"/>
      <c r="GHM332" s="412"/>
      <c r="GHN332" s="412"/>
      <c r="GHO332" s="412"/>
      <c r="GHP332" s="412"/>
      <c r="GHQ332" s="412"/>
      <c r="GHR332" s="412"/>
      <c r="GHS332" s="412"/>
      <c r="GHT332" s="412"/>
      <c r="GHU332" s="412"/>
      <c r="GHV332" s="412"/>
      <c r="GHW332" s="412"/>
      <c r="GHX332" s="412"/>
      <c r="GHY332" s="412"/>
      <c r="GHZ332" s="412"/>
      <c r="GIA332" s="412"/>
      <c r="GIB332" s="412"/>
      <c r="GIC332" s="412"/>
      <c r="GID332" s="412"/>
      <c r="GIE332" s="412"/>
      <c r="GIF332" s="412"/>
      <c r="GIG332" s="412"/>
      <c r="GIH332" s="412"/>
      <c r="GII332" s="412"/>
      <c r="GIJ332" s="412"/>
      <c r="GIK332" s="412"/>
      <c r="GIL332" s="412"/>
      <c r="GIM332" s="412"/>
      <c r="GIN332" s="412"/>
      <c r="GIO332" s="412"/>
      <c r="GIP332" s="412"/>
      <c r="GIQ332" s="412"/>
      <c r="GIR332" s="412"/>
      <c r="GIS332" s="412"/>
      <c r="GIT332" s="412"/>
      <c r="GIU332" s="412"/>
      <c r="GIV332" s="412"/>
      <c r="GIW332" s="412"/>
      <c r="GIX332" s="413"/>
      <c r="GIY332" s="413"/>
      <c r="GIZ332" s="413"/>
      <c r="GJA332" s="413"/>
      <c r="GJB332" s="413"/>
      <c r="GJC332" s="413"/>
      <c r="GJD332" s="413"/>
      <c r="GJE332" s="413"/>
      <c r="GJF332" s="413"/>
      <c r="GJG332" s="413"/>
      <c r="GJH332" s="413"/>
      <c r="GJI332" s="413"/>
      <c r="GJJ332" s="413"/>
      <c r="GJK332" s="413"/>
      <c r="GJL332" s="413"/>
      <c r="GJM332" s="413"/>
      <c r="GJN332" s="413"/>
      <c r="GJO332" s="413"/>
      <c r="GJP332" s="413"/>
      <c r="GJQ332" s="413"/>
      <c r="GJR332" s="413"/>
      <c r="GJS332" s="413"/>
      <c r="GJT332" s="413"/>
      <c r="GJU332" s="413"/>
      <c r="GJV332" s="414"/>
      <c r="GJW332" s="414"/>
      <c r="GJX332" s="414"/>
      <c r="GJY332" s="414"/>
      <c r="GJZ332" s="414"/>
      <c r="GKA332" s="413"/>
      <c r="GKB332" s="413"/>
      <c r="GKC332" s="414"/>
      <c r="GKD332" s="414"/>
      <c r="GKE332" s="413"/>
      <c r="GKF332" s="413"/>
      <c r="GKG332" s="414"/>
      <c r="GKH332" s="414"/>
      <c r="GKI332" s="413"/>
      <c r="GKJ332" s="413"/>
      <c r="GKK332" s="413"/>
      <c r="GKL332" s="413"/>
      <c r="GKM332" s="413"/>
      <c r="GKN332" s="413"/>
      <c r="GKO332" s="413"/>
      <c r="GKP332" s="414"/>
      <c r="GKQ332" s="414"/>
      <c r="GKR332" s="413"/>
      <c r="GKS332" s="413"/>
      <c r="GKT332" s="414"/>
      <c r="GKU332" s="414"/>
      <c r="GKV332" s="413"/>
      <c r="GKW332" s="413"/>
      <c r="GKX332" s="413"/>
      <c r="GKY332" s="413"/>
      <c r="GKZ332" s="413"/>
      <c r="GLA332" s="407"/>
      <c r="GLB332" s="439"/>
      <c r="GLC332" s="413"/>
      <c r="GLD332" s="413"/>
      <c r="GLE332" s="413"/>
      <c r="GLF332" s="413"/>
      <c r="GLG332" s="413"/>
      <c r="GLH332" s="413"/>
      <c r="GLI332" s="413"/>
      <c r="GLJ332" s="412"/>
      <c r="GLK332" s="412"/>
      <c r="GLL332" s="412"/>
      <c r="GLM332" s="412"/>
      <c r="GLN332" s="412"/>
      <c r="GLO332" s="412"/>
      <c r="GLP332" s="412"/>
      <c r="GLQ332" s="412"/>
      <c r="GLR332" s="412"/>
      <c r="GLS332" s="412"/>
      <c r="GLT332" s="412"/>
      <c r="GLU332" s="412"/>
      <c r="GLV332" s="412"/>
      <c r="GLW332" s="412"/>
      <c r="GLX332" s="412"/>
      <c r="GLY332" s="412"/>
      <c r="GLZ332" s="412"/>
      <c r="GMA332" s="412"/>
      <c r="GMB332" s="412"/>
      <c r="GMC332" s="412"/>
      <c r="GMD332" s="412"/>
      <c r="GME332" s="412"/>
      <c r="GMF332" s="412"/>
      <c r="GMG332" s="412"/>
      <c r="GMH332" s="412"/>
      <c r="GMI332" s="412"/>
      <c r="GMJ332" s="412"/>
      <c r="GMK332" s="412"/>
      <c r="GML332" s="412"/>
      <c r="GMM332" s="412"/>
      <c r="GMN332" s="412"/>
      <c r="GMO332" s="412"/>
      <c r="GMP332" s="412"/>
      <c r="GMQ332" s="412"/>
      <c r="GMR332" s="412"/>
      <c r="GMS332" s="412"/>
      <c r="GMT332" s="412"/>
      <c r="GMU332" s="412"/>
      <c r="GMV332" s="412"/>
      <c r="GMW332" s="412"/>
      <c r="GMX332" s="412"/>
      <c r="GMY332" s="412"/>
      <c r="GMZ332" s="412"/>
      <c r="GNA332" s="412"/>
      <c r="GNB332" s="413"/>
      <c r="GNC332" s="413"/>
      <c r="GND332" s="413"/>
      <c r="GNE332" s="413"/>
      <c r="GNF332" s="413"/>
      <c r="GNG332" s="413"/>
      <c r="GNH332" s="413"/>
      <c r="GNI332" s="413"/>
      <c r="GNJ332" s="413"/>
      <c r="GNK332" s="413"/>
      <c r="GNL332" s="413"/>
      <c r="GNM332" s="413"/>
      <c r="GNN332" s="413"/>
      <c r="GNO332" s="413"/>
      <c r="GNP332" s="413"/>
      <c r="GNQ332" s="413"/>
      <c r="GNR332" s="413"/>
      <c r="GNS332" s="413"/>
      <c r="GNT332" s="413"/>
      <c r="GNU332" s="413"/>
      <c r="GNV332" s="413"/>
      <c r="GNW332" s="413"/>
      <c r="GNX332" s="413"/>
      <c r="GNY332" s="413"/>
      <c r="GNZ332" s="414"/>
      <c r="GOA332" s="414"/>
      <c r="GOB332" s="414"/>
      <c r="GOC332" s="414"/>
      <c r="GOD332" s="414"/>
      <c r="GOE332" s="413"/>
      <c r="GOF332" s="413"/>
      <c r="GOG332" s="414"/>
      <c r="GOH332" s="414"/>
      <c r="GOI332" s="413"/>
      <c r="GOJ332" s="413"/>
      <c r="GOK332" s="414"/>
      <c r="GOL332" s="414"/>
      <c r="GOM332" s="413"/>
      <c r="GON332" s="413"/>
      <c r="GOO332" s="413"/>
      <c r="GOP332" s="413"/>
      <c r="GOQ332" s="413"/>
      <c r="GOR332" s="413"/>
      <c r="GOS332" s="413"/>
      <c r="GOT332" s="414"/>
      <c r="GOU332" s="414"/>
      <c r="GOV332" s="413"/>
      <c r="GOW332" s="413"/>
      <c r="GOX332" s="414"/>
      <c r="GOY332" s="414"/>
      <c r="GOZ332" s="413"/>
      <c r="GPA332" s="413"/>
      <c r="GPB332" s="413"/>
      <c r="GPC332" s="413"/>
      <c r="GPD332" s="413"/>
      <c r="GPE332" s="407"/>
      <c r="GPF332" s="439"/>
      <c r="GPG332" s="413"/>
      <c r="GPH332" s="413"/>
      <c r="GPI332" s="413"/>
      <c r="GPJ332" s="413"/>
      <c r="GPK332" s="413"/>
      <c r="GPL332" s="413"/>
      <c r="GPM332" s="413"/>
      <c r="GPN332" s="412"/>
      <c r="GPO332" s="412"/>
      <c r="GPP332" s="412"/>
      <c r="GPQ332" s="412"/>
      <c r="GPR332" s="412"/>
      <c r="GPS332" s="412"/>
      <c r="GPT332" s="412"/>
      <c r="GPU332" s="412"/>
      <c r="GPV332" s="412"/>
      <c r="GPW332" s="412"/>
      <c r="GPX332" s="412"/>
      <c r="GPY332" s="412"/>
      <c r="GPZ332" s="412"/>
      <c r="GQA332" s="412"/>
      <c r="GQB332" s="412"/>
      <c r="GQC332" s="412"/>
      <c r="GQD332" s="412"/>
      <c r="GQE332" s="412"/>
      <c r="GQF332" s="412"/>
      <c r="GQG332" s="412"/>
      <c r="GQH332" s="412"/>
      <c r="GQI332" s="412"/>
      <c r="GQJ332" s="412"/>
      <c r="GQK332" s="412"/>
      <c r="GQL332" s="412"/>
      <c r="GQM332" s="412"/>
      <c r="GQN332" s="412"/>
      <c r="GQO332" s="412"/>
      <c r="GQP332" s="412"/>
      <c r="GQQ332" s="412"/>
      <c r="GQR332" s="412"/>
      <c r="GQS332" s="412"/>
      <c r="GQT332" s="412"/>
      <c r="GQU332" s="412"/>
      <c r="GQV332" s="412"/>
      <c r="GQW332" s="412"/>
      <c r="GQX332" s="412"/>
      <c r="GQY332" s="412"/>
      <c r="GQZ332" s="412"/>
      <c r="GRA332" s="412"/>
      <c r="GRB332" s="412"/>
      <c r="GRC332" s="412"/>
      <c r="GRD332" s="412"/>
      <c r="GRE332" s="412"/>
      <c r="GRF332" s="413"/>
      <c r="GRG332" s="413"/>
      <c r="GRH332" s="413"/>
      <c r="GRI332" s="413"/>
      <c r="GRJ332" s="413"/>
      <c r="GRK332" s="413"/>
      <c r="GRL332" s="413"/>
      <c r="GRM332" s="413"/>
      <c r="GRN332" s="413"/>
      <c r="GRO332" s="413"/>
      <c r="GRP332" s="413"/>
      <c r="GRQ332" s="413"/>
      <c r="GRR332" s="413"/>
      <c r="GRS332" s="413"/>
      <c r="GRT332" s="413"/>
      <c r="GRU332" s="413"/>
      <c r="GRV332" s="413"/>
      <c r="GRW332" s="413"/>
      <c r="GRX332" s="413"/>
      <c r="GRY332" s="413"/>
      <c r="GRZ332" s="413"/>
      <c r="GSA332" s="413"/>
      <c r="GSB332" s="413"/>
      <c r="GSC332" s="413"/>
      <c r="GSD332" s="414"/>
      <c r="GSE332" s="414"/>
      <c r="GSF332" s="414"/>
      <c r="GSG332" s="414"/>
      <c r="GSH332" s="414"/>
      <c r="GSI332" s="413"/>
      <c r="GSJ332" s="413"/>
      <c r="GSK332" s="414"/>
      <c r="GSL332" s="414"/>
      <c r="GSM332" s="413"/>
      <c r="GSN332" s="413"/>
      <c r="GSO332" s="414"/>
      <c r="GSP332" s="414"/>
      <c r="GSQ332" s="413"/>
      <c r="GSR332" s="413"/>
      <c r="GSS332" s="413"/>
      <c r="GST332" s="413"/>
      <c r="GSU332" s="413"/>
      <c r="GSV332" s="413"/>
      <c r="GSW332" s="413"/>
      <c r="GSX332" s="414"/>
      <c r="GSY332" s="414"/>
      <c r="GSZ332" s="413"/>
      <c r="GTA332" s="413"/>
      <c r="GTB332" s="414"/>
      <c r="GTC332" s="414"/>
      <c r="GTD332" s="413"/>
      <c r="GTE332" s="413"/>
      <c r="GTF332" s="413"/>
      <c r="GTG332" s="413"/>
      <c r="GTH332" s="413"/>
      <c r="GTI332" s="407"/>
      <c r="GTJ332" s="439"/>
      <c r="GTK332" s="413"/>
      <c r="GTL332" s="413"/>
      <c r="GTM332" s="413"/>
      <c r="GTN332" s="413"/>
      <c r="GTO332" s="413"/>
      <c r="GTP332" s="413"/>
      <c r="GTQ332" s="413"/>
      <c r="GTR332" s="412"/>
      <c r="GTS332" s="412"/>
      <c r="GTT332" s="412"/>
      <c r="GTU332" s="412"/>
      <c r="GTV332" s="412"/>
      <c r="GTW332" s="412"/>
      <c r="GTX332" s="412"/>
      <c r="GTY332" s="412"/>
      <c r="GTZ332" s="412"/>
      <c r="GUA332" s="412"/>
      <c r="GUB332" s="412"/>
      <c r="GUC332" s="412"/>
      <c r="GUD332" s="412"/>
      <c r="GUE332" s="412"/>
      <c r="GUF332" s="412"/>
      <c r="GUG332" s="412"/>
      <c r="GUH332" s="412"/>
      <c r="GUI332" s="412"/>
      <c r="GUJ332" s="412"/>
      <c r="GUK332" s="412"/>
      <c r="GUL332" s="412"/>
      <c r="GUM332" s="412"/>
      <c r="GUN332" s="412"/>
      <c r="GUO332" s="412"/>
      <c r="GUP332" s="412"/>
      <c r="GUQ332" s="412"/>
      <c r="GUR332" s="412"/>
      <c r="GUS332" s="412"/>
      <c r="GUT332" s="412"/>
      <c r="GUU332" s="412"/>
      <c r="GUV332" s="412"/>
      <c r="GUW332" s="412"/>
      <c r="GUX332" s="412"/>
      <c r="GUY332" s="412"/>
      <c r="GUZ332" s="412"/>
      <c r="GVA332" s="412"/>
      <c r="GVB332" s="412"/>
      <c r="GVC332" s="412"/>
      <c r="GVD332" s="412"/>
      <c r="GVE332" s="412"/>
      <c r="GVF332" s="412"/>
      <c r="GVG332" s="412"/>
      <c r="GVH332" s="412"/>
      <c r="GVI332" s="412"/>
      <c r="GVJ332" s="413"/>
      <c r="GVK332" s="413"/>
      <c r="GVL332" s="413"/>
      <c r="GVM332" s="413"/>
      <c r="GVN332" s="413"/>
      <c r="GVO332" s="413"/>
      <c r="GVP332" s="413"/>
      <c r="GVQ332" s="413"/>
      <c r="GVR332" s="413"/>
      <c r="GVS332" s="413"/>
      <c r="GVT332" s="413"/>
      <c r="GVU332" s="413"/>
      <c r="GVV332" s="413"/>
      <c r="GVW332" s="413"/>
      <c r="GVX332" s="413"/>
      <c r="GVY332" s="413"/>
      <c r="GVZ332" s="413"/>
      <c r="GWA332" s="413"/>
      <c r="GWB332" s="413"/>
      <c r="GWC332" s="413"/>
      <c r="GWD332" s="413"/>
      <c r="GWE332" s="413"/>
      <c r="GWF332" s="413"/>
      <c r="GWG332" s="413"/>
      <c r="GWH332" s="414"/>
      <c r="GWI332" s="414"/>
      <c r="GWJ332" s="414"/>
      <c r="GWK332" s="414"/>
      <c r="GWL332" s="414"/>
      <c r="GWM332" s="413"/>
      <c r="GWN332" s="413"/>
      <c r="GWO332" s="414"/>
      <c r="GWP332" s="414"/>
      <c r="GWQ332" s="413"/>
      <c r="GWR332" s="413"/>
      <c r="GWS332" s="414"/>
      <c r="GWT332" s="414"/>
      <c r="GWU332" s="413"/>
      <c r="GWV332" s="413"/>
      <c r="GWW332" s="413"/>
      <c r="GWX332" s="413"/>
      <c r="GWY332" s="413"/>
      <c r="GWZ332" s="413"/>
      <c r="GXA332" s="413"/>
      <c r="GXB332" s="414"/>
      <c r="GXC332" s="414"/>
      <c r="GXD332" s="413"/>
      <c r="GXE332" s="413"/>
      <c r="GXF332" s="414"/>
      <c r="GXG332" s="414"/>
      <c r="GXH332" s="413"/>
      <c r="GXI332" s="413"/>
      <c r="GXJ332" s="413"/>
      <c r="GXK332" s="413"/>
      <c r="GXL332" s="413"/>
      <c r="GXM332" s="407"/>
      <c r="GXN332" s="439"/>
      <c r="GXO332" s="413"/>
      <c r="GXP332" s="413"/>
      <c r="GXQ332" s="413"/>
      <c r="GXR332" s="413"/>
      <c r="GXS332" s="413"/>
      <c r="GXT332" s="413"/>
      <c r="GXU332" s="413"/>
      <c r="GXV332" s="412"/>
      <c r="GXW332" s="412"/>
      <c r="GXX332" s="412"/>
      <c r="GXY332" s="412"/>
      <c r="GXZ332" s="412"/>
      <c r="GYA332" s="412"/>
      <c r="GYB332" s="412"/>
      <c r="GYC332" s="412"/>
      <c r="GYD332" s="412"/>
      <c r="GYE332" s="412"/>
      <c r="GYF332" s="412"/>
      <c r="GYG332" s="412"/>
      <c r="GYH332" s="412"/>
      <c r="GYI332" s="412"/>
      <c r="GYJ332" s="412"/>
      <c r="GYK332" s="412"/>
      <c r="GYL332" s="412"/>
      <c r="GYM332" s="412"/>
      <c r="GYN332" s="412"/>
      <c r="GYO332" s="412"/>
      <c r="GYP332" s="412"/>
      <c r="GYQ332" s="412"/>
      <c r="GYR332" s="412"/>
      <c r="GYS332" s="412"/>
      <c r="GYT332" s="412"/>
      <c r="GYU332" s="412"/>
      <c r="GYV332" s="412"/>
      <c r="GYW332" s="412"/>
      <c r="GYX332" s="412"/>
      <c r="GYY332" s="412"/>
      <c r="GYZ332" s="412"/>
      <c r="GZA332" s="412"/>
      <c r="GZB332" s="412"/>
      <c r="GZC332" s="412"/>
      <c r="GZD332" s="412"/>
      <c r="GZE332" s="412"/>
      <c r="GZF332" s="412"/>
      <c r="GZG332" s="412"/>
      <c r="GZH332" s="412"/>
      <c r="GZI332" s="412"/>
      <c r="GZJ332" s="412"/>
      <c r="GZK332" s="412"/>
      <c r="GZL332" s="412"/>
      <c r="GZM332" s="412"/>
      <c r="GZN332" s="413"/>
      <c r="GZO332" s="413"/>
      <c r="GZP332" s="413"/>
      <c r="GZQ332" s="413"/>
      <c r="GZR332" s="413"/>
      <c r="GZS332" s="413"/>
      <c r="GZT332" s="413"/>
      <c r="GZU332" s="413"/>
      <c r="GZV332" s="413"/>
      <c r="GZW332" s="413"/>
      <c r="GZX332" s="413"/>
      <c r="GZY332" s="413"/>
      <c r="GZZ332" s="413"/>
      <c r="HAA332" s="413"/>
      <c r="HAB332" s="413"/>
      <c r="HAC332" s="413"/>
      <c r="HAD332" s="413"/>
      <c r="HAE332" s="413"/>
      <c r="HAF332" s="413"/>
      <c r="HAG332" s="413"/>
      <c r="HAH332" s="413"/>
      <c r="HAI332" s="413"/>
      <c r="HAJ332" s="413"/>
      <c r="HAK332" s="413"/>
      <c r="HAL332" s="414"/>
      <c r="HAM332" s="414"/>
      <c r="HAN332" s="414"/>
      <c r="HAO332" s="414"/>
      <c r="HAP332" s="414"/>
      <c r="HAQ332" s="413"/>
      <c r="HAR332" s="413"/>
      <c r="HAS332" s="414"/>
      <c r="HAT332" s="414"/>
      <c r="HAU332" s="413"/>
      <c r="HAV332" s="413"/>
      <c r="HAW332" s="414"/>
      <c r="HAX332" s="414"/>
      <c r="HAY332" s="413"/>
      <c r="HAZ332" s="413"/>
      <c r="HBA332" s="413"/>
      <c r="HBB332" s="413"/>
      <c r="HBC332" s="413"/>
      <c r="HBD332" s="413"/>
      <c r="HBE332" s="413"/>
      <c r="HBF332" s="414"/>
      <c r="HBG332" s="414"/>
      <c r="HBH332" s="413"/>
      <c r="HBI332" s="413"/>
      <c r="HBJ332" s="414"/>
      <c r="HBK332" s="414"/>
      <c r="HBL332" s="413"/>
      <c r="HBM332" s="413"/>
      <c r="HBN332" s="413"/>
      <c r="HBO332" s="413"/>
      <c r="HBP332" s="413"/>
      <c r="HBQ332" s="407"/>
      <c r="HBR332" s="439"/>
      <c r="HBS332" s="413"/>
      <c r="HBT332" s="413"/>
      <c r="HBU332" s="413"/>
      <c r="HBV332" s="413"/>
      <c r="HBW332" s="413"/>
      <c r="HBX332" s="413"/>
      <c r="HBY332" s="413"/>
      <c r="HBZ332" s="412"/>
      <c r="HCA332" s="412"/>
      <c r="HCB332" s="412"/>
      <c r="HCC332" s="412"/>
      <c r="HCD332" s="412"/>
      <c r="HCE332" s="412"/>
      <c r="HCF332" s="412"/>
      <c r="HCG332" s="412"/>
      <c r="HCH332" s="412"/>
      <c r="HCI332" s="412"/>
      <c r="HCJ332" s="412"/>
      <c r="HCK332" s="412"/>
      <c r="HCL332" s="412"/>
      <c r="HCM332" s="412"/>
      <c r="HCN332" s="412"/>
      <c r="HCO332" s="412"/>
      <c r="HCP332" s="412"/>
      <c r="HCQ332" s="412"/>
      <c r="HCR332" s="412"/>
      <c r="HCS332" s="412"/>
      <c r="HCT332" s="412"/>
      <c r="HCU332" s="412"/>
      <c r="HCV332" s="412"/>
      <c r="HCW332" s="412"/>
      <c r="HCX332" s="412"/>
      <c r="HCY332" s="412"/>
      <c r="HCZ332" s="412"/>
      <c r="HDA332" s="412"/>
      <c r="HDB332" s="412"/>
      <c r="HDC332" s="412"/>
      <c r="HDD332" s="412"/>
      <c r="HDE332" s="412"/>
      <c r="HDF332" s="412"/>
      <c r="HDG332" s="412"/>
      <c r="HDH332" s="412"/>
      <c r="HDI332" s="412"/>
      <c r="HDJ332" s="412"/>
      <c r="HDK332" s="412"/>
      <c r="HDL332" s="412"/>
      <c r="HDM332" s="412"/>
      <c r="HDN332" s="412"/>
      <c r="HDO332" s="412"/>
      <c r="HDP332" s="412"/>
      <c r="HDQ332" s="412"/>
      <c r="HDR332" s="413"/>
      <c r="HDS332" s="413"/>
      <c r="HDT332" s="413"/>
      <c r="HDU332" s="413"/>
      <c r="HDV332" s="413"/>
      <c r="HDW332" s="413"/>
      <c r="HDX332" s="413"/>
      <c r="HDY332" s="413"/>
      <c r="HDZ332" s="413"/>
      <c r="HEA332" s="413"/>
      <c r="HEB332" s="413"/>
      <c r="HEC332" s="413"/>
      <c r="HED332" s="413"/>
      <c r="HEE332" s="413"/>
      <c r="HEF332" s="413"/>
      <c r="HEG332" s="413"/>
      <c r="HEH332" s="413"/>
      <c r="HEI332" s="413"/>
      <c r="HEJ332" s="413"/>
      <c r="HEK332" s="413"/>
      <c r="HEL332" s="413"/>
      <c r="HEM332" s="413"/>
      <c r="HEN332" s="413"/>
      <c r="HEO332" s="413"/>
      <c r="HEP332" s="414"/>
      <c r="HEQ332" s="414"/>
      <c r="HER332" s="414"/>
      <c r="HES332" s="414"/>
      <c r="HET332" s="414"/>
      <c r="HEU332" s="413"/>
      <c r="HEV332" s="413"/>
      <c r="HEW332" s="414"/>
      <c r="HEX332" s="414"/>
      <c r="HEY332" s="413"/>
      <c r="HEZ332" s="413"/>
      <c r="HFA332" s="414"/>
      <c r="HFB332" s="414"/>
      <c r="HFC332" s="413"/>
      <c r="HFD332" s="413"/>
      <c r="HFE332" s="413"/>
      <c r="HFF332" s="413"/>
      <c r="HFG332" s="413"/>
      <c r="HFH332" s="413"/>
      <c r="HFI332" s="413"/>
      <c r="HFJ332" s="414"/>
      <c r="HFK332" s="414"/>
      <c r="HFL332" s="413"/>
      <c r="HFM332" s="413"/>
      <c r="HFN332" s="414"/>
      <c r="HFO332" s="414"/>
      <c r="HFP332" s="413"/>
      <c r="HFQ332" s="413"/>
      <c r="HFR332" s="413"/>
      <c r="HFS332" s="413"/>
      <c r="HFT332" s="413"/>
      <c r="HFU332" s="407"/>
      <c r="HFV332" s="439"/>
      <c r="HFW332" s="413"/>
      <c r="HFX332" s="413"/>
      <c r="HFY332" s="413"/>
      <c r="HFZ332" s="413"/>
      <c r="HGA332" s="413"/>
      <c r="HGB332" s="413"/>
      <c r="HGC332" s="413"/>
      <c r="HGD332" s="412"/>
      <c r="HGE332" s="412"/>
      <c r="HGF332" s="412"/>
      <c r="HGG332" s="412"/>
      <c r="HGH332" s="412"/>
      <c r="HGI332" s="412"/>
      <c r="HGJ332" s="412"/>
      <c r="HGK332" s="412"/>
      <c r="HGL332" s="412"/>
      <c r="HGM332" s="412"/>
      <c r="HGN332" s="412"/>
      <c r="HGO332" s="412"/>
      <c r="HGP332" s="412"/>
      <c r="HGQ332" s="412"/>
      <c r="HGR332" s="412"/>
      <c r="HGS332" s="412"/>
      <c r="HGT332" s="412"/>
      <c r="HGU332" s="412"/>
      <c r="HGV332" s="412"/>
      <c r="HGW332" s="412"/>
      <c r="HGX332" s="412"/>
      <c r="HGY332" s="412"/>
      <c r="HGZ332" s="412"/>
      <c r="HHA332" s="412"/>
      <c r="HHB332" s="412"/>
      <c r="HHC332" s="412"/>
      <c r="HHD332" s="412"/>
      <c r="HHE332" s="412"/>
      <c r="HHF332" s="412"/>
      <c r="HHG332" s="412"/>
      <c r="HHH332" s="412"/>
      <c r="HHI332" s="412"/>
      <c r="HHJ332" s="412"/>
      <c r="HHK332" s="412"/>
      <c r="HHL332" s="412"/>
      <c r="HHM332" s="412"/>
      <c r="HHN332" s="412"/>
      <c r="HHO332" s="412"/>
      <c r="HHP332" s="412"/>
      <c r="HHQ332" s="412"/>
      <c r="HHR332" s="412"/>
      <c r="HHS332" s="412"/>
      <c r="HHT332" s="412"/>
      <c r="HHU332" s="412"/>
      <c r="HHV332" s="413"/>
      <c r="HHW332" s="413"/>
      <c r="HHX332" s="413"/>
      <c r="HHY332" s="413"/>
      <c r="HHZ332" s="413"/>
      <c r="HIA332" s="413"/>
      <c r="HIB332" s="413"/>
      <c r="HIC332" s="413"/>
      <c r="HID332" s="413"/>
      <c r="HIE332" s="413"/>
      <c r="HIF332" s="413"/>
      <c r="HIG332" s="413"/>
      <c r="HIH332" s="413"/>
      <c r="HII332" s="413"/>
      <c r="HIJ332" s="413"/>
      <c r="HIK332" s="413"/>
      <c r="HIL332" s="413"/>
      <c r="HIM332" s="413"/>
      <c r="HIN332" s="413"/>
      <c r="HIO332" s="413"/>
      <c r="HIP332" s="413"/>
      <c r="HIQ332" s="413"/>
      <c r="HIR332" s="413"/>
      <c r="HIS332" s="413"/>
      <c r="HIT332" s="414"/>
      <c r="HIU332" s="414"/>
      <c r="HIV332" s="414"/>
      <c r="HIW332" s="414"/>
      <c r="HIX332" s="414"/>
      <c r="HIY332" s="413"/>
      <c r="HIZ332" s="413"/>
      <c r="HJA332" s="414"/>
      <c r="HJB332" s="414"/>
      <c r="HJC332" s="413"/>
      <c r="HJD332" s="413"/>
      <c r="HJE332" s="414"/>
      <c r="HJF332" s="414"/>
      <c r="HJG332" s="413"/>
      <c r="HJH332" s="413"/>
      <c r="HJI332" s="413"/>
      <c r="HJJ332" s="413"/>
      <c r="HJK332" s="413"/>
      <c r="HJL332" s="413"/>
      <c r="HJM332" s="413"/>
      <c r="HJN332" s="414"/>
      <c r="HJO332" s="414"/>
      <c r="HJP332" s="413"/>
      <c r="HJQ332" s="413"/>
      <c r="HJR332" s="414"/>
      <c r="HJS332" s="414"/>
      <c r="HJT332" s="413"/>
      <c r="HJU332" s="413"/>
      <c r="HJV332" s="413"/>
      <c r="HJW332" s="413"/>
      <c r="HJX332" s="413"/>
      <c r="HJY332" s="407"/>
      <c r="HJZ332" s="439"/>
      <c r="HKA332" s="413"/>
      <c r="HKB332" s="413"/>
      <c r="HKC332" s="413"/>
      <c r="HKD332" s="413"/>
      <c r="HKE332" s="413"/>
      <c r="HKF332" s="413"/>
      <c r="HKG332" s="413"/>
      <c r="HKH332" s="412"/>
      <c r="HKI332" s="412"/>
      <c r="HKJ332" s="412"/>
      <c r="HKK332" s="412"/>
      <c r="HKL332" s="412"/>
      <c r="HKM332" s="412"/>
      <c r="HKN332" s="412"/>
      <c r="HKO332" s="412"/>
      <c r="HKP332" s="412"/>
      <c r="HKQ332" s="412"/>
      <c r="HKR332" s="412"/>
      <c r="HKS332" s="412"/>
      <c r="HKT332" s="412"/>
      <c r="HKU332" s="412"/>
      <c r="HKV332" s="412"/>
      <c r="HKW332" s="412"/>
      <c r="HKX332" s="412"/>
      <c r="HKY332" s="412"/>
      <c r="HKZ332" s="412"/>
      <c r="HLA332" s="412"/>
      <c r="HLB332" s="412"/>
      <c r="HLC332" s="412"/>
      <c r="HLD332" s="412"/>
      <c r="HLE332" s="412"/>
      <c r="HLF332" s="412"/>
      <c r="HLG332" s="412"/>
      <c r="HLH332" s="412"/>
      <c r="HLI332" s="412"/>
      <c r="HLJ332" s="412"/>
      <c r="HLK332" s="412"/>
      <c r="HLL332" s="412"/>
      <c r="HLM332" s="412"/>
      <c r="HLN332" s="412"/>
      <c r="HLO332" s="412"/>
      <c r="HLP332" s="412"/>
      <c r="HLQ332" s="412"/>
      <c r="HLR332" s="412"/>
      <c r="HLS332" s="412"/>
      <c r="HLT332" s="412"/>
      <c r="HLU332" s="412"/>
      <c r="HLV332" s="412"/>
      <c r="HLW332" s="412"/>
      <c r="HLX332" s="412"/>
      <c r="HLY332" s="412"/>
      <c r="HLZ332" s="413"/>
      <c r="HMA332" s="413"/>
      <c r="HMB332" s="413"/>
      <c r="HMC332" s="413"/>
      <c r="HMD332" s="413"/>
      <c r="HME332" s="413"/>
      <c r="HMF332" s="413"/>
      <c r="HMG332" s="413"/>
      <c r="HMH332" s="413"/>
      <c r="HMI332" s="413"/>
      <c r="HMJ332" s="413"/>
      <c r="HMK332" s="413"/>
      <c r="HML332" s="413"/>
      <c r="HMM332" s="413"/>
      <c r="HMN332" s="413"/>
      <c r="HMO332" s="413"/>
      <c r="HMP332" s="413"/>
      <c r="HMQ332" s="413"/>
      <c r="HMR332" s="413"/>
      <c r="HMS332" s="413"/>
      <c r="HMT332" s="413"/>
      <c r="HMU332" s="413"/>
      <c r="HMV332" s="413"/>
      <c r="HMW332" s="413"/>
      <c r="HMX332" s="414"/>
      <c r="HMY332" s="414"/>
      <c r="HMZ332" s="414"/>
      <c r="HNA332" s="414"/>
      <c r="HNB332" s="414"/>
      <c r="HNC332" s="413"/>
      <c r="HND332" s="413"/>
      <c r="HNE332" s="414"/>
      <c r="HNF332" s="414"/>
      <c r="HNG332" s="413"/>
      <c r="HNH332" s="413"/>
      <c r="HNI332" s="414"/>
      <c r="HNJ332" s="414"/>
      <c r="HNK332" s="413"/>
      <c r="HNL332" s="413"/>
      <c r="HNM332" s="413"/>
      <c r="HNN332" s="413"/>
      <c r="HNO332" s="413"/>
      <c r="HNP332" s="413"/>
      <c r="HNQ332" s="413"/>
      <c r="HNR332" s="414"/>
      <c r="HNS332" s="414"/>
      <c r="HNT332" s="413"/>
      <c r="HNU332" s="413"/>
      <c r="HNV332" s="414"/>
      <c r="HNW332" s="414"/>
      <c r="HNX332" s="413"/>
      <c r="HNY332" s="413"/>
      <c r="HNZ332" s="413"/>
      <c r="HOA332" s="413"/>
      <c r="HOB332" s="413"/>
      <c r="HOC332" s="407"/>
      <c r="HOD332" s="439"/>
      <c r="HOE332" s="413"/>
      <c r="HOF332" s="413"/>
      <c r="HOG332" s="413"/>
      <c r="HOH332" s="413"/>
      <c r="HOI332" s="413"/>
      <c r="HOJ332" s="413"/>
      <c r="HOK332" s="413"/>
      <c r="HOL332" s="412"/>
      <c r="HOM332" s="412"/>
      <c r="HON332" s="412"/>
      <c r="HOO332" s="412"/>
      <c r="HOP332" s="412"/>
      <c r="HOQ332" s="412"/>
      <c r="HOR332" s="412"/>
      <c r="HOS332" s="412"/>
      <c r="HOT332" s="412"/>
      <c r="HOU332" s="412"/>
      <c r="HOV332" s="412"/>
      <c r="HOW332" s="412"/>
      <c r="HOX332" s="412"/>
      <c r="HOY332" s="412"/>
      <c r="HOZ332" s="412"/>
      <c r="HPA332" s="412"/>
      <c r="HPB332" s="412"/>
      <c r="HPC332" s="412"/>
      <c r="HPD332" s="412"/>
      <c r="HPE332" s="412"/>
      <c r="HPF332" s="412"/>
      <c r="HPG332" s="412"/>
      <c r="HPH332" s="412"/>
      <c r="HPI332" s="412"/>
      <c r="HPJ332" s="412"/>
      <c r="HPK332" s="412"/>
      <c r="HPL332" s="412"/>
      <c r="HPM332" s="412"/>
      <c r="HPN332" s="412"/>
      <c r="HPO332" s="412"/>
      <c r="HPP332" s="412"/>
      <c r="HPQ332" s="412"/>
      <c r="HPR332" s="412"/>
      <c r="HPS332" s="412"/>
      <c r="HPT332" s="412"/>
      <c r="HPU332" s="412"/>
      <c r="HPV332" s="412"/>
      <c r="HPW332" s="412"/>
      <c r="HPX332" s="412"/>
      <c r="HPY332" s="412"/>
      <c r="HPZ332" s="412"/>
      <c r="HQA332" s="412"/>
      <c r="HQB332" s="412"/>
      <c r="HQC332" s="412"/>
      <c r="HQD332" s="413"/>
      <c r="HQE332" s="413"/>
      <c r="HQF332" s="413"/>
      <c r="HQG332" s="413"/>
      <c r="HQH332" s="413"/>
      <c r="HQI332" s="413"/>
      <c r="HQJ332" s="413"/>
      <c r="HQK332" s="413"/>
      <c r="HQL332" s="413"/>
      <c r="HQM332" s="413"/>
      <c r="HQN332" s="413"/>
      <c r="HQO332" s="413"/>
      <c r="HQP332" s="413"/>
      <c r="HQQ332" s="413"/>
      <c r="HQR332" s="413"/>
      <c r="HQS332" s="413"/>
      <c r="HQT332" s="413"/>
      <c r="HQU332" s="413"/>
      <c r="HQV332" s="413"/>
      <c r="HQW332" s="413"/>
      <c r="HQX332" s="413"/>
      <c r="HQY332" s="413"/>
      <c r="HQZ332" s="413"/>
      <c r="HRA332" s="413"/>
      <c r="HRB332" s="414"/>
      <c r="HRC332" s="414"/>
      <c r="HRD332" s="414"/>
      <c r="HRE332" s="414"/>
      <c r="HRF332" s="414"/>
      <c r="HRG332" s="413"/>
      <c r="HRH332" s="413"/>
      <c r="HRI332" s="414"/>
      <c r="HRJ332" s="414"/>
      <c r="HRK332" s="413"/>
      <c r="HRL332" s="413"/>
      <c r="HRM332" s="414"/>
      <c r="HRN332" s="414"/>
      <c r="HRO332" s="413"/>
      <c r="HRP332" s="413"/>
      <c r="HRQ332" s="413"/>
      <c r="HRR332" s="413"/>
      <c r="HRS332" s="413"/>
      <c r="HRT332" s="413"/>
      <c r="HRU332" s="413"/>
      <c r="HRV332" s="414"/>
      <c r="HRW332" s="414"/>
      <c r="HRX332" s="413"/>
      <c r="HRY332" s="413"/>
      <c r="HRZ332" s="414"/>
      <c r="HSA332" s="414"/>
      <c r="HSB332" s="413"/>
      <c r="HSC332" s="413"/>
      <c r="HSD332" s="413"/>
      <c r="HSE332" s="413"/>
      <c r="HSF332" s="413"/>
      <c r="HSG332" s="407"/>
      <c r="HSH332" s="439"/>
      <c r="HSI332" s="413"/>
      <c r="HSJ332" s="413"/>
      <c r="HSK332" s="413"/>
      <c r="HSL332" s="413"/>
      <c r="HSM332" s="413"/>
      <c r="HSN332" s="413"/>
      <c r="HSO332" s="413"/>
      <c r="HSP332" s="412"/>
      <c r="HSQ332" s="412"/>
      <c r="HSR332" s="412"/>
      <c r="HSS332" s="412"/>
      <c r="HST332" s="412"/>
      <c r="HSU332" s="412"/>
      <c r="HSV332" s="412"/>
      <c r="HSW332" s="412"/>
      <c r="HSX332" s="412"/>
      <c r="HSY332" s="412"/>
      <c r="HSZ332" s="412"/>
      <c r="HTA332" s="412"/>
      <c r="HTB332" s="412"/>
      <c r="HTC332" s="412"/>
      <c r="HTD332" s="412"/>
      <c r="HTE332" s="412"/>
      <c r="HTF332" s="412"/>
      <c r="HTG332" s="412"/>
      <c r="HTH332" s="412"/>
      <c r="HTI332" s="412"/>
      <c r="HTJ332" s="412"/>
      <c r="HTK332" s="412"/>
      <c r="HTL332" s="412"/>
      <c r="HTM332" s="412"/>
      <c r="HTN332" s="412"/>
      <c r="HTO332" s="412"/>
      <c r="HTP332" s="412"/>
      <c r="HTQ332" s="412"/>
      <c r="HTR332" s="412"/>
      <c r="HTS332" s="412"/>
      <c r="HTT332" s="412"/>
      <c r="HTU332" s="412"/>
      <c r="HTV332" s="412"/>
      <c r="HTW332" s="412"/>
      <c r="HTX332" s="412"/>
      <c r="HTY332" s="412"/>
      <c r="HTZ332" s="412"/>
      <c r="HUA332" s="412"/>
      <c r="HUB332" s="412"/>
      <c r="HUC332" s="412"/>
      <c r="HUD332" s="412"/>
      <c r="HUE332" s="412"/>
      <c r="HUF332" s="412"/>
      <c r="HUG332" s="412"/>
      <c r="HUH332" s="413"/>
      <c r="HUI332" s="413"/>
      <c r="HUJ332" s="413"/>
      <c r="HUK332" s="413"/>
      <c r="HUL332" s="413"/>
      <c r="HUM332" s="413"/>
      <c r="HUN332" s="413"/>
      <c r="HUO332" s="413"/>
      <c r="HUP332" s="413"/>
      <c r="HUQ332" s="413"/>
      <c r="HUR332" s="413"/>
      <c r="HUS332" s="413"/>
      <c r="HUT332" s="413"/>
      <c r="HUU332" s="413"/>
      <c r="HUV332" s="413"/>
      <c r="HUW332" s="413"/>
      <c r="HUX332" s="413"/>
      <c r="HUY332" s="413"/>
      <c r="HUZ332" s="413"/>
      <c r="HVA332" s="413"/>
      <c r="HVB332" s="413"/>
      <c r="HVC332" s="413"/>
      <c r="HVD332" s="413"/>
      <c r="HVE332" s="413"/>
      <c r="HVF332" s="414"/>
      <c r="HVG332" s="414"/>
      <c r="HVH332" s="414"/>
      <c r="HVI332" s="414"/>
      <c r="HVJ332" s="414"/>
      <c r="HVK332" s="413"/>
      <c r="HVL332" s="413"/>
      <c r="HVM332" s="414"/>
      <c r="HVN332" s="414"/>
      <c r="HVO332" s="413"/>
      <c r="HVP332" s="413"/>
      <c r="HVQ332" s="414"/>
      <c r="HVR332" s="414"/>
      <c r="HVS332" s="413"/>
      <c r="HVT332" s="413"/>
      <c r="HVU332" s="413"/>
      <c r="HVV332" s="413"/>
      <c r="HVW332" s="413"/>
      <c r="HVX332" s="413"/>
      <c r="HVY332" s="413"/>
      <c r="HVZ332" s="414"/>
      <c r="HWA332" s="414"/>
      <c r="HWB332" s="413"/>
      <c r="HWC332" s="413"/>
      <c r="HWD332" s="414"/>
      <c r="HWE332" s="414"/>
      <c r="HWF332" s="413"/>
      <c r="HWG332" s="413"/>
      <c r="HWH332" s="413"/>
      <c r="HWI332" s="413"/>
      <c r="HWJ332" s="413"/>
      <c r="HWK332" s="407"/>
      <c r="HWL332" s="439"/>
      <c r="HWM332" s="413"/>
      <c r="HWN332" s="413"/>
      <c r="HWO332" s="413"/>
      <c r="HWP332" s="413"/>
      <c r="HWQ332" s="413"/>
      <c r="HWR332" s="413"/>
      <c r="HWS332" s="413"/>
      <c r="HWT332" s="412"/>
      <c r="HWU332" s="412"/>
      <c r="HWV332" s="412"/>
      <c r="HWW332" s="412"/>
      <c r="HWX332" s="412"/>
      <c r="HWY332" s="412"/>
      <c r="HWZ332" s="412"/>
      <c r="HXA332" s="412"/>
      <c r="HXB332" s="412"/>
      <c r="HXC332" s="412"/>
      <c r="HXD332" s="412"/>
      <c r="HXE332" s="412"/>
      <c r="HXF332" s="412"/>
      <c r="HXG332" s="412"/>
      <c r="HXH332" s="412"/>
      <c r="HXI332" s="412"/>
      <c r="HXJ332" s="412"/>
      <c r="HXK332" s="412"/>
      <c r="HXL332" s="412"/>
      <c r="HXM332" s="412"/>
      <c r="HXN332" s="412"/>
      <c r="HXO332" s="412"/>
      <c r="HXP332" s="412"/>
      <c r="HXQ332" s="412"/>
      <c r="HXR332" s="412"/>
      <c r="HXS332" s="412"/>
      <c r="HXT332" s="412"/>
      <c r="HXU332" s="412"/>
      <c r="HXV332" s="412"/>
      <c r="HXW332" s="412"/>
      <c r="HXX332" s="412"/>
      <c r="HXY332" s="412"/>
      <c r="HXZ332" s="412"/>
      <c r="HYA332" s="412"/>
      <c r="HYB332" s="412"/>
      <c r="HYC332" s="412"/>
      <c r="HYD332" s="412"/>
      <c r="HYE332" s="412"/>
      <c r="HYF332" s="412"/>
      <c r="HYG332" s="412"/>
      <c r="HYH332" s="412"/>
      <c r="HYI332" s="412"/>
      <c r="HYJ332" s="412"/>
      <c r="HYK332" s="412"/>
      <c r="HYL332" s="413"/>
      <c r="HYM332" s="413"/>
      <c r="HYN332" s="413"/>
      <c r="HYO332" s="413"/>
      <c r="HYP332" s="413"/>
      <c r="HYQ332" s="413"/>
      <c r="HYR332" s="413"/>
      <c r="HYS332" s="413"/>
      <c r="HYT332" s="413"/>
      <c r="HYU332" s="413"/>
      <c r="HYV332" s="413"/>
      <c r="HYW332" s="413"/>
      <c r="HYX332" s="413"/>
      <c r="HYY332" s="413"/>
      <c r="HYZ332" s="413"/>
      <c r="HZA332" s="413"/>
      <c r="HZB332" s="413"/>
      <c r="HZC332" s="413"/>
      <c r="HZD332" s="413"/>
      <c r="HZE332" s="413"/>
      <c r="HZF332" s="413"/>
      <c r="HZG332" s="413"/>
      <c r="HZH332" s="413"/>
      <c r="HZI332" s="413"/>
      <c r="HZJ332" s="414"/>
      <c r="HZK332" s="414"/>
      <c r="HZL332" s="414"/>
      <c r="HZM332" s="414"/>
      <c r="HZN332" s="414"/>
      <c r="HZO332" s="413"/>
      <c r="HZP332" s="413"/>
      <c r="HZQ332" s="414"/>
      <c r="HZR332" s="414"/>
      <c r="HZS332" s="413"/>
      <c r="HZT332" s="413"/>
      <c r="HZU332" s="414"/>
      <c r="HZV332" s="414"/>
      <c r="HZW332" s="413"/>
      <c r="HZX332" s="413"/>
      <c r="HZY332" s="413"/>
      <c r="HZZ332" s="413"/>
      <c r="IAA332" s="413"/>
      <c r="IAB332" s="413"/>
      <c r="IAC332" s="413"/>
      <c r="IAD332" s="414"/>
      <c r="IAE332" s="414"/>
      <c r="IAF332" s="413"/>
      <c r="IAG332" s="413"/>
      <c r="IAH332" s="414"/>
      <c r="IAI332" s="414"/>
      <c r="IAJ332" s="413"/>
      <c r="IAK332" s="413"/>
      <c r="IAL332" s="413"/>
      <c r="IAM332" s="413"/>
      <c r="IAN332" s="413"/>
      <c r="IAO332" s="407"/>
      <c r="IAP332" s="439"/>
      <c r="IAQ332" s="413"/>
      <c r="IAR332" s="413"/>
      <c r="IAS332" s="413"/>
      <c r="IAT332" s="413"/>
      <c r="IAU332" s="413"/>
      <c r="IAV332" s="413"/>
      <c r="IAW332" s="413"/>
      <c r="IAX332" s="412"/>
      <c r="IAY332" s="412"/>
      <c r="IAZ332" s="412"/>
      <c r="IBA332" s="412"/>
      <c r="IBB332" s="412"/>
      <c r="IBC332" s="412"/>
      <c r="IBD332" s="412"/>
      <c r="IBE332" s="412"/>
      <c r="IBF332" s="412"/>
      <c r="IBG332" s="412"/>
      <c r="IBH332" s="412"/>
      <c r="IBI332" s="412"/>
      <c r="IBJ332" s="412"/>
      <c r="IBK332" s="412"/>
      <c r="IBL332" s="412"/>
      <c r="IBM332" s="412"/>
      <c r="IBN332" s="412"/>
      <c r="IBO332" s="412"/>
      <c r="IBP332" s="412"/>
      <c r="IBQ332" s="412"/>
      <c r="IBR332" s="412"/>
      <c r="IBS332" s="412"/>
      <c r="IBT332" s="412"/>
      <c r="IBU332" s="412"/>
      <c r="IBV332" s="412"/>
      <c r="IBW332" s="412"/>
      <c r="IBX332" s="412"/>
      <c r="IBY332" s="412"/>
      <c r="IBZ332" s="412"/>
      <c r="ICA332" s="412"/>
      <c r="ICB332" s="412"/>
      <c r="ICC332" s="412"/>
      <c r="ICD332" s="412"/>
      <c r="ICE332" s="412"/>
      <c r="ICF332" s="412"/>
      <c r="ICG332" s="412"/>
      <c r="ICH332" s="412"/>
      <c r="ICI332" s="412"/>
      <c r="ICJ332" s="412"/>
      <c r="ICK332" s="412"/>
      <c r="ICL332" s="412"/>
      <c r="ICM332" s="412"/>
      <c r="ICN332" s="412"/>
      <c r="ICO332" s="412"/>
      <c r="ICP332" s="413"/>
      <c r="ICQ332" s="413"/>
      <c r="ICR332" s="413"/>
      <c r="ICS332" s="413"/>
      <c r="ICT332" s="413"/>
      <c r="ICU332" s="413"/>
      <c r="ICV332" s="413"/>
      <c r="ICW332" s="413"/>
      <c r="ICX332" s="413"/>
      <c r="ICY332" s="413"/>
      <c r="ICZ332" s="413"/>
      <c r="IDA332" s="413"/>
      <c r="IDB332" s="413"/>
      <c r="IDC332" s="413"/>
      <c r="IDD332" s="413"/>
      <c r="IDE332" s="413"/>
      <c r="IDF332" s="413"/>
      <c r="IDG332" s="413"/>
      <c r="IDH332" s="413"/>
      <c r="IDI332" s="413"/>
      <c r="IDJ332" s="413"/>
      <c r="IDK332" s="413"/>
      <c r="IDL332" s="413"/>
      <c r="IDM332" s="413"/>
      <c r="IDN332" s="414"/>
      <c r="IDO332" s="414"/>
      <c r="IDP332" s="414"/>
      <c r="IDQ332" s="414"/>
      <c r="IDR332" s="414"/>
      <c r="IDS332" s="413"/>
      <c r="IDT332" s="413"/>
      <c r="IDU332" s="414"/>
      <c r="IDV332" s="414"/>
      <c r="IDW332" s="413"/>
      <c r="IDX332" s="413"/>
      <c r="IDY332" s="414"/>
      <c r="IDZ332" s="414"/>
      <c r="IEA332" s="413"/>
      <c r="IEB332" s="413"/>
      <c r="IEC332" s="413"/>
      <c r="IED332" s="413"/>
      <c r="IEE332" s="413"/>
      <c r="IEF332" s="413"/>
      <c r="IEG332" s="413"/>
      <c r="IEH332" s="414"/>
      <c r="IEI332" s="414"/>
      <c r="IEJ332" s="413"/>
      <c r="IEK332" s="413"/>
      <c r="IEL332" s="414"/>
      <c r="IEM332" s="414"/>
      <c r="IEN332" s="413"/>
      <c r="IEO332" s="413"/>
      <c r="IEP332" s="413"/>
      <c r="IEQ332" s="413"/>
      <c r="IER332" s="413"/>
      <c r="IES332" s="407"/>
      <c r="IET332" s="439"/>
      <c r="IEU332" s="413"/>
      <c r="IEV332" s="413"/>
      <c r="IEW332" s="413"/>
      <c r="IEX332" s="413"/>
      <c r="IEY332" s="413"/>
      <c r="IEZ332" s="413"/>
      <c r="IFA332" s="413"/>
      <c r="IFB332" s="412"/>
      <c r="IFC332" s="412"/>
      <c r="IFD332" s="412"/>
      <c r="IFE332" s="412"/>
      <c r="IFF332" s="412"/>
      <c r="IFG332" s="412"/>
      <c r="IFH332" s="412"/>
      <c r="IFI332" s="412"/>
      <c r="IFJ332" s="412"/>
      <c r="IFK332" s="412"/>
      <c r="IFL332" s="412"/>
      <c r="IFM332" s="412"/>
      <c r="IFN332" s="412"/>
      <c r="IFO332" s="412"/>
      <c r="IFP332" s="412"/>
      <c r="IFQ332" s="412"/>
      <c r="IFR332" s="412"/>
      <c r="IFS332" s="412"/>
      <c r="IFT332" s="412"/>
      <c r="IFU332" s="412"/>
      <c r="IFV332" s="412"/>
      <c r="IFW332" s="412"/>
      <c r="IFX332" s="412"/>
      <c r="IFY332" s="412"/>
      <c r="IFZ332" s="412"/>
      <c r="IGA332" s="412"/>
      <c r="IGB332" s="412"/>
      <c r="IGC332" s="412"/>
      <c r="IGD332" s="412"/>
      <c r="IGE332" s="412"/>
      <c r="IGF332" s="412"/>
      <c r="IGG332" s="412"/>
      <c r="IGH332" s="412"/>
      <c r="IGI332" s="412"/>
      <c r="IGJ332" s="412"/>
      <c r="IGK332" s="412"/>
      <c r="IGL332" s="412"/>
      <c r="IGM332" s="412"/>
      <c r="IGN332" s="412"/>
      <c r="IGO332" s="412"/>
      <c r="IGP332" s="412"/>
      <c r="IGQ332" s="412"/>
      <c r="IGR332" s="412"/>
      <c r="IGS332" s="412"/>
      <c r="IGT332" s="413"/>
      <c r="IGU332" s="413"/>
      <c r="IGV332" s="413"/>
      <c r="IGW332" s="413"/>
      <c r="IGX332" s="413"/>
      <c r="IGY332" s="413"/>
      <c r="IGZ332" s="413"/>
      <c r="IHA332" s="413"/>
      <c r="IHB332" s="413"/>
      <c r="IHC332" s="413"/>
      <c r="IHD332" s="413"/>
      <c r="IHE332" s="413"/>
      <c r="IHF332" s="413"/>
      <c r="IHG332" s="413"/>
      <c r="IHH332" s="413"/>
      <c r="IHI332" s="413"/>
      <c r="IHJ332" s="413"/>
      <c r="IHK332" s="413"/>
      <c r="IHL332" s="413"/>
      <c r="IHM332" s="413"/>
      <c r="IHN332" s="413"/>
      <c r="IHO332" s="413"/>
      <c r="IHP332" s="413"/>
      <c r="IHQ332" s="413"/>
      <c r="IHR332" s="414"/>
      <c r="IHS332" s="414"/>
      <c r="IHT332" s="414"/>
      <c r="IHU332" s="414"/>
      <c r="IHV332" s="414"/>
      <c r="IHW332" s="413"/>
      <c r="IHX332" s="413"/>
      <c r="IHY332" s="414"/>
      <c r="IHZ332" s="414"/>
      <c r="IIA332" s="413"/>
      <c r="IIB332" s="413"/>
      <c r="IIC332" s="414"/>
      <c r="IID332" s="414"/>
      <c r="IIE332" s="413"/>
      <c r="IIF332" s="413"/>
      <c r="IIG332" s="413"/>
      <c r="IIH332" s="413"/>
      <c r="III332" s="413"/>
      <c r="IIJ332" s="413"/>
      <c r="IIK332" s="413"/>
      <c r="IIL332" s="414"/>
      <c r="IIM332" s="414"/>
      <c r="IIN332" s="413"/>
      <c r="IIO332" s="413"/>
      <c r="IIP332" s="414"/>
      <c r="IIQ332" s="414"/>
      <c r="IIR332" s="413"/>
      <c r="IIS332" s="413"/>
      <c r="IIT332" s="413"/>
      <c r="IIU332" s="413"/>
      <c r="IIV332" s="413"/>
      <c r="IIW332" s="407"/>
      <c r="IIX332" s="439"/>
      <c r="IIY332" s="413"/>
      <c r="IIZ332" s="413"/>
      <c r="IJA332" s="413"/>
      <c r="IJB332" s="413"/>
      <c r="IJC332" s="413"/>
      <c r="IJD332" s="413"/>
      <c r="IJE332" s="413"/>
      <c r="IJF332" s="412"/>
      <c r="IJG332" s="412"/>
      <c r="IJH332" s="412"/>
      <c r="IJI332" s="412"/>
      <c r="IJJ332" s="412"/>
      <c r="IJK332" s="412"/>
      <c r="IJL332" s="412"/>
      <c r="IJM332" s="412"/>
      <c r="IJN332" s="412"/>
      <c r="IJO332" s="412"/>
      <c r="IJP332" s="412"/>
      <c r="IJQ332" s="412"/>
      <c r="IJR332" s="412"/>
      <c r="IJS332" s="412"/>
      <c r="IJT332" s="412"/>
      <c r="IJU332" s="412"/>
      <c r="IJV332" s="412"/>
      <c r="IJW332" s="412"/>
      <c r="IJX332" s="412"/>
      <c r="IJY332" s="412"/>
      <c r="IJZ332" s="412"/>
      <c r="IKA332" s="412"/>
      <c r="IKB332" s="412"/>
      <c r="IKC332" s="412"/>
      <c r="IKD332" s="412"/>
      <c r="IKE332" s="412"/>
      <c r="IKF332" s="412"/>
      <c r="IKG332" s="412"/>
      <c r="IKH332" s="412"/>
      <c r="IKI332" s="412"/>
      <c r="IKJ332" s="412"/>
      <c r="IKK332" s="412"/>
      <c r="IKL332" s="412"/>
      <c r="IKM332" s="412"/>
      <c r="IKN332" s="412"/>
      <c r="IKO332" s="412"/>
      <c r="IKP332" s="412"/>
      <c r="IKQ332" s="412"/>
      <c r="IKR332" s="412"/>
      <c r="IKS332" s="412"/>
      <c r="IKT332" s="412"/>
      <c r="IKU332" s="412"/>
      <c r="IKV332" s="412"/>
      <c r="IKW332" s="412"/>
      <c r="IKX332" s="413"/>
      <c r="IKY332" s="413"/>
      <c r="IKZ332" s="413"/>
      <c r="ILA332" s="413"/>
      <c r="ILB332" s="413"/>
      <c r="ILC332" s="413"/>
      <c r="ILD332" s="413"/>
      <c r="ILE332" s="413"/>
      <c r="ILF332" s="413"/>
      <c r="ILG332" s="413"/>
      <c r="ILH332" s="413"/>
      <c r="ILI332" s="413"/>
      <c r="ILJ332" s="413"/>
      <c r="ILK332" s="413"/>
      <c r="ILL332" s="413"/>
      <c r="ILM332" s="413"/>
      <c r="ILN332" s="413"/>
      <c r="ILO332" s="413"/>
      <c r="ILP332" s="413"/>
      <c r="ILQ332" s="413"/>
      <c r="ILR332" s="413"/>
      <c r="ILS332" s="413"/>
      <c r="ILT332" s="413"/>
      <c r="ILU332" s="413"/>
      <c r="ILV332" s="414"/>
      <c r="ILW332" s="414"/>
      <c r="ILX332" s="414"/>
      <c r="ILY332" s="414"/>
      <c r="ILZ332" s="414"/>
      <c r="IMA332" s="413"/>
      <c r="IMB332" s="413"/>
      <c r="IMC332" s="414"/>
      <c r="IMD332" s="414"/>
      <c r="IME332" s="413"/>
      <c r="IMF332" s="413"/>
      <c r="IMG332" s="414"/>
      <c r="IMH332" s="414"/>
      <c r="IMI332" s="413"/>
      <c r="IMJ332" s="413"/>
      <c r="IMK332" s="413"/>
      <c r="IML332" s="413"/>
      <c r="IMM332" s="413"/>
      <c r="IMN332" s="413"/>
      <c r="IMO332" s="413"/>
      <c r="IMP332" s="414"/>
      <c r="IMQ332" s="414"/>
      <c r="IMR332" s="413"/>
      <c r="IMS332" s="413"/>
      <c r="IMT332" s="414"/>
      <c r="IMU332" s="414"/>
      <c r="IMV332" s="413"/>
      <c r="IMW332" s="413"/>
      <c r="IMX332" s="413"/>
      <c r="IMY332" s="413"/>
      <c r="IMZ332" s="413"/>
      <c r="INA332" s="407"/>
      <c r="INB332" s="439"/>
      <c r="INC332" s="413"/>
      <c r="IND332" s="413"/>
      <c r="INE332" s="413"/>
      <c r="INF332" s="413"/>
      <c r="ING332" s="413"/>
      <c r="INH332" s="413"/>
      <c r="INI332" s="413"/>
      <c r="INJ332" s="412"/>
      <c r="INK332" s="412"/>
      <c r="INL332" s="412"/>
      <c r="INM332" s="412"/>
      <c r="INN332" s="412"/>
      <c r="INO332" s="412"/>
      <c r="INP332" s="412"/>
      <c r="INQ332" s="412"/>
      <c r="INR332" s="412"/>
      <c r="INS332" s="412"/>
      <c r="INT332" s="412"/>
      <c r="INU332" s="412"/>
      <c r="INV332" s="412"/>
      <c r="INW332" s="412"/>
      <c r="INX332" s="412"/>
      <c r="INY332" s="412"/>
      <c r="INZ332" s="412"/>
      <c r="IOA332" s="412"/>
      <c r="IOB332" s="412"/>
      <c r="IOC332" s="412"/>
      <c r="IOD332" s="412"/>
      <c r="IOE332" s="412"/>
      <c r="IOF332" s="412"/>
      <c r="IOG332" s="412"/>
      <c r="IOH332" s="412"/>
      <c r="IOI332" s="412"/>
      <c r="IOJ332" s="412"/>
      <c r="IOK332" s="412"/>
      <c r="IOL332" s="412"/>
      <c r="IOM332" s="412"/>
      <c r="ION332" s="412"/>
      <c r="IOO332" s="412"/>
      <c r="IOP332" s="412"/>
      <c r="IOQ332" s="412"/>
      <c r="IOR332" s="412"/>
      <c r="IOS332" s="412"/>
      <c r="IOT332" s="412"/>
      <c r="IOU332" s="412"/>
      <c r="IOV332" s="412"/>
      <c r="IOW332" s="412"/>
      <c r="IOX332" s="412"/>
      <c r="IOY332" s="412"/>
      <c r="IOZ332" s="412"/>
      <c r="IPA332" s="412"/>
      <c r="IPB332" s="413"/>
      <c r="IPC332" s="413"/>
      <c r="IPD332" s="413"/>
      <c r="IPE332" s="413"/>
      <c r="IPF332" s="413"/>
      <c r="IPG332" s="413"/>
      <c r="IPH332" s="413"/>
      <c r="IPI332" s="413"/>
      <c r="IPJ332" s="413"/>
      <c r="IPK332" s="413"/>
      <c r="IPL332" s="413"/>
      <c r="IPM332" s="413"/>
      <c r="IPN332" s="413"/>
      <c r="IPO332" s="413"/>
      <c r="IPP332" s="413"/>
      <c r="IPQ332" s="413"/>
      <c r="IPR332" s="413"/>
      <c r="IPS332" s="413"/>
      <c r="IPT332" s="413"/>
      <c r="IPU332" s="413"/>
      <c r="IPV332" s="413"/>
      <c r="IPW332" s="413"/>
      <c r="IPX332" s="413"/>
      <c r="IPY332" s="413"/>
      <c r="IPZ332" s="414"/>
      <c r="IQA332" s="414"/>
      <c r="IQB332" s="414"/>
      <c r="IQC332" s="414"/>
      <c r="IQD332" s="414"/>
      <c r="IQE332" s="413"/>
      <c r="IQF332" s="413"/>
      <c r="IQG332" s="414"/>
      <c r="IQH332" s="414"/>
      <c r="IQI332" s="413"/>
      <c r="IQJ332" s="413"/>
      <c r="IQK332" s="414"/>
      <c r="IQL332" s="414"/>
      <c r="IQM332" s="413"/>
      <c r="IQN332" s="413"/>
      <c r="IQO332" s="413"/>
      <c r="IQP332" s="413"/>
      <c r="IQQ332" s="413"/>
      <c r="IQR332" s="413"/>
      <c r="IQS332" s="413"/>
      <c r="IQT332" s="414"/>
      <c r="IQU332" s="414"/>
      <c r="IQV332" s="413"/>
      <c r="IQW332" s="413"/>
      <c r="IQX332" s="414"/>
      <c r="IQY332" s="414"/>
      <c r="IQZ332" s="413"/>
      <c r="IRA332" s="413"/>
      <c r="IRB332" s="413"/>
      <c r="IRC332" s="413"/>
      <c r="IRD332" s="413"/>
      <c r="IRE332" s="407"/>
      <c r="IRF332" s="439"/>
      <c r="IRG332" s="413"/>
      <c r="IRH332" s="413"/>
      <c r="IRI332" s="413"/>
      <c r="IRJ332" s="413"/>
      <c r="IRK332" s="413"/>
      <c r="IRL332" s="413"/>
      <c r="IRM332" s="413"/>
      <c r="IRN332" s="412"/>
      <c r="IRO332" s="412"/>
      <c r="IRP332" s="412"/>
      <c r="IRQ332" s="412"/>
      <c r="IRR332" s="412"/>
      <c r="IRS332" s="412"/>
      <c r="IRT332" s="412"/>
      <c r="IRU332" s="412"/>
      <c r="IRV332" s="412"/>
      <c r="IRW332" s="412"/>
      <c r="IRX332" s="412"/>
      <c r="IRY332" s="412"/>
      <c r="IRZ332" s="412"/>
      <c r="ISA332" s="412"/>
      <c r="ISB332" s="412"/>
      <c r="ISC332" s="412"/>
      <c r="ISD332" s="412"/>
      <c r="ISE332" s="412"/>
      <c r="ISF332" s="412"/>
      <c r="ISG332" s="412"/>
      <c r="ISH332" s="412"/>
      <c r="ISI332" s="412"/>
      <c r="ISJ332" s="412"/>
      <c r="ISK332" s="412"/>
      <c r="ISL332" s="412"/>
      <c r="ISM332" s="412"/>
      <c r="ISN332" s="412"/>
      <c r="ISO332" s="412"/>
      <c r="ISP332" s="412"/>
      <c r="ISQ332" s="412"/>
      <c r="ISR332" s="412"/>
      <c r="ISS332" s="412"/>
      <c r="IST332" s="412"/>
      <c r="ISU332" s="412"/>
      <c r="ISV332" s="412"/>
      <c r="ISW332" s="412"/>
      <c r="ISX332" s="412"/>
      <c r="ISY332" s="412"/>
      <c r="ISZ332" s="412"/>
      <c r="ITA332" s="412"/>
      <c r="ITB332" s="412"/>
      <c r="ITC332" s="412"/>
      <c r="ITD332" s="412"/>
      <c r="ITE332" s="412"/>
      <c r="ITF332" s="413"/>
      <c r="ITG332" s="413"/>
      <c r="ITH332" s="413"/>
      <c r="ITI332" s="413"/>
      <c r="ITJ332" s="413"/>
      <c r="ITK332" s="413"/>
      <c r="ITL332" s="413"/>
      <c r="ITM332" s="413"/>
      <c r="ITN332" s="413"/>
      <c r="ITO332" s="413"/>
      <c r="ITP332" s="413"/>
      <c r="ITQ332" s="413"/>
      <c r="ITR332" s="413"/>
      <c r="ITS332" s="413"/>
      <c r="ITT332" s="413"/>
      <c r="ITU332" s="413"/>
      <c r="ITV332" s="413"/>
      <c r="ITW332" s="413"/>
      <c r="ITX332" s="413"/>
      <c r="ITY332" s="413"/>
      <c r="ITZ332" s="413"/>
      <c r="IUA332" s="413"/>
      <c r="IUB332" s="413"/>
      <c r="IUC332" s="413"/>
      <c r="IUD332" s="414"/>
      <c r="IUE332" s="414"/>
      <c r="IUF332" s="414"/>
      <c r="IUG332" s="414"/>
      <c r="IUH332" s="414"/>
      <c r="IUI332" s="413"/>
      <c r="IUJ332" s="413"/>
      <c r="IUK332" s="414"/>
      <c r="IUL332" s="414"/>
      <c r="IUM332" s="413"/>
      <c r="IUN332" s="413"/>
      <c r="IUO332" s="414"/>
      <c r="IUP332" s="414"/>
      <c r="IUQ332" s="413"/>
      <c r="IUR332" s="413"/>
      <c r="IUS332" s="413"/>
      <c r="IUT332" s="413"/>
      <c r="IUU332" s="413"/>
      <c r="IUV332" s="413"/>
      <c r="IUW332" s="413"/>
      <c r="IUX332" s="414"/>
      <c r="IUY332" s="414"/>
      <c r="IUZ332" s="413"/>
      <c r="IVA332" s="413"/>
      <c r="IVB332" s="414"/>
      <c r="IVC332" s="414"/>
      <c r="IVD332" s="413"/>
      <c r="IVE332" s="413"/>
      <c r="IVF332" s="413"/>
      <c r="IVG332" s="413"/>
      <c r="IVH332" s="413"/>
      <c r="IVI332" s="407"/>
      <c r="IVJ332" s="439"/>
      <c r="IVK332" s="413"/>
      <c r="IVL332" s="413"/>
      <c r="IVM332" s="413"/>
      <c r="IVN332" s="413"/>
      <c r="IVO332" s="413"/>
      <c r="IVP332" s="413"/>
      <c r="IVQ332" s="413"/>
      <c r="IVR332" s="412"/>
      <c r="IVS332" s="412"/>
      <c r="IVT332" s="412"/>
      <c r="IVU332" s="412"/>
      <c r="IVV332" s="412"/>
      <c r="IVW332" s="412"/>
      <c r="IVX332" s="412"/>
      <c r="IVY332" s="412"/>
      <c r="IVZ332" s="412"/>
      <c r="IWA332" s="412"/>
      <c r="IWB332" s="412"/>
      <c r="IWC332" s="412"/>
      <c r="IWD332" s="412"/>
      <c r="IWE332" s="412"/>
      <c r="IWF332" s="412"/>
      <c r="IWG332" s="412"/>
      <c r="IWH332" s="412"/>
      <c r="IWI332" s="412"/>
      <c r="IWJ332" s="412"/>
      <c r="IWK332" s="412"/>
      <c r="IWL332" s="412"/>
      <c r="IWM332" s="412"/>
      <c r="IWN332" s="412"/>
      <c r="IWO332" s="412"/>
      <c r="IWP332" s="412"/>
      <c r="IWQ332" s="412"/>
      <c r="IWR332" s="412"/>
      <c r="IWS332" s="412"/>
      <c r="IWT332" s="412"/>
      <c r="IWU332" s="412"/>
      <c r="IWV332" s="412"/>
      <c r="IWW332" s="412"/>
      <c r="IWX332" s="412"/>
      <c r="IWY332" s="412"/>
      <c r="IWZ332" s="412"/>
      <c r="IXA332" s="412"/>
      <c r="IXB332" s="412"/>
      <c r="IXC332" s="412"/>
      <c r="IXD332" s="412"/>
      <c r="IXE332" s="412"/>
      <c r="IXF332" s="412"/>
      <c r="IXG332" s="412"/>
      <c r="IXH332" s="412"/>
      <c r="IXI332" s="412"/>
      <c r="IXJ332" s="413"/>
      <c r="IXK332" s="413"/>
      <c r="IXL332" s="413"/>
      <c r="IXM332" s="413"/>
      <c r="IXN332" s="413"/>
      <c r="IXO332" s="413"/>
      <c r="IXP332" s="413"/>
      <c r="IXQ332" s="413"/>
      <c r="IXR332" s="413"/>
      <c r="IXS332" s="413"/>
      <c r="IXT332" s="413"/>
      <c r="IXU332" s="413"/>
      <c r="IXV332" s="413"/>
      <c r="IXW332" s="413"/>
      <c r="IXX332" s="413"/>
      <c r="IXY332" s="413"/>
      <c r="IXZ332" s="413"/>
      <c r="IYA332" s="413"/>
      <c r="IYB332" s="413"/>
      <c r="IYC332" s="413"/>
      <c r="IYD332" s="413"/>
      <c r="IYE332" s="413"/>
      <c r="IYF332" s="413"/>
      <c r="IYG332" s="413"/>
      <c r="IYH332" s="414"/>
      <c r="IYI332" s="414"/>
      <c r="IYJ332" s="414"/>
      <c r="IYK332" s="414"/>
      <c r="IYL332" s="414"/>
      <c r="IYM332" s="413"/>
      <c r="IYN332" s="413"/>
      <c r="IYO332" s="414"/>
      <c r="IYP332" s="414"/>
      <c r="IYQ332" s="413"/>
      <c r="IYR332" s="413"/>
      <c r="IYS332" s="414"/>
      <c r="IYT332" s="414"/>
      <c r="IYU332" s="413"/>
      <c r="IYV332" s="413"/>
      <c r="IYW332" s="413"/>
      <c r="IYX332" s="413"/>
      <c r="IYY332" s="413"/>
      <c r="IYZ332" s="413"/>
      <c r="IZA332" s="413"/>
      <c r="IZB332" s="414"/>
      <c r="IZC332" s="414"/>
      <c r="IZD332" s="413"/>
      <c r="IZE332" s="413"/>
      <c r="IZF332" s="414"/>
      <c r="IZG332" s="414"/>
      <c r="IZH332" s="413"/>
      <c r="IZI332" s="413"/>
      <c r="IZJ332" s="413"/>
      <c r="IZK332" s="413"/>
      <c r="IZL332" s="413"/>
      <c r="IZM332" s="407"/>
      <c r="IZN332" s="439"/>
      <c r="IZO332" s="413"/>
      <c r="IZP332" s="413"/>
      <c r="IZQ332" s="413"/>
      <c r="IZR332" s="413"/>
      <c r="IZS332" s="413"/>
      <c r="IZT332" s="413"/>
      <c r="IZU332" s="413"/>
      <c r="IZV332" s="412"/>
      <c r="IZW332" s="412"/>
      <c r="IZX332" s="412"/>
      <c r="IZY332" s="412"/>
      <c r="IZZ332" s="412"/>
      <c r="JAA332" s="412"/>
      <c r="JAB332" s="412"/>
      <c r="JAC332" s="412"/>
      <c r="JAD332" s="412"/>
      <c r="JAE332" s="412"/>
      <c r="JAF332" s="412"/>
      <c r="JAG332" s="412"/>
      <c r="JAH332" s="412"/>
      <c r="JAI332" s="412"/>
      <c r="JAJ332" s="412"/>
      <c r="JAK332" s="412"/>
      <c r="JAL332" s="412"/>
      <c r="JAM332" s="412"/>
      <c r="JAN332" s="412"/>
      <c r="JAO332" s="412"/>
      <c r="JAP332" s="412"/>
      <c r="JAQ332" s="412"/>
      <c r="JAR332" s="412"/>
      <c r="JAS332" s="412"/>
      <c r="JAT332" s="412"/>
      <c r="JAU332" s="412"/>
      <c r="JAV332" s="412"/>
      <c r="JAW332" s="412"/>
      <c r="JAX332" s="412"/>
      <c r="JAY332" s="412"/>
      <c r="JAZ332" s="412"/>
      <c r="JBA332" s="412"/>
      <c r="JBB332" s="412"/>
      <c r="JBC332" s="412"/>
      <c r="JBD332" s="412"/>
      <c r="JBE332" s="412"/>
      <c r="JBF332" s="412"/>
      <c r="JBG332" s="412"/>
      <c r="JBH332" s="412"/>
      <c r="JBI332" s="412"/>
      <c r="JBJ332" s="412"/>
      <c r="JBK332" s="412"/>
      <c r="JBL332" s="412"/>
      <c r="JBM332" s="412"/>
      <c r="JBN332" s="413"/>
      <c r="JBO332" s="413"/>
      <c r="JBP332" s="413"/>
      <c r="JBQ332" s="413"/>
      <c r="JBR332" s="413"/>
      <c r="JBS332" s="413"/>
      <c r="JBT332" s="413"/>
      <c r="JBU332" s="413"/>
      <c r="JBV332" s="413"/>
      <c r="JBW332" s="413"/>
      <c r="JBX332" s="413"/>
      <c r="JBY332" s="413"/>
      <c r="JBZ332" s="413"/>
      <c r="JCA332" s="413"/>
      <c r="JCB332" s="413"/>
      <c r="JCC332" s="413"/>
      <c r="JCD332" s="413"/>
      <c r="JCE332" s="413"/>
      <c r="JCF332" s="413"/>
      <c r="JCG332" s="413"/>
      <c r="JCH332" s="413"/>
      <c r="JCI332" s="413"/>
      <c r="JCJ332" s="413"/>
      <c r="JCK332" s="413"/>
      <c r="JCL332" s="414"/>
      <c r="JCM332" s="414"/>
      <c r="JCN332" s="414"/>
      <c r="JCO332" s="414"/>
      <c r="JCP332" s="414"/>
      <c r="JCQ332" s="413"/>
      <c r="JCR332" s="413"/>
      <c r="JCS332" s="414"/>
      <c r="JCT332" s="414"/>
      <c r="JCU332" s="413"/>
      <c r="JCV332" s="413"/>
      <c r="JCW332" s="414"/>
      <c r="JCX332" s="414"/>
      <c r="JCY332" s="413"/>
      <c r="JCZ332" s="413"/>
      <c r="JDA332" s="413"/>
      <c r="JDB332" s="413"/>
      <c r="JDC332" s="413"/>
      <c r="JDD332" s="413"/>
      <c r="JDE332" s="413"/>
      <c r="JDF332" s="414"/>
      <c r="JDG332" s="414"/>
      <c r="JDH332" s="413"/>
      <c r="JDI332" s="413"/>
      <c r="JDJ332" s="414"/>
      <c r="JDK332" s="414"/>
      <c r="JDL332" s="413"/>
      <c r="JDM332" s="413"/>
      <c r="JDN332" s="413"/>
      <c r="JDO332" s="413"/>
      <c r="JDP332" s="413"/>
      <c r="JDQ332" s="407"/>
      <c r="JDR332" s="439"/>
      <c r="JDS332" s="413"/>
      <c r="JDT332" s="413"/>
      <c r="JDU332" s="413"/>
      <c r="JDV332" s="413"/>
      <c r="JDW332" s="413"/>
      <c r="JDX332" s="413"/>
      <c r="JDY332" s="413"/>
      <c r="JDZ332" s="412"/>
      <c r="JEA332" s="412"/>
      <c r="JEB332" s="412"/>
      <c r="JEC332" s="412"/>
      <c r="JED332" s="412"/>
      <c r="JEE332" s="412"/>
      <c r="JEF332" s="412"/>
      <c r="JEG332" s="412"/>
      <c r="JEH332" s="412"/>
      <c r="JEI332" s="412"/>
      <c r="JEJ332" s="412"/>
      <c r="JEK332" s="412"/>
      <c r="JEL332" s="412"/>
      <c r="JEM332" s="412"/>
      <c r="JEN332" s="412"/>
      <c r="JEO332" s="412"/>
      <c r="JEP332" s="412"/>
      <c r="JEQ332" s="412"/>
      <c r="JER332" s="412"/>
      <c r="JES332" s="412"/>
      <c r="JET332" s="412"/>
      <c r="JEU332" s="412"/>
      <c r="JEV332" s="412"/>
      <c r="JEW332" s="412"/>
      <c r="JEX332" s="412"/>
      <c r="JEY332" s="412"/>
      <c r="JEZ332" s="412"/>
      <c r="JFA332" s="412"/>
      <c r="JFB332" s="412"/>
      <c r="JFC332" s="412"/>
      <c r="JFD332" s="412"/>
      <c r="JFE332" s="412"/>
      <c r="JFF332" s="412"/>
      <c r="JFG332" s="412"/>
      <c r="JFH332" s="412"/>
      <c r="JFI332" s="412"/>
      <c r="JFJ332" s="412"/>
      <c r="JFK332" s="412"/>
      <c r="JFL332" s="412"/>
      <c r="JFM332" s="412"/>
      <c r="JFN332" s="412"/>
      <c r="JFO332" s="412"/>
      <c r="JFP332" s="412"/>
      <c r="JFQ332" s="412"/>
      <c r="JFR332" s="413"/>
      <c r="JFS332" s="413"/>
      <c r="JFT332" s="413"/>
      <c r="JFU332" s="413"/>
      <c r="JFV332" s="413"/>
      <c r="JFW332" s="413"/>
      <c r="JFX332" s="413"/>
      <c r="JFY332" s="413"/>
      <c r="JFZ332" s="413"/>
      <c r="JGA332" s="413"/>
      <c r="JGB332" s="413"/>
      <c r="JGC332" s="413"/>
      <c r="JGD332" s="413"/>
      <c r="JGE332" s="413"/>
      <c r="JGF332" s="413"/>
      <c r="JGG332" s="413"/>
      <c r="JGH332" s="413"/>
      <c r="JGI332" s="413"/>
      <c r="JGJ332" s="413"/>
      <c r="JGK332" s="413"/>
      <c r="JGL332" s="413"/>
      <c r="JGM332" s="413"/>
      <c r="JGN332" s="413"/>
      <c r="JGO332" s="413"/>
      <c r="JGP332" s="414"/>
      <c r="JGQ332" s="414"/>
      <c r="JGR332" s="414"/>
      <c r="JGS332" s="414"/>
      <c r="JGT332" s="414"/>
      <c r="JGU332" s="413"/>
      <c r="JGV332" s="413"/>
      <c r="JGW332" s="414"/>
      <c r="JGX332" s="414"/>
      <c r="JGY332" s="413"/>
      <c r="JGZ332" s="413"/>
      <c r="JHA332" s="414"/>
      <c r="JHB332" s="414"/>
      <c r="JHC332" s="413"/>
      <c r="JHD332" s="413"/>
      <c r="JHE332" s="413"/>
      <c r="JHF332" s="413"/>
      <c r="JHG332" s="413"/>
      <c r="JHH332" s="413"/>
      <c r="JHI332" s="413"/>
      <c r="JHJ332" s="414"/>
      <c r="JHK332" s="414"/>
      <c r="JHL332" s="413"/>
      <c r="JHM332" s="413"/>
      <c r="JHN332" s="414"/>
      <c r="JHO332" s="414"/>
      <c r="JHP332" s="413"/>
      <c r="JHQ332" s="413"/>
      <c r="JHR332" s="413"/>
      <c r="JHS332" s="413"/>
      <c r="JHT332" s="413"/>
      <c r="JHU332" s="407"/>
      <c r="JHV332" s="439"/>
      <c r="JHW332" s="413"/>
      <c r="JHX332" s="413"/>
      <c r="JHY332" s="413"/>
      <c r="JHZ332" s="413"/>
      <c r="JIA332" s="413"/>
      <c r="JIB332" s="413"/>
      <c r="JIC332" s="413"/>
      <c r="JID332" s="412"/>
      <c r="JIE332" s="412"/>
      <c r="JIF332" s="412"/>
      <c r="JIG332" s="412"/>
      <c r="JIH332" s="412"/>
      <c r="JII332" s="412"/>
      <c r="JIJ332" s="412"/>
      <c r="JIK332" s="412"/>
      <c r="JIL332" s="412"/>
      <c r="JIM332" s="412"/>
      <c r="JIN332" s="412"/>
      <c r="JIO332" s="412"/>
      <c r="JIP332" s="412"/>
      <c r="JIQ332" s="412"/>
      <c r="JIR332" s="412"/>
      <c r="JIS332" s="412"/>
      <c r="JIT332" s="412"/>
      <c r="JIU332" s="412"/>
      <c r="JIV332" s="412"/>
      <c r="JIW332" s="412"/>
      <c r="JIX332" s="412"/>
      <c r="JIY332" s="412"/>
      <c r="JIZ332" s="412"/>
      <c r="JJA332" s="412"/>
      <c r="JJB332" s="412"/>
      <c r="JJC332" s="412"/>
      <c r="JJD332" s="412"/>
      <c r="JJE332" s="412"/>
      <c r="JJF332" s="412"/>
      <c r="JJG332" s="412"/>
      <c r="JJH332" s="412"/>
      <c r="JJI332" s="412"/>
      <c r="JJJ332" s="412"/>
      <c r="JJK332" s="412"/>
      <c r="JJL332" s="412"/>
      <c r="JJM332" s="412"/>
      <c r="JJN332" s="412"/>
      <c r="JJO332" s="412"/>
      <c r="JJP332" s="412"/>
      <c r="JJQ332" s="412"/>
      <c r="JJR332" s="412"/>
      <c r="JJS332" s="412"/>
      <c r="JJT332" s="412"/>
      <c r="JJU332" s="412"/>
      <c r="JJV332" s="413"/>
      <c r="JJW332" s="413"/>
      <c r="JJX332" s="413"/>
      <c r="JJY332" s="413"/>
      <c r="JJZ332" s="413"/>
      <c r="JKA332" s="413"/>
      <c r="JKB332" s="413"/>
      <c r="JKC332" s="413"/>
      <c r="JKD332" s="413"/>
      <c r="JKE332" s="413"/>
      <c r="JKF332" s="413"/>
      <c r="JKG332" s="413"/>
      <c r="JKH332" s="413"/>
      <c r="JKI332" s="413"/>
      <c r="JKJ332" s="413"/>
      <c r="JKK332" s="413"/>
      <c r="JKL332" s="413"/>
      <c r="JKM332" s="413"/>
      <c r="JKN332" s="413"/>
      <c r="JKO332" s="413"/>
      <c r="JKP332" s="413"/>
      <c r="JKQ332" s="413"/>
      <c r="JKR332" s="413"/>
      <c r="JKS332" s="413"/>
      <c r="JKT332" s="414"/>
      <c r="JKU332" s="414"/>
      <c r="JKV332" s="414"/>
      <c r="JKW332" s="414"/>
      <c r="JKX332" s="414"/>
      <c r="JKY332" s="413"/>
      <c r="JKZ332" s="413"/>
      <c r="JLA332" s="414"/>
      <c r="JLB332" s="414"/>
      <c r="JLC332" s="413"/>
      <c r="JLD332" s="413"/>
      <c r="JLE332" s="414"/>
      <c r="JLF332" s="414"/>
      <c r="JLG332" s="413"/>
      <c r="JLH332" s="413"/>
      <c r="JLI332" s="413"/>
      <c r="JLJ332" s="413"/>
      <c r="JLK332" s="413"/>
      <c r="JLL332" s="413"/>
      <c r="JLM332" s="413"/>
      <c r="JLN332" s="414"/>
      <c r="JLO332" s="414"/>
      <c r="JLP332" s="413"/>
      <c r="JLQ332" s="413"/>
      <c r="JLR332" s="414"/>
      <c r="JLS332" s="414"/>
      <c r="JLT332" s="413"/>
      <c r="JLU332" s="413"/>
      <c r="JLV332" s="413"/>
      <c r="JLW332" s="413"/>
      <c r="JLX332" s="413"/>
      <c r="JLY332" s="407"/>
      <c r="JLZ332" s="439"/>
      <c r="JMA332" s="413"/>
      <c r="JMB332" s="413"/>
      <c r="JMC332" s="413"/>
      <c r="JMD332" s="413"/>
      <c r="JME332" s="413"/>
      <c r="JMF332" s="413"/>
      <c r="JMG332" s="413"/>
      <c r="JMH332" s="412"/>
      <c r="JMI332" s="412"/>
      <c r="JMJ332" s="412"/>
      <c r="JMK332" s="412"/>
      <c r="JML332" s="412"/>
      <c r="JMM332" s="412"/>
      <c r="JMN332" s="412"/>
      <c r="JMO332" s="412"/>
      <c r="JMP332" s="412"/>
      <c r="JMQ332" s="412"/>
      <c r="JMR332" s="412"/>
      <c r="JMS332" s="412"/>
      <c r="JMT332" s="412"/>
      <c r="JMU332" s="412"/>
      <c r="JMV332" s="412"/>
      <c r="JMW332" s="412"/>
      <c r="JMX332" s="412"/>
      <c r="JMY332" s="412"/>
      <c r="JMZ332" s="412"/>
      <c r="JNA332" s="412"/>
      <c r="JNB332" s="412"/>
      <c r="JNC332" s="412"/>
      <c r="JND332" s="412"/>
      <c r="JNE332" s="412"/>
      <c r="JNF332" s="412"/>
      <c r="JNG332" s="412"/>
      <c r="JNH332" s="412"/>
      <c r="JNI332" s="412"/>
      <c r="JNJ332" s="412"/>
      <c r="JNK332" s="412"/>
      <c r="JNL332" s="412"/>
      <c r="JNM332" s="412"/>
      <c r="JNN332" s="412"/>
      <c r="JNO332" s="412"/>
      <c r="JNP332" s="412"/>
      <c r="JNQ332" s="412"/>
      <c r="JNR332" s="412"/>
      <c r="JNS332" s="412"/>
      <c r="JNT332" s="412"/>
      <c r="JNU332" s="412"/>
      <c r="JNV332" s="412"/>
      <c r="JNW332" s="412"/>
      <c r="JNX332" s="412"/>
      <c r="JNY332" s="412"/>
      <c r="JNZ332" s="413"/>
      <c r="JOA332" s="413"/>
      <c r="JOB332" s="413"/>
      <c r="JOC332" s="413"/>
      <c r="JOD332" s="413"/>
      <c r="JOE332" s="413"/>
      <c r="JOF332" s="413"/>
      <c r="JOG332" s="413"/>
      <c r="JOH332" s="413"/>
      <c r="JOI332" s="413"/>
      <c r="JOJ332" s="413"/>
      <c r="JOK332" s="413"/>
      <c r="JOL332" s="413"/>
      <c r="JOM332" s="413"/>
      <c r="JON332" s="413"/>
      <c r="JOO332" s="413"/>
      <c r="JOP332" s="413"/>
      <c r="JOQ332" s="413"/>
      <c r="JOR332" s="413"/>
      <c r="JOS332" s="413"/>
      <c r="JOT332" s="413"/>
      <c r="JOU332" s="413"/>
      <c r="JOV332" s="413"/>
      <c r="JOW332" s="413"/>
      <c r="JOX332" s="414"/>
      <c r="JOY332" s="414"/>
      <c r="JOZ332" s="414"/>
      <c r="JPA332" s="414"/>
      <c r="JPB332" s="414"/>
      <c r="JPC332" s="413"/>
      <c r="JPD332" s="413"/>
      <c r="JPE332" s="414"/>
      <c r="JPF332" s="414"/>
      <c r="JPG332" s="413"/>
      <c r="JPH332" s="413"/>
      <c r="JPI332" s="414"/>
      <c r="JPJ332" s="414"/>
      <c r="JPK332" s="413"/>
      <c r="JPL332" s="413"/>
      <c r="JPM332" s="413"/>
      <c r="JPN332" s="413"/>
      <c r="JPO332" s="413"/>
      <c r="JPP332" s="413"/>
      <c r="JPQ332" s="413"/>
      <c r="JPR332" s="414"/>
      <c r="JPS332" s="414"/>
      <c r="JPT332" s="413"/>
      <c r="JPU332" s="413"/>
      <c r="JPV332" s="414"/>
      <c r="JPW332" s="414"/>
      <c r="JPX332" s="413"/>
      <c r="JPY332" s="413"/>
      <c r="JPZ332" s="413"/>
      <c r="JQA332" s="413"/>
      <c r="JQB332" s="413"/>
      <c r="JQC332" s="407"/>
      <c r="JQD332" s="439"/>
      <c r="JQE332" s="413"/>
      <c r="JQF332" s="413"/>
      <c r="JQG332" s="413"/>
      <c r="JQH332" s="413"/>
      <c r="JQI332" s="413"/>
      <c r="JQJ332" s="413"/>
      <c r="JQK332" s="413"/>
      <c r="JQL332" s="412"/>
      <c r="JQM332" s="412"/>
      <c r="JQN332" s="412"/>
      <c r="JQO332" s="412"/>
      <c r="JQP332" s="412"/>
      <c r="JQQ332" s="412"/>
      <c r="JQR332" s="412"/>
      <c r="JQS332" s="412"/>
      <c r="JQT332" s="412"/>
      <c r="JQU332" s="412"/>
      <c r="JQV332" s="412"/>
      <c r="JQW332" s="412"/>
      <c r="JQX332" s="412"/>
      <c r="JQY332" s="412"/>
      <c r="JQZ332" s="412"/>
      <c r="JRA332" s="412"/>
      <c r="JRB332" s="412"/>
      <c r="JRC332" s="412"/>
      <c r="JRD332" s="412"/>
      <c r="JRE332" s="412"/>
      <c r="JRF332" s="412"/>
      <c r="JRG332" s="412"/>
      <c r="JRH332" s="412"/>
      <c r="JRI332" s="412"/>
      <c r="JRJ332" s="412"/>
      <c r="JRK332" s="412"/>
      <c r="JRL332" s="412"/>
      <c r="JRM332" s="412"/>
      <c r="JRN332" s="412"/>
      <c r="JRO332" s="412"/>
      <c r="JRP332" s="412"/>
      <c r="JRQ332" s="412"/>
      <c r="JRR332" s="412"/>
      <c r="JRS332" s="412"/>
      <c r="JRT332" s="412"/>
      <c r="JRU332" s="412"/>
      <c r="JRV332" s="412"/>
      <c r="JRW332" s="412"/>
      <c r="JRX332" s="412"/>
      <c r="JRY332" s="412"/>
      <c r="JRZ332" s="412"/>
      <c r="JSA332" s="412"/>
      <c r="JSB332" s="412"/>
      <c r="JSC332" s="412"/>
      <c r="JSD332" s="413"/>
      <c r="JSE332" s="413"/>
      <c r="JSF332" s="413"/>
      <c r="JSG332" s="413"/>
      <c r="JSH332" s="413"/>
      <c r="JSI332" s="413"/>
      <c r="JSJ332" s="413"/>
      <c r="JSK332" s="413"/>
      <c r="JSL332" s="413"/>
      <c r="JSM332" s="413"/>
      <c r="JSN332" s="413"/>
      <c r="JSO332" s="413"/>
      <c r="JSP332" s="413"/>
      <c r="JSQ332" s="413"/>
      <c r="JSR332" s="413"/>
      <c r="JSS332" s="413"/>
      <c r="JST332" s="413"/>
      <c r="JSU332" s="413"/>
      <c r="JSV332" s="413"/>
      <c r="JSW332" s="413"/>
      <c r="JSX332" s="413"/>
      <c r="JSY332" s="413"/>
      <c r="JSZ332" s="413"/>
      <c r="JTA332" s="413"/>
      <c r="JTB332" s="414"/>
      <c r="JTC332" s="414"/>
      <c r="JTD332" s="414"/>
      <c r="JTE332" s="414"/>
      <c r="JTF332" s="414"/>
      <c r="JTG332" s="413"/>
      <c r="JTH332" s="413"/>
      <c r="JTI332" s="414"/>
      <c r="JTJ332" s="414"/>
      <c r="JTK332" s="413"/>
      <c r="JTL332" s="413"/>
      <c r="JTM332" s="414"/>
      <c r="JTN332" s="414"/>
      <c r="JTO332" s="413"/>
      <c r="JTP332" s="413"/>
      <c r="JTQ332" s="413"/>
      <c r="JTR332" s="413"/>
      <c r="JTS332" s="413"/>
      <c r="JTT332" s="413"/>
      <c r="JTU332" s="413"/>
      <c r="JTV332" s="414"/>
      <c r="JTW332" s="414"/>
      <c r="JTX332" s="413"/>
      <c r="JTY332" s="413"/>
      <c r="JTZ332" s="414"/>
      <c r="JUA332" s="414"/>
      <c r="JUB332" s="413"/>
      <c r="JUC332" s="413"/>
      <c r="JUD332" s="413"/>
      <c r="JUE332" s="413"/>
      <c r="JUF332" s="413"/>
      <c r="JUG332" s="407"/>
      <c r="JUH332" s="439"/>
      <c r="JUI332" s="413"/>
      <c r="JUJ332" s="413"/>
      <c r="JUK332" s="413"/>
      <c r="JUL332" s="413"/>
      <c r="JUM332" s="413"/>
      <c r="JUN332" s="413"/>
      <c r="JUO332" s="413"/>
      <c r="JUP332" s="412"/>
      <c r="JUQ332" s="412"/>
      <c r="JUR332" s="412"/>
      <c r="JUS332" s="412"/>
      <c r="JUT332" s="412"/>
      <c r="JUU332" s="412"/>
      <c r="JUV332" s="412"/>
      <c r="JUW332" s="412"/>
      <c r="JUX332" s="412"/>
      <c r="JUY332" s="412"/>
      <c r="JUZ332" s="412"/>
      <c r="JVA332" s="412"/>
      <c r="JVB332" s="412"/>
      <c r="JVC332" s="412"/>
      <c r="JVD332" s="412"/>
      <c r="JVE332" s="412"/>
      <c r="JVF332" s="412"/>
      <c r="JVG332" s="412"/>
      <c r="JVH332" s="412"/>
      <c r="JVI332" s="412"/>
      <c r="JVJ332" s="412"/>
      <c r="JVK332" s="412"/>
      <c r="JVL332" s="412"/>
      <c r="JVM332" s="412"/>
      <c r="JVN332" s="412"/>
      <c r="JVO332" s="412"/>
      <c r="JVP332" s="412"/>
      <c r="JVQ332" s="412"/>
      <c r="JVR332" s="412"/>
      <c r="JVS332" s="412"/>
      <c r="JVT332" s="412"/>
      <c r="JVU332" s="412"/>
      <c r="JVV332" s="412"/>
      <c r="JVW332" s="412"/>
      <c r="JVX332" s="412"/>
      <c r="JVY332" s="412"/>
      <c r="JVZ332" s="412"/>
      <c r="JWA332" s="412"/>
      <c r="JWB332" s="412"/>
      <c r="JWC332" s="412"/>
      <c r="JWD332" s="412"/>
      <c r="JWE332" s="412"/>
      <c r="JWF332" s="412"/>
      <c r="JWG332" s="412"/>
      <c r="JWH332" s="413"/>
      <c r="JWI332" s="413"/>
      <c r="JWJ332" s="413"/>
      <c r="JWK332" s="413"/>
      <c r="JWL332" s="413"/>
      <c r="JWM332" s="413"/>
      <c r="JWN332" s="413"/>
      <c r="JWO332" s="413"/>
      <c r="JWP332" s="413"/>
      <c r="JWQ332" s="413"/>
      <c r="JWR332" s="413"/>
      <c r="JWS332" s="413"/>
      <c r="JWT332" s="413"/>
      <c r="JWU332" s="413"/>
      <c r="JWV332" s="413"/>
      <c r="JWW332" s="413"/>
      <c r="JWX332" s="413"/>
      <c r="JWY332" s="413"/>
      <c r="JWZ332" s="413"/>
      <c r="JXA332" s="413"/>
      <c r="JXB332" s="413"/>
      <c r="JXC332" s="413"/>
      <c r="JXD332" s="413"/>
      <c r="JXE332" s="413"/>
      <c r="JXF332" s="414"/>
      <c r="JXG332" s="414"/>
      <c r="JXH332" s="414"/>
      <c r="JXI332" s="414"/>
      <c r="JXJ332" s="414"/>
      <c r="JXK332" s="413"/>
      <c r="JXL332" s="413"/>
      <c r="JXM332" s="414"/>
      <c r="JXN332" s="414"/>
      <c r="JXO332" s="413"/>
      <c r="JXP332" s="413"/>
      <c r="JXQ332" s="414"/>
      <c r="JXR332" s="414"/>
      <c r="JXS332" s="413"/>
      <c r="JXT332" s="413"/>
      <c r="JXU332" s="413"/>
      <c r="JXV332" s="413"/>
      <c r="JXW332" s="413"/>
      <c r="JXX332" s="413"/>
      <c r="JXY332" s="413"/>
      <c r="JXZ332" s="414"/>
      <c r="JYA332" s="414"/>
      <c r="JYB332" s="413"/>
      <c r="JYC332" s="413"/>
      <c r="JYD332" s="414"/>
      <c r="JYE332" s="414"/>
      <c r="JYF332" s="413"/>
      <c r="JYG332" s="413"/>
      <c r="JYH332" s="413"/>
      <c r="JYI332" s="413"/>
      <c r="JYJ332" s="413"/>
      <c r="JYK332" s="407"/>
      <c r="JYL332" s="439"/>
      <c r="JYM332" s="413"/>
      <c r="JYN332" s="413"/>
      <c r="JYO332" s="413"/>
      <c r="JYP332" s="413"/>
      <c r="JYQ332" s="413"/>
      <c r="JYR332" s="413"/>
      <c r="JYS332" s="413"/>
      <c r="JYT332" s="412"/>
      <c r="JYU332" s="412"/>
      <c r="JYV332" s="412"/>
      <c r="JYW332" s="412"/>
      <c r="JYX332" s="412"/>
      <c r="JYY332" s="412"/>
      <c r="JYZ332" s="412"/>
      <c r="JZA332" s="412"/>
      <c r="JZB332" s="412"/>
      <c r="JZC332" s="412"/>
      <c r="JZD332" s="412"/>
      <c r="JZE332" s="412"/>
      <c r="JZF332" s="412"/>
      <c r="JZG332" s="412"/>
      <c r="JZH332" s="412"/>
      <c r="JZI332" s="412"/>
      <c r="JZJ332" s="412"/>
      <c r="JZK332" s="412"/>
      <c r="JZL332" s="412"/>
      <c r="JZM332" s="412"/>
      <c r="JZN332" s="412"/>
      <c r="JZO332" s="412"/>
      <c r="JZP332" s="412"/>
      <c r="JZQ332" s="412"/>
      <c r="JZR332" s="412"/>
      <c r="JZS332" s="412"/>
      <c r="JZT332" s="412"/>
      <c r="JZU332" s="412"/>
      <c r="JZV332" s="412"/>
      <c r="JZW332" s="412"/>
      <c r="JZX332" s="412"/>
      <c r="JZY332" s="412"/>
      <c r="JZZ332" s="412"/>
      <c r="KAA332" s="412"/>
      <c r="KAB332" s="412"/>
      <c r="KAC332" s="412"/>
      <c r="KAD332" s="412"/>
      <c r="KAE332" s="412"/>
      <c r="KAF332" s="412"/>
      <c r="KAG332" s="412"/>
      <c r="KAH332" s="412"/>
      <c r="KAI332" s="412"/>
      <c r="KAJ332" s="412"/>
      <c r="KAK332" s="412"/>
      <c r="KAL332" s="413"/>
      <c r="KAM332" s="413"/>
      <c r="KAN332" s="413"/>
      <c r="KAO332" s="413"/>
      <c r="KAP332" s="413"/>
      <c r="KAQ332" s="413"/>
      <c r="KAR332" s="413"/>
      <c r="KAS332" s="413"/>
      <c r="KAT332" s="413"/>
      <c r="KAU332" s="413"/>
      <c r="KAV332" s="413"/>
      <c r="KAW332" s="413"/>
      <c r="KAX332" s="413"/>
      <c r="KAY332" s="413"/>
      <c r="KAZ332" s="413"/>
      <c r="KBA332" s="413"/>
      <c r="KBB332" s="413"/>
      <c r="KBC332" s="413"/>
      <c r="KBD332" s="413"/>
      <c r="KBE332" s="413"/>
      <c r="KBF332" s="413"/>
      <c r="KBG332" s="413"/>
      <c r="KBH332" s="413"/>
      <c r="KBI332" s="413"/>
      <c r="KBJ332" s="414"/>
      <c r="KBK332" s="414"/>
      <c r="KBL332" s="414"/>
      <c r="KBM332" s="414"/>
      <c r="KBN332" s="414"/>
      <c r="KBO332" s="413"/>
      <c r="KBP332" s="413"/>
      <c r="KBQ332" s="414"/>
      <c r="KBR332" s="414"/>
      <c r="KBS332" s="413"/>
      <c r="KBT332" s="413"/>
      <c r="KBU332" s="414"/>
      <c r="KBV332" s="414"/>
      <c r="KBW332" s="413"/>
      <c r="KBX332" s="413"/>
      <c r="KBY332" s="413"/>
      <c r="KBZ332" s="413"/>
      <c r="KCA332" s="413"/>
      <c r="KCB332" s="413"/>
      <c r="KCC332" s="413"/>
      <c r="KCD332" s="414"/>
      <c r="KCE332" s="414"/>
      <c r="KCF332" s="413"/>
      <c r="KCG332" s="413"/>
      <c r="KCH332" s="414"/>
      <c r="KCI332" s="414"/>
      <c r="KCJ332" s="413"/>
      <c r="KCK332" s="413"/>
      <c r="KCL332" s="413"/>
      <c r="KCM332" s="413"/>
      <c r="KCN332" s="413"/>
      <c r="KCO332" s="407"/>
      <c r="KCP332" s="439"/>
      <c r="KCQ332" s="413"/>
      <c r="KCR332" s="413"/>
      <c r="KCS332" s="413"/>
      <c r="KCT332" s="413"/>
      <c r="KCU332" s="413"/>
      <c r="KCV332" s="413"/>
      <c r="KCW332" s="413"/>
      <c r="KCX332" s="412"/>
      <c r="KCY332" s="412"/>
      <c r="KCZ332" s="412"/>
      <c r="KDA332" s="412"/>
      <c r="KDB332" s="412"/>
      <c r="KDC332" s="412"/>
      <c r="KDD332" s="412"/>
      <c r="KDE332" s="412"/>
      <c r="KDF332" s="412"/>
      <c r="KDG332" s="412"/>
      <c r="KDH332" s="412"/>
      <c r="KDI332" s="412"/>
      <c r="KDJ332" s="412"/>
      <c r="KDK332" s="412"/>
      <c r="KDL332" s="412"/>
      <c r="KDM332" s="412"/>
      <c r="KDN332" s="412"/>
      <c r="KDO332" s="412"/>
      <c r="KDP332" s="412"/>
      <c r="KDQ332" s="412"/>
      <c r="KDR332" s="412"/>
      <c r="KDS332" s="412"/>
      <c r="KDT332" s="412"/>
      <c r="KDU332" s="412"/>
      <c r="KDV332" s="412"/>
      <c r="KDW332" s="412"/>
      <c r="KDX332" s="412"/>
      <c r="KDY332" s="412"/>
      <c r="KDZ332" s="412"/>
      <c r="KEA332" s="412"/>
      <c r="KEB332" s="412"/>
      <c r="KEC332" s="412"/>
      <c r="KED332" s="412"/>
      <c r="KEE332" s="412"/>
      <c r="KEF332" s="412"/>
      <c r="KEG332" s="412"/>
      <c r="KEH332" s="412"/>
      <c r="KEI332" s="412"/>
      <c r="KEJ332" s="412"/>
      <c r="KEK332" s="412"/>
      <c r="KEL332" s="412"/>
      <c r="KEM332" s="412"/>
      <c r="KEN332" s="412"/>
      <c r="KEO332" s="412"/>
      <c r="KEP332" s="413"/>
      <c r="KEQ332" s="413"/>
      <c r="KER332" s="413"/>
      <c r="KES332" s="413"/>
      <c r="KET332" s="413"/>
      <c r="KEU332" s="413"/>
      <c r="KEV332" s="413"/>
      <c r="KEW332" s="413"/>
      <c r="KEX332" s="413"/>
      <c r="KEY332" s="413"/>
      <c r="KEZ332" s="413"/>
      <c r="KFA332" s="413"/>
      <c r="KFB332" s="413"/>
      <c r="KFC332" s="413"/>
      <c r="KFD332" s="413"/>
      <c r="KFE332" s="413"/>
      <c r="KFF332" s="413"/>
      <c r="KFG332" s="413"/>
      <c r="KFH332" s="413"/>
      <c r="KFI332" s="413"/>
      <c r="KFJ332" s="413"/>
      <c r="KFK332" s="413"/>
      <c r="KFL332" s="413"/>
      <c r="KFM332" s="413"/>
      <c r="KFN332" s="414"/>
      <c r="KFO332" s="414"/>
      <c r="KFP332" s="414"/>
      <c r="KFQ332" s="414"/>
      <c r="KFR332" s="414"/>
      <c r="KFS332" s="413"/>
      <c r="KFT332" s="413"/>
      <c r="KFU332" s="414"/>
      <c r="KFV332" s="414"/>
      <c r="KFW332" s="413"/>
      <c r="KFX332" s="413"/>
      <c r="KFY332" s="414"/>
      <c r="KFZ332" s="414"/>
      <c r="KGA332" s="413"/>
      <c r="KGB332" s="413"/>
      <c r="KGC332" s="413"/>
      <c r="KGD332" s="413"/>
      <c r="KGE332" s="413"/>
      <c r="KGF332" s="413"/>
      <c r="KGG332" s="413"/>
      <c r="KGH332" s="414"/>
      <c r="KGI332" s="414"/>
      <c r="KGJ332" s="413"/>
      <c r="KGK332" s="413"/>
      <c r="KGL332" s="414"/>
      <c r="KGM332" s="414"/>
      <c r="KGN332" s="413"/>
      <c r="KGO332" s="413"/>
      <c r="KGP332" s="413"/>
      <c r="KGQ332" s="413"/>
      <c r="KGR332" s="413"/>
      <c r="KGS332" s="407"/>
      <c r="KGT332" s="439"/>
      <c r="KGU332" s="413"/>
      <c r="KGV332" s="413"/>
      <c r="KGW332" s="413"/>
      <c r="KGX332" s="413"/>
      <c r="KGY332" s="413"/>
      <c r="KGZ332" s="413"/>
      <c r="KHA332" s="413"/>
      <c r="KHB332" s="412"/>
      <c r="KHC332" s="412"/>
      <c r="KHD332" s="412"/>
      <c r="KHE332" s="412"/>
      <c r="KHF332" s="412"/>
      <c r="KHG332" s="412"/>
      <c r="KHH332" s="412"/>
      <c r="KHI332" s="412"/>
      <c r="KHJ332" s="412"/>
      <c r="KHK332" s="412"/>
      <c r="KHL332" s="412"/>
      <c r="KHM332" s="412"/>
      <c r="KHN332" s="412"/>
      <c r="KHO332" s="412"/>
      <c r="KHP332" s="412"/>
      <c r="KHQ332" s="412"/>
      <c r="KHR332" s="412"/>
      <c r="KHS332" s="412"/>
      <c r="KHT332" s="412"/>
      <c r="KHU332" s="412"/>
      <c r="KHV332" s="412"/>
      <c r="KHW332" s="412"/>
      <c r="KHX332" s="412"/>
      <c r="KHY332" s="412"/>
      <c r="KHZ332" s="412"/>
      <c r="KIA332" s="412"/>
      <c r="KIB332" s="412"/>
      <c r="KIC332" s="412"/>
      <c r="KID332" s="412"/>
      <c r="KIE332" s="412"/>
      <c r="KIF332" s="412"/>
      <c r="KIG332" s="412"/>
      <c r="KIH332" s="412"/>
      <c r="KII332" s="412"/>
      <c r="KIJ332" s="412"/>
      <c r="KIK332" s="412"/>
      <c r="KIL332" s="412"/>
      <c r="KIM332" s="412"/>
      <c r="KIN332" s="412"/>
      <c r="KIO332" s="412"/>
      <c r="KIP332" s="412"/>
      <c r="KIQ332" s="412"/>
      <c r="KIR332" s="412"/>
      <c r="KIS332" s="412"/>
      <c r="KIT332" s="413"/>
      <c r="KIU332" s="413"/>
      <c r="KIV332" s="413"/>
      <c r="KIW332" s="413"/>
      <c r="KIX332" s="413"/>
      <c r="KIY332" s="413"/>
      <c r="KIZ332" s="413"/>
      <c r="KJA332" s="413"/>
      <c r="KJB332" s="413"/>
      <c r="KJC332" s="413"/>
      <c r="KJD332" s="413"/>
      <c r="KJE332" s="413"/>
      <c r="KJF332" s="413"/>
      <c r="KJG332" s="413"/>
      <c r="KJH332" s="413"/>
      <c r="KJI332" s="413"/>
      <c r="KJJ332" s="413"/>
      <c r="KJK332" s="413"/>
      <c r="KJL332" s="413"/>
      <c r="KJM332" s="413"/>
      <c r="KJN332" s="413"/>
      <c r="KJO332" s="413"/>
      <c r="KJP332" s="413"/>
      <c r="KJQ332" s="413"/>
      <c r="KJR332" s="414"/>
      <c r="KJS332" s="414"/>
      <c r="KJT332" s="414"/>
      <c r="KJU332" s="414"/>
      <c r="KJV332" s="414"/>
      <c r="KJW332" s="413"/>
      <c r="KJX332" s="413"/>
      <c r="KJY332" s="414"/>
      <c r="KJZ332" s="414"/>
      <c r="KKA332" s="413"/>
      <c r="KKB332" s="413"/>
      <c r="KKC332" s="414"/>
      <c r="KKD332" s="414"/>
      <c r="KKE332" s="413"/>
      <c r="KKF332" s="413"/>
      <c r="KKG332" s="413"/>
      <c r="KKH332" s="413"/>
      <c r="KKI332" s="413"/>
      <c r="KKJ332" s="413"/>
      <c r="KKK332" s="413"/>
      <c r="KKL332" s="414"/>
      <c r="KKM332" s="414"/>
      <c r="KKN332" s="413"/>
      <c r="KKO332" s="413"/>
      <c r="KKP332" s="414"/>
      <c r="KKQ332" s="414"/>
      <c r="KKR332" s="413"/>
      <c r="KKS332" s="413"/>
      <c r="KKT332" s="413"/>
      <c r="KKU332" s="413"/>
      <c r="KKV332" s="413"/>
      <c r="KKW332" s="407"/>
      <c r="KKX332" s="439"/>
      <c r="KKY332" s="413"/>
      <c r="KKZ332" s="413"/>
      <c r="KLA332" s="413"/>
      <c r="KLB332" s="413"/>
      <c r="KLC332" s="413"/>
      <c r="KLD332" s="413"/>
      <c r="KLE332" s="413"/>
      <c r="KLF332" s="412"/>
      <c r="KLG332" s="412"/>
      <c r="KLH332" s="412"/>
      <c r="KLI332" s="412"/>
      <c r="KLJ332" s="412"/>
      <c r="KLK332" s="412"/>
      <c r="KLL332" s="412"/>
      <c r="KLM332" s="412"/>
      <c r="KLN332" s="412"/>
      <c r="KLO332" s="412"/>
      <c r="KLP332" s="412"/>
      <c r="KLQ332" s="412"/>
      <c r="KLR332" s="412"/>
      <c r="KLS332" s="412"/>
      <c r="KLT332" s="412"/>
      <c r="KLU332" s="412"/>
      <c r="KLV332" s="412"/>
      <c r="KLW332" s="412"/>
      <c r="KLX332" s="412"/>
      <c r="KLY332" s="412"/>
      <c r="KLZ332" s="412"/>
      <c r="KMA332" s="412"/>
      <c r="KMB332" s="412"/>
      <c r="KMC332" s="412"/>
      <c r="KMD332" s="412"/>
      <c r="KME332" s="412"/>
      <c r="KMF332" s="412"/>
      <c r="KMG332" s="412"/>
      <c r="KMH332" s="412"/>
      <c r="KMI332" s="412"/>
      <c r="KMJ332" s="412"/>
      <c r="KMK332" s="412"/>
      <c r="KML332" s="412"/>
      <c r="KMM332" s="412"/>
      <c r="KMN332" s="412"/>
      <c r="KMO332" s="412"/>
      <c r="KMP332" s="412"/>
      <c r="KMQ332" s="412"/>
      <c r="KMR332" s="412"/>
      <c r="KMS332" s="412"/>
      <c r="KMT332" s="412"/>
      <c r="KMU332" s="412"/>
      <c r="KMV332" s="412"/>
      <c r="KMW332" s="412"/>
      <c r="KMX332" s="413"/>
      <c r="KMY332" s="413"/>
      <c r="KMZ332" s="413"/>
      <c r="KNA332" s="413"/>
      <c r="KNB332" s="413"/>
      <c r="KNC332" s="413"/>
      <c r="KND332" s="413"/>
      <c r="KNE332" s="413"/>
      <c r="KNF332" s="413"/>
      <c r="KNG332" s="413"/>
      <c r="KNH332" s="413"/>
      <c r="KNI332" s="413"/>
      <c r="KNJ332" s="413"/>
      <c r="KNK332" s="413"/>
      <c r="KNL332" s="413"/>
      <c r="KNM332" s="413"/>
      <c r="KNN332" s="413"/>
      <c r="KNO332" s="413"/>
      <c r="KNP332" s="413"/>
      <c r="KNQ332" s="413"/>
      <c r="KNR332" s="413"/>
      <c r="KNS332" s="413"/>
      <c r="KNT332" s="413"/>
      <c r="KNU332" s="413"/>
      <c r="KNV332" s="414"/>
      <c r="KNW332" s="414"/>
      <c r="KNX332" s="414"/>
      <c r="KNY332" s="414"/>
      <c r="KNZ332" s="414"/>
      <c r="KOA332" s="413"/>
      <c r="KOB332" s="413"/>
      <c r="KOC332" s="414"/>
      <c r="KOD332" s="414"/>
      <c r="KOE332" s="413"/>
      <c r="KOF332" s="413"/>
      <c r="KOG332" s="414"/>
      <c r="KOH332" s="414"/>
      <c r="KOI332" s="413"/>
      <c r="KOJ332" s="413"/>
      <c r="KOK332" s="413"/>
      <c r="KOL332" s="413"/>
      <c r="KOM332" s="413"/>
      <c r="KON332" s="413"/>
      <c r="KOO332" s="413"/>
      <c r="KOP332" s="414"/>
      <c r="KOQ332" s="414"/>
      <c r="KOR332" s="413"/>
      <c r="KOS332" s="413"/>
      <c r="KOT332" s="414"/>
      <c r="KOU332" s="414"/>
      <c r="KOV332" s="413"/>
      <c r="KOW332" s="413"/>
      <c r="KOX332" s="413"/>
      <c r="KOY332" s="413"/>
      <c r="KOZ332" s="413"/>
      <c r="KPA332" s="407"/>
      <c r="KPB332" s="439"/>
      <c r="KPC332" s="413"/>
      <c r="KPD332" s="413"/>
      <c r="KPE332" s="413"/>
      <c r="KPF332" s="413"/>
      <c r="KPG332" s="413"/>
      <c r="KPH332" s="413"/>
      <c r="KPI332" s="413"/>
      <c r="KPJ332" s="412"/>
      <c r="KPK332" s="412"/>
      <c r="KPL332" s="412"/>
      <c r="KPM332" s="412"/>
      <c r="KPN332" s="412"/>
      <c r="KPO332" s="412"/>
      <c r="KPP332" s="412"/>
      <c r="KPQ332" s="412"/>
      <c r="KPR332" s="412"/>
      <c r="KPS332" s="412"/>
      <c r="KPT332" s="412"/>
      <c r="KPU332" s="412"/>
      <c r="KPV332" s="412"/>
      <c r="KPW332" s="412"/>
      <c r="KPX332" s="412"/>
      <c r="KPY332" s="412"/>
      <c r="KPZ332" s="412"/>
      <c r="KQA332" s="412"/>
      <c r="KQB332" s="412"/>
      <c r="KQC332" s="412"/>
      <c r="KQD332" s="412"/>
      <c r="KQE332" s="412"/>
      <c r="KQF332" s="412"/>
      <c r="KQG332" s="412"/>
      <c r="KQH332" s="412"/>
      <c r="KQI332" s="412"/>
      <c r="KQJ332" s="412"/>
      <c r="KQK332" s="412"/>
      <c r="KQL332" s="412"/>
      <c r="KQM332" s="412"/>
      <c r="KQN332" s="412"/>
      <c r="KQO332" s="412"/>
      <c r="KQP332" s="412"/>
      <c r="KQQ332" s="412"/>
      <c r="KQR332" s="412"/>
      <c r="KQS332" s="412"/>
      <c r="KQT332" s="412"/>
      <c r="KQU332" s="412"/>
      <c r="KQV332" s="412"/>
      <c r="KQW332" s="412"/>
      <c r="KQX332" s="412"/>
      <c r="KQY332" s="412"/>
      <c r="KQZ332" s="412"/>
      <c r="KRA332" s="412"/>
      <c r="KRB332" s="413"/>
      <c r="KRC332" s="413"/>
      <c r="KRD332" s="413"/>
      <c r="KRE332" s="413"/>
      <c r="KRF332" s="413"/>
      <c r="KRG332" s="413"/>
      <c r="KRH332" s="413"/>
      <c r="KRI332" s="413"/>
      <c r="KRJ332" s="413"/>
      <c r="KRK332" s="413"/>
      <c r="KRL332" s="413"/>
      <c r="KRM332" s="413"/>
      <c r="KRN332" s="413"/>
      <c r="KRO332" s="413"/>
      <c r="KRP332" s="413"/>
      <c r="KRQ332" s="413"/>
      <c r="KRR332" s="413"/>
      <c r="KRS332" s="413"/>
      <c r="KRT332" s="413"/>
      <c r="KRU332" s="413"/>
      <c r="KRV332" s="413"/>
      <c r="KRW332" s="413"/>
      <c r="KRX332" s="413"/>
      <c r="KRY332" s="413"/>
      <c r="KRZ332" s="414"/>
      <c r="KSA332" s="414"/>
      <c r="KSB332" s="414"/>
      <c r="KSC332" s="414"/>
      <c r="KSD332" s="414"/>
      <c r="KSE332" s="413"/>
      <c r="KSF332" s="413"/>
      <c r="KSG332" s="414"/>
      <c r="KSH332" s="414"/>
      <c r="KSI332" s="413"/>
      <c r="KSJ332" s="413"/>
      <c r="KSK332" s="414"/>
      <c r="KSL332" s="414"/>
      <c r="KSM332" s="413"/>
      <c r="KSN332" s="413"/>
      <c r="KSO332" s="413"/>
      <c r="KSP332" s="413"/>
      <c r="KSQ332" s="413"/>
      <c r="KSR332" s="413"/>
      <c r="KSS332" s="413"/>
      <c r="KST332" s="414"/>
      <c r="KSU332" s="414"/>
      <c r="KSV332" s="413"/>
      <c r="KSW332" s="413"/>
      <c r="KSX332" s="414"/>
      <c r="KSY332" s="414"/>
      <c r="KSZ332" s="413"/>
      <c r="KTA332" s="413"/>
      <c r="KTB332" s="413"/>
      <c r="KTC332" s="413"/>
      <c r="KTD332" s="413"/>
      <c r="KTE332" s="407"/>
      <c r="KTF332" s="439"/>
      <c r="KTG332" s="413"/>
      <c r="KTH332" s="413"/>
      <c r="KTI332" s="413"/>
      <c r="KTJ332" s="413"/>
      <c r="KTK332" s="413"/>
      <c r="KTL332" s="413"/>
      <c r="KTM332" s="413"/>
      <c r="KTN332" s="412"/>
      <c r="KTO332" s="412"/>
      <c r="KTP332" s="412"/>
      <c r="KTQ332" s="412"/>
      <c r="KTR332" s="412"/>
      <c r="KTS332" s="412"/>
      <c r="KTT332" s="412"/>
      <c r="KTU332" s="412"/>
      <c r="KTV332" s="412"/>
      <c r="KTW332" s="412"/>
      <c r="KTX332" s="412"/>
      <c r="KTY332" s="412"/>
      <c r="KTZ332" s="412"/>
      <c r="KUA332" s="412"/>
      <c r="KUB332" s="412"/>
      <c r="KUC332" s="412"/>
      <c r="KUD332" s="412"/>
      <c r="KUE332" s="412"/>
      <c r="KUF332" s="412"/>
      <c r="KUG332" s="412"/>
      <c r="KUH332" s="412"/>
      <c r="KUI332" s="412"/>
      <c r="KUJ332" s="412"/>
      <c r="KUK332" s="412"/>
      <c r="KUL332" s="412"/>
      <c r="KUM332" s="412"/>
      <c r="KUN332" s="412"/>
      <c r="KUO332" s="412"/>
      <c r="KUP332" s="412"/>
      <c r="KUQ332" s="412"/>
      <c r="KUR332" s="412"/>
      <c r="KUS332" s="412"/>
      <c r="KUT332" s="412"/>
      <c r="KUU332" s="412"/>
      <c r="KUV332" s="412"/>
      <c r="KUW332" s="412"/>
      <c r="KUX332" s="412"/>
      <c r="KUY332" s="412"/>
      <c r="KUZ332" s="412"/>
      <c r="KVA332" s="412"/>
      <c r="KVB332" s="412"/>
      <c r="KVC332" s="412"/>
      <c r="KVD332" s="412"/>
      <c r="KVE332" s="412"/>
      <c r="KVF332" s="413"/>
      <c r="KVG332" s="413"/>
      <c r="KVH332" s="413"/>
      <c r="KVI332" s="413"/>
      <c r="KVJ332" s="413"/>
      <c r="KVK332" s="413"/>
      <c r="KVL332" s="413"/>
      <c r="KVM332" s="413"/>
      <c r="KVN332" s="413"/>
      <c r="KVO332" s="413"/>
      <c r="KVP332" s="413"/>
      <c r="KVQ332" s="413"/>
      <c r="KVR332" s="413"/>
      <c r="KVS332" s="413"/>
      <c r="KVT332" s="413"/>
      <c r="KVU332" s="413"/>
      <c r="KVV332" s="413"/>
      <c r="KVW332" s="413"/>
      <c r="KVX332" s="413"/>
      <c r="KVY332" s="413"/>
      <c r="KVZ332" s="413"/>
      <c r="KWA332" s="413"/>
      <c r="KWB332" s="413"/>
      <c r="KWC332" s="413"/>
      <c r="KWD332" s="414"/>
      <c r="KWE332" s="414"/>
      <c r="KWF332" s="414"/>
      <c r="KWG332" s="414"/>
      <c r="KWH332" s="414"/>
      <c r="KWI332" s="413"/>
      <c r="KWJ332" s="413"/>
      <c r="KWK332" s="414"/>
      <c r="KWL332" s="414"/>
      <c r="KWM332" s="413"/>
      <c r="KWN332" s="413"/>
      <c r="KWO332" s="414"/>
      <c r="KWP332" s="414"/>
      <c r="KWQ332" s="413"/>
      <c r="KWR332" s="413"/>
      <c r="KWS332" s="413"/>
      <c r="KWT332" s="413"/>
      <c r="KWU332" s="413"/>
      <c r="KWV332" s="413"/>
      <c r="KWW332" s="413"/>
      <c r="KWX332" s="414"/>
      <c r="KWY332" s="414"/>
      <c r="KWZ332" s="413"/>
      <c r="KXA332" s="413"/>
      <c r="KXB332" s="414"/>
      <c r="KXC332" s="414"/>
      <c r="KXD332" s="413"/>
      <c r="KXE332" s="413"/>
      <c r="KXF332" s="413"/>
      <c r="KXG332" s="413"/>
      <c r="KXH332" s="413"/>
      <c r="KXI332" s="407"/>
      <c r="KXJ332" s="439"/>
      <c r="KXK332" s="413"/>
      <c r="KXL332" s="413"/>
      <c r="KXM332" s="413"/>
      <c r="KXN332" s="413"/>
      <c r="KXO332" s="413"/>
      <c r="KXP332" s="413"/>
      <c r="KXQ332" s="413"/>
      <c r="KXR332" s="412"/>
      <c r="KXS332" s="412"/>
      <c r="KXT332" s="412"/>
      <c r="KXU332" s="412"/>
      <c r="KXV332" s="412"/>
      <c r="KXW332" s="412"/>
      <c r="KXX332" s="412"/>
      <c r="KXY332" s="412"/>
      <c r="KXZ332" s="412"/>
      <c r="KYA332" s="412"/>
      <c r="KYB332" s="412"/>
      <c r="KYC332" s="412"/>
      <c r="KYD332" s="412"/>
      <c r="KYE332" s="412"/>
      <c r="KYF332" s="412"/>
      <c r="KYG332" s="412"/>
      <c r="KYH332" s="412"/>
      <c r="KYI332" s="412"/>
      <c r="KYJ332" s="412"/>
      <c r="KYK332" s="412"/>
      <c r="KYL332" s="412"/>
      <c r="KYM332" s="412"/>
      <c r="KYN332" s="412"/>
      <c r="KYO332" s="412"/>
      <c r="KYP332" s="412"/>
      <c r="KYQ332" s="412"/>
      <c r="KYR332" s="412"/>
      <c r="KYS332" s="412"/>
      <c r="KYT332" s="412"/>
      <c r="KYU332" s="412"/>
      <c r="KYV332" s="412"/>
      <c r="KYW332" s="412"/>
      <c r="KYX332" s="412"/>
      <c r="KYY332" s="412"/>
      <c r="KYZ332" s="412"/>
      <c r="KZA332" s="412"/>
      <c r="KZB332" s="412"/>
      <c r="KZC332" s="412"/>
      <c r="KZD332" s="412"/>
      <c r="KZE332" s="412"/>
      <c r="KZF332" s="412"/>
      <c r="KZG332" s="412"/>
      <c r="KZH332" s="412"/>
      <c r="KZI332" s="412"/>
      <c r="KZJ332" s="413"/>
      <c r="KZK332" s="413"/>
      <c r="KZL332" s="413"/>
      <c r="KZM332" s="413"/>
      <c r="KZN332" s="413"/>
      <c r="KZO332" s="413"/>
      <c r="KZP332" s="413"/>
      <c r="KZQ332" s="413"/>
      <c r="KZR332" s="413"/>
      <c r="KZS332" s="413"/>
      <c r="KZT332" s="413"/>
      <c r="KZU332" s="413"/>
      <c r="KZV332" s="413"/>
      <c r="KZW332" s="413"/>
      <c r="KZX332" s="413"/>
      <c r="KZY332" s="413"/>
      <c r="KZZ332" s="413"/>
      <c r="LAA332" s="413"/>
      <c r="LAB332" s="413"/>
      <c r="LAC332" s="413"/>
      <c r="LAD332" s="413"/>
      <c r="LAE332" s="413"/>
      <c r="LAF332" s="413"/>
      <c r="LAG332" s="413"/>
      <c r="LAH332" s="414"/>
      <c r="LAI332" s="414"/>
      <c r="LAJ332" s="414"/>
      <c r="LAK332" s="414"/>
      <c r="LAL332" s="414"/>
      <c r="LAM332" s="413"/>
      <c r="LAN332" s="413"/>
      <c r="LAO332" s="414"/>
      <c r="LAP332" s="414"/>
      <c r="LAQ332" s="413"/>
      <c r="LAR332" s="413"/>
      <c r="LAS332" s="414"/>
      <c r="LAT332" s="414"/>
      <c r="LAU332" s="413"/>
      <c r="LAV332" s="413"/>
      <c r="LAW332" s="413"/>
      <c r="LAX332" s="413"/>
      <c r="LAY332" s="413"/>
      <c r="LAZ332" s="413"/>
      <c r="LBA332" s="413"/>
      <c r="LBB332" s="414"/>
      <c r="LBC332" s="414"/>
      <c r="LBD332" s="413"/>
      <c r="LBE332" s="413"/>
      <c r="LBF332" s="414"/>
      <c r="LBG332" s="414"/>
      <c r="LBH332" s="413"/>
      <c r="LBI332" s="413"/>
      <c r="LBJ332" s="413"/>
      <c r="LBK332" s="413"/>
      <c r="LBL332" s="413"/>
      <c r="LBM332" s="407"/>
      <c r="LBN332" s="439"/>
      <c r="LBO332" s="413"/>
      <c r="LBP332" s="413"/>
      <c r="LBQ332" s="413"/>
      <c r="LBR332" s="413"/>
      <c r="LBS332" s="413"/>
      <c r="LBT332" s="413"/>
      <c r="LBU332" s="413"/>
      <c r="LBV332" s="412"/>
      <c r="LBW332" s="412"/>
      <c r="LBX332" s="412"/>
      <c r="LBY332" s="412"/>
      <c r="LBZ332" s="412"/>
      <c r="LCA332" s="412"/>
      <c r="LCB332" s="412"/>
      <c r="LCC332" s="412"/>
      <c r="LCD332" s="412"/>
      <c r="LCE332" s="412"/>
      <c r="LCF332" s="412"/>
      <c r="LCG332" s="412"/>
      <c r="LCH332" s="412"/>
      <c r="LCI332" s="412"/>
      <c r="LCJ332" s="412"/>
      <c r="LCK332" s="412"/>
      <c r="LCL332" s="412"/>
      <c r="LCM332" s="412"/>
      <c r="LCN332" s="412"/>
      <c r="LCO332" s="412"/>
      <c r="LCP332" s="412"/>
      <c r="LCQ332" s="412"/>
      <c r="LCR332" s="412"/>
      <c r="LCS332" s="412"/>
      <c r="LCT332" s="412"/>
      <c r="LCU332" s="412"/>
      <c r="LCV332" s="412"/>
      <c r="LCW332" s="412"/>
      <c r="LCX332" s="412"/>
      <c r="LCY332" s="412"/>
      <c r="LCZ332" s="412"/>
      <c r="LDA332" s="412"/>
      <c r="LDB332" s="412"/>
      <c r="LDC332" s="412"/>
      <c r="LDD332" s="412"/>
      <c r="LDE332" s="412"/>
      <c r="LDF332" s="412"/>
      <c r="LDG332" s="412"/>
      <c r="LDH332" s="412"/>
      <c r="LDI332" s="412"/>
      <c r="LDJ332" s="412"/>
      <c r="LDK332" s="412"/>
      <c r="LDL332" s="412"/>
      <c r="LDM332" s="412"/>
      <c r="LDN332" s="413"/>
      <c r="LDO332" s="413"/>
      <c r="LDP332" s="413"/>
      <c r="LDQ332" s="413"/>
      <c r="LDR332" s="413"/>
      <c r="LDS332" s="413"/>
      <c r="LDT332" s="413"/>
      <c r="LDU332" s="413"/>
      <c r="LDV332" s="413"/>
      <c r="LDW332" s="413"/>
      <c r="LDX332" s="413"/>
      <c r="LDY332" s="413"/>
      <c r="LDZ332" s="413"/>
      <c r="LEA332" s="413"/>
      <c r="LEB332" s="413"/>
      <c r="LEC332" s="413"/>
      <c r="LED332" s="413"/>
      <c r="LEE332" s="413"/>
      <c r="LEF332" s="413"/>
      <c r="LEG332" s="413"/>
      <c r="LEH332" s="413"/>
      <c r="LEI332" s="413"/>
      <c r="LEJ332" s="413"/>
      <c r="LEK332" s="413"/>
      <c r="LEL332" s="414"/>
      <c r="LEM332" s="414"/>
      <c r="LEN332" s="414"/>
      <c r="LEO332" s="414"/>
      <c r="LEP332" s="414"/>
      <c r="LEQ332" s="413"/>
      <c r="LER332" s="413"/>
      <c r="LES332" s="414"/>
      <c r="LET332" s="414"/>
      <c r="LEU332" s="413"/>
      <c r="LEV332" s="413"/>
      <c r="LEW332" s="414"/>
      <c r="LEX332" s="414"/>
      <c r="LEY332" s="413"/>
      <c r="LEZ332" s="413"/>
      <c r="LFA332" s="413"/>
      <c r="LFB332" s="413"/>
      <c r="LFC332" s="413"/>
      <c r="LFD332" s="413"/>
      <c r="LFE332" s="413"/>
      <c r="LFF332" s="414"/>
      <c r="LFG332" s="414"/>
      <c r="LFH332" s="413"/>
      <c r="LFI332" s="413"/>
      <c r="LFJ332" s="414"/>
      <c r="LFK332" s="414"/>
      <c r="LFL332" s="413"/>
      <c r="LFM332" s="413"/>
      <c r="LFN332" s="413"/>
      <c r="LFO332" s="413"/>
      <c r="LFP332" s="413"/>
      <c r="LFQ332" s="407"/>
      <c r="LFR332" s="439"/>
      <c r="LFS332" s="413"/>
      <c r="LFT332" s="413"/>
      <c r="LFU332" s="413"/>
      <c r="LFV332" s="413"/>
      <c r="LFW332" s="413"/>
      <c r="LFX332" s="413"/>
      <c r="LFY332" s="413"/>
      <c r="LFZ332" s="412"/>
      <c r="LGA332" s="412"/>
      <c r="LGB332" s="412"/>
      <c r="LGC332" s="412"/>
      <c r="LGD332" s="412"/>
      <c r="LGE332" s="412"/>
      <c r="LGF332" s="412"/>
      <c r="LGG332" s="412"/>
      <c r="LGH332" s="412"/>
      <c r="LGI332" s="412"/>
      <c r="LGJ332" s="412"/>
      <c r="LGK332" s="412"/>
      <c r="LGL332" s="412"/>
      <c r="LGM332" s="412"/>
      <c r="LGN332" s="412"/>
      <c r="LGO332" s="412"/>
      <c r="LGP332" s="412"/>
      <c r="LGQ332" s="412"/>
      <c r="LGR332" s="412"/>
      <c r="LGS332" s="412"/>
      <c r="LGT332" s="412"/>
      <c r="LGU332" s="412"/>
      <c r="LGV332" s="412"/>
      <c r="LGW332" s="412"/>
      <c r="LGX332" s="412"/>
      <c r="LGY332" s="412"/>
      <c r="LGZ332" s="412"/>
      <c r="LHA332" s="412"/>
      <c r="LHB332" s="412"/>
      <c r="LHC332" s="412"/>
      <c r="LHD332" s="412"/>
      <c r="LHE332" s="412"/>
      <c r="LHF332" s="412"/>
      <c r="LHG332" s="412"/>
      <c r="LHH332" s="412"/>
      <c r="LHI332" s="412"/>
      <c r="LHJ332" s="412"/>
      <c r="LHK332" s="412"/>
      <c r="LHL332" s="412"/>
      <c r="LHM332" s="412"/>
      <c r="LHN332" s="412"/>
      <c r="LHO332" s="412"/>
      <c r="LHP332" s="412"/>
      <c r="LHQ332" s="412"/>
      <c r="LHR332" s="413"/>
      <c r="LHS332" s="413"/>
      <c r="LHT332" s="413"/>
      <c r="LHU332" s="413"/>
      <c r="LHV332" s="413"/>
      <c r="LHW332" s="413"/>
      <c r="LHX332" s="413"/>
      <c r="LHY332" s="413"/>
      <c r="LHZ332" s="413"/>
      <c r="LIA332" s="413"/>
      <c r="LIB332" s="413"/>
      <c r="LIC332" s="413"/>
      <c r="LID332" s="413"/>
      <c r="LIE332" s="413"/>
      <c r="LIF332" s="413"/>
      <c r="LIG332" s="413"/>
      <c r="LIH332" s="413"/>
      <c r="LII332" s="413"/>
      <c r="LIJ332" s="413"/>
      <c r="LIK332" s="413"/>
      <c r="LIL332" s="413"/>
      <c r="LIM332" s="413"/>
      <c r="LIN332" s="413"/>
      <c r="LIO332" s="413"/>
      <c r="LIP332" s="414"/>
      <c r="LIQ332" s="414"/>
      <c r="LIR332" s="414"/>
      <c r="LIS332" s="414"/>
      <c r="LIT332" s="414"/>
      <c r="LIU332" s="413"/>
      <c r="LIV332" s="413"/>
      <c r="LIW332" s="414"/>
      <c r="LIX332" s="414"/>
      <c r="LIY332" s="413"/>
      <c r="LIZ332" s="413"/>
      <c r="LJA332" s="414"/>
      <c r="LJB332" s="414"/>
      <c r="LJC332" s="413"/>
      <c r="LJD332" s="413"/>
      <c r="LJE332" s="413"/>
      <c r="LJF332" s="413"/>
      <c r="LJG332" s="413"/>
      <c r="LJH332" s="413"/>
      <c r="LJI332" s="413"/>
      <c r="LJJ332" s="414"/>
      <c r="LJK332" s="414"/>
      <c r="LJL332" s="413"/>
      <c r="LJM332" s="413"/>
      <c r="LJN332" s="414"/>
      <c r="LJO332" s="414"/>
      <c r="LJP332" s="413"/>
      <c r="LJQ332" s="413"/>
      <c r="LJR332" s="413"/>
      <c r="LJS332" s="413"/>
      <c r="LJT332" s="413"/>
      <c r="LJU332" s="407"/>
      <c r="LJV332" s="439"/>
      <c r="LJW332" s="413"/>
      <c r="LJX332" s="413"/>
      <c r="LJY332" s="413"/>
      <c r="LJZ332" s="413"/>
      <c r="LKA332" s="413"/>
      <c r="LKB332" s="413"/>
      <c r="LKC332" s="413"/>
      <c r="LKD332" s="412"/>
      <c r="LKE332" s="412"/>
      <c r="LKF332" s="412"/>
      <c r="LKG332" s="412"/>
      <c r="LKH332" s="412"/>
      <c r="LKI332" s="412"/>
      <c r="LKJ332" s="412"/>
      <c r="LKK332" s="412"/>
      <c r="LKL332" s="412"/>
      <c r="LKM332" s="412"/>
      <c r="LKN332" s="412"/>
      <c r="LKO332" s="412"/>
      <c r="LKP332" s="412"/>
      <c r="LKQ332" s="412"/>
      <c r="LKR332" s="412"/>
      <c r="LKS332" s="412"/>
      <c r="LKT332" s="412"/>
      <c r="LKU332" s="412"/>
      <c r="LKV332" s="412"/>
      <c r="LKW332" s="412"/>
      <c r="LKX332" s="412"/>
      <c r="LKY332" s="412"/>
      <c r="LKZ332" s="412"/>
      <c r="LLA332" s="412"/>
      <c r="LLB332" s="412"/>
      <c r="LLC332" s="412"/>
      <c r="LLD332" s="412"/>
      <c r="LLE332" s="412"/>
      <c r="LLF332" s="412"/>
      <c r="LLG332" s="412"/>
      <c r="LLH332" s="412"/>
      <c r="LLI332" s="412"/>
      <c r="LLJ332" s="412"/>
      <c r="LLK332" s="412"/>
      <c r="LLL332" s="412"/>
      <c r="LLM332" s="412"/>
      <c r="LLN332" s="412"/>
      <c r="LLO332" s="412"/>
      <c r="LLP332" s="412"/>
      <c r="LLQ332" s="412"/>
      <c r="LLR332" s="412"/>
      <c r="LLS332" s="412"/>
      <c r="LLT332" s="412"/>
      <c r="LLU332" s="412"/>
      <c r="LLV332" s="413"/>
      <c r="LLW332" s="413"/>
      <c r="LLX332" s="413"/>
      <c r="LLY332" s="413"/>
      <c r="LLZ332" s="413"/>
      <c r="LMA332" s="413"/>
      <c r="LMB332" s="413"/>
      <c r="LMC332" s="413"/>
      <c r="LMD332" s="413"/>
      <c r="LME332" s="413"/>
      <c r="LMF332" s="413"/>
      <c r="LMG332" s="413"/>
      <c r="LMH332" s="413"/>
      <c r="LMI332" s="413"/>
      <c r="LMJ332" s="413"/>
      <c r="LMK332" s="413"/>
      <c r="LML332" s="413"/>
      <c r="LMM332" s="413"/>
      <c r="LMN332" s="413"/>
      <c r="LMO332" s="413"/>
      <c r="LMP332" s="413"/>
      <c r="LMQ332" s="413"/>
      <c r="LMR332" s="413"/>
      <c r="LMS332" s="413"/>
      <c r="LMT332" s="414"/>
      <c r="LMU332" s="414"/>
      <c r="LMV332" s="414"/>
      <c r="LMW332" s="414"/>
      <c r="LMX332" s="414"/>
      <c r="LMY332" s="413"/>
      <c r="LMZ332" s="413"/>
      <c r="LNA332" s="414"/>
      <c r="LNB332" s="414"/>
      <c r="LNC332" s="413"/>
      <c r="LND332" s="413"/>
      <c r="LNE332" s="414"/>
      <c r="LNF332" s="414"/>
      <c r="LNG332" s="413"/>
      <c r="LNH332" s="413"/>
      <c r="LNI332" s="413"/>
      <c r="LNJ332" s="413"/>
      <c r="LNK332" s="413"/>
      <c r="LNL332" s="413"/>
      <c r="LNM332" s="413"/>
      <c r="LNN332" s="414"/>
      <c r="LNO332" s="414"/>
      <c r="LNP332" s="413"/>
      <c r="LNQ332" s="413"/>
      <c r="LNR332" s="414"/>
      <c r="LNS332" s="414"/>
      <c r="LNT332" s="413"/>
      <c r="LNU332" s="413"/>
      <c r="LNV332" s="413"/>
      <c r="LNW332" s="413"/>
      <c r="LNX332" s="413"/>
      <c r="LNY332" s="407"/>
      <c r="LNZ332" s="439"/>
      <c r="LOA332" s="413"/>
      <c r="LOB332" s="413"/>
      <c r="LOC332" s="413"/>
      <c r="LOD332" s="413"/>
      <c r="LOE332" s="413"/>
      <c r="LOF332" s="413"/>
      <c r="LOG332" s="413"/>
      <c r="LOH332" s="412"/>
      <c r="LOI332" s="412"/>
      <c r="LOJ332" s="412"/>
      <c r="LOK332" s="412"/>
      <c r="LOL332" s="412"/>
      <c r="LOM332" s="412"/>
      <c r="LON332" s="412"/>
      <c r="LOO332" s="412"/>
      <c r="LOP332" s="412"/>
      <c r="LOQ332" s="412"/>
      <c r="LOR332" s="412"/>
      <c r="LOS332" s="412"/>
      <c r="LOT332" s="412"/>
      <c r="LOU332" s="412"/>
      <c r="LOV332" s="412"/>
      <c r="LOW332" s="412"/>
      <c r="LOX332" s="412"/>
      <c r="LOY332" s="412"/>
      <c r="LOZ332" s="412"/>
      <c r="LPA332" s="412"/>
      <c r="LPB332" s="412"/>
      <c r="LPC332" s="412"/>
      <c r="LPD332" s="412"/>
      <c r="LPE332" s="412"/>
      <c r="LPF332" s="412"/>
      <c r="LPG332" s="412"/>
      <c r="LPH332" s="412"/>
      <c r="LPI332" s="412"/>
      <c r="LPJ332" s="412"/>
      <c r="LPK332" s="412"/>
      <c r="LPL332" s="412"/>
      <c r="LPM332" s="412"/>
      <c r="LPN332" s="412"/>
      <c r="LPO332" s="412"/>
      <c r="LPP332" s="412"/>
      <c r="LPQ332" s="412"/>
      <c r="LPR332" s="412"/>
      <c r="LPS332" s="412"/>
      <c r="LPT332" s="412"/>
      <c r="LPU332" s="412"/>
      <c r="LPV332" s="412"/>
      <c r="LPW332" s="412"/>
      <c r="LPX332" s="412"/>
      <c r="LPY332" s="412"/>
      <c r="LPZ332" s="413"/>
      <c r="LQA332" s="413"/>
      <c r="LQB332" s="413"/>
      <c r="LQC332" s="413"/>
      <c r="LQD332" s="413"/>
      <c r="LQE332" s="413"/>
      <c r="LQF332" s="413"/>
      <c r="LQG332" s="413"/>
      <c r="LQH332" s="413"/>
      <c r="LQI332" s="413"/>
      <c r="LQJ332" s="413"/>
      <c r="LQK332" s="413"/>
      <c r="LQL332" s="413"/>
      <c r="LQM332" s="413"/>
      <c r="LQN332" s="413"/>
      <c r="LQO332" s="413"/>
      <c r="LQP332" s="413"/>
      <c r="LQQ332" s="413"/>
      <c r="LQR332" s="413"/>
      <c r="LQS332" s="413"/>
      <c r="LQT332" s="413"/>
      <c r="LQU332" s="413"/>
      <c r="LQV332" s="413"/>
      <c r="LQW332" s="413"/>
      <c r="LQX332" s="414"/>
      <c r="LQY332" s="414"/>
      <c r="LQZ332" s="414"/>
      <c r="LRA332" s="414"/>
      <c r="LRB332" s="414"/>
      <c r="LRC332" s="413"/>
      <c r="LRD332" s="413"/>
      <c r="LRE332" s="414"/>
      <c r="LRF332" s="414"/>
      <c r="LRG332" s="413"/>
      <c r="LRH332" s="413"/>
      <c r="LRI332" s="414"/>
      <c r="LRJ332" s="414"/>
      <c r="LRK332" s="413"/>
      <c r="LRL332" s="413"/>
      <c r="LRM332" s="413"/>
      <c r="LRN332" s="413"/>
      <c r="LRO332" s="413"/>
      <c r="LRP332" s="413"/>
      <c r="LRQ332" s="413"/>
      <c r="LRR332" s="414"/>
      <c r="LRS332" s="414"/>
      <c r="LRT332" s="413"/>
      <c r="LRU332" s="413"/>
      <c r="LRV332" s="414"/>
      <c r="LRW332" s="414"/>
      <c r="LRX332" s="413"/>
      <c r="LRY332" s="413"/>
      <c r="LRZ332" s="413"/>
      <c r="LSA332" s="413"/>
      <c r="LSB332" s="413"/>
      <c r="LSC332" s="407"/>
      <c r="LSD332" s="439"/>
      <c r="LSE332" s="413"/>
      <c r="LSF332" s="413"/>
      <c r="LSG332" s="413"/>
      <c r="LSH332" s="413"/>
      <c r="LSI332" s="413"/>
      <c r="LSJ332" s="413"/>
      <c r="LSK332" s="413"/>
      <c r="LSL332" s="412"/>
      <c r="LSM332" s="412"/>
      <c r="LSN332" s="412"/>
      <c r="LSO332" s="412"/>
      <c r="LSP332" s="412"/>
      <c r="LSQ332" s="412"/>
      <c r="LSR332" s="412"/>
      <c r="LSS332" s="412"/>
      <c r="LST332" s="412"/>
      <c r="LSU332" s="412"/>
      <c r="LSV332" s="412"/>
      <c r="LSW332" s="412"/>
      <c r="LSX332" s="412"/>
      <c r="LSY332" s="412"/>
      <c r="LSZ332" s="412"/>
      <c r="LTA332" s="412"/>
      <c r="LTB332" s="412"/>
      <c r="LTC332" s="412"/>
      <c r="LTD332" s="412"/>
      <c r="LTE332" s="412"/>
      <c r="LTF332" s="412"/>
      <c r="LTG332" s="412"/>
      <c r="LTH332" s="412"/>
      <c r="LTI332" s="412"/>
      <c r="LTJ332" s="412"/>
      <c r="LTK332" s="412"/>
      <c r="LTL332" s="412"/>
      <c r="LTM332" s="412"/>
      <c r="LTN332" s="412"/>
      <c r="LTO332" s="412"/>
      <c r="LTP332" s="412"/>
      <c r="LTQ332" s="412"/>
      <c r="LTR332" s="412"/>
      <c r="LTS332" s="412"/>
      <c r="LTT332" s="412"/>
      <c r="LTU332" s="412"/>
      <c r="LTV332" s="412"/>
      <c r="LTW332" s="412"/>
      <c r="LTX332" s="412"/>
      <c r="LTY332" s="412"/>
      <c r="LTZ332" s="412"/>
      <c r="LUA332" s="412"/>
      <c r="LUB332" s="412"/>
      <c r="LUC332" s="412"/>
      <c r="LUD332" s="413"/>
      <c r="LUE332" s="413"/>
      <c r="LUF332" s="413"/>
      <c r="LUG332" s="413"/>
      <c r="LUH332" s="413"/>
      <c r="LUI332" s="413"/>
      <c r="LUJ332" s="413"/>
      <c r="LUK332" s="413"/>
      <c r="LUL332" s="413"/>
      <c r="LUM332" s="413"/>
      <c r="LUN332" s="413"/>
      <c r="LUO332" s="413"/>
      <c r="LUP332" s="413"/>
      <c r="LUQ332" s="413"/>
      <c r="LUR332" s="413"/>
      <c r="LUS332" s="413"/>
      <c r="LUT332" s="413"/>
      <c r="LUU332" s="413"/>
      <c r="LUV332" s="413"/>
      <c r="LUW332" s="413"/>
      <c r="LUX332" s="413"/>
      <c r="LUY332" s="413"/>
      <c r="LUZ332" s="413"/>
      <c r="LVA332" s="413"/>
      <c r="LVB332" s="414"/>
      <c r="LVC332" s="414"/>
      <c r="LVD332" s="414"/>
      <c r="LVE332" s="414"/>
      <c r="LVF332" s="414"/>
      <c r="LVG332" s="413"/>
      <c r="LVH332" s="413"/>
      <c r="LVI332" s="414"/>
      <c r="LVJ332" s="414"/>
      <c r="LVK332" s="413"/>
      <c r="LVL332" s="413"/>
      <c r="LVM332" s="414"/>
      <c r="LVN332" s="414"/>
      <c r="LVO332" s="413"/>
      <c r="LVP332" s="413"/>
      <c r="LVQ332" s="413"/>
      <c r="LVR332" s="413"/>
      <c r="LVS332" s="413"/>
      <c r="LVT332" s="413"/>
      <c r="LVU332" s="413"/>
      <c r="LVV332" s="414"/>
      <c r="LVW332" s="414"/>
      <c r="LVX332" s="413"/>
      <c r="LVY332" s="413"/>
      <c r="LVZ332" s="414"/>
      <c r="LWA332" s="414"/>
      <c r="LWB332" s="413"/>
      <c r="LWC332" s="413"/>
      <c r="LWD332" s="413"/>
      <c r="LWE332" s="413"/>
      <c r="LWF332" s="413"/>
      <c r="LWG332" s="407"/>
      <c r="LWH332" s="439"/>
      <c r="LWI332" s="413"/>
      <c r="LWJ332" s="413"/>
      <c r="LWK332" s="413"/>
      <c r="LWL332" s="413"/>
      <c r="LWM332" s="413"/>
      <c r="LWN332" s="413"/>
      <c r="LWO332" s="413"/>
      <c r="LWP332" s="412"/>
      <c r="LWQ332" s="412"/>
      <c r="LWR332" s="412"/>
      <c r="LWS332" s="412"/>
      <c r="LWT332" s="412"/>
      <c r="LWU332" s="412"/>
      <c r="LWV332" s="412"/>
      <c r="LWW332" s="412"/>
      <c r="LWX332" s="412"/>
      <c r="LWY332" s="412"/>
      <c r="LWZ332" s="412"/>
      <c r="LXA332" s="412"/>
      <c r="LXB332" s="412"/>
      <c r="LXC332" s="412"/>
      <c r="LXD332" s="412"/>
      <c r="LXE332" s="412"/>
      <c r="LXF332" s="412"/>
      <c r="LXG332" s="412"/>
      <c r="LXH332" s="412"/>
      <c r="LXI332" s="412"/>
      <c r="LXJ332" s="412"/>
      <c r="LXK332" s="412"/>
      <c r="LXL332" s="412"/>
      <c r="LXM332" s="412"/>
      <c r="LXN332" s="412"/>
      <c r="LXO332" s="412"/>
      <c r="LXP332" s="412"/>
      <c r="LXQ332" s="412"/>
      <c r="LXR332" s="412"/>
      <c r="LXS332" s="412"/>
      <c r="LXT332" s="412"/>
      <c r="LXU332" s="412"/>
      <c r="LXV332" s="412"/>
      <c r="LXW332" s="412"/>
      <c r="LXX332" s="412"/>
      <c r="LXY332" s="412"/>
      <c r="LXZ332" s="412"/>
      <c r="LYA332" s="412"/>
      <c r="LYB332" s="412"/>
      <c r="LYC332" s="412"/>
      <c r="LYD332" s="412"/>
      <c r="LYE332" s="412"/>
      <c r="LYF332" s="412"/>
      <c r="LYG332" s="412"/>
      <c r="LYH332" s="413"/>
      <c r="LYI332" s="413"/>
      <c r="LYJ332" s="413"/>
      <c r="LYK332" s="413"/>
      <c r="LYL332" s="413"/>
      <c r="LYM332" s="413"/>
      <c r="LYN332" s="413"/>
      <c r="LYO332" s="413"/>
      <c r="LYP332" s="413"/>
      <c r="LYQ332" s="413"/>
      <c r="LYR332" s="413"/>
      <c r="LYS332" s="413"/>
      <c r="LYT332" s="413"/>
      <c r="LYU332" s="413"/>
      <c r="LYV332" s="413"/>
      <c r="LYW332" s="413"/>
      <c r="LYX332" s="413"/>
      <c r="LYY332" s="413"/>
      <c r="LYZ332" s="413"/>
      <c r="LZA332" s="413"/>
      <c r="LZB332" s="413"/>
      <c r="LZC332" s="413"/>
      <c r="LZD332" s="413"/>
      <c r="LZE332" s="413"/>
      <c r="LZF332" s="414"/>
      <c r="LZG332" s="414"/>
      <c r="LZH332" s="414"/>
      <c r="LZI332" s="414"/>
      <c r="LZJ332" s="414"/>
      <c r="LZK332" s="413"/>
      <c r="LZL332" s="413"/>
      <c r="LZM332" s="414"/>
      <c r="LZN332" s="414"/>
      <c r="LZO332" s="413"/>
      <c r="LZP332" s="413"/>
      <c r="LZQ332" s="414"/>
      <c r="LZR332" s="414"/>
      <c r="LZS332" s="413"/>
      <c r="LZT332" s="413"/>
      <c r="LZU332" s="413"/>
      <c r="LZV332" s="413"/>
      <c r="LZW332" s="413"/>
      <c r="LZX332" s="413"/>
      <c r="LZY332" s="413"/>
      <c r="LZZ332" s="414"/>
      <c r="MAA332" s="414"/>
      <c r="MAB332" s="413"/>
      <c r="MAC332" s="413"/>
      <c r="MAD332" s="414"/>
      <c r="MAE332" s="414"/>
      <c r="MAF332" s="413"/>
      <c r="MAG332" s="413"/>
      <c r="MAH332" s="413"/>
      <c r="MAI332" s="413"/>
      <c r="MAJ332" s="413"/>
      <c r="MAK332" s="407"/>
      <c r="MAL332" s="439"/>
      <c r="MAM332" s="413"/>
      <c r="MAN332" s="413"/>
      <c r="MAO332" s="413"/>
      <c r="MAP332" s="413"/>
      <c r="MAQ332" s="413"/>
      <c r="MAR332" s="413"/>
      <c r="MAS332" s="413"/>
      <c r="MAT332" s="412"/>
      <c r="MAU332" s="412"/>
      <c r="MAV332" s="412"/>
      <c r="MAW332" s="412"/>
      <c r="MAX332" s="412"/>
      <c r="MAY332" s="412"/>
      <c r="MAZ332" s="412"/>
      <c r="MBA332" s="412"/>
      <c r="MBB332" s="412"/>
      <c r="MBC332" s="412"/>
      <c r="MBD332" s="412"/>
      <c r="MBE332" s="412"/>
      <c r="MBF332" s="412"/>
      <c r="MBG332" s="412"/>
      <c r="MBH332" s="412"/>
      <c r="MBI332" s="412"/>
      <c r="MBJ332" s="412"/>
      <c r="MBK332" s="412"/>
      <c r="MBL332" s="412"/>
      <c r="MBM332" s="412"/>
      <c r="MBN332" s="412"/>
      <c r="MBO332" s="412"/>
      <c r="MBP332" s="412"/>
      <c r="MBQ332" s="412"/>
      <c r="MBR332" s="412"/>
      <c r="MBS332" s="412"/>
      <c r="MBT332" s="412"/>
      <c r="MBU332" s="412"/>
      <c r="MBV332" s="412"/>
      <c r="MBW332" s="412"/>
      <c r="MBX332" s="412"/>
      <c r="MBY332" s="412"/>
      <c r="MBZ332" s="412"/>
      <c r="MCA332" s="412"/>
      <c r="MCB332" s="412"/>
      <c r="MCC332" s="412"/>
      <c r="MCD332" s="412"/>
      <c r="MCE332" s="412"/>
      <c r="MCF332" s="412"/>
      <c r="MCG332" s="412"/>
      <c r="MCH332" s="412"/>
      <c r="MCI332" s="412"/>
      <c r="MCJ332" s="412"/>
      <c r="MCK332" s="412"/>
      <c r="MCL332" s="413"/>
      <c r="MCM332" s="413"/>
      <c r="MCN332" s="413"/>
      <c r="MCO332" s="413"/>
      <c r="MCP332" s="413"/>
      <c r="MCQ332" s="413"/>
      <c r="MCR332" s="413"/>
      <c r="MCS332" s="413"/>
      <c r="MCT332" s="413"/>
      <c r="MCU332" s="413"/>
      <c r="MCV332" s="413"/>
      <c r="MCW332" s="413"/>
      <c r="MCX332" s="413"/>
      <c r="MCY332" s="413"/>
      <c r="MCZ332" s="413"/>
      <c r="MDA332" s="413"/>
      <c r="MDB332" s="413"/>
      <c r="MDC332" s="413"/>
      <c r="MDD332" s="413"/>
      <c r="MDE332" s="413"/>
      <c r="MDF332" s="413"/>
      <c r="MDG332" s="413"/>
      <c r="MDH332" s="413"/>
      <c r="MDI332" s="413"/>
      <c r="MDJ332" s="414"/>
      <c r="MDK332" s="414"/>
      <c r="MDL332" s="414"/>
      <c r="MDM332" s="414"/>
      <c r="MDN332" s="414"/>
      <c r="MDO332" s="413"/>
      <c r="MDP332" s="413"/>
      <c r="MDQ332" s="414"/>
      <c r="MDR332" s="414"/>
      <c r="MDS332" s="413"/>
      <c r="MDT332" s="413"/>
      <c r="MDU332" s="414"/>
      <c r="MDV332" s="414"/>
      <c r="MDW332" s="413"/>
      <c r="MDX332" s="413"/>
      <c r="MDY332" s="413"/>
      <c r="MDZ332" s="413"/>
      <c r="MEA332" s="413"/>
      <c r="MEB332" s="413"/>
      <c r="MEC332" s="413"/>
      <c r="MED332" s="414"/>
      <c r="MEE332" s="414"/>
      <c r="MEF332" s="413"/>
      <c r="MEG332" s="413"/>
      <c r="MEH332" s="414"/>
      <c r="MEI332" s="414"/>
      <c r="MEJ332" s="413"/>
      <c r="MEK332" s="413"/>
      <c r="MEL332" s="413"/>
      <c r="MEM332" s="413"/>
      <c r="MEN332" s="413"/>
      <c r="MEO332" s="407"/>
      <c r="MEP332" s="439"/>
      <c r="MEQ332" s="413"/>
      <c r="MER332" s="413"/>
      <c r="MES332" s="413"/>
      <c r="MET332" s="413"/>
      <c r="MEU332" s="413"/>
      <c r="MEV332" s="413"/>
      <c r="MEW332" s="413"/>
      <c r="MEX332" s="412"/>
      <c r="MEY332" s="412"/>
      <c r="MEZ332" s="412"/>
      <c r="MFA332" s="412"/>
      <c r="MFB332" s="412"/>
      <c r="MFC332" s="412"/>
      <c r="MFD332" s="412"/>
      <c r="MFE332" s="412"/>
      <c r="MFF332" s="412"/>
      <c r="MFG332" s="412"/>
      <c r="MFH332" s="412"/>
      <c r="MFI332" s="412"/>
      <c r="MFJ332" s="412"/>
      <c r="MFK332" s="412"/>
      <c r="MFL332" s="412"/>
      <c r="MFM332" s="412"/>
      <c r="MFN332" s="412"/>
      <c r="MFO332" s="412"/>
      <c r="MFP332" s="412"/>
      <c r="MFQ332" s="412"/>
      <c r="MFR332" s="412"/>
      <c r="MFS332" s="412"/>
      <c r="MFT332" s="412"/>
      <c r="MFU332" s="412"/>
      <c r="MFV332" s="412"/>
      <c r="MFW332" s="412"/>
      <c r="MFX332" s="412"/>
      <c r="MFY332" s="412"/>
      <c r="MFZ332" s="412"/>
      <c r="MGA332" s="412"/>
      <c r="MGB332" s="412"/>
      <c r="MGC332" s="412"/>
      <c r="MGD332" s="412"/>
      <c r="MGE332" s="412"/>
      <c r="MGF332" s="412"/>
      <c r="MGG332" s="412"/>
      <c r="MGH332" s="412"/>
      <c r="MGI332" s="412"/>
      <c r="MGJ332" s="412"/>
      <c r="MGK332" s="412"/>
      <c r="MGL332" s="412"/>
      <c r="MGM332" s="412"/>
      <c r="MGN332" s="412"/>
      <c r="MGO332" s="412"/>
      <c r="MGP332" s="413"/>
      <c r="MGQ332" s="413"/>
      <c r="MGR332" s="413"/>
      <c r="MGS332" s="413"/>
      <c r="MGT332" s="413"/>
      <c r="MGU332" s="413"/>
      <c r="MGV332" s="413"/>
      <c r="MGW332" s="413"/>
      <c r="MGX332" s="413"/>
      <c r="MGY332" s="413"/>
      <c r="MGZ332" s="413"/>
      <c r="MHA332" s="413"/>
      <c r="MHB332" s="413"/>
      <c r="MHC332" s="413"/>
      <c r="MHD332" s="413"/>
      <c r="MHE332" s="413"/>
      <c r="MHF332" s="413"/>
      <c r="MHG332" s="413"/>
      <c r="MHH332" s="413"/>
      <c r="MHI332" s="413"/>
      <c r="MHJ332" s="413"/>
      <c r="MHK332" s="413"/>
      <c r="MHL332" s="413"/>
      <c r="MHM332" s="413"/>
      <c r="MHN332" s="414"/>
      <c r="MHO332" s="414"/>
      <c r="MHP332" s="414"/>
      <c r="MHQ332" s="414"/>
      <c r="MHR332" s="414"/>
      <c r="MHS332" s="413"/>
      <c r="MHT332" s="413"/>
      <c r="MHU332" s="414"/>
      <c r="MHV332" s="414"/>
      <c r="MHW332" s="413"/>
      <c r="MHX332" s="413"/>
      <c r="MHY332" s="414"/>
      <c r="MHZ332" s="414"/>
      <c r="MIA332" s="413"/>
      <c r="MIB332" s="413"/>
      <c r="MIC332" s="413"/>
      <c r="MID332" s="413"/>
      <c r="MIE332" s="413"/>
      <c r="MIF332" s="413"/>
      <c r="MIG332" s="413"/>
      <c r="MIH332" s="414"/>
      <c r="MII332" s="414"/>
      <c r="MIJ332" s="413"/>
      <c r="MIK332" s="413"/>
      <c r="MIL332" s="414"/>
      <c r="MIM332" s="414"/>
      <c r="MIN332" s="413"/>
      <c r="MIO332" s="413"/>
      <c r="MIP332" s="413"/>
      <c r="MIQ332" s="413"/>
      <c r="MIR332" s="413"/>
      <c r="MIS332" s="407"/>
      <c r="MIT332" s="439"/>
      <c r="MIU332" s="413"/>
      <c r="MIV332" s="413"/>
      <c r="MIW332" s="413"/>
      <c r="MIX332" s="413"/>
      <c r="MIY332" s="413"/>
      <c r="MIZ332" s="413"/>
      <c r="MJA332" s="413"/>
      <c r="MJB332" s="412"/>
      <c r="MJC332" s="412"/>
      <c r="MJD332" s="412"/>
      <c r="MJE332" s="412"/>
      <c r="MJF332" s="412"/>
      <c r="MJG332" s="412"/>
      <c r="MJH332" s="412"/>
      <c r="MJI332" s="412"/>
      <c r="MJJ332" s="412"/>
      <c r="MJK332" s="412"/>
      <c r="MJL332" s="412"/>
      <c r="MJM332" s="412"/>
      <c r="MJN332" s="412"/>
      <c r="MJO332" s="412"/>
      <c r="MJP332" s="412"/>
      <c r="MJQ332" s="412"/>
      <c r="MJR332" s="412"/>
      <c r="MJS332" s="412"/>
      <c r="MJT332" s="412"/>
      <c r="MJU332" s="412"/>
      <c r="MJV332" s="412"/>
      <c r="MJW332" s="412"/>
      <c r="MJX332" s="412"/>
      <c r="MJY332" s="412"/>
      <c r="MJZ332" s="412"/>
      <c r="MKA332" s="412"/>
      <c r="MKB332" s="412"/>
      <c r="MKC332" s="412"/>
      <c r="MKD332" s="412"/>
      <c r="MKE332" s="412"/>
      <c r="MKF332" s="412"/>
      <c r="MKG332" s="412"/>
      <c r="MKH332" s="412"/>
      <c r="MKI332" s="412"/>
      <c r="MKJ332" s="412"/>
      <c r="MKK332" s="412"/>
      <c r="MKL332" s="412"/>
      <c r="MKM332" s="412"/>
      <c r="MKN332" s="412"/>
      <c r="MKO332" s="412"/>
      <c r="MKP332" s="412"/>
      <c r="MKQ332" s="412"/>
      <c r="MKR332" s="412"/>
      <c r="MKS332" s="412"/>
      <c r="MKT332" s="413"/>
      <c r="MKU332" s="413"/>
      <c r="MKV332" s="413"/>
      <c r="MKW332" s="413"/>
      <c r="MKX332" s="413"/>
      <c r="MKY332" s="413"/>
      <c r="MKZ332" s="413"/>
      <c r="MLA332" s="413"/>
      <c r="MLB332" s="413"/>
      <c r="MLC332" s="413"/>
      <c r="MLD332" s="413"/>
      <c r="MLE332" s="413"/>
      <c r="MLF332" s="413"/>
      <c r="MLG332" s="413"/>
      <c r="MLH332" s="413"/>
      <c r="MLI332" s="413"/>
      <c r="MLJ332" s="413"/>
      <c r="MLK332" s="413"/>
      <c r="MLL332" s="413"/>
      <c r="MLM332" s="413"/>
      <c r="MLN332" s="413"/>
      <c r="MLO332" s="413"/>
      <c r="MLP332" s="413"/>
      <c r="MLQ332" s="413"/>
      <c r="MLR332" s="414"/>
      <c r="MLS332" s="414"/>
      <c r="MLT332" s="414"/>
      <c r="MLU332" s="414"/>
      <c r="MLV332" s="414"/>
      <c r="MLW332" s="413"/>
      <c r="MLX332" s="413"/>
      <c r="MLY332" s="414"/>
      <c r="MLZ332" s="414"/>
      <c r="MMA332" s="413"/>
      <c r="MMB332" s="413"/>
      <c r="MMC332" s="414"/>
      <c r="MMD332" s="414"/>
      <c r="MME332" s="413"/>
      <c r="MMF332" s="413"/>
      <c r="MMG332" s="413"/>
      <c r="MMH332" s="413"/>
      <c r="MMI332" s="413"/>
      <c r="MMJ332" s="413"/>
      <c r="MMK332" s="413"/>
      <c r="MML332" s="414"/>
      <c r="MMM332" s="414"/>
      <c r="MMN332" s="413"/>
      <c r="MMO332" s="413"/>
      <c r="MMP332" s="414"/>
      <c r="MMQ332" s="414"/>
      <c r="MMR332" s="413"/>
      <c r="MMS332" s="413"/>
      <c r="MMT332" s="413"/>
      <c r="MMU332" s="413"/>
      <c r="MMV332" s="413"/>
      <c r="MMW332" s="407"/>
      <c r="MMX332" s="439"/>
      <c r="MMY332" s="413"/>
      <c r="MMZ332" s="413"/>
      <c r="MNA332" s="413"/>
      <c r="MNB332" s="413"/>
      <c r="MNC332" s="413"/>
      <c r="MND332" s="413"/>
      <c r="MNE332" s="413"/>
      <c r="MNF332" s="412"/>
      <c r="MNG332" s="412"/>
      <c r="MNH332" s="412"/>
      <c r="MNI332" s="412"/>
      <c r="MNJ332" s="412"/>
      <c r="MNK332" s="412"/>
      <c r="MNL332" s="412"/>
      <c r="MNM332" s="412"/>
      <c r="MNN332" s="412"/>
      <c r="MNO332" s="412"/>
      <c r="MNP332" s="412"/>
      <c r="MNQ332" s="412"/>
      <c r="MNR332" s="412"/>
      <c r="MNS332" s="412"/>
      <c r="MNT332" s="412"/>
      <c r="MNU332" s="412"/>
      <c r="MNV332" s="412"/>
      <c r="MNW332" s="412"/>
      <c r="MNX332" s="412"/>
      <c r="MNY332" s="412"/>
      <c r="MNZ332" s="412"/>
      <c r="MOA332" s="412"/>
      <c r="MOB332" s="412"/>
      <c r="MOC332" s="412"/>
      <c r="MOD332" s="412"/>
      <c r="MOE332" s="412"/>
      <c r="MOF332" s="412"/>
      <c r="MOG332" s="412"/>
      <c r="MOH332" s="412"/>
      <c r="MOI332" s="412"/>
      <c r="MOJ332" s="412"/>
      <c r="MOK332" s="412"/>
      <c r="MOL332" s="412"/>
      <c r="MOM332" s="412"/>
      <c r="MON332" s="412"/>
      <c r="MOO332" s="412"/>
      <c r="MOP332" s="412"/>
      <c r="MOQ332" s="412"/>
      <c r="MOR332" s="412"/>
      <c r="MOS332" s="412"/>
      <c r="MOT332" s="412"/>
      <c r="MOU332" s="412"/>
      <c r="MOV332" s="412"/>
      <c r="MOW332" s="412"/>
      <c r="MOX332" s="413"/>
      <c r="MOY332" s="413"/>
      <c r="MOZ332" s="413"/>
      <c r="MPA332" s="413"/>
      <c r="MPB332" s="413"/>
      <c r="MPC332" s="413"/>
      <c r="MPD332" s="413"/>
      <c r="MPE332" s="413"/>
      <c r="MPF332" s="413"/>
      <c r="MPG332" s="413"/>
      <c r="MPH332" s="413"/>
      <c r="MPI332" s="413"/>
      <c r="MPJ332" s="413"/>
      <c r="MPK332" s="413"/>
      <c r="MPL332" s="413"/>
      <c r="MPM332" s="413"/>
      <c r="MPN332" s="413"/>
      <c r="MPO332" s="413"/>
      <c r="MPP332" s="413"/>
      <c r="MPQ332" s="413"/>
      <c r="MPR332" s="413"/>
      <c r="MPS332" s="413"/>
      <c r="MPT332" s="413"/>
      <c r="MPU332" s="413"/>
      <c r="MPV332" s="414"/>
      <c r="MPW332" s="414"/>
      <c r="MPX332" s="414"/>
      <c r="MPY332" s="414"/>
      <c r="MPZ332" s="414"/>
      <c r="MQA332" s="413"/>
      <c r="MQB332" s="413"/>
      <c r="MQC332" s="414"/>
      <c r="MQD332" s="414"/>
      <c r="MQE332" s="413"/>
      <c r="MQF332" s="413"/>
      <c r="MQG332" s="414"/>
      <c r="MQH332" s="414"/>
      <c r="MQI332" s="413"/>
      <c r="MQJ332" s="413"/>
      <c r="MQK332" s="413"/>
      <c r="MQL332" s="413"/>
      <c r="MQM332" s="413"/>
      <c r="MQN332" s="413"/>
      <c r="MQO332" s="413"/>
      <c r="MQP332" s="414"/>
      <c r="MQQ332" s="414"/>
      <c r="MQR332" s="413"/>
      <c r="MQS332" s="413"/>
      <c r="MQT332" s="414"/>
      <c r="MQU332" s="414"/>
      <c r="MQV332" s="413"/>
      <c r="MQW332" s="413"/>
      <c r="MQX332" s="413"/>
      <c r="MQY332" s="413"/>
      <c r="MQZ332" s="413"/>
      <c r="MRA332" s="407"/>
      <c r="MRB332" s="439"/>
      <c r="MRC332" s="413"/>
      <c r="MRD332" s="413"/>
      <c r="MRE332" s="413"/>
      <c r="MRF332" s="413"/>
      <c r="MRG332" s="413"/>
      <c r="MRH332" s="413"/>
      <c r="MRI332" s="413"/>
      <c r="MRJ332" s="412"/>
      <c r="MRK332" s="412"/>
      <c r="MRL332" s="412"/>
      <c r="MRM332" s="412"/>
      <c r="MRN332" s="412"/>
      <c r="MRO332" s="412"/>
      <c r="MRP332" s="412"/>
      <c r="MRQ332" s="412"/>
      <c r="MRR332" s="412"/>
      <c r="MRS332" s="412"/>
      <c r="MRT332" s="412"/>
      <c r="MRU332" s="412"/>
      <c r="MRV332" s="412"/>
      <c r="MRW332" s="412"/>
      <c r="MRX332" s="412"/>
      <c r="MRY332" s="412"/>
      <c r="MRZ332" s="412"/>
      <c r="MSA332" s="412"/>
      <c r="MSB332" s="412"/>
      <c r="MSC332" s="412"/>
      <c r="MSD332" s="412"/>
      <c r="MSE332" s="412"/>
      <c r="MSF332" s="412"/>
      <c r="MSG332" s="412"/>
      <c r="MSH332" s="412"/>
      <c r="MSI332" s="412"/>
      <c r="MSJ332" s="412"/>
      <c r="MSK332" s="412"/>
      <c r="MSL332" s="412"/>
      <c r="MSM332" s="412"/>
      <c r="MSN332" s="412"/>
      <c r="MSO332" s="412"/>
      <c r="MSP332" s="412"/>
      <c r="MSQ332" s="412"/>
      <c r="MSR332" s="412"/>
      <c r="MSS332" s="412"/>
      <c r="MST332" s="412"/>
      <c r="MSU332" s="412"/>
      <c r="MSV332" s="412"/>
      <c r="MSW332" s="412"/>
      <c r="MSX332" s="412"/>
      <c r="MSY332" s="412"/>
      <c r="MSZ332" s="412"/>
      <c r="MTA332" s="412"/>
      <c r="MTB332" s="413"/>
      <c r="MTC332" s="413"/>
      <c r="MTD332" s="413"/>
      <c r="MTE332" s="413"/>
      <c r="MTF332" s="413"/>
      <c r="MTG332" s="413"/>
      <c r="MTH332" s="413"/>
      <c r="MTI332" s="413"/>
      <c r="MTJ332" s="413"/>
      <c r="MTK332" s="413"/>
      <c r="MTL332" s="413"/>
      <c r="MTM332" s="413"/>
      <c r="MTN332" s="413"/>
      <c r="MTO332" s="413"/>
      <c r="MTP332" s="413"/>
      <c r="MTQ332" s="413"/>
      <c r="MTR332" s="413"/>
      <c r="MTS332" s="413"/>
      <c r="MTT332" s="413"/>
      <c r="MTU332" s="413"/>
      <c r="MTV332" s="413"/>
      <c r="MTW332" s="413"/>
      <c r="MTX332" s="413"/>
      <c r="MTY332" s="413"/>
      <c r="MTZ332" s="414"/>
      <c r="MUA332" s="414"/>
      <c r="MUB332" s="414"/>
      <c r="MUC332" s="414"/>
      <c r="MUD332" s="414"/>
      <c r="MUE332" s="413"/>
      <c r="MUF332" s="413"/>
      <c r="MUG332" s="414"/>
      <c r="MUH332" s="414"/>
      <c r="MUI332" s="413"/>
      <c r="MUJ332" s="413"/>
      <c r="MUK332" s="414"/>
      <c r="MUL332" s="414"/>
      <c r="MUM332" s="413"/>
      <c r="MUN332" s="413"/>
      <c r="MUO332" s="413"/>
      <c r="MUP332" s="413"/>
      <c r="MUQ332" s="413"/>
      <c r="MUR332" s="413"/>
      <c r="MUS332" s="413"/>
      <c r="MUT332" s="414"/>
      <c r="MUU332" s="414"/>
      <c r="MUV332" s="413"/>
      <c r="MUW332" s="413"/>
      <c r="MUX332" s="414"/>
      <c r="MUY332" s="414"/>
      <c r="MUZ332" s="413"/>
      <c r="MVA332" s="413"/>
      <c r="MVB332" s="413"/>
      <c r="MVC332" s="413"/>
      <c r="MVD332" s="413"/>
      <c r="MVE332" s="407"/>
      <c r="MVF332" s="439"/>
      <c r="MVG332" s="413"/>
      <c r="MVH332" s="413"/>
      <c r="MVI332" s="413"/>
      <c r="MVJ332" s="413"/>
      <c r="MVK332" s="413"/>
      <c r="MVL332" s="413"/>
      <c r="MVM332" s="413"/>
      <c r="MVN332" s="412"/>
      <c r="MVO332" s="412"/>
      <c r="MVP332" s="412"/>
      <c r="MVQ332" s="412"/>
      <c r="MVR332" s="412"/>
      <c r="MVS332" s="412"/>
      <c r="MVT332" s="412"/>
      <c r="MVU332" s="412"/>
      <c r="MVV332" s="412"/>
      <c r="MVW332" s="412"/>
      <c r="MVX332" s="412"/>
      <c r="MVY332" s="412"/>
      <c r="MVZ332" s="412"/>
      <c r="MWA332" s="412"/>
      <c r="MWB332" s="412"/>
      <c r="MWC332" s="412"/>
      <c r="MWD332" s="412"/>
      <c r="MWE332" s="412"/>
      <c r="MWF332" s="412"/>
      <c r="MWG332" s="412"/>
      <c r="MWH332" s="412"/>
      <c r="MWI332" s="412"/>
      <c r="MWJ332" s="412"/>
      <c r="MWK332" s="412"/>
      <c r="MWL332" s="412"/>
      <c r="MWM332" s="412"/>
      <c r="MWN332" s="412"/>
      <c r="MWO332" s="412"/>
      <c r="MWP332" s="412"/>
      <c r="MWQ332" s="412"/>
      <c r="MWR332" s="412"/>
      <c r="MWS332" s="412"/>
      <c r="MWT332" s="412"/>
      <c r="MWU332" s="412"/>
      <c r="MWV332" s="412"/>
      <c r="MWW332" s="412"/>
      <c r="MWX332" s="412"/>
      <c r="MWY332" s="412"/>
      <c r="MWZ332" s="412"/>
      <c r="MXA332" s="412"/>
      <c r="MXB332" s="412"/>
      <c r="MXC332" s="412"/>
      <c r="MXD332" s="412"/>
      <c r="MXE332" s="412"/>
      <c r="MXF332" s="413"/>
      <c r="MXG332" s="413"/>
      <c r="MXH332" s="413"/>
      <c r="MXI332" s="413"/>
      <c r="MXJ332" s="413"/>
      <c r="MXK332" s="413"/>
      <c r="MXL332" s="413"/>
      <c r="MXM332" s="413"/>
      <c r="MXN332" s="413"/>
      <c r="MXO332" s="413"/>
      <c r="MXP332" s="413"/>
      <c r="MXQ332" s="413"/>
      <c r="MXR332" s="413"/>
      <c r="MXS332" s="413"/>
      <c r="MXT332" s="413"/>
      <c r="MXU332" s="413"/>
      <c r="MXV332" s="413"/>
      <c r="MXW332" s="413"/>
      <c r="MXX332" s="413"/>
      <c r="MXY332" s="413"/>
      <c r="MXZ332" s="413"/>
      <c r="MYA332" s="413"/>
      <c r="MYB332" s="413"/>
      <c r="MYC332" s="413"/>
      <c r="MYD332" s="414"/>
      <c r="MYE332" s="414"/>
      <c r="MYF332" s="414"/>
      <c r="MYG332" s="414"/>
      <c r="MYH332" s="414"/>
      <c r="MYI332" s="413"/>
      <c r="MYJ332" s="413"/>
      <c r="MYK332" s="414"/>
      <c r="MYL332" s="414"/>
      <c r="MYM332" s="413"/>
      <c r="MYN332" s="413"/>
      <c r="MYO332" s="414"/>
      <c r="MYP332" s="414"/>
      <c r="MYQ332" s="413"/>
      <c r="MYR332" s="413"/>
      <c r="MYS332" s="413"/>
      <c r="MYT332" s="413"/>
      <c r="MYU332" s="413"/>
      <c r="MYV332" s="413"/>
      <c r="MYW332" s="413"/>
      <c r="MYX332" s="414"/>
      <c r="MYY332" s="414"/>
      <c r="MYZ332" s="413"/>
      <c r="MZA332" s="413"/>
      <c r="MZB332" s="414"/>
      <c r="MZC332" s="414"/>
      <c r="MZD332" s="413"/>
      <c r="MZE332" s="413"/>
      <c r="MZF332" s="413"/>
      <c r="MZG332" s="413"/>
      <c r="MZH332" s="413"/>
      <c r="MZI332" s="407"/>
      <c r="MZJ332" s="439"/>
      <c r="MZK332" s="413"/>
      <c r="MZL332" s="413"/>
      <c r="MZM332" s="413"/>
      <c r="MZN332" s="413"/>
      <c r="MZO332" s="413"/>
      <c r="MZP332" s="413"/>
      <c r="MZQ332" s="413"/>
      <c r="MZR332" s="412"/>
      <c r="MZS332" s="412"/>
      <c r="MZT332" s="412"/>
      <c r="MZU332" s="412"/>
      <c r="MZV332" s="412"/>
      <c r="MZW332" s="412"/>
      <c r="MZX332" s="412"/>
      <c r="MZY332" s="412"/>
      <c r="MZZ332" s="412"/>
      <c r="NAA332" s="412"/>
      <c r="NAB332" s="412"/>
      <c r="NAC332" s="412"/>
      <c r="NAD332" s="412"/>
      <c r="NAE332" s="412"/>
      <c r="NAF332" s="412"/>
      <c r="NAG332" s="412"/>
      <c r="NAH332" s="412"/>
      <c r="NAI332" s="412"/>
      <c r="NAJ332" s="412"/>
      <c r="NAK332" s="412"/>
      <c r="NAL332" s="412"/>
      <c r="NAM332" s="412"/>
      <c r="NAN332" s="412"/>
      <c r="NAO332" s="412"/>
      <c r="NAP332" s="412"/>
      <c r="NAQ332" s="412"/>
      <c r="NAR332" s="412"/>
      <c r="NAS332" s="412"/>
      <c r="NAT332" s="412"/>
      <c r="NAU332" s="412"/>
      <c r="NAV332" s="412"/>
      <c r="NAW332" s="412"/>
      <c r="NAX332" s="412"/>
      <c r="NAY332" s="412"/>
      <c r="NAZ332" s="412"/>
      <c r="NBA332" s="412"/>
      <c r="NBB332" s="412"/>
      <c r="NBC332" s="412"/>
      <c r="NBD332" s="412"/>
      <c r="NBE332" s="412"/>
      <c r="NBF332" s="412"/>
      <c r="NBG332" s="412"/>
      <c r="NBH332" s="412"/>
      <c r="NBI332" s="412"/>
      <c r="NBJ332" s="413"/>
      <c r="NBK332" s="413"/>
      <c r="NBL332" s="413"/>
      <c r="NBM332" s="413"/>
      <c r="NBN332" s="413"/>
      <c r="NBO332" s="413"/>
      <c r="NBP332" s="413"/>
      <c r="NBQ332" s="413"/>
      <c r="NBR332" s="413"/>
      <c r="NBS332" s="413"/>
      <c r="NBT332" s="413"/>
      <c r="NBU332" s="413"/>
      <c r="NBV332" s="413"/>
      <c r="NBW332" s="413"/>
      <c r="NBX332" s="413"/>
      <c r="NBY332" s="413"/>
      <c r="NBZ332" s="413"/>
      <c r="NCA332" s="413"/>
      <c r="NCB332" s="413"/>
      <c r="NCC332" s="413"/>
      <c r="NCD332" s="413"/>
      <c r="NCE332" s="413"/>
      <c r="NCF332" s="413"/>
      <c r="NCG332" s="413"/>
      <c r="NCH332" s="414"/>
      <c r="NCI332" s="414"/>
      <c r="NCJ332" s="414"/>
      <c r="NCK332" s="414"/>
      <c r="NCL332" s="414"/>
      <c r="NCM332" s="413"/>
      <c r="NCN332" s="413"/>
      <c r="NCO332" s="414"/>
      <c r="NCP332" s="414"/>
      <c r="NCQ332" s="413"/>
      <c r="NCR332" s="413"/>
      <c r="NCS332" s="414"/>
      <c r="NCT332" s="414"/>
      <c r="NCU332" s="413"/>
      <c r="NCV332" s="413"/>
      <c r="NCW332" s="413"/>
      <c r="NCX332" s="413"/>
      <c r="NCY332" s="413"/>
      <c r="NCZ332" s="413"/>
      <c r="NDA332" s="413"/>
      <c r="NDB332" s="414"/>
      <c r="NDC332" s="414"/>
      <c r="NDD332" s="413"/>
      <c r="NDE332" s="413"/>
      <c r="NDF332" s="414"/>
      <c r="NDG332" s="414"/>
      <c r="NDH332" s="413"/>
      <c r="NDI332" s="413"/>
      <c r="NDJ332" s="413"/>
      <c r="NDK332" s="413"/>
      <c r="NDL332" s="413"/>
      <c r="NDM332" s="407"/>
      <c r="NDN332" s="439"/>
      <c r="NDO332" s="413"/>
      <c r="NDP332" s="413"/>
      <c r="NDQ332" s="413"/>
      <c r="NDR332" s="413"/>
      <c r="NDS332" s="413"/>
      <c r="NDT332" s="413"/>
      <c r="NDU332" s="413"/>
      <c r="NDV332" s="412"/>
      <c r="NDW332" s="412"/>
      <c r="NDX332" s="412"/>
      <c r="NDY332" s="412"/>
      <c r="NDZ332" s="412"/>
      <c r="NEA332" s="412"/>
      <c r="NEB332" s="412"/>
      <c r="NEC332" s="412"/>
      <c r="NED332" s="412"/>
      <c r="NEE332" s="412"/>
      <c r="NEF332" s="412"/>
      <c r="NEG332" s="412"/>
      <c r="NEH332" s="412"/>
      <c r="NEI332" s="412"/>
      <c r="NEJ332" s="412"/>
      <c r="NEK332" s="412"/>
      <c r="NEL332" s="412"/>
      <c r="NEM332" s="412"/>
      <c r="NEN332" s="412"/>
      <c r="NEO332" s="412"/>
      <c r="NEP332" s="412"/>
      <c r="NEQ332" s="412"/>
      <c r="NER332" s="412"/>
      <c r="NES332" s="412"/>
      <c r="NET332" s="412"/>
      <c r="NEU332" s="412"/>
      <c r="NEV332" s="412"/>
      <c r="NEW332" s="412"/>
      <c r="NEX332" s="412"/>
      <c r="NEY332" s="412"/>
      <c r="NEZ332" s="412"/>
      <c r="NFA332" s="412"/>
      <c r="NFB332" s="412"/>
      <c r="NFC332" s="412"/>
      <c r="NFD332" s="412"/>
      <c r="NFE332" s="412"/>
      <c r="NFF332" s="412"/>
      <c r="NFG332" s="412"/>
      <c r="NFH332" s="412"/>
      <c r="NFI332" s="412"/>
      <c r="NFJ332" s="412"/>
      <c r="NFK332" s="412"/>
      <c r="NFL332" s="412"/>
      <c r="NFM332" s="412"/>
      <c r="NFN332" s="413"/>
      <c r="NFO332" s="413"/>
      <c r="NFP332" s="413"/>
      <c r="NFQ332" s="413"/>
      <c r="NFR332" s="413"/>
      <c r="NFS332" s="413"/>
      <c r="NFT332" s="413"/>
      <c r="NFU332" s="413"/>
      <c r="NFV332" s="413"/>
      <c r="NFW332" s="413"/>
      <c r="NFX332" s="413"/>
      <c r="NFY332" s="413"/>
      <c r="NFZ332" s="413"/>
      <c r="NGA332" s="413"/>
      <c r="NGB332" s="413"/>
      <c r="NGC332" s="413"/>
      <c r="NGD332" s="413"/>
      <c r="NGE332" s="413"/>
      <c r="NGF332" s="413"/>
      <c r="NGG332" s="413"/>
      <c r="NGH332" s="413"/>
      <c r="NGI332" s="413"/>
      <c r="NGJ332" s="413"/>
      <c r="NGK332" s="413"/>
      <c r="NGL332" s="414"/>
      <c r="NGM332" s="414"/>
      <c r="NGN332" s="414"/>
      <c r="NGO332" s="414"/>
      <c r="NGP332" s="414"/>
      <c r="NGQ332" s="413"/>
      <c r="NGR332" s="413"/>
      <c r="NGS332" s="414"/>
      <c r="NGT332" s="414"/>
      <c r="NGU332" s="413"/>
      <c r="NGV332" s="413"/>
      <c r="NGW332" s="414"/>
      <c r="NGX332" s="414"/>
      <c r="NGY332" s="413"/>
      <c r="NGZ332" s="413"/>
      <c r="NHA332" s="413"/>
      <c r="NHB332" s="413"/>
      <c r="NHC332" s="413"/>
      <c r="NHD332" s="413"/>
      <c r="NHE332" s="413"/>
      <c r="NHF332" s="414"/>
      <c r="NHG332" s="414"/>
      <c r="NHH332" s="413"/>
      <c r="NHI332" s="413"/>
      <c r="NHJ332" s="414"/>
      <c r="NHK332" s="414"/>
      <c r="NHL332" s="413"/>
      <c r="NHM332" s="413"/>
      <c r="NHN332" s="413"/>
      <c r="NHO332" s="413"/>
      <c r="NHP332" s="413"/>
      <c r="NHQ332" s="407"/>
      <c r="NHR332" s="439"/>
      <c r="NHS332" s="413"/>
      <c r="NHT332" s="413"/>
      <c r="NHU332" s="413"/>
      <c r="NHV332" s="413"/>
      <c r="NHW332" s="413"/>
      <c r="NHX332" s="413"/>
      <c r="NHY332" s="413"/>
      <c r="NHZ332" s="412"/>
      <c r="NIA332" s="412"/>
      <c r="NIB332" s="412"/>
      <c r="NIC332" s="412"/>
      <c r="NID332" s="412"/>
      <c r="NIE332" s="412"/>
      <c r="NIF332" s="412"/>
      <c r="NIG332" s="412"/>
      <c r="NIH332" s="412"/>
      <c r="NII332" s="412"/>
      <c r="NIJ332" s="412"/>
      <c r="NIK332" s="412"/>
      <c r="NIL332" s="412"/>
      <c r="NIM332" s="412"/>
      <c r="NIN332" s="412"/>
      <c r="NIO332" s="412"/>
      <c r="NIP332" s="412"/>
      <c r="NIQ332" s="412"/>
      <c r="NIR332" s="412"/>
      <c r="NIS332" s="412"/>
      <c r="NIT332" s="412"/>
      <c r="NIU332" s="412"/>
      <c r="NIV332" s="412"/>
      <c r="NIW332" s="412"/>
      <c r="NIX332" s="412"/>
      <c r="NIY332" s="412"/>
      <c r="NIZ332" s="412"/>
      <c r="NJA332" s="412"/>
      <c r="NJB332" s="412"/>
      <c r="NJC332" s="412"/>
      <c r="NJD332" s="412"/>
      <c r="NJE332" s="412"/>
      <c r="NJF332" s="412"/>
      <c r="NJG332" s="412"/>
      <c r="NJH332" s="412"/>
      <c r="NJI332" s="412"/>
      <c r="NJJ332" s="412"/>
      <c r="NJK332" s="412"/>
      <c r="NJL332" s="412"/>
      <c r="NJM332" s="412"/>
      <c r="NJN332" s="412"/>
      <c r="NJO332" s="412"/>
      <c r="NJP332" s="412"/>
      <c r="NJQ332" s="412"/>
      <c r="NJR332" s="413"/>
      <c r="NJS332" s="413"/>
      <c r="NJT332" s="413"/>
      <c r="NJU332" s="413"/>
      <c r="NJV332" s="413"/>
      <c r="NJW332" s="413"/>
      <c r="NJX332" s="413"/>
      <c r="NJY332" s="413"/>
      <c r="NJZ332" s="413"/>
      <c r="NKA332" s="413"/>
      <c r="NKB332" s="413"/>
      <c r="NKC332" s="413"/>
      <c r="NKD332" s="413"/>
      <c r="NKE332" s="413"/>
      <c r="NKF332" s="413"/>
      <c r="NKG332" s="413"/>
      <c r="NKH332" s="413"/>
      <c r="NKI332" s="413"/>
      <c r="NKJ332" s="413"/>
      <c r="NKK332" s="413"/>
      <c r="NKL332" s="413"/>
      <c r="NKM332" s="413"/>
      <c r="NKN332" s="413"/>
      <c r="NKO332" s="413"/>
      <c r="NKP332" s="414"/>
      <c r="NKQ332" s="414"/>
      <c r="NKR332" s="414"/>
      <c r="NKS332" s="414"/>
      <c r="NKT332" s="414"/>
      <c r="NKU332" s="413"/>
      <c r="NKV332" s="413"/>
      <c r="NKW332" s="414"/>
      <c r="NKX332" s="414"/>
      <c r="NKY332" s="413"/>
      <c r="NKZ332" s="413"/>
      <c r="NLA332" s="414"/>
      <c r="NLB332" s="414"/>
      <c r="NLC332" s="413"/>
      <c r="NLD332" s="413"/>
      <c r="NLE332" s="413"/>
      <c r="NLF332" s="413"/>
      <c r="NLG332" s="413"/>
      <c r="NLH332" s="413"/>
      <c r="NLI332" s="413"/>
      <c r="NLJ332" s="414"/>
      <c r="NLK332" s="414"/>
      <c r="NLL332" s="413"/>
      <c r="NLM332" s="413"/>
      <c r="NLN332" s="414"/>
      <c r="NLO332" s="414"/>
      <c r="NLP332" s="413"/>
      <c r="NLQ332" s="413"/>
      <c r="NLR332" s="413"/>
      <c r="NLS332" s="413"/>
      <c r="NLT332" s="413"/>
      <c r="NLU332" s="407"/>
      <c r="NLV332" s="439"/>
      <c r="NLW332" s="413"/>
      <c r="NLX332" s="413"/>
      <c r="NLY332" s="413"/>
      <c r="NLZ332" s="413"/>
      <c r="NMA332" s="413"/>
      <c r="NMB332" s="413"/>
      <c r="NMC332" s="413"/>
      <c r="NMD332" s="412"/>
      <c r="NME332" s="412"/>
      <c r="NMF332" s="412"/>
      <c r="NMG332" s="412"/>
      <c r="NMH332" s="412"/>
      <c r="NMI332" s="412"/>
      <c r="NMJ332" s="412"/>
      <c r="NMK332" s="412"/>
      <c r="NML332" s="412"/>
      <c r="NMM332" s="412"/>
      <c r="NMN332" s="412"/>
      <c r="NMO332" s="412"/>
      <c r="NMP332" s="412"/>
      <c r="NMQ332" s="412"/>
      <c r="NMR332" s="412"/>
      <c r="NMS332" s="412"/>
      <c r="NMT332" s="412"/>
      <c r="NMU332" s="412"/>
      <c r="NMV332" s="412"/>
      <c r="NMW332" s="412"/>
      <c r="NMX332" s="412"/>
      <c r="NMY332" s="412"/>
      <c r="NMZ332" s="412"/>
      <c r="NNA332" s="412"/>
      <c r="NNB332" s="412"/>
      <c r="NNC332" s="412"/>
      <c r="NND332" s="412"/>
      <c r="NNE332" s="412"/>
      <c r="NNF332" s="412"/>
      <c r="NNG332" s="412"/>
      <c r="NNH332" s="412"/>
      <c r="NNI332" s="412"/>
      <c r="NNJ332" s="412"/>
      <c r="NNK332" s="412"/>
      <c r="NNL332" s="412"/>
      <c r="NNM332" s="412"/>
      <c r="NNN332" s="412"/>
      <c r="NNO332" s="412"/>
      <c r="NNP332" s="412"/>
      <c r="NNQ332" s="412"/>
      <c r="NNR332" s="412"/>
      <c r="NNS332" s="412"/>
      <c r="NNT332" s="412"/>
      <c r="NNU332" s="412"/>
      <c r="NNV332" s="413"/>
      <c r="NNW332" s="413"/>
      <c r="NNX332" s="413"/>
      <c r="NNY332" s="413"/>
      <c r="NNZ332" s="413"/>
      <c r="NOA332" s="413"/>
      <c r="NOB332" s="413"/>
      <c r="NOC332" s="413"/>
      <c r="NOD332" s="413"/>
      <c r="NOE332" s="413"/>
      <c r="NOF332" s="413"/>
      <c r="NOG332" s="413"/>
      <c r="NOH332" s="413"/>
      <c r="NOI332" s="413"/>
      <c r="NOJ332" s="413"/>
      <c r="NOK332" s="413"/>
      <c r="NOL332" s="413"/>
      <c r="NOM332" s="413"/>
      <c r="NON332" s="413"/>
      <c r="NOO332" s="413"/>
      <c r="NOP332" s="413"/>
      <c r="NOQ332" s="413"/>
      <c r="NOR332" s="413"/>
      <c r="NOS332" s="413"/>
      <c r="NOT332" s="414"/>
      <c r="NOU332" s="414"/>
      <c r="NOV332" s="414"/>
      <c r="NOW332" s="414"/>
      <c r="NOX332" s="414"/>
      <c r="NOY332" s="413"/>
      <c r="NOZ332" s="413"/>
      <c r="NPA332" s="414"/>
      <c r="NPB332" s="414"/>
      <c r="NPC332" s="413"/>
      <c r="NPD332" s="413"/>
      <c r="NPE332" s="414"/>
      <c r="NPF332" s="414"/>
      <c r="NPG332" s="413"/>
      <c r="NPH332" s="413"/>
      <c r="NPI332" s="413"/>
      <c r="NPJ332" s="413"/>
      <c r="NPK332" s="413"/>
      <c r="NPL332" s="413"/>
      <c r="NPM332" s="413"/>
      <c r="NPN332" s="414"/>
      <c r="NPO332" s="414"/>
      <c r="NPP332" s="413"/>
      <c r="NPQ332" s="413"/>
      <c r="NPR332" s="414"/>
      <c r="NPS332" s="414"/>
      <c r="NPT332" s="413"/>
      <c r="NPU332" s="413"/>
      <c r="NPV332" s="413"/>
      <c r="NPW332" s="413"/>
      <c r="NPX332" s="413"/>
      <c r="NPY332" s="407"/>
      <c r="NPZ332" s="439"/>
      <c r="NQA332" s="413"/>
      <c r="NQB332" s="413"/>
      <c r="NQC332" s="413"/>
      <c r="NQD332" s="413"/>
      <c r="NQE332" s="413"/>
      <c r="NQF332" s="413"/>
      <c r="NQG332" s="413"/>
      <c r="NQH332" s="412"/>
      <c r="NQI332" s="412"/>
      <c r="NQJ332" s="412"/>
      <c r="NQK332" s="412"/>
      <c r="NQL332" s="412"/>
      <c r="NQM332" s="412"/>
      <c r="NQN332" s="412"/>
      <c r="NQO332" s="412"/>
      <c r="NQP332" s="412"/>
      <c r="NQQ332" s="412"/>
      <c r="NQR332" s="412"/>
      <c r="NQS332" s="412"/>
      <c r="NQT332" s="412"/>
      <c r="NQU332" s="412"/>
      <c r="NQV332" s="412"/>
      <c r="NQW332" s="412"/>
      <c r="NQX332" s="412"/>
      <c r="NQY332" s="412"/>
      <c r="NQZ332" s="412"/>
      <c r="NRA332" s="412"/>
      <c r="NRB332" s="412"/>
      <c r="NRC332" s="412"/>
      <c r="NRD332" s="412"/>
      <c r="NRE332" s="412"/>
      <c r="NRF332" s="412"/>
      <c r="NRG332" s="412"/>
      <c r="NRH332" s="412"/>
      <c r="NRI332" s="412"/>
      <c r="NRJ332" s="412"/>
      <c r="NRK332" s="412"/>
      <c r="NRL332" s="412"/>
      <c r="NRM332" s="412"/>
      <c r="NRN332" s="412"/>
      <c r="NRO332" s="412"/>
      <c r="NRP332" s="412"/>
      <c r="NRQ332" s="412"/>
      <c r="NRR332" s="412"/>
      <c r="NRS332" s="412"/>
      <c r="NRT332" s="412"/>
      <c r="NRU332" s="412"/>
      <c r="NRV332" s="412"/>
      <c r="NRW332" s="412"/>
      <c r="NRX332" s="412"/>
      <c r="NRY332" s="412"/>
      <c r="NRZ332" s="413"/>
      <c r="NSA332" s="413"/>
      <c r="NSB332" s="413"/>
      <c r="NSC332" s="413"/>
      <c r="NSD332" s="413"/>
      <c r="NSE332" s="413"/>
      <c r="NSF332" s="413"/>
      <c r="NSG332" s="413"/>
      <c r="NSH332" s="413"/>
      <c r="NSI332" s="413"/>
      <c r="NSJ332" s="413"/>
      <c r="NSK332" s="413"/>
      <c r="NSL332" s="413"/>
      <c r="NSM332" s="413"/>
      <c r="NSN332" s="413"/>
      <c r="NSO332" s="413"/>
      <c r="NSP332" s="413"/>
      <c r="NSQ332" s="413"/>
      <c r="NSR332" s="413"/>
      <c r="NSS332" s="413"/>
      <c r="NST332" s="413"/>
      <c r="NSU332" s="413"/>
      <c r="NSV332" s="413"/>
      <c r="NSW332" s="413"/>
      <c r="NSX332" s="414"/>
      <c r="NSY332" s="414"/>
      <c r="NSZ332" s="414"/>
      <c r="NTA332" s="414"/>
      <c r="NTB332" s="414"/>
      <c r="NTC332" s="413"/>
      <c r="NTD332" s="413"/>
      <c r="NTE332" s="414"/>
      <c r="NTF332" s="414"/>
      <c r="NTG332" s="413"/>
      <c r="NTH332" s="413"/>
      <c r="NTI332" s="414"/>
      <c r="NTJ332" s="414"/>
      <c r="NTK332" s="413"/>
      <c r="NTL332" s="413"/>
      <c r="NTM332" s="413"/>
      <c r="NTN332" s="413"/>
      <c r="NTO332" s="413"/>
      <c r="NTP332" s="413"/>
      <c r="NTQ332" s="413"/>
      <c r="NTR332" s="414"/>
      <c r="NTS332" s="414"/>
      <c r="NTT332" s="413"/>
      <c r="NTU332" s="413"/>
      <c r="NTV332" s="414"/>
      <c r="NTW332" s="414"/>
      <c r="NTX332" s="413"/>
      <c r="NTY332" s="413"/>
      <c r="NTZ332" s="413"/>
      <c r="NUA332" s="413"/>
      <c r="NUB332" s="413"/>
      <c r="NUC332" s="407"/>
      <c r="NUD332" s="439"/>
      <c r="NUE332" s="413"/>
      <c r="NUF332" s="413"/>
      <c r="NUG332" s="413"/>
      <c r="NUH332" s="413"/>
      <c r="NUI332" s="413"/>
      <c r="NUJ332" s="413"/>
      <c r="NUK332" s="413"/>
      <c r="NUL332" s="412"/>
      <c r="NUM332" s="412"/>
      <c r="NUN332" s="412"/>
      <c r="NUO332" s="412"/>
      <c r="NUP332" s="412"/>
      <c r="NUQ332" s="412"/>
      <c r="NUR332" s="412"/>
      <c r="NUS332" s="412"/>
      <c r="NUT332" s="412"/>
      <c r="NUU332" s="412"/>
      <c r="NUV332" s="412"/>
      <c r="NUW332" s="412"/>
      <c r="NUX332" s="412"/>
      <c r="NUY332" s="412"/>
      <c r="NUZ332" s="412"/>
      <c r="NVA332" s="412"/>
      <c r="NVB332" s="412"/>
      <c r="NVC332" s="412"/>
      <c r="NVD332" s="412"/>
      <c r="NVE332" s="412"/>
      <c r="NVF332" s="412"/>
      <c r="NVG332" s="412"/>
      <c r="NVH332" s="412"/>
      <c r="NVI332" s="412"/>
      <c r="NVJ332" s="412"/>
      <c r="NVK332" s="412"/>
      <c r="NVL332" s="412"/>
      <c r="NVM332" s="412"/>
      <c r="NVN332" s="412"/>
      <c r="NVO332" s="412"/>
      <c r="NVP332" s="412"/>
      <c r="NVQ332" s="412"/>
      <c r="NVR332" s="412"/>
      <c r="NVS332" s="412"/>
      <c r="NVT332" s="412"/>
      <c r="NVU332" s="412"/>
      <c r="NVV332" s="412"/>
      <c r="NVW332" s="412"/>
      <c r="NVX332" s="412"/>
      <c r="NVY332" s="412"/>
      <c r="NVZ332" s="412"/>
      <c r="NWA332" s="412"/>
      <c r="NWB332" s="412"/>
      <c r="NWC332" s="412"/>
      <c r="NWD332" s="413"/>
      <c r="NWE332" s="413"/>
      <c r="NWF332" s="413"/>
      <c r="NWG332" s="413"/>
      <c r="NWH332" s="413"/>
      <c r="NWI332" s="413"/>
      <c r="NWJ332" s="413"/>
      <c r="NWK332" s="413"/>
      <c r="NWL332" s="413"/>
      <c r="NWM332" s="413"/>
      <c r="NWN332" s="413"/>
      <c r="NWO332" s="413"/>
      <c r="NWP332" s="413"/>
      <c r="NWQ332" s="413"/>
      <c r="NWR332" s="413"/>
      <c r="NWS332" s="413"/>
      <c r="NWT332" s="413"/>
      <c r="NWU332" s="413"/>
      <c r="NWV332" s="413"/>
      <c r="NWW332" s="413"/>
      <c r="NWX332" s="413"/>
      <c r="NWY332" s="413"/>
      <c r="NWZ332" s="413"/>
      <c r="NXA332" s="413"/>
      <c r="NXB332" s="414"/>
      <c r="NXC332" s="414"/>
      <c r="NXD332" s="414"/>
      <c r="NXE332" s="414"/>
      <c r="NXF332" s="414"/>
      <c r="NXG332" s="413"/>
      <c r="NXH332" s="413"/>
      <c r="NXI332" s="414"/>
      <c r="NXJ332" s="414"/>
      <c r="NXK332" s="413"/>
      <c r="NXL332" s="413"/>
      <c r="NXM332" s="414"/>
      <c r="NXN332" s="414"/>
      <c r="NXO332" s="413"/>
      <c r="NXP332" s="413"/>
      <c r="NXQ332" s="413"/>
      <c r="NXR332" s="413"/>
      <c r="NXS332" s="413"/>
      <c r="NXT332" s="413"/>
      <c r="NXU332" s="413"/>
      <c r="NXV332" s="414"/>
      <c r="NXW332" s="414"/>
      <c r="NXX332" s="413"/>
      <c r="NXY332" s="413"/>
      <c r="NXZ332" s="414"/>
      <c r="NYA332" s="414"/>
      <c r="NYB332" s="413"/>
      <c r="NYC332" s="413"/>
      <c r="NYD332" s="413"/>
      <c r="NYE332" s="413"/>
      <c r="NYF332" s="413"/>
      <c r="NYG332" s="407"/>
      <c r="NYH332" s="439"/>
      <c r="NYI332" s="413"/>
      <c r="NYJ332" s="413"/>
      <c r="NYK332" s="413"/>
      <c r="NYL332" s="413"/>
      <c r="NYM332" s="413"/>
      <c r="NYN332" s="413"/>
      <c r="NYO332" s="413"/>
      <c r="NYP332" s="412"/>
      <c r="NYQ332" s="412"/>
      <c r="NYR332" s="412"/>
      <c r="NYS332" s="412"/>
      <c r="NYT332" s="412"/>
      <c r="NYU332" s="412"/>
      <c r="NYV332" s="412"/>
      <c r="NYW332" s="412"/>
      <c r="NYX332" s="412"/>
      <c r="NYY332" s="412"/>
      <c r="NYZ332" s="412"/>
      <c r="NZA332" s="412"/>
      <c r="NZB332" s="412"/>
      <c r="NZC332" s="412"/>
      <c r="NZD332" s="412"/>
      <c r="NZE332" s="412"/>
      <c r="NZF332" s="412"/>
      <c r="NZG332" s="412"/>
      <c r="NZH332" s="412"/>
      <c r="NZI332" s="412"/>
      <c r="NZJ332" s="412"/>
      <c r="NZK332" s="412"/>
      <c r="NZL332" s="412"/>
      <c r="NZM332" s="412"/>
      <c r="NZN332" s="412"/>
      <c r="NZO332" s="412"/>
      <c r="NZP332" s="412"/>
      <c r="NZQ332" s="412"/>
      <c r="NZR332" s="412"/>
      <c r="NZS332" s="412"/>
      <c r="NZT332" s="412"/>
      <c r="NZU332" s="412"/>
      <c r="NZV332" s="412"/>
      <c r="NZW332" s="412"/>
      <c r="NZX332" s="412"/>
      <c r="NZY332" s="412"/>
      <c r="NZZ332" s="412"/>
      <c r="OAA332" s="412"/>
      <c r="OAB332" s="412"/>
      <c r="OAC332" s="412"/>
      <c r="OAD332" s="412"/>
      <c r="OAE332" s="412"/>
      <c r="OAF332" s="412"/>
      <c r="OAG332" s="412"/>
      <c r="OAH332" s="413"/>
      <c r="OAI332" s="413"/>
      <c r="OAJ332" s="413"/>
      <c r="OAK332" s="413"/>
      <c r="OAL332" s="413"/>
      <c r="OAM332" s="413"/>
      <c r="OAN332" s="413"/>
      <c r="OAO332" s="413"/>
      <c r="OAP332" s="413"/>
      <c r="OAQ332" s="413"/>
      <c r="OAR332" s="413"/>
      <c r="OAS332" s="413"/>
      <c r="OAT332" s="413"/>
      <c r="OAU332" s="413"/>
      <c r="OAV332" s="413"/>
      <c r="OAW332" s="413"/>
      <c r="OAX332" s="413"/>
      <c r="OAY332" s="413"/>
      <c r="OAZ332" s="413"/>
      <c r="OBA332" s="413"/>
      <c r="OBB332" s="413"/>
      <c r="OBC332" s="413"/>
      <c r="OBD332" s="413"/>
      <c r="OBE332" s="413"/>
      <c r="OBF332" s="414"/>
      <c r="OBG332" s="414"/>
      <c r="OBH332" s="414"/>
      <c r="OBI332" s="414"/>
      <c r="OBJ332" s="414"/>
      <c r="OBK332" s="413"/>
      <c r="OBL332" s="413"/>
      <c r="OBM332" s="414"/>
      <c r="OBN332" s="414"/>
      <c r="OBO332" s="413"/>
      <c r="OBP332" s="413"/>
      <c r="OBQ332" s="414"/>
      <c r="OBR332" s="414"/>
      <c r="OBS332" s="413"/>
      <c r="OBT332" s="413"/>
      <c r="OBU332" s="413"/>
      <c r="OBV332" s="413"/>
      <c r="OBW332" s="413"/>
      <c r="OBX332" s="413"/>
      <c r="OBY332" s="413"/>
      <c r="OBZ332" s="414"/>
      <c r="OCA332" s="414"/>
      <c r="OCB332" s="413"/>
      <c r="OCC332" s="413"/>
      <c r="OCD332" s="414"/>
      <c r="OCE332" s="414"/>
      <c r="OCF332" s="413"/>
      <c r="OCG332" s="413"/>
      <c r="OCH332" s="413"/>
      <c r="OCI332" s="413"/>
      <c r="OCJ332" s="413"/>
      <c r="OCK332" s="407"/>
      <c r="OCL332" s="439"/>
      <c r="OCM332" s="413"/>
      <c r="OCN332" s="413"/>
      <c r="OCO332" s="413"/>
      <c r="OCP332" s="413"/>
      <c r="OCQ332" s="413"/>
      <c r="OCR332" s="413"/>
      <c r="OCS332" s="413"/>
      <c r="OCT332" s="412"/>
      <c r="OCU332" s="412"/>
      <c r="OCV332" s="412"/>
      <c r="OCW332" s="412"/>
      <c r="OCX332" s="412"/>
      <c r="OCY332" s="412"/>
      <c r="OCZ332" s="412"/>
      <c r="ODA332" s="412"/>
      <c r="ODB332" s="412"/>
      <c r="ODC332" s="412"/>
      <c r="ODD332" s="412"/>
      <c r="ODE332" s="412"/>
      <c r="ODF332" s="412"/>
      <c r="ODG332" s="412"/>
      <c r="ODH332" s="412"/>
      <c r="ODI332" s="412"/>
      <c r="ODJ332" s="412"/>
      <c r="ODK332" s="412"/>
      <c r="ODL332" s="412"/>
      <c r="ODM332" s="412"/>
      <c r="ODN332" s="412"/>
      <c r="ODO332" s="412"/>
      <c r="ODP332" s="412"/>
      <c r="ODQ332" s="412"/>
      <c r="ODR332" s="412"/>
      <c r="ODS332" s="412"/>
      <c r="ODT332" s="412"/>
      <c r="ODU332" s="412"/>
      <c r="ODV332" s="412"/>
      <c r="ODW332" s="412"/>
      <c r="ODX332" s="412"/>
      <c r="ODY332" s="412"/>
      <c r="ODZ332" s="412"/>
      <c r="OEA332" s="412"/>
      <c r="OEB332" s="412"/>
      <c r="OEC332" s="412"/>
      <c r="OED332" s="412"/>
      <c r="OEE332" s="412"/>
      <c r="OEF332" s="412"/>
      <c r="OEG332" s="412"/>
      <c r="OEH332" s="412"/>
      <c r="OEI332" s="412"/>
      <c r="OEJ332" s="412"/>
      <c r="OEK332" s="412"/>
      <c r="OEL332" s="413"/>
      <c r="OEM332" s="413"/>
      <c r="OEN332" s="413"/>
      <c r="OEO332" s="413"/>
      <c r="OEP332" s="413"/>
      <c r="OEQ332" s="413"/>
      <c r="OER332" s="413"/>
      <c r="OES332" s="413"/>
      <c r="OET332" s="413"/>
      <c r="OEU332" s="413"/>
      <c r="OEV332" s="413"/>
      <c r="OEW332" s="413"/>
      <c r="OEX332" s="413"/>
      <c r="OEY332" s="413"/>
      <c r="OEZ332" s="413"/>
      <c r="OFA332" s="413"/>
      <c r="OFB332" s="413"/>
      <c r="OFC332" s="413"/>
      <c r="OFD332" s="413"/>
      <c r="OFE332" s="413"/>
      <c r="OFF332" s="413"/>
      <c r="OFG332" s="413"/>
      <c r="OFH332" s="413"/>
      <c r="OFI332" s="413"/>
      <c r="OFJ332" s="414"/>
      <c r="OFK332" s="414"/>
      <c r="OFL332" s="414"/>
      <c r="OFM332" s="414"/>
      <c r="OFN332" s="414"/>
      <c r="OFO332" s="413"/>
      <c r="OFP332" s="413"/>
      <c r="OFQ332" s="414"/>
      <c r="OFR332" s="414"/>
      <c r="OFS332" s="413"/>
      <c r="OFT332" s="413"/>
      <c r="OFU332" s="414"/>
      <c r="OFV332" s="414"/>
      <c r="OFW332" s="413"/>
      <c r="OFX332" s="413"/>
      <c r="OFY332" s="413"/>
      <c r="OFZ332" s="413"/>
      <c r="OGA332" s="413"/>
      <c r="OGB332" s="413"/>
      <c r="OGC332" s="413"/>
      <c r="OGD332" s="414"/>
      <c r="OGE332" s="414"/>
      <c r="OGF332" s="413"/>
      <c r="OGG332" s="413"/>
      <c r="OGH332" s="414"/>
      <c r="OGI332" s="414"/>
      <c r="OGJ332" s="413"/>
      <c r="OGK332" s="413"/>
      <c r="OGL332" s="413"/>
      <c r="OGM332" s="413"/>
      <c r="OGN332" s="413"/>
      <c r="OGO332" s="407"/>
      <c r="OGP332" s="439"/>
      <c r="OGQ332" s="413"/>
      <c r="OGR332" s="413"/>
      <c r="OGS332" s="413"/>
      <c r="OGT332" s="413"/>
      <c r="OGU332" s="413"/>
      <c r="OGV332" s="413"/>
      <c r="OGW332" s="413"/>
      <c r="OGX332" s="412"/>
      <c r="OGY332" s="412"/>
      <c r="OGZ332" s="412"/>
      <c r="OHA332" s="412"/>
      <c r="OHB332" s="412"/>
      <c r="OHC332" s="412"/>
      <c r="OHD332" s="412"/>
      <c r="OHE332" s="412"/>
      <c r="OHF332" s="412"/>
      <c r="OHG332" s="412"/>
      <c r="OHH332" s="412"/>
      <c r="OHI332" s="412"/>
      <c r="OHJ332" s="412"/>
      <c r="OHK332" s="412"/>
      <c r="OHL332" s="412"/>
      <c r="OHM332" s="412"/>
      <c r="OHN332" s="412"/>
      <c r="OHO332" s="412"/>
      <c r="OHP332" s="412"/>
      <c r="OHQ332" s="412"/>
      <c r="OHR332" s="412"/>
      <c r="OHS332" s="412"/>
      <c r="OHT332" s="412"/>
      <c r="OHU332" s="412"/>
      <c r="OHV332" s="412"/>
      <c r="OHW332" s="412"/>
      <c r="OHX332" s="412"/>
      <c r="OHY332" s="412"/>
      <c r="OHZ332" s="412"/>
      <c r="OIA332" s="412"/>
      <c r="OIB332" s="412"/>
      <c r="OIC332" s="412"/>
      <c r="OID332" s="412"/>
      <c r="OIE332" s="412"/>
      <c r="OIF332" s="412"/>
      <c r="OIG332" s="412"/>
      <c r="OIH332" s="412"/>
      <c r="OII332" s="412"/>
      <c r="OIJ332" s="412"/>
      <c r="OIK332" s="412"/>
      <c r="OIL332" s="412"/>
      <c r="OIM332" s="412"/>
      <c r="OIN332" s="412"/>
      <c r="OIO332" s="412"/>
      <c r="OIP332" s="413"/>
      <c r="OIQ332" s="413"/>
      <c r="OIR332" s="413"/>
      <c r="OIS332" s="413"/>
      <c r="OIT332" s="413"/>
      <c r="OIU332" s="413"/>
      <c r="OIV332" s="413"/>
      <c r="OIW332" s="413"/>
      <c r="OIX332" s="413"/>
      <c r="OIY332" s="413"/>
      <c r="OIZ332" s="413"/>
      <c r="OJA332" s="413"/>
      <c r="OJB332" s="413"/>
      <c r="OJC332" s="413"/>
      <c r="OJD332" s="413"/>
      <c r="OJE332" s="413"/>
      <c r="OJF332" s="413"/>
      <c r="OJG332" s="413"/>
      <c r="OJH332" s="413"/>
      <c r="OJI332" s="413"/>
      <c r="OJJ332" s="413"/>
      <c r="OJK332" s="413"/>
      <c r="OJL332" s="413"/>
      <c r="OJM332" s="413"/>
      <c r="OJN332" s="414"/>
      <c r="OJO332" s="414"/>
      <c r="OJP332" s="414"/>
      <c r="OJQ332" s="414"/>
      <c r="OJR332" s="414"/>
      <c r="OJS332" s="413"/>
      <c r="OJT332" s="413"/>
      <c r="OJU332" s="414"/>
      <c r="OJV332" s="414"/>
      <c r="OJW332" s="413"/>
      <c r="OJX332" s="413"/>
      <c r="OJY332" s="414"/>
      <c r="OJZ332" s="414"/>
      <c r="OKA332" s="413"/>
      <c r="OKB332" s="413"/>
      <c r="OKC332" s="413"/>
      <c r="OKD332" s="413"/>
      <c r="OKE332" s="413"/>
      <c r="OKF332" s="413"/>
      <c r="OKG332" s="413"/>
      <c r="OKH332" s="414"/>
      <c r="OKI332" s="414"/>
      <c r="OKJ332" s="413"/>
      <c r="OKK332" s="413"/>
      <c r="OKL332" s="414"/>
      <c r="OKM332" s="414"/>
      <c r="OKN332" s="413"/>
      <c r="OKO332" s="413"/>
      <c r="OKP332" s="413"/>
      <c r="OKQ332" s="413"/>
      <c r="OKR332" s="413"/>
      <c r="OKS332" s="407"/>
      <c r="OKT332" s="439"/>
      <c r="OKU332" s="413"/>
      <c r="OKV332" s="413"/>
      <c r="OKW332" s="413"/>
      <c r="OKX332" s="413"/>
      <c r="OKY332" s="413"/>
      <c r="OKZ332" s="413"/>
      <c r="OLA332" s="413"/>
      <c r="OLB332" s="412"/>
      <c r="OLC332" s="412"/>
      <c r="OLD332" s="412"/>
      <c r="OLE332" s="412"/>
      <c r="OLF332" s="412"/>
      <c r="OLG332" s="412"/>
      <c r="OLH332" s="412"/>
      <c r="OLI332" s="412"/>
      <c r="OLJ332" s="412"/>
      <c r="OLK332" s="412"/>
      <c r="OLL332" s="412"/>
      <c r="OLM332" s="412"/>
      <c r="OLN332" s="412"/>
      <c r="OLO332" s="412"/>
      <c r="OLP332" s="412"/>
      <c r="OLQ332" s="412"/>
      <c r="OLR332" s="412"/>
      <c r="OLS332" s="412"/>
      <c r="OLT332" s="412"/>
      <c r="OLU332" s="412"/>
      <c r="OLV332" s="412"/>
      <c r="OLW332" s="412"/>
      <c r="OLX332" s="412"/>
      <c r="OLY332" s="412"/>
      <c r="OLZ332" s="412"/>
      <c r="OMA332" s="412"/>
      <c r="OMB332" s="412"/>
      <c r="OMC332" s="412"/>
      <c r="OMD332" s="412"/>
      <c r="OME332" s="412"/>
      <c r="OMF332" s="412"/>
      <c r="OMG332" s="412"/>
      <c r="OMH332" s="412"/>
      <c r="OMI332" s="412"/>
      <c r="OMJ332" s="412"/>
      <c r="OMK332" s="412"/>
      <c r="OML332" s="412"/>
      <c r="OMM332" s="412"/>
      <c r="OMN332" s="412"/>
      <c r="OMO332" s="412"/>
      <c r="OMP332" s="412"/>
      <c r="OMQ332" s="412"/>
      <c r="OMR332" s="412"/>
      <c r="OMS332" s="412"/>
      <c r="OMT332" s="413"/>
      <c r="OMU332" s="413"/>
      <c r="OMV332" s="413"/>
      <c r="OMW332" s="413"/>
      <c r="OMX332" s="413"/>
      <c r="OMY332" s="413"/>
      <c r="OMZ332" s="413"/>
      <c r="ONA332" s="413"/>
      <c r="ONB332" s="413"/>
      <c r="ONC332" s="413"/>
      <c r="OND332" s="413"/>
      <c r="ONE332" s="413"/>
      <c r="ONF332" s="413"/>
      <c r="ONG332" s="413"/>
      <c r="ONH332" s="413"/>
      <c r="ONI332" s="413"/>
      <c r="ONJ332" s="413"/>
      <c r="ONK332" s="413"/>
      <c r="ONL332" s="413"/>
      <c r="ONM332" s="413"/>
      <c r="ONN332" s="413"/>
      <c r="ONO332" s="413"/>
      <c r="ONP332" s="413"/>
      <c r="ONQ332" s="413"/>
      <c r="ONR332" s="414"/>
      <c r="ONS332" s="414"/>
      <c r="ONT332" s="414"/>
      <c r="ONU332" s="414"/>
      <c r="ONV332" s="414"/>
      <c r="ONW332" s="413"/>
      <c r="ONX332" s="413"/>
      <c r="ONY332" s="414"/>
      <c r="ONZ332" s="414"/>
      <c r="OOA332" s="413"/>
      <c r="OOB332" s="413"/>
      <c r="OOC332" s="414"/>
      <c r="OOD332" s="414"/>
      <c r="OOE332" s="413"/>
      <c r="OOF332" s="413"/>
      <c r="OOG332" s="413"/>
      <c r="OOH332" s="413"/>
      <c r="OOI332" s="413"/>
      <c r="OOJ332" s="413"/>
      <c r="OOK332" s="413"/>
      <c r="OOL332" s="414"/>
      <c r="OOM332" s="414"/>
      <c r="OON332" s="413"/>
      <c r="OOO332" s="413"/>
      <c r="OOP332" s="414"/>
      <c r="OOQ332" s="414"/>
      <c r="OOR332" s="413"/>
      <c r="OOS332" s="413"/>
      <c r="OOT332" s="413"/>
      <c r="OOU332" s="413"/>
      <c r="OOV332" s="413"/>
      <c r="OOW332" s="407"/>
      <c r="OOX332" s="439"/>
      <c r="OOY332" s="413"/>
      <c r="OOZ332" s="413"/>
      <c r="OPA332" s="413"/>
      <c r="OPB332" s="413"/>
      <c r="OPC332" s="413"/>
      <c r="OPD332" s="413"/>
      <c r="OPE332" s="413"/>
      <c r="OPF332" s="412"/>
      <c r="OPG332" s="412"/>
      <c r="OPH332" s="412"/>
      <c r="OPI332" s="412"/>
      <c r="OPJ332" s="412"/>
      <c r="OPK332" s="412"/>
      <c r="OPL332" s="412"/>
      <c r="OPM332" s="412"/>
      <c r="OPN332" s="412"/>
      <c r="OPO332" s="412"/>
      <c r="OPP332" s="412"/>
      <c r="OPQ332" s="412"/>
      <c r="OPR332" s="412"/>
      <c r="OPS332" s="412"/>
      <c r="OPT332" s="412"/>
      <c r="OPU332" s="412"/>
      <c r="OPV332" s="412"/>
      <c r="OPW332" s="412"/>
      <c r="OPX332" s="412"/>
      <c r="OPY332" s="412"/>
      <c r="OPZ332" s="412"/>
      <c r="OQA332" s="412"/>
      <c r="OQB332" s="412"/>
      <c r="OQC332" s="412"/>
      <c r="OQD332" s="412"/>
      <c r="OQE332" s="412"/>
      <c r="OQF332" s="412"/>
      <c r="OQG332" s="412"/>
      <c r="OQH332" s="412"/>
      <c r="OQI332" s="412"/>
      <c r="OQJ332" s="412"/>
      <c r="OQK332" s="412"/>
      <c r="OQL332" s="412"/>
      <c r="OQM332" s="412"/>
      <c r="OQN332" s="412"/>
      <c r="OQO332" s="412"/>
      <c r="OQP332" s="412"/>
      <c r="OQQ332" s="412"/>
      <c r="OQR332" s="412"/>
      <c r="OQS332" s="412"/>
      <c r="OQT332" s="412"/>
      <c r="OQU332" s="412"/>
      <c r="OQV332" s="412"/>
      <c r="OQW332" s="412"/>
      <c r="OQX332" s="413"/>
      <c r="OQY332" s="413"/>
      <c r="OQZ332" s="413"/>
      <c r="ORA332" s="413"/>
      <c r="ORB332" s="413"/>
      <c r="ORC332" s="413"/>
      <c r="ORD332" s="413"/>
      <c r="ORE332" s="413"/>
      <c r="ORF332" s="413"/>
      <c r="ORG332" s="413"/>
      <c r="ORH332" s="413"/>
      <c r="ORI332" s="413"/>
      <c r="ORJ332" s="413"/>
      <c r="ORK332" s="413"/>
      <c r="ORL332" s="413"/>
      <c r="ORM332" s="413"/>
      <c r="ORN332" s="413"/>
      <c r="ORO332" s="413"/>
      <c r="ORP332" s="413"/>
      <c r="ORQ332" s="413"/>
      <c r="ORR332" s="413"/>
      <c r="ORS332" s="413"/>
      <c r="ORT332" s="413"/>
      <c r="ORU332" s="413"/>
      <c r="ORV332" s="414"/>
      <c r="ORW332" s="414"/>
      <c r="ORX332" s="414"/>
      <c r="ORY332" s="414"/>
      <c r="ORZ332" s="414"/>
      <c r="OSA332" s="413"/>
      <c r="OSB332" s="413"/>
      <c r="OSC332" s="414"/>
      <c r="OSD332" s="414"/>
      <c r="OSE332" s="413"/>
      <c r="OSF332" s="413"/>
      <c r="OSG332" s="414"/>
      <c r="OSH332" s="414"/>
      <c r="OSI332" s="413"/>
      <c r="OSJ332" s="413"/>
      <c r="OSK332" s="413"/>
      <c r="OSL332" s="413"/>
      <c r="OSM332" s="413"/>
      <c r="OSN332" s="413"/>
      <c r="OSO332" s="413"/>
      <c r="OSP332" s="414"/>
      <c r="OSQ332" s="414"/>
      <c r="OSR332" s="413"/>
      <c r="OSS332" s="413"/>
      <c r="OST332" s="414"/>
      <c r="OSU332" s="414"/>
      <c r="OSV332" s="413"/>
      <c r="OSW332" s="413"/>
      <c r="OSX332" s="413"/>
      <c r="OSY332" s="413"/>
      <c r="OSZ332" s="413"/>
      <c r="OTA332" s="407"/>
      <c r="OTB332" s="439"/>
      <c r="OTC332" s="413"/>
      <c r="OTD332" s="413"/>
      <c r="OTE332" s="413"/>
      <c r="OTF332" s="413"/>
      <c r="OTG332" s="413"/>
      <c r="OTH332" s="413"/>
      <c r="OTI332" s="413"/>
      <c r="OTJ332" s="412"/>
      <c r="OTK332" s="412"/>
      <c r="OTL332" s="412"/>
      <c r="OTM332" s="412"/>
      <c r="OTN332" s="412"/>
      <c r="OTO332" s="412"/>
      <c r="OTP332" s="412"/>
      <c r="OTQ332" s="412"/>
      <c r="OTR332" s="412"/>
      <c r="OTS332" s="412"/>
      <c r="OTT332" s="412"/>
      <c r="OTU332" s="412"/>
      <c r="OTV332" s="412"/>
      <c r="OTW332" s="412"/>
      <c r="OTX332" s="412"/>
      <c r="OTY332" s="412"/>
      <c r="OTZ332" s="412"/>
      <c r="OUA332" s="412"/>
      <c r="OUB332" s="412"/>
      <c r="OUC332" s="412"/>
      <c r="OUD332" s="412"/>
      <c r="OUE332" s="412"/>
      <c r="OUF332" s="412"/>
      <c r="OUG332" s="412"/>
      <c r="OUH332" s="412"/>
      <c r="OUI332" s="412"/>
      <c r="OUJ332" s="412"/>
      <c r="OUK332" s="412"/>
      <c r="OUL332" s="412"/>
      <c r="OUM332" s="412"/>
      <c r="OUN332" s="412"/>
      <c r="OUO332" s="412"/>
      <c r="OUP332" s="412"/>
      <c r="OUQ332" s="412"/>
      <c r="OUR332" s="412"/>
      <c r="OUS332" s="412"/>
      <c r="OUT332" s="412"/>
      <c r="OUU332" s="412"/>
      <c r="OUV332" s="412"/>
      <c r="OUW332" s="412"/>
      <c r="OUX332" s="412"/>
      <c r="OUY332" s="412"/>
      <c r="OUZ332" s="412"/>
      <c r="OVA332" s="412"/>
      <c r="OVB332" s="413"/>
      <c r="OVC332" s="413"/>
      <c r="OVD332" s="413"/>
      <c r="OVE332" s="413"/>
      <c r="OVF332" s="413"/>
      <c r="OVG332" s="413"/>
      <c r="OVH332" s="413"/>
      <c r="OVI332" s="413"/>
      <c r="OVJ332" s="413"/>
      <c r="OVK332" s="413"/>
      <c r="OVL332" s="413"/>
      <c r="OVM332" s="413"/>
      <c r="OVN332" s="413"/>
      <c r="OVO332" s="413"/>
      <c r="OVP332" s="413"/>
      <c r="OVQ332" s="413"/>
      <c r="OVR332" s="413"/>
      <c r="OVS332" s="413"/>
      <c r="OVT332" s="413"/>
      <c r="OVU332" s="413"/>
      <c r="OVV332" s="413"/>
      <c r="OVW332" s="413"/>
      <c r="OVX332" s="413"/>
      <c r="OVY332" s="413"/>
      <c r="OVZ332" s="414"/>
      <c r="OWA332" s="414"/>
      <c r="OWB332" s="414"/>
      <c r="OWC332" s="414"/>
      <c r="OWD332" s="414"/>
      <c r="OWE332" s="413"/>
      <c r="OWF332" s="413"/>
      <c r="OWG332" s="414"/>
      <c r="OWH332" s="414"/>
      <c r="OWI332" s="413"/>
      <c r="OWJ332" s="413"/>
      <c r="OWK332" s="414"/>
      <c r="OWL332" s="414"/>
      <c r="OWM332" s="413"/>
      <c r="OWN332" s="413"/>
      <c r="OWO332" s="413"/>
      <c r="OWP332" s="413"/>
      <c r="OWQ332" s="413"/>
      <c r="OWR332" s="413"/>
      <c r="OWS332" s="413"/>
      <c r="OWT332" s="414"/>
      <c r="OWU332" s="414"/>
      <c r="OWV332" s="413"/>
      <c r="OWW332" s="413"/>
      <c r="OWX332" s="414"/>
      <c r="OWY332" s="414"/>
      <c r="OWZ332" s="413"/>
      <c r="OXA332" s="413"/>
      <c r="OXB332" s="413"/>
      <c r="OXC332" s="413"/>
      <c r="OXD332" s="413"/>
      <c r="OXE332" s="407"/>
      <c r="OXF332" s="439"/>
      <c r="OXG332" s="413"/>
      <c r="OXH332" s="413"/>
      <c r="OXI332" s="413"/>
      <c r="OXJ332" s="413"/>
      <c r="OXK332" s="413"/>
      <c r="OXL332" s="413"/>
      <c r="OXM332" s="413"/>
      <c r="OXN332" s="412"/>
      <c r="OXO332" s="412"/>
      <c r="OXP332" s="412"/>
      <c r="OXQ332" s="412"/>
      <c r="OXR332" s="412"/>
      <c r="OXS332" s="412"/>
      <c r="OXT332" s="412"/>
      <c r="OXU332" s="412"/>
      <c r="OXV332" s="412"/>
      <c r="OXW332" s="412"/>
      <c r="OXX332" s="412"/>
      <c r="OXY332" s="412"/>
      <c r="OXZ332" s="412"/>
      <c r="OYA332" s="412"/>
      <c r="OYB332" s="412"/>
      <c r="OYC332" s="412"/>
      <c r="OYD332" s="412"/>
      <c r="OYE332" s="412"/>
      <c r="OYF332" s="412"/>
      <c r="OYG332" s="412"/>
      <c r="OYH332" s="412"/>
      <c r="OYI332" s="412"/>
      <c r="OYJ332" s="412"/>
      <c r="OYK332" s="412"/>
      <c r="OYL332" s="412"/>
      <c r="OYM332" s="412"/>
      <c r="OYN332" s="412"/>
      <c r="OYO332" s="412"/>
      <c r="OYP332" s="412"/>
      <c r="OYQ332" s="412"/>
      <c r="OYR332" s="412"/>
      <c r="OYS332" s="412"/>
      <c r="OYT332" s="412"/>
      <c r="OYU332" s="412"/>
      <c r="OYV332" s="412"/>
      <c r="OYW332" s="412"/>
      <c r="OYX332" s="412"/>
      <c r="OYY332" s="412"/>
      <c r="OYZ332" s="412"/>
      <c r="OZA332" s="412"/>
      <c r="OZB332" s="412"/>
      <c r="OZC332" s="412"/>
      <c r="OZD332" s="412"/>
      <c r="OZE332" s="412"/>
      <c r="OZF332" s="413"/>
      <c r="OZG332" s="413"/>
      <c r="OZH332" s="413"/>
      <c r="OZI332" s="413"/>
      <c r="OZJ332" s="413"/>
      <c r="OZK332" s="413"/>
      <c r="OZL332" s="413"/>
      <c r="OZM332" s="413"/>
      <c r="OZN332" s="413"/>
      <c r="OZO332" s="413"/>
      <c r="OZP332" s="413"/>
      <c r="OZQ332" s="413"/>
      <c r="OZR332" s="413"/>
      <c r="OZS332" s="413"/>
      <c r="OZT332" s="413"/>
      <c r="OZU332" s="413"/>
      <c r="OZV332" s="413"/>
      <c r="OZW332" s="413"/>
      <c r="OZX332" s="413"/>
      <c r="OZY332" s="413"/>
      <c r="OZZ332" s="413"/>
      <c r="PAA332" s="413"/>
      <c r="PAB332" s="413"/>
      <c r="PAC332" s="413"/>
      <c r="PAD332" s="414"/>
      <c r="PAE332" s="414"/>
      <c r="PAF332" s="414"/>
      <c r="PAG332" s="414"/>
      <c r="PAH332" s="414"/>
      <c r="PAI332" s="413"/>
      <c r="PAJ332" s="413"/>
      <c r="PAK332" s="414"/>
      <c r="PAL332" s="414"/>
      <c r="PAM332" s="413"/>
      <c r="PAN332" s="413"/>
      <c r="PAO332" s="414"/>
      <c r="PAP332" s="414"/>
      <c r="PAQ332" s="413"/>
      <c r="PAR332" s="413"/>
      <c r="PAS332" s="413"/>
      <c r="PAT332" s="413"/>
      <c r="PAU332" s="413"/>
      <c r="PAV332" s="413"/>
      <c r="PAW332" s="413"/>
      <c r="PAX332" s="414"/>
      <c r="PAY332" s="414"/>
      <c r="PAZ332" s="413"/>
      <c r="PBA332" s="413"/>
      <c r="PBB332" s="414"/>
      <c r="PBC332" s="414"/>
      <c r="PBD332" s="413"/>
      <c r="PBE332" s="413"/>
      <c r="PBF332" s="413"/>
      <c r="PBG332" s="413"/>
      <c r="PBH332" s="413"/>
      <c r="PBI332" s="407"/>
      <c r="PBJ332" s="439"/>
      <c r="PBK332" s="413"/>
      <c r="PBL332" s="413"/>
      <c r="PBM332" s="413"/>
      <c r="PBN332" s="413"/>
      <c r="PBO332" s="413"/>
      <c r="PBP332" s="413"/>
      <c r="PBQ332" s="413"/>
      <c r="PBR332" s="412"/>
      <c r="PBS332" s="412"/>
      <c r="PBT332" s="412"/>
      <c r="PBU332" s="412"/>
      <c r="PBV332" s="412"/>
      <c r="PBW332" s="412"/>
      <c r="PBX332" s="412"/>
      <c r="PBY332" s="412"/>
      <c r="PBZ332" s="412"/>
      <c r="PCA332" s="412"/>
      <c r="PCB332" s="412"/>
      <c r="PCC332" s="412"/>
      <c r="PCD332" s="412"/>
      <c r="PCE332" s="412"/>
      <c r="PCF332" s="412"/>
      <c r="PCG332" s="412"/>
      <c r="PCH332" s="412"/>
      <c r="PCI332" s="412"/>
      <c r="PCJ332" s="412"/>
      <c r="PCK332" s="412"/>
      <c r="PCL332" s="412"/>
      <c r="PCM332" s="412"/>
      <c r="PCN332" s="412"/>
      <c r="PCO332" s="412"/>
      <c r="PCP332" s="412"/>
      <c r="PCQ332" s="412"/>
      <c r="PCR332" s="412"/>
      <c r="PCS332" s="412"/>
      <c r="PCT332" s="412"/>
      <c r="PCU332" s="412"/>
      <c r="PCV332" s="412"/>
      <c r="PCW332" s="412"/>
      <c r="PCX332" s="412"/>
      <c r="PCY332" s="412"/>
      <c r="PCZ332" s="412"/>
      <c r="PDA332" s="412"/>
      <c r="PDB332" s="412"/>
      <c r="PDC332" s="412"/>
      <c r="PDD332" s="412"/>
      <c r="PDE332" s="412"/>
      <c r="PDF332" s="412"/>
      <c r="PDG332" s="412"/>
      <c r="PDH332" s="412"/>
      <c r="PDI332" s="412"/>
      <c r="PDJ332" s="413"/>
      <c r="PDK332" s="413"/>
      <c r="PDL332" s="413"/>
      <c r="PDM332" s="413"/>
      <c r="PDN332" s="413"/>
      <c r="PDO332" s="413"/>
      <c r="PDP332" s="413"/>
      <c r="PDQ332" s="413"/>
      <c r="PDR332" s="413"/>
      <c r="PDS332" s="413"/>
      <c r="PDT332" s="413"/>
      <c r="PDU332" s="413"/>
      <c r="PDV332" s="413"/>
      <c r="PDW332" s="413"/>
      <c r="PDX332" s="413"/>
      <c r="PDY332" s="413"/>
      <c r="PDZ332" s="413"/>
      <c r="PEA332" s="413"/>
      <c r="PEB332" s="413"/>
      <c r="PEC332" s="413"/>
      <c r="PED332" s="413"/>
      <c r="PEE332" s="413"/>
      <c r="PEF332" s="413"/>
      <c r="PEG332" s="413"/>
      <c r="PEH332" s="414"/>
      <c r="PEI332" s="414"/>
      <c r="PEJ332" s="414"/>
      <c r="PEK332" s="414"/>
      <c r="PEL332" s="414"/>
      <c r="PEM332" s="413"/>
      <c r="PEN332" s="413"/>
      <c r="PEO332" s="414"/>
      <c r="PEP332" s="414"/>
      <c r="PEQ332" s="413"/>
      <c r="PER332" s="413"/>
      <c r="PES332" s="414"/>
      <c r="PET332" s="414"/>
      <c r="PEU332" s="413"/>
      <c r="PEV332" s="413"/>
      <c r="PEW332" s="413"/>
      <c r="PEX332" s="413"/>
      <c r="PEY332" s="413"/>
      <c r="PEZ332" s="413"/>
      <c r="PFA332" s="413"/>
      <c r="PFB332" s="414"/>
      <c r="PFC332" s="414"/>
      <c r="PFD332" s="413"/>
      <c r="PFE332" s="413"/>
      <c r="PFF332" s="414"/>
      <c r="PFG332" s="414"/>
      <c r="PFH332" s="413"/>
      <c r="PFI332" s="413"/>
      <c r="PFJ332" s="413"/>
      <c r="PFK332" s="413"/>
      <c r="PFL332" s="413"/>
      <c r="PFM332" s="407"/>
      <c r="PFN332" s="439"/>
      <c r="PFO332" s="413"/>
      <c r="PFP332" s="413"/>
      <c r="PFQ332" s="413"/>
      <c r="PFR332" s="413"/>
      <c r="PFS332" s="413"/>
      <c r="PFT332" s="413"/>
      <c r="PFU332" s="413"/>
      <c r="PFV332" s="412"/>
      <c r="PFW332" s="412"/>
      <c r="PFX332" s="412"/>
      <c r="PFY332" s="412"/>
      <c r="PFZ332" s="412"/>
      <c r="PGA332" s="412"/>
      <c r="PGB332" s="412"/>
      <c r="PGC332" s="412"/>
      <c r="PGD332" s="412"/>
      <c r="PGE332" s="412"/>
      <c r="PGF332" s="412"/>
      <c r="PGG332" s="412"/>
      <c r="PGH332" s="412"/>
      <c r="PGI332" s="412"/>
      <c r="PGJ332" s="412"/>
      <c r="PGK332" s="412"/>
      <c r="PGL332" s="412"/>
      <c r="PGM332" s="412"/>
      <c r="PGN332" s="412"/>
      <c r="PGO332" s="412"/>
      <c r="PGP332" s="412"/>
      <c r="PGQ332" s="412"/>
      <c r="PGR332" s="412"/>
      <c r="PGS332" s="412"/>
      <c r="PGT332" s="412"/>
      <c r="PGU332" s="412"/>
      <c r="PGV332" s="412"/>
      <c r="PGW332" s="412"/>
      <c r="PGX332" s="412"/>
      <c r="PGY332" s="412"/>
      <c r="PGZ332" s="412"/>
      <c r="PHA332" s="412"/>
      <c r="PHB332" s="412"/>
      <c r="PHC332" s="412"/>
      <c r="PHD332" s="412"/>
      <c r="PHE332" s="412"/>
      <c r="PHF332" s="412"/>
      <c r="PHG332" s="412"/>
      <c r="PHH332" s="412"/>
      <c r="PHI332" s="412"/>
      <c r="PHJ332" s="412"/>
      <c r="PHK332" s="412"/>
      <c r="PHL332" s="412"/>
      <c r="PHM332" s="412"/>
      <c r="PHN332" s="413"/>
      <c r="PHO332" s="413"/>
      <c r="PHP332" s="413"/>
      <c r="PHQ332" s="413"/>
      <c r="PHR332" s="413"/>
      <c r="PHS332" s="413"/>
      <c r="PHT332" s="413"/>
      <c r="PHU332" s="413"/>
      <c r="PHV332" s="413"/>
      <c r="PHW332" s="413"/>
      <c r="PHX332" s="413"/>
      <c r="PHY332" s="413"/>
      <c r="PHZ332" s="413"/>
      <c r="PIA332" s="413"/>
      <c r="PIB332" s="413"/>
      <c r="PIC332" s="413"/>
      <c r="PID332" s="413"/>
      <c r="PIE332" s="413"/>
      <c r="PIF332" s="413"/>
      <c r="PIG332" s="413"/>
      <c r="PIH332" s="413"/>
      <c r="PII332" s="413"/>
      <c r="PIJ332" s="413"/>
      <c r="PIK332" s="413"/>
      <c r="PIL332" s="414"/>
      <c r="PIM332" s="414"/>
      <c r="PIN332" s="414"/>
      <c r="PIO332" s="414"/>
      <c r="PIP332" s="414"/>
      <c r="PIQ332" s="413"/>
      <c r="PIR332" s="413"/>
      <c r="PIS332" s="414"/>
      <c r="PIT332" s="414"/>
      <c r="PIU332" s="413"/>
      <c r="PIV332" s="413"/>
      <c r="PIW332" s="414"/>
      <c r="PIX332" s="414"/>
      <c r="PIY332" s="413"/>
      <c r="PIZ332" s="413"/>
      <c r="PJA332" s="413"/>
      <c r="PJB332" s="413"/>
      <c r="PJC332" s="413"/>
      <c r="PJD332" s="413"/>
      <c r="PJE332" s="413"/>
      <c r="PJF332" s="414"/>
      <c r="PJG332" s="414"/>
      <c r="PJH332" s="413"/>
      <c r="PJI332" s="413"/>
      <c r="PJJ332" s="414"/>
      <c r="PJK332" s="414"/>
      <c r="PJL332" s="413"/>
      <c r="PJM332" s="413"/>
      <c r="PJN332" s="413"/>
      <c r="PJO332" s="413"/>
      <c r="PJP332" s="413"/>
      <c r="PJQ332" s="407"/>
      <c r="PJR332" s="439"/>
      <c r="PJS332" s="413"/>
      <c r="PJT332" s="413"/>
      <c r="PJU332" s="413"/>
      <c r="PJV332" s="413"/>
      <c r="PJW332" s="413"/>
      <c r="PJX332" s="413"/>
      <c r="PJY332" s="413"/>
      <c r="PJZ332" s="412"/>
      <c r="PKA332" s="412"/>
      <c r="PKB332" s="412"/>
      <c r="PKC332" s="412"/>
      <c r="PKD332" s="412"/>
      <c r="PKE332" s="412"/>
      <c r="PKF332" s="412"/>
      <c r="PKG332" s="412"/>
      <c r="PKH332" s="412"/>
      <c r="PKI332" s="412"/>
      <c r="PKJ332" s="412"/>
      <c r="PKK332" s="412"/>
      <c r="PKL332" s="412"/>
      <c r="PKM332" s="412"/>
      <c r="PKN332" s="412"/>
      <c r="PKO332" s="412"/>
      <c r="PKP332" s="412"/>
      <c r="PKQ332" s="412"/>
      <c r="PKR332" s="412"/>
      <c r="PKS332" s="412"/>
      <c r="PKT332" s="412"/>
      <c r="PKU332" s="412"/>
      <c r="PKV332" s="412"/>
      <c r="PKW332" s="412"/>
      <c r="PKX332" s="412"/>
      <c r="PKY332" s="412"/>
      <c r="PKZ332" s="412"/>
      <c r="PLA332" s="412"/>
      <c r="PLB332" s="412"/>
      <c r="PLC332" s="412"/>
      <c r="PLD332" s="412"/>
      <c r="PLE332" s="412"/>
      <c r="PLF332" s="412"/>
      <c r="PLG332" s="412"/>
      <c r="PLH332" s="412"/>
      <c r="PLI332" s="412"/>
      <c r="PLJ332" s="412"/>
      <c r="PLK332" s="412"/>
      <c r="PLL332" s="412"/>
      <c r="PLM332" s="412"/>
      <c r="PLN332" s="412"/>
      <c r="PLO332" s="412"/>
      <c r="PLP332" s="412"/>
      <c r="PLQ332" s="412"/>
      <c r="PLR332" s="413"/>
      <c r="PLS332" s="413"/>
      <c r="PLT332" s="413"/>
      <c r="PLU332" s="413"/>
      <c r="PLV332" s="413"/>
      <c r="PLW332" s="413"/>
      <c r="PLX332" s="413"/>
      <c r="PLY332" s="413"/>
      <c r="PLZ332" s="413"/>
      <c r="PMA332" s="413"/>
      <c r="PMB332" s="413"/>
      <c r="PMC332" s="413"/>
      <c r="PMD332" s="413"/>
      <c r="PME332" s="413"/>
      <c r="PMF332" s="413"/>
      <c r="PMG332" s="413"/>
      <c r="PMH332" s="413"/>
      <c r="PMI332" s="413"/>
      <c r="PMJ332" s="413"/>
      <c r="PMK332" s="413"/>
      <c r="PML332" s="413"/>
      <c r="PMM332" s="413"/>
      <c r="PMN332" s="413"/>
      <c r="PMO332" s="413"/>
      <c r="PMP332" s="414"/>
      <c r="PMQ332" s="414"/>
      <c r="PMR332" s="414"/>
      <c r="PMS332" s="414"/>
      <c r="PMT332" s="414"/>
      <c r="PMU332" s="413"/>
      <c r="PMV332" s="413"/>
      <c r="PMW332" s="414"/>
      <c r="PMX332" s="414"/>
      <c r="PMY332" s="413"/>
      <c r="PMZ332" s="413"/>
      <c r="PNA332" s="414"/>
      <c r="PNB332" s="414"/>
      <c r="PNC332" s="413"/>
      <c r="PND332" s="413"/>
      <c r="PNE332" s="413"/>
      <c r="PNF332" s="413"/>
      <c r="PNG332" s="413"/>
      <c r="PNH332" s="413"/>
      <c r="PNI332" s="413"/>
      <c r="PNJ332" s="414"/>
      <c r="PNK332" s="414"/>
      <c r="PNL332" s="413"/>
      <c r="PNM332" s="413"/>
      <c r="PNN332" s="414"/>
      <c r="PNO332" s="414"/>
      <c r="PNP332" s="413"/>
      <c r="PNQ332" s="413"/>
      <c r="PNR332" s="413"/>
      <c r="PNS332" s="413"/>
      <c r="PNT332" s="413"/>
      <c r="PNU332" s="407"/>
      <c r="PNV332" s="439"/>
      <c r="PNW332" s="413"/>
      <c r="PNX332" s="413"/>
      <c r="PNY332" s="413"/>
      <c r="PNZ332" s="413"/>
      <c r="POA332" s="413"/>
      <c r="POB332" s="413"/>
      <c r="POC332" s="413"/>
      <c r="POD332" s="412"/>
      <c r="POE332" s="412"/>
      <c r="POF332" s="412"/>
      <c r="POG332" s="412"/>
      <c r="POH332" s="412"/>
      <c r="POI332" s="412"/>
      <c r="POJ332" s="412"/>
      <c r="POK332" s="412"/>
      <c r="POL332" s="412"/>
      <c r="POM332" s="412"/>
      <c r="PON332" s="412"/>
      <c r="POO332" s="412"/>
      <c r="POP332" s="412"/>
      <c r="POQ332" s="412"/>
      <c r="POR332" s="412"/>
      <c r="POS332" s="412"/>
      <c r="POT332" s="412"/>
      <c r="POU332" s="412"/>
      <c r="POV332" s="412"/>
      <c r="POW332" s="412"/>
      <c r="POX332" s="412"/>
      <c r="POY332" s="412"/>
      <c r="POZ332" s="412"/>
      <c r="PPA332" s="412"/>
      <c r="PPB332" s="412"/>
      <c r="PPC332" s="412"/>
      <c r="PPD332" s="412"/>
      <c r="PPE332" s="412"/>
      <c r="PPF332" s="412"/>
      <c r="PPG332" s="412"/>
      <c r="PPH332" s="412"/>
      <c r="PPI332" s="412"/>
      <c r="PPJ332" s="412"/>
      <c r="PPK332" s="412"/>
      <c r="PPL332" s="412"/>
      <c r="PPM332" s="412"/>
      <c r="PPN332" s="412"/>
      <c r="PPO332" s="412"/>
      <c r="PPP332" s="412"/>
      <c r="PPQ332" s="412"/>
      <c r="PPR332" s="412"/>
      <c r="PPS332" s="412"/>
      <c r="PPT332" s="412"/>
      <c r="PPU332" s="412"/>
      <c r="PPV332" s="413"/>
      <c r="PPW332" s="413"/>
      <c r="PPX332" s="413"/>
      <c r="PPY332" s="413"/>
      <c r="PPZ332" s="413"/>
      <c r="PQA332" s="413"/>
      <c r="PQB332" s="413"/>
      <c r="PQC332" s="413"/>
      <c r="PQD332" s="413"/>
      <c r="PQE332" s="413"/>
      <c r="PQF332" s="413"/>
      <c r="PQG332" s="413"/>
      <c r="PQH332" s="413"/>
      <c r="PQI332" s="413"/>
      <c r="PQJ332" s="413"/>
      <c r="PQK332" s="413"/>
      <c r="PQL332" s="413"/>
      <c r="PQM332" s="413"/>
      <c r="PQN332" s="413"/>
      <c r="PQO332" s="413"/>
      <c r="PQP332" s="413"/>
      <c r="PQQ332" s="413"/>
      <c r="PQR332" s="413"/>
      <c r="PQS332" s="413"/>
      <c r="PQT332" s="414"/>
      <c r="PQU332" s="414"/>
      <c r="PQV332" s="414"/>
      <c r="PQW332" s="414"/>
      <c r="PQX332" s="414"/>
      <c r="PQY332" s="413"/>
      <c r="PQZ332" s="413"/>
      <c r="PRA332" s="414"/>
      <c r="PRB332" s="414"/>
      <c r="PRC332" s="413"/>
      <c r="PRD332" s="413"/>
      <c r="PRE332" s="414"/>
      <c r="PRF332" s="414"/>
      <c r="PRG332" s="413"/>
      <c r="PRH332" s="413"/>
      <c r="PRI332" s="413"/>
      <c r="PRJ332" s="413"/>
      <c r="PRK332" s="413"/>
      <c r="PRL332" s="413"/>
      <c r="PRM332" s="413"/>
      <c r="PRN332" s="414"/>
      <c r="PRO332" s="414"/>
      <c r="PRP332" s="413"/>
      <c r="PRQ332" s="413"/>
      <c r="PRR332" s="414"/>
      <c r="PRS332" s="414"/>
      <c r="PRT332" s="413"/>
      <c r="PRU332" s="413"/>
      <c r="PRV332" s="413"/>
      <c r="PRW332" s="413"/>
      <c r="PRX332" s="413"/>
      <c r="PRY332" s="407"/>
      <c r="PRZ332" s="439"/>
      <c r="PSA332" s="413"/>
      <c r="PSB332" s="413"/>
      <c r="PSC332" s="413"/>
      <c r="PSD332" s="413"/>
      <c r="PSE332" s="413"/>
      <c r="PSF332" s="413"/>
      <c r="PSG332" s="413"/>
      <c r="PSH332" s="412"/>
      <c r="PSI332" s="412"/>
      <c r="PSJ332" s="412"/>
      <c r="PSK332" s="412"/>
      <c r="PSL332" s="412"/>
      <c r="PSM332" s="412"/>
      <c r="PSN332" s="412"/>
      <c r="PSO332" s="412"/>
      <c r="PSP332" s="412"/>
      <c r="PSQ332" s="412"/>
      <c r="PSR332" s="412"/>
      <c r="PSS332" s="412"/>
      <c r="PST332" s="412"/>
      <c r="PSU332" s="412"/>
      <c r="PSV332" s="412"/>
      <c r="PSW332" s="412"/>
      <c r="PSX332" s="412"/>
      <c r="PSY332" s="412"/>
      <c r="PSZ332" s="412"/>
      <c r="PTA332" s="412"/>
      <c r="PTB332" s="412"/>
      <c r="PTC332" s="412"/>
      <c r="PTD332" s="412"/>
      <c r="PTE332" s="412"/>
      <c r="PTF332" s="412"/>
      <c r="PTG332" s="412"/>
      <c r="PTH332" s="412"/>
      <c r="PTI332" s="412"/>
      <c r="PTJ332" s="412"/>
      <c r="PTK332" s="412"/>
      <c r="PTL332" s="412"/>
      <c r="PTM332" s="412"/>
      <c r="PTN332" s="412"/>
      <c r="PTO332" s="412"/>
      <c r="PTP332" s="412"/>
      <c r="PTQ332" s="412"/>
      <c r="PTR332" s="412"/>
      <c r="PTS332" s="412"/>
      <c r="PTT332" s="412"/>
      <c r="PTU332" s="412"/>
      <c r="PTV332" s="412"/>
      <c r="PTW332" s="412"/>
      <c r="PTX332" s="412"/>
      <c r="PTY332" s="412"/>
      <c r="PTZ332" s="413"/>
      <c r="PUA332" s="413"/>
      <c r="PUB332" s="413"/>
      <c r="PUC332" s="413"/>
      <c r="PUD332" s="413"/>
      <c r="PUE332" s="413"/>
      <c r="PUF332" s="413"/>
      <c r="PUG332" s="413"/>
      <c r="PUH332" s="413"/>
      <c r="PUI332" s="413"/>
      <c r="PUJ332" s="413"/>
      <c r="PUK332" s="413"/>
      <c r="PUL332" s="413"/>
      <c r="PUM332" s="413"/>
      <c r="PUN332" s="413"/>
      <c r="PUO332" s="413"/>
      <c r="PUP332" s="413"/>
      <c r="PUQ332" s="413"/>
      <c r="PUR332" s="413"/>
      <c r="PUS332" s="413"/>
      <c r="PUT332" s="413"/>
      <c r="PUU332" s="413"/>
      <c r="PUV332" s="413"/>
      <c r="PUW332" s="413"/>
      <c r="PUX332" s="414"/>
      <c r="PUY332" s="414"/>
      <c r="PUZ332" s="414"/>
      <c r="PVA332" s="414"/>
      <c r="PVB332" s="414"/>
      <c r="PVC332" s="413"/>
      <c r="PVD332" s="413"/>
      <c r="PVE332" s="414"/>
      <c r="PVF332" s="414"/>
      <c r="PVG332" s="413"/>
      <c r="PVH332" s="413"/>
      <c r="PVI332" s="414"/>
      <c r="PVJ332" s="414"/>
      <c r="PVK332" s="413"/>
      <c r="PVL332" s="413"/>
      <c r="PVM332" s="413"/>
      <c r="PVN332" s="413"/>
      <c r="PVO332" s="413"/>
      <c r="PVP332" s="413"/>
      <c r="PVQ332" s="413"/>
      <c r="PVR332" s="414"/>
      <c r="PVS332" s="414"/>
      <c r="PVT332" s="413"/>
      <c r="PVU332" s="413"/>
      <c r="PVV332" s="414"/>
      <c r="PVW332" s="414"/>
      <c r="PVX332" s="413"/>
      <c r="PVY332" s="413"/>
      <c r="PVZ332" s="413"/>
      <c r="PWA332" s="413"/>
      <c r="PWB332" s="413"/>
      <c r="PWC332" s="407"/>
      <c r="PWD332" s="439"/>
      <c r="PWE332" s="413"/>
      <c r="PWF332" s="413"/>
      <c r="PWG332" s="413"/>
      <c r="PWH332" s="413"/>
      <c r="PWI332" s="413"/>
      <c r="PWJ332" s="413"/>
      <c r="PWK332" s="413"/>
      <c r="PWL332" s="412"/>
      <c r="PWM332" s="412"/>
      <c r="PWN332" s="412"/>
      <c r="PWO332" s="412"/>
      <c r="PWP332" s="412"/>
      <c r="PWQ332" s="412"/>
      <c r="PWR332" s="412"/>
      <c r="PWS332" s="412"/>
      <c r="PWT332" s="412"/>
      <c r="PWU332" s="412"/>
      <c r="PWV332" s="412"/>
      <c r="PWW332" s="412"/>
      <c r="PWX332" s="412"/>
      <c r="PWY332" s="412"/>
      <c r="PWZ332" s="412"/>
      <c r="PXA332" s="412"/>
      <c r="PXB332" s="412"/>
      <c r="PXC332" s="412"/>
      <c r="PXD332" s="412"/>
      <c r="PXE332" s="412"/>
      <c r="PXF332" s="412"/>
      <c r="PXG332" s="412"/>
      <c r="PXH332" s="412"/>
      <c r="PXI332" s="412"/>
      <c r="PXJ332" s="412"/>
      <c r="PXK332" s="412"/>
      <c r="PXL332" s="412"/>
      <c r="PXM332" s="412"/>
      <c r="PXN332" s="412"/>
      <c r="PXO332" s="412"/>
      <c r="PXP332" s="412"/>
      <c r="PXQ332" s="412"/>
      <c r="PXR332" s="412"/>
      <c r="PXS332" s="412"/>
      <c r="PXT332" s="412"/>
      <c r="PXU332" s="412"/>
      <c r="PXV332" s="412"/>
      <c r="PXW332" s="412"/>
      <c r="PXX332" s="412"/>
      <c r="PXY332" s="412"/>
      <c r="PXZ332" s="412"/>
      <c r="PYA332" s="412"/>
      <c r="PYB332" s="412"/>
      <c r="PYC332" s="412"/>
      <c r="PYD332" s="413"/>
      <c r="PYE332" s="413"/>
      <c r="PYF332" s="413"/>
      <c r="PYG332" s="413"/>
      <c r="PYH332" s="413"/>
      <c r="PYI332" s="413"/>
      <c r="PYJ332" s="413"/>
      <c r="PYK332" s="413"/>
      <c r="PYL332" s="413"/>
      <c r="PYM332" s="413"/>
      <c r="PYN332" s="413"/>
      <c r="PYO332" s="413"/>
      <c r="PYP332" s="413"/>
      <c r="PYQ332" s="413"/>
      <c r="PYR332" s="413"/>
      <c r="PYS332" s="413"/>
      <c r="PYT332" s="413"/>
      <c r="PYU332" s="413"/>
      <c r="PYV332" s="413"/>
      <c r="PYW332" s="413"/>
      <c r="PYX332" s="413"/>
      <c r="PYY332" s="413"/>
      <c r="PYZ332" s="413"/>
      <c r="PZA332" s="413"/>
      <c r="PZB332" s="414"/>
      <c r="PZC332" s="414"/>
      <c r="PZD332" s="414"/>
      <c r="PZE332" s="414"/>
      <c r="PZF332" s="414"/>
      <c r="PZG332" s="413"/>
      <c r="PZH332" s="413"/>
      <c r="PZI332" s="414"/>
      <c r="PZJ332" s="414"/>
      <c r="PZK332" s="413"/>
      <c r="PZL332" s="413"/>
      <c r="PZM332" s="414"/>
      <c r="PZN332" s="414"/>
      <c r="PZO332" s="413"/>
      <c r="PZP332" s="413"/>
      <c r="PZQ332" s="413"/>
      <c r="PZR332" s="413"/>
      <c r="PZS332" s="413"/>
      <c r="PZT332" s="413"/>
      <c r="PZU332" s="413"/>
      <c r="PZV332" s="414"/>
      <c r="PZW332" s="414"/>
      <c r="PZX332" s="413"/>
      <c r="PZY332" s="413"/>
      <c r="PZZ332" s="414"/>
      <c r="QAA332" s="414"/>
      <c r="QAB332" s="413"/>
      <c r="QAC332" s="413"/>
      <c r="QAD332" s="413"/>
      <c r="QAE332" s="413"/>
      <c r="QAF332" s="413"/>
      <c r="QAG332" s="407"/>
      <c r="QAH332" s="439"/>
      <c r="QAI332" s="413"/>
      <c r="QAJ332" s="413"/>
      <c r="QAK332" s="413"/>
      <c r="QAL332" s="413"/>
      <c r="QAM332" s="413"/>
      <c r="QAN332" s="413"/>
      <c r="QAO332" s="413"/>
      <c r="QAP332" s="412"/>
      <c r="QAQ332" s="412"/>
      <c r="QAR332" s="412"/>
      <c r="QAS332" s="412"/>
      <c r="QAT332" s="412"/>
      <c r="QAU332" s="412"/>
      <c r="QAV332" s="412"/>
      <c r="QAW332" s="412"/>
      <c r="QAX332" s="412"/>
      <c r="QAY332" s="412"/>
      <c r="QAZ332" s="412"/>
      <c r="QBA332" s="412"/>
      <c r="QBB332" s="412"/>
      <c r="QBC332" s="412"/>
      <c r="QBD332" s="412"/>
      <c r="QBE332" s="412"/>
      <c r="QBF332" s="412"/>
      <c r="QBG332" s="412"/>
      <c r="QBH332" s="412"/>
      <c r="QBI332" s="412"/>
      <c r="QBJ332" s="412"/>
      <c r="QBK332" s="412"/>
      <c r="QBL332" s="412"/>
      <c r="QBM332" s="412"/>
      <c r="QBN332" s="412"/>
      <c r="QBO332" s="412"/>
      <c r="QBP332" s="412"/>
      <c r="QBQ332" s="412"/>
      <c r="QBR332" s="412"/>
      <c r="QBS332" s="412"/>
      <c r="QBT332" s="412"/>
      <c r="QBU332" s="412"/>
      <c r="QBV332" s="412"/>
      <c r="QBW332" s="412"/>
      <c r="QBX332" s="412"/>
      <c r="QBY332" s="412"/>
      <c r="QBZ332" s="412"/>
      <c r="QCA332" s="412"/>
      <c r="QCB332" s="412"/>
      <c r="QCC332" s="412"/>
      <c r="QCD332" s="412"/>
      <c r="QCE332" s="412"/>
      <c r="QCF332" s="412"/>
      <c r="QCG332" s="412"/>
      <c r="QCH332" s="413"/>
      <c r="QCI332" s="413"/>
      <c r="QCJ332" s="413"/>
      <c r="QCK332" s="413"/>
      <c r="QCL332" s="413"/>
      <c r="QCM332" s="413"/>
      <c r="QCN332" s="413"/>
      <c r="QCO332" s="413"/>
      <c r="QCP332" s="413"/>
      <c r="QCQ332" s="413"/>
      <c r="QCR332" s="413"/>
      <c r="QCS332" s="413"/>
      <c r="QCT332" s="413"/>
      <c r="QCU332" s="413"/>
      <c r="QCV332" s="413"/>
      <c r="QCW332" s="413"/>
      <c r="QCX332" s="413"/>
      <c r="QCY332" s="413"/>
      <c r="QCZ332" s="413"/>
      <c r="QDA332" s="413"/>
      <c r="QDB332" s="413"/>
      <c r="QDC332" s="413"/>
      <c r="QDD332" s="413"/>
      <c r="QDE332" s="413"/>
      <c r="QDF332" s="414"/>
      <c r="QDG332" s="414"/>
      <c r="QDH332" s="414"/>
      <c r="QDI332" s="414"/>
      <c r="QDJ332" s="414"/>
      <c r="QDK332" s="413"/>
      <c r="QDL332" s="413"/>
      <c r="QDM332" s="414"/>
      <c r="QDN332" s="414"/>
      <c r="QDO332" s="413"/>
      <c r="QDP332" s="413"/>
      <c r="QDQ332" s="414"/>
      <c r="QDR332" s="414"/>
      <c r="QDS332" s="413"/>
      <c r="QDT332" s="413"/>
      <c r="QDU332" s="413"/>
      <c r="QDV332" s="413"/>
      <c r="QDW332" s="413"/>
      <c r="QDX332" s="413"/>
      <c r="QDY332" s="413"/>
      <c r="QDZ332" s="414"/>
      <c r="QEA332" s="414"/>
      <c r="QEB332" s="413"/>
      <c r="QEC332" s="413"/>
      <c r="QED332" s="414"/>
      <c r="QEE332" s="414"/>
      <c r="QEF332" s="413"/>
      <c r="QEG332" s="413"/>
      <c r="QEH332" s="413"/>
      <c r="QEI332" s="413"/>
      <c r="QEJ332" s="413"/>
      <c r="QEK332" s="407"/>
      <c r="QEL332" s="439"/>
      <c r="QEM332" s="413"/>
      <c r="QEN332" s="413"/>
      <c r="QEO332" s="413"/>
      <c r="QEP332" s="413"/>
      <c r="QEQ332" s="413"/>
      <c r="QER332" s="413"/>
      <c r="QES332" s="413"/>
      <c r="QET332" s="412"/>
      <c r="QEU332" s="412"/>
      <c r="QEV332" s="412"/>
      <c r="QEW332" s="412"/>
      <c r="QEX332" s="412"/>
      <c r="QEY332" s="412"/>
      <c r="QEZ332" s="412"/>
      <c r="QFA332" s="412"/>
      <c r="QFB332" s="412"/>
      <c r="QFC332" s="412"/>
      <c r="QFD332" s="412"/>
      <c r="QFE332" s="412"/>
      <c r="QFF332" s="412"/>
      <c r="QFG332" s="412"/>
      <c r="QFH332" s="412"/>
      <c r="QFI332" s="412"/>
      <c r="QFJ332" s="412"/>
      <c r="QFK332" s="412"/>
      <c r="QFL332" s="412"/>
      <c r="QFM332" s="412"/>
      <c r="QFN332" s="412"/>
      <c r="QFO332" s="412"/>
      <c r="QFP332" s="412"/>
      <c r="QFQ332" s="412"/>
      <c r="QFR332" s="412"/>
      <c r="QFS332" s="412"/>
      <c r="QFT332" s="412"/>
      <c r="QFU332" s="412"/>
      <c r="QFV332" s="412"/>
      <c r="QFW332" s="412"/>
      <c r="QFX332" s="412"/>
      <c r="QFY332" s="412"/>
      <c r="QFZ332" s="412"/>
      <c r="QGA332" s="412"/>
      <c r="QGB332" s="412"/>
      <c r="QGC332" s="412"/>
      <c r="QGD332" s="412"/>
      <c r="QGE332" s="412"/>
      <c r="QGF332" s="412"/>
      <c r="QGG332" s="412"/>
      <c r="QGH332" s="412"/>
      <c r="QGI332" s="412"/>
      <c r="QGJ332" s="412"/>
      <c r="QGK332" s="412"/>
      <c r="QGL332" s="413"/>
      <c r="QGM332" s="413"/>
      <c r="QGN332" s="413"/>
      <c r="QGO332" s="413"/>
      <c r="QGP332" s="413"/>
      <c r="QGQ332" s="413"/>
      <c r="QGR332" s="413"/>
      <c r="QGS332" s="413"/>
      <c r="QGT332" s="413"/>
      <c r="QGU332" s="413"/>
      <c r="QGV332" s="413"/>
      <c r="QGW332" s="413"/>
      <c r="QGX332" s="413"/>
      <c r="QGY332" s="413"/>
      <c r="QGZ332" s="413"/>
      <c r="QHA332" s="413"/>
      <c r="QHB332" s="413"/>
      <c r="QHC332" s="413"/>
      <c r="QHD332" s="413"/>
      <c r="QHE332" s="413"/>
      <c r="QHF332" s="413"/>
      <c r="QHG332" s="413"/>
      <c r="QHH332" s="413"/>
      <c r="QHI332" s="413"/>
      <c r="QHJ332" s="414"/>
      <c r="QHK332" s="414"/>
      <c r="QHL332" s="414"/>
      <c r="QHM332" s="414"/>
      <c r="QHN332" s="414"/>
      <c r="QHO332" s="413"/>
      <c r="QHP332" s="413"/>
      <c r="QHQ332" s="414"/>
      <c r="QHR332" s="414"/>
      <c r="QHS332" s="413"/>
      <c r="QHT332" s="413"/>
      <c r="QHU332" s="414"/>
      <c r="QHV332" s="414"/>
      <c r="QHW332" s="413"/>
      <c r="QHX332" s="413"/>
      <c r="QHY332" s="413"/>
      <c r="QHZ332" s="413"/>
      <c r="QIA332" s="413"/>
      <c r="QIB332" s="413"/>
      <c r="QIC332" s="413"/>
      <c r="QID332" s="414"/>
      <c r="QIE332" s="414"/>
      <c r="QIF332" s="413"/>
      <c r="QIG332" s="413"/>
      <c r="QIH332" s="414"/>
      <c r="QII332" s="414"/>
      <c r="QIJ332" s="413"/>
      <c r="QIK332" s="413"/>
      <c r="QIL332" s="413"/>
      <c r="QIM332" s="413"/>
      <c r="QIN332" s="413"/>
      <c r="QIO332" s="407"/>
      <c r="QIP332" s="439"/>
      <c r="QIQ332" s="413"/>
      <c r="QIR332" s="413"/>
      <c r="QIS332" s="413"/>
      <c r="QIT332" s="413"/>
      <c r="QIU332" s="413"/>
      <c r="QIV332" s="413"/>
      <c r="QIW332" s="413"/>
      <c r="QIX332" s="412"/>
      <c r="QIY332" s="412"/>
      <c r="QIZ332" s="412"/>
      <c r="QJA332" s="412"/>
      <c r="QJB332" s="412"/>
      <c r="QJC332" s="412"/>
      <c r="QJD332" s="412"/>
      <c r="QJE332" s="412"/>
      <c r="QJF332" s="412"/>
      <c r="QJG332" s="412"/>
      <c r="QJH332" s="412"/>
      <c r="QJI332" s="412"/>
      <c r="QJJ332" s="412"/>
      <c r="QJK332" s="412"/>
      <c r="QJL332" s="412"/>
      <c r="QJM332" s="412"/>
      <c r="QJN332" s="412"/>
      <c r="QJO332" s="412"/>
      <c r="QJP332" s="412"/>
      <c r="QJQ332" s="412"/>
      <c r="QJR332" s="412"/>
      <c r="QJS332" s="412"/>
      <c r="QJT332" s="412"/>
      <c r="QJU332" s="412"/>
      <c r="QJV332" s="412"/>
      <c r="QJW332" s="412"/>
      <c r="QJX332" s="412"/>
      <c r="QJY332" s="412"/>
      <c r="QJZ332" s="412"/>
      <c r="QKA332" s="412"/>
      <c r="QKB332" s="412"/>
      <c r="QKC332" s="412"/>
      <c r="QKD332" s="412"/>
      <c r="QKE332" s="412"/>
      <c r="QKF332" s="412"/>
      <c r="QKG332" s="412"/>
      <c r="QKH332" s="412"/>
      <c r="QKI332" s="412"/>
      <c r="QKJ332" s="412"/>
      <c r="QKK332" s="412"/>
      <c r="QKL332" s="412"/>
      <c r="QKM332" s="412"/>
      <c r="QKN332" s="412"/>
      <c r="QKO332" s="412"/>
      <c r="QKP332" s="413"/>
      <c r="QKQ332" s="413"/>
      <c r="QKR332" s="413"/>
      <c r="QKS332" s="413"/>
      <c r="QKT332" s="413"/>
      <c r="QKU332" s="413"/>
      <c r="QKV332" s="413"/>
      <c r="QKW332" s="413"/>
      <c r="QKX332" s="413"/>
      <c r="QKY332" s="413"/>
      <c r="QKZ332" s="413"/>
      <c r="QLA332" s="413"/>
      <c r="QLB332" s="413"/>
      <c r="QLC332" s="413"/>
      <c r="QLD332" s="413"/>
      <c r="QLE332" s="413"/>
      <c r="QLF332" s="413"/>
      <c r="QLG332" s="413"/>
      <c r="QLH332" s="413"/>
      <c r="QLI332" s="413"/>
      <c r="QLJ332" s="413"/>
      <c r="QLK332" s="413"/>
      <c r="QLL332" s="413"/>
      <c r="QLM332" s="413"/>
      <c r="QLN332" s="414"/>
      <c r="QLO332" s="414"/>
      <c r="QLP332" s="414"/>
      <c r="QLQ332" s="414"/>
      <c r="QLR332" s="414"/>
      <c r="QLS332" s="413"/>
      <c r="QLT332" s="413"/>
      <c r="QLU332" s="414"/>
      <c r="QLV332" s="414"/>
      <c r="QLW332" s="413"/>
      <c r="QLX332" s="413"/>
      <c r="QLY332" s="414"/>
      <c r="QLZ332" s="414"/>
      <c r="QMA332" s="413"/>
      <c r="QMB332" s="413"/>
      <c r="QMC332" s="413"/>
      <c r="QMD332" s="413"/>
      <c r="QME332" s="413"/>
      <c r="QMF332" s="413"/>
      <c r="QMG332" s="413"/>
      <c r="QMH332" s="414"/>
      <c r="QMI332" s="414"/>
      <c r="QMJ332" s="413"/>
      <c r="QMK332" s="413"/>
      <c r="QML332" s="414"/>
      <c r="QMM332" s="414"/>
      <c r="QMN332" s="413"/>
      <c r="QMO332" s="413"/>
      <c r="QMP332" s="413"/>
      <c r="QMQ332" s="413"/>
      <c r="QMR332" s="413"/>
      <c r="QMS332" s="407"/>
      <c r="QMT332" s="439"/>
      <c r="QMU332" s="413"/>
      <c r="QMV332" s="413"/>
      <c r="QMW332" s="413"/>
      <c r="QMX332" s="413"/>
      <c r="QMY332" s="413"/>
      <c r="QMZ332" s="413"/>
      <c r="QNA332" s="413"/>
      <c r="QNB332" s="412"/>
      <c r="QNC332" s="412"/>
      <c r="QND332" s="412"/>
      <c r="QNE332" s="412"/>
      <c r="QNF332" s="412"/>
      <c r="QNG332" s="412"/>
      <c r="QNH332" s="412"/>
      <c r="QNI332" s="412"/>
      <c r="QNJ332" s="412"/>
      <c r="QNK332" s="412"/>
      <c r="QNL332" s="412"/>
      <c r="QNM332" s="412"/>
      <c r="QNN332" s="412"/>
      <c r="QNO332" s="412"/>
      <c r="QNP332" s="412"/>
      <c r="QNQ332" s="412"/>
      <c r="QNR332" s="412"/>
      <c r="QNS332" s="412"/>
      <c r="QNT332" s="412"/>
      <c r="QNU332" s="412"/>
      <c r="QNV332" s="412"/>
      <c r="QNW332" s="412"/>
      <c r="QNX332" s="412"/>
      <c r="QNY332" s="412"/>
      <c r="QNZ332" s="412"/>
      <c r="QOA332" s="412"/>
      <c r="QOB332" s="412"/>
      <c r="QOC332" s="412"/>
      <c r="QOD332" s="412"/>
      <c r="QOE332" s="412"/>
      <c r="QOF332" s="412"/>
      <c r="QOG332" s="412"/>
      <c r="QOH332" s="412"/>
      <c r="QOI332" s="412"/>
      <c r="QOJ332" s="412"/>
      <c r="QOK332" s="412"/>
      <c r="QOL332" s="412"/>
      <c r="QOM332" s="412"/>
      <c r="QON332" s="412"/>
      <c r="QOO332" s="412"/>
      <c r="QOP332" s="412"/>
      <c r="QOQ332" s="412"/>
      <c r="QOR332" s="412"/>
      <c r="QOS332" s="412"/>
      <c r="QOT332" s="413"/>
      <c r="QOU332" s="413"/>
      <c r="QOV332" s="413"/>
      <c r="QOW332" s="413"/>
      <c r="QOX332" s="413"/>
      <c r="QOY332" s="413"/>
      <c r="QOZ332" s="413"/>
      <c r="QPA332" s="413"/>
      <c r="QPB332" s="413"/>
      <c r="QPC332" s="413"/>
      <c r="QPD332" s="413"/>
      <c r="QPE332" s="413"/>
      <c r="QPF332" s="413"/>
      <c r="QPG332" s="413"/>
      <c r="QPH332" s="413"/>
      <c r="QPI332" s="413"/>
      <c r="QPJ332" s="413"/>
      <c r="QPK332" s="413"/>
      <c r="QPL332" s="413"/>
      <c r="QPM332" s="413"/>
      <c r="QPN332" s="413"/>
      <c r="QPO332" s="413"/>
      <c r="QPP332" s="413"/>
      <c r="QPQ332" s="413"/>
      <c r="QPR332" s="414"/>
      <c r="QPS332" s="414"/>
      <c r="QPT332" s="414"/>
      <c r="QPU332" s="414"/>
      <c r="QPV332" s="414"/>
      <c r="QPW332" s="413"/>
      <c r="QPX332" s="413"/>
      <c r="QPY332" s="414"/>
      <c r="QPZ332" s="414"/>
      <c r="QQA332" s="413"/>
      <c r="QQB332" s="413"/>
      <c r="QQC332" s="414"/>
      <c r="QQD332" s="414"/>
      <c r="QQE332" s="413"/>
      <c r="QQF332" s="413"/>
      <c r="QQG332" s="413"/>
      <c r="QQH332" s="413"/>
      <c r="QQI332" s="413"/>
      <c r="QQJ332" s="413"/>
      <c r="QQK332" s="413"/>
      <c r="QQL332" s="414"/>
      <c r="QQM332" s="414"/>
      <c r="QQN332" s="413"/>
      <c r="QQO332" s="413"/>
      <c r="QQP332" s="414"/>
      <c r="QQQ332" s="414"/>
      <c r="QQR332" s="413"/>
      <c r="QQS332" s="413"/>
      <c r="QQT332" s="413"/>
      <c r="QQU332" s="413"/>
      <c r="QQV332" s="413"/>
      <c r="QQW332" s="407"/>
      <c r="QQX332" s="439"/>
      <c r="QQY332" s="413"/>
      <c r="QQZ332" s="413"/>
      <c r="QRA332" s="413"/>
      <c r="QRB332" s="413"/>
      <c r="QRC332" s="413"/>
      <c r="QRD332" s="413"/>
      <c r="QRE332" s="413"/>
      <c r="QRF332" s="412"/>
      <c r="QRG332" s="412"/>
      <c r="QRH332" s="412"/>
      <c r="QRI332" s="412"/>
      <c r="QRJ332" s="412"/>
      <c r="QRK332" s="412"/>
      <c r="QRL332" s="412"/>
      <c r="QRM332" s="412"/>
      <c r="QRN332" s="412"/>
      <c r="QRO332" s="412"/>
      <c r="QRP332" s="412"/>
      <c r="QRQ332" s="412"/>
      <c r="QRR332" s="412"/>
      <c r="QRS332" s="412"/>
      <c r="QRT332" s="412"/>
      <c r="QRU332" s="412"/>
      <c r="QRV332" s="412"/>
      <c r="QRW332" s="412"/>
      <c r="QRX332" s="412"/>
      <c r="QRY332" s="412"/>
      <c r="QRZ332" s="412"/>
      <c r="QSA332" s="412"/>
      <c r="QSB332" s="412"/>
      <c r="QSC332" s="412"/>
      <c r="QSD332" s="412"/>
      <c r="QSE332" s="412"/>
      <c r="QSF332" s="412"/>
      <c r="QSG332" s="412"/>
      <c r="QSH332" s="412"/>
      <c r="QSI332" s="412"/>
      <c r="QSJ332" s="412"/>
      <c r="QSK332" s="412"/>
      <c r="QSL332" s="412"/>
      <c r="QSM332" s="412"/>
      <c r="QSN332" s="412"/>
      <c r="QSO332" s="412"/>
      <c r="QSP332" s="412"/>
      <c r="QSQ332" s="412"/>
      <c r="QSR332" s="412"/>
      <c r="QSS332" s="412"/>
      <c r="QST332" s="412"/>
      <c r="QSU332" s="412"/>
      <c r="QSV332" s="412"/>
      <c r="QSW332" s="412"/>
      <c r="QSX332" s="413"/>
      <c r="QSY332" s="413"/>
      <c r="QSZ332" s="413"/>
      <c r="QTA332" s="413"/>
      <c r="QTB332" s="413"/>
      <c r="QTC332" s="413"/>
      <c r="QTD332" s="413"/>
      <c r="QTE332" s="413"/>
      <c r="QTF332" s="413"/>
      <c r="QTG332" s="413"/>
      <c r="QTH332" s="413"/>
      <c r="QTI332" s="413"/>
      <c r="QTJ332" s="413"/>
      <c r="QTK332" s="413"/>
      <c r="QTL332" s="413"/>
      <c r="QTM332" s="413"/>
      <c r="QTN332" s="413"/>
      <c r="QTO332" s="413"/>
      <c r="QTP332" s="413"/>
      <c r="QTQ332" s="413"/>
      <c r="QTR332" s="413"/>
      <c r="QTS332" s="413"/>
      <c r="QTT332" s="413"/>
      <c r="QTU332" s="413"/>
      <c r="QTV332" s="414"/>
      <c r="QTW332" s="414"/>
      <c r="QTX332" s="414"/>
      <c r="QTY332" s="414"/>
      <c r="QTZ332" s="414"/>
      <c r="QUA332" s="413"/>
      <c r="QUB332" s="413"/>
      <c r="QUC332" s="414"/>
      <c r="QUD332" s="414"/>
      <c r="QUE332" s="413"/>
      <c r="QUF332" s="413"/>
      <c r="QUG332" s="414"/>
      <c r="QUH332" s="414"/>
      <c r="QUI332" s="413"/>
      <c r="QUJ332" s="413"/>
      <c r="QUK332" s="413"/>
      <c r="QUL332" s="413"/>
      <c r="QUM332" s="413"/>
      <c r="QUN332" s="413"/>
      <c r="QUO332" s="413"/>
      <c r="QUP332" s="414"/>
      <c r="QUQ332" s="414"/>
      <c r="QUR332" s="413"/>
      <c r="QUS332" s="413"/>
      <c r="QUT332" s="414"/>
      <c r="QUU332" s="414"/>
      <c r="QUV332" s="413"/>
      <c r="QUW332" s="413"/>
      <c r="QUX332" s="413"/>
      <c r="QUY332" s="413"/>
      <c r="QUZ332" s="413"/>
      <c r="QVA332" s="407"/>
      <c r="QVB332" s="439"/>
      <c r="QVC332" s="413"/>
      <c r="QVD332" s="413"/>
      <c r="QVE332" s="413"/>
      <c r="QVF332" s="413"/>
      <c r="QVG332" s="413"/>
      <c r="QVH332" s="413"/>
      <c r="QVI332" s="413"/>
      <c r="QVJ332" s="412"/>
      <c r="QVK332" s="412"/>
      <c r="QVL332" s="412"/>
      <c r="QVM332" s="412"/>
      <c r="QVN332" s="412"/>
      <c r="QVO332" s="412"/>
      <c r="QVP332" s="412"/>
      <c r="QVQ332" s="412"/>
      <c r="QVR332" s="412"/>
      <c r="QVS332" s="412"/>
      <c r="QVT332" s="412"/>
      <c r="QVU332" s="412"/>
      <c r="QVV332" s="412"/>
      <c r="QVW332" s="412"/>
      <c r="QVX332" s="412"/>
      <c r="QVY332" s="412"/>
      <c r="QVZ332" s="412"/>
      <c r="QWA332" s="412"/>
      <c r="QWB332" s="412"/>
      <c r="QWC332" s="412"/>
      <c r="QWD332" s="412"/>
      <c r="QWE332" s="412"/>
      <c r="QWF332" s="412"/>
      <c r="QWG332" s="412"/>
      <c r="QWH332" s="412"/>
      <c r="QWI332" s="412"/>
      <c r="QWJ332" s="412"/>
      <c r="QWK332" s="412"/>
      <c r="QWL332" s="412"/>
      <c r="QWM332" s="412"/>
      <c r="QWN332" s="412"/>
      <c r="QWO332" s="412"/>
      <c r="QWP332" s="412"/>
      <c r="QWQ332" s="412"/>
      <c r="QWR332" s="412"/>
      <c r="QWS332" s="412"/>
      <c r="QWT332" s="412"/>
      <c r="QWU332" s="412"/>
      <c r="QWV332" s="412"/>
      <c r="QWW332" s="412"/>
      <c r="QWX332" s="412"/>
      <c r="QWY332" s="412"/>
      <c r="QWZ332" s="412"/>
      <c r="QXA332" s="412"/>
      <c r="QXB332" s="413"/>
      <c r="QXC332" s="413"/>
      <c r="QXD332" s="413"/>
      <c r="QXE332" s="413"/>
      <c r="QXF332" s="413"/>
      <c r="QXG332" s="413"/>
      <c r="QXH332" s="413"/>
      <c r="QXI332" s="413"/>
      <c r="QXJ332" s="413"/>
      <c r="QXK332" s="413"/>
      <c r="QXL332" s="413"/>
      <c r="QXM332" s="413"/>
      <c r="QXN332" s="413"/>
      <c r="QXO332" s="413"/>
      <c r="QXP332" s="413"/>
      <c r="QXQ332" s="413"/>
      <c r="QXR332" s="413"/>
      <c r="QXS332" s="413"/>
      <c r="QXT332" s="413"/>
      <c r="QXU332" s="413"/>
      <c r="QXV332" s="413"/>
      <c r="QXW332" s="413"/>
      <c r="QXX332" s="413"/>
      <c r="QXY332" s="413"/>
      <c r="QXZ332" s="414"/>
      <c r="QYA332" s="414"/>
      <c r="QYB332" s="414"/>
      <c r="QYC332" s="414"/>
      <c r="QYD332" s="414"/>
      <c r="QYE332" s="413"/>
      <c r="QYF332" s="413"/>
      <c r="QYG332" s="414"/>
      <c r="QYH332" s="414"/>
      <c r="QYI332" s="413"/>
      <c r="QYJ332" s="413"/>
      <c r="QYK332" s="414"/>
      <c r="QYL332" s="414"/>
      <c r="QYM332" s="413"/>
      <c r="QYN332" s="413"/>
      <c r="QYO332" s="413"/>
      <c r="QYP332" s="413"/>
      <c r="QYQ332" s="413"/>
      <c r="QYR332" s="413"/>
      <c r="QYS332" s="413"/>
      <c r="QYT332" s="414"/>
      <c r="QYU332" s="414"/>
      <c r="QYV332" s="413"/>
      <c r="QYW332" s="413"/>
      <c r="QYX332" s="414"/>
      <c r="QYY332" s="414"/>
      <c r="QYZ332" s="413"/>
      <c r="QZA332" s="413"/>
      <c r="QZB332" s="413"/>
      <c r="QZC332" s="413"/>
      <c r="QZD332" s="413"/>
      <c r="QZE332" s="407"/>
      <c r="QZF332" s="439"/>
      <c r="QZG332" s="413"/>
      <c r="QZH332" s="413"/>
      <c r="QZI332" s="413"/>
      <c r="QZJ332" s="413"/>
      <c r="QZK332" s="413"/>
      <c r="QZL332" s="413"/>
      <c r="QZM332" s="413"/>
      <c r="QZN332" s="412"/>
      <c r="QZO332" s="412"/>
      <c r="QZP332" s="412"/>
      <c r="QZQ332" s="412"/>
      <c r="QZR332" s="412"/>
      <c r="QZS332" s="412"/>
      <c r="QZT332" s="412"/>
      <c r="QZU332" s="412"/>
      <c r="QZV332" s="412"/>
      <c r="QZW332" s="412"/>
      <c r="QZX332" s="412"/>
      <c r="QZY332" s="412"/>
      <c r="QZZ332" s="412"/>
      <c r="RAA332" s="412"/>
      <c r="RAB332" s="412"/>
      <c r="RAC332" s="412"/>
      <c r="RAD332" s="412"/>
      <c r="RAE332" s="412"/>
      <c r="RAF332" s="412"/>
      <c r="RAG332" s="412"/>
      <c r="RAH332" s="412"/>
      <c r="RAI332" s="412"/>
      <c r="RAJ332" s="412"/>
      <c r="RAK332" s="412"/>
      <c r="RAL332" s="412"/>
      <c r="RAM332" s="412"/>
      <c r="RAN332" s="412"/>
      <c r="RAO332" s="412"/>
      <c r="RAP332" s="412"/>
      <c r="RAQ332" s="412"/>
      <c r="RAR332" s="412"/>
      <c r="RAS332" s="412"/>
      <c r="RAT332" s="412"/>
      <c r="RAU332" s="412"/>
      <c r="RAV332" s="412"/>
      <c r="RAW332" s="412"/>
      <c r="RAX332" s="412"/>
      <c r="RAY332" s="412"/>
      <c r="RAZ332" s="412"/>
      <c r="RBA332" s="412"/>
      <c r="RBB332" s="412"/>
      <c r="RBC332" s="412"/>
      <c r="RBD332" s="412"/>
      <c r="RBE332" s="412"/>
      <c r="RBF332" s="413"/>
      <c r="RBG332" s="413"/>
      <c r="RBH332" s="413"/>
      <c r="RBI332" s="413"/>
      <c r="RBJ332" s="413"/>
      <c r="RBK332" s="413"/>
      <c r="RBL332" s="413"/>
      <c r="RBM332" s="413"/>
      <c r="RBN332" s="413"/>
      <c r="RBO332" s="413"/>
      <c r="RBP332" s="413"/>
      <c r="RBQ332" s="413"/>
      <c r="RBR332" s="413"/>
      <c r="RBS332" s="413"/>
      <c r="RBT332" s="413"/>
      <c r="RBU332" s="413"/>
      <c r="RBV332" s="413"/>
      <c r="RBW332" s="413"/>
      <c r="RBX332" s="413"/>
      <c r="RBY332" s="413"/>
      <c r="RBZ332" s="413"/>
      <c r="RCA332" s="413"/>
      <c r="RCB332" s="413"/>
    </row>
    <row r="333" spans="1:12248" s="22" customFormat="1" ht="69" customHeight="1" x14ac:dyDescent="0.25">
      <c r="B333" s="206"/>
      <c r="C333" s="111" t="s">
        <v>31</v>
      </c>
      <c r="D333" s="193">
        <f>E333+F333+G333+H333</f>
        <v>1295904.2631599999</v>
      </c>
      <c r="E333" s="193">
        <v>0</v>
      </c>
      <c r="F333" s="193">
        <f>F354+F410+F415+F422+F428+F440+F442+F450+F455+F487+F495+F499+F503+F507+F511+F515</f>
        <v>1295904.2631599999</v>
      </c>
      <c r="G333" s="193">
        <f t="shared" ref="G333:H333" si="1217">G337+G342+G356+G361+G397+G411+G416+G420+G423+G426+G429+G434+G441+G443+G451+G456+G482+G485+G488</f>
        <v>0</v>
      </c>
      <c r="H333" s="193">
        <f t="shared" si="1217"/>
        <v>0</v>
      </c>
      <c r="I333" s="193">
        <f>M333</f>
        <v>82229.87775</v>
      </c>
      <c r="J333" s="569">
        <f>I333/D333</f>
        <v>6.3453667132390187E-2</v>
      </c>
      <c r="K333" s="112"/>
      <c r="L333" s="569"/>
      <c r="M333" s="193">
        <f>M354+M410+M415+M422+M428+M440+M442+M450+M455+M487+M495+M499+M503+M507+M511+M515</f>
        <v>82229.87775</v>
      </c>
      <c r="N333" s="569">
        <f>M333/F333</f>
        <v>6.3453667132390187E-2</v>
      </c>
      <c r="O333" s="112"/>
      <c r="P333" s="112"/>
      <c r="Q333" s="112"/>
      <c r="R333" s="112"/>
      <c r="S333" s="193">
        <f>S356+S411+S415+S419+S422+S425+S428+S436+S440+S442+S450+S456+S487+S495+S499+S503+S507+S511+S515</f>
        <v>91484.190530000007</v>
      </c>
      <c r="T333" s="668">
        <f>S333/D333</f>
        <v>7.0594868101537256E-2</v>
      </c>
      <c r="U333" s="112"/>
      <c r="V333" s="629"/>
      <c r="W333" s="193">
        <f>W354+W410+W415+W422+W428+W440+W442+W450+W455+W487+W495+W499+W503+W507+W511+W515</f>
        <v>91484.190530000007</v>
      </c>
      <c r="X333" s="668">
        <f t="shared" si="1098"/>
        <v>7.0594868101537256E-2</v>
      </c>
      <c r="Y333" s="112"/>
      <c r="Z333" s="629"/>
      <c r="AA333" s="112"/>
      <c r="AB333" s="112"/>
      <c r="AC333" s="193">
        <f t="shared" ref="AC333:AC396" si="1218">AE333+AG333+AI333+AK333</f>
        <v>789401.07185999991</v>
      </c>
      <c r="AD333" s="575">
        <f t="shared" ref="AD333:AD396" si="1219">AC333/D333</f>
        <v>0.60915076391143552</v>
      </c>
      <c r="AE333" s="112">
        <v>0</v>
      </c>
      <c r="AF333" s="622"/>
      <c r="AG333" s="193">
        <f>AG354+AG410+AG415+AG422+AG428+AG440+AG442+AG450+AG455+AG487+AG495+AG499+AG503+AG507+AG511+AG515</f>
        <v>789401.07185999991</v>
      </c>
      <c r="AH333" s="622">
        <f t="shared" si="1103"/>
        <v>0.60915076391143552</v>
      </c>
      <c r="AI333" s="112"/>
      <c r="AJ333" s="112"/>
      <c r="AK333" s="193">
        <f t="shared" ref="AK333" si="1220">AK337+AK342+AK356+AK361+AK397+AK411+AK416+AK420+AK423+AK426+AK429+AK434+AK441+AK443+AK451+AK456+AK482+AK485+AK488</f>
        <v>0</v>
      </c>
      <c r="AL333" s="112"/>
      <c r="AM333" s="112"/>
      <c r="AN333" s="112"/>
      <c r="AO333" s="112"/>
      <c r="AP333" s="112"/>
      <c r="AQ333" s="112"/>
      <c r="AR333" s="112"/>
      <c r="AS333" s="112"/>
      <c r="AT333" s="112"/>
      <c r="AU333" s="112">
        <f>SUM(AU354+AU410+AU415+AU419+AU422+AU425+AU428+AU436+AU440+AU442+AU450+AU455+AU481+AU484+AU487+AU491+AU495+AU499+AU503+AU507+AU511)</f>
        <v>6154.6596300000001</v>
      </c>
      <c r="AV333" s="112">
        <f>AW333+AX333+AY333+AZ333</f>
        <v>1295904.2631599996</v>
      </c>
      <c r="AW333" s="112">
        <v>0</v>
      </c>
      <c r="AX333" s="193">
        <f>AX354+AX410+AX415+AX419+AX422+AX425+AX428+AX436+AX440+AX442+AX450+AX455+AX481+AX484+AX487+AX491+AX495+AX499+AX503+AX507+AX511</f>
        <v>1295904.2631599996</v>
      </c>
      <c r="AY333" s="112">
        <f t="shared" ref="AY333:AZ333" si="1221">AY337+AY342+AY356+AY361+AY397+AY411+AY416+AY420+AY423+AY426+AY429+AY434+AY441+AY443+AY451+AY456+AY482+AY485+AY488</f>
        <v>0</v>
      </c>
      <c r="AZ333" s="112">
        <f t="shared" si="1221"/>
        <v>0</v>
      </c>
      <c r="BA333" s="112">
        <f>BB333</f>
        <v>0</v>
      </c>
      <c r="BB333" s="112">
        <f>BB337+BB342+BB356+BB360+BB372+BB396+BB410+BB415+BB419+BB422+BB425+BB440</f>
        <v>0</v>
      </c>
      <c r="BC333" s="307"/>
      <c r="BD333" s="307"/>
      <c r="BE333" s="112" t="e">
        <f>BF333</f>
        <v>#REF!</v>
      </c>
      <c r="BF333" s="112" t="e">
        <f>BF337+BF342+BF356+BF360+BF372+BF396+BF410+BF415+BF419+BF422+BF425+BF440</f>
        <v>#REF!</v>
      </c>
      <c r="BG333" s="307"/>
      <c r="BH333" s="307"/>
      <c r="BI333" s="112">
        <f>BJ333+BK333+BL333+BM333</f>
        <v>1452409.1095199999</v>
      </c>
      <c r="BJ333" s="112">
        <v>0</v>
      </c>
      <c r="BK333" s="112">
        <f>BK337+BK342+BK356+BK361+BK397+BK411+BK416+BK420+BK423+BK426+BK429+BK434+BK441+BK443+BK451+BK456+BK482+BK485+BK488+BK437</f>
        <v>1452409.1095199999</v>
      </c>
      <c r="BL333" s="112">
        <f t="shared" ref="BL333:BM333" si="1222">BL337+BL342+BL356+BL361+BL397+BL411+BL416+BL420+BL423+BL426+BL429+BL434+BL441+BL443+BL451+BL456+BL482+BL485+BL488</f>
        <v>0</v>
      </c>
      <c r="BM333" s="112">
        <f t="shared" si="1222"/>
        <v>0</v>
      </c>
      <c r="BN333" s="112">
        <f>BQ333-BK333</f>
        <v>170023.91894</v>
      </c>
      <c r="BO333" s="112">
        <f>BP333+BQ333+BR333+BS333</f>
        <v>1622433.0284599999</v>
      </c>
      <c r="BP333" s="112">
        <v>0</v>
      </c>
      <c r="BQ333" s="193">
        <f>BQ354+BQ410+BQ415+BQ419+BQ422+BQ425+BQ428+BQ436+BQ440+BQ442+BQ450+BQ455+BQ481+BQ484+BQ487+BQ491+BQ495+BQ499+BQ503+BQ507+BQ511</f>
        <v>1622433.0284599999</v>
      </c>
      <c r="BR333" s="112">
        <f t="shared" ref="BR333:BS333" si="1223">BR337+BR342+BR356+BR361+BR397+BR411+BR416+BR420+BR423+BR426+BR429+BR434+BR441+BR443+BR451+BR456+BR482+BR485+BR488</f>
        <v>0</v>
      </c>
      <c r="BS333" s="112">
        <f t="shared" si="1223"/>
        <v>0</v>
      </c>
      <c r="BT333" s="194">
        <f t="shared" si="1210"/>
        <v>0</v>
      </c>
      <c r="BU333" s="194"/>
      <c r="BV333" s="112">
        <f>BW333+BX333+BY333+BZ333</f>
        <v>2432943.6934799999</v>
      </c>
      <c r="BW333" s="112">
        <f>BW337+BW342+BW356+BW361+BW397+BW411+BW416+BW420+BW423+BW426+BW429+BW434+BW441+BW443+BW451+BW456+BW482+BW485+BW488</f>
        <v>0</v>
      </c>
      <c r="BX333" s="112">
        <f>BX337+BX342+BX356+BX361+BX397+BX411+BX416+BX420+BX423+BX426+BX429+BX434+BX441+BX443+BX451+BX456+BX482+BX485+BX488+BX437</f>
        <v>2432943.6934799999</v>
      </c>
      <c r="BY333" s="112">
        <f t="shared" ref="BY333:BZ333" si="1224">BY337+BY342+BY356+BY361+BY397+BY411+BY416+BY420+BY423+BY426+BY429+BY434+BY441+BY443+BY451+BY456+BY482+BY485+BY488</f>
        <v>0</v>
      </c>
      <c r="BZ333" s="112">
        <f t="shared" si="1224"/>
        <v>0</v>
      </c>
      <c r="CA333" s="112">
        <f>CB333</f>
        <v>0</v>
      </c>
      <c r="CB333" s="193">
        <f>CB337+CB342+CB356+CB360+CB372+CB396+CB410+CB415+CB419+CB422+CB425+CB440</f>
        <v>0</v>
      </c>
      <c r="CC333" s="194"/>
      <c r="CD333" s="194"/>
      <c r="CE333" s="112">
        <f>CG333</f>
        <v>1293063.6934799999</v>
      </c>
      <c r="CF333" s="193">
        <f>CF337+CF342+CF356+CF360+CF372+CF396+CF410+CF415+CF419+CF422+CF425+CF440</f>
        <v>0</v>
      </c>
      <c r="CG333" s="112">
        <f>CG428+CG436+CG440+CG442+CG450+CG455+CG481+CG484+CG487+CG491+CG495+CG499+CG503+CG507</f>
        <v>1293063.6934799999</v>
      </c>
      <c r="CH333" s="194">
        <f t="shared" si="1214"/>
        <v>0</v>
      </c>
      <c r="CI333" s="194"/>
      <c r="CJ333" s="112">
        <f>CM333-CG333</f>
        <v>0</v>
      </c>
      <c r="CK333" s="112">
        <f>CL333+CM333+CN333+CO333</f>
        <v>1293063.6934799999</v>
      </c>
      <c r="CL333" s="112">
        <f>CL337+CL342+CL356+CL361+CL397+CL411+CL416+CL420+CL423+CL426+CL429+CL434+CL441+CL443+CL451+CL456+CL482+CL485+CL488</f>
        <v>0</v>
      </c>
      <c r="CM333" s="112">
        <f>CM428+CM436+CM440+CM442+CM450+CM455+CM481+CM484+CM487+CM491+CM495+CM499+CM503+CM507+CM511</f>
        <v>1293063.6934799999</v>
      </c>
      <c r="CN333" s="112">
        <f t="shared" ref="CN333:CO333" si="1225">CN337+CN342+CN356+CN361+CN397+CN411+CN416+CN420+CN423+CN426+CN429+CN434+CN441+CN443+CN451+CN456+CN482+CN485+CN488</f>
        <v>0</v>
      </c>
      <c r="CO333" s="112">
        <f t="shared" si="1225"/>
        <v>0</v>
      </c>
    </row>
    <row r="334" spans="1:12248" s="25" customFormat="1" ht="63.75" hidden="1" customHeight="1" x14ac:dyDescent="0.25">
      <c r="B334" s="207"/>
      <c r="C334" s="115" t="s">
        <v>32</v>
      </c>
      <c r="D334" s="183">
        <f>E334+F334+G334+H334</f>
        <v>0</v>
      </c>
      <c r="E334" s="183">
        <f>E346+E353+E355+E390</f>
        <v>0</v>
      </c>
      <c r="F334" s="183">
        <f t="shared" ref="F334:H334" si="1226">F346+F353+F355+F390</f>
        <v>0</v>
      </c>
      <c r="G334" s="183">
        <f t="shared" si="1226"/>
        <v>0</v>
      </c>
      <c r="H334" s="183">
        <f t="shared" si="1226"/>
        <v>0</v>
      </c>
      <c r="I334" s="183"/>
      <c r="J334" s="116"/>
      <c r="K334" s="116">
        <f>K346+K353+K355+K390</f>
        <v>0</v>
      </c>
      <c r="L334" s="116"/>
      <c r="M334" s="183">
        <f t="shared" ref="M334" si="1227">M346+M353+M355+M390</f>
        <v>0</v>
      </c>
      <c r="N334" s="116"/>
      <c r="O334" s="116"/>
      <c r="P334" s="116"/>
      <c r="Q334" s="116">
        <f t="shared" ref="Q334" si="1228">Q346+Q353+Q355+Q390</f>
        <v>0</v>
      </c>
      <c r="R334" s="116"/>
      <c r="S334" s="183"/>
      <c r="T334" s="116"/>
      <c r="U334" s="116"/>
      <c r="V334" s="629"/>
      <c r="W334" s="183"/>
      <c r="X334" s="629" t="e">
        <f t="shared" si="1098"/>
        <v>#DIV/0!</v>
      </c>
      <c r="Y334" s="116"/>
      <c r="Z334" s="629"/>
      <c r="AA334" s="116"/>
      <c r="AB334" s="116"/>
      <c r="AC334" s="183">
        <f t="shared" si="1218"/>
        <v>0</v>
      </c>
      <c r="AD334" s="575" t="e">
        <f t="shared" si="1219"/>
        <v>#DIV/0!</v>
      </c>
      <c r="AE334" s="116">
        <f>AE346+AE353+AE355+AE390</f>
        <v>0</v>
      </c>
      <c r="AF334" s="622"/>
      <c r="AG334" s="183"/>
      <c r="AH334" s="622" t="e">
        <f t="shared" si="1103"/>
        <v>#DIV/0!</v>
      </c>
      <c r="AI334" s="116"/>
      <c r="AJ334" s="116"/>
      <c r="AK334" s="183">
        <f t="shared" ref="AK334" si="1229">AK346+AK353+AK355+AK390</f>
        <v>0</v>
      </c>
      <c r="AL334" s="116"/>
      <c r="AM334" s="116"/>
      <c r="AN334" s="116"/>
      <c r="AO334" s="116"/>
      <c r="AP334" s="116"/>
      <c r="AQ334" s="116"/>
      <c r="AR334" s="116"/>
      <c r="AS334" s="116"/>
      <c r="AT334" s="116"/>
      <c r="AU334" s="116">
        <f>AV334</f>
        <v>0</v>
      </c>
      <c r="AV334" s="552">
        <f>AW334+AX334+AY334+AZ334</f>
        <v>0</v>
      </c>
      <c r="AW334" s="116">
        <f>AW346+AW353+AW355+AW390</f>
        <v>0</v>
      </c>
      <c r="AX334" s="116">
        <f t="shared" ref="AX334:AZ334" si="1230">AX346+AX353+AX355+AX390</f>
        <v>0</v>
      </c>
      <c r="AY334" s="116">
        <f t="shared" si="1230"/>
        <v>0</v>
      </c>
      <c r="AZ334" s="116">
        <f t="shared" si="1230"/>
        <v>0</v>
      </c>
      <c r="BA334" s="102">
        <f t="shared" ref="BA334:BA396" si="1231">BB334+BC334+BD334</f>
        <v>0</v>
      </c>
      <c r="BB334" s="24"/>
      <c r="BC334" s="24"/>
      <c r="BD334" s="24"/>
      <c r="BE334" s="24">
        <f t="shared" ref="BE334:BE395" si="1232">BF334+BG334+BH334</f>
        <v>0</v>
      </c>
      <c r="BF334" s="116">
        <f>E334</f>
        <v>0</v>
      </c>
      <c r="BG334" s="24"/>
      <c r="BH334" s="24"/>
      <c r="BI334" s="183">
        <f>BJ334+BK334+BL334+BM334</f>
        <v>0</v>
      </c>
      <c r="BJ334" s="116">
        <f>BJ346+BJ353+BJ355+BJ390</f>
        <v>0</v>
      </c>
      <c r="BK334" s="116">
        <f t="shared" ref="BK334:BM334" si="1233">BK346+BK353+BK355+BK390</f>
        <v>0</v>
      </c>
      <c r="BL334" s="116">
        <f t="shared" si="1233"/>
        <v>0</v>
      </c>
      <c r="BM334" s="116">
        <f t="shared" si="1233"/>
        <v>0</v>
      </c>
      <c r="BN334" s="24"/>
      <c r="BO334" s="183">
        <f>BP334+BQ334+BR334+BS334</f>
        <v>0</v>
      </c>
      <c r="BP334" s="116">
        <f>BP346+BP353+BP355+BP390</f>
        <v>0</v>
      </c>
      <c r="BQ334" s="116">
        <f t="shared" ref="BQ334:BS334" si="1234">BQ346+BQ353+BQ355+BQ390</f>
        <v>0</v>
      </c>
      <c r="BR334" s="116">
        <f t="shared" si="1234"/>
        <v>0</v>
      </c>
      <c r="BS334" s="116">
        <f t="shared" si="1234"/>
        <v>0</v>
      </c>
      <c r="BT334" s="195">
        <f t="shared" si="1210"/>
        <v>0</v>
      </c>
      <c r="BU334" s="195"/>
      <c r="BV334" s="183">
        <f>BW334+BX334+BY334+BZ334</f>
        <v>0</v>
      </c>
      <c r="BW334" s="116">
        <f>BW346+BW353+BW355+BW390</f>
        <v>0</v>
      </c>
      <c r="BX334" s="116">
        <f t="shared" ref="BX334" si="1235">BX346+BX353+BX355+BX390</f>
        <v>0</v>
      </c>
      <c r="BY334" s="116">
        <f t="shared" ref="BY334:BZ334" si="1236">BY346+BY353+BY355+BY390</f>
        <v>0</v>
      </c>
      <c r="BZ334" s="116">
        <f t="shared" si="1236"/>
        <v>0</v>
      </c>
      <c r="CA334" s="24">
        <f t="shared" ref="CA334" si="1237">CB334+CC334+CD334</f>
        <v>0</v>
      </c>
      <c r="CB334" s="183"/>
      <c r="CC334" s="195"/>
      <c r="CD334" s="195"/>
      <c r="CE334" s="24">
        <f t="shared" ref="CE334" si="1238">CF334+CH334+CI334</f>
        <v>0</v>
      </c>
      <c r="CF334" s="183">
        <f t="shared" ref="CF334" si="1239">BW334</f>
        <v>0</v>
      </c>
      <c r="CG334" s="183"/>
      <c r="CH334" s="195">
        <f t="shared" si="1214"/>
        <v>0</v>
      </c>
      <c r="CI334" s="195"/>
      <c r="CJ334" s="24"/>
      <c r="CK334" s="183">
        <f>CL334+CM334+CN334+CO334</f>
        <v>0</v>
      </c>
      <c r="CL334" s="116">
        <f>CL346+CL353+CL355+CL390</f>
        <v>0</v>
      </c>
      <c r="CM334" s="116">
        <f t="shared" ref="CM334:CO334" si="1240">CM346+CM353+CM355+CM390</f>
        <v>0</v>
      </c>
      <c r="CN334" s="116">
        <f t="shared" si="1240"/>
        <v>0</v>
      </c>
      <c r="CO334" s="116">
        <f t="shared" si="1240"/>
        <v>0</v>
      </c>
    </row>
    <row r="335" spans="1:12248" s="34" customFormat="1" ht="24.75" customHeight="1" x14ac:dyDescent="0.2">
      <c r="B335" s="206"/>
      <c r="C335" s="111" t="s">
        <v>37</v>
      </c>
      <c r="D335" s="248"/>
      <c r="E335" s="248"/>
      <c r="F335" s="248"/>
      <c r="G335" s="248"/>
      <c r="H335" s="248"/>
      <c r="I335" s="248"/>
      <c r="J335" s="21"/>
      <c r="K335" s="21"/>
      <c r="L335" s="21"/>
      <c r="M335" s="248"/>
      <c r="N335" s="21"/>
      <c r="O335" s="21"/>
      <c r="P335" s="21"/>
      <c r="Q335" s="21"/>
      <c r="R335" s="21"/>
      <c r="S335" s="248"/>
      <c r="T335" s="21"/>
      <c r="U335" s="21"/>
      <c r="V335" s="629"/>
      <c r="W335" s="248"/>
      <c r="X335" s="629"/>
      <c r="Y335" s="21"/>
      <c r="Z335" s="629"/>
      <c r="AA335" s="21"/>
      <c r="AB335" s="21"/>
      <c r="AC335" s="248"/>
      <c r="AD335" s="575"/>
      <c r="AE335" s="21"/>
      <c r="AF335" s="622"/>
      <c r="AG335" s="248"/>
      <c r="AH335" s="622"/>
      <c r="AI335" s="21"/>
      <c r="AJ335" s="21"/>
      <c r="AK335" s="248"/>
      <c r="AL335" s="21"/>
      <c r="AM335" s="21"/>
      <c r="AN335" s="21"/>
      <c r="AO335" s="21"/>
      <c r="AP335" s="21"/>
      <c r="AQ335" s="21"/>
      <c r="AR335" s="21"/>
      <c r="AS335" s="21"/>
      <c r="AT335" s="21"/>
      <c r="AU335" s="559"/>
      <c r="AV335" s="21"/>
      <c r="AW335" s="21"/>
      <c r="AX335" s="21"/>
      <c r="AY335" s="21"/>
      <c r="AZ335" s="21"/>
      <c r="BA335" s="102"/>
      <c r="BB335" s="21"/>
      <c r="BC335" s="21"/>
      <c r="BD335" s="21"/>
      <c r="BE335" s="21"/>
      <c r="BF335" s="21"/>
      <c r="BG335" s="21"/>
      <c r="BH335" s="21"/>
      <c r="BI335" s="21"/>
      <c r="BJ335" s="248"/>
      <c r="BK335" s="248"/>
      <c r="BL335" s="248"/>
      <c r="BM335" s="248"/>
      <c r="BN335" s="21"/>
      <c r="BO335" s="21"/>
      <c r="BP335" s="248"/>
      <c r="BQ335" s="248"/>
      <c r="BR335" s="248"/>
      <c r="BS335" s="248"/>
      <c r="BT335" s="248">
        <f t="shared" si="1210"/>
        <v>0</v>
      </c>
      <c r="BU335" s="248"/>
      <c r="BV335" s="21"/>
      <c r="BW335" s="248"/>
      <c r="BX335" s="248"/>
      <c r="BY335" s="248"/>
      <c r="BZ335" s="248"/>
      <c r="CA335" s="21"/>
      <c r="CB335" s="248"/>
      <c r="CC335" s="248"/>
      <c r="CD335" s="248"/>
      <c r="CE335" s="21"/>
      <c r="CF335" s="248"/>
      <c r="CG335" s="248"/>
      <c r="CH335" s="248"/>
      <c r="CI335" s="248"/>
      <c r="CJ335" s="21"/>
      <c r="CK335" s="21"/>
      <c r="CL335" s="248"/>
      <c r="CM335" s="248"/>
      <c r="CN335" s="248"/>
      <c r="CO335" s="248"/>
    </row>
    <row r="336" spans="1:12248" s="22" customFormat="1" ht="155.25" hidden="1" customHeight="1" x14ac:dyDescent="0.25">
      <c r="B336" s="206" t="s">
        <v>34</v>
      </c>
      <c r="C336" s="111" t="s">
        <v>38</v>
      </c>
      <c r="D336" s="193">
        <f>E336+F336+G336+H336</f>
        <v>0</v>
      </c>
      <c r="E336" s="193">
        <f>E338+E339</f>
        <v>0</v>
      </c>
      <c r="F336" s="193">
        <f>F338+F339</f>
        <v>0</v>
      </c>
      <c r="G336" s="194"/>
      <c r="H336" s="194"/>
      <c r="I336" s="193"/>
      <c r="J336" s="307"/>
      <c r="K336" s="112">
        <f>K338+K339</f>
        <v>0</v>
      </c>
      <c r="L336" s="307"/>
      <c r="M336" s="193">
        <f>M338+M339</f>
        <v>0</v>
      </c>
      <c r="N336" s="307"/>
      <c r="O336" s="307"/>
      <c r="P336" s="307"/>
      <c r="Q336" s="307"/>
      <c r="R336" s="307"/>
      <c r="S336" s="193"/>
      <c r="T336" s="307"/>
      <c r="U336" s="112"/>
      <c r="V336" s="629"/>
      <c r="W336" s="193"/>
      <c r="X336" s="629" t="e">
        <f t="shared" si="1098"/>
        <v>#DIV/0!</v>
      </c>
      <c r="Y336" s="307"/>
      <c r="Z336" s="629"/>
      <c r="AA336" s="307"/>
      <c r="AB336" s="307"/>
      <c r="AC336" s="193">
        <f t="shared" si="1218"/>
        <v>0</v>
      </c>
      <c r="AD336" s="575" t="e">
        <f t="shared" si="1219"/>
        <v>#DIV/0!</v>
      </c>
      <c r="AE336" s="112">
        <f>AE338+AE339</f>
        <v>0</v>
      </c>
      <c r="AF336" s="622"/>
      <c r="AG336" s="193"/>
      <c r="AH336" s="622" t="e">
        <f t="shared" si="1103"/>
        <v>#DIV/0!</v>
      </c>
      <c r="AI336" s="307"/>
      <c r="AJ336" s="307"/>
      <c r="AK336" s="193"/>
      <c r="AL336" s="307"/>
      <c r="AM336" s="307"/>
      <c r="AN336" s="307"/>
      <c r="AO336" s="307"/>
      <c r="AP336" s="307"/>
      <c r="AQ336" s="307"/>
      <c r="AR336" s="307"/>
      <c r="AS336" s="307"/>
      <c r="AT336" s="307"/>
      <c r="AU336" s="112">
        <f>AV336</f>
        <v>0</v>
      </c>
      <c r="AV336" s="112">
        <f>AW336+AX336+AY336+AZ336</f>
        <v>0</v>
      </c>
      <c r="AW336" s="112">
        <f>AW338+AW339</f>
        <v>0</v>
      </c>
      <c r="AX336" s="112">
        <f>AX338+AX339</f>
        <v>0</v>
      </c>
      <c r="AY336" s="307"/>
      <c r="AZ336" s="307"/>
      <c r="BA336" s="128">
        <f t="shared" si="1231"/>
        <v>0</v>
      </c>
      <c r="BB336" s="307"/>
      <c r="BC336" s="307"/>
      <c r="BD336" s="307"/>
      <c r="BE336" s="112">
        <f t="shared" si="1232"/>
        <v>0</v>
      </c>
      <c r="BF336" s="112">
        <f t="shared" ref="BF336:BF367" si="1241">E336</f>
        <v>0</v>
      </c>
      <c r="BG336" s="307"/>
      <c r="BH336" s="307"/>
      <c r="BI336" s="112">
        <f>BJ336+BK336+BL336+BM336</f>
        <v>0</v>
      </c>
      <c r="BJ336" s="193">
        <f>BJ338</f>
        <v>0</v>
      </c>
      <c r="BK336" s="193"/>
      <c r="BL336" s="194"/>
      <c r="BM336" s="194"/>
      <c r="BN336" s="112"/>
      <c r="BO336" s="112">
        <f>BP336+BQ336+BR336+BS336</f>
        <v>0</v>
      </c>
      <c r="BP336" s="193">
        <f>BP338</f>
        <v>0</v>
      </c>
      <c r="BQ336" s="193"/>
      <c r="BR336" s="194"/>
      <c r="BS336" s="194"/>
      <c r="BT336" s="194">
        <f t="shared" si="1210"/>
        <v>0</v>
      </c>
      <c r="BU336" s="194"/>
      <c r="BV336" s="112">
        <f>BW336+BX336+BY336+BZ336</f>
        <v>0</v>
      </c>
      <c r="BW336" s="193">
        <f>BW338</f>
        <v>0</v>
      </c>
      <c r="BX336" s="193"/>
      <c r="BY336" s="194"/>
      <c r="BZ336" s="194"/>
      <c r="CA336" s="112">
        <f t="shared" ref="CA336:CA400" si="1242">CB336+CC336+CD336</f>
        <v>0</v>
      </c>
      <c r="CB336" s="193">
        <f>CB337</f>
        <v>0</v>
      </c>
      <c r="CC336" s="194"/>
      <c r="CD336" s="194"/>
      <c r="CE336" s="112">
        <f t="shared" ref="CE336:CE400" si="1243">CF336+CH336+CI336</f>
        <v>0</v>
      </c>
      <c r="CF336" s="193">
        <f>CF337</f>
        <v>0</v>
      </c>
      <c r="CG336" s="193"/>
      <c r="CH336" s="194">
        <f t="shared" si="1214"/>
        <v>0</v>
      </c>
      <c r="CI336" s="194"/>
      <c r="CJ336" s="112"/>
      <c r="CK336" s="112">
        <f>CL336+CM336+CN336+CO336</f>
        <v>0</v>
      </c>
      <c r="CL336" s="193">
        <f>CL338</f>
        <v>0</v>
      </c>
      <c r="CM336" s="193"/>
      <c r="CN336" s="194"/>
      <c r="CO336" s="194"/>
    </row>
    <row r="337" spans="2:93" s="22" customFormat="1" ht="41.25" hidden="1" customHeight="1" x14ac:dyDescent="0.25">
      <c r="B337" s="206"/>
      <c r="C337" s="111" t="s">
        <v>31</v>
      </c>
      <c r="D337" s="193">
        <f>E337+F337+G337+H337</f>
        <v>0</v>
      </c>
      <c r="E337" s="193">
        <f>SUM(E338:E340)</f>
        <v>0</v>
      </c>
      <c r="F337" s="193">
        <f>SUM(F338:F340)</f>
        <v>0</v>
      </c>
      <c r="G337" s="194"/>
      <c r="H337" s="194"/>
      <c r="I337" s="193"/>
      <c r="J337" s="307"/>
      <c r="K337" s="112">
        <f>SUM(K338:K340)</f>
        <v>0</v>
      </c>
      <c r="L337" s="307"/>
      <c r="M337" s="193">
        <f>SUM(M338:M340)</f>
        <v>0</v>
      </c>
      <c r="N337" s="307"/>
      <c r="O337" s="307"/>
      <c r="P337" s="307"/>
      <c r="Q337" s="307"/>
      <c r="R337" s="307"/>
      <c r="S337" s="193"/>
      <c r="T337" s="307"/>
      <c r="U337" s="112"/>
      <c r="V337" s="629"/>
      <c r="W337" s="193"/>
      <c r="X337" s="629" t="e">
        <f t="shared" si="1098"/>
        <v>#DIV/0!</v>
      </c>
      <c r="Y337" s="307"/>
      <c r="Z337" s="629"/>
      <c r="AA337" s="307"/>
      <c r="AB337" s="307"/>
      <c r="AC337" s="193">
        <f t="shared" si="1218"/>
        <v>0</v>
      </c>
      <c r="AD337" s="575" t="e">
        <f t="shared" si="1219"/>
        <v>#DIV/0!</v>
      </c>
      <c r="AE337" s="112">
        <f>SUM(AE338:AE340)</f>
        <v>0</v>
      </c>
      <c r="AF337" s="622"/>
      <c r="AG337" s="193"/>
      <c r="AH337" s="622" t="e">
        <f t="shared" si="1103"/>
        <v>#DIV/0!</v>
      </c>
      <c r="AI337" s="307"/>
      <c r="AJ337" s="307"/>
      <c r="AK337" s="193"/>
      <c r="AL337" s="307"/>
      <c r="AM337" s="307"/>
      <c r="AN337" s="307"/>
      <c r="AO337" s="307"/>
      <c r="AP337" s="307"/>
      <c r="AQ337" s="307"/>
      <c r="AR337" s="307"/>
      <c r="AS337" s="307"/>
      <c r="AT337" s="307"/>
      <c r="AU337" s="112">
        <f t="shared" ref="AU337" si="1244">AV337</f>
        <v>0</v>
      </c>
      <c r="AV337" s="112">
        <f>AW337+AX337+AY337+AZ337</f>
        <v>0</v>
      </c>
      <c r="AW337" s="112">
        <f>SUM(AW338:AW340)</f>
        <v>0</v>
      </c>
      <c r="AX337" s="112">
        <f>SUM(AX338:AX340)</f>
        <v>0</v>
      </c>
      <c r="AY337" s="307"/>
      <c r="AZ337" s="307"/>
      <c r="BA337" s="128">
        <f t="shared" si="1231"/>
        <v>0</v>
      </c>
      <c r="BB337" s="307"/>
      <c r="BC337" s="307"/>
      <c r="BD337" s="307"/>
      <c r="BE337" s="112">
        <f t="shared" si="1232"/>
        <v>0</v>
      </c>
      <c r="BF337" s="112">
        <f t="shared" si="1241"/>
        <v>0</v>
      </c>
      <c r="BG337" s="307"/>
      <c r="BH337" s="307"/>
      <c r="BI337" s="112">
        <f>BJ337+BK337+BL337+BM337</f>
        <v>0</v>
      </c>
      <c r="BJ337" s="193">
        <v>0</v>
      </c>
      <c r="BK337" s="193"/>
      <c r="BL337" s="194"/>
      <c r="BM337" s="194"/>
      <c r="BN337" s="112"/>
      <c r="BO337" s="112">
        <f>BP337+BQ337+BR337+BS337</f>
        <v>0</v>
      </c>
      <c r="BP337" s="193">
        <v>0</v>
      </c>
      <c r="BQ337" s="193"/>
      <c r="BR337" s="194"/>
      <c r="BS337" s="194"/>
      <c r="BT337" s="194">
        <f t="shared" si="1210"/>
        <v>0</v>
      </c>
      <c r="BU337" s="194"/>
      <c r="BV337" s="112">
        <f>BW337+BX337+BY337+BZ337</f>
        <v>0</v>
      </c>
      <c r="BW337" s="193">
        <v>0</v>
      </c>
      <c r="BX337" s="193"/>
      <c r="BY337" s="194"/>
      <c r="BZ337" s="194"/>
      <c r="CA337" s="112">
        <f t="shared" si="1242"/>
        <v>0</v>
      </c>
      <c r="CB337" s="193">
        <f>CF337-BW337</f>
        <v>0</v>
      </c>
      <c r="CC337" s="194"/>
      <c r="CD337" s="194"/>
      <c r="CE337" s="112">
        <f t="shared" si="1243"/>
        <v>0</v>
      </c>
      <c r="CF337" s="193">
        <v>0</v>
      </c>
      <c r="CG337" s="193"/>
      <c r="CH337" s="194">
        <f t="shared" si="1214"/>
        <v>0</v>
      </c>
      <c r="CI337" s="194"/>
      <c r="CJ337" s="112"/>
      <c r="CK337" s="112">
        <f>CL337+CM337+CN337+CO337</f>
        <v>0</v>
      </c>
      <c r="CL337" s="193">
        <v>0</v>
      </c>
      <c r="CM337" s="193"/>
      <c r="CN337" s="194"/>
      <c r="CO337" s="194"/>
    </row>
    <row r="338" spans="2:93" s="39" customFormat="1" ht="24" hidden="1" customHeight="1" x14ac:dyDescent="0.25">
      <c r="B338" s="209"/>
      <c r="C338" s="124" t="s">
        <v>39</v>
      </c>
      <c r="D338" s="188">
        <f>E338</f>
        <v>0</v>
      </c>
      <c r="E338" s="188">
        <v>0</v>
      </c>
      <c r="F338" s="188"/>
      <c r="G338" s="189"/>
      <c r="H338" s="189"/>
      <c r="I338" s="188"/>
      <c r="J338" s="37"/>
      <c r="K338" s="130">
        <v>0</v>
      </c>
      <c r="L338" s="37"/>
      <c r="M338" s="188"/>
      <c r="N338" s="37"/>
      <c r="O338" s="37"/>
      <c r="P338" s="37"/>
      <c r="Q338" s="37"/>
      <c r="R338" s="37"/>
      <c r="S338" s="188"/>
      <c r="T338" s="37"/>
      <c r="U338" s="130"/>
      <c r="V338" s="629"/>
      <c r="W338" s="188"/>
      <c r="X338" s="629" t="e">
        <f t="shared" si="1098"/>
        <v>#DIV/0!</v>
      </c>
      <c r="Y338" s="37"/>
      <c r="Z338" s="629"/>
      <c r="AA338" s="37"/>
      <c r="AB338" s="37"/>
      <c r="AC338" s="188">
        <f t="shared" si="1218"/>
        <v>0</v>
      </c>
      <c r="AD338" s="575" t="e">
        <f t="shared" si="1219"/>
        <v>#DIV/0!</v>
      </c>
      <c r="AE338" s="130">
        <v>0</v>
      </c>
      <c r="AF338" s="622"/>
      <c r="AG338" s="188"/>
      <c r="AH338" s="622" t="e">
        <f t="shared" si="1103"/>
        <v>#DIV/0!</v>
      </c>
      <c r="AI338" s="37"/>
      <c r="AJ338" s="37"/>
      <c r="AK338" s="188"/>
      <c r="AL338" s="37"/>
      <c r="AM338" s="37"/>
      <c r="AN338" s="37"/>
      <c r="AO338" s="37"/>
      <c r="AP338" s="37"/>
      <c r="AQ338" s="37"/>
      <c r="AR338" s="37"/>
      <c r="AS338" s="37"/>
      <c r="AT338" s="37"/>
      <c r="AU338" s="130">
        <f>AV338</f>
        <v>0</v>
      </c>
      <c r="AV338" s="130">
        <f>AW338</f>
        <v>0</v>
      </c>
      <c r="AW338" s="130">
        <v>0</v>
      </c>
      <c r="AX338" s="130"/>
      <c r="AY338" s="37"/>
      <c r="AZ338" s="37"/>
      <c r="BA338" s="128">
        <f t="shared" si="1231"/>
        <v>0</v>
      </c>
      <c r="BB338" s="37"/>
      <c r="BC338" s="37"/>
      <c r="BD338" s="37"/>
      <c r="BE338" s="130">
        <f t="shared" si="1232"/>
        <v>0</v>
      </c>
      <c r="BF338" s="130">
        <f t="shared" si="1241"/>
        <v>0</v>
      </c>
      <c r="BG338" s="37"/>
      <c r="BH338" s="37"/>
      <c r="BI338" s="130">
        <f>BJ338</f>
        <v>0</v>
      </c>
      <c r="BJ338" s="188">
        <v>0</v>
      </c>
      <c r="BK338" s="188"/>
      <c r="BL338" s="189"/>
      <c r="BM338" s="189"/>
      <c r="BN338" s="130"/>
      <c r="BO338" s="130">
        <f>BP338</f>
        <v>0</v>
      </c>
      <c r="BP338" s="188">
        <v>0</v>
      </c>
      <c r="BQ338" s="188"/>
      <c r="BR338" s="189"/>
      <c r="BS338" s="189"/>
      <c r="BT338" s="189">
        <f t="shared" si="1210"/>
        <v>0</v>
      </c>
      <c r="BU338" s="189"/>
      <c r="BV338" s="130">
        <f>BW338</f>
        <v>0</v>
      </c>
      <c r="BW338" s="188">
        <v>0</v>
      </c>
      <c r="BX338" s="188"/>
      <c r="BY338" s="189"/>
      <c r="BZ338" s="189"/>
      <c r="CA338" s="130">
        <f t="shared" si="1242"/>
        <v>0</v>
      </c>
      <c r="CB338" s="188"/>
      <c r="CC338" s="189"/>
      <c r="CD338" s="189"/>
      <c r="CE338" s="130">
        <f t="shared" si="1243"/>
        <v>0</v>
      </c>
      <c r="CF338" s="188">
        <f t="shared" ref="CF338:CF402" si="1245">BW338</f>
        <v>0</v>
      </c>
      <c r="CG338" s="188"/>
      <c r="CH338" s="189">
        <f t="shared" si="1214"/>
        <v>0</v>
      </c>
      <c r="CI338" s="189"/>
      <c r="CJ338" s="130"/>
      <c r="CK338" s="130">
        <f>CL338</f>
        <v>0</v>
      </c>
      <c r="CL338" s="188">
        <v>0</v>
      </c>
      <c r="CM338" s="188"/>
      <c r="CN338" s="189"/>
      <c r="CO338" s="189"/>
    </row>
    <row r="339" spans="2:93" s="39" customFormat="1" ht="30.75" hidden="1" customHeight="1" x14ac:dyDescent="0.25">
      <c r="B339" s="209"/>
      <c r="C339" s="124" t="s">
        <v>40</v>
      </c>
      <c r="D339" s="188">
        <f t="shared" ref="D339:D340" si="1246">E339</f>
        <v>0</v>
      </c>
      <c r="E339" s="188">
        <v>0</v>
      </c>
      <c r="F339" s="188"/>
      <c r="G339" s="189"/>
      <c r="H339" s="189"/>
      <c r="I339" s="188"/>
      <c r="J339" s="37"/>
      <c r="K339" s="130">
        <v>0</v>
      </c>
      <c r="L339" s="37"/>
      <c r="M339" s="188"/>
      <c r="N339" s="37"/>
      <c r="O339" s="37"/>
      <c r="P339" s="37"/>
      <c r="Q339" s="37"/>
      <c r="R339" s="37"/>
      <c r="S339" s="188"/>
      <c r="T339" s="37"/>
      <c r="U339" s="130"/>
      <c r="V339" s="629"/>
      <c r="W339" s="188"/>
      <c r="X339" s="629" t="e">
        <f t="shared" si="1098"/>
        <v>#DIV/0!</v>
      </c>
      <c r="Y339" s="37"/>
      <c r="Z339" s="629"/>
      <c r="AA339" s="37"/>
      <c r="AB339" s="37"/>
      <c r="AC339" s="188">
        <f t="shared" si="1218"/>
        <v>0</v>
      </c>
      <c r="AD339" s="575" t="e">
        <f t="shared" si="1219"/>
        <v>#DIV/0!</v>
      </c>
      <c r="AE339" s="130">
        <v>0</v>
      </c>
      <c r="AF339" s="622"/>
      <c r="AG339" s="188"/>
      <c r="AH339" s="622" t="e">
        <f t="shared" si="1103"/>
        <v>#DIV/0!</v>
      </c>
      <c r="AI339" s="37"/>
      <c r="AJ339" s="37"/>
      <c r="AK339" s="188"/>
      <c r="AL339" s="37"/>
      <c r="AM339" s="37"/>
      <c r="AN339" s="37"/>
      <c r="AO339" s="37"/>
      <c r="AP339" s="37"/>
      <c r="AQ339" s="37"/>
      <c r="AR339" s="37"/>
      <c r="AS339" s="37"/>
      <c r="AT339" s="37"/>
      <c r="AU339" s="130"/>
      <c r="AV339" s="130">
        <f t="shared" ref="AV339:AV340" si="1247">AW339</f>
        <v>0</v>
      </c>
      <c r="AW339" s="130">
        <v>0</v>
      </c>
      <c r="AX339" s="130"/>
      <c r="AY339" s="37"/>
      <c r="AZ339" s="37"/>
      <c r="BA339" s="128">
        <f t="shared" si="1231"/>
        <v>0</v>
      </c>
      <c r="BB339" s="37"/>
      <c r="BC339" s="37"/>
      <c r="BD339" s="37"/>
      <c r="BE339" s="130">
        <f t="shared" si="1232"/>
        <v>0</v>
      </c>
      <c r="BF339" s="130">
        <f t="shared" si="1241"/>
        <v>0</v>
      </c>
      <c r="BG339" s="37"/>
      <c r="BH339" s="37"/>
      <c r="BI339" s="37"/>
      <c r="BJ339" s="189"/>
      <c r="BK339" s="189"/>
      <c r="BL339" s="189"/>
      <c r="BM339" s="189"/>
      <c r="BN339" s="37"/>
      <c r="BO339" s="37"/>
      <c r="BP339" s="189"/>
      <c r="BQ339" s="189"/>
      <c r="BR339" s="189"/>
      <c r="BS339" s="189"/>
      <c r="BT339" s="189">
        <f t="shared" si="1210"/>
        <v>0</v>
      </c>
      <c r="BU339" s="189"/>
      <c r="BV339" s="37"/>
      <c r="BW339" s="189"/>
      <c r="BX339" s="189"/>
      <c r="BY339" s="189"/>
      <c r="BZ339" s="189"/>
      <c r="CA339" s="37">
        <f t="shared" si="1242"/>
        <v>0</v>
      </c>
      <c r="CB339" s="189"/>
      <c r="CC339" s="189"/>
      <c r="CD339" s="189"/>
      <c r="CE339" s="37">
        <f t="shared" si="1243"/>
        <v>0</v>
      </c>
      <c r="CF339" s="189">
        <f t="shared" si="1245"/>
        <v>0</v>
      </c>
      <c r="CG339" s="189"/>
      <c r="CH339" s="189">
        <f t="shared" si="1214"/>
        <v>0</v>
      </c>
      <c r="CI339" s="189"/>
      <c r="CJ339" s="37"/>
      <c r="CK339" s="37"/>
      <c r="CL339" s="189"/>
      <c r="CM339" s="189"/>
      <c r="CN339" s="189"/>
      <c r="CO339" s="189"/>
    </row>
    <row r="340" spans="2:93" s="39" customFormat="1" ht="60.75" hidden="1" customHeight="1" x14ac:dyDescent="0.25">
      <c r="B340" s="209"/>
      <c r="C340" s="124" t="s">
        <v>43</v>
      </c>
      <c r="D340" s="188">
        <f t="shared" si="1246"/>
        <v>0</v>
      </c>
      <c r="E340" s="189"/>
      <c r="F340" s="189"/>
      <c r="G340" s="189"/>
      <c r="H340" s="189"/>
      <c r="I340" s="188"/>
      <c r="J340" s="37"/>
      <c r="K340" s="37"/>
      <c r="L340" s="37"/>
      <c r="M340" s="188"/>
      <c r="N340" s="37"/>
      <c r="O340" s="37"/>
      <c r="P340" s="37"/>
      <c r="Q340" s="37"/>
      <c r="R340" s="37"/>
      <c r="S340" s="188"/>
      <c r="T340" s="37"/>
      <c r="U340" s="37"/>
      <c r="V340" s="629"/>
      <c r="W340" s="188"/>
      <c r="X340" s="629" t="e">
        <f t="shared" si="1098"/>
        <v>#DIV/0!</v>
      </c>
      <c r="Y340" s="37"/>
      <c r="Z340" s="629"/>
      <c r="AA340" s="37"/>
      <c r="AB340" s="37"/>
      <c r="AC340" s="188">
        <f t="shared" si="1218"/>
        <v>0</v>
      </c>
      <c r="AD340" s="575" t="e">
        <f t="shared" si="1219"/>
        <v>#DIV/0!</v>
      </c>
      <c r="AE340" s="37"/>
      <c r="AF340" s="622"/>
      <c r="AG340" s="188"/>
      <c r="AH340" s="622" t="e">
        <f t="shared" si="1103"/>
        <v>#DIV/0!</v>
      </c>
      <c r="AI340" s="37"/>
      <c r="AJ340" s="37"/>
      <c r="AK340" s="188"/>
      <c r="AL340" s="37"/>
      <c r="AM340" s="37"/>
      <c r="AN340" s="37"/>
      <c r="AO340" s="37"/>
      <c r="AP340" s="37"/>
      <c r="AQ340" s="37"/>
      <c r="AR340" s="37"/>
      <c r="AS340" s="37"/>
      <c r="AT340" s="37"/>
      <c r="AU340" s="130"/>
      <c r="AV340" s="130">
        <f t="shared" si="1247"/>
        <v>0</v>
      </c>
      <c r="AW340" s="37"/>
      <c r="AX340" s="37"/>
      <c r="AY340" s="37"/>
      <c r="AZ340" s="37"/>
      <c r="BA340" s="128">
        <f t="shared" si="1231"/>
        <v>0</v>
      </c>
      <c r="BB340" s="37"/>
      <c r="BC340" s="37"/>
      <c r="BD340" s="37"/>
      <c r="BE340" s="130">
        <f t="shared" si="1232"/>
        <v>0</v>
      </c>
      <c r="BF340" s="37">
        <f t="shared" si="1241"/>
        <v>0</v>
      </c>
      <c r="BG340" s="37"/>
      <c r="BH340" s="37"/>
      <c r="BI340" s="37"/>
      <c r="BJ340" s="189"/>
      <c r="BK340" s="189"/>
      <c r="BL340" s="189"/>
      <c r="BM340" s="189"/>
      <c r="BN340" s="37"/>
      <c r="BO340" s="37"/>
      <c r="BP340" s="189"/>
      <c r="BQ340" s="189"/>
      <c r="BR340" s="189"/>
      <c r="BS340" s="189"/>
      <c r="BT340" s="189">
        <f t="shared" si="1210"/>
        <v>0</v>
      </c>
      <c r="BU340" s="189"/>
      <c r="BV340" s="37"/>
      <c r="BW340" s="189"/>
      <c r="BX340" s="189"/>
      <c r="BY340" s="189"/>
      <c r="BZ340" s="189"/>
      <c r="CA340" s="37">
        <f t="shared" si="1242"/>
        <v>0</v>
      </c>
      <c r="CB340" s="189"/>
      <c r="CC340" s="189"/>
      <c r="CD340" s="189"/>
      <c r="CE340" s="37">
        <f t="shared" si="1243"/>
        <v>0</v>
      </c>
      <c r="CF340" s="189">
        <f t="shared" si="1245"/>
        <v>0</v>
      </c>
      <c r="CG340" s="189"/>
      <c r="CH340" s="189">
        <f t="shared" si="1214"/>
        <v>0</v>
      </c>
      <c r="CI340" s="189"/>
      <c r="CJ340" s="37"/>
      <c r="CK340" s="37"/>
      <c r="CL340" s="189"/>
      <c r="CM340" s="189"/>
      <c r="CN340" s="189"/>
      <c r="CO340" s="189"/>
    </row>
    <row r="341" spans="2:93" s="22" customFormat="1" ht="116.25" hidden="1" customHeight="1" x14ac:dyDescent="0.25">
      <c r="B341" s="206" t="s">
        <v>62</v>
      </c>
      <c r="C341" s="111" t="s">
        <v>41</v>
      </c>
      <c r="D341" s="193" t="e">
        <f>E341+F341+G341+H341</f>
        <v>#REF!</v>
      </c>
      <c r="E341" s="193" t="e">
        <f>E342+E346</f>
        <v>#REF!</v>
      </c>
      <c r="F341" s="193"/>
      <c r="G341" s="194"/>
      <c r="H341" s="194"/>
      <c r="I341" s="193"/>
      <c r="J341" s="307"/>
      <c r="K341" s="112" t="e">
        <f>K342+K346</f>
        <v>#REF!</v>
      </c>
      <c r="L341" s="307"/>
      <c r="M341" s="193"/>
      <c r="N341" s="307"/>
      <c r="O341" s="307"/>
      <c r="P341" s="307"/>
      <c r="Q341" s="307"/>
      <c r="R341" s="307"/>
      <c r="S341" s="193"/>
      <c r="T341" s="307"/>
      <c r="U341" s="112"/>
      <c r="V341" s="629"/>
      <c r="W341" s="193"/>
      <c r="X341" s="629" t="e">
        <f t="shared" si="1098"/>
        <v>#DIV/0!</v>
      </c>
      <c r="Y341" s="307"/>
      <c r="Z341" s="629"/>
      <c r="AA341" s="307"/>
      <c r="AB341" s="307"/>
      <c r="AC341" s="193" t="e">
        <f t="shared" si="1218"/>
        <v>#REF!</v>
      </c>
      <c r="AD341" s="575" t="e">
        <f t="shared" si="1219"/>
        <v>#REF!</v>
      </c>
      <c r="AE341" s="112" t="e">
        <f>AE342+AE346</f>
        <v>#REF!</v>
      </c>
      <c r="AF341" s="622"/>
      <c r="AG341" s="193"/>
      <c r="AH341" s="622" t="e">
        <f t="shared" si="1103"/>
        <v>#DIV/0!</v>
      </c>
      <c r="AI341" s="307"/>
      <c r="AJ341" s="307"/>
      <c r="AK341" s="193"/>
      <c r="AL341" s="307"/>
      <c r="AM341" s="307"/>
      <c r="AN341" s="307"/>
      <c r="AO341" s="307"/>
      <c r="AP341" s="307"/>
      <c r="AQ341" s="307"/>
      <c r="AR341" s="307"/>
      <c r="AS341" s="307"/>
      <c r="AT341" s="307"/>
      <c r="AU341" s="112" t="e">
        <f t="shared" ref="AU341:AU342" si="1248">AV341</f>
        <v>#REF!</v>
      </c>
      <c r="AV341" s="112" t="e">
        <f>AW341+AX341+AY341+AZ341</f>
        <v>#REF!</v>
      </c>
      <c r="AW341" s="112" t="e">
        <f>AW342+AW346</f>
        <v>#REF!</v>
      </c>
      <c r="AX341" s="112"/>
      <c r="AY341" s="307"/>
      <c r="AZ341" s="307"/>
      <c r="BA341" s="128">
        <f t="shared" si="1231"/>
        <v>0</v>
      </c>
      <c r="BB341" s="307"/>
      <c r="BC341" s="307"/>
      <c r="BD341" s="307"/>
      <c r="BE341" s="112" t="e">
        <f t="shared" si="1232"/>
        <v>#REF!</v>
      </c>
      <c r="BF341" s="112" t="e">
        <f t="shared" si="1241"/>
        <v>#REF!</v>
      </c>
      <c r="BG341" s="307"/>
      <c r="BH341" s="307"/>
      <c r="BI341" s="112" t="e">
        <f>BJ341+BK341+BL341+BM341</f>
        <v>#REF!</v>
      </c>
      <c r="BJ341" s="193" t="e">
        <f>BJ342+BJ346</f>
        <v>#REF!</v>
      </c>
      <c r="BK341" s="193"/>
      <c r="BL341" s="194"/>
      <c r="BM341" s="194"/>
      <c r="BN341" s="112"/>
      <c r="BO341" s="112" t="e">
        <f>BP341+BQ341+BR341+BS341</f>
        <v>#REF!</v>
      </c>
      <c r="BP341" s="193" t="e">
        <f>BP342+BP346</f>
        <v>#REF!</v>
      </c>
      <c r="BQ341" s="193"/>
      <c r="BR341" s="194"/>
      <c r="BS341" s="194"/>
      <c r="BT341" s="194">
        <f t="shared" si="1210"/>
        <v>0</v>
      </c>
      <c r="BU341" s="194"/>
      <c r="BV341" s="112">
        <f>BW341+BX341+BY341+BZ341</f>
        <v>0</v>
      </c>
      <c r="BW341" s="193">
        <f>BW342+BW346</f>
        <v>0</v>
      </c>
      <c r="BX341" s="193"/>
      <c r="BY341" s="194"/>
      <c r="BZ341" s="194"/>
      <c r="CA341" s="112">
        <f t="shared" si="1242"/>
        <v>0</v>
      </c>
      <c r="CB341" s="193"/>
      <c r="CC341" s="194"/>
      <c r="CD341" s="194"/>
      <c r="CE341" s="112">
        <f t="shared" si="1243"/>
        <v>0</v>
      </c>
      <c r="CF341" s="193">
        <f t="shared" si="1245"/>
        <v>0</v>
      </c>
      <c r="CG341" s="193"/>
      <c r="CH341" s="194">
        <f t="shared" si="1214"/>
        <v>0</v>
      </c>
      <c r="CI341" s="194"/>
      <c r="CJ341" s="112"/>
      <c r="CK341" s="112">
        <f>CL341+CM341+CN341+CO341</f>
        <v>0</v>
      </c>
      <c r="CL341" s="193">
        <f>CL342+CL346</f>
        <v>0</v>
      </c>
      <c r="CM341" s="193"/>
      <c r="CN341" s="194"/>
      <c r="CO341" s="194"/>
    </row>
    <row r="342" spans="2:93" s="22" customFormat="1" ht="41.25" hidden="1" customHeight="1" x14ac:dyDescent="0.25">
      <c r="B342" s="206"/>
      <c r="C342" s="111" t="s">
        <v>31</v>
      </c>
      <c r="D342" s="193" t="e">
        <f>E342+F342+G342+H342</f>
        <v>#REF!</v>
      </c>
      <c r="E342" s="193" t="e">
        <f>E343+E344</f>
        <v>#REF!</v>
      </c>
      <c r="F342" s="193"/>
      <c r="G342" s="194"/>
      <c r="H342" s="194"/>
      <c r="I342" s="193"/>
      <c r="J342" s="307"/>
      <c r="K342" s="112" t="e">
        <f>K343+K344</f>
        <v>#REF!</v>
      </c>
      <c r="L342" s="307"/>
      <c r="M342" s="193"/>
      <c r="N342" s="307"/>
      <c r="O342" s="307"/>
      <c r="P342" s="307"/>
      <c r="Q342" s="307"/>
      <c r="R342" s="307"/>
      <c r="S342" s="193"/>
      <c r="T342" s="307"/>
      <c r="U342" s="112"/>
      <c r="V342" s="629"/>
      <c r="W342" s="193"/>
      <c r="X342" s="629" t="e">
        <f t="shared" si="1098"/>
        <v>#DIV/0!</v>
      </c>
      <c r="Y342" s="307"/>
      <c r="Z342" s="629"/>
      <c r="AA342" s="307"/>
      <c r="AB342" s="307"/>
      <c r="AC342" s="193" t="e">
        <f t="shared" si="1218"/>
        <v>#REF!</v>
      </c>
      <c r="AD342" s="575" t="e">
        <f t="shared" si="1219"/>
        <v>#REF!</v>
      </c>
      <c r="AE342" s="112" t="e">
        <f>AE343+AE344</f>
        <v>#REF!</v>
      </c>
      <c r="AF342" s="622"/>
      <c r="AG342" s="193"/>
      <c r="AH342" s="622" t="e">
        <f t="shared" si="1103"/>
        <v>#DIV/0!</v>
      </c>
      <c r="AI342" s="307"/>
      <c r="AJ342" s="307"/>
      <c r="AK342" s="193"/>
      <c r="AL342" s="307"/>
      <c r="AM342" s="307"/>
      <c r="AN342" s="307"/>
      <c r="AO342" s="307"/>
      <c r="AP342" s="307"/>
      <c r="AQ342" s="307"/>
      <c r="AR342" s="307"/>
      <c r="AS342" s="307"/>
      <c r="AT342" s="307"/>
      <c r="AU342" s="112" t="e">
        <f t="shared" si="1248"/>
        <v>#REF!</v>
      </c>
      <c r="AV342" s="112" t="e">
        <f>AW342+AX342+AY342+AZ342</f>
        <v>#REF!</v>
      </c>
      <c r="AW342" s="112" t="e">
        <f>AW343+AW344</f>
        <v>#REF!</v>
      </c>
      <c r="AX342" s="112"/>
      <c r="AY342" s="307"/>
      <c r="AZ342" s="307"/>
      <c r="BA342" s="102">
        <f t="shared" si="1231"/>
        <v>0</v>
      </c>
      <c r="BB342" s="307"/>
      <c r="BC342" s="307"/>
      <c r="BD342" s="307"/>
      <c r="BE342" s="112" t="e">
        <f t="shared" si="1232"/>
        <v>#REF!</v>
      </c>
      <c r="BF342" s="112" t="e">
        <f t="shared" si="1241"/>
        <v>#REF!</v>
      </c>
      <c r="BG342" s="307"/>
      <c r="BH342" s="307"/>
      <c r="BI342" s="112" t="e">
        <f>BJ342+BK342+BL342+BM342</f>
        <v>#REF!</v>
      </c>
      <c r="BJ342" s="193" t="e">
        <f>SUM(BJ343:BJ345)</f>
        <v>#REF!</v>
      </c>
      <c r="BK342" s="193"/>
      <c r="BL342" s="194"/>
      <c r="BM342" s="194"/>
      <c r="BN342" s="112"/>
      <c r="BO342" s="112" t="e">
        <f>BP342+BQ342+BR342+BS342</f>
        <v>#REF!</v>
      </c>
      <c r="BP342" s="193" t="e">
        <f>SUM(BP343:BP345)</f>
        <v>#REF!</v>
      </c>
      <c r="BQ342" s="193"/>
      <c r="BR342" s="194"/>
      <c r="BS342" s="194"/>
      <c r="BT342" s="194">
        <f t="shared" si="1210"/>
        <v>0</v>
      </c>
      <c r="BU342" s="194"/>
      <c r="BV342" s="112">
        <f>BW342+BX342+BY342+BZ342</f>
        <v>0</v>
      </c>
      <c r="BW342" s="193">
        <f>SUM(BW343:BW345)</f>
        <v>0</v>
      </c>
      <c r="BX342" s="193"/>
      <c r="BY342" s="194"/>
      <c r="BZ342" s="194"/>
      <c r="CA342" s="112">
        <f t="shared" si="1242"/>
        <v>0</v>
      </c>
      <c r="CB342" s="193"/>
      <c r="CC342" s="194"/>
      <c r="CD342" s="194"/>
      <c r="CE342" s="112">
        <f t="shared" si="1243"/>
        <v>0</v>
      </c>
      <c r="CF342" s="193">
        <f t="shared" si="1245"/>
        <v>0</v>
      </c>
      <c r="CG342" s="193"/>
      <c r="CH342" s="194">
        <f t="shared" si="1214"/>
        <v>0</v>
      </c>
      <c r="CI342" s="194"/>
      <c r="CJ342" s="112"/>
      <c r="CK342" s="112">
        <f>CL342+CM342+CN342+CO342</f>
        <v>0</v>
      </c>
      <c r="CL342" s="193">
        <f>SUM(CL343:CL345)</f>
        <v>0</v>
      </c>
      <c r="CM342" s="193"/>
      <c r="CN342" s="194"/>
      <c r="CO342" s="194"/>
    </row>
    <row r="343" spans="2:93" s="39" customFormat="1" ht="33" hidden="1" customHeight="1" x14ac:dyDescent="0.25">
      <c r="B343" s="209"/>
      <c r="C343" s="135" t="s">
        <v>42</v>
      </c>
      <c r="D343" s="189" t="e">
        <f>E343</f>
        <v>#REF!</v>
      </c>
      <c r="E343" s="189" t="e">
        <f>#REF!</f>
        <v>#REF!</v>
      </c>
      <c r="F343" s="189"/>
      <c r="G343" s="189"/>
      <c r="H343" s="189"/>
      <c r="I343" s="189"/>
      <c r="J343" s="37"/>
      <c r="K343" s="37" t="e">
        <f>#REF!</f>
        <v>#REF!</v>
      </c>
      <c r="L343" s="37"/>
      <c r="M343" s="189"/>
      <c r="N343" s="37"/>
      <c r="O343" s="37"/>
      <c r="P343" s="37"/>
      <c r="Q343" s="37"/>
      <c r="R343" s="37"/>
      <c r="S343" s="189"/>
      <c r="T343" s="37"/>
      <c r="U343" s="37"/>
      <c r="V343" s="629"/>
      <c r="W343" s="189"/>
      <c r="X343" s="629" t="e">
        <f t="shared" si="1098"/>
        <v>#DIV/0!</v>
      </c>
      <c r="Y343" s="37"/>
      <c r="Z343" s="629"/>
      <c r="AA343" s="37"/>
      <c r="AB343" s="37"/>
      <c r="AC343" s="189" t="e">
        <f t="shared" si="1218"/>
        <v>#REF!</v>
      </c>
      <c r="AD343" s="575" t="e">
        <f t="shared" si="1219"/>
        <v>#REF!</v>
      </c>
      <c r="AE343" s="37" t="e">
        <f>#REF!</f>
        <v>#REF!</v>
      </c>
      <c r="AF343" s="622"/>
      <c r="AG343" s="189"/>
      <c r="AH343" s="622" t="e">
        <f t="shared" si="1103"/>
        <v>#DIV/0!</v>
      </c>
      <c r="AI343" s="37"/>
      <c r="AJ343" s="37"/>
      <c r="AK343" s="189"/>
      <c r="AL343" s="37"/>
      <c r="AM343" s="37"/>
      <c r="AN343" s="37"/>
      <c r="AO343" s="37"/>
      <c r="AP343" s="37"/>
      <c r="AQ343" s="37"/>
      <c r="AR343" s="37"/>
      <c r="AS343" s="37"/>
      <c r="AT343" s="37"/>
      <c r="AU343" s="130" t="e">
        <f>AV343</f>
        <v>#REF!</v>
      </c>
      <c r="AV343" s="37" t="e">
        <f>AW343</f>
        <v>#REF!</v>
      </c>
      <c r="AW343" s="37" t="e">
        <f>#REF!</f>
        <v>#REF!</v>
      </c>
      <c r="AX343" s="37"/>
      <c r="AY343" s="37"/>
      <c r="AZ343" s="37"/>
      <c r="BA343" s="102">
        <f t="shared" si="1231"/>
        <v>0</v>
      </c>
      <c r="BB343" s="37"/>
      <c r="BC343" s="37"/>
      <c r="BD343" s="37"/>
      <c r="BE343" s="37" t="e">
        <f t="shared" si="1232"/>
        <v>#REF!</v>
      </c>
      <c r="BF343" s="37" t="e">
        <f t="shared" si="1241"/>
        <v>#REF!</v>
      </c>
      <c r="BG343" s="37"/>
      <c r="BH343" s="37"/>
      <c r="BI343" s="37" t="e">
        <f>BJ343</f>
        <v>#REF!</v>
      </c>
      <c r="BJ343" s="189" t="e">
        <f>AV343</f>
        <v>#REF!</v>
      </c>
      <c r="BK343" s="189"/>
      <c r="BL343" s="189"/>
      <c r="BM343" s="189"/>
      <c r="BN343" s="37"/>
      <c r="BO343" s="37" t="e">
        <f>BP343</f>
        <v>#REF!</v>
      </c>
      <c r="BP343" s="189" t="e">
        <f>#REF!</f>
        <v>#REF!</v>
      </c>
      <c r="BQ343" s="189"/>
      <c r="BR343" s="189"/>
      <c r="BS343" s="189"/>
      <c r="BT343" s="189">
        <f t="shared" si="1210"/>
        <v>0</v>
      </c>
      <c r="BU343" s="189"/>
      <c r="BV343" s="37">
        <f>BW343</f>
        <v>0</v>
      </c>
      <c r="BW343" s="189">
        <f>BC343</f>
        <v>0</v>
      </c>
      <c r="BX343" s="189"/>
      <c r="BY343" s="189"/>
      <c r="BZ343" s="189"/>
      <c r="CA343" s="37">
        <f t="shared" si="1242"/>
        <v>0</v>
      </c>
      <c r="CB343" s="189"/>
      <c r="CC343" s="189"/>
      <c r="CD343" s="189"/>
      <c r="CE343" s="37">
        <f t="shared" si="1243"/>
        <v>0</v>
      </c>
      <c r="CF343" s="189">
        <f t="shared" si="1245"/>
        <v>0</v>
      </c>
      <c r="CG343" s="189"/>
      <c r="CH343" s="189">
        <f t="shared" si="1214"/>
        <v>0</v>
      </c>
      <c r="CI343" s="189"/>
      <c r="CJ343" s="37"/>
      <c r="CK343" s="37">
        <f>CL343</f>
        <v>0</v>
      </c>
      <c r="CL343" s="189">
        <f>BY343</f>
        <v>0</v>
      </c>
      <c r="CM343" s="189"/>
      <c r="CN343" s="189"/>
      <c r="CO343" s="189"/>
    </row>
    <row r="344" spans="2:93" s="39" customFormat="1" ht="64.5" hidden="1" customHeight="1" x14ac:dyDescent="0.25">
      <c r="B344" s="209"/>
      <c r="C344" s="124" t="s">
        <v>40</v>
      </c>
      <c r="D344" s="189">
        <f>E344</f>
        <v>0</v>
      </c>
      <c r="E344" s="189">
        <v>0</v>
      </c>
      <c r="F344" s="189"/>
      <c r="G344" s="189"/>
      <c r="H344" s="189"/>
      <c r="I344" s="189"/>
      <c r="J344" s="37"/>
      <c r="K344" s="37">
        <v>0</v>
      </c>
      <c r="L344" s="37"/>
      <c r="M344" s="189"/>
      <c r="N344" s="37"/>
      <c r="O344" s="37"/>
      <c r="P344" s="37"/>
      <c r="Q344" s="37"/>
      <c r="R344" s="37"/>
      <c r="S344" s="189"/>
      <c r="T344" s="37"/>
      <c r="U344" s="37"/>
      <c r="V344" s="629"/>
      <c r="W344" s="189"/>
      <c r="X344" s="629" t="e">
        <f t="shared" si="1098"/>
        <v>#DIV/0!</v>
      </c>
      <c r="Y344" s="37"/>
      <c r="Z344" s="629"/>
      <c r="AA344" s="37"/>
      <c r="AB344" s="37"/>
      <c r="AC344" s="189">
        <f t="shared" si="1218"/>
        <v>0</v>
      </c>
      <c r="AD344" s="575" t="e">
        <f t="shared" si="1219"/>
        <v>#DIV/0!</v>
      </c>
      <c r="AE344" s="37">
        <v>0</v>
      </c>
      <c r="AF344" s="622"/>
      <c r="AG344" s="189"/>
      <c r="AH344" s="622" t="e">
        <f t="shared" si="1103"/>
        <v>#DIV/0!</v>
      </c>
      <c r="AI344" s="37"/>
      <c r="AJ344" s="37"/>
      <c r="AK344" s="189"/>
      <c r="AL344" s="37"/>
      <c r="AM344" s="37"/>
      <c r="AN344" s="37"/>
      <c r="AO344" s="37"/>
      <c r="AP344" s="37"/>
      <c r="AQ344" s="37"/>
      <c r="AR344" s="37"/>
      <c r="AS344" s="37"/>
      <c r="AT344" s="37"/>
      <c r="AU344" s="130"/>
      <c r="AV344" s="37">
        <f>AW344</f>
        <v>0</v>
      </c>
      <c r="AW344" s="37">
        <v>0</v>
      </c>
      <c r="AX344" s="37"/>
      <c r="AY344" s="37"/>
      <c r="AZ344" s="37"/>
      <c r="BA344" s="102">
        <f t="shared" si="1231"/>
        <v>0</v>
      </c>
      <c r="BB344" s="37"/>
      <c r="BC344" s="37"/>
      <c r="BD344" s="37"/>
      <c r="BE344" s="37">
        <f t="shared" si="1232"/>
        <v>0</v>
      </c>
      <c r="BF344" s="37">
        <f t="shared" si="1241"/>
        <v>0</v>
      </c>
      <c r="BG344" s="37"/>
      <c r="BH344" s="37"/>
      <c r="BI344" s="37"/>
      <c r="BJ344" s="189"/>
      <c r="BK344" s="189"/>
      <c r="BL344" s="189"/>
      <c r="BM344" s="189"/>
      <c r="BN344" s="37"/>
      <c r="BO344" s="37"/>
      <c r="BP344" s="189"/>
      <c r="BQ344" s="189"/>
      <c r="BR344" s="189"/>
      <c r="BS344" s="189"/>
      <c r="BT344" s="189">
        <f t="shared" si="1210"/>
        <v>0</v>
      </c>
      <c r="BU344" s="189"/>
      <c r="BV344" s="37"/>
      <c r="BW344" s="189"/>
      <c r="BX344" s="189"/>
      <c r="BY344" s="189"/>
      <c r="BZ344" s="189"/>
      <c r="CA344" s="37">
        <f t="shared" si="1242"/>
        <v>0</v>
      </c>
      <c r="CB344" s="189"/>
      <c r="CC344" s="189"/>
      <c r="CD344" s="189"/>
      <c r="CE344" s="37">
        <f t="shared" si="1243"/>
        <v>0</v>
      </c>
      <c r="CF344" s="189">
        <f t="shared" si="1245"/>
        <v>0</v>
      </c>
      <c r="CG344" s="189"/>
      <c r="CH344" s="189">
        <f t="shared" si="1214"/>
        <v>0</v>
      </c>
      <c r="CI344" s="189"/>
      <c r="CJ344" s="37"/>
      <c r="CK344" s="37"/>
      <c r="CL344" s="189"/>
      <c r="CM344" s="189"/>
      <c r="CN344" s="189"/>
      <c r="CO344" s="189"/>
    </row>
    <row r="345" spans="2:93" s="39" customFormat="1" ht="31.5" hidden="1" customHeight="1" x14ac:dyDescent="0.25">
      <c r="B345" s="209"/>
      <c r="C345" s="124" t="s">
        <v>40</v>
      </c>
      <c r="D345" s="189">
        <f>E345</f>
        <v>0</v>
      </c>
      <c r="E345" s="189">
        <v>0</v>
      </c>
      <c r="F345" s="189"/>
      <c r="G345" s="189"/>
      <c r="H345" s="189"/>
      <c r="I345" s="189"/>
      <c r="J345" s="37"/>
      <c r="K345" s="37">
        <v>0</v>
      </c>
      <c r="L345" s="37"/>
      <c r="M345" s="189"/>
      <c r="N345" s="37"/>
      <c r="O345" s="37"/>
      <c r="P345" s="37"/>
      <c r="Q345" s="37"/>
      <c r="R345" s="37"/>
      <c r="S345" s="189"/>
      <c r="T345" s="37"/>
      <c r="U345" s="37"/>
      <c r="V345" s="629"/>
      <c r="W345" s="189"/>
      <c r="X345" s="629" t="e">
        <f t="shared" si="1098"/>
        <v>#DIV/0!</v>
      </c>
      <c r="Y345" s="37"/>
      <c r="Z345" s="629"/>
      <c r="AA345" s="37"/>
      <c r="AB345" s="37"/>
      <c r="AC345" s="189">
        <f t="shared" si="1218"/>
        <v>0</v>
      </c>
      <c r="AD345" s="575" t="e">
        <f t="shared" si="1219"/>
        <v>#DIV/0!</v>
      </c>
      <c r="AE345" s="37">
        <v>0</v>
      </c>
      <c r="AF345" s="622"/>
      <c r="AG345" s="189"/>
      <c r="AH345" s="622" t="e">
        <f t="shared" si="1103"/>
        <v>#DIV/0!</v>
      </c>
      <c r="AI345" s="37"/>
      <c r="AJ345" s="37"/>
      <c r="AK345" s="189"/>
      <c r="AL345" s="37"/>
      <c r="AM345" s="37"/>
      <c r="AN345" s="37"/>
      <c r="AO345" s="37"/>
      <c r="AP345" s="37"/>
      <c r="AQ345" s="37"/>
      <c r="AR345" s="37"/>
      <c r="AS345" s="37"/>
      <c r="AT345" s="37"/>
      <c r="AU345" s="130">
        <f>AV345</f>
        <v>0</v>
      </c>
      <c r="AV345" s="37">
        <f>AW345</f>
        <v>0</v>
      </c>
      <c r="AW345" s="37">
        <v>0</v>
      </c>
      <c r="AX345" s="37"/>
      <c r="AY345" s="37"/>
      <c r="AZ345" s="37"/>
      <c r="BA345" s="102">
        <f t="shared" si="1231"/>
        <v>0</v>
      </c>
      <c r="BB345" s="37"/>
      <c r="BC345" s="37"/>
      <c r="BD345" s="37"/>
      <c r="BE345" s="37">
        <f t="shared" si="1232"/>
        <v>0</v>
      </c>
      <c r="BF345" s="37">
        <f t="shared" si="1241"/>
        <v>0</v>
      </c>
      <c r="BG345" s="37"/>
      <c r="BH345" s="37"/>
      <c r="BI345" s="37">
        <f>BJ345</f>
        <v>0</v>
      </c>
      <c r="BJ345" s="189">
        <f>AV345</f>
        <v>0</v>
      </c>
      <c r="BK345" s="189"/>
      <c r="BL345" s="189"/>
      <c r="BM345" s="189"/>
      <c r="BN345" s="37"/>
      <c r="BO345" s="37" t="e">
        <f>BP345</f>
        <v>#REF!</v>
      </c>
      <c r="BP345" s="189" t="e">
        <f>#REF!</f>
        <v>#REF!</v>
      </c>
      <c r="BQ345" s="189"/>
      <c r="BR345" s="189"/>
      <c r="BS345" s="189"/>
      <c r="BT345" s="189">
        <f t="shared" si="1210"/>
        <v>0</v>
      </c>
      <c r="BU345" s="189"/>
      <c r="BV345" s="37">
        <f>BW345</f>
        <v>0</v>
      </c>
      <c r="BW345" s="189">
        <f>BC345</f>
        <v>0</v>
      </c>
      <c r="BX345" s="189"/>
      <c r="BY345" s="189"/>
      <c r="BZ345" s="189"/>
      <c r="CA345" s="37">
        <f t="shared" si="1242"/>
        <v>0</v>
      </c>
      <c r="CB345" s="189"/>
      <c r="CC345" s="189"/>
      <c r="CD345" s="189"/>
      <c r="CE345" s="37">
        <f t="shared" si="1243"/>
        <v>0</v>
      </c>
      <c r="CF345" s="189">
        <f t="shared" si="1245"/>
        <v>0</v>
      </c>
      <c r="CG345" s="189"/>
      <c r="CH345" s="189">
        <f t="shared" si="1214"/>
        <v>0</v>
      </c>
      <c r="CI345" s="189"/>
      <c r="CJ345" s="37"/>
      <c r="CK345" s="37">
        <f>CL345</f>
        <v>0</v>
      </c>
      <c r="CL345" s="189">
        <f>BY345</f>
        <v>0</v>
      </c>
      <c r="CM345" s="189"/>
      <c r="CN345" s="189"/>
      <c r="CO345" s="189"/>
    </row>
    <row r="346" spans="2:93" s="25" customFormat="1" ht="46.5" hidden="1" customHeight="1" x14ac:dyDescent="0.25">
      <c r="B346" s="207"/>
      <c r="C346" s="115" t="s">
        <v>32</v>
      </c>
      <c r="D346" s="195">
        <f>E346</f>
        <v>0</v>
      </c>
      <c r="E346" s="195">
        <v>0</v>
      </c>
      <c r="F346" s="195"/>
      <c r="G346" s="195"/>
      <c r="H346" s="195"/>
      <c r="I346" s="195"/>
      <c r="J346" s="24"/>
      <c r="K346" s="24">
        <v>0</v>
      </c>
      <c r="L346" s="24"/>
      <c r="M346" s="195"/>
      <c r="N346" s="24"/>
      <c r="O346" s="24"/>
      <c r="P346" s="24"/>
      <c r="Q346" s="24"/>
      <c r="R346" s="24"/>
      <c r="S346" s="195"/>
      <c r="T346" s="24"/>
      <c r="U346" s="24"/>
      <c r="V346" s="629"/>
      <c r="W346" s="195"/>
      <c r="X346" s="629" t="e">
        <f t="shared" si="1098"/>
        <v>#DIV/0!</v>
      </c>
      <c r="Y346" s="24"/>
      <c r="Z346" s="629"/>
      <c r="AA346" s="24"/>
      <c r="AB346" s="24"/>
      <c r="AC346" s="195">
        <f t="shared" si="1218"/>
        <v>0</v>
      </c>
      <c r="AD346" s="575" t="e">
        <f t="shared" si="1219"/>
        <v>#DIV/0!</v>
      </c>
      <c r="AE346" s="24">
        <v>0</v>
      </c>
      <c r="AF346" s="622"/>
      <c r="AG346" s="195"/>
      <c r="AH346" s="622" t="e">
        <f t="shared" si="1103"/>
        <v>#DIV/0!</v>
      </c>
      <c r="AI346" s="24"/>
      <c r="AJ346" s="24"/>
      <c r="AK346" s="195"/>
      <c r="AL346" s="24"/>
      <c r="AM346" s="24"/>
      <c r="AN346" s="24"/>
      <c r="AO346" s="24"/>
      <c r="AP346" s="24"/>
      <c r="AQ346" s="24"/>
      <c r="AR346" s="24"/>
      <c r="AS346" s="24"/>
      <c r="AT346" s="24"/>
      <c r="AU346" s="116">
        <f>AV346</f>
        <v>0</v>
      </c>
      <c r="AV346" s="43">
        <f>AW346</f>
        <v>0</v>
      </c>
      <c r="AW346" s="24">
        <v>0</v>
      </c>
      <c r="AX346" s="24"/>
      <c r="AY346" s="24"/>
      <c r="AZ346" s="24"/>
      <c r="BA346" s="102">
        <f t="shared" si="1231"/>
        <v>0</v>
      </c>
      <c r="BB346" s="24"/>
      <c r="BC346" s="24"/>
      <c r="BD346" s="24"/>
      <c r="BE346" s="24">
        <f t="shared" si="1232"/>
        <v>0</v>
      </c>
      <c r="BF346" s="24">
        <f t="shared" si="1241"/>
        <v>0</v>
      </c>
      <c r="BG346" s="24"/>
      <c r="BH346" s="24"/>
      <c r="BI346" s="24">
        <f>BJ346</f>
        <v>0</v>
      </c>
      <c r="BJ346" s="195">
        <v>0</v>
      </c>
      <c r="BK346" s="195"/>
      <c r="BL346" s="195"/>
      <c r="BM346" s="195"/>
      <c r="BN346" s="24"/>
      <c r="BO346" s="24">
        <f>BP346</f>
        <v>0</v>
      </c>
      <c r="BP346" s="195">
        <v>0</v>
      </c>
      <c r="BQ346" s="195"/>
      <c r="BR346" s="195"/>
      <c r="BS346" s="195"/>
      <c r="BT346" s="195">
        <f t="shared" si="1210"/>
        <v>0</v>
      </c>
      <c r="BU346" s="195"/>
      <c r="BV346" s="24">
        <f>BW346</f>
        <v>0</v>
      </c>
      <c r="BW346" s="195">
        <v>0</v>
      </c>
      <c r="BX346" s="195"/>
      <c r="BY346" s="195"/>
      <c r="BZ346" s="195"/>
      <c r="CA346" s="24">
        <f t="shared" si="1242"/>
        <v>0</v>
      </c>
      <c r="CB346" s="195"/>
      <c r="CC346" s="195"/>
      <c r="CD346" s="195"/>
      <c r="CE346" s="24">
        <f t="shared" si="1243"/>
        <v>0</v>
      </c>
      <c r="CF346" s="195">
        <f t="shared" si="1245"/>
        <v>0</v>
      </c>
      <c r="CG346" s="195"/>
      <c r="CH346" s="195">
        <f t="shared" si="1214"/>
        <v>0</v>
      </c>
      <c r="CI346" s="195"/>
      <c r="CJ346" s="24"/>
      <c r="CK346" s="24">
        <f>CL346</f>
        <v>0</v>
      </c>
      <c r="CL346" s="195">
        <v>0</v>
      </c>
      <c r="CM346" s="195"/>
      <c r="CN346" s="195"/>
      <c r="CO346" s="195"/>
    </row>
    <row r="347" spans="2:93" s="22" customFormat="1" ht="129.75" hidden="1" customHeight="1" x14ac:dyDescent="0.25">
      <c r="B347" s="222" t="s">
        <v>177</v>
      </c>
      <c r="C347" s="111" t="s">
        <v>45</v>
      </c>
      <c r="D347" s="194">
        <f>E347+H347</f>
        <v>0</v>
      </c>
      <c r="E347" s="194">
        <f>E348+E353</f>
        <v>0</v>
      </c>
      <c r="F347" s="194"/>
      <c r="G347" s="258"/>
      <c r="H347" s="258"/>
      <c r="I347" s="194"/>
      <c r="J347" s="314"/>
      <c r="K347" s="307">
        <f>K348+K353</f>
        <v>0</v>
      </c>
      <c r="L347" s="314"/>
      <c r="M347" s="194"/>
      <c r="N347" s="314"/>
      <c r="O347" s="314"/>
      <c r="P347" s="314"/>
      <c r="Q347" s="314"/>
      <c r="R347" s="314"/>
      <c r="S347" s="194"/>
      <c r="T347" s="314"/>
      <c r="U347" s="307"/>
      <c r="V347" s="629"/>
      <c r="W347" s="194"/>
      <c r="X347" s="629" t="e">
        <f t="shared" si="1098"/>
        <v>#DIV/0!</v>
      </c>
      <c r="Y347" s="314"/>
      <c r="Z347" s="629"/>
      <c r="AA347" s="314"/>
      <c r="AB347" s="314"/>
      <c r="AC347" s="194">
        <f t="shared" si="1218"/>
        <v>0</v>
      </c>
      <c r="AD347" s="575" t="e">
        <f t="shared" si="1219"/>
        <v>#DIV/0!</v>
      </c>
      <c r="AE347" s="307">
        <f>AE348+AE353</f>
        <v>0</v>
      </c>
      <c r="AF347" s="622"/>
      <c r="AG347" s="194"/>
      <c r="AH347" s="622" t="e">
        <f t="shared" si="1103"/>
        <v>#DIV/0!</v>
      </c>
      <c r="AI347" s="314"/>
      <c r="AJ347" s="314"/>
      <c r="AK347" s="194"/>
      <c r="AL347" s="314"/>
      <c r="AM347" s="314"/>
      <c r="AN347" s="314"/>
      <c r="AO347" s="314"/>
      <c r="AP347" s="314"/>
      <c r="AQ347" s="314"/>
      <c r="AR347" s="314"/>
      <c r="AS347" s="314"/>
      <c r="AT347" s="314"/>
      <c r="AU347" s="112">
        <f>AV347+AX347</f>
        <v>0</v>
      </c>
      <c r="AV347" s="307">
        <f>AW347+AZ347</f>
        <v>0</v>
      </c>
      <c r="AW347" s="307">
        <f>AW348+AW353</f>
        <v>0</v>
      </c>
      <c r="AX347" s="307"/>
      <c r="AY347" s="314"/>
      <c r="AZ347" s="314"/>
      <c r="BA347" s="102">
        <f t="shared" si="1231"/>
        <v>0</v>
      </c>
      <c r="BB347" s="314"/>
      <c r="BC347" s="314"/>
      <c r="BD347" s="314"/>
      <c r="BE347" s="307">
        <f t="shared" si="1232"/>
        <v>0</v>
      </c>
      <c r="BF347" s="307">
        <f t="shared" si="1241"/>
        <v>0</v>
      </c>
      <c r="BG347" s="314"/>
      <c r="BH347" s="314"/>
      <c r="BI347" s="307">
        <f>BJ347+BM347</f>
        <v>0</v>
      </c>
      <c r="BJ347" s="194">
        <f>BJ348+BJ353</f>
        <v>0</v>
      </c>
      <c r="BK347" s="194"/>
      <c r="BL347" s="258"/>
      <c r="BM347" s="258"/>
      <c r="BN347" s="307"/>
      <c r="BO347" s="307">
        <f>BP347+BS347</f>
        <v>0</v>
      </c>
      <c r="BP347" s="194">
        <f>BP348+BP353</f>
        <v>0</v>
      </c>
      <c r="BQ347" s="194"/>
      <c r="BR347" s="258"/>
      <c r="BS347" s="258"/>
      <c r="BT347" s="258">
        <f t="shared" si="1210"/>
        <v>0</v>
      </c>
      <c r="BU347" s="258"/>
      <c r="BV347" s="307">
        <f>BW347+BZ347</f>
        <v>0</v>
      </c>
      <c r="BW347" s="194">
        <f>BW348+BW353</f>
        <v>0</v>
      </c>
      <c r="BX347" s="194"/>
      <c r="BY347" s="258"/>
      <c r="BZ347" s="258"/>
      <c r="CA347" s="307">
        <f t="shared" si="1242"/>
        <v>0</v>
      </c>
      <c r="CB347" s="194"/>
      <c r="CC347" s="258"/>
      <c r="CD347" s="258"/>
      <c r="CE347" s="307">
        <f t="shared" si="1243"/>
        <v>0</v>
      </c>
      <c r="CF347" s="194">
        <f t="shared" si="1245"/>
        <v>0</v>
      </c>
      <c r="CG347" s="194"/>
      <c r="CH347" s="258">
        <f t="shared" si="1214"/>
        <v>0</v>
      </c>
      <c r="CI347" s="258"/>
      <c r="CJ347" s="307"/>
      <c r="CK347" s="307">
        <f>CL347+CO347</f>
        <v>0</v>
      </c>
      <c r="CL347" s="194">
        <f>CL348+CL353</f>
        <v>0</v>
      </c>
      <c r="CM347" s="194"/>
      <c r="CN347" s="258"/>
      <c r="CO347" s="258"/>
    </row>
    <row r="348" spans="2:93" s="22" customFormat="1" ht="41.25" hidden="1" customHeight="1" x14ac:dyDescent="0.25">
      <c r="B348" s="206"/>
      <c r="C348" s="111" t="s">
        <v>31</v>
      </c>
      <c r="D348" s="194"/>
      <c r="E348" s="194"/>
      <c r="F348" s="194"/>
      <c r="G348" s="194"/>
      <c r="H348" s="194"/>
      <c r="I348" s="194"/>
      <c r="J348" s="307"/>
      <c r="K348" s="307"/>
      <c r="L348" s="307"/>
      <c r="M348" s="194"/>
      <c r="N348" s="307"/>
      <c r="O348" s="307"/>
      <c r="P348" s="307"/>
      <c r="Q348" s="307"/>
      <c r="R348" s="307"/>
      <c r="S348" s="194"/>
      <c r="T348" s="307"/>
      <c r="U348" s="307"/>
      <c r="V348" s="629"/>
      <c r="W348" s="194"/>
      <c r="X348" s="629" t="e">
        <f t="shared" si="1098"/>
        <v>#DIV/0!</v>
      </c>
      <c r="Y348" s="307"/>
      <c r="Z348" s="629"/>
      <c r="AA348" s="307"/>
      <c r="AB348" s="307"/>
      <c r="AC348" s="194">
        <f t="shared" si="1218"/>
        <v>0</v>
      </c>
      <c r="AD348" s="575" t="e">
        <f t="shared" si="1219"/>
        <v>#DIV/0!</v>
      </c>
      <c r="AE348" s="307"/>
      <c r="AF348" s="622"/>
      <c r="AG348" s="194"/>
      <c r="AH348" s="622" t="e">
        <f t="shared" si="1103"/>
        <v>#DIV/0!</v>
      </c>
      <c r="AI348" s="307"/>
      <c r="AJ348" s="307"/>
      <c r="AK348" s="194"/>
      <c r="AL348" s="307"/>
      <c r="AM348" s="307"/>
      <c r="AN348" s="307"/>
      <c r="AO348" s="307"/>
      <c r="AP348" s="307"/>
      <c r="AQ348" s="307"/>
      <c r="AR348" s="307"/>
      <c r="AS348" s="307"/>
      <c r="AT348" s="307"/>
      <c r="AU348" s="112"/>
      <c r="AV348" s="307"/>
      <c r="AW348" s="307"/>
      <c r="AX348" s="307"/>
      <c r="AY348" s="307"/>
      <c r="AZ348" s="307"/>
      <c r="BA348" s="102">
        <f t="shared" si="1231"/>
        <v>0</v>
      </c>
      <c r="BB348" s="307"/>
      <c r="BC348" s="307"/>
      <c r="BD348" s="307"/>
      <c r="BE348" s="307">
        <f t="shared" si="1232"/>
        <v>0</v>
      </c>
      <c r="BF348" s="307">
        <f t="shared" si="1241"/>
        <v>0</v>
      </c>
      <c r="BG348" s="307"/>
      <c r="BH348" s="307"/>
      <c r="BI348" s="307"/>
      <c r="BJ348" s="194"/>
      <c r="BK348" s="194"/>
      <c r="BL348" s="194"/>
      <c r="BM348" s="194"/>
      <c r="BN348" s="307"/>
      <c r="BO348" s="307"/>
      <c r="BP348" s="194"/>
      <c r="BQ348" s="194"/>
      <c r="BR348" s="194"/>
      <c r="BS348" s="194"/>
      <c r="BT348" s="194">
        <f t="shared" ref="BT348:BT396" si="1249">BL348</f>
        <v>0</v>
      </c>
      <c r="BU348" s="194"/>
      <c r="BV348" s="307"/>
      <c r="BW348" s="194"/>
      <c r="BX348" s="194"/>
      <c r="BY348" s="194"/>
      <c r="BZ348" s="194"/>
      <c r="CA348" s="307">
        <f t="shared" si="1242"/>
        <v>0</v>
      </c>
      <c r="CB348" s="194"/>
      <c r="CC348" s="194"/>
      <c r="CD348" s="194"/>
      <c r="CE348" s="307">
        <f t="shared" si="1243"/>
        <v>0</v>
      </c>
      <c r="CF348" s="194">
        <f t="shared" si="1245"/>
        <v>0</v>
      </c>
      <c r="CG348" s="194"/>
      <c r="CH348" s="194">
        <f t="shared" si="1214"/>
        <v>0</v>
      </c>
      <c r="CI348" s="194"/>
      <c r="CJ348" s="307"/>
      <c r="CK348" s="307"/>
      <c r="CL348" s="194"/>
      <c r="CM348" s="194"/>
      <c r="CN348" s="194"/>
      <c r="CO348" s="194"/>
    </row>
    <row r="349" spans="2:93" s="39" customFormat="1" ht="33" hidden="1" customHeight="1" x14ac:dyDescent="0.25">
      <c r="B349" s="209"/>
      <c r="C349" s="124" t="s">
        <v>39</v>
      </c>
      <c r="D349" s="189">
        <f>E349+H349</f>
        <v>0</v>
      </c>
      <c r="E349" s="189">
        <v>0</v>
      </c>
      <c r="F349" s="189"/>
      <c r="G349" s="189"/>
      <c r="H349" s="189"/>
      <c r="I349" s="189"/>
      <c r="J349" s="37"/>
      <c r="K349" s="37">
        <v>0</v>
      </c>
      <c r="L349" s="37"/>
      <c r="M349" s="189"/>
      <c r="N349" s="37"/>
      <c r="O349" s="37"/>
      <c r="P349" s="37"/>
      <c r="Q349" s="37"/>
      <c r="R349" s="37"/>
      <c r="S349" s="189"/>
      <c r="T349" s="37"/>
      <c r="U349" s="37"/>
      <c r="V349" s="629"/>
      <c r="W349" s="189"/>
      <c r="X349" s="629" t="e">
        <f t="shared" si="1098"/>
        <v>#DIV/0!</v>
      </c>
      <c r="Y349" s="37"/>
      <c r="Z349" s="629"/>
      <c r="AA349" s="37"/>
      <c r="AB349" s="37"/>
      <c r="AC349" s="189">
        <f t="shared" si="1218"/>
        <v>0</v>
      </c>
      <c r="AD349" s="575" t="e">
        <f t="shared" si="1219"/>
        <v>#DIV/0!</v>
      </c>
      <c r="AE349" s="37">
        <v>0</v>
      </c>
      <c r="AF349" s="622"/>
      <c r="AG349" s="189"/>
      <c r="AH349" s="622" t="e">
        <f t="shared" si="1103"/>
        <v>#DIV/0!</v>
      </c>
      <c r="AI349" s="37"/>
      <c r="AJ349" s="37"/>
      <c r="AK349" s="189"/>
      <c r="AL349" s="37"/>
      <c r="AM349" s="37"/>
      <c r="AN349" s="37"/>
      <c r="AO349" s="37"/>
      <c r="AP349" s="37"/>
      <c r="AQ349" s="37"/>
      <c r="AR349" s="37"/>
      <c r="AS349" s="37"/>
      <c r="AT349" s="37"/>
      <c r="AU349" s="130">
        <f>AV349+AX349</f>
        <v>0</v>
      </c>
      <c r="AV349" s="37">
        <f>AW349+AZ349</f>
        <v>0</v>
      </c>
      <c r="AW349" s="37">
        <v>0</v>
      </c>
      <c r="AX349" s="37"/>
      <c r="AY349" s="37"/>
      <c r="AZ349" s="37"/>
      <c r="BA349" s="102">
        <f t="shared" si="1231"/>
        <v>0</v>
      </c>
      <c r="BB349" s="37"/>
      <c r="BC349" s="37"/>
      <c r="BD349" s="37"/>
      <c r="BE349" s="37">
        <f t="shared" si="1232"/>
        <v>0</v>
      </c>
      <c r="BF349" s="37">
        <f t="shared" si="1241"/>
        <v>0</v>
      </c>
      <c r="BG349" s="37"/>
      <c r="BH349" s="37"/>
      <c r="BI349" s="37">
        <f>BJ349+BM349</f>
        <v>0</v>
      </c>
      <c r="BJ349" s="189">
        <v>0</v>
      </c>
      <c r="BK349" s="189"/>
      <c r="BL349" s="189"/>
      <c r="BM349" s="189"/>
      <c r="BN349" s="37"/>
      <c r="BO349" s="37">
        <f>BP349+BS349</f>
        <v>0</v>
      </c>
      <c r="BP349" s="189">
        <v>0</v>
      </c>
      <c r="BQ349" s="189"/>
      <c r="BR349" s="189"/>
      <c r="BS349" s="189"/>
      <c r="BT349" s="189">
        <f t="shared" si="1249"/>
        <v>0</v>
      </c>
      <c r="BU349" s="189"/>
      <c r="BV349" s="37">
        <f>BW349+BZ349</f>
        <v>0</v>
      </c>
      <c r="BW349" s="189">
        <v>0</v>
      </c>
      <c r="BX349" s="189"/>
      <c r="BY349" s="189"/>
      <c r="BZ349" s="189"/>
      <c r="CA349" s="37">
        <f t="shared" si="1242"/>
        <v>0</v>
      </c>
      <c r="CB349" s="189"/>
      <c r="CC349" s="189"/>
      <c r="CD349" s="189"/>
      <c r="CE349" s="37">
        <f t="shared" si="1243"/>
        <v>0</v>
      </c>
      <c r="CF349" s="189">
        <f t="shared" si="1245"/>
        <v>0</v>
      </c>
      <c r="CG349" s="189"/>
      <c r="CH349" s="189">
        <f t="shared" si="1214"/>
        <v>0</v>
      </c>
      <c r="CI349" s="189"/>
      <c r="CJ349" s="37"/>
      <c r="CK349" s="37">
        <f>CL349+CO349</f>
        <v>0</v>
      </c>
      <c r="CL349" s="189">
        <v>0</v>
      </c>
      <c r="CM349" s="189"/>
      <c r="CN349" s="189"/>
      <c r="CO349" s="189"/>
    </row>
    <row r="350" spans="2:93" s="39" customFormat="1" ht="31.5" hidden="1" customHeight="1" x14ac:dyDescent="0.25">
      <c r="B350" s="209"/>
      <c r="C350" s="124" t="s">
        <v>40</v>
      </c>
      <c r="D350" s="189">
        <f>E350+H350</f>
        <v>0</v>
      </c>
      <c r="E350" s="189">
        <v>0</v>
      </c>
      <c r="F350" s="189"/>
      <c r="G350" s="189"/>
      <c r="H350" s="189"/>
      <c r="I350" s="189"/>
      <c r="J350" s="37"/>
      <c r="K350" s="37">
        <v>0</v>
      </c>
      <c r="L350" s="37"/>
      <c r="M350" s="189"/>
      <c r="N350" s="37"/>
      <c r="O350" s="37"/>
      <c r="P350" s="37"/>
      <c r="Q350" s="37"/>
      <c r="R350" s="37"/>
      <c r="S350" s="189"/>
      <c r="T350" s="37"/>
      <c r="U350" s="37"/>
      <c r="V350" s="629"/>
      <c r="W350" s="189"/>
      <c r="X350" s="629" t="e">
        <f t="shared" si="1098"/>
        <v>#DIV/0!</v>
      </c>
      <c r="Y350" s="37"/>
      <c r="Z350" s="629"/>
      <c r="AA350" s="37"/>
      <c r="AB350" s="37"/>
      <c r="AC350" s="189">
        <f t="shared" si="1218"/>
        <v>0</v>
      </c>
      <c r="AD350" s="575" t="e">
        <f t="shared" si="1219"/>
        <v>#DIV/0!</v>
      </c>
      <c r="AE350" s="37">
        <v>0</v>
      </c>
      <c r="AF350" s="622"/>
      <c r="AG350" s="189"/>
      <c r="AH350" s="622" t="e">
        <f t="shared" si="1103"/>
        <v>#DIV/0!</v>
      </c>
      <c r="AI350" s="37"/>
      <c r="AJ350" s="37"/>
      <c r="AK350" s="189"/>
      <c r="AL350" s="37"/>
      <c r="AM350" s="37"/>
      <c r="AN350" s="37"/>
      <c r="AO350" s="37"/>
      <c r="AP350" s="37"/>
      <c r="AQ350" s="37"/>
      <c r="AR350" s="37"/>
      <c r="AS350" s="37"/>
      <c r="AT350" s="37"/>
      <c r="AU350" s="130">
        <f>AV350+AX350</f>
        <v>0</v>
      </c>
      <c r="AV350" s="37">
        <f>AW350+AZ350</f>
        <v>0</v>
      </c>
      <c r="AW350" s="37">
        <v>0</v>
      </c>
      <c r="AX350" s="37"/>
      <c r="AY350" s="37"/>
      <c r="AZ350" s="37"/>
      <c r="BA350" s="102">
        <f t="shared" si="1231"/>
        <v>0</v>
      </c>
      <c r="BB350" s="37"/>
      <c r="BC350" s="37"/>
      <c r="BD350" s="37"/>
      <c r="BE350" s="37">
        <f t="shared" si="1232"/>
        <v>0</v>
      </c>
      <c r="BF350" s="37">
        <f t="shared" si="1241"/>
        <v>0</v>
      </c>
      <c r="BG350" s="37"/>
      <c r="BH350" s="37"/>
      <c r="BI350" s="37">
        <f>BJ350+BM350</f>
        <v>0</v>
      </c>
      <c r="BJ350" s="189">
        <v>0</v>
      </c>
      <c r="BK350" s="189"/>
      <c r="BL350" s="189"/>
      <c r="BM350" s="189"/>
      <c r="BN350" s="37"/>
      <c r="BO350" s="37">
        <f>BP350+BS350</f>
        <v>0</v>
      </c>
      <c r="BP350" s="189">
        <v>0</v>
      </c>
      <c r="BQ350" s="189"/>
      <c r="BR350" s="189"/>
      <c r="BS350" s="189"/>
      <c r="BT350" s="189">
        <f t="shared" si="1249"/>
        <v>0</v>
      </c>
      <c r="BU350" s="189"/>
      <c r="BV350" s="37">
        <f>BW350+BZ350</f>
        <v>0</v>
      </c>
      <c r="BW350" s="189">
        <v>0</v>
      </c>
      <c r="BX350" s="189"/>
      <c r="BY350" s="189"/>
      <c r="BZ350" s="189"/>
      <c r="CA350" s="37">
        <f t="shared" si="1242"/>
        <v>0</v>
      </c>
      <c r="CB350" s="189"/>
      <c r="CC350" s="189"/>
      <c r="CD350" s="189"/>
      <c r="CE350" s="37">
        <f t="shared" si="1243"/>
        <v>0</v>
      </c>
      <c r="CF350" s="189">
        <f t="shared" si="1245"/>
        <v>0</v>
      </c>
      <c r="CG350" s="189"/>
      <c r="CH350" s="189">
        <f t="shared" si="1214"/>
        <v>0</v>
      </c>
      <c r="CI350" s="189"/>
      <c r="CJ350" s="37"/>
      <c r="CK350" s="37">
        <f>CL350+CO350</f>
        <v>0</v>
      </c>
      <c r="CL350" s="189">
        <v>0</v>
      </c>
      <c r="CM350" s="189"/>
      <c r="CN350" s="189"/>
      <c r="CO350" s="189"/>
    </row>
    <row r="351" spans="2:93" s="39" customFormat="1" ht="44.25" hidden="1" customHeight="1" x14ac:dyDescent="0.25">
      <c r="B351" s="209"/>
      <c r="C351" s="124" t="s">
        <v>43</v>
      </c>
      <c r="D351" s="189"/>
      <c r="E351" s="189"/>
      <c r="F351" s="189"/>
      <c r="G351" s="189"/>
      <c r="H351" s="189"/>
      <c r="I351" s="189"/>
      <c r="J351" s="37"/>
      <c r="K351" s="37"/>
      <c r="L351" s="37"/>
      <c r="M351" s="189"/>
      <c r="N351" s="37"/>
      <c r="O351" s="37"/>
      <c r="P351" s="37"/>
      <c r="Q351" s="37"/>
      <c r="R351" s="37"/>
      <c r="S351" s="189"/>
      <c r="T351" s="37"/>
      <c r="U351" s="37"/>
      <c r="V351" s="629"/>
      <c r="W351" s="189"/>
      <c r="X351" s="629" t="e">
        <f t="shared" si="1098"/>
        <v>#DIV/0!</v>
      </c>
      <c r="Y351" s="37"/>
      <c r="Z351" s="629"/>
      <c r="AA351" s="37"/>
      <c r="AB351" s="37"/>
      <c r="AC351" s="189">
        <f t="shared" si="1218"/>
        <v>0</v>
      </c>
      <c r="AD351" s="575" t="e">
        <f t="shared" si="1219"/>
        <v>#DIV/0!</v>
      </c>
      <c r="AE351" s="37"/>
      <c r="AF351" s="622"/>
      <c r="AG351" s="189"/>
      <c r="AH351" s="622" t="e">
        <f t="shared" si="1103"/>
        <v>#DIV/0!</v>
      </c>
      <c r="AI351" s="37"/>
      <c r="AJ351" s="37"/>
      <c r="AK351" s="189"/>
      <c r="AL351" s="37"/>
      <c r="AM351" s="37"/>
      <c r="AN351" s="37"/>
      <c r="AO351" s="37"/>
      <c r="AP351" s="37"/>
      <c r="AQ351" s="37"/>
      <c r="AR351" s="37"/>
      <c r="AS351" s="37"/>
      <c r="AT351" s="37"/>
      <c r="AU351" s="130"/>
      <c r="AV351" s="37"/>
      <c r="AW351" s="37"/>
      <c r="AX351" s="37"/>
      <c r="AY351" s="37"/>
      <c r="AZ351" s="37"/>
      <c r="BA351" s="102">
        <f t="shared" si="1231"/>
        <v>0</v>
      </c>
      <c r="BB351" s="37"/>
      <c r="BC351" s="37"/>
      <c r="BD351" s="37"/>
      <c r="BE351" s="37">
        <f t="shared" si="1232"/>
        <v>0</v>
      </c>
      <c r="BF351" s="37">
        <f t="shared" si="1241"/>
        <v>0</v>
      </c>
      <c r="BG351" s="37"/>
      <c r="BH351" s="37"/>
      <c r="BI351" s="37"/>
      <c r="BJ351" s="189"/>
      <c r="BK351" s="189"/>
      <c r="BL351" s="189"/>
      <c r="BM351" s="189"/>
      <c r="BN351" s="37"/>
      <c r="BO351" s="37"/>
      <c r="BP351" s="189"/>
      <c r="BQ351" s="189"/>
      <c r="BR351" s="189"/>
      <c r="BS351" s="189"/>
      <c r="BT351" s="189">
        <f t="shared" si="1249"/>
        <v>0</v>
      </c>
      <c r="BU351" s="189"/>
      <c r="BV351" s="37"/>
      <c r="BW351" s="189"/>
      <c r="BX351" s="189"/>
      <c r="BY351" s="189"/>
      <c r="BZ351" s="189"/>
      <c r="CA351" s="37">
        <f t="shared" si="1242"/>
        <v>0</v>
      </c>
      <c r="CB351" s="189"/>
      <c r="CC351" s="189"/>
      <c r="CD351" s="189"/>
      <c r="CE351" s="37">
        <f t="shared" si="1243"/>
        <v>0</v>
      </c>
      <c r="CF351" s="189">
        <f t="shared" si="1245"/>
        <v>0</v>
      </c>
      <c r="CG351" s="189"/>
      <c r="CH351" s="189">
        <f t="shared" si="1214"/>
        <v>0</v>
      </c>
      <c r="CI351" s="189"/>
      <c r="CJ351" s="37"/>
      <c r="CK351" s="37"/>
      <c r="CL351" s="189"/>
      <c r="CM351" s="189"/>
      <c r="CN351" s="189"/>
      <c r="CO351" s="189"/>
    </row>
    <row r="352" spans="2:93" s="39" customFormat="1" ht="60.75" hidden="1" customHeight="1" x14ac:dyDescent="0.25">
      <c r="B352" s="209"/>
      <c r="C352" s="124" t="s">
        <v>44</v>
      </c>
      <c r="D352" s="189"/>
      <c r="E352" s="189"/>
      <c r="F352" s="189"/>
      <c r="G352" s="189"/>
      <c r="H352" s="189"/>
      <c r="I352" s="189"/>
      <c r="J352" s="37"/>
      <c r="K352" s="37"/>
      <c r="L352" s="37"/>
      <c r="M352" s="189"/>
      <c r="N352" s="37"/>
      <c r="O352" s="37"/>
      <c r="P352" s="37"/>
      <c r="Q352" s="37"/>
      <c r="R352" s="37"/>
      <c r="S352" s="189"/>
      <c r="T352" s="37"/>
      <c r="U352" s="37"/>
      <c r="V352" s="629"/>
      <c r="W352" s="189"/>
      <c r="X352" s="629" t="e">
        <f t="shared" si="1098"/>
        <v>#DIV/0!</v>
      </c>
      <c r="Y352" s="37"/>
      <c r="Z352" s="629"/>
      <c r="AA352" s="37"/>
      <c r="AB352" s="37"/>
      <c r="AC352" s="189">
        <f t="shared" si="1218"/>
        <v>0</v>
      </c>
      <c r="AD352" s="575" t="e">
        <f t="shared" si="1219"/>
        <v>#DIV/0!</v>
      </c>
      <c r="AE352" s="37"/>
      <c r="AF352" s="622"/>
      <c r="AG352" s="189"/>
      <c r="AH352" s="622" t="e">
        <f t="shared" si="1103"/>
        <v>#DIV/0!</v>
      </c>
      <c r="AI352" s="37"/>
      <c r="AJ352" s="37"/>
      <c r="AK352" s="189"/>
      <c r="AL352" s="37"/>
      <c r="AM352" s="37"/>
      <c r="AN352" s="37"/>
      <c r="AO352" s="37"/>
      <c r="AP352" s="37"/>
      <c r="AQ352" s="37"/>
      <c r="AR352" s="37"/>
      <c r="AS352" s="37"/>
      <c r="AT352" s="37"/>
      <c r="AU352" s="130"/>
      <c r="AV352" s="37"/>
      <c r="AW352" s="37"/>
      <c r="AX352" s="37"/>
      <c r="AY352" s="37"/>
      <c r="AZ352" s="37"/>
      <c r="BA352" s="102">
        <f t="shared" si="1231"/>
        <v>0</v>
      </c>
      <c r="BB352" s="37"/>
      <c r="BC352" s="37"/>
      <c r="BD352" s="37"/>
      <c r="BE352" s="37">
        <f t="shared" si="1232"/>
        <v>0</v>
      </c>
      <c r="BF352" s="37">
        <f t="shared" si="1241"/>
        <v>0</v>
      </c>
      <c r="BG352" s="37"/>
      <c r="BH352" s="37"/>
      <c r="BI352" s="37"/>
      <c r="BJ352" s="189"/>
      <c r="BK352" s="189"/>
      <c r="BL352" s="189"/>
      <c r="BM352" s="189"/>
      <c r="BN352" s="37"/>
      <c r="BO352" s="37"/>
      <c r="BP352" s="189"/>
      <c r="BQ352" s="189"/>
      <c r="BR352" s="189"/>
      <c r="BS352" s="189"/>
      <c r="BT352" s="189">
        <f t="shared" si="1249"/>
        <v>0</v>
      </c>
      <c r="BU352" s="189"/>
      <c r="BV352" s="37"/>
      <c r="BW352" s="189"/>
      <c r="BX352" s="189"/>
      <c r="BY352" s="189"/>
      <c r="BZ352" s="189"/>
      <c r="CA352" s="37">
        <f t="shared" si="1242"/>
        <v>0</v>
      </c>
      <c r="CB352" s="189"/>
      <c r="CC352" s="189"/>
      <c r="CD352" s="189"/>
      <c r="CE352" s="37">
        <f t="shared" si="1243"/>
        <v>0</v>
      </c>
      <c r="CF352" s="189">
        <f t="shared" si="1245"/>
        <v>0</v>
      </c>
      <c r="CG352" s="189"/>
      <c r="CH352" s="189">
        <f t="shared" si="1214"/>
        <v>0</v>
      </c>
      <c r="CI352" s="189"/>
      <c r="CJ352" s="37"/>
      <c r="CK352" s="37"/>
      <c r="CL352" s="189"/>
      <c r="CM352" s="189"/>
      <c r="CN352" s="189"/>
      <c r="CO352" s="189"/>
    </row>
    <row r="353" spans="2:93" s="25" customFormat="1" ht="46.5" hidden="1" customHeight="1" x14ac:dyDescent="0.25">
      <c r="B353" s="207"/>
      <c r="C353" s="115" t="s">
        <v>32</v>
      </c>
      <c r="D353" s="195">
        <f t="shared" ref="D353:D363" si="1250">E353</f>
        <v>0</v>
      </c>
      <c r="E353" s="195">
        <v>0</v>
      </c>
      <c r="F353" s="195"/>
      <c r="G353" s="195"/>
      <c r="H353" s="195"/>
      <c r="I353" s="195"/>
      <c r="J353" s="24"/>
      <c r="K353" s="24">
        <v>0</v>
      </c>
      <c r="L353" s="24"/>
      <c r="M353" s="195"/>
      <c r="N353" s="24"/>
      <c r="O353" s="24"/>
      <c r="P353" s="24"/>
      <c r="Q353" s="24"/>
      <c r="R353" s="24"/>
      <c r="S353" s="195"/>
      <c r="T353" s="24"/>
      <c r="U353" s="24"/>
      <c r="V353" s="629"/>
      <c r="W353" s="195"/>
      <c r="X353" s="629" t="e">
        <f t="shared" si="1098"/>
        <v>#DIV/0!</v>
      </c>
      <c r="Y353" s="24"/>
      <c r="Z353" s="629"/>
      <c r="AA353" s="24"/>
      <c r="AB353" s="24"/>
      <c r="AC353" s="195">
        <f t="shared" si="1218"/>
        <v>0</v>
      </c>
      <c r="AD353" s="575" t="e">
        <f t="shared" si="1219"/>
        <v>#DIV/0!</v>
      </c>
      <c r="AE353" s="24">
        <v>0</v>
      </c>
      <c r="AF353" s="622"/>
      <c r="AG353" s="195"/>
      <c r="AH353" s="622" t="e">
        <f t="shared" si="1103"/>
        <v>#DIV/0!</v>
      </c>
      <c r="AI353" s="24"/>
      <c r="AJ353" s="24"/>
      <c r="AK353" s="195"/>
      <c r="AL353" s="24"/>
      <c r="AM353" s="24"/>
      <c r="AN353" s="24"/>
      <c r="AO353" s="24"/>
      <c r="AP353" s="24"/>
      <c r="AQ353" s="24"/>
      <c r="AR353" s="24"/>
      <c r="AS353" s="24"/>
      <c r="AT353" s="24"/>
      <c r="AU353" s="116">
        <f t="shared" ref="AU353" si="1251">AV353</f>
        <v>0</v>
      </c>
      <c r="AV353" s="43">
        <f t="shared" ref="AV353" si="1252">AW353</f>
        <v>0</v>
      </c>
      <c r="AW353" s="24">
        <v>0</v>
      </c>
      <c r="AX353" s="24"/>
      <c r="AY353" s="24"/>
      <c r="AZ353" s="24"/>
      <c r="BA353" s="102">
        <f t="shared" si="1231"/>
        <v>0</v>
      </c>
      <c r="BB353" s="24"/>
      <c r="BC353" s="24"/>
      <c r="BD353" s="24"/>
      <c r="BE353" s="24">
        <f t="shared" si="1232"/>
        <v>0</v>
      </c>
      <c r="BF353" s="24">
        <f t="shared" si="1241"/>
        <v>0</v>
      </c>
      <c r="BG353" s="24"/>
      <c r="BH353" s="24"/>
      <c r="BI353" s="24">
        <f t="shared" ref="BI353:BI363" si="1253">BJ353</f>
        <v>0</v>
      </c>
      <c r="BJ353" s="195">
        <v>0</v>
      </c>
      <c r="BK353" s="195"/>
      <c r="BL353" s="195"/>
      <c r="BM353" s="195"/>
      <c r="BN353" s="24"/>
      <c r="BO353" s="24">
        <f t="shared" ref="BO353" si="1254">BP353</f>
        <v>0</v>
      </c>
      <c r="BP353" s="195">
        <v>0</v>
      </c>
      <c r="BQ353" s="195"/>
      <c r="BR353" s="195"/>
      <c r="BS353" s="195"/>
      <c r="BT353" s="195">
        <f t="shared" si="1249"/>
        <v>0</v>
      </c>
      <c r="BU353" s="195"/>
      <c r="BV353" s="24">
        <f t="shared" ref="BV353:BV363" si="1255">BW353</f>
        <v>0</v>
      </c>
      <c r="BW353" s="195">
        <v>0</v>
      </c>
      <c r="BX353" s="195"/>
      <c r="BY353" s="195"/>
      <c r="BZ353" s="195"/>
      <c r="CA353" s="24">
        <f t="shared" si="1242"/>
        <v>0</v>
      </c>
      <c r="CB353" s="195"/>
      <c r="CC353" s="195"/>
      <c r="CD353" s="195"/>
      <c r="CE353" s="24">
        <f t="shared" si="1243"/>
        <v>0</v>
      </c>
      <c r="CF353" s="195">
        <f t="shared" si="1245"/>
        <v>0</v>
      </c>
      <c r="CG353" s="195"/>
      <c r="CH353" s="195">
        <f t="shared" si="1214"/>
        <v>0</v>
      </c>
      <c r="CI353" s="195"/>
      <c r="CJ353" s="24"/>
      <c r="CK353" s="24">
        <f t="shared" ref="CK353:CK363" si="1256">CL353</f>
        <v>0</v>
      </c>
      <c r="CL353" s="195">
        <v>0</v>
      </c>
      <c r="CM353" s="195"/>
      <c r="CN353" s="195"/>
      <c r="CO353" s="195"/>
    </row>
    <row r="354" spans="2:93" s="42" customFormat="1" ht="168" customHeight="1" x14ac:dyDescent="0.25">
      <c r="B354" s="206" t="s">
        <v>36</v>
      </c>
      <c r="C354" s="122" t="s">
        <v>45</v>
      </c>
      <c r="D354" s="193">
        <f>F354</f>
        <v>37815.5939</v>
      </c>
      <c r="E354" s="193">
        <v>0</v>
      </c>
      <c r="F354" s="193">
        <f>F355+F356</f>
        <v>37815.5939</v>
      </c>
      <c r="G354" s="194"/>
      <c r="H354" s="194"/>
      <c r="I354" s="193">
        <f>M354</f>
        <v>0</v>
      </c>
      <c r="J354" s="569">
        <f>I354/D354</f>
        <v>0</v>
      </c>
      <c r="K354" s="112">
        <v>0</v>
      </c>
      <c r="L354" s="569"/>
      <c r="M354" s="193">
        <f>M355+M356</f>
        <v>0</v>
      </c>
      <c r="N354" s="569"/>
      <c r="O354" s="307"/>
      <c r="P354" s="307"/>
      <c r="Q354" s="307"/>
      <c r="R354" s="307"/>
      <c r="S354" s="193"/>
      <c r="T354" s="307"/>
      <c r="U354" s="112"/>
      <c r="V354" s="629"/>
      <c r="W354" s="193"/>
      <c r="X354" s="629"/>
      <c r="Y354" s="307"/>
      <c r="Z354" s="629"/>
      <c r="AA354" s="307"/>
      <c r="AB354" s="307"/>
      <c r="AC354" s="193">
        <f t="shared" si="1218"/>
        <v>8979.0034899999991</v>
      </c>
      <c r="AD354" s="575">
        <f t="shared" si="1219"/>
        <v>0.23744182132228786</v>
      </c>
      <c r="AE354" s="112">
        <v>0</v>
      </c>
      <c r="AF354" s="622"/>
      <c r="AG354" s="193">
        <f>AG356</f>
        <v>8979.0034899999991</v>
      </c>
      <c r="AH354" s="622">
        <f t="shared" si="1103"/>
        <v>0.23744182132228786</v>
      </c>
      <c r="AI354" s="307"/>
      <c r="AJ354" s="307"/>
      <c r="AK354" s="193"/>
      <c r="AL354" s="307"/>
      <c r="AM354" s="307"/>
      <c r="AN354" s="307"/>
      <c r="AO354" s="307"/>
      <c r="AP354" s="307"/>
      <c r="AQ354" s="307"/>
      <c r="AR354" s="307"/>
      <c r="AS354" s="307"/>
      <c r="AT354" s="307"/>
      <c r="AU354" s="112">
        <f>AX354-F354</f>
        <v>0</v>
      </c>
      <c r="AV354" s="112">
        <f>AW354+AX354+AY354+AZ354</f>
        <v>37815.5939</v>
      </c>
      <c r="AW354" s="112">
        <f>AW355+AW356</f>
        <v>0</v>
      </c>
      <c r="AX354" s="112">
        <f>AX355+AX356</f>
        <v>37815.5939</v>
      </c>
      <c r="AY354" s="307"/>
      <c r="AZ354" s="307"/>
      <c r="BA354" s="128">
        <f t="shared" si="1231"/>
        <v>0</v>
      </c>
      <c r="BB354" s="307"/>
      <c r="BC354" s="307"/>
      <c r="BD354" s="307"/>
      <c r="BE354" s="112">
        <f t="shared" si="1232"/>
        <v>0</v>
      </c>
      <c r="BF354" s="112">
        <f t="shared" si="1241"/>
        <v>0</v>
      </c>
      <c r="BG354" s="307"/>
      <c r="BH354" s="307"/>
      <c r="BI354" s="112">
        <f>BJ354+BK354+BL354+BM354</f>
        <v>0</v>
      </c>
      <c r="BJ354" s="112"/>
      <c r="BK354" s="112"/>
      <c r="BL354" s="307"/>
      <c r="BM354" s="307"/>
      <c r="BN354" s="112"/>
      <c r="BO354" s="112"/>
      <c r="BP354" s="112"/>
      <c r="BQ354" s="112"/>
      <c r="BR354" s="307"/>
      <c r="BS354" s="307"/>
      <c r="BT354" s="307">
        <f t="shared" si="1249"/>
        <v>0</v>
      </c>
      <c r="BU354" s="307"/>
      <c r="BV354" s="112">
        <f>BW354+BX354+BY354+BZ354</f>
        <v>0</v>
      </c>
      <c r="BW354" s="112">
        <f>BW355+BW356</f>
        <v>0</v>
      </c>
      <c r="BX354" s="112"/>
      <c r="BY354" s="307"/>
      <c r="BZ354" s="307"/>
      <c r="CA354" s="112">
        <f t="shared" si="1242"/>
        <v>0</v>
      </c>
      <c r="CB354" s="193"/>
      <c r="CC354" s="194"/>
      <c r="CD354" s="194"/>
      <c r="CE354" s="112">
        <f t="shared" si="1243"/>
        <v>0</v>
      </c>
      <c r="CF354" s="193">
        <f t="shared" si="1245"/>
        <v>0</v>
      </c>
      <c r="CG354" s="193"/>
      <c r="CH354" s="194">
        <f t="shared" si="1214"/>
        <v>0</v>
      </c>
      <c r="CI354" s="194"/>
      <c r="CJ354" s="112"/>
      <c r="CK354" s="112">
        <f>CL354+CM354+CN354+CO354</f>
        <v>0</v>
      </c>
      <c r="CL354" s="112">
        <f>CL355+CL356</f>
        <v>0</v>
      </c>
      <c r="CM354" s="112"/>
      <c r="CN354" s="307"/>
      <c r="CO354" s="307"/>
    </row>
    <row r="355" spans="2:93" s="25" customFormat="1" ht="46.5" hidden="1" customHeight="1" x14ac:dyDescent="0.25">
      <c r="B355" s="207"/>
      <c r="C355" s="115" t="s">
        <v>32</v>
      </c>
      <c r="D355" s="193">
        <f>E355+F355+G355+H355</f>
        <v>0</v>
      </c>
      <c r="E355" s="183">
        <v>0</v>
      </c>
      <c r="F355" s="183"/>
      <c r="G355" s="195"/>
      <c r="H355" s="195"/>
      <c r="I355" s="193"/>
      <c r="J355" s="569" t="e">
        <f t="shared" ref="J355:J418" si="1257">I355/D355</f>
        <v>#DIV/0!</v>
      </c>
      <c r="K355" s="116">
        <v>0</v>
      </c>
      <c r="L355" s="569"/>
      <c r="M355" s="193"/>
      <c r="N355" s="569"/>
      <c r="O355" s="24"/>
      <c r="P355" s="24"/>
      <c r="Q355" s="24"/>
      <c r="R355" s="24"/>
      <c r="S355" s="193"/>
      <c r="T355" s="24"/>
      <c r="U355" s="116"/>
      <c r="V355" s="629"/>
      <c r="W355" s="193"/>
      <c r="X355" s="629"/>
      <c r="Y355" s="24"/>
      <c r="Z355" s="629"/>
      <c r="AA355" s="24"/>
      <c r="AB355" s="24"/>
      <c r="AC355" s="193">
        <f t="shared" si="1218"/>
        <v>0</v>
      </c>
      <c r="AD355" s="575" t="e">
        <f t="shared" si="1219"/>
        <v>#DIV/0!</v>
      </c>
      <c r="AE355" s="116">
        <v>0</v>
      </c>
      <c r="AF355" s="622"/>
      <c r="AG355" s="193"/>
      <c r="AH355" s="622" t="e">
        <f t="shared" si="1103"/>
        <v>#DIV/0!</v>
      </c>
      <c r="AI355" s="24"/>
      <c r="AJ355" s="24"/>
      <c r="AK355" s="193"/>
      <c r="AL355" s="24"/>
      <c r="AM355" s="24"/>
      <c r="AN355" s="24"/>
      <c r="AO355" s="24"/>
      <c r="AP355" s="24"/>
      <c r="AQ355" s="24"/>
      <c r="AR355" s="24"/>
      <c r="AS355" s="24"/>
      <c r="AT355" s="24"/>
      <c r="AU355" s="112">
        <f t="shared" ref="AU355:AU419" si="1258">AX355-F355</f>
        <v>0</v>
      </c>
      <c r="AV355" s="112">
        <f>AW355+AX355+AY355+AZ355</f>
        <v>0</v>
      </c>
      <c r="AW355" s="116">
        <v>0</v>
      </c>
      <c r="AX355" s="116"/>
      <c r="AY355" s="24"/>
      <c r="AZ355" s="24"/>
      <c r="BA355" s="128">
        <f t="shared" si="1231"/>
        <v>0</v>
      </c>
      <c r="BB355" s="24"/>
      <c r="BC355" s="24"/>
      <c r="BD355" s="24"/>
      <c r="BE355" s="116">
        <f t="shared" si="1232"/>
        <v>0</v>
      </c>
      <c r="BF355" s="116">
        <f t="shared" si="1241"/>
        <v>0</v>
      </c>
      <c r="BG355" s="24"/>
      <c r="BH355" s="24"/>
      <c r="BI355" s="112">
        <f>BJ355+BK355+BL355+BM355</f>
        <v>0</v>
      </c>
      <c r="BJ355" s="116"/>
      <c r="BK355" s="116"/>
      <c r="BL355" s="24"/>
      <c r="BM355" s="24"/>
      <c r="BN355" s="116"/>
      <c r="BO355" s="112"/>
      <c r="BP355" s="116"/>
      <c r="BQ355" s="116"/>
      <c r="BR355" s="24"/>
      <c r="BS355" s="24"/>
      <c r="BT355" s="24">
        <f t="shared" si="1249"/>
        <v>0</v>
      </c>
      <c r="BU355" s="24"/>
      <c r="BV355" s="112">
        <f>BW355+BX355+BY355+BZ355</f>
        <v>0</v>
      </c>
      <c r="BW355" s="116">
        <v>0</v>
      </c>
      <c r="BX355" s="116"/>
      <c r="BY355" s="24"/>
      <c r="BZ355" s="24"/>
      <c r="CA355" s="116">
        <f t="shared" si="1242"/>
        <v>0</v>
      </c>
      <c r="CB355" s="183"/>
      <c r="CC355" s="195"/>
      <c r="CD355" s="195"/>
      <c r="CE355" s="116">
        <f t="shared" si="1243"/>
        <v>0</v>
      </c>
      <c r="CF355" s="183">
        <f t="shared" si="1245"/>
        <v>0</v>
      </c>
      <c r="CG355" s="183"/>
      <c r="CH355" s="195">
        <f t="shared" si="1214"/>
        <v>0</v>
      </c>
      <c r="CI355" s="195"/>
      <c r="CJ355" s="116"/>
      <c r="CK355" s="112">
        <f>CL355+CM355+CN355+CO355</f>
        <v>0</v>
      </c>
      <c r="CL355" s="116">
        <v>0</v>
      </c>
      <c r="CM355" s="116"/>
      <c r="CN355" s="24"/>
      <c r="CO355" s="24"/>
    </row>
    <row r="356" spans="2:93" s="44" customFormat="1" ht="46.5" hidden="1" customHeight="1" x14ac:dyDescent="0.25">
      <c r="B356" s="432"/>
      <c r="C356" s="111" t="s">
        <v>31</v>
      </c>
      <c r="D356" s="661">
        <f>F356</f>
        <v>37815.5939</v>
      </c>
      <c r="E356" s="661">
        <v>0</v>
      </c>
      <c r="F356" s="661">
        <f>SUM(F357:F359)</f>
        <v>37815.5939</v>
      </c>
      <c r="G356" s="276"/>
      <c r="H356" s="276"/>
      <c r="I356" s="661"/>
      <c r="J356" s="569">
        <f t="shared" si="1257"/>
        <v>0</v>
      </c>
      <c r="K356" s="128">
        <v>0</v>
      </c>
      <c r="L356" s="569"/>
      <c r="M356" s="661">
        <f>SUM(M357:M359)</f>
        <v>0</v>
      </c>
      <c r="N356" s="569"/>
      <c r="O356" s="43"/>
      <c r="P356" s="43"/>
      <c r="Q356" s="43"/>
      <c r="R356" s="43"/>
      <c r="S356" s="661"/>
      <c r="T356" s="43"/>
      <c r="U356" s="128"/>
      <c r="V356" s="629"/>
      <c r="W356" s="661"/>
      <c r="X356" s="629"/>
      <c r="Y356" s="43"/>
      <c r="Z356" s="629"/>
      <c r="AA356" s="43"/>
      <c r="AB356" s="43"/>
      <c r="AC356" s="661">
        <f t="shared" si="1218"/>
        <v>8979.0034899999991</v>
      </c>
      <c r="AD356" s="575">
        <f t="shared" si="1219"/>
        <v>0.23744182132228786</v>
      </c>
      <c r="AE356" s="128">
        <v>0</v>
      </c>
      <c r="AF356" s="622"/>
      <c r="AG356" s="661">
        <f>AG357+AG358+AG359</f>
        <v>8979.0034899999991</v>
      </c>
      <c r="AH356" s="622">
        <f t="shared" si="1103"/>
        <v>0.23744182132228786</v>
      </c>
      <c r="AI356" s="43"/>
      <c r="AJ356" s="43"/>
      <c r="AK356" s="661"/>
      <c r="AL356" s="43"/>
      <c r="AM356" s="43"/>
      <c r="AN356" s="43"/>
      <c r="AO356" s="43"/>
      <c r="AP356" s="43"/>
      <c r="AQ356" s="43"/>
      <c r="AR356" s="43"/>
      <c r="AS356" s="43"/>
      <c r="AT356" s="43"/>
      <c r="AU356" s="112">
        <f t="shared" si="1258"/>
        <v>0</v>
      </c>
      <c r="AV356" s="128">
        <f>AX356</f>
        <v>37815.5939</v>
      </c>
      <c r="AW356" s="128">
        <v>0</v>
      </c>
      <c r="AX356" s="128">
        <f>SUM(AX357:AX359)</f>
        <v>37815.5939</v>
      </c>
      <c r="AY356" s="43"/>
      <c r="AZ356" s="43"/>
      <c r="BA356" s="128">
        <f t="shared" si="1231"/>
        <v>0</v>
      </c>
      <c r="BB356" s="43"/>
      <c r="BC356" s="43"/>
      <c r="BD356" s="43"/>
      <c r="BE356" s="128">
        <f t="shared" si="1232"/>
        <v>0</v>
      </c>
      <c r="BF356" s="128">
        <f t="shared" si="1241"/>
        <v>0</v>
      </c>
      <c r="BG356" s="43"/>
      <c r="BH356" s="43"/>
      <c r="BI356" s="128">
        <f t="shared" si="1253"/>
        <v>0</v>
      </c>
      <c r="BJ356" s="128"/>
      <c r="BK356" s="128"/>
      <c r="BL356" s="43"/>
      <c r="BM356" s="43"/>
      <c r="BN356" s="128"/>
      <c r="BO356" s="128"/>
      <c r="BP356" s="128"/>
      <c r="BQ356" s="128"/>
      <c r="BR356" s="43"/>
      <c r="BS356" s="43"/>
      <c r="BT356" s="43">
        <f t="shared" si="1249"/>
        <v>0</v>
      </c>
      <c r="BU356" s="43"/>
      <c r="BV356" s="128">
        <f t="shared" si="1255"/>
        <v>0</v>
      </c>
      <c r="BW356" s="128">
        <f>SUM(BW357:BW359)</f>
        <v>0</v>
      </c>
      <c r="BX356" s="128"/>
      <c r="BY356" s="43"/>
      <c r="BZ356" s="43"/>
      <c r="CA356" s="128">
        <f t="shared" si="1242"/>
        <v>0</v>
      </c>
      <c r="CB356" s="431"/>
      <c r="CC356" s="276"/>
      <c r="CD356" s="276"/>
      <c r="CE356" s="128">
        <f t="shared" si="1243"/>
        <v>0</v>
      </c>
      <c r="CF356" s="431">
        <f t="shared" si="1245"/>
        <v>0</v>
      </c>
      <c r="CG356" s="524"/>
      <c r="CH356" s="276">
        <f t="shared" si="1214"/>
        <v>0</v>
      </c>
      <c r="CI356" s="276"/>
      <c r="CJ356" s="128"/>
      <c r="CK356" s="128">
        <f t="shared" si="1256"/>
        <v>0</v>
      </c>
      <c r="CL356" s="128">
        <f>SUM(CL357:CL359)</f>
        <v>0</v>
      </c>
      <c r="CM356" s="128"/>
      <c r="CN356" s="43"/>
      <c r="CO356" s="43"/>
    </row>
    <row r="357" spans="2:93" s="39" customFormat="1" ht="30.75" hidden="1" customHeight="1" x14ac:dyDescent="0.25">
      <c r="B357" s="209"/>
      <c r="C357" s="124" t="s">
        <v>39</v>
      </c>
      <c r="D357" s="188">
        <f t="shared" si="1250"/>
        <v>0</v>
      </c>
      <c r="E357" s="188">
        <v>0</v>
      </c>
      <c r="F357" s="188">
        <v>6492.2331000000004</v>
      </c>
      <c r="G357" s="189"/>
      <c r="H357" s="189"/>
      <c r="I357" s="188"/>
      <c r="J357" s="569" t="e">
        <f t="shared" si="1257"/>
        <v>#DIV/0!</v>
      </c>
      <c r="K357" s="130">
        <v>0</v>
      </c>
      <c r="L357" s="569"/>
      <c r="M357" s="188">
        <v>0</v>
      </c>
      <c r="N357" s="569"/>
      <c r="O357" s="37"/>
      <c r="P357" s="37"/>
      <c r="Q357" s="37"/>
      <c r="R357" s="37"/>
      <c r="S357" s="188"/>
      <c r="T357" s="37"/>
      <c r="U357" s="130"/>
      <c r="V357" s="629"/>
      <c r="W357" s="188"/>
      <c r="X357" s="629"/>
      <c r="Y357" s="37"/>
      <c r="Z357" s="629"/>
      <c r="AA357" s="37"/>
      <c r="AB357" s="37"/>
      <c r="AC357" s="188">
        <f t="shared" si="1218"/>
        <v>2015.1978999999999</v>
      </c>
      <c r="AD357" s="575" t="e">
        <f t="shared" si="1219"/>
        <v>#DIV/0!</v>
      </c>
      <c r="AE357" s="130">
        <v>0</v>
      </c>
      <c r="AF357" s="622"/>
      <c r="AG357" s="188">
        <v>2015.1978999999999</v>
      </c>
      <c r="AH357" s="622">
        <f t="shared" si="1103"/>
        <v>0.31040134711121198</v>
      </c>
      <c r="AI357" s="37"/>
      <c r="AJ357" s="37"/>
      <c r="AK357" s="188"/>
      <c r="AL357" s="37"/>
      <c r="AM357" s="37"/>
      <c r="AN357" s="37"/>
      <c r="AO357" s="37"/>
      <c r="AP357" s="37"/>
      <c r="AQ357" s="37"/>
      <c r="AR357" s="37"/>
      <c r="AS357" s="37"/>
      <c r="AT357" s="37"/>
      <c r="AU357" s="112">
        <f t="shared" si="1258"/>
        <v>0</v>
      </c>
      <c r="AV357" s="130">
        <f>AX357</f>
        <v>6492.2331000000004</v>
      </c>
      <c r="AW357" s="130">
        <v>0</v>
      </c>
      <c r="AX357" s="130">
        <v>6492.2331000000004</v>
      </c>
      <c r="AY357" s="37"/>
      <c r="AZ357" s="37"/>
      <c r="BA357" s="128">
        <f t="shared" si="1231"/>
        <v>0</v>
      </c>
      <c r="BB357" s="37"/>
      <c r="BC357" s="37"/>
      <c r="BD357" s="37"/>
      <c r="BE357" s="130">
        <f t="shared" si="1232"/>
        <v>0</v>
      </c>
      <c r="BF357" s="130">
        <f t="shared" si="1241"/>
        <v>0</v>
      </c>
      <c r="BG357" s="37"/>
      <c r="BH357" s="37"/>
      <c r="BI357" s="130">
        <f t="shared" si="1253"/>
        <v>0</v>
      </c>
      <c r="BJ357" s="130"/>
      <c r="BK357" s="130"/>
      <c r="BL357" s="37"/>
      <c r="BM357" s="37"/>
      <c r="BN357" s="130"/>
      <c r="BO357" s="130"/>
      <c r="BP357" s="130"/>
      <c r="BQ357" s="130"/>
      <c r="BR357" s="37"/>
      <c r="BS357" s="37"/>
      <c r="BT357" s="37">
        <f t="shared" si="1249"/>
        <v>0</v>
      </c>
      <c r="BU357" s="37"/>
      <c r="BV357" s="130">
        <f t="shared" si="1255"/>
        <v>0</v>
      </c>
      <c r="BW357" s="130">
        <f>BC357</f>
        <v>0</v>
      </c>
      <c r="BX357" s="130"/>
      <c r="BY357" s="37"/>
      <c r="BZ357" s="37"/>
      <c r="CA357" s="130">
        <f t="shared" si="1242"/>
        <v>0</v>
      </c>
      <c r="CB357" s="188"/>
      <c r="CC357" s="189"/>
      <c r="CD357" s="189"/>
      <c r="CE357" s="130">
        <f t="shared" si="1243"/>
        <v>0</v>
      </c>
      <c r="CF357" s="188">
        <f t="shared" si="1245"/>
        <v>0</v>
      </c>
      <c r="CG357" s="188"/>
      <c r="CH357" s="189">
        <f t="shared" si="1214"/>
        <v>0</v>
      </c>
      <c r="CI357" s="189"/>
      <c r="CJ357" s="130"/>
      <c r="CK357" s="130">
        <f t="shared" si="1256"/>
        <v>0</v>
      </c>
      <c r="CL357" s="130">
        <f>BY357</f>
        <v>0</v>
      </c>
      <c r="CM357" s="130"/>
      <c r="CN357" s="37"/>
      <c r="CO357" s="37"/>
    </row>
    <row r="358" spans="2:93" s="39" customFormat="1" ht="62.25" hidden="1" customHeight="1" x14ac:dyDescent="0.25">
      <c r="B358" s="209"/>
      <c r="C358" s="124" t="s">
        <v>43</v>
      </c>
      <c r="D358" s="188">
        <f>F358</f>
        <v>24044.607540000001</v>
      </c>
      <c r="E358" s="188">
        <v>0</v>
      </c>
      <c r="F358" s="188">
        <v>24044.607540000001</v>
      </c>
      <c r="G358" s="189"/>
      <c r="H358" s="189"/>
      <c r="I358" s="188"/>
      <c r="J358" s="569">
        <f t="shared" si="1257"/>
        <v>0</v>
      </c>
      <c r="K358" s="130">
        <v>0</v>
      </c>
      <c r="L358" s="569"/>
      <c r="M358" s="188"/>
      <c r="N358" s="569"/>
      <c r="O358" s="37"/>
      <c r="P358" s="37"/>
      <c r="Q358" s="37"/>
      <c r="R358" s="37"/>
      <c r="S358" s="188"/>
      <c r="T358" s="37"/>
      <c r="U358" s="130"/>
      <c r="V358" s="629"/>
      <c r="W358" s="188"/>
      <c r="X358" s="629"/>
      <c r="Y358" s="37"/>
      <c r="Z358" s="629"/>
      <c r="AA358" s="37"/>
      <c r="AB358" s="37"/>
      <c r="AC358" s="188">
        <f t="shared" si="1218"/>
        <v>0</v>
      </c>
      <c r="AD358" s="575">
        <f t="shared" si="1219"/>
        <v>0</v>
      </c>
      <c r="AE358" s="130">
        <v>0</v>
      </c>
      <c r="AF358" s="622"/>
      <c r="AG358" s="188">
        <v>0</v>
      </c>
      <c r="AH358" s="622">
        <f t="shared" si="1103"/>
        <v>0</v>
      </c>
      <c r="AI358" s="37"/>
      <c r="AJ358" s="37"/>
      <c r="AK358" s="188"/>
      <c r="AL358" s="37"/>
      <c r="AM358" s="37"/>
      <c r="AN358" s="37"/>
      <c r="AO358" s="37"/>
      <c r="AP358" s="37"/>
      <c r="AQ358" s="37"/>
      <c r="AR358" s="37"/>
      <c r="AS358" s="37"/>
      <c r="AT358" s="37"/>
      <c r="AU358" s="112">
        <f t="shared" si="1258"/>
        <v>0</v>
      </c>
      <c r="AV358" s="130">
        <f>AX358</f>
        <v>24044.607540000001</v>
      </c>
      <c r="AW358" s="130">
        <v>0</v>
      </c>
      <c r="AX358" s="130">
        <v>24044.607540000001</v>
      </c>
      <c r="AY358" s="37"/>
      <c r="AZ358" s="37"/>
      <c r="BA358" s="128">
        <f t="shared" si="1231"/>
        <v>0</v>
      </c>
      <c r="BB358" s="37"/>
      <c r="BC358" s="37"/>
      <c r="BD358" s="37"/>
      <c r="BE358" s="130">
        <f t="shared" si="1232"/>
        <v>0</v>
      </c>
      <c r="BF358" s="130">
        <f t="shared" si="1241"/>
        <v>0</v>
      </c>
      <c r="BG358" s="37"/>
      <c r="BH358" s="37"/>
      <c r="BI358" s="130">
        <f t="shared" si="1253"/>
        <v>0</v>
      </c>
      <c r="BJ358" s="130"/>
      <c r="BK358" s="130"/>
      <c r="BL358" s="37"/>
      <c r="BM358" s="37"/>
      <c r="BN358" s="130"/>
      <c r="BO358" s="130"/>
      <c r="BP358" s="130"/>
      <c r="BQ358" s="130"/>
      <c r="BR358" s="37"/>
      <c r="BS358" s="37"/>
      <c r="BT358" s="37">
        <f t="shared" si="1249"/>
        <v>0</v>
      </c>
      <c r="BU358" s="37"/>
      <c r="BV358" s="130">
        <f t="shared" si="1255"/>
        <v>0</v>
      </c>
      <c r="BW358" s="130">
        <f>BC358</f>
        <v>0</v>
      </c>
      <c r="BX358" s="130"/>
      <c r="BY358" s="37"/>
      <c r="BZ358" s="37"/>
      <c r="CA358" s="130">
        <f t="shared" si="1242"/>
        <v>0</v>
      </c>
      <c r="CB358" s="188"/>
      <c r="CC358" s="189"/>
      <c r="CD358" s="189"/>
      <c r="CE358" s="130">
        <f t="shared" si="1243"/>
        <v>0</v>
      </c>
      <c r="CF358" s="188">
        <f t="shared" si="1245"/>
        <v>0</v>
      </c>
      <c r="CG358" s="188"/>
      <c r="CH358" s="189">
        <f t="shared" si="1214"/>
        <v>0</v>
      </c>
      <c r="CI358" s="189"/>
      <c r="CJ358" s="130"/>
      <c r="CK358" s="130">
        <f t="shared" si="1256"/>
        <v>0</v>
      </c>
      <c r="CL358" s="130">
        <f>BY358</f>
        <v>0</v>
      </c>
      <c r="CM358" s="130"/>
      <c r="CN358" s="37"/>
      <c r="CO358" s="37"/>
    </row>
    <row r="359" spans="2:93" s="39" customFormat="1" ht="27.75" hidden="1" customHeight="1" x14ac:dyDescent="0.25">
      <c r="B359" s="209"/>
      <c r="C359" s="124" t="s">
        <v>40</v>
      </c>
      <c r="D359" s="188">
        <f>F359</f>
        <v>7278.7532600000004</v>
      </c>
      <c r="E359" s="188">
        <v>0</v>
      </c>
      <c r="F359" s="188">
        <v>7278.7532600000004</v>
      </c>
      <c r="G359" s="189"/>
      <c r="H359" s="189"/>
      <c r="I359" s="188"/>
      <c r="J359" s="569">
        <f t="shared" si="1257"/>
        <v>0</v>
      </c>
      <c r="K359" s="130">
        <v>0</v>
      </c>
      <c r="L359" s="569"/>
      <c r="M359" s="188"/>
      <c r="N359" s="569"/>
      <c r="O359" s="37"/>
      <c r="P359" s="37"/>
      <c r="Q359" s="37"/>
      <c r="R359" s="37"/>
      <c r="S359" s="188"/>
      <c r="T359" s="37"/>
      <c r="U359" s="130"/>
      <c r="V359" s="629"/>
      <c r="W359" s="188"/>
      <c r="X359" s="629"/>
      <c r="Y359" s="37"/>
      <c r="Z359" s="629"/>
      <c r="AA359" s="37"/>
      <c r="AB359" s="37"/>
      <c r="AC359" s="188">
        <f t="shared" si="1218"/>
        <v>6963.8055899999999</v>
      </c>
      <c r="AD359" s="575">
        <f t="shared" si="1219"/>
        <v>0.95673054728606088</v>
      </c>
      <c r="AE359" s="130">
        <v>0</v>
      </c>
      <c r="AF359" s="622"/>
      <c r="AG359" s="188">
        <v>6963.8055899999999</v>
      </c>
      <c r="AH359" s="622">
        <f t="shared" si="1103"/>
        <v>0.95673054728606088</v>
      </c>
      <c r="AI359" s="37"/>
      <c r="AJ359" s="37"/>
      <c r="AK359" s="188"/>
      <c r="AL359" s="37"/>
      <c r="AM359" s="37"/>
      <c r="AN359" s="37"/>
      <c r="AO359" s="37"/>
      <c r="AP359" s="37"/>
      <c r="AQ359" s="37"/>
      <c r="AR359" s="37"/>
      <c r="AS359" s="37"/>
      <c r="AT359" s="37"/>
      <c r="AU359" s="112">
        <f t="shared" si="1258"/>
        <v>0</v>
      </c>
      <c r="AV359" s="130">
        <f>AX359</f>
        <v>7278.7532600000004</v>
      </c>
      <c r="AW359" s="130">
        <v>0</v>
      </c>
      <c r="AX359" s="130">
        <v>7278.7532600000004</v>
      </c>
      <c r="AY359" s="37"/>
      <c r="AZ359" s="37"/>
      <c r="BA359" s="128">
        <f t="shared" si="1231"/>
        <v>0</v>
      </c>
      <c r="BB359" s="37"/>
      <c r="BC359" s="37"/>
      <c r="BD359" s="37"/>
      <c r="BE359" s="130">
        <f t="shared" si="1232"/>
        <v>0</v>
      </c>
      <c r="BF359" s="130">
        <f t="shared" si="1241"/>
        <v>0</v>
      </c>
      <c r="BG359" s="37"/>
      <c r="BH359" s="37"/>
      <c r="BI359" s="130">
        <f t="shared" si="1253"/>
        <v>0</v>
      </c>
      <c r="BJ359" s="130"/>
      <c r="BK359" s="130"/>
      <c r="BL359" s="37"/>
      <c r="BM359" s="37"/>
      <c r="BN359" s="130">
        <f t="shared" ref="BN359:BN396" si="1259">BO359+BP359+BQ359</f>
        <v>0</v>
      </c>
      <c r="BO359" s="130">
        <f t="shared" ref="BO359" si="1260">BP359</f>
        <v>0</v>
      </c>
      <c r="BP359" s="130"/>
      <c r="BQ359" s="130"/>
      <c r="BR359" s="37"/>
      <c r="BS359" s="37"/>
      <c r="BT359" s="37">
        <f t="shared" si="1249"/>
        <v>0</v>
      </c>
      <c r="BU359" s="37"/>
      <c r="BV359" s="130">
        <f t="shared" si="1255"/>
        <v>0</v>
      </c>
      <c r="BW359" s="130"/>
      <c r="BX359" s="130"/>
      <c r="BY359" s="37"/>
      <c r="BZ359" s="37"/>
      <c r="CA359" s="130">
        <f t="shared" si="1242"/>
        <v>0</v>
      </c>
      <c r="CB359" s="188"/>
      <c r="CC359" s="189"/>
      <c r="CD359" s="189"/>
      <c r="CE359" s="130">
        <f t="shared" si="1243"/>
        <v>0</v>
      </c>
      <c r="CF359" s="188">
        <f t="shared" si="1245"/>
        <v>0</v>
      </c>
      <c r="CG359" s="188"/>
      <c r="CH359" s="189">
        <f t="shared" si="1214"/>
        <v>0</v>
      </c>
      <c r="CI359" s="189"/>
      <c r="CJ359" s="130"/>
      <c r="CK359" s="130">
        <f t="shared" si="1256"/>
        <v>0</v>
      </c>
      <c r="CL359" s="130"/>
      <c r="CM359" s="130"/>
      <c r="CN359" s="37"/>
      <c r="CO359" s="37"/>
    </row>
    <row r="360" spans="2:93" s="42" customFormat="1" ht="113.25" hidden="1" customHeight="1" x14ac:dyDescent="0.25">
      <c r="B360" s="206" t="s">
        <v>8</v>
      </c>
      <c r="C360" s="111" t="s">
        <v>46</v>
      </c>
      <c r="D360" s="193">
        <f>E360+F360+G360+H360</f>
        <v>0</v>
      </c>
      <c r="E360" s="193">
        <f>E362+E363</f>
        <v>0</v>
      </c>
      <c r="F360" s="193">
        <f>F362+F363</f>
        <v>0</v>
      </c>
      <c r="G360" s="194"/>
      <c r="H360" s="194"/>
      <c r="I360" s="193"/>
      <c r="J360" s="569" t="e">
        <f t="shared" si="1257"/>
        <v>#DIV/0!</v>
      </c>
      <c r="K360" s="112">
        <f>K362+K363</f>
        <v>0</v>
      </c>
      <c r="L360" s="569"/>
      <c r="M360" s="193">
        <f>M362+M363</f>
        <v>0</v>
      </c>
      <c r="N360" s="569"/>
      <c r="O360" s="307"/>
      <c r="P360" s="307"/>
      <c r="Q360" s="307"/>
      <c r="R360" s="307"/>
      <c r="S360" s="193"/>
      <c r="T360" s="307"/>
      <c r="U360" s="112"/>
      <c r="V360" s="629"/>
      <c r="W360" s="193"/>
      <c r="X360" s="629"/>
      <c r="Y360" s="307"/>
      <c r="Z360" s="629"/>
      <c r="AA360" s="307"/>
      <c r="AB360" s="307"/>
      <c r="AC360" s="193">
        <f t="shared" si="1218"/>
        <v>0</v>
      </c>
      <c r="AD360" s="575" t="e">
        <f t="shared" si="1219"/>
        <v>#DIV/0!</v>
      </c>
      <c r="AE360" s="112">
        <f>AE362+AE363</f>
        <v>0</v>
      </c>
      <c r="AF360" s="622"/>
      <c r="AG360" s="193"/>
      <c r="AH360" s="622" t="e">
        <f t="shared" si="1103"/>
        <v>#DIV/0!</v>
      </c>
      <c r="AI360" s="307"/>
      <c r="AJ360" s="307"/>
      <c r="AK360" s="193"/>
      <c r="AL360" s="307"/>
      <c r="AM360" s="307"/>
      <c r="AN360" s="307"/>
      <c r="AO360" s="307"/>
      <c r="AP360" s="307"/>
      <c r="AQ360" s="307"/>
      <c r="AR360" s="307"/>
      <c r="AS360" s="307"/>
      <c r="AT360" s="307"/>
      <c r="AU360" s="112">
        <f t="shared" si="1258"/>
        <v>0</v>
      </c>
      <c r="AV360" s="112">
        <f>AW360+AX360+AY360+AZ360</f>
        <v>0</v>
      </c>
      <c r="AW360" s="112">
        <f>AW362+AW363</f>
        <v>0</v>
      </c>
      <c r="AX360" s="112">
        <f>AX362+AX363</f>
        <v>0</v>
      </c>
      <c r="AY360" s="307"/>
      <c r="AZ360" s="307"/>
      <c r="BA360" s="128">
        <f t="shared" si="1231"/>
        <v>0</v>
      </c>
      <c r="BB360" s="307"/>
      <c r="BC360" s="307"/>
      <c r="BD360" s="307"/>
      <c r="BE360" s="112">
        <f t="shared" si="1232"/>
        <v>0</v>
      </c>
      <c r="BF360" s="112">
        <f t="shared" si="1241"/>
        <v>0</v>
      </c>
      <c r="BG360" s="307"/>
      <c r="BH360" s="307"/>
      <c r="BI360" s="112">
        <f>BJ360+BK360+BL360+BM360</f>
        <v>0</v>
      </c>
      <c r="BJ360" s="112">
        <f>BJ362+BJ363</f>
        <v>0</v>
      </c>
      <c r="BK360" s="112"/>
      <c r="BL360" s="307"/>
      <c r="BM360" s="307"/>
      <c r="BN360" s="112">
        <f t="shared" si="1259"/>
        <v>0</v>
      </c>
      <c r="BO360" s="112">
        <f>BP360+BQ360+BR360+BS360</f>
        <v>0</v>
      </c>
      <c r="BP360" s="112">
        <f>BP362+BP363</f>
        <v>0</v>
      </c>
      <c r="BQ360" s="112"/>
      <c r="BR360" s="307"/>
      <c r="BS360" s="307"/>
      <c r="BT360" s="307">
        <f t="shared" si="1249"/>
        <v>0</v>
      </c>
      <c r="BU360" s="307"/>
      <c r="BV360" s="112">
        <f>BW360+BX360+BY360+BZ360</f>
        <v>0</v>
      </c>
      <c r="BW360" s="112">
        <f>BW362+BW363</f>
        <v>0</v>
      </c>
      <c r="BX360" s="112"/>
      <c r="BY360" s="307"/>
      <c r="BZ360" s="307"/>
      <c r="CA360" s="112">
        <f t="shared" si="1242"/>
        <v>0</v>
      </c>
      <c r="CB360" s="193"/>
      <c r="CC360" s="194"/>
      <c r="CD360" s="194"/>
      <c r="CE360" s="112">
        <f t="shared" si="1243"/>
        <v>0</v>
      </c>
      <c r="CF360" s="193">
        <f t="shared" si="1245"/>
        <v>0</v>
      </c>
      <c r="CG360" s="193"/>
      <c r="CH360" s="194">
        <f t="shared" si="1214"/>
        <v>0</v>
      </c>
      <c r="CI360" s="194"/>
      <c r="CJ360" s="112"/>
      <c r="CK360" s="112">
        <f>CL360+CM360+CN360+CO360</f>
        <v>0</v>
      </c>
      <c r="CL360" s="112">
        <f>CL362+CL363</f>
        <v>0</v>
      </c>
      <c r="CM360" s="112"/>
      <c r="CN360" s="307"/>
      <c r="CO360" s="307"/>
    </row>
    <row r="361" spans="2:93" s="44" customFormat="1" ht="46.5" hidden="1" customHeight="1" x14ac:dyDescent="0.25">
      <c r="B361" s="432"/>
      <c r="C361" s="111" t="s">
        <v>31</v>
      </c>
      <c r="D361" s="193">
        <v>0</v>
      </c>
      <c r="E361" s="661">
        <v>0</v>
      </c>
      <c r="F361" s="661">
        <f>SUM(F362:F364)</f>
        <v>0</v>
      </c>
      <c r="G361" s="276"/>
      <c r="H361" s="276"/>
      <c r="I361" s="193"/>
      <c r="J361" s="569" t="e">
        <f t="shared" si="1257"/>
        <v>#DIV/0!</v>
      </c>
      <c r="K361" s="128">
        <v>0</v>
      </c>
      <c r="L361" s="569"/>
      <c r="M361" s="193">
        <f>SUM(M362:M364)</f>
        <v>0</v>
      </c>
      <c r="N361" s="569"/>
      <c r="O361" s="43"/>
      <c r="P361" s="43"/>
      <c r="Q361" s="43"/>
      <c r="R361" s="43"/>
      <c r="S361" s="193"/>
      <c r="T361" s="43"/>
      <c r="U361" s="128"/>
      <c r="V361" s="629"/>
      <c r="W361" s="193"/>
      <c r="X361" s="629"/>
      <c r="Y361" s="43"/>
      <c r="Z361" s="629"/>
      <c r="AA361" s="43"/>
      <c r="AB361" s="43"/>
      <c r="AC361" s="193">
        <f t="shared" si="1218"/>
        <v>0</v>
      </c>
      <c r="AD361" s="575" t="e">
        <f t="shared" si="1219"/>
        <v>#DIV/0!</v>
      </c>
      <c r="AE361" s="128">
        <v>0</v>
      </c>
      <c r="AF361" s="622"/>
      <c r="AG361" s="193"/>
      <c r="AH361" s="622" t="e">
        <f t="shared" si="1103"/>
        <v>#DIV/0!</v>
      </c>
      <c r="AI361" s="43"/>
      <c r="AJ361" s="43"/>
      <c r="AK361" s="193"/>
      <c r="AL361" s="43"/>
      <c r="AM361" s="43"/>
      <c r="AN361" s="43"/>
      <c r="AO361" s="43"/>
      <c r="AP361" s="43"/>
      <c r="AQ361" s="43"/>
      <c r="AR361" s="43"/>
      <c r="AS361" s="43"/>
      <c r="AT361" s="43"/>
      <c r="AU361" s="112">
        <f t="shared" si="1258"/>
        <v>0</v>
      </c>
      <c r="AV361" s="112"/>
      <c r="AW361" s="128"/>
      <c r="AX361" s="128">
        <f>SUM(AX362:AX364)</f>
        <v>0</v>
      </c>
      <c r="AY361" s="43"/>
      <c r="AZ361" s="43"/>
      <c r="BA361" s="128">
        <f t="shared" si="1231"/>
        <v>0</v>
      </c>
      <c r="BB361" s="43"/>
      <c r="BC361" s="43"/>
      <c r="BD361" s="43"/>
      <c r="BE361" s="128">
        <f t="shared" si="1232"/>
        <v>0</v>
      </c>
      <c r="BF361" s="128">
        <f t="shared" si="1241"/>
        <v>0</v>
      </c>
      <c r="BG361" s="43"/>
      <c r="BH361" s="43"/>
      <c r="BI361" s="112">
        <f>BJ361+BK361+BL361+BM361</f>
        <v>0</v>
      </c>
      <c r="BJ361" s="128">
        <f>SUM(BJ362:BJ364)</f>
        <v>0</v>
      </c>
      <c r="BK361" s="128"/>
      <c r="BL361" s="43"/>
      <c r="BM361" s="43"/>
      <c r="BN361" s="128" t="e">
        <f t="shared" si="1259"/>
        <v>#REF!</v>
      </c>
      <c r="BO361" s="112" t="e">
        <f>BP361+BQ361+BR361+BS361</f>
        <v>#REF!</v>
      </c>
      <c r="BP361" s="128" t="e">
        <f>SUM(BP362:BP364)</f>
        <v>#REF!</v>
      </c>
      <c r="BQ361" s="128"/>
      <c r="BR361" s="43"/>
      <c r="BS361" s="43"/>
      <c r="BT361" s="43">
        <f t="shared" si="1249"/>
        <v>0</v>
      </c>
      <c r="BU361" s="43"/>
      <c r="BV361" s="112">
        <f>BW361+BX361+BY361+BZ361</f>
        <v>0</v>
      </c>
      <c r="BW361" s="128">
        <f>SUM(BW362:BW364)</f>
        <v>0</v>
      </c>
      <c r="BX361" s="128"/>
      <c r="BY361" s="43"/>
      <c r="BZ361" s="43"/>
      <c r="CA361" s="128">
        <f t="shared" si="1242"/>
        <v>0</v>
      </c>
      <c r="CB361" s="431"/>
      <c r="CC361" s="276"/>
      <c r="CD361" s="276"/>
      <c r="CE361" s="128">
        <f t="shared" si="1243"/>
        <v>0</v>
      </c>
      <c r="CF361" s="431">
        <f t="shared" si="1245"/>
        <v>0</v>
      </c>
      <c r="CG361" s="524"/>
      <c r="CH361" s="276">
        <f t="shared" si="1214"/>
        <v>0</v>
      </c>
      <c r="CI361" s="276"/>
      <c r="CJ361" s="128"/>
      <c r="CK361" s="112">
        <f>CL361+CM361+CN361+CO361</f>
        <v>0</v>
      </c>
      <c r="CL361" s="128">
        <f>SUM(CL362:CL364)</f>
        <v>0</v>
      </c>
      <c r="CM361" s="128"/>
      <c r="CN361" s="43"/>
      <c r="CO361" s="43"/>
    </row>
    <row r="362" spans="2:93" s="39" customFormat="1" ht="30" hidden="1" customHeight="1" x14ac:dyDescent="0.25">
      <c r="B362" s="211"/>
      <c r="C362" s="124" t="s">
        <v>39</v>
      </c>
      <c r="D362" s="188">
        <f t="shared" si="1250"/>
        <v>0</v>
      </c>
      <c r="E362" s="188">
        <v>0</v>
      </c>
      <c r="F362" s="188">
        <v>0</v>
      </c>
      <c r="G362" s="189"/>
      <c r="H362" s="189"/>
      <c r="I362" s="188"/>
      <c r="J362" s="569" t="e">
        <f t="shared" si="1257"/>
        <v>#DIV/0!</v>
      </c>
      <c r="K362" s="130">
        <v>0</v>
      </c>
      <c r="L362" s="569"/>
      <c r="M362" s="188">
        <v>0</v>
      </c>
      <c r="N362" s="569"/>
      <c r="O362" s="37"/>
      <c r="P362" s="37"/>
      <c r="Q362" s="37"/>
      <c r="R362" s="37"/>
      <c r="S362" s="188"/>
      <c r="T362" s="37"/>
      <c r="U362" s="130"/>
      <c r="V362" s="629"/>
      <c r="W362" s="188"/>
      <c r="X362" s="629"/>
      <c r="Y362" s="37"/>
      <c r="Z362" s="629"/>
      <c r="AA362" s="37"/>
      <c r="AB362" s="37"/>
      <c r="AC362" s="188">
        <f t="shared" si="1218"/>
        <v>0</v>
      </c>
      <c r="AD362" s="575" t="e">
        <f t="shared" si="1219"/>
        <v>#DIV/0!</v>
      </c>
      <c r="AE362" s="130">
        <v>0</v>
      </c>
      <c r="AF362" s="622"/>
      <c r="AG362" s="188"/>
      <c r="AH362" s="622" t="e">
        <f t="shared" si="1103"/>
        <v>#DIV/0!</v>
      </c>
      <c r="AI362" s="37"/>
      <c r="AJ362" s="37"/>
      <c r="AK362" s="188"/>
      <c r="AL362" s="37"/>
      <c r="AM362" s="37"/>
      <c r="AN362" s="37"/>
      <c r="AO362" s="37"/>
      <c r="AP362" s="37"/>
      <c r="AQ362" s="37"/>
      <c r="AR362" s="37"/>
      <c r="AS362" s="37"/>
      <c r="AT362" s="37"/>
      <c r="AU362" s="112">
        <f t="shared" si="1258"/>
        <v>0</v>
      </c>
      <c r="AV362" s="130">
        <f t="shared" ref="AV362:AV363" si="1261">AW362</f>
        <v>0</v>
      </c>
      <c r="AW362" s="130">
        <v>0</v>
      </c>
      <c r="AX362" s="130">
        <v>0</v>
      </c>
      <c r="AY362" s="37"/>
      <c r="AZ362" s="37"/>
      <c r="BA362" s="128">
        <f t="shared" si="1231"/>
        <v>0</v>
      </c>
      <c r="BB362" s="37"/>
      <c r="BC362" s="37"/>
      <c r="BD362" s="37"/>
      <c r="BE362" s="130">
        <f t="shared" si="1232"/>
        <v>0</v>
      </c>
      <c r="BF362" s="130">
        <f t="shared" si="1241"/>
        <v>0</v>
      </c>
      <c r="BG362" s="37"/>
      <c r="BH362" s="37"/>
      <c r="BI362" s="130">
        <f t="shared" si="1253"/>
        <v>0</v>
      </c>
      <c r="BJ362" s="130">
        <v>0</v>
      </c>
      <c r="BK362" s="130"/>
      <c r="BL362" s="37"/>
      <c r="BM362" s="37"/>
      <c r="BN362" s="130">
        <f t="shared" si="1259"/>
        <v>0</v>
      </c>
      <c r="BO362" s="130">
        <f t="shared" ref="BO362:BO363" si="1262">BP362</f>
        <v>0</v>
      </c>
      <c r="BP362" s="130">
        <v>0</v>
      </c>
      <c r="BQ362" s="130"/>
      <c r="BR362" s="37"/>
      <c r="BS362" s="37"/>
      <c r="BT362" s="37">
        <f t="shared" si="1249"/>
        <v>0</v>
      </c>
      <c r="BU362" s="37"/>
      <c r="BV362" s="130">
        <f t="shared" si="1255"/>
        <v>0</v>
      </c>
      <c r="BW362" s="130">
        <v>0</v>
      </c>
      <c r="BX362" s="130"/>
      <c r="BY362" s="37"/>
      <c r="BZ362" s="37"/>
      <c r="CA362" s="130">
        <f t="shared" si="1242"/>
        <v>0</v>
      </c>
      <c r="CB362" s="188"/>
      <c r="CC362" s="189"/>
      <c r="CD362" s="189"/>
      <c r="CE362" s="130">
        <f t="shared" si="1243"/>
        <v>0</v>
      </c>
      <c r="CF362" s="188">
        <f t="shared" si="1245"/>
        <v>0</v>
      </c>
      <c r="CG362" s="188"/>
      <c r="CH362" s="189">
        <f t="shared" si="1214"/>
        <v>0</v>
      </c>
      <c r="CI362" s="189"/>
      <c r="CJ362" s="130"/>
      <c r="CK362" s="130">
        <f t="shared" si="1256"/>
        <v>0</v>
      </c>
      <c r="CL362" s="130">
        <v>0</v>
      </c>
      <c r="CM362" s="130"/>
      <c r="CN362" s="37"/>
      <c r="CO362" s="37"/>
    </row>
    <row r="363" spans="2:93" s="39" customFormat="1" ht="31.5" hidden="1" customHeight="1" x14ac:dyDescent="0.25">
      <c r="B363" s="209"/>
      <c r="C363" s="124" t="s">
        <v>47</v>
      </c>
      <c r="D363" s="188">
        <f t="shared" si="1250"/>
        <v>0</v>
      </c>
      <c r="E363" s="188">
        <v>0</v>
      </c>
      <c r="F363" s="188">
        <v>0</v>
      </c>
      <c r="G363" s="189"/>
      <c r="H363" s="189"/>
      <c r="I363" s="188"/>
      <c r="J363" s="569" t="e">
        <f t="shared" si="1257"/>
        <v>#DIV/0!</v>
      </c>
      <c r="K363" s="130">
        <v>0</v>
      </c>
      <c r="L363" s="569"/>
      <c r="M363" s="188">
        <v>0</v>
      </c>
      <c r="N363" s="569"/>
      <c r="O363" s="37"/>
      <c r="P363" s="37"/>
      <c r="Q363" s="37"/>
      <c r="R363" s="37"/>
      <c r="S363" s="188"/>
      <c r="T363" s="37"/>
      <c r="U363" s="130"/>
      <c r="V363" s="629"/>
      <c r="W363" s="188"/>
      <c r="X363" s="629"/>
      <c r="Y363" s="37"/>
      <c r="Z363" s="629"/>
      <c r="AA363" s="37"/>
      <c r="AB363" s="37"/>
      <c r="AC363" s="188">
        <f t="shared" si="1218"/>
        <v>0</v>
      </c>
      <c r="AD363" s="575" t="e">
        <f t="shared" si="1219"/>
        <v>#DIV/0!</v>
      </c>
      <c r="AE363" s="130">
        <v>0</v>
      </c>
      <c r="AF363" s="622"/>
      <c r="AG363" s="188"/>
      <c r="AH363" s="622" t="e">
        <f t="shared" si="1103"/>
        <v>#DIV/0!</v>
      </c>
      <c r="AI363" s="37"/>
      <c r="AJ363" s="37"/>
      <c r="AK363" s="188"/>
      <c r="AL363" s="37"/>
      <c r="AM363" s="37"/>
      <c r="AN363" s="37"/>
      <c r="AO363" s="37"/>
      <c r="AP363" s="37"/>
      <c r="AQ363" s="37"/>
      <c r="AR363" s="37"/>
      <c r="AS363" s="37"/>
      <c r="AT363" s="37"/>
      <c r="AU363" s="112">
        <f t="shared" si="1258"/>
        <v>0</v>
      </c>
      <c r="AV363" s="130">
        <f t="shared" si="1261"/>
        <v>0</v>
      </c>
      <c r="AW363" s="130">
        <v>0</v>
      </c>
      <c r="AX363" s="130">
        <v>0</v>
      </c>
      <c r="AY363" s="37"/>
      <c r="AZ363" s="37"/>
      <c r="BA363" s="128">
        <f t="shared" si="1231"/>
        <v>0</v>
      </c>
      <c r="BB363" s="37"/>
      <c r="BC363" s="37"/>
      <c r="BD363" s="37"/>
      <c r="BE363" s="130">
        <f t="shared" si="1232"/>
        <v>0</v>
      </c>
      <c r="BF363" s="130">
        <f t="shared" si="1241"/>
        <v>0</v>
      </c>
      <c r="BG363" s="37"/>
      <c r="BH363" s="37"/>
      <c r="BI363" s="130">
        <f t="shared" si="1253"/>
        <v>0</v>
      </c>
      <c r="BJ363" s="130"/>
      <c r="BK363" s="130"/>
      <c r="BL363" s="37"/>
      <c r="BM363" s="37"/>
      <c r="BN363" s="130">
        <f t="shared" si="1259"/>
        <v>0</v>
      </c>
      <c r="BO363" s="130">
        <f t="shared" si="1262"/>
        <v>0</v>
      </c>
      <c r="BP363" s="130"/>
      <c r="BQ363" s="130"/>
      <c r="BR363" s="37"/>
      <c r="BS363" s="37"/>
      <c r="BT363" s="37">
        <f t="shared" si="1249"/>
        <v>0</v>
      </c>
      <c r="BU363" s="37"/>
      <c r="BV363" s="130">
        <f t="shared" si="1255"/>
        <v>0</v>
      </c>
      <c r="BW363" s="130"/>
      <c r="BX363" s="130"/>
      <c r="BY363" s="37"/>
      <c r="BZ363" s="37"/>
      <c r="CA363" s="130">
        <f t="shared" si="1242"/>
        <v>0</v>
      </c>
      <c r="CB363" s="188"/>
      <c r="CC363" s="189"/>
      <c r="CD363" s="189"/>
      <c r="CE363" s="130">
        <f t="shared" si="1243"/>
        <v>0</v>
      </c>
      <c r="CF363" s="188">
        <f t="shared" si="1245"/>
        <v>0</v>
      </c>
      <c r="CG363" s="188"/>
      <c r="CH363" s="189">
        <f t="shared" si="1214"/>
        <v>0</v>
      </c>
      <c r="CI363" s="189"/>
      <c r="CJ363" s="130"/>
      <c r="CK363" s="130">
        <f t="shared" si="1256"/>
        <v>0</v>
      </c>
      <c r="CL363" s="130"/>
      <c r="CM363" s="130"/>
      <c r="CN363" s="37"/>
      <c r="CO363" s="37"/>
    </row>
    <row r="364" spans="2:93" s="46" customFormat="1" ht="85.5" hidden="1" customHeight="1" x14ac:dyDescent="0.25">
      <c r="B364" s="432" t="s">
        <v>48</v>
      </c>
      <c r="C364" s="111" t="s">
        <v>49</v>
      </c>
      <c r="D364" s="259"/>
      <c r="E364" s="188"/>
      <c r="F364" s="188"/>
      <c r="G364" s="259"/>
      <c r="H364" s="259"/>
      <c r="I364" s="259"/>
      <c r="J364" s="569" t="e">
        <f t="shared" si="1257"/>
        <v>#DIV/0!</v>
      </c>
      <c r="K364" s="130"/>
      <c r="L364" s="569"/>
      <c r="M364" s="259"/>
      <c r="N364" s="569"/>
      <c r="O364" s="315"/>
      <c r="P364" s="315"/>
      <c r="Q364" s="315"/>
      <c r="R364" s="315"/>
      <c r="S364" s="259"/>
      <c r="T364" s="315"/>
      <c r="U364" s="130"/>
      <c r="V364" s="629"/>
      <c r="W364" s="259"/>
      <c r="X364" s="629"/>
      <c r="Y364" s="315"/>
      <c r="Z364" s="629"/>
      <c r="AA364" s="315"/>
      <c r="AB364" s="315"/>
      <c r="AC364" s="259">
        <f t="shared" si="1218"/>
        <v>0</v>
      </c>
      <c r="AD364" s="575" t="e">
        <f t="shared" si="1219"/>
        <v>#DIV/0!</v>
      </c>
      <c r="AE364" s="130"/>
      <c r="AF364" s="622"/>
      <c r="AG364" s="259"/>
      <c r="AH364" s="622" t="e">
        <f t="shared" si="1103"/>
        <v>#DIV/0!</v>
      </c>
      <c r="AI364" s="315"/>
      <c r="AJ364" s="315"/>
      <c r="AK364" s="259"/>
      <c r="AL364" s="315"/>
      <c r="AM364" s="315"/>
      <c r="AN364" s="315"/>
      <c r="AO364" s="315"/>
      <c r="AP364" s="315"/>
      <c r="AQ364" s="315"/>
      <c r="AR364" s="315"/>
      <c r="AS364" s="315"/>
      <c r="AT364" s="315"/>
      <c r="AU364" s="112">
        <f t="shared" si="1258"/>
        <v>0</v>
      </c>
      <c r="AV364" s="43"/>
      <c r="AW364" s="130"/>
      <c r="AX364" s="130"/>
      <c r="AY364" s="315"/>
      <c r="AZ364" s="315"/>
      <c r="BA364" s="128">
        <f t="shared" si="1231"/>
        <v>0</v>
      </c>
      <c r="BB364" s="315"/>
      <c r="BC364" s="315"/>
      <c r="BD364" s="315"/>
      <c r="BE364" s="315">
        <f t="shared" si="1232"/>
        <v>0</v>
      </c>
      <c r="BF364" s="130">
        <f t="shared" si="1241"/>
        <v>0</v>
      </c>
      <c r="BG364" s="315"/>
      <c r="BH364" s="315"/>
      <c r="BI364" s="315"/>
      <c r="BJ364" s="130">
        <f t="shared" ref="BJ364:BJ371" si="1263">AV364</f>
        <v>0</v>
      </c>
      <c r="BK364" s="130"/>
      <c r="BL364" s="315"/>
      <c r="BM364" s="315"/>
      <c r="BN364" s="315" t="e">
        <f t="shared" si="1259"/>
        <v>#REF!</v>
      </c>
      <c r="BO364" s="315"/>
      <c r="BP364" s="130" t="e">
        <f>#REF!</f>
        <v>#REF!</v>
      </c>
      <c r="BQ364" s="130"/>
      <c r="BR364" s="315"/>
      <c r="BS364" s="315"/>
      <c r="BT364" s="315">
        <f t="shared" si="1249"/>
        <v>0</v>
      </c>
      <c r="BU364" s="315"/>
      <c r="BV364" s="315"/>
      <c r="BW364" s="130">
        <f t="shared" ref="BW364:BW371" si="1264">BC364</f>
        <v>0</v>
      </c>
      <c r="BX364" s="130"/>
      <c r="BY364" s="315"/>
      <c r="BZ364" s="315"/>
      <c r="CA364" s="315">
        <f t="shared" si="1242"/>
        <v>0</v>
      </c>
      <c r="CB364" s="188"/>
      <c r="CC364" s="259"/>
      <c r="CD364" s="259"/>
      <c r="CE364" s="315">
        <f t="shared" si="1243"/>
        <v>0</v>
      </c>
      <c r="CF364" s="188">
        <f t="shared" si="1245"/>
        <v>0</v>
      </c>
      <c r="CG364" s="188"/>
      <c r="CH364" s="259">
        <f t="shared" si="1214"/>
        <v>0</v>
      </c>
      <c r="CI364" s="259"/>
      <c r="CJ364" s="315"/>
      <c r="CK364" s="315"/>
      <c r="CL364" s="130">
        <f t="shared" ref="CL364:CL371" si="1265">BY364</f>
        <v>0</v>
      </c>
      <c r="CM364" s="130"/>
      <c r="CN364" s="315"/>
      <c r="CO364" s="315"/>
    </row>
    <row r="365" spans="2:93" s="39" customFormat="1" ht="15" hidden="1" customHeight="1" x14ac:dyDescent="0.25">
      <c r="B365" s="209"/>
      <c r="C365" s="124" t="s">
        <v>39</v>
      </c>
      <c r="D365" s="189"/>
      <c r="E365" s="188"/>
      <c r="F365" s="188"/>
      <c r="G365" s="189"/>
      <c r="H365" s="189"/>
      <c r="I365" s="189"/>
      <c r="J365" s="569" t="e">
        <f t="shared" si="1257"/>
        <v>#DIV/0!</v>
      </c>
      <c r="K365" s="130"/>
      <c r="L365" s="569"/>
      <c r="M365" s="189"/>
      <c r="N365" s="569"/>
      <c r="O365" s="37"/>
      <c r="P365" s="37"/>
      <c r="Q365" s="37"/>
      <c r="R365" s="37"/>
      <c r="S365" s="189"/>
      <c r="T365" s="37"/>
      <c r="U365" s="130"/>
      <c r="V365" s="629"/>
      <c r="W365" s="189"/>
      <c r="X365" s="629"/>
      <c r="Y365" s="37"/>
      <c r="Z365" s="629"/>
      <c r="AA365" s="37"/>
      <c r="AB365" s="37"/>
      <c r="AC365" s="189">
        <f t="shared" si="1218"/>
        <v>0</v>
      </c>
      <c r="AD365" s="575" t="e">
        <f t="shared" si="1219"/>
        <v>#DIV/0!</v>
      </c>
      <c r="AE365" s="130"/>
      <c r="AF365" s="622"/>
      <c r="AG365" s="189"/>
      <c r="AH365" s="622" t="e">
        <f t="shared" si="1103"/>
        <v>#DIV/0!</v>
      </c>
      <c r="AI365" s="37"/>
      <c r="AJ365" s="37"/>
      <c r="AK365" s="189"/>
      <c r="AL365" s="37"/>
      <c r="AM365" s="37"/>
      <c r="AN365" s="37"/>
      <c r="AO365" s="37"/>
      <c r="AP365" s="37"/>
      <c r="AQ365" s="37"/>
      <c r="AR365" s="37"/>
      <c r="AS365" s="37"/>
      <c r="AT365" s="37"/>
      <c r="AU365" s="112">
        <f t="shared" si="1258"/>
        <v>0</v>
      </c>
      <c r="AV365" s="37"/>
      <c r="AW365" s="130"/>
      <c r="AX365" s="130"/>
      <c r="AY365" s="37"/>
      <c r="AZ365" s="37"/>
      <c r="BA365" s="128">
        <f t="shared" si="1231"/>
        <v>0</v>
      </c>
      <c r="BB365" s="37"/>
      <c r="BC365" s="37"/>
      <c r="BD365" s="37"/>
      <c r="BE365" s="37">
        <f t="shared" si="1232"/>
        <v>0</v>
      </c>
      <c r="BF365" s="130">
        <f t="shared" si="1241"/>
        <v>0</v>
      </c>
      <c r="BG365" s="37"/>
      <c r="BH365" s="37"/>
      <c r="BI365" s="37"/>
      <c r="BJ365" s="130">
        <f t="shared" si="1263"/>
        <v>0</v>
      </c>
      <c r="BK365" s="130"/>
      <c r="BL365" s="37"/>
      <c r="BM365" s="37"/>
      <c r="BN365" s="37" t="e">
        <f t="shared" si="1259"/>
        <v>#REF!</v>
      </c>
      <c r="BO365" s="37"/>
      <c r="BP365" s="130" t="e">
        <f>#REF!</f>
        <v>#REF!</v>
      </c>
      <c r="BQ365" s="130"/>
      <c r="BR365" s="37"/>
      <c r="BS365" s="37"/>
      <c r="BT365" s="37">
        <f t="shared" si="1249"/>
        <v>0</v>
      </c>
      <c r="BU365" s="37"/>
      <c r="BV365" s="37"/>
      <c r="BW365" s="130">
        <f t="shared" si="1264"/>
        <v>0</v>
      </c>
      <c r="BX365" s="130"/>
      <c r="BY365" s="37"/>
      <c r="BZ365" s="37"/>
      <c r="CA365" s="37">
        <f t="shared" si="1242"/>
        <v>0</v>
      </c>
      <c r="CB365" s="188"/>
      <c r="CC365" s="189"/>
      <c r="CD365" s="189"/>
      <c r="CE365" s="37">
        <f t="shared" si="1243"/>
        <v>0</v>
      </c>
      <c r="CF365" s="188">
        <f t="shared" si="1245"/>
        <v>0</v>
      </c>
      <c r="CG365" s="188"/>
      <c r="CH365" s="189">
        <f t="shared" si="1214"/>
        <v>0</v>
      </c>
      <c r="CI365" s="189"/>
      <c r="CJ365" s="37"/>
      <c r="CK365" s="37"/>
      <c r="CL365" s="130">
        <f t="shared" si="1265"/>
        <v>0</v>
      </c>
      <c r="CM365" s="130"/>
      <c r="CN365" s="37"/>
      <c r="CO365" s="37"/>
    </row>
    <row r="366" spans="2:93" s="39" customFormat="1" ht="15" hidden="1" customHeight="1" x14ac:dyDescent="0.25">
      <c r="B366" s="209"/>
      <c r="C366" s="124" t="s">
        <v>47</v>
      </c>
      <c r="D366" s="189"/>
      <c r="E366" s="188"/>
      <c r="F366" s="188"/>
      <c r="G366" s="189"/>
      <c r="H366" s="189"/>
      <c r="I366" s="189"/>
      <c r="J366" s="569" t="e">
        <f t="shared" si="1257"/>
        <v>#DIV/0!</v>
      </c>
      <c r="K366" s="130"/>
      <c r="L366" s="569"/>
      <c r="M366" s="189"/>
      <c r="N366" s="569"/>
      <c r="O366" s="37"/>
      <c r="P366" s="37"/>
      <c r="Q366" s="37"/>
      <c r="R366" s="37"/>
      <c r="S366" s="189"/>
      <c r="T366" s="37"/>
      <c r="U366" s="130"/>
      <c r="V366" s="629"/>
      <c r="W366" s="189"/>
      <c r="X366" s="629"/>
      <c r="Y366" s="37"/>
      <c r="Z366" s="629"/>
      <c r="AA366" s="37"/>
      <c r="AB366" s="37"/>
      <c r="AC366" s="189">
        <f t="shared" si="1218"/>
        <v>0</v>
      </c>
      <c r="AD366" s="575" t="e">
        <f t="shared" si="1219"/>
        <v>#DIV/0!</v>
      </c>
      <c r="AE366" s="130"/>
      <c r="AF366" s="622"/>
      <c r="AG366" s="189"/>
      <c r="AH366" s="622" t="e">
        <f t="shared" si="1103"/>
        <v>#DIV/0!</v>
      </c>
      <c r="AI366" s="37"/>
      <c r="AJ366" s="37"/>
      <c r="AK366" s="189"/>
      <c r="AL366" s="37"/>
      <c r="AM366" s="37"/>
      <c r="AN366" s="37"/>
      <c r="AO366" s="37"/>
      <c r="AP366" s="37"/>
      <c r="AQ366" s="37"/>
      <c r="AR366" s="37"/>
      <c r="AS366" s="37"/>
      <c r="AT366" s="37"/>
      <c r="AU366" s="112">
        <f t="shared" si="1258"/>
        <v>0</v>
      </c>
      <c r="AV366" s="37"/>
      <c r="AW366" s="130"/>
      <c r="AX366" s="130"/>
      <c r="AY366" s="37"/>
      <c r="AZ366" s="37"/>
      <c r="BA366" s="128">
        <f t="shared" si="1231"/>
        <v>0</v>
      </c>
      <c r="BB366" s="37"/>
      <c r="BC366" s="37"/>
      <c r="BD366" s="37"/>
      <c r="BE366" s="37">
        <f t="shared" si="1232"/>
        <v>0</v>
      </c>
      <c r="BF366" s="130">
        <f t="shared" si="1241"/>
        <v>0</v>
      </c>
      <c r="BG366" s="37"/>
      <c r="BH366" s="37"/>
      <c r="BI366" s="37"/>
      <c r="BJ366" s="130">
        <f t="shared" si="1263"/>
        <v>0</v>
      </c>
      <c r="BK366" s="130"/>
      <c r="BL366" s="37"/>
      <c r="BM366" s="37"/>
      <c r="BN366" s="37" t="e">
        <f t="shared" si="1259"/>
        <v>#REF!</v>
      </c>
      <c r="BO366" s="37"/>
      <c r="BP366" s="130" t="e">
        <f>#REF!</f>
        <v>#REF!</v>
      </c>
      <c r="BQ366" s="130"/>
      <c r="BR366" s="37"/>
      <c r="BS366" s="37"/>
      <c r="BT366" s="37">
        <f t="shared" si="1249"/>
        <v>0</v>
      </c>
      <c r="BU366" s="37"/>
      <c r="BV366" s="37"/>
      <c r="BW366" s="130">
        <f t="shared" si="1264"/>
        <v>0</v>
      </c>
      <c r="BX366" s="130"/>
      <c r="BY366" s="37"/>
      <c r="BZ366" s="37"/>
      <c r="CA366" s="37">
        <f t="shared" si="1242"/>
        <v>0</v>
      </c>
      <c r="CB366" s="188"/>
      <c r="CC366" s="189"/>
      <c r="CD366" s="189"/>
      <c r="CE366" s="37">
        <f t="shared" si="1243"/>
        <v>0</v>
      </c>
      <c r="CF366" s="188">
        <f t="shared" si="1245"/>
        <v>0</v>
      </c>
      <c r="CG366" s="188"/>
      <c r="CH366" s="189">
        <f t="shared" si="1214"/>
        <v>0</v>
      </c>
      <c r="CI366" s="189"/>
      <c r="CJ366" s="37"/>
      <c r="CK366" s="37"/>
      <c r="CL366" s="130">
        <f t="shared" si="1265"/>
        <v>0</v>
      </c>
      <c r="CM366" s="130"/>
      <c r="CN366" s="37"/>
      <c r="CO366" s="37"/>
    </row>
    <row r="367" spans="2:93" s="46" customFormat="1" ht="62.25" hidden="1" customHeight="1" x14ac:dyDescent="0.25">
      <c r="B367" s="432" t="s">
        <v>48</v>
      </c>
      <c r="C367" s="111" t="s">
        <v>50</v>
      </c>
      <c r="D367" s="259"/>
      <c r="E367" s="188"/>
      <c r="F367" s="188"/>
      <c r="G367" s="259"/>
      <c r="H367" s="259"/>
      <c r="I367" s="259"/>
      <c r="J367" s="569" t="e">
        <f t="shared" si="1257"/>
        <v>#DIV/0!</v>
      </c>
      <c r="K367" s="130"/>
      <c r="L367" s="569"/>
      <c r="M367" s="259"/>
      <c r="N367" s="569"/>
      <c r="O367" s="315"/>
      <c r="P367" s="315"/>
      <c r="Q367" s="315"/>
      <c r="R367" s="315"/>
      <c r="S367" s="259"/>
      <c r="T367" s="315"/>
      <c r="U367" s="130"/>
      <c r="V367" s="629"/>
      <c r="W367" s="259"/>
      <c r="X367" s="629"/>
      <c r="Y367" s="315"/>
      <c r="Z367" s="629"/>
      <c r="AA367" s="315"/>
      <c r="AB367" s="315"/>
      <c r="AC367" s="259">
        <f t="shared" si="1218"/>
        <v>0</v>
      </c>
      <c r="AD367" s="575" t="e">
        <f t="shared" si="1219"/>
        <v>#DIV/0!</v>
      </c>
      <c r="AE367" s="130"/>
      <c r="AF367" s="622"/>
      <c r="AG367" s="259"/>
      <c r="AH367" s="622" t="e">
        <f t="shared" si="1103"/>
        <v>#DIV/0!</v>
      </c>
      <c r="AI367" s="315"/>
      <c r="AJ367" s="315"/>
      <c r="AK367" s="259"/>
      <c r="AL367" s="315"/>
      <c r="AM367" s="315"/>
      <c r="AN367" s="315"/>
      <c r="AO367" s="315"/>
      <c r="AP367" s="315"/>
      <c r="AQ367" s="315"/>
      <c r="AR367" s="315"/>
      <c r="AS367" s="315"/>
      <c r="AT367" s="315"/>
      <c r="AU367" s="112">
        <f t="shared" si="1258"/>
        <v>0</v>
      </c>
      <c r="AV367" s="43"/>
      <c r="AW367" s="130"/>
      <c r="AX367" s="130"/>
      <c r="AY367" s="315"/>
      <c r="AZ367" s="315"/>
      <c r="BA367" s="128">
        <f t="shared" si="1231"/>
        <v>0</v>
      </c>
      <c r="BB367" s="315"/>
      <c r="BC367" s="315"/>
      <c r="BD367" s="315"/>
      <c r="BE367" s="315">
        <f t="shared" si="1232"/>
        <v>0</v>
      </c>
      <c r="BF367" s="130">
        <f t="shared" si="1241"/>
        <v>0</v>
      </c>
      <c r="BG367" s="315"/>
      <c r="BH367" s="315"/>
      <c r="BI367" s="315"/>
      <c r="BJ367" s="130">
        <f t="shared" si="1263"/>
        <v>0</v>
      </c>
      <c r="BK367" s="130"/>
      <c r="BL367" s="315"/>
      <c r="BM367" s="315"/>
      <c r="BN367" s="315" t="e">
        <f t="shared" si="1259"/>
        <v>#REF!</v>
      </c>
      <c r="BO367" s="315"/>
      <c r="BP367" s="130" t="e">
        <f>#REF!</f>
        <v>#REF!</v>
      </c>
      <c r="BQ367" s="130"/>
      <c r="BR367" s="315"/>
      <c r="BS367" s="315"/>
      <c r="BT367" s="315">
        <f t="shared" si="1249"/>
        <v>0</v>
      </c>
      <c r="BU367" s="315"/>
      <c r="BV367" s="315"/>
      <c r="BW367" s="130">
        <f t="shared" si="1264"/>
        <v>0</v>
      </c>
      <c r="BX367" s="130"/>
      <c r="BY367" s="315"/>
      <c r="BZ367" s="315"/>
      <c r="CA367" s="315">
        <f t="shared" si="1242"/>
        <v>0</v>
      </c>
      <c r="CB367" s="188"/>
      <c r="CC367" s="259"/>
      <c r="CD367" s="259"/>
      <c r="CE367" s="315">
        <f t="shared" si="1243"/>
        <v>0</v>
      </c>
      <c r="CF367" s="188">
        <f t="shared" si="1245"/>
        <v>0</v>
      </c>
      <c r="CG367" s="188"/>
      <c r="CH367" s="259">
        <f t="shared" si="1214"/>
        <v>0</v>
      </c>
      <c r="CI367" s="259"/>
      <c r="CJ367" s="315"/>
      <c r="CK367" s="315"/>
      <c r="CL367" s="130">
        <f t="shared" si="1265"/>
        <v>0</v>
      </c>
      <c r="CM367" s="130"/>
      <c r="CN367" s="315"/>
      <c r="CO367" s="315"/>
    </row>
    <row r="368" spans="2:93" s="39" customFormat="1" ht="15" hidden="1" customHeight="1" x14ac:dyDescent="0.25">
      <c r="B368" s="209"/>
      <c r="C368" s="124" t="s">
        <v>40</v>
      </c>
      <c r="D368" s="189"/>
      <c r="E368" s="188"/>
      <c r="F368" s="188"/>
      <c r="G368" s="189"/>
      <c r="H368" s="189"/>
      <c r="I368" s="189"/>
      <c r="J368" s="569" t="e">
        <f t="shared" si="1257"/>
        <v>#DIV/0!</v>
      </c>
      <c r="K368" s="130"/>
      <c r="L368" s="569"/>
      <c r="M368" s="189"/>
      <c r="N368" s="569"/>
      <c r="O368" s="37"/>
      <c r="P368" s="37"/>
      <c r="Q368" s="37"/>
      <c r="R368" s="37"/>
      <c r="S368" s="189"/>
      <c r="T368" s="37"/>
      <c r="U368" s="130"/>
      <c r="V368" s="629"/>
      <c r="W368" s="189"/>
      <c r="X368" s="629"/>
      <c r="Y368" s="37"/>
      <c r="Z368" s="629"/>
      <c r="AA368" s="37"/>
      <c r="AB368" s="37"/>
      <c r="AC368" s="189">
        <f t="shared" si="1218"/>
        <v>0</v>
      </c>
      <c r="AD368" s="575" t="e">
        <f t="shared" si="1219"/>
        <v>#DIV/0!</v>
      </c>
      <c r="AE368" s="130"/>
      <c r="AF368" s="622"/>
      <c r="AG368" s="189"/>
      <c r="AH368" s="622" t="e">
        <f t="shared" si="1103"/>
        <v>#DIV/0!</v>
      </c>
      <c r="AI368" s="37"/>
      <c r="AJ368" s="37"/>
      <c r="AK368" s="189"/>
      <c r="AL368" s="37"/>
      <c r="AM368" s="37"/>
      <c r="AN368" s="37"/>
      <c r="AO368" s="37"/>
      <c r="AP368" s="37"/>
      <c r="AQ368" s="37"/>
      <c r="AR368" s="37"/>
      <c r="AS368" s="37"/>
      <c r="AT368" s="37"/>
      <c r="AU368" s="112">
        <f t="shared" si="1258"/>
        <v>0</v>
      </c>
      <c r="AV368" s="37"/>
      <c r="AW368" s="130"/>
      <c r="AX368" s="130"/>
      <c r="AY368" s="37"/>
      <c r="AZ368" s="37"/>
      <c r="BA368" s="128">
        <f t="shared" si="1231"/>
        <v>0</v>
      </c>
      <c r="BB368" s="37"/>
      <c r="BC368" s="37"/>
      <c r="BD368" s="37"/>
      <c r="BE368" s="37">
        <f t="shared" si="1232"/>
        <v>0</v>
      </c>
      <c r="BF368" s="130">
        <f t="shared" ref="BF368:BF399" si="1266">E368</f>
        <v>0</v>
      </c>
      <c r="BG368" s="37"/>
      <c r="BH368" s="37"/>
      <c r="BI368" s="37"/>
      <c r="BJ368" s="130">
        <f t="shared" si="1263"/>
        <v>0</v>
      </c>
      <c r="BK368" s="130"/>
      <c r="BL368" s="37"/>
      <c r="BM368" s="37"/>
      <c r="BN368" s="37" t="e">
        <f t="shared" si="1259"/>
        <v>#REF!</v>
      </c>
      <c r="BO368" s="37"/>
      <c r="BP368" s="130" t="e">
        <f>#REF!</f>
        <v>#REF!</v>
      </c>
      <c r="BQ368" s="130"/>
      <c r="BR368" s="37"/>
      <c r="BS368" s="37"/>
      <c r="BT368" s="37">
        <f t="shared" si="1249"/>
        <v>0</v>
      </c>
      <c r="BU368" s="37"/>
      <c r="BV368" s="37"/>
      <c r="BW368" s="130">
        <f t="shared" si="1264"/>
        <v>0</v>
      </c>
      <c r="BX368" s="130"/>
      <c r="BY368" s="37"/>
      <c r="BZ368" s="37"/>
      <c r="CA368" s="37">
        <f t="shared" si="1242"/>
        <v>0</v>
      </c>
      <c r="CB368" s="188"/>
      <c r="CC368" s="189"/>
      <c r="CD368" s="189"/>
      <c r="CE368" s="37">
        <f t="shared" si="1243"/>
        <v>0</v>
      </c>
      <c r="CF368" s="188">
        <f t="shared" si="1245"/>
        <v>0</v>
      </c>
      <c r="CG368" s="188"/>
      <c r="CH368" s="189">
        <f t="shared" si="1214"/>
        <v>0</v>
      </c>
      <c r="CI368" s="189"/>
      <c r="CJ368" s="37"/>
      <c r="CK368" s="37"/>
      <c r="CL368" s="130">
        <f t="shared" si="1265"/>
        <v>0</v>
      </c>
      <c r="CM368" s="130"/>
      <c r="CN368" s="37"/>
      <c r="CO368" s="37"/>
    </row>
    <row r="369" spans="2:93" s="46" customFormat="1" ht="87.75" hidden="1" customHeight="1" x14ac:dyDescent="0.25">
      <c r="B369" s="432" t="s">
        <v>51</v>
      </c>
      <c r="C369" s="111" t="s">
        <v>52</v>
      </c>
      <c r="D369" s="259"/>
      <c r="E369" s="188"/>
      <c r="F369" s="188"/>
      <c r="G369" s="259"/>
      <c r="H369" s="259"/>
      <c r="I369" s="259"/>
      <c r="J369" s="569" t="e">
        <f t="shared" si="1257"/>
        <v>#DIV/0!</v>
      </c>
      <c r="K369" s="130"/>
      <c r="L369" s="569"/>
      <c r="M369" s="259"/>
      <c r="N369" s="569"/>
      <c r="O369" s="315"/>
      <c r="P369" s="315"/>
      <c r="Q369" s="315"/>
      <c r="R369" s="315"/>
      <c r="S369" s="259"/>
      <c r="T369" s="315"/>
      <c r="U369" s="130"/>
      <c r="V369" s="629"/>
      <c r="W369" s="259"/>
      <c r="X369" s="629"/>
      <c r="Y369" s="315"/>
      <c r="Z369" s="629"/>
      <c r="AA369" s="315"/>
      <c r="AB369" s="315"/>
      <c r="AC369" s="259">
        <f t="shared" si="1218"/>
        <v>0</v>
      </c>
      <c r="AD369" s="575" t="e">
        <f t="shared" si="1219"/>
        <v>#DIV/0!</v>
      </c>
      <c r="AE369" s="130"/>
      <c r="AF369" s="622"/>
      <c r="AG369" s="259"/>
      <c r="AH369" s="622" t="e">
        <f t="shared" si="1103"/>
        <v>#DIV/0!</v>
      </c>
      <c r="AI369" s="315"/>
      <c r="AJ369" s="315"/>
      <c r="AK369" s="259"/>
      <c r="AL369" s="315"/>
      <c r="AM369" s="315"/>
      <c r="AN369" s="315"/>
      <c r="AO369" s="315"/>
      <c r="AP369" s="315"/>
      <c r="AQ369" s="315"/>
      <c r="AR369" s="315"/>
      <c r="AS369" s="315"/>
      <c r="AT369" s="315"/>
      <c r="AU369" s="112">
        <f t="shared" si="1258"/>
        <v>0</v>
      </c>
      <c r="AV369" s="43"/>
      <c r="AW369" s="130"/>
      <c r="AX369" s="130"/>
      <c r="AY369" s="315"/>
      <c r="AZ369" s="315"/>
      <c r="BA369" s="128">
        <f t="shared" si="1231"/>
        <v>0</v>
      </c>
      <c r="BB369" s="315"/>
      <c r="BC369" s="315"/>
      <c r="BD369" s="315"/>
      <c r="BE369" s="315">
        <f t="shared" si="1232"/>
        <v>0</v>
      </c>
      <c r="BF369" s="130">
        <f t="shared" si="1266"/>
        <v>0</v>
      </c>
      <c r="BG369" s="315"/>
      <c r="BH369" s="315"/>
      <c r="BI369" s="315"/>
      <c r="BJ369" s="130">
        <f t="shared" si="1263"/>
        <v>0</v>
      </c>
      <c r="BK369" s="130"/>
      <c r="BL369" s="315"/>
      <c r="BM369" s="315"/>
      <c r="BN369" s="315" t="e">
        <f t="shared" si="1259"/>
        <v>#REF!</v>
      </c>
      <c r="BO369" s="315"/>
      <c r="BP369" s="130" t="e">
        <f>#REF!</f>
        <v>#REF!</v>
      </c>
      <c r="BQ369" s="130"/>
      <c r="BR369" s="315"/>
      <c r="BS369" s="315"/>
      <c r="BT369" s="315">
        <f t="shared" si="1249"/>
        <v>0</v>
      </c>
      <c r="BU369" s="315"/>
      <c r="BV369" s="315"/>
      <c r="BW369" s="130">
        <f t="shared" si="1264"/>
        <v>0</v>
      </c>
      <c r="BX369" s="130"/>
      <c r="BY369" s="315"/>
      <c r="BZ369" s="315"/>
      <c r="CA369" s="315">
        <f t="shared" si="1242"/>
        <v>0</v>
      </c>
      <c r="CB369" s="188"/>
      <c r="CC369" s="259"/>
      <c r="CD369" s="259"/>
      <c r="CE369" s="315">
        <f t="shared" si="1243"/>
        <v>0</v>
      </c>
      <c r="CF369" s="188">
        <f t="shared" si="1245"/>
        <v>0</v>
      </c>
      <c r="CG369" s="188"/>
      <c r="CH369" s="259">
        <f t="shared" si="1214"/>
        <v>0</v>
      </c>
      <c r="CI369" s="259"/>
      <c r="CJ369" s="315"/>
      <c r="CK369" s="315"/>
      <c r="CL369" s="130">
        <f t="shared" si="1265"/>
        <v>0</v>
      </c>
      <c r="CM369" s="130"/>
      <c r="CN369" s="315"/>
      <c r="CO369" s="315"/>
    </row>
    <row r="370" spans="2:93" s="46" customFormat="1" ht="56.25" hidden="1" customHeight="1" x14ac:dyDescent="0.25">
      <c r="B370" s="432"/>
      <c r="C370" s="124" t="s">
        <v>43</v>
      </c>
      <c r="D370" s="259"/>
      <c r="E370" s="188"/>
      <c r="F370" s="188"/>
      <c r="G370" s="259"/>
      <c r="H370" s="259"/>
      <c r="I370" s="259"/>
      <c r="J370" s="569" t="e">
        <f t="shared" si="1257"/>
        <v>#DIV/0!</v>
      </c>
      <c r="K370" s="130"/>
      <c r="L370" s="569"/>
      <c r="M370" s="259"/>
      <c r="N370" s="569"/>
      <c r="O370" s="315"/>
      <c r="P370" s="315"/>
      <c r="Q370" s="315"/>
      <c r="R370" s="315"/>
      <c r="S370" s="259"/>
      <c r="T370" s="315"/>
      <c r="U370" s="130"/>
      <c r="V370" s="629"/>
      <c r="W370" s="259"/>
      <c r="X370" s="629"/>
      <c r="Y370" s="315"/>
      <c r="Z370" s="629"/>
      <c r="AA370" s="315"/>
      <c r="AB370" s="315"/>
      <c r="AC370" s="259">
        <f t="shared" si="1218"/>
        <v>0</v>
      </c>
      <c r="AD370" s="575" t="e">
        <f t="shared" si="1219"/>
        <v>#DIV/0!</v>
      </c>
      <c r="AE370" s="130"/>
      <c r="AF370" s="622"/>
      <c r="AG370" s="259"/>
      <c r="AH370" s="622" t="e">
        <f t="shared" si="1103"/>
        <v>#DIV/0!</v>
      </c>
      <c r="AI370" s="315"/>
      <c r="AJ370" s="315"/>
      <c r="AK370" s="259"/>
      <c r="AL370" s="315"/>
      <c r="AM370" s="315"/>
      <c r="AN370" s="315"/>
      <c r="AO370" s="315"/>
      <c r="AP370" s="315"/>
      <c r="AQ370" s="315"/>
      <c r="AR370" s="315"/>
      <c r="AS370" s="315"/>
      <c r="AT370" s="315"/>
      <c r="AU370" s="112">
        <f t="shared" si="1258"/>
        <v>0</v>
      </c>
      <c r="AV370" s="43"/>
      <c r="AW370" s="130"/>
      <c r="AX370" s="130"/>
      <c r="AY370" s="315"/>
      <c r="AZ370" s="315"/>
      <c r="BA370" s="128">
        <f t="shared" si="1231"/>
        <v>0</v>
      </c>
      <c r="BB370" s="315"/>
      <c r="BC370" s="315"/>
      <c r="BD370" s="315"/>
      <c r="BE370" s="315">
        <f t="shared" si="1232"/>
        <v>0</v>
      </c>
      <c r="BF370" s="130">
        <f t="shared" si="1266"/>
        <v>0</v>
      </c>
      <c r="BG370" s="315"/>
      <c r="BH370" s="315"/>
      <c r="BI370" s="315"/>
      <c r="BJ370" s="130">
        <f t="shared" si="1263"/>
        <v>0</v>
      </c>
      <c r="BK370" s="130"/>
      <c r="BL370" s="315"/>
      <c r="BM370" s="315"/>
      <c r="BN370" s="315" t="e">
        <f t="shared" si="1259"/>
        <v>#REF!</v>
      </c>
      <c r="BO370" s="315"/>
      <c r="BP370" s="130" t="e">
        <f>#REF!</f>
        <v>#REF!</v>
      </c>
      <c r="BQ370" s="130"/>
      <c r="BR370" s="315"/>
      <c r="BS370" s="315"/>
      <c r="BT370" s="315">
        <f t="shared" si="1249"/>
        <v>0</v>
      </c>
      <c r="BU370" s="315"/>
      <c r="BV370" s="315"/>
      <c r="BW370" s="130">
        <f t="shared" si="1264"/>
        <v>0</v>
      </c>
      <c r="BX370" s="130"/>
      <c r="BY370" s="315"/>
      <c r="BZ370" s="315"/>
      <c r="CA370" s="315">
        <f t="shared" si="1242"/>
        <v>0</v>
      </c>
      <c r="CB370" s="188"/>
      <c r="CC370" s="259"/>
      <c r="CD370" s="259"/>
      <c r="CE370" s="315">
        <f t="shared" si="1243"/>
        <v>0</v>
      </c>
      <c r="CF370" s="188">
        <f t="shared" si="1245"/>
        <v>0</v>
      </c>
      <c r="CG370" s="188"/>
      <c r="CH370" s="259">
        <f t="shared" si="1214"/>
        <v>0</v>
      </c>
      <c r="CI370" s="259"/>
      <c r="CJ370" s="315"/>
      <c r="CK370" s="315"/>
      <c r="CL370" s="130">
        <f t="shared" si="1265"/>
        <v>0</v>
      </c>
      <c r="CM370" s="130"/>
      <c r="CN370" s="315"/>
      <c r="CO370" s="315"/>
    </row>
    <row r="371" spans="2:93" s="39" customFormat="1" ht="15" hidden="1" customHeight="1" x14ac:dyDescent="0.25">
      <c r="B371" s="209"/>
      <c r="C371" s="124" t="s">
        <v>40</v>
      </c>
      <c r="D371" s="189"/>
      <c r="E371" s="188"/>
      <c r="F371" s="188"/>
      <c r="G371" s="189"/>
      <c r="H371" s="189"/>
      <c r="I371" s="189"/>
      <c r="J371" s="569" t="e">
        <f t="shared" si="1257"/>
        <v>#DIV/0!</v>
      </c>
      <c r="K371" s="130"/>
      <c r="L371" s="569"/>
      <c r="M371" s="189"/>
      <c r="N371" s="569"/>
      <c r="O371" s="37"/>
      <c r="P371" s="37"/>
      <c r="Q371" s="37"/>
      <c r="R371" s="37"/>
      <c r="S371" s="189"/>
      <c r="T371" s="37"/>
      <c r="U371" s="130"/>
      <c r="V371" s="629"/>
      <c r="W371" s="189"/>
      <c r="X371" s="629"/>
      <c r="Y371" s="37"/>
      <c r="Z371" s="629"/>
      <c r="AA371" s="37"/>
      <c r="AB371" s="37"/>
      <c r="AC371" s="189">
        <f t="shared" si="1218"/>
        <v>0</v>
      </c>
      <c r="AD371" s="575" t="e">
        <f t="shared" si="1219"/>
        <v>#DIV/0!</v>
      </c>
      <c r="AE371" s="130"/>
      <c r="AF371" s="622"/>
      <c r="AG371" s="189"/>
      <c r="AH371" s="622" t="e">
        <f t="shared" si="1103"/>
        <v>#DIV/0!</v>
      </c>
      <c r="AI371" s="37"/>
      <c r="AJ371" s="37"/>
      <c r="AK371" s="189"/>
      <c r="AL371" s="37"/>
      <c r="AM371" s="37"/>
      <c r="AN371" s="37"/>
      <c r="AO371" s="37"/>
      <c r="AP371" s="37"/>
      <c r="AQ371" s="37"/>
      <c r="AR371" s="37"/>
      <c r="AS371" s="37"/>
      <c r="AT371" s="37"/>
      <c r="AU371" s="112">
        <f t="shared" si="1258"/>
        <v>0</v>
      </c>
      <c r="AV371" s="37"/>
      <c r="AW371" s="130"/>
      <c r="AX371" s="130"/>
      <c r="AY371" s="37"/>
      <c r="AZ371" s="37"/>
      <c r="BA371" s="128">
        <f t="shared" si="1231"/>
        <v>0</v>
      </c>
      <c r="BB371" s="37"/>
      <c r="BC371" s="37"/>
      <c r="BD371" s="37"/>
      <c r="BE371" s="37">
        <f t="shared" si="1232"/>
        <v>0</v>
      </c>
      <c r="BF371" s="130">
        <f t="shared" si="1266"/>
        <v>0</v>
      </c>
      <c r="BG371" s="37"/>
      <c r="BH371" s="37"/>
      <c r="BI371" s="37"/>
      <c r="BJ371" s="130">
        <f t="shared" si="1263"/>
        <v>0</v>
      </c>
      <c r="BK371" s="130"/>
      <c r="BL371" s="37"/>
      <c r="BM371" s="37"/>
      <c r="BN371" s="37" t="e">
        <f t="shared" si="1259"/>
        <v>#REF!</v>
      </c>
      <c r="BO371" s="37"/>
      <c r="BP371" s="130" t="e">
        <f>#REF!</f>
        <v>#REF!</v>
      </c>
      <c r="BQ371" s="130"/>
      <c r="BR371" s="37"/>
      <c r="BS371" s="37"/>
      <c r="BT371" s="37">
        <f t="shared" si="1249"/>
        <v>0</v>
      </c>
      <c r="BU371" s="37"/>
      <c r="BV371" s="37"/>
      <c r="BW371" s="130">
        <f t="shared" si="1264"/>
        <v>0</v>
      </c>
      <c r="BX371" s="130"/>
      <c r="BY371" s="37"/>
      <c r="BZ371" s="37"/>
      <c r="CA371" s="37">
        <f t="shared" si="1242"/>
        <v>0</v>
      </c>
      <c r="CB371" s="188"/>
      <c r="CC371" s="189"/>
      <c r="CD371" s="189"/>
      <c r="CE371" s="37">
        <f t="shared" si="1243"/>
        <v>0</v>
      </c>
      <c r="CF371" s="188">
        <f t="shared" si="1245"/>
        <v>0</v>
      </c>
      <c r="CG371" s="188"/>
      <c r="CH371" s="189">
        <f t="shared" si="1214"/>
        <v>0</v>
      </c>
      <c r="CI371" s="189"/>
      <c r="CJ371" s="37"/>
      <c r="CK371" s="37"/>
      <c r="CL371" s="130">
        <f t="shared" si="1265"/>
        <v>0</v>
      </c>
      <c r="CM371" s="130"/>
      <c r="CN371" s="37"/>
      <c r="CO371" s="37"/>
    </row>
    <row r="372" spans="2:93" s="44" customFormat="1" ht="123.75" hidden="1" customHeight="1" x14ac:dyDescent="0.25">
      <c r="B372" s="432" t="s">
        <v>200</v>
      </c>
      <c r="C372" s="122" t="s">
        <v>255</v>
      </c>
      <c r="D372" s="661">
        <v>0</v>
      </c>
      <c r="E372" s="661"/>
      <c r="F372" s="661"/>
      <c r="G372" s="276"/>
      <c r="H372" s="276"/>
      <c r="I372" s="661"/>
      <c r="J372" s="569" t="e">
        <f t="shared" si="1257"/>
        <v>#DIV/0!</v>
      </c>
      <c r="K372" s="128"/>
      <c r="L372" s="569"/>
      <c r="M372" s="661"/>
      <c r="N372" s="569"/>
      <c r="O372" s="43"/>
      <c r="P372" s="43"/>
      <c r="Q372" s="43"/>
      <c r="R372" s="43"/>
      <c r="S372" s="661"/>
      <c r="T372" s="43"/>
      <c r="U372" s="128"/>
      <c r="V372" s="629"/>
      <c r="W372" s="661"/>
      <c r="X372" s="629"/>
      <c r="Y372" s="43"/>
      <c r="Z372" s="629"/>
      <c r="AA372" s="43"/>
      <c r="AB372" s="43"/>
      <c r="AC372" s="661">
        <f t="shared" si="1218"/>
        <v>0</v>
      </c>
      <c r="AD372" s="575" t="e">
        <f t="shared" si="1219"/>
        <v>#DIV/0!</v>
      </c>
      <c r="AE372" s="128"/>
      <c r="AF372" s="622"/>
      <c r="AG372" s="661"/>
      <c r="AH372" s="622" t="e">
        <f t="shared" si="1103"/>
        <v>#DIV/0!</v>
      </c>
      <c r="AI372" s="43"/>
      <c r="AJ372" s="43"/>
      <c r="AK372" s="661"/>
      <c r="AL372" s="43"/>
      <c r="AM372" s="43"/>
      <c r="AN372" s="43"/>
      <c r="AO372" s="43"/>
      <c r="AP372" s="43"/>
      <c r="AQ372" s="43"/>
      <c r="AR372" s="43"/>
      <c r="AS372" s="43"/>
      <c r="AT372" s="43"/>
      <c r="AU372" s="112">
        <f t="shared" si="1258"/>
        <v>0</v>
      </c>
      <c r="AV372" s="128">
        <v>0</v>
      </c>
      <c r="AW372" s="128">
        <v>0</v>
      </c>
      <c r="AX372" s="128"/>
      <c r="AY372" s="43"/>
      <c r="AZ372" s="43"/>
      <c r="BA372" s="128">
        <f t="shared" si="1231"/>
        <v>0</v>
      </c>
      <c r="BB372" s="43"/>
      <c r="BC372" s="43"/>
      <c r="BD372" s="43"/>
      <c r="BE372" s="128">
        <f t="shared" si="1232"/>
        <v>0</v>
      </c>
      <c r="BF372" s="128">
        <f t="shared" si="1266"/>
        <v>0</v>
      </c>
      <c r="BG372" s="43"/>
      <c r="BH372" s="43"/>
      <c r="BI372" s="128">
        <f>BJ372</f>
        <v>0</v>
      </c>
      <c r="BJ372" s="128">
        <f>BJ373</f>
        <v>0</v>
      </c>
      <c r="BK372" s="128"/>
      <c r="BL372" s="43"/>
      <c r="BM372" s="43"/>
      <c r="BN372" s="128">
        <f t="shared" si="1259"/>
        <v>0</v>
      </c>
      <c r="BO372" s="128">
        <f>BP372</f>
        <v>0</v>
      </c>
      <c r="BP372" s="128">
        <f>BP373</f>
        <v>0</v>
      </c>
      <c r="BQ372" s="128"/>
      <c r="BR372" s="43"/>
      <c r="BS372" s="43"/>
      <c r="BT372" s="43">
        <f t="shared" si="1249"/>
        <v>0</v>
      </c>
      <c r="BU372" s="43"/>
      <c r="BV372" s="128">
        <f>BW372</f>
        <v>0</v>
      </c>
      <c r="BW372" s="128">
        <f>BW373</f>
        <v>0</v>
      </c>
      <c r="BX372" s="128"/>
      <c r="BY372" s="43"/>
      <c r="BZ372" s="43"/>
      <c r="CA372" s="128">
        <f t="shared" si="1242"/>
        <v>0</v>
      </c>
      <c r="CB372" s="431"/>
      <c r="CC372" s="276"/>
      <c r="CD372" s="276"/>
      <c r="CE372" s="128">
        <f t="shared" si="1243"/>
        <v>0</v>
      </c>
      <c r="CF372" s="431">
        <f t="shared" si="1245"/>
        <v>0</v>
      </c>
      <c r="CG372" s="524"/>
      <c r="CH372" s="276">
        <f t="shared" si="1214"/>
        <v>0</v>
      </c>
      <c r="CI372" s="276"/>
      <c r="CJ372" s="128"/>
      <c r="CK372" s="128">
        <f>CL372</f>
        <v>0</v>
      </c>
      <c r="CL372" s="128">
        <f>CL373</f>
        <v>0</v>
      </c>
      <c r="CM372" s="128"/>
      <c r="CN372" s="43"/>
      <c r="CO372" s="43"/>
    </row>
    <row r="373" spans="2:93" s="39" customFormat="1" ht="33" hidden="1" customHeight="1" x14ac:dyDescent="0.25">
      <c r="B373" s="209"/>
      <c r="C373" s="124" t="s">
        <v>39</v>
      </c>
      <c r="D373" s="661">
        <v>0</v>
      </c>
      <c r="E373" s="188">
        <v>0</v>
      </c>
      <c r="F373" s="188"/>
      <c r="G373" s="189"/>
      <c r="H373" s="189"/>
      <c r="I373" s="661"/>
      <c r="J373" s="569" t="e">
        <f t="shared" si="1257"/>
        <v>#DIV/0!</v>
      </c>
      <c r="K373" s="130">
        <v>0</v>
      </c>
      <c r="L373" s="569"/>
      <c r="M373" s="661"/>
      <c r="N373" s="569"/>
      <c r="O373" s="37"/>
      <c r="P373" s="37"/>
      <c r="Q373" s="37"/>
      <c r="R373" s="37"/>
      <c r="S373" s="661"/>
      <c r="T373" s="37"/>
      <c r="U373" s="130"/>
      <c r="V373" s="629"/>
      <c r="W373" s="661"/>
      <c r="X373" s="629"/>
      <c r="Y373" s="37"/>
      <c r="Z373" s="629"/>
      <c r="AA373" s="37"/>
      <c r="AB373" s="37"/>
      <c r="AC373" s="661">
        <f t="shared" si="1218"/>
        <v>0</v>
      </c>
      <c r="AD373" s="575" t="e">
        <f t="shared" si="1219"/>
        <v>#DIV/0!</v>
      </c>
      <c r="AE373" s="130">
        <v>0</v>
      </c>
      <c r="AF373" s="622"/>
      <c r="AG373" s="661"/>
      <c r="AH373" s="622" t="e">
        <f t="shared" si="1103"/>
        <v>#DIV/0!</v>
      </c>
      <c r="AI373" s="37"/>
      <c r="AJ373" s="37"/>
      <c r="AK373" s="661"/>
      <c r="AL373" s="37"/>
      <c r="AM373" s="37"/>
      <c r="AN373" s="37"/>
      <c r="AO373" s="37"/>
      <c r="AP373" s="37"/>
      <c r="AQ373" s="37"/>
      <c r="AR373" s="37"/>
      <c r="AS373" s="37"/>
      <c r="AT373" s="37"/>
      <c r="AU373" s="112">
        <f t="shared" si="1258"/>
        <v>0</v>
      </c>
      <c r="AV373" s="128">
        <v>0</v>
      </c>
      <c r="AW373" s="130">
        <v>0</v>
      </c>
      <c r="AX373" s="130"/>
      <c r="AY373" s="37"/>
      <c r="AZ373" s="37"/>
      <c r="BA373" s="128">
        <f t="shared" si="1231"/>
        <v>0</v>
      </c>
      <c r="BB373" s="37"/>
      <c r="BC373" s="37"/>
      <c r="BD373" s="37"/>
      <c r="BE373" s="128">
        <f t="shared" si="1232"/>
        <v>0</v>
      </c>
      <c r="BF373" s="130">
        <f t="shared" si="1266"/>
        <v>0</v>
      </c>
      <c r="BG373" s="37"/>
      <c r="BH373" s="37"/>
      <c r="BI373" s="130">
        <f>BJ373</f>
        <v>0</v>
      </c>
      <c r="BJ373" s="130"/>
      <c r="BK373" s="130"/>
      <c r="BL373" s="37"/>
      <c r="BM373" s="37"/>
      <c r="BN373" s="130">
        <f t="shared" si="1259"/>
        <v>0</v>
      </c>
      <c r="BO373" s="130">
        <f>BP373</f>
        <v>0</v>
      </c>
      <c r="BP373" s="130"/>
      <c r="BQ373" s="130"/>
      <c r="BR373" s="37"/>
      <c r="BS373" s="37"/>
      <c r="BT373" s="37">
        <f t="shared" si="1249"/>
        <v>0</v>
      </c>
      <c r="BU373" s="37"/>
      <c r="BV373" s="130">
        <f>BW373</f>
        <v>0</v>
      </c>
      <c r="BW373" s="130"/>
      <c r="BX373" s="130"/>
      <c r="BY373" s="37"/>
      <c r="BZ373" s="37"/>
      <c r="CA373" s="130">
        <f t="shared" si="1242"/>
        <v>0</v>
      </c>
      <c r="CB373" s="188"/>
      <c r="CC373" s="189"/>
      <c r="CD373" s="189"/>
      <c r="CE373" s="130">
        <f t="shared" si="1243"/>
        <v>0</v>
      </c>
      <c r="CF373" s="188">
        <f t="shared" si="1245"/>
        <v>0</v>
      </c>
      <c r="CG373" s="188"/>
      <c r="CH373" s="189">
        <f t="shared" si="1214"/>
        <v>0</v>
      </c>
      <c r="CI373" s="189"/>
      <c r="CJ373" s="130"/>
      <c r="CK373" s="130">
        <f>CL373</f>
        <v>0</v>
      </c>
      <c r="CL373" s="130"/>
      <c r="CM373" s="130"/>
      <c r="CN373" s="37"/>
      <c r="CO373" s="37"/>
    </row>
    <row r="374" spans="2:93" s="39" customFormat="1" ht="52.5" hidden="1" customHeight="1" x14ac:dyDescent="0.25">
      <c r="B374" s="209"/>
      <c r="C374" s="124" t="s">
        <v>40</v>
      </c>
      <c r="D374" s="189"/>
      <c r="E374" s="189"/>
      <c r="F374" s="189"/>
      <c r="G374" s="189"/>
      <c r="H374" s="189"/>
      <c r="I374" s="189"/>
      <c r="J374" s="569" t="e">
        <f t="shared" si="1257"/>
        <v>#DIV/0!</v>
      </c>
      <c r="K374" s="37"/>
      <c r="L374" s="569"/>
      <c r="M374" s="189"/>
      <c r="N374" s="569"/>
      <c r="O374" s="37"/>
      <c r="P374" s="37"/>
      <c r="Q374" s="37"/>
      <c r="R374" s="37"/>
      <c r="S374" s="189"/>
      <c r="T374" s="37"/>
      <c r="U374" s="37"/>
      <c r="V374" s="629"/>
      <c r="W374" s="189"/>
      <c r="X374" s="629"/>
      <c r="Y374" s="37"/>
      <c r="Z374" s="629"/>
      <c r="AA374" s="37"/>
      <c r="AB374" s="37"/>
      <c r="AC374" s="189">
        <f t="shared" si="1218"/>
        <v>0</v>
      </c>
      <c r="AD374" s="575" t="e">
        <f t="shared" si="1219"/>
        <v>#DIV/0!</v>
      </c>
      <c r="AE374" s="37"/>
      <c r="AF374" s="622"/>
      <c r="AG374" s="189"/>
      <c r="AH374" s="622" t="e">
        <f t="shared" si="1103"/>
        <v>#DIV/0!</v>
      </c>
      <c r="AI374" s="37"/>
      <c r="AJ374" s="37"/>
      <c r="AK374" s="189"/>
      <c r="AL374" s="37"/>
      <c r="AM374" s="37"/>
      <c r="AN374" s="37"/>
      <c r="AO374" s="37"/>
      <c r="AP374" s="37"/>
      <c r="AQ374" s="37"/>
      <c r="AR374" s="37"/>
      <c r="AS374" s="37"/>
      <c r="AT374" s="37"/>
      <c r="AU374" s="112">
        <f t="shared" si="1258"/>
        <v>0</v>
      </c>
      <c r="AV374" s="37"/>
      <c r="AW374" s="37"/>
      <c r="AX374" s="37"/>
      <c r="AY374" s="37"/>
      <c r="AZ374" s="37"/>
      <c r="BA374" s="128">
        <f t="shared" si="1231"/>
        <v>0</v>
      </c>
      <c r="BB374" s="37"/>
      <c r="BC374" s="37"/>
      <c r="BD374" s="37"/>
      <c r="BE374" s="37">
        <f t="shared" si="1232"/>
        <v>0</v>
      </c>
      <c r="BF374" s="37">
        <f t="shared" si="1266"/>
        <v>0</v>
      </c>
      <c r="BG374" s="37"/>
      <c r="BH374" s="37"/>
      <c r="BI374" s="37"/>
      <c r="BJ374" s="37"/>
      <c r="BK374" s="37"/>
      <c r="BL374" s="37"/>
      <c r="BM374" s="37"/>
      <c r="BN374" s="37">
        <f t="shared" si="1259"/>
        <v>0</v>
      </c>
      <c r="BO374" s="37"/>
      <c r="BP374" s="37"/>
      <c r="BQ374" s="37"/>
      <c r="BR374" s="37"/>
      <c r="BS374" s="37"/>
      <c r="BT374" s="37">
        <f t="shared" si="1249"/>
        <v>0</v>
      </c>
      <c r="BU374" s="37"/>
      <c r="BV374" s="37"/>
      <c r="BW374" s="37"/>
      <c r="BX374" s="37"/>
      <c r="BY374" s="37"/>
      <c r="BZ374" s="37"/>
      <c r="CA374" s="37">
        <f t="shared" si="1242"/>
        <v>0</v>
      </c>
      <c r="CB374" s="189"/>
      <c r="CC374" s="189"/>
      <c r="CD374" s="189"/>
      <c r="CE374" s="37">
        <f t="shared" si="1243"/>
        <v>0</v>
      </c>
      <c r="CF374" s="189">
        <f t="shared" si="1245"/>
        <v>0</v>
      </c>
      <c r="CG374" s="189"/>
      <c r="CH374" s="189">
        <f t="shared" si="1214"/>
        <v>0</v>
      </c>
      <c r="CI374" s="189"/>
      <c r="CJ374" s="37"/>
      <c r="CK374" s="37"/>
      <c r="CL374" s="37"/>
      <c r="CM374" s="37"/>
      <c r="CN374" s="37"/>
      <c r="CO374" s="37"/>
    </row>
    <row r="375" spans="2:93" s="46" customFormat="1" ht="15" hidden="1" customHeight="1" x14ac:dyDescent="0.25">
      <c r="B375" s="432"/>
      <c r="C375" s="136"/>
      <c r="D375" s="259"/>
      <c r="E375" s="259"/>
      <c r="F375" s="259"/>
      <c r="G375" s="259"/>
      <c r="H375" s="259"/>
      <c r="I375" s="259"/>
      <c r="J375" s="569" t="e">
        <f t="shared" si="1257"/>
        <v>#DIV/0!</v>
      </c>
      <c r="K375" s="315"/>
      <c r="L375" s="569"/>
      <c r="M375" s="259"/>
      <c r="N375" s="569"/>
      <c r="O375" s="315"/>
      <c r="P375" s="315"/>
      <c r="Q375" s="315"/>
      <c r="R375" s="315"/>
      <c r="S375" s="259"/>
      <c r="T375" s="315"/>
      <c r="U375" s="315"/>
      <c r="V375" s="629"/>
      <c r="W375" s="259"/>
      <c r="X375" s="629"/>
      <c r="Y375" s="315"/>
      <c r="Z375" s="629"/>
      <c r="AA375" s="315"/>
      <c r="AB375" s="315"/>
      <c r="AC375" s="259">
        <f t="shared" si="1218"/>
        <v>0</v>
      </c>
      <c r="AD375" s="575" t="e">
        <f t="shared" si="1219"/>
        <v>#DIV/0!</v>
      </c>
      <c r="AE375" s="315"/>
      <c r="AF375" s="622"/>
      <c r="AG375" s="259"/>
      <c r="AH375" s="622" t="e">
        <f t="shared" si="1103"/>
        <v>#DIV/0!</v>
      </c>
      <c r="AI375" s="315"/>
      <c r="AJ375" s="315"/>
      <c r="AK375" s="259"/>
      <c r="AL375" s="315"/>
      <c r="AM375" s="315"/>
      <c r="AN375" s="315"/>
      <c r="AO375" s="315"/>
      <c r="AP375" s="315"/>
      <c r="AQ375" s="315"/>
      <c r="AR375" s="315"/>
      <c r="AS375" s="315"/>
      <c r="AT375" s="315"/>
      <c r="AU375" s="112">
        <f t="shared" si="1258"/>
        <v>0</v>
      </c>
      <c r="AV375" s="43"/>
      <c r="AW375" s="315"/>
      <c r="AX375" s="315"/>
      <c r="AY375" s="315"/>
      <c r="AZ375" s="315"/>
      <c r="BA375" s="128">
        <f t="shared" si="1231"/>
        <v>0</v>
      </c>
      <c r="BB375" s="315"/>
      <c r="BC375" s="315"/>
      <c r="BD375" s="315"/>
      <c r="BE375" s="315">
        <f t="shared" si="1232"/>
        <v>0</v>
      </c>
      <c r="BF375" s="315">
        <f t="shared" si="1266"/>
        <v>0</v>
      </c>
      <c r="BG375" s="315"/>
      <c r="BH375" s="315"/>
      <c r="BI375" s="315"/>
      <c r="BJ375" s="315"/>
      <c r="BK375" s="315"/>
      <c r="BL375" s="315"/>
      <c r="BM375" s="315"/>
      <c r="BN375" s="315">
        <f t="shared" si="1259"/>
        <v>0</v>
      </c>
      <c r="BO375" s="315"/>
      <c r="BP375" s="315"/>
      <c r="BQ375" s="315"/>
      <c r="BR375" s="315"/>
      <c r="BS375" s="315"/>
      <c r="BT375" s="315">
        <f t="shared" si="1249"/>
        <v>0</v>
      </c>
      <c r="BU375" s="315"/>
      <c r="BV375" s="315"/>
      <c r="BW375" s="315"/>
      <c r="BX375" s="315"/>
      <c r="BY375" s="315"/>
      <c r="BZ375" s="315"/>
      <c r="CA375" s="315">
        <f t="shared" si="1242"/>
        <v>0</v>
      </c>
      <c r="CB375" s="259"/>
      <c r="CC375" s="259"/>
      <c r="CD375" s="259"/>
      <c r="CE375" s="315">
        <f t="shared" si="1243"/>
        <v>0</v>
      </c>
      <c r="CF375" s="259">
        <f t="shared" si="1245"/>
        <v>0</v>
      </c>
      <c r="CG375" s="259"/>
      <c r="CH375" s="259">
        <f t="shared" si="1214"/>
        <v>0</v>
      </c>
      <c r="CI375" s="259"/>
      <c r="CJ375" s="315"/>
      <c r="CK375" s="315"/>
      <c r="CL375" s="315"/>
      <c r="CM375" s="315"/>
      <c r="CN375" s="315"/>
      <c r="CO375" s="315"/>
    </row>
    <row r="376" spans="2:93" s="46" customFormat="1" ht="15" hidden="1" customHeight="1" x14ac:dyDescent="0.25">
      <c r="B376" s="432"/>
      <c r="C376" s="136"/>
      <c r="D376" s="259"/>
      <c r="E376" s="259"/>
      <c r="F376" s="259"/>
      <c r="G376" s="259"/>
      <c r="H376" s="259"/>
      <c r="I376" s="259"/>
      <c r="J376" s="569" t="e">
        <f t="shared" si="1257"/>
        <v>#DIV/0!</v>
      </c>
      <c r="K376" s="315"/>
      <c r="L376" s="569"/>
      <c r="M376" s="259"/>
      <c r="N376" s="569"/>
      <c r="O376" s="315"/>
      <c r="P376" s="315"/>
      <c r="Q376" s="315"/>
      <c r="R376" s="315"/>
      <c r="S376" s="259"/>
      <c r="T376" s="315"/>
      <c r="U376" s="315"/>
      <c r="V376" s="629"/>
      <c r="W376" s="259"/>
      <c r="X376" s="629"/>
      <c r="Y376" s="315"/>
      <c r="Z376" s="629"/>
      <c r="AA376" s="315"/>
      <c r="AB376" s="315"/>
      <c r="AC376" s="259">
        <f t="shared" si="1218"/>
        <v>0</v>
      </c>
      <c r="AD376" s="575" t="e">
        <f t="shared" si="1219"/>
        <v>#DIV/0!</v>
      </c>
      <c r="AE376" s="315"/>
      <c r="AF376" s="622"/>
      <c r="AG376" s="259"/>
      <c r="AH376" s="622" t="e">
        <f t="shared" si="1103"/>
        <v>#DIV/0!</v>
      </c>
      <c r="AI376" s="315"/>
      <c r="AJ376" s="315"/>
      <c r="AK376" s="259"/>
      <c r="AL376" s="315"/>
      <c r="AM376" s="315"/>
      <c r="AN376" s="315"/>
      <c r="AO376" s="315"/>
      <c r="AP376" s="315"/>
      <c r="AQ376" s="315"/>
      <c r="AR376" s="315"/>
      <c r="AS376" s="315"/>
      <c r="AT376" s="315"/>
      <c r="AU376" s="112">
        <f t="shared" si="1258"/>
        <v>0</v>
      </c>
      <c r="AV376" s="43"/>
      <c r="AW376" s="315"/>
      <c r="AX376" s="315"/>
      <c r="AY376" s="315"/>
      <c r="AZ376" s="315"/>
      <c r="BA376" s="128">
        <f t="shared" si="1231"/>
        <v>0</v>
      </c>
      <c r="BB376" s="315"/>
      <c r="BC376" s="315"/>
      <c r="BD376" s="315"/>
      <c r="BE376" s="315">
        <f t="shared" si="1232"/>
        <v>0</v>
      </c>
      <c r="BF376" s="315">
        <f t="shared" si="1266"/>
        <v>0</v>
      </c>
      <c r="BG376" s="315"/>
      <c r="BH376" s="315"/>
      <c r="BI376" s="315"/>
      <c r="BJ376" s="315"/>
      <c r="BK376" s="315"/>
      <c r="BL376" s="315"/>
      <c r="BM376" s="315"/>
      <c r="BN376" s="315">
        <f t="shared" si="1259"/>
        <v>0</v>
      </c>
      <c r="BO376" s="315"/>
      <c r="BP376" s="315"/>
      <c r="BQ376" s="315"/>
      <c r="BR376" s="315"/>
      <c r="BS376" s="315"/>
      <c r="BT376" s="315">
        <f t="shared" si="1249"/>
        <v>0</v>
      </c>
      <c r="BU376" s="315"/>
      <c r="BV376" s="315"/>
      <c r="BW376" s="315"/>
      <c r="BX376" s="315"/>
      <c r="BY376" s="315"/>
      <c r="BZ376" s="315"/>
      <c r="CA376" s="315">
        <f t="shared" si="1242"/>
        <v>0</v>
      </c>
      <c r="CB376" s="259"/>
      <c r="CC376" s="259"/>
      <c r="CD376" s="259"/>
      <c r="CE376" s="315">
        <f t="shared" si="1243"/>
        <v>0</v>
      </c>
      <c r="CF376" s="259">
        <f t="shared" si="1245"/>
        <v>0</v>
      </c>
      <c r="CG376" s="259"/>
      <c r="CH376" s="259">
        <f t="shared" si="1214"/>
        <v>0</v>
      </c>
      <c r="CI376" s="259"/>
      <c r="CJ376" s="315"/>
      <c r="CK376" s="315"/>
      <c r="CL376" s="315"/>
      <c r="CM376" s="315"/>
      <c r="CN376" s="315"/>
      <c r="CO376" s="315"/>
    </row>
    <row r="377" spans="2:93" s="46" customFormat="1" ht="15" hidden="1" customHeight="1" x14ac:dyDescent="0.25">
      <c r="B377" s="432"/>
      <c r="C377" s="136"/>
      <c r="D377" s="259"/>
      <c r="E377" s="259"/>
      <c r="F377" s="259"/>
      <c r="G377" s="259"/>
      <c r="H377" s="259"/>
      <c r="I377" s="259"/>
      <c r="J377" s="569" t="e">
        <f t="shared" si="1257"/>
        <v>#DIV/0!</v>
      </c>
      <c r="K377" s="315"/>
      <c r="L377" s="569"/>
      <c r="M377" s="259"/>
      <c r="N377" s="569"/>
      <c r="O377" s="315"/>
      <c r="P377" s="315"/>
      <c r="Q377" s="315"/>
      <c r="R377" s="315"/>
      <c r="S377" s="259"/>
      <c r="T377" s="315"/>
      <c r="U377" s="315"/>
      <c r="V377" s="629"/>
      <c r="W377" s="259"/>
      <c r="X377" s="629"/>
      <c r="Y377" s="315"/>
      <c r="Z377" s="629"/>
      <c r="AA377" s="315"/>
      <c r="AB377" s="315"/>
      <c r="AC377" s="259">
        <f t="shared" si="1218"/>
        <v>0</v>
      </c>
      <c r="AD377" s="575" t="e">
        <f t="shared" si="1219"/>
        <v>#DIV/0!</v>
      </c>
      <c r="AE377" s="315"/>
      <c r="AF377" s="622"/>
      <c r="AG377" s="259"/>
      <c r="AH377" s="622" t="e">
        <f t="shared" si="1103"/>
        <v>#DIV/0!</v>
      </c>
      <c r="AI377" s="315"/>
      <c r="AJ377" s="315"/>
      <c r="AK377" s="259"/>
      <c r="AL377" s="315"/>
      <c r="AM377" s="315"/>
      <c r="AN377" s="315"/>
      <c r="AO377" s="315"/>
      <c r="AP377" s="315"/>
      <c r="AQ377" s="315"/>
      <c r="AR377" s="315"/>
      <c r="AS377" s="315"/>
      <c r="AT377" s="315"/>
      <c r="AU377" s="112">
        <f t="shared" si="1258"/>
        <v>0</v>
      </c>
      <c r="AV377" s="43"/>
      <c r="AW377" s="315"/>
      <c r="AX377" s="315"/>
      <c r="AY377" s="315"/>
      <c r="AZ377" s="315"/>
      <c r="BA377" s="128">
        <f t="shared" si="1231"/>
        <v>0</v>
      </c>
      <c r="BB377" s="315"/>
      <c r="BC377" s="315"/>
      <c r="BD377" s="315"/>
      <c r="BE377" s="315">
        <f t="shared" si="1232"/>
        <v>0</v>
      </c>
      <c r="BF377" s="315">
        <f t="shared" si="1266"/>
        <v>0</v>
      </c>
      <c r="BG377" s="315"/>
      <c r="BH377" s="315"/>
      <c r="BI377" s="315"/>
      <c r="BJ377" s="315"/>
      <c r="BK377" s="315"/>
      <c r="BL377" s="315"/>
      <c r="BM377" s="315"/>
      <c r="BN377" s="315">
        <f t="shared" si="1259"/>
        <v>0</v>
      </c>
      <c r="BO377" s="315"/>
      <c r="BP377" s="315"/>
      <c r="BQ377" s="315"/>
      <c r="BR377" s="315"/>
      <c r="BS377" s="315"/>
      <c r="BT377" s="315">
        <f t="shared" si="1249"/>
        <v>0</v>
      </c>
      <c r="BU377" s="315"/>
      <c r="BV377" s="315"/>
      <c r="BW377" s="315"/>
      <c r="BX377" s="315"/>
      <c r="BY377" s="315"/>
      <c r="BZ377" s="315"/>
      <c r="CA377" s="315">
        <f t="shared" si="1242"/>
        <v>0</v>
      </c>
      <c r="CB377" s="259"/>
      <c r="CC377" s="259"/>
      <c r="CD377" s="259"/>
      <c r="CE377" s="315">
        <f t="shared" si="1243"/>
        <v>0</v>
      </c>
      <c r="CF377" s="259">
        <f t="shared" si="1245"/>
        <v>0</v>
      </c>
      <c r="CG377" s="259"/>
      <c r="CH377" s="259">
        <f t="shared" si="1214"/>
        <v>0</v>
      </c>
      <c r="CI377" s="259"/>
      <c r="CJ377" s="315"/>
      <c r="CK377" s="315"/>
      <c r="CL377" s="315"/>
      <c r="CM377" s="315"/>
      <c r="CN377" s="315"/>
      <c r="CO377" s="315"/>
    </row>
    <row r="378" spans="2:93" s="46" customFormat="1" ht="15" hidden="1" customHeight="1" x14ac:dyDescent="0.25">
      <c r="B378" s="432"/>
      <c r="C378" s="136"/>
      <c r="D378" s="259"/>
      <c r="E378" s="259"/>
      <c r="F378" s="259"/>
      <c r="G378" s="259"/>
      <c r="H378" s="259"/>
      <c r="I378" s="259"/>
      <c r="J378" s="569" t="e">
        <f t="shared" si="1257"/>
        <v>#DIV/0!</v>
      </c>
      <c r="K378" s="315"/>
      <c r="L378" s="569"/>
      <c r="M378" s="259"/>
      <c r="N378" s="569"/>
      <c r="O378" s="315"/>
      <c r="P378" s="315"/>
      <c r="Q378" s="315"/>
      <c r="R378" s="315"/>
      <c r="S378" s="259"/>
      <c r="T378" s="315"/>
      <c r="U378" s="315"/>
      <c r="V378" s="629"/>
      <c r="W378" s="259"/>
      <c r="X378" s="629"/>
      <c r="Y378" s="315"/>
      <c r="Z378" s="629"/>
      <c r="AA378" s="315"/>
      <c r="AB378" s="315"/>
      <c r="AC378" s="259">
        <f t="shared" si="1218"/>
        <v>0</v>
      </c>
      <c r="AD378" s="575" t="e">
        <f t="shared" si="1219"/>
        <v>#DIV/0!</v>
      </c>
      <c r="AE378" s="315"/>
      <c r="AF378" s="622"/>
      <c r="AG378" s="259"/>
      <c r="AH378" s="622" t="e">
        <f t="shared" si="1103"/>
        <v>#DIV/0!</v>
      </c>
      <c r="AI378" s="315"/>
      <c r="AJ378" s="315"/>
      <c r="AK378" s="259"/>
      <c r="AL378" s="315"/>
      <c r="AM378" s="315"/>
      <c r="AN378" s="315"/>
      <c r="AO378" s="315"/>
      <c r="AP378" s="315"/>
      <c r="AQ378" s="315"/>
      <c r="AR378" s="315"/>
      <c r="AS378" s="315"/>
      <c r="AT378" s="315"/>
      <c r="AU378" s="112">
        <f t="shared" si="1258"/>
        <v>0</v>
      </c>
      <c r="AV378" s="43"/>
      <c r="AW378" s="315"/>
      <c r="AX378" s="315"/>
      <c r="AY378" s="315"/>
      <c r="AZ378" s="315"/>
      <c r="BA378" s="128">
        <f t="shared" si="1231"/>
        <v>0</v>
      </c>
      <c r="BB378" s="315"/>
      <c r="BC378" s="315"/>
      <c r="BD378" s="315"/>
      <c r="BE378" s="315">
        <f t="shared" si="1232"/>
        <v>0</v>
      </c>
      <c r="BF378" s="315">
        <f t="shared" si="1266"/>
        <v>0</v>
      </c>
      <c r="BG378" s="315"/>
      <c r="BH378" s="315"/>
      <c r="BI378" s="315"/>
      <c r="BJ378" s="315"/>
      <c r="BK378" s="315"/>
      <c r="BL378" s="315"/>
      <c r="BM378" s="315"/>
      <c r="BN378" s="315">
        <f t="shared" si="1259"/>
        <v>0</v>
      </c>
      <c r="BO378" s="315"/>
      <c r="BP378" s="315"/>
      <c r="BQ378" s="315"/>
      <c r="BR378" s="315"/>
      <c r="BS378" s="315"/>
      <c r="BT378" s="315">
        <f t="shared" si="1249"/>
        <v>0</v>
      </c>
      <c r="BU378" s="315"/>
      <c r="BV378" s="315"/>
      <c r="BW378" s="315"/>
      <c r="BX378" s="315"/>
      <c r="BY378" s="315"/>
      <c r="BZ378" s="315"/>
      <c r="CA378" s="315">
        <f t="shared" si="1242"/>
        <v>0</v>
      </c>
      <c r="CB378" s="259"/>
      <c r="CC378" s="259"/>
      <c r="CD378" s="259"/>
      <c r="CE378" s="315">
        <f t="shared" si="1243"/>
        <v>0</v>
      </c>
      <c r="CF378" s="259">
        <f t="shared" si="1245"/>
        <v>0</v>
      </c>
      <c r="CG378" s="259"/>
      <c r="CH378" s="259">
        <f t="shared" si="1214"/>
        <v>0</v>
      </c>
      <c r="CI378" s="259"/>
      <c r="CJ378" s="315"/>
      <c r="CK378" s="315"/>
      <c r="CL378" s="315"/>
      <c r="CM378" s="315"/>
      <c r="CN378" s="315"/>
      <c r="CO378" s="315"/>
    </row>
    <row r="379" spans="2:93" s="46" customFormat="1" ht="15" hidden="1" customHeight="1" x14ac:dyDescent="0.25">
      <c r="B379" s="432"/>
      <c r="C379" s="136"/>
      <c r="D379" s="259"/>
      <c r="E379" s="259"/>
      <c r="F379" s="259"/>
      <c r="G379" s="259"/>
      <c r="H379" s="259"/>
      <c r="I379" s="259"/>
      <c r="J379" s="569" t="e">
        <f t="shared" si="1257"/>
        <v>#DIV/0!</v>
      </c>
      <c r="K379" s="315"/>
      <c r="L379" s="569"/>
      <c r="M379" s="259"/>
      <c r="N379" s="569"/>
      <c r="O379" s="315"/>
      <c r="P379" s="315"/>
      <c r="Q379" s="315"/>
      <c r="R379" s="315"/>
      <c r="S379" s="259"/>
      <c r="T379" s="315"/>
      <c r="U379" s="315"/>
      <c r="V379" s="629"/>
      <c r="W379" s="259"/>
      <c r="X379" s="629"/>
      <c r="Y379" s="315"/>
      <c r="Z379" s="629"/>
      <c r="AA379" s="315"/>
      <c r="AB379" s="315"/>
      <c r="AC379" s="259">
        <f t="shared" si="1218"/>
        <v>0</v>
      </c>
      <c r="AD379" s="575" t="e">
        <f t="shared" si="1219"/>
        <v>#DIV/0!</v>
      </c>
      <c r="AE379" s="315"/>
      <c r="AF379" s="622"/>
      <c r="AG379" s="259"/>
      <c r="AH379" s="622" t="e">
        <f t="shared" si="1103"/>
        <v>#DIV/0!</v>
      </c>
      <c r="AI379" s="315"/>
      <c r="AJ379" s="315"/>
      <c r="AK379" s="259"/>
      <c r="AL379" s="315"/>
      <c r="AM379" s="315"/>
      <c r="AN379" s="315"/>
      <c r="AO379" s="315"/>
      <c r="AP379" s="315"/>
      <c r="AQ379" s="315"/>
      <c r="AR379" s="315"/>
      <c r="AS379" s="315"/>
      <c r="AT379" s="315"/>
      <c r="AU379" s="112">
        <f t="shared" si="1258"/>
        <v>0</v>
      </c>
      <c r="AV379" s="43"/>
      <c r="AW379" s="315"/>
      <c r="AX379" s="315"/>
      <c r="AY379" s="315"/>
      <c r="AZ379" s="315"/>
      <c r="BA379" s="128">
        <f t="shared" si="1231"/>
        <v>0</v>
      </c>
      <c r="BB379" s="315"/>
      <c r="BC379" s="315"/>
      <c r="BD379" s="315"/>
      <c r="BE379" s="315">
        <f t="shared" si="1232"/>
        <v>0</v>
      </c>
      <c r="BF379" s="315">
        <f t="shared" si="1266"/>
        <v>0</v>
      </c>
      <c r="BG379" s="315"/>
      <c r="BH379" s="315"/>
      <c r="BI379" s="315"/>
      <c r="BJ379" s="315"/>
      <c r="BK379" s="315"/>
      <c r="BL379" s="315"/>
      <c r="BM379" s="315"/>
      <c r="BN379" s="315">
        <f t="shared" si="1259"/>
        <v>0</v>
      </c>
      <c r="BO379" s="315"/>
      <c r="BP379" s="315"/>
      <c r="BQ379" s="315"/>
      <c r="BR379" s="315"/>
      <c r="BS379" s="315"/>
      <c r="BT379" s="315">
        <f t="shared" si="1249"/>
        <v>0</v>
      </c>
      <c r="BU379" s="315"/>
      <c r="BV379" s="315"/>
      <c r="BW379" s="315"/>
      <c r="BX379" s="315"/>
      <c r="BY379" s="315"/>
      <c r="BZ379" s="315"/>
      <c r="CA379" s="315">
        <f t="shared" si="1242"/>
        <v>0</v>
      </c>
      <c r="CB379" s="259"/>
      <c r="CC379" s="259"/>
      <c r="CD379" s="259"/>
      <c r="CE379" s="315">
        <f t="shared" si="1243"/>
        <v>0</v>
      </c>
      <c r="CF379" s="259">
        <f t="shared" si="1245"/>
        <v>0</v>
      </c>
      <c r="CG379" s="259"/>
      <c r="CH379" s="259">
        <f t="shared" si="1214"/>
        <v>0</v>
      </c>
      <c r="CI379" s="259"/>
      <c r="CJ379" s="315"/>
      <c r="CK379" s="315"/>
      <c r="CL379" s="315"/>
      <c r="CM379" s="315"/>
      <c r="CN379" s="315"/>
      <c r="CO379" s="315"/>
    </row>
    <row r="380" spans="2:93" s="46" customFormat="1" ht="15" hidden="1" customHeight="1" x14ac:dyDescent="0.25">
      <c r="B380" s="432"/>
      <c r="C380" s="136"/>
      <c r="D380" s="259"/>
      <c r="E380" s="259"/>
      <c r="F380" s="259"/>
      <c r="G380" s="259"/>
      <c r="H380" s="259"/>
      <c r="I380" s="259"/>
      <c r="J380" s="569" t="e">
        <f t="shared" si="1257"/>
        <v>#DIV/0!</v>
      </c>
      <c r="K380" s="315"/>
      <c r="L380" s="569"/>
      <c r="M380" s="259"/>
      <c r="N380" s="569"/>
      <c r="O380" s="315"/>
      <c r="P380" s="315"/>
      <c r="Q380" s="315"/>
      <c r="R380" s="315"/>
      <c r="S380" s="259"/>
      <c r="T380" s="315"/>
      <c r="U380" s="315"/>
      <c r="V380" s="629"/>
      <c r="W380" s="259"/>
      <c r="X380" s="629"/>
      <c r="Y380" s="315"/>
      <c r="Z380" s="629"/>
      <c r="AA380" s="315"/>
      <c r="AB380" s="315"/>
      <c r="AC380" s="259">
        <f t="shared" si="1218"/>
        <v>0</v>
      </c>
      <c r="AD380" s="575" t="e">
        <f t="shared" si="1219"/>
        <v>#DIV/0!</v>
      </c>
      <c r="AE380" s="315"/>
      <c r="AF380" s="622"/>
      <c r="AG380" s="259"/>
      <c r="AH380" s="622" t="e">
        <f t="shared" si="1103"/>
        <v>#DIV/0!</v>
      </c>
      <c r="AI380" s="315"/>
      <c r="AJ380" s="315"/>
      <c r="AK380" s="259"/>
      <c r="AL380" s="315"/>
      <c r="AM380" s="315"/>
      <c r="AN380" s="315"/>
      <c r="AO380" s="315"/>
      <c r="AP380" s="315"/>
      <c r="AQ380" s="315"/>
      <c r="AR380" s="315"/>
      <c r="AS380" s="315"/>
      <c r="AT380" s="315"/>
      <c r="AU380" s="112">
        <f t="shared" si="1258"/>
        <v>0</v>
      </c>
      <c r="AV380" s="43"/>
      <c r="AW380" s="315"/>
      <c r="AX380" s="315"/>
      <c r="AY380" s="315"/>
      <c r="AZ380" s="315"/>
      <c r="BA380" s="128">
        <f t="shared" si="1231"/>
        <v>0</v>
      </c>
      <c r="BB380" s="315"/>
      <c r="BC380" s="315"/>
      <c r="BD380" s="315"/>
      <c r="BE380" s="315">
        <f t="shared" si="1232"/>
        <v>0</v>
      </c>
      <c r="BF380" s="315">
        <f t="shared" si="1266"/>
        <v>0</v>
      </c>
      <c r="BG380" s="315"/>
      <c r="BH380" s="315"/>
      <c r="BI380" s="315"/>
      <c r="BJ380" s="315"/>
      <c r="BK380" s="315"/>
      <c r="BL380" s="315"/>
      <c r="BM380" s="315"/>
      <c r="BN380" s="315">
        <f t="shared" si="1259"/>
        <v>0</v>
      </c>
      <c r="BO380" s="315"/>
      <c r="BP380" s="315"/>
      <c r="BQ380" s="315"/>
      <c r="BR380" s="315"/>
      <c r="BS380" s="315"/>
      <c r="BT380" s="315">
        <f t="shared" si="1249"/>
        <v>0</v>
      </c>
      <c r="BU380" s="315"/>
      <c r="BV380" s="315"/>
      <c r="BW380" s="315"/>
      <c r="BX380" s="315"/>
      <c r="BY380" s="315"/>
      <c r="BZ380" s="315"/>
      <c r="CA380" s="315">
        <f t="shared" si="1242"/>
        <v>0</v>
      </c>
      <c r="CB380" s="259"/>
      <c r="CC380" s="259"/>
      <c r="CD380" s="259"/>
      <c r="CE380" s="315">
        <f t="shared" si="1243"/>
        <v>0</v>
      </c>
      <c r="CF380" s="259">
        <f t="shared" si="1245"/>
        <v>0</v>
      </c>
      <c r="CG380" s="259"/>
      <c r="CH380" s="259">
        <f t="shared" si="1214"/>
        <v>0</v>
      </c>
      <c r="CI380" s="259"/>
      <c r="CJ380" s="315"/>
      <c r="CK380" s="315"/>
      <c r="CL380" s="315"/>
      <c r="CM380" s="315"/>
      <c r="CN380" s="315"/>
      <c r="CO380" s="315"/>
    </row>
    <row r="381" spans="2:93" s="39" customFormat="1" ht="35.25" hidden="1" customHeight="1" x14ac:dyDescent="0.25">
      <c r="B381" s="209"/>
      <c r="C381" s="124"/>
      <c r="D381" s="189"/>
      <c r="E381" s="189"/>
      <c r="F381" s="189"/>
      <c r="G381" s="189"/>
      <c r="H381" s="189"/>
      <c r="I381" s="189"/>
      <c r="J381" s="569" t="e">
        <f t="shared" si="1257"/>
        <v>#DIV/0!</v>
      </c>
      <c r="K381" s="37"/>
      <c r="L381" s="569"/>
      <c r="M381" s="189"/>
      <c r="N381" s="569"/>
      <c r="O381" s="37"/>
      <c r="P381" s="37"/>
      <c r="Q381" s="37"/>
      <c r="R381" s="37"/>
      <c r="S381" s="189"/>
      <c r="T381" s="37"/>
      <c r="U381" s="37"/>
      <c r="V381" s="629"/>
      <c r="W381" s="189"/>
      <c r="X381" s="629"/>
      <c r="Y381" s="37"/>
      <c r="Z381" s="629"/>
      <c r="AA381" s="37"/>
      <c r="AB381" s="37"/>
      <c r="AC381" s="189">
        <f t="shared" si="1218"/>
        <v>0</v>
      </c>
      <c r="AD381" s="575" t="e">
        <f t="shared" si="1219"/>
        <v>#DIV/0!</v>
      </c>
      <c r="AE381" s="37"/>
      <c r="AF381" s="622"/>
      <c r="AG381" s="189"/>
      <c r="AH381" s="622" t="e">
        <f t="shared" si="1103"/>
        <v>#DIV/0!</v>
      </c>
      <c r="AI381" s="37"/>
      <c r="AJ381" s="37"/>
      <c r="AK381" s="189"/>
      <c r="AL381" s="37"/>
      <c r="AM381" s="37"/>
      <c r="AN381" s="37"/>
      <c r="AO381" s="37"/>
      <c r="AP381" s="37"/>
      <c r="AQ381" s="37"/>
      <c r="AR381" s="37"/>
      <c r="AS381" s="37"/>
      <c r="AT381" s="37"/>
      <c r="AU381" s="112">
        <f t="shared" si="1258"/>
        <v>0</v>
      </c>
      <c r="AV381" s="37"/>
      <c r="AW381" s="37"/>
      <c r="AX381" s="37"/>
      <c r="AY381" s="37"/>
      <c r="AZ381" s="37"/>
      <c r="BA381" s="128">
        <f t="shared" si="1231"/>
        <v>0</v>
      </c>
      <c r="BB381" s="37"/>
      <c r="BC381" s="37"/>
      <c r="BD381" s="37"/>
      <c r="BE381" s="37">
        <f t="shared" si="1232"/>
        <v>0</v>
      </c>
      <c r="BF381" s="37">
        <f t="shared" si="1266"/>
        <v>0</v>
      </c>
      <c r="BG381" s="37"/>
      <c r="BH381" s="37"/>
      <c r="BI381" s="37"/>
      <c r="BJ381" s="37"/>
      <c r="BK381" s="37"/>
      <c r="BL381" s="37"/>
      <c r="BM381" s="37"/>
      <c r="BN381" s="37">
        <f t="shared" si="1259"/>
        <v>0</v>
      </c>
      <c r="BO381" s="37"/>
      <c r="BP381" s="37"/>
      <c r="BQ381" s="37"/>
      <c r="BR381" s="37"/>
      <c r="BS381" s="37"/>
      <c r="BT381" s="37">
        <f t="shared" si="1249"/>
        <v>0</v>
      </c>
      <c r="BU381" s="37"/>
      <c r="BV381" s="37"/>
      <c r="BW381" s="37"/>
      <c r="BX381" s="37"/>
      <c r="BY381" s="37"/>
      <c r="BZ381" s="37"/>
      <c r="CA381" s="37">
        <f t="shared" si="1242"/>
        <v>0</v>
      </c>
      <c r="CB381" s="189"/>
      <c r="CC381" s="189"/>
      <c r="CD381" s="189"/>
      <c r="CE381" s="37">
        <f t="shared" si="1243"/>
        <v>0</v>
      </c>
      <c r="CF381" s="189">
        <f t="shared" si="1245"/>
        <v>0</v>
      </c>
      <c r="CG381" s="189"/>
      <c r="CH381" s="189">
        <f t="shared" si="1214"/>
        <v>0</v>
      </c>
      <c r="CI381" s="189"/>
      <c r="CJ381" s="37"/>
      <c r="CK381" s="37"/>
      <c r="CL381" s="37"/>
      <c r="CM381" s="37"/>
      <c r="CN381" s="37"/>
      <c r="CO381" s="37"/>
    </row>
    <row r="382" spans="2:93" s="42" customFormat="1" ht="90" hidden="1" customHeight="1" x14ac:dyDescent="0.25">
      <c r="B382" s="206" t="s">
        <v>201</v>
      </c>
      <c r="C382" s="111" t="s">
        <v>222</v>
      </c>
      <c r="D382" s="193">
        <f>E382</f>
        <v>0</v>
      </c>
      <c r="E382" s="193">
        <f>E383</f>
        <v>0</v>
      </c>
      <c r="F382" s="193"/>
      <c r="G382" s="194"/>
      <c r="H382" s="194"/>
      <c r="I382" s="193"/>
      <c r="J382" s="569" t="e">
        <f t="shared" si="1257"/>
        <v>#DIV/0!</v>
      </c>
      <c r="K382" s="112">
        <f>K383</f>
        <v>0</v>
      </c>
      <c r="L382" s="569"/>
      <c r="M382" s="193"/>
      <c r="N382" s="569"/>
      <c r="O382" s="307"/>
      <c r="P382" s="307"/>
      <c r="Q382" s="307"/>
      <c r="R382" s="307"/>
      <c r="S382" s="193"/>
      <c r="T382" s="307"/>
      <c r="U382" s="112"/>
      <c r="V382" s="629"/>
      <c r="W382" s="193"/>
      <c r="X382" s="629"/>
      <c r="Y382" s="307"/>
      <c r="Z382" s="629"/>
      <c r="AA382" s="307"/>
      <c r="AB382" s="307"/>
      <c r="AC382" s="193">
        <f t="shared" si="1218"/>
        <v>0</v>
      </c>
      <c r="AD382" s="575" t="e">
        <f t="shared" si="1219"/>
        <v>#DIV/0!</v>
      </c>
      <c r="AE382" s="112">
        <f>AE383</f>
        <v>0</v>
      </c>
      <c r="AF382" s="622"/>
      <c r="AG382" s="193"/>
      <c r="AH382" s="622" t="e">
        <f t="shared" si="1103"/>
        <v>#DIV/0!</v>
      </c>
      <c r="AI382" s="307"/>
      <c r="AJ382" s="307"/>
      <c r="AK382" s="193"/>
      <c r="AL382" s="307"/>
      <c r="AM382" s="307"/>
      <c r="AN382" s="307"/>
      <c r="AO382" s="307"/>
      <c r="AP382" s="307"/>
      <c r="AQ382" s="307"/>
      <c r="AR382" s="307"/>
      <c r="AS382" s="307"/>
      <c r="AT382" s="307"/>
      <c r="AU382" s="112">
        <f t="shared" si="1258"/>
        <v>0</v>
      </c>
      <c r="AV382" s="112">
        <f>AW382</f>
        <v>0</v>
      </c>
      <c r="AW382" s="112">
        <f>AW383</f>
        <v>0</v>
      </c>
      <c r="AX382" s="112"/>
      <c r="AY382" s="307"/>
      <c r="AZ382" s="307"/>
      <c r="BA382" s="128">
        <f t="shared" si="1231"/>
        <v>0</v>
      </c>
      <c r="BB382" s="307"/>
      <c r="BC382" s="307"/>
      <c r="BD382" s="307"/>
      <c r="BE382" s="112">
        <f t="shared" si="1232"/>
        <v>0</v>
      </c>
      <c r="BF382" s="112">
        <f t="shared" si="1266"/>
        <v>0</v>
      </c>
      <c r="BG382" s="307"/>
      <c r="BH382" s="307"/>
      <c r="BI382" s="112">
        <f>BJ382</f>
        <v>0</v>
      </c>
      <c r="BJ382" s="112">
        <f>BJ383</f>
        <v>0</v>
      </c>
      <c r="BK382" s="112"/>
      <c r="BL382" s="307"/>
      <c r="BM382" s="307"/>
      <c r="BN382" s="112">
        <f t="shared" si="1259"/>
        <v>0</v>
      </c>
      <c r="BO382" s="112">
        <f>BP382</f>
        <v>0</v>
      </c>
      <c r="BP382" s="112">
        <f>BP383</f>
        <v>0</v>
      </c>
      <c r="BQ382" s="112"/>
      <c r="BR382" s="307"/>
      <c r="BS382" s="307"/>
      <c r="BT382" s="307">
        <f t="shared" si="1249"/>
        <v>0</v>
      </c>
      <c r="BU382" s="307"/>
      <c r="BV382" s="112">
        <f>BW382</f>
        <v>0</v>
      </c>
      <c r="BW382" s="112">
        <f>BW383</f>
        <v>0</v>
      </c>
      <c r="BX382" s="112"/>
      <c r="BY382" s="307"/>
      <c r="BZ382" s="307"/>
      <c r="CA382" s="112">
        <f t="shared" si="1242"/>
        <v>0</v>
      </c>
      <c r="CB382" s="193"/>
      <c r="CC382" s="194"/>
      <c r="CD382" s="194"/>
      <c r="CE382" s="112">
        <f t="shared" si="1243"/>
        <v>0</v>
      </c>
      <c r="CF382" s="193">
        <f t="shared" si="1245"/>
        <v>0</v>
      </c>
      <c r="CG382" s="193"/>
      <c r="CH382" s="194">
        <f t="shared" si="1214"/>
        <v>0</v>
      </c>
      <c r="CI382" s="194"/>
      <c r="CJ382" s="112"/>
      <c r="CK382" s="112">
        <f>CL382</f>
        <v>0</v>
      </c>
      <c r="CL382" s="112">
        <f>CL383</f>
        <v>0</v>
      </c>
      <c r="CM382" s="112"/>
      <c r="CN382" s="307"/>
      <c r="CO382" s="307"/>
    </row>
    <row r="383" spans="2:93" s="39" customFormat="1" ht="46.5" hidden="1" customHeight="1" x14ac:dyDescent="0.25">
      <c r="B383" s="211"/>
      <c r="C383" s="124" t="s">
        <v>40</v>
      </c>
      <c r="D383" s="188">
        <f>E383</f>
        <v>0</v>
      </c>
      <c r="E383" s="188">
        <v>0</v>
      </c>
      <c r="F383" s="188"/>
      <c r="G383" s="189"/>
      <c r="H383" s="189"/>
      <c r="I383" s="188"/>
      <c r="J383" s="569" t="e">
        <f t="shared" si="1257"/>
        <v>#DIV/0!</v>
      </c>
      <c r="K383" s="130">
        <v>0</v>
      </c>
      <c r="L383" s="569"/>
      <c r="M383" s="188"/>
      <c r="N383" s="569"/>
      <c r="O383" s="37"/>
      <c r="P383" s="37"/>
      <c r="Q383" s="37"/>
      <c r="R383" s="37"/>
      <c r="S383" s="188"/>
      <c r="T383" s="37"/>
      <c r="U383" s="130"/>
      <c r="V383" s="629"/>
      <c r="W383" s="188"/>
      <c r="X383" s="629"/>
      <c r="Y383" s="37"/>
      <c r="Z383" s="629"/>
      <c r="AA383" s="37"/>
      <c r="AB383" s="37"/>
      <c r="AC383" s="188">
        <f t="shared" si="1218"/>
        <v>0</v>
      </c>
      <c r="AD383" s="575" t="e">
        <f t="shared" si="1219"/>
        <v>#DIV/0!</v>
      </c>
      <c r="AE383" s="130">
        <v>0</v>
      </c>
      <c r="AF383" s="622"/>
      <c r="AG383" s="188"/>
      <c r="AH383" s="622" t="e">
        <f t="shared" si="1103"/>
        <v>#DIV/0!</v>
      </c>
      <c r="AI383" s="37"/>
      <c r="AJ383" s="37"/>
      <c r="AK383" s="188"/>
      <c r="AL383" s="37"/>
      <c r="AM383" s="37"/>
      <c r="AN383" s="37"/>
      <c r="AO383" s="37"/>
      <c r="AP383" s="37"/>
      <c r="AQ383" s="37"/>
      <c r="AR383" s="37"/>
      <c r="AS383" s="37"/>
      <c r="AT383" s="37"/>
      <c r="AU383" s="112">
        <f t="shared" si="1258"/>
        <v>0</v>
      </c>
      <c r="AV383" s="130">
        <f>AW383</f>
        <v>0</v>
      </c>
      <c r="AW383" s="130">
        <v>0</v>
      </c>
      <c r="AX383" s="130"/>
      <c r="AY383" s="37"/>
      <c r="AZ383" s="37"/>
      <c r="BA383" s="128">
        <f t="shared" si="1231"/>
        <v>0</v>
      </c>
      <c r="BB383" s="37"/>
      <c r="BC383" s="37"/>
      <c r="BD383" s="37"/>
      <c r="BE383" s="130">
        <f t="shared" si="1232"/>
        <v>0</v>
      </c>
      <c r="BF383" s="130">
        <f t="shared" si="1266"/>
        <v>0</v>
      </c>
      <c r="BG383" s="37"/>
      <c r="BH383" s="37"/>
      <c r="BI383" s="130">
        <f>BJ383</f>
        <v>0</v>
      </c>
      <c r="BJ383" s="130">
        <v>0</v>
      </c>
      <c r="BK383" s="130"/>
      <c r="BL383" s="37"/>
      <c r="BM383" s="37"/>
      <c r="BN383" s="130">
        <f t="shared" si="1259"/>
        <v>0</v>
      </c>
      <c r="BO383" s="130">
        <f>BP383</f>
        <v>0</v>
      </c>
      <c r="BP383" s="130">
        <v>0</v>
      </c>
      <c r="BQ383" s="130"/>
      <c r="BR383" s="37"/>
      <c r="BS383" s="37"/>
      <c r="BT383" s="37">
        <f t="shared" si="1249"/>
        <v>0</v>
      </c>
      <c r="BU383" s="37"/>
      <c r="BV383" s="130">
        <f>BW383</f>
        <v>0</v>
      </c>
      <c r="BW383" s="130">
        <v>0</v>
      </c>
      <c r="BX383" s="130"/>
      <c r="BY383" s="37"/>
      <c r="BZ383" s="37"/>
      <c r="CA383" s="130">
        <f t="shared" si="1242"/>
        <v>0</v>
      </c>
      <c r="CB383" s="188"/>
      <c r="CC383" s="189"/>
      <c r="CD383" s="189"/>
      <c r="CE383" s="130">
        <f t="shared" si="1243"/>
        <v>0</v>
      </c>
      <c r="CF383" s="188">
        <f t="shared" si="1245"/>
        <v>0</v>
      </c>
      <c r="CG383" s="188"/>
      <c r="CH383" s="189">
        <f t="shared" si="1214"/>
        <v>0</v>
      </c>
      <c r="CI383" s="189"/>
      <c r="CJ383" s="130"/>
      <c r="CK383" s="130">
        <f>CL383</f>
        <v>0</v>
      </c>
      <c r="CL383" s="130">
        <v>0</v>
      </c>
      <c r="CM383" s="130"/>
      <c r="CN383" s="37"/>
      <c r="CO383" s="37"/>
    </row>
    <row r="384" spans="2:93" s="39" customFormat="1" ht="42" hidden="1" customHeight="1" x14ac:dyDescent="0.25">
      <c r="B384" s="209"/>
      <c r="C384" s="124"/>
      <c r="D384" s="189"/>
      <c r="E384" s="189"/>
      <c r="F384" s="189"/>
      <c r="G384" s="189"/>
      <c r="H384" s="189"/>
      <c r="I384" s="189"/>
      <c r="J384" s="569" t="e">
        <f t="shared" si="1257"/>
        <v>#DIV/0!</v>
      </c>
      <c r="K384" s="37"/>
      <c r="L384" s="569"/>
      <c r="M384" s="189"/>
      <c r="N384" s="569"/>
      <c r="O384" s="37"/>
      <c r="P384" s="37"/>
      <c r="Q384" s="37"/>
      <c r="R384" s="37"/>
      <c r="S384" s="189"/>
      <c r="T384" s="37"/>
      <c r="U384" s="37"/>
      <c r="V384" s="629"/>
      <c r="W384" s="189"/>
      <c r="X384" s="629"/>
      <c r="Y384" s="37"/>
      <c r="Z384" s="629"/>
      <c r="AA384" s="37"/>
      <c r="AB384" s="37"/>
      <c r="AC384" s="189">
        <f t="shared" si="1218"/>
        <v>0</v>
      </c>
      <c r="AD384" s="575" t="e">
        <f t="shared" si="1219"/>
        <v>#DIV/0!</v>
      </c>
      <c r="AE384" s="37"/>
      <c r="AF384" s="622"/>
      <c r="AG384" s="189"/>
      <c r="AH384" s="622" t="e">
        <f t="shared" si="1103"/>
        <v>#DIV/0!</v>
      </c>
      <c r="AI384" s="37"/>
      <c r="AJ384" s="37"/>
      <c r="AK384" s="189"/>
      <c r="AL384" s="37"/>
      <c r="AM384" s="37"/>
      <c r="AN384" s="37"/>
      <c r="AO384" s="37"/>
      <c r="AP384" s="37"/>
      <c r="AQ384" s="37"/>
      <c r="AR384" s="37"/>
      <c r="AS384" s="37"/>
      <c r="AT384" s="37"/>
      <c r="AU384" s="112">
        <f t="shared" si="1258"/>
        <v>0</v>
      </c>
      <c r="AV384" s="37"/>
      <c r="AW384" s="37"/>
      <c r="AX384" s="37"/>
      <c r="AY384" s="37"/>
      <c r="AZ384" s="37"/>
      <c r="BA384" s="128">
        <f t="shared" si="1231"/>
        <v>0</v>
      </c>
      <c r="BB384" s="37"/>
      <c r="BC384" s="37"/>
      <c r="BD384" s="37"/>
      <c r="BE384" s="37">
        <f t="shared" si="1232"/>
        <v>0</v>
      </c>
      <c r="BF384" s="37">
        <f t="shared" si="1266"/>
        <v>0</v>
      </c>
      <c r="BG384" s="37"/>
      <c r="BH384" s="37"/>
      <c r="BI384" s="37"/>
      <c r="BJ384" s="37"/>
      <c r="BK384" s="37"/>
      <c r="BL384" s="37"/>
      <c r="BM384" s="37"/>
      <c r="BN384" s="37">
        <f t="shared" si="1259"/>
        <v>0</v>
      </c>
      <c r="BO384" s="37"/>
      <c r="BP384" s="37"/>
      <c r="BQ384" s="37"/>
      <c r="BR384" s="37"/>
      <c r="BS384" s="37"/>
      <c r="BT384" s="37">
        <f t="shared" si="1249"/>
        <v>0</v>
      </c>
      <c r="BU384" s="37"/>
      <c r="BV384" s="37"/>
      <c r="BW384" s="37"/>
      <c r="BX384" s="37"/>
      <c r="BY384" s="37"/>
      <c r="BZ384" s="37"/>
      <c r="CA384" s="37">
        <f t="shared" si="1242"/>
        <v>0</v>
      </c>
      <c r="CB384" s="189"/>
      <c r="CC384" s="189"/>
      <c r="CD384" s="189"/>
      <c r="CE384" s="37">
        <f t="shared" si="1243"/>
        <v>0</v>
      </c>
      <c r="CF384" s="189">
        <f t="shared" si="1245"/>
        <v>0</v>
      </c>
      <c r="CG384" s="189"/>
      <c r="CH384" s="189">
        <f t="shared" si="1214"/>
        <v>0</v>
      </c>
      <c r="CI384" s="189"/>
      <c r="CJ384" s="37"/>
      <c r="CK384" s="37"/>
      <c r="CL384" s="37"/>
      <c r="CM384" s="37"/>
      <c r="CN384" s="37"/>
      <c r="CO384" s="37"/>
    </row>
    <row r="385" spans="2:93" s="42" customFormat="1" ht="171.75" hidden="1" customHeight="1" x14ac:dyDescent="0.25">
      <c r="B385" s="206" t="s">
        <v>202</v>
      </c>
      <c r="C385" s="111" t="s">
        <v>53</v>
      </c>
      <c r="D385" s="182">
        <f>E385+H385</f>
        <v>0</v>
      </c>
      <c r="E385" s="193">
        <f>SUM(E387:E390)</f>
        <v>0</v>
      </c>
      <c r="F385" s="193"/>
      <c r="G385" s="194"/>
      <c r="H385" s="194"/>
      <c r="I385" s="182"/>
      <c r="J385" s="569" t="e">
        <f t="shared" si="1257"/>
        <v>#DIV/0!</v>
      </c>
      <c r="K385" s="112">
        <f>SUM(K387:K390)</f>
        <v>0</v>
      </c>
      <c r="L385" s="569"/>
      <c r="M385" s="182"/>
      <c r="N385" s="569"/>
      <c r="O385" s="307"/>
      <c r="P385" s="307"/>
      <c r="Q385" s="307"/>
      <c r="R385" s="307"/>
      <c r="S385" s="182"/>
      <c r="T385" s="307"/>
      <c r="U385" s="112"/>
      <c r="V385" s="629"/>
      <c r="W385" s="182"/>
      <c r="X385" s="629"/>
      <c r="Y385" s="307"/>
      <c r="Z385" s="629"/>
      <c r="AA385" s="307"/>
      <c r="AB385" s="307"/>
      <c r="AC385" s="182">
        <f t="shared" si="1218"/>
        <v>0</v>
      </c>
      <c r="AD385" s="575" t="e">
        <f t="shared" si="1219"/>
        <v>#DIV/0!</v>
      </c>
      <c r="AE385" s="112">
        <f>SUM(AE387:AE390)</f>
        <v>0</v>
      </c>
      <c r="AF385" s="622"/>
      <c r="AG385" s="182"/>
      <c r="AH385" s="622" t="e">
        <f t="shared" si="1103"/>
        <v>#DIV/0!</v>
      </c>
      <c r="AI385" s="307"/>
      <c r="AJ385" s="307"/>
      <c r="AK385" s="182"/>
      <c r="AL385" s="307"/>
      <c r="AM385" s="307"/>
      <c r="AN385" s="307"/>
      <c r="AO385" s="307"/>
      <c r="AP385" s="307"/>
      <c r="AQ385" s="307"/>
      <c r="AR385" s="307"/>
      <c r="AS385" s="307"/>
      <c r="AT385" s="307"/>
      <c r="AU385" s="112">
        <f t="shared" si="1258"/>
        <v>0</v>
      </c>
      <c r="AV385" s="559">
        <f>AW385+AZ385</f>
        <v>0</v>
      </c>
      <c r="AW385" s="112">
        <f>SUM(AW387:AW390)</f>
        <v>0</v>
      </c>
      <c r="AX385" s="112"/>
      <c r="AY385" s="307"/>
      <c r="AZ385" s="307"/>
      <c r="BA385" s="128">
        <f t="shared" si="1231"/>
        <v>0</v>
      </c>
      <c r="BB385" s="307"/>
      <c r="BC385" s="307"/>
      <c r="BD385" s="307"/>
      <c r="BE385" s="526">
        <f t="shared" si="1232"/>
        <v>0</v>
      </c>
      <c r="BF385" s="112">
        <f t="shared" si="1266"/>
        <v>0</v>
      </c>
      <c r="BG385" s="307"/>
      <c r="BH385" s="307"/>
      <c r="BI385" s="491">
        <f>BJ385+BM385</f>
        <v>0</v>
      </c>
      <c r="BJ385" s="112">
        <f>SUM(BJ387:BJ390)</f>
        <v>0</v>
      </c>
      <c r="BK385" s="112"/>
      <c r="BL385" s="307"/>
      <c r="BM385" s="307"/>
      <c r="BN385" s="433">
        <f t="shared" si="1259"/>
        <v>0</v>
      </c>
      <c r="BO385" s="491">
        <f>BP385+BS385</f>
        <v>0</v>
      </c>
      <c r="BP385" s="112">
        <f>SUM(BP387:BP390)</f>
        <v>0</v>
      </c>
      <c r="BQ385" s="112"/>
      <c r="BR385" s="307"/>
      <c r="BS385" s="307"/>
      <c r="BT385" s="307">
        <f t="shared" si="1249"/>
        <v>0</v>
      </c>
      <c r="BU385" s="307"/>
      <c r="BV385" s="491">
        <f>BW385+BZ385</f>
        <v>0</v>
      </c>
      <c r="BW385" s="112">
        <f>SUM(BW387:BW390)</f>
        <v>0</v>
      </c>
      <c r="BX385" s="112"/>
      <c r="BY385" s="307"/>
      <c r="BZ385" s="307"/>
      <c r="CA385" s="433">
        <f t="shared" si="1242"/>
        <v>0</v>
      </c>
      <c r="CB385" s="193"/>
      <c r="CC385" s="194"/>
      <c r="CD385" s="194"/>
      <c r="CE385" s="433">
        <f t="shared" si="1243"/>
        <v>0</v>
      </c>
      <c r="CF385" s="193">
        <f t="shared" si="1245"/>
        <v>0</v>
      </c>
      <c r="CG385" s="193"/>
      <c r="CH385" s="194">
        <f t="shared" si="1214"/>
        <v>0</v>
      </c>
      <c r="CI385" s="194"/>
      <c r="CJ385" s="482"/>
      <c r="CK385" s="491">
        <f>CL385+CO385</f>
        <v>0</v>
      </c>
      <c r="CL385" s="112">
        <f>SUM(CL387:CL390)</f>
        <v>0</v>
      </c>
      <c r="CM385" s="112"/>
      <c r="CN385" s="307"/>
      <c r="CO385" s="307"/>
    </row>
    <row r="386" spans="2:93" s="42" customFormat="1" ht="45" hidden="1" customHeight="1" x14ac:dyDescent="0.25">
      <c r="B386" s="206"/>
      <c r="C386" s="111" t="s">
        <v>31</v>
      </c>
      <c r="D386" s="193">
        <f>E386</f>
        <v>0</v>
      </c>
      <c r="E386" s="193">
        <f>E387+E389</f>
        <v>0</v>
      </c>
      <c r="F386" s="193"/>
      <c r="G386" s="194"/>
      <c r="H386" s="194"/>
      <c r="I386" s="193"/>
      <c r="J386" s="569" t="e">
        <f t="shared" si="1257"/>
        <v>#DIV/0!</v>
      </c>
      <c r="K386" s="112">
        <f>K387+K389</f>
        <v>0</v>
      </c>
      <c r="L386" s="569"/>
      <c r="M386" s="193"/>
      <c r="N386" s="569"/>
      <c r="O386" s="307"/>
      <c r="P386" s="307"/>
      <c r="Q386" s="307"/>
      <c r="R386" s="307"/>
      <c r="S386" s="193"/>
      <c r="T386" s="307"/>
      <c r="U386" s="112"/>
      <c r="V386" s="629"/>
      <c r="W386" s="193"/>
      <c r="X386" s="629"/>
      <c r="Y386" s="307"/>
      <c r="Z386" s="629"/>
      <c r="AA386" s="307"/>
      <c r="AB386" s="307"/>
      <c r="AC386" s="193">
        <f t="shared" si="1218"/>
        <v>0</v>
      </c>
      <c r="AD386" s="575" t="e">
        <f t="shared" si="1219"/>
        <v>#DIV/0!</v>
      </c>
      <c r="AE386" s="112">
        <f>AE387+AE389</f>
        <v>0</v>
      </c>
      <c r="AF386" s="622"/>
      <c r="AG386" s="193"/>
      <c r="AH386" s="622" t="e">
        <f t="shared" ref="AH386:AH449" si="1267">AG386/F386</f>
        <v>#DIV/0!</v>
      </c>
      <c r="AI386" s="307"/>
      <c r="AJ386" s="307"/>
      <c r="AK386" s="193"/>
      <c r="AL386" s="307"/>
      <c r="AM386" s="307"/>
      <c r="AN386" s="307"/>
      <c r="AO386" s="307"/>
      <c r="AP386" s="307"/>
      <c r="AQ386" s="307"/>
      <c r="AR386" s="307"/>
      <c r="AS386" s="307"/>
      <c r="AT386" s="307"/>
      <c r="AU386" s="112">
        <f t="shared" si="1258"/>
        <v>0</v>
      </c>
      <c r="AV386" s="112">
        <f>AW386</f>
        <v>0</v>
      </c>
      <c r="AW386" s="112">
        <f>AW387+AW389</f>
        <v>0</v>
      </c>
      <c r="AX386" s="112"/>
      <c r="AY386" s="307"/>
      <c r="AZ386" s="307"/>
      <c r="BA386" s="128">
        <f t="shared" si="1231"/>
        <v>0</v>
      </c>
      <c r="BB386" s="307"/>
      <c r="BC386" s="307"/>
      <c r="BD386" s="307"/>
      <c r="BE386" s="112">
        <f t="shared" si="1232"/>
        <v>0</v>
      </c>
      <c r="BF386" s="112">
        <f t="shared" si="1266"/>
        <v>0</v>
      </c>
      <c r="BG386" s="307"/>
      <c r="BH386" s="307"/>
      <c r="BI386" s="112">
        <f>BJ386</f>
        <v>0</v>
      </c>
      <c r="BJ386" s="112">
        <f>BJ387+BJ389</f>
        <v>0</v>
      </c>
      <c r="BK386" s="112"/>
      <c r="BL386" s="307"/>
      <c r="BM386" s="307"/>
      <c r="BN386" s="112">
        <f t="shared" si="1259"/>
        <v>0</v>
      </c>
      <c r="BO386" s="112">
        <f>BP386</f>
        <v>0</v>
      </c>
      <c r="BP386" s="112">
        <f>BP387+BP389</f>
        <v>0</v>
      </c>
      <c r="BQ386" s="112"/>
      <c r="BR386" s="307"/>
      <c r="BS386" s="307"/>
      <c r="BT386" s="307">
        <f t="shared" si="1249"/>
        <v>0</v>
      </c>
      <c r="BU386" s="307"/>
      <c r="BV386" s="112">
        <f>BW386</f>
        <v>0</v>
      </c>
      <c r="BW386" s="112">
        <f>BW387+BW389</f>
        <v>0</v>
      </c>
      <c r="BX386" s="112"/>
      <c r="BY386" s="307"/>
      <c r="BZ386" s="307"/>
      <c r="CA386" s="112">
        <f t="shared" si="1242"/>
        <v>0</v>
      </c>
      <c r="CB386" s="193"/>
      <c r="CC386" s="194"/>
      <c r="CD386" s="194"/>
      <c r="CE386" s="112">
        <f t="shared" si="1243"/>
        <v>0</v>
      </c>
      <c r="CF386" s="193">
        <f t="shared" si="1245"/>
        <v>0</v>
      </c>
      <c r="CG386" s="193"/>
      <c r="CH386" s="194">
        <f t="shared" si="1214"/>
        <v>0</v>
      </c>
      <c r="CI386" s="194"/>
      <c r="CJ386" s="112"/>
      <c r="CK386" s="112">
        <f>CL386</f>
        <v>0</v>
      </c>
      <c r="CL386" s="112">
        <f>CL387+CL389</f>
        <v>0</v>
      </c>
      <c r="CM386" s="112"/>
      <c r="CN386" s="307"/>
      <c r="CO386" s="307"/>
    </row>
    <row r="387" spans="2:93" s="39" customFormat="1" ht="24" hidden="1" customHeight="1" x14ac:dyDescent="0.25">
      <c r="B387" s="209"/>
      <c r="C387" s="124" t="s">
        <v>39</v>
      </c>
      <c r="D387" s="188">
        <f>E387</f>
        <v>0</v>
      </c>
      <c r="E387" s="188">
        <v>0</v>
      </c>
      <c r="F387" s="188"/>
      <c r="G387" s="189"/>
      <c r="H387" s="189"/>
      <c r="I387" s="188"/>
      <c r="J387" s="569" t="e">
        <f t="shared" si="1257"/>
        <v>#DIV/0!</v>
      </c>
      <c r="K387" s="130">
        <v>0</v>
      </c>
      <c r="L387" s="569"/>
      <c r="M387" s="188"/>
      <c r="N387" s="569"/>
      <c r="O387" s="37"/>
      <c r="P387" s="37"/>
      <c r="Q387" s="37"/>
      <c r="R387" s="37"/>
      <c r="S387" s="188"/>
      <c r="T387" s="37"/>
      <c r="U387" s="130"/>
      <c r="V387" s="629"/>
      <c r="W387" s="188"/>
      <c r="X387" s="629"/>
      <c r="Y387" s="37"/>
      <c r="Z387" s="629"/>
      <c r="AA387" s="37"/>
      <c r="AB387" s="37"/>
      <c r="AC387" s="188">
        <f t="shared" si="1218"/>
        <v>0</v>
      </c>
      <c r="AD387" s="575" t="e">
        <f t="shared" si="1219"/>
        <v>#DIV/0!</v>
      </c>
      <c r="AE387" s="130">
        <v>0</v>
      </c>
      <c r="AF387" s="622"/>
      <c r="AG387" s="188"/>
      <c r="AH387" s="622" t="e">
        <f t="shared" si="1267"/>
        <v>#DIV/0!</v>
      </c>
      <c r="AI387" s="37"/>
      <c r="AJ387" s="37"/>
      <c r="AK387" s="188"/>
      <c r="AL387" s="37"/>
      <c r="AM387" s="37"/>
      <c r="AN387" s="37"/>
      <c r="AO387" s="37"/>
      <c r="AP387" s="37"/>
      <c r="AQ387" s="37"/>
      <c r="AR387" s="37"/>
      <c r="AS387" s="37"/>
      <c r="AT387" s="37"/>
      <c r="AU387" s="112">
        <f t="shared" si="1258"/>
        <v>0</v>
      </c>
      <c r="AV387" s="130">
        <f>AW387</f>
        <v>0</v>
      </c>
      <c r="AW387" s="130">
        <v>0</v>
      </c>
      <c r="AX387" s="130"/>
      <c r="AY387" s="37"/>
      <c r="AZ387" s="37"/>
      <c r="BA387" s="128">
        <f t="shared" si="1231"/>
        <v>0</v>
      </c>
      <c r="BB387" s="37"/>
      <c r="BC387" s="37"/>
      <c r="BD387" s="37"/>
      <c r="BE387" s="130">
        <f t="shared" si="1232"/>
        <v>0</v>
      </c>
      <c r="BF387" s="130">
        <f t="shared" si="1266"/>
        <v>0</v>
      </c>
      <c r="BG387" s="37"/>
      <c r="BH387" s="37"/>
      <c r="BI387" s="130">
        <f>BJ387</f>
        <v>0</v>
      </c>
      <c r="BJ387" s="130">
        <v>0</v>
      </c>
      <c r="BK387" s="130"/>
      <c r="BL387" s="37"/>
      <c r="BM387" s="37"/>
      <c r="BN387" s="130">
        <f t="shared" si="1259"/>
        <v>0</v>
      </c>
      <c r="BO387" s="130">
        <f>BP387</f>
        <v>0</v>
      </c>
      <c r="BP387" s="130">
        <v>0</v>
      </c>
      <c r="BQ387" s="130"/>
      <c r="BR387" s="37"/>
      <c r="BS387" s="37"/>
      <c r="BT387" s="37">
        <f t="shared" si="1249"/>
        <v>0</v>
      </c>
      <c r="BU387" s="37"/>
      <c r="BV387" s="130">
        <f>BW387</f>
        <v>0</v>
      </c>
      <c r="BW387" s="130">
        <v>0</v>
      </c>
      <c r="BX387" s="130"/>
      <c r="BY387" s="37"/>
      <c r="BZ387" s="37"/>
      <c r="CA387" s="130">
        <f t="shared" si="1242"/>
        <v>0</v>
      </c>
      <c r="CB387" s="188"/>
      <c r="CC387" s="189"/>
      <c r="CD387" s="189"/>
      <c r="CE387" s="130">
        <f t="shared" si="1243"/>
        <v>0</v>
      </c>
      <c r="CF387" s="188">
        <f t="shared" si="1245"/>
        <v>0</v>
      </c>
      <c r="CG387" s="188"/>
      <c r="CH387" s="189">
        <f t="shared" si="1214"/>
        <v>0</v>
      </c>
      <c r="CI387" s="189"/>
      <c r="CJ387" s="130"/>
      <c r="CK387" s="130">
        <f>CL387</f>
        <v>0</v>
      </c>
      <c r="CL387" s="130">
        <v>0</v>
      </c>
      <c r="CM387" s="130"/>
      <c r="CN387" s="37"/>
      <c r="CO387" s="37"/>
    </row>
    <row r="388" spans="2:93" s="39" customFormat="1" ht="51" hidden="1" customHeight="1" x14ac:dyDescent="0.25">
      <c r="B388" s="209"/>
      <c r="C388" s="124" t="s">
        <v>43</v>
      </c>
      <c r="D388" s="189"/>
      <c r="E388" s="189"/>
      <c r="F388" s="189"/>
      <c r="G388" s="189"/>
      <c r="H388" s="189"/>
      <c r="I388" s="189"/>
      <c r="J388" s="569" t="e">
        <f t="shared" si="1257"/>
        <v>#DIV/0!</v>
      </c>
      <c r="K388" s="37"/>
      <c r="L388" s="569"/>
      <c r="M388" s="189"/>
      <c r="N388" s="569"/>
      <c r="O388" s="37"/>
      <c r="P388" s="37"/>
      <c r="Q388" s="37"/>
      <c r="R388" s="37"/>
      <c r="S388" s="189"/>
      <c r="T388" s="37"/>
      <c r="U388" s="37"/>
      <c r="V388" s="629"/>
      <c r="W388" s="189"/>
      <c r="X388" s="629"/>
      <c r="Y388" s="37"/>
      <c r="Z388" s="629"/>
      <c r="AA388" s="37"/>
      <c r="AB388" s="37"/>
      <c r="AC388" s="189">
        <f t="shared" si="1218"/>
        <v>0</v>
      </c>
      <c r="AD388" s="575" t="e">
        <f t="shared" si="1219"/>
        <v>#DIV/0!</v>
      </c>
      <c r="AE388" s="37"/>
      <c r="AF388" s="622"/>
      <c r="AG388" s="189"/>
      <c r="AH388" s="622" t="e">
        <f t="shared" si="1267"/>
        <v>#DIV/0!</v>
      </c>
      <c r="AI388" s="37"/>
      <c r="AJ388" s="37"/>
      <c r="AK388" s="189"/>
      <c r="AL388" s="37"/>
      <c r="AM388" s="37"/>
      <c r="AN388" s="37"/>
      <c r="AO388" s="37"/>
      <c r="AP388" s="37"/>
      <c r="AQ388" s="37"/>
      <c r="AR388" s="37"/>
      <c r="AS388" s="37"/>
      <c r="AT388" s="37"/>
      <c r="AU388" s="112">
        <f t="shared" si="1258"/>
        <v>0</v>
      </c>
      <c r="AV388" s="37"/>
      <c r="AW388" s="37"/>
      <c r="AX388" s="37"/>
      <c r="AY388" s="37"/>
      <c r="AZ388" s="37"/>
      <c r="BA388" s="128">
        <f t="shared" si="1231"/>
        <v>0</v>
      </c>
      <c r="BB388" s="37"/>
      <c r="BC388" s="37"/>
      <c r="BD388" s="37"/>
      <c r="BE388" s="37">
        <f t="shared" si="1232"/>
        <v>0</v>
      </c>
      <c r="BF388" s="37">
        <f t="shared" si="1266"/>
        <v>0</v>
      </c>
      <c r="BG388" s="37"/>
      <c r="BH388" s="37"/>
      <c r="BI388" s="37"/>
      <c r="BJ388" s="37"/>
      <c r="BK388" s="37"/>
      <c r="BL388" s="37"/>
      <c r="BM388" s="37"/>
      <c r="BN388" s="37">
        <f t="shared" si="1259"/>
        <v>0</v>
      </c>
      <c r="BO388" s="37"/>
      <c r="BP388" s="37"/>
      <c r="BQ388" s="37"/>
      <c r="BR388" s="37"/>
      <c r="BS388" s="37"/>
      <c r="BT388" s="37">
        <f t="shared" si="1249"/>
        <v>0</v>
      </c>
      <c r="BU388" s="37"/>
      <c r="BV388" s="37"/>
      <c r="BW388" s="37"/>
      <c r="BX388" s="37"/>
      <c r="BY388" s="37"/>
      <c r="BZ388" s="37"/>
      <c r="CA388" s="37">
        <f t="shared" si="1242"/>
        <v>0</v>
      </c>
      <c r="CB388" s="189"/>
      <c r="CC388" s="189"/>
      <c r="CD388" s="189"/>
      <c r="CE388" s="37">
        <f t="shared" si="1243"/>
        <v>0</v>
      </c>
      <c r="CF388" s="189">
        <f t="shared" si="1245"/>
        <v>0</v>
      </c>
      <c r="CG388" s="189"/>
      <c r="CH388" s="189">
        <f t="shared" si="1214"/>
        <v>0</v>
      </c>
      <c r="CI388" s="189"/>
      <c r="CJ388" s="37"/>
      <c r="CK388" s="37"/>
      <c r="CL388" s="37"/>
      <c r="CM388" s="37"/>
      <c r="CN388" s="37"/>
      <c r="CO388" s="37"/>
    </row>
    <row r="389" spans="2:93" s="39" customFormat="1" ht="24" hidden="1" customHeight="1" x14ac:dyDescent="0.25">
      <c r="B389" s="209"/>
      <c r="C389" s="124" t="s">
        <v>40</v>
      </c>
      <c r="D389" s="189"/>
      <c r="E389" s="189"/>
      <c r="F389" s="189"/>
      <c r="G389" s="189"/>
      <c r="H389" s="189"/>
      <c r="I389" s="189"/>
      <c r="J389" s="569" t="e">
        <f t="shared" si="1257"/>
        <v>#DIV/0!</v>
      </c>
      <c r="K389" s="37"/>
      <c r="L389" s="569"/>
      <c r="M389" s="189"/>
      <c r="N389" s="569"/>
      <c r="O389" s="37"/>
      <c r="P389" s="37"/>
      <c r="Q389" s="37"/>
      <c r="R389" s="37"/>
      <c r="S389" s="189"/>
      <c r="T389" s="37"/>
      <c r="U389" s="37"/>
      <c r="V389" s="629"/>
      <c r="W389" s="189"/>
      <c r="X389" s="629"/>
      <c r="Y389" s="37"/>
      <c r="Z389" s="629"/>
      <c r="AA389" s="37"/>
      <c r="AB389" s="37"/>
      <c r="AC389" s="189">
        <f t="shared" si="1218"/>
        <v>0</v>
      </c>
      <c r="AD389" s="575" t="e">
        <f t="shared" si="1219"/>
        <v>#DIV/0!</v>
      </c>
      <c r="AE389" s="37"/>
      <c r="AF389" s="622"/>
      <c r="AG389" s="189"/>
      <c r="AH389" s="622" t="e">
        <f t="shared" si="1267"/>
        <v>#DIV/0!</v>
      </c>
      <c r="AI389" s="37"/>
      <c r="AJ389" s="37"/>
      <c r="AK389" s="189"/>
      <c r="AL389" s="37"/>
      <c r="AM389" s="37"/>
      <c r="AN389" s="37"/>
      <c r="AO389" s="37"/>
      <c r="AP389" s="37"/>
      <c r="AQ389" s="37"/>
      <c r="AR389" s="37"/>
      <c r="AS389" s="37"/>
      <c r="AT389" s="37"/>
      <c r="AU389" s="112">
        <f t="shared" si="1258"/>
        <v>0</v>
      </c>
      <c r="AV389" s="37"/>
      <c r="AW389" s="37"/>
      <c r="AX389" s="37"/>
      <c r="AY389" s="37"/>
      <c r="AZ389" s="37"/>
      <c r="BA389" s="128">
        <f t="shared" si="1231"/>
        <v>0</v>
      </c>
      <c r="BB389" s="37"/>
      <c r="BC389" s="37"/>
      <c r="BD389" s="37"/>
      <c r="BE389" s="37">
        <f t="shared" si="1232"/>
        <v>0</v>
      </c>
      <c r="BF389" s="37">
        <f t="shared" si="1266"/>
        <v>0</v>
      </c>
      <c r="BG389" s="37"/>
      <c r="BH389" s="37"/>
      <c r="BI389" s="37"/>
      <c r="BJ389" s="37"/>
      <c r="BK389" s="37"/>
      <c r="BL389" s="37"/>
      <c r="BM389" s="37"/>
      <c r="BN389" s="37">
        <f t="shared" si="1259"/>
        <v>0</v>
      </c>
      <c r="BO389" s="37"/>
      <c r="BP389" s="37"/>
      <c r="BQ389" s="37"/>
      <c r="BR389" s="37"/>
      <c r="BS389" s="37"/>
      <c r="BT389" s="37">
        <f t="shared" si="1249"/>
        <v>0</v>
      </c>
      <c r="BU389" s="37"/>
      <c r="BV389" s="37"/>
      <c r="BW389" s="37"/>
      <c r="BX389" s="37"/>
      <c r="BY389" s="37"/>
      <c r="BZ389" s="37"/>
      <c r="CA389" s="37">
        <f t="shared" si="1242"/>
        <v>0</v>
      </c>
      <c r="CB389" s="189"/>
      <c r="CC389" s="189"/>
      <c r="CD389" s="189"/>
      <c r="CE389" s="37">
        <f t="shared" si="1243"/>
        <v>0</v>
      </c>
      <c r="CF389" s="189">
        <f t="shared" si="1245"/>
        <v>0</v>
      </c>
      <c r="CG389" s="189"/>
      <c r="CH389" s="189">
        <f t="shared" si="1214"/>
        <v>0</v>
      </c>
      <c r="CI389" s="189"/>
      <c r="CJ389" s="37"/>
      <c r="CK389" s="37"/>
      <c r="CL389" s="37"/>
      <c r="CM389" s="37"/>
      <c r="CN389" s="37"/>
      <c r="CO389" s="37"/>
    </row>
    <row r="390" spans="2:93" s="25" customFormat="1" ht="46.5" hidden="1" customHeight="1" x14ac:dyDescent="0.25">
      <c r="B390" s="207"/>
      <c r="C390" s="115" t="s">
        <v>32</v>
      </c>
      <c r="D390" s="195">
        <f>E390</f>
        <v>0</v>
      </c>
      <c r="E390" s="195">
        <v>0</v>
      </c>
      <c r="F390" s="195"/>
      <c r="G390" s="195"/>
      <c r="H390" s="195"/>
      <c r="I390" s="195"/>
      <c r="J390" s="569" t="e">
        <f t="shared" si="1257"/>
        <v>#DIV/0!</v>
      </c>
      <c r="K390" s="24">
        <v>0</v>
      </c>
      <c r="L390" s="569"/>
      <c r="M390" s="195"/>
      <c r="N390" s="569"/>
      <c r="O390" s="24"/>
      <c r="P390" s="24"/>
      <c r="Q390" s="24"/>
      <c r="R390" s="24"/>
      <c r="S390" s="195"/>
      <c r="T390" s="24"/>
      <c r="U390" s="24"/>
      <c r="V390" s="629"/>
      <c r="W390" s="195"/>
      <c r="X390" s="629"/>
      <c r="Y390" s="24"/>
      <c r="Z390" s="629"/>
      <c r="AA390" s="24"/>
      <c r="AB390" s="24"/>
      <c r="AC390" s="195">
        <f t="shared" si="1218"/>
        <v>0</v>
      </c>
      <c r="AD390" s="575" t="e">
        <f t="shared" si="1219"/>
        <v>#DIV/0!</v>
      </c>
      <c r="AE390" s="24">
        <v>0</v>
      </c>
      <c r="AF390" s="622"/>
      <c r="AG390" s="195"/>
      <c r="AH390" s="622" t="e">
        <f t="shared" si="1267"/>
        <v>#DIV/0!</v>
      </c>
      <c r="AI390" s="24"/>
      <c r="AJ390" s="24"/>
      <c r="AK390" s="195"/>
      <c r="AL390" s="24"/>
      <c r="AM390" s="24"/>
      <c r="AN390" s="24"/>
      <c r="AO390" s="24"/>
      <c r="AP390" s="24"/>
      <c r="AQ390" s="24"/>
      <c r="AR390" s="24"/>
      <c r="AS390" s="24"/>
      <c r="AT390" s="24"/>
      <c r="AU390" s="112">
        <f t="shared" si="1258"/>
        <v>0</v>
      </c>
      <c r="AV390" s="43">
        <f>AW390</f>
        <v>0</v>
      </c>
      <c r="AW390" s="24">
        <v>0</v>
      </c>
      <c r="AX390" s="24"/>
      <c r="AY390" s="24"/>
      <c r="AZ390" s="24"/>
      <c r="BA390" s="128">
        <f t="shared" si="1231"/>
        <v>0</v>
      </c>
      <c r="BB390" s="24"/>
      <c r="BC390" s="24"/>
      <c r="BD390" s="24"/>
      <c r="BE390" s="24">
        <f t="shared" si="1232"/>
        <v>0</v>
      </c>
      <c r="BF390" s="24">
        <f t="shared" si="1266"/>
        <v>0</v>
      </c>
      <c r="BG390" s="24"/>
      <c r="BH390" s="24"/>
      <c r="BI390" s="24">
        <f>BJ390</f>
        <v>0</v>
      </c>
      <c r="BJ390" s="24">
        <v>0</v>
      </c>
      <c r="BK390" s="24"/>
      <c r="BL390" s="24"/>
      <c r="BM390" s="24"/>
      <c r="BN390" s="24">
        <f t="shared" si="1259"/>
        <v>0</v>
      </c>
      <c r="BO390" s="24">
        <f>BP390</f>
        <v>0</v>
      </c>
      <c r="BP390" s="24">
        <v>0</v>
      </c>
      <c r="BQ390" s="24"/>
      <c r="BR390" s="24"/>
      <c r="BS390" s="24"/>
      <c r="BT390" s="24">
        <f t="shared" si="1249"/>
        <v>0</v>
      </c>
      <c r="BU390" s="24"/>
      <c r="BV390" s="24">
        <f>BW390</f>
        <v>0</v>
      </c>
      <c r="BW390" s="24">
        <v>0</v>
      </c>
      <c r="BX390" s="24"/>
      <c r="BY390" s="24"/>
      <c r="BZ390" s="24"/>
      <c r="CA390" s="24">
        <f t="shared" si="1242"/>
        <v>0</v>
      </c>
      <c r="CB390" s="195"/>
      <c r="CC390" s="195"/>
      <c r="CD390" s="195"/>
      <c r="CE390" s="24">
        <f t="shared" si="1243"/>
        <v>0</v>
      </c>
      <c r="CF390" s="195">
        <f t="shared" si="1245"/>
        <v>0</v>
      </c>
      <c r="CG390" s="195"/>
      <c r="CH390" s="195">
        <f t="shared" si="1214"/>
        <v>0</v>
      </c>
      <c r="CI390" s="195"/>
      <c r="CJ390" s="24"/>
      <c r="CK390" s="24">
        <f>CL390</f>
        <v>0</v>
      </c>
      <c r="CL390" s="24">
        <v>0</v>
      </c>
      <c r="CM390" s="24"/>
      <c r="CN390" s="24"/>
      <c r="CO390" s="24"/>
    </row>
    <row r="391" spans="2:93" s="44" customFormat="1" ht="148.5" hidden="1" customHeight="1" x14ac:dyDescent="0.25">
      <c r="B391" s="206" t="s">
        <v>201</v>
      </c>
      <c r="C391" s="111" t="s">
        <v>54</v>
      </c>
      <c r="D391" s="276"/>
      <c r="E391" s="276"/>
      <c r="F391" s="276"/>
      <c r="G391" s="276"/>
      <c r="H391" s="276"/>
      <c r="I391" s="276"/>
      <c r="J391" s="569" t="e">
        <f t="shared" si="1257"/>
        <v>#DIV/0!</v>
      </c>
      <c r="K391" s="43"/>
      <c r="L391" s="569"/>
      <c r="M391" s="276"/>
      <c r="N391" s="569"/>
      <c r="O391" s="43"/>
      <c r="P391" s="43"/>
      <c r="Q391" s="43"/>
      <c r="R391" s="43"/>
      <c r="S391" s="276"/>
      <c r="T391" s="43"/>
      <c r="U391" s="43"/>
      <c r="V391" s="629"/>
      <c r="W391" s="276"/>
      <c r="X391" s="629"/>
      <c r="Y391" s="43"/>
      <c r="Z391" s="629"/>
      <c r="AA391" s="43"/>
      <c r="AB391" s="43"/>
      <c r="AC391" s="276">
        <f t="shared" si="1218"/>
        <v>0</v>
      </c>
      <c r="AD391" s="575" t="e">
        <f t="shared" si="1219"/>
        <v>#DIV/0!</v>
      </c>
      <c r="AE391" s="43"/>
      <c r="AF391" s="622"/>
      <c r="AG391" s="276"/>
      <c r="AH391" s="622" t="e">
        <f t="shared" si="1267"/>
        <v>#DIV/0!</v>
      </c>
      <c r="AI391" s="43"/>
      <c r="AJ391" s="43"/>
      <c r="AK391" s="276"/>
      <c r="AL391" s="43"/>
      <c r="AM391" s="43"/>
      <c r="AN391" s="43"/>
      <c r="AO391" s="43"/>
      <c r="AP391" s="43"/>
      <c r="AQ391" s="43"/>
      <c r="AR391" s="43"/>
      <c r="AS391" s="43"/>
      <c r="AT391" s="43"/>
      <c r="AU391" s="112">
        <f t="shared" si="1258"/>
        <v>0</v>
      </c>
      <c r="AV391" s="43"/>
      <c r="AW391" s="43"/>
      <c r="AX391" s="43"/>
      <c r="AY391" s="43"/>
      <c r="AZ391" s="43"/>
      <c r="BA391" s="128">
        <f t="shared" si="1231"/>
        <v>0</v>
      </c>
      <c r="BB391" s="43"/>
      <c r="BC391" s="43"/>
      <c r="BD391" s="43"/>
      <c r="BE391" s="43">
        <f t="shared" si="1232"/>
        <v>0</v>
      </c>
      <c r="BF391" s="43">
        <f t="shared" si="1266"/>
        <v>0</v>
      </c>
      <c r="BG391" s="43"/>
      <c r="BH391" s="43"/>
      <c r="BI391" s="43"/>
      <c r="BJ391" s="43"/>
      <c r="BK391" s="43"/>
      <c r="BL391" s="43"/>
      <c r="BM391" s="43"/>
      <c r="BN391" s="43">
        <f t="shared" si="1259"/>
        <v>0</v>
      </c>
      <c r="BO391" s="43"/>
      <c r="BP391" s="43"/>
      <c r="BQ391" s="43"/>
      <c r="BR391" s="43"/>
      <c r="BS391" s="43"/>
      <c r="BT391" s="43">
        <f t="shared" si="1249"/>
        <v>0</v>
      </c>
      <c r="BU391" s="43"/>
      <c r="BV391" s="43"/>
      <c r="BW391" s="43"/>
      <c r="BX391" s="43"/>
      <c r="BY391" s="43"/>
      <c r="BZ391" s="43"/>
      <c r="CA391" s="43">
        <f t="shared" si="1242"/>
        <v>0</v>
      </c>
      <c r="CB391" s="276"/>
      <c r="CC391" s="276"/>
      <c r="CD391" s="276"/>
      <c r="CE391" s="43">
        <f t="shared" si="1243"/>
        <v>0</v>
      </c>
      <c r="CF391" s="276">
        <f t="shared" si="1245"/>
        <v>0</v>
      </c>
      <c r="CG391" s="276"/>
      <c r="CH391" s="276">
        <f t="shared" si="1214"/>
        <v>0</v>
      </c>
      <c r="CI391" s="276"/>
      <c r="CJ391" s="43"/>
      <c r="CK391" s="43"/>
      <c r="CL391" s="43"/>
      <c r="CM391" s="43"/>
      <c r="CN391" s="43"/>
      <c r="CO391" s="43"/>
    </row>
    <row r="392" spans="2:93" s="39" customFormat="1" ht="50.25" hidden="1" customHeight="1" x14ac:dyDescent="0.25">
      <c r="B392" s="206"/>
      <c r="C392" s="137" t="s">
        <v>31</v>
      </c>
      <c r="D392" s="189"/>
      <c r="E392" s="189"/>
      <c r="F392" s="189"/>
      <c r="G392" s="189"/>
      <c r="H392" s="189"/>
      <c r="I392" s="189"/>
      <c r="J392" s="569" t="e">
        <f t="shared" si="1257"/>
        <v>#DIV/0!</v>
      </c>
      <c r="K392" s="37"/>
      <c r="L392" s="569"/>
      <c r="M392" s="189"/>
      <c r="N392" s="569"/>
      <c r="O392" s="37"/>
      <c r="P392" s="37"/>
      <c r="Q392" s="37"/>
      <c r="R392" s="37"/>
      <c r="S392" s="189"/>
      <c r="T392" s="37"/>
      <c r="U392" s="37"/>
      <c r="V392" s="629"/>
      <c r="W392" s="189"/>
      <c r="X392" s="629"/>
      <c r="Y392" s="37"/>
      <c r="Z392" s="629"/>
      <c r="AA392" s="37"/>
      <c r="AB392" s="37"/>
      <c r="AC392" s="189">
        <f t="shared" si="1218"/>
        <v>0</v>
      </c>
      <c r="AD392" s="575" t="e">
        <f t="shared" si="1219"/>
        <v>#DIV/0!</v>
      </c>
      <c r="AE392" s="37"/>
      <c r="AF392" s="622"/>
      <c r="AG392" s="189"/>
      <c r="AH392" s="622" t="e">
        <f t="shared" si="1267"/>
        <v>#DIV/0!</v>
      </c>
      <c r="AI392" s="37"/>
      <c r="AJ392" s="37"/>
      <c r="AK392" s="189"/>
      <c r="AL392" s="37"/>
      <c r="AM392" s="37"/>
      <c r="AN392" s="37"/>
      <c r="AO392" s="37"/>
      <c r="AP392" s="37"/>
      <c r="AQ392" s="37"/>
      <c r="AR392" s="37"/>
      <c r="AS392" s="37"/>
      <c r="AT392" s="37"/>
      <c r="AU392" s="112">
        <f t="shared" si="1258"/>
        <v>0</v>
      </c>
      <c r="AV392" s="37"/>
      <c r="AW392" s="37"/>
      <c r="AX392" s="37"/>
      <c r="AY392" s="37"/>
      <c r="AZ392" s="37"/>
      <c r="BA392" s="128">
        <f t="shared" si="1231"/>
        <v>0</v>
      </c>
      <c r="BB392" s="37"/>
      <c r="BC392" s="37"/>
      <c r="BD392" s="37"/>
      <c r="BE392" s="37">
        <f t="shared" si="1232"/>
        <v>0</v>
      </c>
      <c r="BF392" s="37">
        <f t="shared" si="1266"/>
        <v>0</v>
      </c>
      <c r="BG392" s="37"/>
      <c r="BH392" s="37"/>
      <c r="BI392" s="37"/>
      <c r="BJ392" s="37"/>
      <c r="BK392" s="37"/>
      <c r="BL392" s="37"/>
      <c r="BM392" s="37"/>
      <c r="BN392" s="37">
        <f t="shared" si="1259"/>
        <v>0</v>
      </c>
      <c r="BO392" s="37"/>
      <c r="BP392" s="37"/>
      <c r="BQ392" s="37"/>
      <c r="BR392" s="37"/>
      <c r="BS392" s="37"/>
      <c r="BT392" s="37">
        <f t="shared" si="1249"/>
        <v>0</v>
      </c>
      <c r="BU392" s="37"/>
      <c r="BV392" s="37"/>
      <c r="BW392" s="37"/>
      <c r="BX392" s="37"/>
      <c r="BY392" s="37"/>
      <c r="BZ392" s="37"/>
      <c r="CA392" s="37">
        <f t="shared" si="1242"/>
        <v>0</v>
      </c>
      <c r="CB392" s="189"/>
      <c r="CC392" s="189"/>
      <c r="CD392" s="189"/>
      <c r="CE392" s="37">
        <f t="shared" si="1243"/>
        <v>0</v>
      </c>
      <c r="CF392" s="189">
        <f t="shared" si="1245"/>
        <v>0</v>
      </c>
      <c r="CG392" s="189"/>
      <c r="CH392" s="189">
        <f t="shared" si="1214"/>
        <v>0</v>
      </c>
      <c r="CI392" s="189"/>
      <c r="CJ392" s="37"/>
      <c r="CK392" s="37"/>
      <c r="CL392" s="37"/>
      <c r="CM392" s="37"/>
      <c r="CN392" s="37"/>
      <c r="CO392" s="37"/>
    </row>
    <row r="393" spans="2:93" s="46" customFormat="1" ht="15" hidden="1" customHeight="1" x14ac:dyDescent="0.25">
      <c r="B393" s="209"/>
      <c r="C393" s="124" t="s">
        <v>39</v>
      </c>
      <c r="D393" s="259"/>
      <c r="E393" s="259"/>
      <c r="F393" s="259"/>
      <c r="G393" s="259"/>
      <c r="H393" s="259"/>
      <c r="I393" s="259"/>
      <c r="J393" s="569" t="e">
        <f t="shared" si="1257"/>
        <v>#DIV/0!</v>
      </c>
      <c r="K393" s="315"/>
      <c r="L393" s="569"/>
      <c r="M393" s="259"/>
      <c r="N393" s="569"/>
      <c r="O393" s="315"/>
      <c r="P393" s="315"/>
      <c r="Q393" s="315"/>
      <c r="R393" s="315"/>
      <c r="S393" s="259"/>
      <c r="T393" s="315"/>
      <c r="U393" s="315"/>
      <c r="V393" s="629"/>
      <c r="W393" s="259"/>
      <c r="X393" s="629"/>
      <c r="Y393" s="315"/>
      <c r="Z393" s="629"/>
      <c r="AA393" s="315"/>
      <c r="AB393" s="315"/>
      <c r="AC393" s="259">
        <f t="shared" si="1218"/>
        <v>0</v>
      </c>
      <c r="AD393" s="575" t="e">
        <f t="shared" si="1219"/>
        <v>#DIV/0!</v>
      </c>
      <c r="AE393" s="315"/>
      <c r="AF393" s="622"/>
      <c r="AG393" s="259"/>
      <c r="AH393" s="622" t="e">
        <f t="shared" si="1267"/>
        <v>#DIV/0!</v>
      </c>
      <c r="AI393" s="315"/>
      <c r="AJ393" s="315"/>
      <c r="AK393" s="259"/>
      <c r="AL393" s="315"/>
      <c r="AM393" s="315"/>
      <c r="AN393" s="315"/>
      <c r="AO393" s="315"/>
      <c r="AP393" s="315"/>
      <c r="AQ393" s="315"/>
      <c r="AR393" s="315"/>
      <c r="AS393" s="315"/>
      <c r="AT393" s="315"/>
      <c r="AU393" s="112">
        <f t="shared" si="1258"/>
        <v>0</v>
      </c>
      <c r="AV393" s="43"/>
      <c r="AW393" s="315"/>
      <c r="AX393" s="315"/>
      <c r="AY393" s="315"/>
      <c r="AZ393" s="315"/>
      <c r="BA393" s="128">
        <f t="shared" si="1231"/>
        <v>0</v>
      </c>
      <c r="BB393" s="315"/>
      <c r="BC393" s="315"/>
      <c r="BD393" s="315"/>
      <c r="BE393" s="315">
        <f t="shared" si="1232"/>
        <v>0</v>
      </c>
      <c r="BF393" s="315">
        <f t="shared" si="1266"/>
        <v>0</v>
      </c>
      <c r="BG393" s="315"/>
      <c r="BH393" s="315"/>
      <c r="BI393" s="315"/>
      <c r="BJ393" s="315"/>
      <c r="BK393" s="315"/>
      <c r="BL393" s="315"/>
      <c r="BM393" s="315"/>
      <c r="BN393" s="315">
        <f t="shared" si="1259"/>
        <v>0</v>
      </c>
      <c r="BO393" s="315"/>
      <c r="BP393" s="315"/>
      <c r="BQ393" s="315"/>
      <c r="BR393" s="315"/>
      <c r="BS393" s="315"/>
      <c r="BT393" s="315">
        <f t="shared" si="1249"/>
        <v>0</v>
      </c>
      <c r="BU393" s="315"/>
      <c r="BV393" s="315"/>
      <c r="BW393" s="315"/>
      <c r="BX393" s="315"/>
      <c r="BY393" s="315"/>
      <c r="BZ393" s="315"/>
      <c r="CA393" s="315">
        <f t="shared" si="1242"/>
        <v>0</v>
      </c>
      <c r="CB393" s="259"/>
      <c r="CC393" s="259"/>
      <c r="CD393" s="259"/>
      <c r="CE393" s="315">
        <f t="shared" si="1243"/>
        <v>0</v>
      </c>
      <c r="CF393" s="259">
        <f t="shared" si="1245"/>
        <v>0</v>
      </c>
      <c r="CG393" s="259"/>
      <c r="CH393" s="259">
        <f t="shared" si="1214"/>
        <v>0</v>
      </c>
      <c r="CI393" s="259"/>
      <c r="CJ393" s="315"/>
      <c r="CK393" s="315"/>
      <c r="CL393" s="315"/>
      <c r="CM393" s="315"/>
      <c r="CN393" s="315"/>
      <c r="CO393" s="315"/>
    </row>
    <row r="394" spans="2:93" s="46" customFormat="1" ht="36.75" hidden="1" customHeight="1" x14ac:dyDescent="0.25">
      <c r="B394" s="209"/>
      <c r="C394" s="124" t="s">
        <v>40</v>
      </c>
      <c r="D394" s="259"/>
      <c r="E394" s="259"/>
      <c r="F394" s="259"/>
      <c r="G394" s="259"/>
      <c r="H394" s="259"/>
      <c r="I394" s="259"/>
      <c r="J394" s="569" t="e">
        <f t="shared" si="1257"/>
        <v>#DIV/0!</v>
      </c>
      <c r="K394" s="315"/>
      <c r="L394" s="569"/>
      <c r="M394" s="259"/>
      <c r="N394" s="569"/>
      <c r="O394" s="315"/>
      <c r="P394" s="315"/>
      <c r="Q394" s="315"/>
      <c r="R394" s="315"/>
      <c r="S394" s="259"/>
      <c r="T394" s="315"/>
      <c r="U394" s="315"/>
      <c r="V394" s="629"/>
      <c r="W394" s="259"/>
      <c r="X394" s="629"/>
      <c r="Y394" s="315"/>
      <c r="Z394" s="629"/>
      <c r="AA394" s="315"/>
      <c r="AB394" s="315"/>
      <c r="AC394" s="259">
        <f t="shared" si="1218"/>
        <v>0</v>
      </c>
      <c r="AD394" s="575" t="e">
        <f t="shared" si="1219"/>
        <v>#DIV/0!</v>
      </c>
      <c r="AE394" s="315"/>
      <c r="AF394" s="622"/>
      <c r="AG394" s="259"/>
      <c r="AH394" s="622" t="e">
        <f t="shared" si="1267"/>
        <v>#DIV/0!</v>
      </c>
      <c r="AI394" s="315"/>
      <c r="AJ394" s="315"/>
      <c r="AK394" s="259"/>
      <c r="AL394" s="315"/>
      <c r="AM394" s="315"/>
      <c r="AN394" s="315"/>
      <c r="AO394" s="315"/>
      <c r="AP394" s="315"/>
      <c r="AQ394" s="315"/>
      <c r="AR394" s="315"/>
      <c r="AS394" s="315"/>
      <c r="AT394" s="315"/>
      <c r="AU394" s="112">
        <f t="shared" si="1258"/>
        <v>0</v>
      </c>
      <c r="AV394" s="43"/>
      <c r="AW394" s="315"/>
      <c r="AX394" s="315"/>
      <c r="AY394" s="315"/>
      <c r="AZ394" s="315"/>
      <c r="BA394" s="128">
        <f t="shared" si="1231"/>
        <v>0</v>
      </c>
      <c r="BB394" s="315"/>
      <c r="BC394" s="315"/>
      <c r="BD394" s="315"/>
      <c r="BE394" s="315">
        <f t="shared" si="1232"/>
        <v>0</v>
      </c>
      <c r="BF394" s="315">
        <f t="shared" si="1266"/>
        <v>0</v>
      </c>
      <c r="BG394" s="315"/>
      <c r="BH394" s="315"/>
      <c r="BI394" s="315"/>
      <c r="BJ394" s="315"/>
      <c r="BK394" s="315"/>
      <c r="BL394" s="315"/>
      <c r="BM394" s="315"/>
      <c r="BN394" s="315">
        <f t="shared" si="1259"/>
        <v>0</v>
      </c>
      <c r="BO394" s="315"/>
      <c r="BP394" s="315"/>
      <c r="BQ394" s="315"/>
      <c r="BR394" s="315"/>
      <c r="BS394" s="315"/>
      <c r="BT394" s="315">
        <f t="shared" si="1249"/>
        <v>0</v>
      </c>
      <c r="BU394" s="315"/>
      <c r="BV394" s="315"/>
      <c r="BW394" s="315"/>
      <c r="BX394" s="315"/>
      <c r="BY394" s="315"/>
      <c r="BZ394" s="315"/>
      <c r="CA394" s="315">
        <f t="shared" si="1242"/>
        <v>0</v>
      </c>
      <c r="CB394" s="259"/>
      <c r="CC394" s="259"/>
      <c r="CD394" s="259"/>
      <c r="CE394" s="315">
        <f t="shared" si="1243"/>
        <v>0</v>
      </c>
      <c r="CF394" s="259">
        <f t="shared" si="1245"/>
        <v>0</v>
      </c>
      <c r="CG394" s="259"/>
      <c r="CH394" s="259">
        <f t="shared" si="1214"/>
        <v>0</v>
      </c>
      <c r="CI394" s="259"/>
      <c r="CJ394" s="315"/>
      <c r="CK394" s="315"/>
      <c r="CL394" s="315"/>
      <c r="CM394" s="315"/>
      <c r="CN394" s="315"/>
      <c r="CO394" s="315"/>
    </row>
    <row r="395" spans="2:93" s="46" customFormat="1" ht="36.75" hidden="1" customHeight="1" x14ac:dyDescent="0.25">
      <c r="B395" s="209"/>
      <c r="C395" s="124"/>
      <c r="D395" s="259"/>
      <c r="E395" s="259"/>
      <c r="F395" s="259"/>
      <c r="G395" s="259"/>
      <c r="H395" s="259"/>
      <c r="I395" s="259"/>
      <c r="J395" s="569" t="e">
        <f t="shared" si="1257"/>
        <v>#DIV/0!</v>
      </c>
      <c r="K395" s="315"/>
      <c r="L395" s="569"/>
      <c r="M395" s="259"/>
      <c r="N395" s="569"/>
      <c r="O395" s="315"/>
      <c r="P395" s="315"/>
      <c r="Q395" s="315"/>
      <c r="R395" s="315"/>
      <c r="S395" s="259"/>
      <c r="T395" s="315"/>
      <c r="U395" s="315"/>
      <c r="V395" s="629"/>
      <c r="W395" s="259"/>
      <c r="X395" s="629"/>
      <c r="Y395" s="315"/>
      <c r="Z395" s="629"/>
      <c r="AA395" s="315"/>
      <c r="AB395" s="315"/>
      <c r="AC395" s="259">
        <f t="shared" si="1218"/>
        <v>0</v>
      </c>
      <c r="AD395" s="575" t="e">
        <f t="shared" si="1219"/>
        <v>#DIV/0!</v>
      </c>
      <c r="AE395" s="315"/>
      <c r="AF395" s="622"/>
      <c r="AG395" s="259"/>
      <c r="AH395" s="622" t="e">
        <f t="shared" si="1267"/>
        <v>#DIV/0!</v>
      </c>
      <c r="AI395" s="315"/>
      <c r="AJ395" s="315"/>
      <c r="AK395" s="259"/>
      <c r="AL395" s="315"/>
      <c r="AM395" s="315"/>
      <c r="AN395" s="315"/>
      <c r="AO395" s="315"/>
      <c r="AP395" s="315"/>
      <c r="AQ395" s="315"/>
      <c r="AR395" s="315"/>
      <c r="AS395" s="315"/>
      <c r="AT395" s="315"/>
      <c r="AU395" s="112">
        <f t="shared" si="1258"/>
        <v>0</v>
      </c>
      <c r="AV395" s="43"/>
      <c r="AW395" s="315"/>
      <c r="AX395" s="315"/>
      <c r="AY395" s="315"/>
      <c r="AZ395" s="315"/>
      <c r="BA395" s="128">
        <f t="shared" si="1231"/>
        <v>0</v>
      </c>
      <c r="BB395" s="315"/>
      <c r="BC395" s="315"/>
      <c r="BD395" s="315"/>
      <c r="BE395" s="315">
        <f t="shared" si="1232"/>
        <v>0</v>
      </c>
      <c r="BF395" s="315">
        <f t="shared" si="1266"/>
        <v>0</v>
      </c>
      <c r="BG395" s="315"/>
      <c r="BH395" s="315"/>
      <c r="BI395" s="315"/>
      <c r="BJ395" s="315"/>
      <c r="BK395" s="315"/>
      <c r="BL395" s="315"/>
      <c r="BM395" s="315"/>
      <c r="BN395" s="315">
        <f t="shared" si="1259"/>
        <v>0</v>
      </c>
      <c r="BO395" s="315"/>
      <c r="BP395" s="315"/>
      <c r="BQ395" s="315"/>
      <c r="BR395" s="315"/>
      <c r="BS395" s="315"/>
      <c r="BT395" s="315">
        <f t="shared" si="1249"/>
        <v>0</v>
      </c>
      <c r="BU395" s="315"/>
      <c r="BV395" s="315"/>
      <c r="BW395" s="315"/>
      <c r="BX395" s="315"/>
      <c r="BY395" s="315"/>
      <c r="BZ395" s="315"/>
      <c r="CA395" s="315">
        <f t="shared" si="1242"/>
        <v>0</v>
      </c>
      <c r="CB395" s="259"/>
      <c r="CC395" s="259"/>
      <c r="CD395" s="259"/>
      <c r="CE395" s="315">
        <f t="shared" si="1243"/>
        <v>0</v>
      </c>
      <c r="CF395" s="259">
        <f t="shared" si="1245"/>
        <v>0</v>
      </c>
      <c r="CG395" s="259"/>
      <c r="CH395" s="259">
        <f t="shared" si="1214"/>
        <v>0</v>
      </c>
      <c r="CI395" s="259"/>
      <c r="CJ395" s="315"/>
      <c r="CK395" s="315"/>
      <c r="CL395" s="315"/>
      <c r="CM395" s="315"/>
      <c r="CN395" s="315"/>
      <c r="CO395" s="315"/>
    </row>
    <row r="396" spans="2:93" s="46" customFormat="1" ht="137.25" hidden="1" customHeight="1" x14ac:dyDescent="0.25">
      <c r="B396" s="206" t="s">
        <v>10</v>
      </c>
      <c r="C396" s="111" t="s">
        <v>173</v>
      </c>
      <c r="D396" s="193">
        <f>E396+F396+G396+H396</f>
        <v>0</v>
      </c>
      <c r="E396" s="661">
        <f>E397</f>
        <v>0</v>
      </c>
      <c r="F396" s="661">
        <f>F397</f>
        <v>0</v>
      </c>
      <c r="G396" s="259"/>
      <c r="H396" s="259"/>
      <c r="I396" s="193"/>
      <c r="J396" s="569" t="e">
        <f t="shared" si="1257"/>
        <v>#DIV/0!</v>
      </c>
      <c r="K396" s="128">
        <f>K397</f>
        <v>0</v>
      </c>
      <c r="L396" s="569"/>
      <c r="M396" s="193">
        <f>M397</f>
        <v>0</v>
      </c>
      <c r="N396" s="569"/>
      <c r="O396" s="315"/>
      <c r="P396" s="315"/>
      <c r="Q396" s="315"/>
      <c r="R396" s="315"/>
      <c r="S396" s="193"/>
      <c r="T396" s="315"/>
      <c r="U396" s="128"/>
      <c r="V396" s="629"/>
      <c r="W396" s="193"/>
      <c r="X396" s="629"/>
      <c r="Y396" s="315"/>
      <c r="Z396" s="629"/>
      <c r="AA396" s="315"/>
      <c r="AB396" s="315"/>
      <c r="AC396" s="193">
        <f t="shared" si="1218"/>
        <v>0</v>
      </c>
      <c r="AD396" s="575" t="e">
        <f t="shared" si="1219"/>
        <v>#DIV/0!</v>
      </c>
      <c r="AE396" s="128">
        <f>AE397</f>
        <v>0</v>
      </c>
      <c r="AF396" s="622"/>
      <c r="AG396" s="193"/>
      <c r="AH396" s="622" t="e">
        <f t="shared" si="1267"/>
        <v>#DIV/0!</v>
      </c>
      <c r="AI396" s="315"/>
      <c r="AJ396" s="315"/>
      <c r="AK396" s="193"/>
      <c r="AL396" s="315"/>
      <c r="AM396" s="315"/>
      <c r="AN396" s="315"/>
      <c r="AO396" s="315"/>
      <c r="AP396" s="315"/>
      <c r="AQ396" s="315"/>
      <c r="AR396" s="315"/>
      <c r="AS396" s="315"/>
      <c r="AT396" s="315"/>
      <c r="AU396" s="112">
        <f t="shared" si="1258"/>
        <v>0</v>
      </c>
      <c r="AV396" s="112">
        <f>AW396+AX396+AY396+AZ396</f>
        <v>0</v>
      </c>
      <c r="AW396" s="128">
        <f>AW397</f>
        <v>0</v>
      </c>
      <c r="AX396" s="128">
        <f>AX397</f>
        <v>0</v>
      </c>
      <c r="AY396" s="315"/>
      <c r="AZ396" s="315"/>
      <c r="BA396" s="128">
        <f t="shared" si="1231"/>
        <v>0</v>
      </c>
      <c r="BB396" s="315"/>
      <c r="BC396" s="315"/>
      <c r="BD396" s="315"/>
      <c r="BE396" s="128">
        <f t="shared" ref="BE396:BE483" si="1268">BF396+BG396+BH396</f>
        <v>0</v>
      </c>
      <c r="BF396" s="128">
        <f t="shared" si="1266"/>
        <v>0</v>
      </c>
      <c r="BG396" s="315"/>
      <c r="BH396" s="315"/>
      <c r="BI396" s="112">
        <f>BJ396+BK396+BL396+BM396</f>
        <v>0</v>
      </c>
      <c r="BJ396" s="128">
        <f>BJ398</f>
        <v>0</v>
      </c>
      <c r="BK396" s="128"/>
      <c r="BL396" s="315"/>
      <c r="BM396" s="315"/>
      <c r="BN396" s="128">
        <f t="shared" si="1259"/>
        <v>0</v>
      </c>
      <c r="BO396" s="112">
        <f>BP396+BQ396+BR396+BS396</f>
        <v>0</v>
      </c>
      <c r="BP396" s="128">
        <f>BP398</f>
        <v>0</v>
      </c>
      <c r="BQ396" s="128"/>
      <c r="BR396" s="315"/>
      <c r="BS396" s="315"/>
      <c r="BT396" s="315">
        <f t="shared" si="1249"/>
        <v>0</v>
      </c>
      <c r="BU396" s="315"/>
      <c r="BV396" s="112">
        <f>BW396+BX396+BY396+BZ396</f>
        <v>0</v>
      </c>
      <c r="BW396" s="128">
        <f>BW398</f>
        <v>0</v>
      </c>
      <c r="BX396" s="128"/>
      <c r="BY396" s="315"/>
      <c r="BZ396" s="315"/>
      <c r="CA396" s="128">
        <f t="shared" si="1242"/>
        <v>0</v>
      </c>
      <c r="CB396" s="431"/>
      <c r="CC396" s="259"/>
      <c r="CD396" s="259"/>
      <c r="CE396" s="128">
        <f t="shared" si="1243"/>
        <v>0</v>
      </c>
      <c r="CF396" s="431">
        <f t="shared" si="1245"/>
        <v>0</v>
      </c>
      <c r="CG396" s="524"/>
      <c r="CH396" s="259">
        <f t="shared" ref="CH396:CH427" si="1269">BY396</f>
        <v>0</v>
      </c>
      <c r="CI396" s="259"/>
      <c r="CJ396" s="128"/>
      <c r="CK396" s="112">
        <f>CL396+CM396+CN396+CO396</f>
        <v>0</v>
      </c>
      <c r="CL396" s="128">
        <f>CL398</f>
        <v>0</v>
      </c>
      <c r="CM396" s="128"/>
      <c r="CN396" s="315"/>
      <c r="CO396" s="315"/>
    </row>
    <row r="397" spans="2:93" s="44" customFormat="1" ht="46.5" hidden="1" customHeight="1" x14ac:dyDescent="0.25">
      <c r="B397" s="432"/>
      <c r="C397" s="111" t="s">
        <v>31</v>
      </c>
      <c r="D397" s="193">
        <f>E397+F397+G397+H397</f>
        <v>0</v>
      </c>
      <c r="E397" s="661">
        <f>E398</f>
        <v>0</v>
      </c>
      <c r="F397" s="661">
        <f>F398</f>
        <v>0</v>
      </c>
      <c r="G397" s="276"/>
      <c r="H397" s="276"/>
      <c r="I397" s="193"/>
      <c r="J397" s="569" t="e">
        <f t="shared" si="1257"/>
        <v>#DIV/0!</v>
      </c>
      <c r="K397" s="128">
        <f>K398</f>
        <v>0</v>
      </c>
      <c r="L397" s="569"/>
      <c r="M397" s="193">
        <f>M398</f>
        <v>0</v>
      </c>
      <c r="N397" s="569"/>
      <c r="O397" s="43"/>
      <c r="P397" s="43"/>
      <c r="Q397" s="43"/>
      <c r="R397" s="43"/>
      <c r="S397" s="193"/>
      <c r="T397" s="43"/>
      <c r="U397" s="128"/>
      <c r="V397" s="629"/>
      <c r="W397" s="193"/>
      <c r="X397" s="629"/>
      <c r="Y397" s="43"/>
      <c r="Z397" s="629"/>
      <c r="AA397" s="43"/>
      <c r="AB397" s="43"/>
      <c r="AC397" s="193">
        <f t="shared" ref="AC397:AC460" si="1270">AE397+AG397+AI397+AK397</f>
        <v>0</v>
      </c>
      <c r="AD397" s="575" t="e">
        <f t="shared" ref="AD397:AD460" si="1271">AC397/D397</f>
        <v>#DIV/0!</v>
      </c>
      <c r="AE397" s="128">
        <f>AE398</f>
        <v>0</v>
      </c>
      <c r="AF397" s="622"/>
      <c r="AG397" s="193"/>
      <c r="AH397" s="622" t="e">
        <f t="shared" si="1267"/>
        <v>#DIV/0!</v>
      </c>
      <c r="AI397" s="43"/>
      <c r="AJ397" s="43"/>
      <c r="AK397" s="193"/>
      <c r="AL397" s="43"/>
      <c r="AM397" s="43"/>
      <c r="AN397" s="43"/>
      <c r="AO397" s="43"/>
      <c r="AP397" s="43"/>
      <c r="AQ397" s="43"/>
      <c r="AR397" s="43"/>
      <c r="AS397" s="43"/>
      <c r="AT397" s="43"/>
      <c r="AU397" s="112">
        <f t="shared" si="1258"/>
        <v>0</v>
      </c>
      <c r="AV397" s="112">
        <f>AW397+AX397+AY397+AZ397</f>
        <v>0</v>
      </c>
      <c r="AW397" s="128">
        <f>AW398</f>
        <v>0</v>
      </c>
      <c r="AX397" s="128">
        <f>AX398</f>
        <v>0</v>
      </c>
      <c r="AY397" s="43"/>
      <c r="AZ397" s="43"/>
      <c r="BA397" s="128">
        <f t="shared" ref="BA397" si="1272">BB397+BC397+BD397</f>
        <v>0</v>
      </c>
      <c r="BB397" s="43"/>
      <c r="BC397" s="43"/>
      <c r="BD397" s="43"/>
      <c r="BE397" s="128">
        <f t="shared" si="1268"/>
        <v>0</v>
      </c>
      <c r="BF397" s="128">
        <f t="shared" si="1266"/>
        <v>0</v>
      </c>
      <c r="BG397" s="43"/>
      <c r="BH397" s="43"/>
      <c r="BI397" s="112">
        <f>BJ397+BK397+BL397+BM397</f>
        <v>0</v>
      </c>
      <c r="BJ397" s="128">
        <f>SUM(BJ398:BJ400)</f>
        <v>0</v>
      </c>
      <c r="BK397" s="128"/>
      <c r="BL397" s="43"/>
      <c r="BM397" s="43"/>
      <c r="BN397" s="128">
        <f t="shared" ref="BN397" si="1273">BO397+BP397+BQ397</f>
        <v>0</v>
      </c>
      <c r="BO397" s="112">
        <f>BP397+BQ397+BR397+BS397</f>
        <v>0</v>
      </c>
      <c r="BP397" s="128">
        <f>SUM(BP398:BP400)</f>
        <v>0</v>
      </c>
      <c r="BQ397" s="128"/>
      <c r="BR397" s="43"/>
      <c r="BS397" s="43"/>
      <c r="BT397" s="43">
        <f t="shared" ref="BT397" si="1274">BL397</f>
        <v>0</v>
      </c>
      <c r="BU397" s="43"/>
      <c r="BV397" s="112">
        <f>BW397+BX397+BY397+BZ397</f>
        <v>0</v>
      </c>
      <c r="BW397" s="128">
        <f>SUM(BW398:BW400)</f>
        <v>0</v>
      </c>
      <c r="BX397" s="128"/>
      <c r="BY397" s="43"/>
      <c r="BZ397" s="43"/>
      <c r="CA397" s="128">
        <f t="shared" ref="CA397" si="1275">CB397+CC397+CD397</f>
        <v>0</v>
      </c>
      <c r="CB397" s="431"/>
      <c r="CC397" s="276"/>
      <c r="CD397" s="276"/>
      <c r="CE397" s="128">
        <f t="shared" ref="CE397" si="1276">CF397+CH397+CI397</f>
        <v>0</v>
      </c>
      <c r="CF397" s="431">
        <f t="shared" ref="CF397" si="1277">BW397</f>
        <v>0</v>
      </c>
      <c r="CG397" s="524"/>
      <c r="CH397" s="276">
        <f t="shared" si="1269"/>
        <v>0</v>
      </c>
      <c r="CI397" s="276"/>
      <c r="CJ397" s="128"/>
      <c r="CK397" s="112">
        <f>CL397+CM397+CN397+CO397</f>
        <v>0</v>
      </c>
      <c r="CL397" s="128">
        <f>SUM(CL398:CL400)</f>
        <v>0</v>
      </c>
      <c r="CM397" s="128"/>
      <c r="CN397" s="43"/>
      <c r="CO397" s="43"/>
    </row>
    <row r="398" spans="2:93" s="46" customFormat="1" ht="36.75" hidden="1" customHeight="1" x14ac:dyDescent="0.25">
      <c r="B398" s="209"/>
      <c r="C398" s="124" t="s">
        <v>39</v>
      </c>
      <c r="D398" s="188">
        <f>E398</f>
        <v>0</v>
      </c>
      <c r="E398" s="188">
        <v>0</v>
      </c>
      <c r="F398" s="188">
        <v>0</v>
      </c>
      <c r="G398" s="259"/>
      <c r="H398" s="259"/>
      <c r="I398" s="188"/>
      <c r="J398" s="569" t="e">
        <f t="shared" si="1257"/>
        <v>#DIV/0!</v>
      </c>
      <c r="K398" s="130">
        <v>0</v>
      </c>
      <c r="L398" s="569"/>
      <c r="M398" s="188">
        <v>0</v>
      </c>
      <c r="N398" s="569"/>
      <c r="O398" s="315"/>
      <c r="P398" s="315"/>
      <c r="Q398" s="315"/>
      <c r="R398" s="315"/>
      <c r="S398" s="188"/>
      <c r="T398" s="315"/>
      <c r="U398" s="130"/>
      <c r="V398" s="629"/>
      <c r="W398" s="188"/>
      <c r="X398" s="629"/>
      <c r="Y398" s="315"/>
      <c r="Z398" s="629"/>
      <c r="AA398" s="315"/>
      <c r="AB398" s="315"/>
      <c r="AC398" s="188">
        <f t="shared" si="1270"/>
        <v>0</v>
      </c>
      <c r="AD398" s="575" t="e">
        <f t="shared" si="1271"/>
        <v>#DIV/0!</v>
      </c>
      <c r="AE398" s="130">
        <v>0</v>
      </c>
      <c r="AF398" s="622"/>
      <c r="AG398" s="188"/>
      <c r="AH398" s="622" t="e">
        <f t="shared" si="1267"/>
        <v>#DIV/0!</v>
      </c>
      <c r="AI398" s="315"/>
      <c r="AJ398" s="315"/>
      <c r="AK398" s="188"/>
      <c r="AL398" s="315"/>
      <c r="AM398" s="315"/>
      <c r="AN398" s="315"/>
      <c r="AO398" s="315"/>
      <c r="AP398" s="315"/>
      <c r="AQ398" s="315"/>
      <c r="AR398" s="315"/>
      <c r="AS398" s="315"/>
      <c r="AT398" s="315"/>
      <c r="AU398" s="112">
        <f t="shared" si="1258"/>
        <v>0</v>
      </c>
      <c r="AV398" s="130">
        <f>AW398</f>
        <v>0</v>
      </c>
      <c r="AW398" s="130">
        <v>0</v>
      </c>
      <c r="AX398" s="130">
        <v>0</v>
      </c>
      <c r="AY398" s="315"/>
      <c r="AZ398" s="315"/>
      <c r="BA398" s="102">
        <f t="shared" ref="BA398:BA484" si="1278">BB398+BC398+BD398</f>
        <v>0</v>
      </c>
      <c r="BB398" s="315"/>
      <c r="BC398" s="315"/>
      <c r="BD398" s="315"/>
      <c r="BE398" s="130">
        <f t="shared" si="1268"/>
        <v>0</v>
      </c>
      <c r="BF398" s="130">
        <f t="shared" si="1266"/>
        <v>0</v>
      </c>
      <c r="BG398" s="315"/>
      <c r="BH398" s="315"/>
      <c r="BI398" s="130">
        <f>BJ398</f>
        <v>0</v>
      </c>
      <c r="BJ398" s="130">
        <v>0</v>
      </c>
      <c r="BK398" s="130"/>
      <c r="BL398" s="315"/>
      <c r="BM398" s="315"/>
      <c r="BN398" s="130">
        <f t="shared" ref="BN398:BN449" si="1279">BO398+BP398+BQ398</f>
        <v>0</v>
      </c>
      <c r="BO398" s="130">
        <f>BP398</f>
        <v>0</v>
      </c>
      <c r="BP398" s="130">
        <v>0</v>
      </c>
      <c r="BQ398" s="130"/>
      <c r="BR398" s="315"/>
      <c r="BS398" s="315"/>
      <c r="BT398" s="315">
        <f t="shared" ref="BT398:BT484" si="1280">BL398</f>
        <v>0</v>
      </c>
      <c r="BU398" s="315"/>
      <c r="BV398" s="130">
        <f>BW398</f>
        <v>0</v>
      </c>
      <c r="BW398" s="130">
        <v>0</v>
      </c>
      <c r="BX398" s="130"/>
      <c r="BY398" s="315"/>
      <c r="BZ398" s="315"/>
      <c r="CA398" s="130">
        <f t="shared" si="1242"/>
        <v>0</v>
      </c>
      <c r="CB398" s="188"/>
      <c r="CC398" s="259"/>
      <c r="CD398" s="259"/>
      <c r="CE398" s="130">
        <f t="shared" si="1243"/>
        <v>0</v>
      </c>
      <c r="CF398" s="188">
        <f t="shared" si="1245"/>
        <v>0</v>
      </c>
      <c r="CG398" s="188"/>
      <c r="CH398" s="259">
        <f t="shared" si="1269"/>
        <v>0</v>
      </c>
      <c r="CI398" s="259"/>
      <c r="CJ398" s="130"/>
      <c r="CK398" s="130">
        <f>CL398</f>
        <v>0</v>
      </c>
      <c r="CL398" s="130">
        <v>0</v>
      </c>
      <c r="CM398" s="130"/>
      <c r="CN398" s="315"/>
      <c r="CO398" s="315"/>
    </row>
    <row r="399" spans="2:93" s="46" customFormat="1" ht="171.75" hidden="1" customHeight="1" x14ac:dyDescent="0.25">
      <c r="B399" s="206" t="s">
        <v>202</v>
      </c>
      <c r="C399" s="111" t="s">
        <v>54</v>
      </c>
      <c r="D399" s="259"/>
      <c r="E399" s="259"/>
      <c r="F399" s="259"/>
      <c r="G399" s="259"/>
      <c r="H399" s="259"/>
      <c r="I399" s="259"/>
      <c r="J399" s="569" t="e">
        <f t="shared" si="1257"/>
        <v>#DIV/0!</v>
      </c>
      <c r="K399" s="315"/>
      <c r="L399" s="569"/>
      <c r="M399" s="259"/>
      <c r="N399" s="569"/>
      <c r="O399" s="315"/>
      <c r="P399" s="315"/>
      <c r="Q399" s="315"/>
      <c r="R399" s="315"/>
      <c r="S399" s="259"/>
      <c r="T399" s="315"/>
      <c r="U399" s="315"/>
      <c r="V399" s="629"/>
      <c r="W399" s="259"/>
      <c r="X399" s="629"/>
      <c r="Y399" s="315"/>
      <c r="Z399" s="629"/>
      <c r="AA399" s="315"/>
      <c r="AB399" s="315"/>
      <c r="AC399" s="259">
        <f t="shared" si="1270"/>
        <v>0</v>
      </c>
      <c r="AD399" s="575" t="e">
        <f t="shared" si="1271"/>
        <v>#DIV/0!</v>
      </c>
      <c r="AE399" s="315"/>
      <c r="AF399" s="622"/>
      <c r="AG399" s="259"/>
      <c r="AH399" s="622" t="e">
        <f t="shared" si="1267"/>
        <v>#DIV/0!</v>
      </c>
      <c r="AI399" s="315"/>
      <c r="AJ399" s="315"/>
      <c r="AK399" s="259"/>
      <c r="AL399" s="315"/>
      <c r="AM399" s="315"/>
      <c r="AN399" s="315"/>
      <c r="AO399" s="315"/>
      <c r="AP399" s="315"/>
      <c r="AQ399" s="315"/>
      <c r="AR399" s="315"/>
      <c r="AS399" s="315"/>
      <c r="AT399" s="315"/>
      <c r="AU399" s="112">
        <f t="shared" si="1258"/>
        <v>0</v>
      </c>
      <c r="AV399" s="43"/>
      <c r="AW399" s="315"/>
      <c r="AX399" s="315"/>
      <c r="AY399" s="315"/>
      <c r="AZ399" s="315"/>
      <c r="BA399" s="102">
        <f t="shared" si="1278"/>
        <v>0</v>
      </c>
      <c r="BB399" s="315"/>
      <c r="BC399" s="315"/>
      <c r="BD399" s="315"/>
      <c r="BE399" s="315">
        <f t="shared" si="1268"/>
        <v>0</v>
      </c>
      <c r="BF399" s="315">
        <f t="shared" si="1266"/>
        <v>0</v>
      </c>
      <c r="BG399" s="315"/>
      <c r="BH399" s="315"/>
      <c r="BI399" s="315"/>
      <c r="BJ399" s="315"/>
      <c r="BK399" s="315"/>
      <c r="BL399" s="315"/>
      <c r="BM399" s="315"/>
      <c r="BN399" s="315">
        <f t="shared" si="1279"/>
        <v>0</v>
      </c>
      <c r="BO399" s="315"/>
      <c r="BP399" s="315"/>
      <c r="BQ399" s="315"/>
      <c r="BR399" s="315"/>
      <c r="BS399" s="315"/>
      <c r="BT399" s="315">
        <f t="shared" si="1280"/>
        <v>0</v>
      </c>
      <c r="BU399" s="315"/>
      <c r="BV399" s="315"/>
      <c r="BW399" s="315"/>
      <c r="BX399" s="315"/>
      <c r="BY399" s="315"/>
      <c r="BZ399" s="315"/>
      <c r="CA399" s="315">
        <f t="shared" si="1242"/>
        <v>0</v>
      </c>
      <c r="CB399" s="259"/>
      <c r="CC399" s="259"/>
      <c r="CD399" s="259"/>
      <c r="CE399" s="315">
        <f t="shared" si="1243"/>
        <v>0</v>
      </c>
      <c r="CF399" s="259">
        <f t="shared" si="1245"/>
        <v>0</v>
      </c>
      <c r="CG399" s="259"/>
      <c r="CH399" s="259">
        <f t="shared" si="1269"/>
        <v>0</v>
      </c>
      <c r="CI399" s="259"/>
      <c r="CJ399" s="315"/>
      <c r="CK399" s="315"/>
      <c r="CL399" s="315"/>
      <c r="CM399" s="315"/>
      <c r="CN399" s="315"/>
      <c r="CO399" s="315"/>
    </row>
    <row r="400" spans="2:93" s="46" customFormat="1" ht="36.75" hidden="1" customHeight="1" x14ac:dyDescent="0.25">
      <c r="B400" s="209"/>
      <c r="C400" s="124" t="s">
        <v>39</v>
      </c>
      <c r="D400" s="259"/>
      <c r="E400" s="259"/>
      <c r="F400" s="259"/>
      <c r="G400" s="259"/>
      <c r="H400" s="259"/>
      <c r="I400" s="259"/>
      <c r="J400" s="569" t="e">
        <f t="shared" si="1257"/>
        <v>#DIV/0!</v>
      </c>
      <c r="K400" s="315"/>
      <c r="L400" s="569"/>
      <c r="M400" s="259"/>
      <c r="N400" s="569"/>
      <c r="O400" s="315"/>
      <c r="P400" s="315"/>
      <c r="Q400" s="315"/>
      <c r="R400" s="315"/>
      <c r="S400" s="259"/>
      <c r="T400" s="315"/>
      <c r="U400" s="315"/>
      <c r="V400" s="629"/>
      <c r="W400" s="259"/>
      <c r="X400" s="629"/>
      <c r="Y400" s="315"/>
      <c r="Z400" s="629"/>
      <c r="AA400" s="315"/>
      <c r="AB400" s="315"/>
      <c r="AC400" s="259">
        <f t="shared" si="1270"/>
        <v>0</v>
      </c>
      <c r="AD400" s="575" t="e">
        <f t="shared" si="1271"/>
        <v>#DIV/0!</v>
      </c>
      <c r="AE400" s="315"/>
      <c r="AF400" s="622"/>
      <c r="AG400" s="259"/>
      <c r="AH400" s="622" t="e">
        <f t="shared" si="1267"/>
        <v>#DIV/0!</v>
      </c>
      <c r="AI400" s="315"/>
      <c r="AJ400" s="315"/>
      <c r="AK400" s="259"/>
      <c r="AL400" s="315"/>
      <c r="AM400" s="315"/>
      <c r="AN400" s="315"/>
      <c r="AO400" s="315"/>
      <c r="AP400" s="315"/>
      <c r="AQ400" s="315"/>
      <c r="AR400" s="315"/>
      <c r="AS400" s="315"/>
      <c r="AT400" s="315"/>
      <c r="AU400" s="112">
        <f t="shared" si="1258"/>
        <v>0</v>
      </c>
      <c r="AV400" s="43"/>
      <c r="AW400" s="315"/>
      <c r="AX400" s="315"/>
      <c r="AY400" s="315"/>
      <c r="AZ400" s="315"/>
      <c r="BA400" s="102">
        <f t="shared" si="1278"/>
        <v>0</v>
      </c>
      <c r="BB400" s="315"/>
      <c r="BC400" s="315"/>
      <c r="BD400" s="315"/>
      <c r="BE400" s="315">
        <f t="shared" si="1268"/>
        <v>0</v>
      </c>
      <c r="BF400" s="315">
        <f t="shared" ref="BF400:BF409" si="1281">E400</f>
        <v>0</v>
      </c>
      <c r="BG400" s="315"/>
      <c r="BH400" s="315"/>
      <c r="BI400" s="315"/>
      <c r="BJ400" s="315"/>
      <c r="BK400" s="315"/>
      <c r="BL400" s="315"/>
      <c r="BM400" s="315"/>
      <c r="BN400" s="315">
        <f t="shared" si="1279"/>
        <v>0</v>
      </c>
      <c r="BO400" s="315"/>
      <c r="BP400" s="315"/>
      <c r="BQ400" s="315"/>
      <c r="BR400" s="315"/>
      <c r="BS400" s="315"/>
      <c r="BT400" s="315">
        <f t="shared" si="1280"/>
        <v>0</v>
      </c>
      <c r="BU400" s="315"/>
      <c r="BV400" s="315"/>
      <c r="BW400" s="315"/>
      <c r="BX400" s="315"/>
      <c r="BY400" s="315"/>
      <c r="BZ400" s="315"/>
      <c r="CA400" s="315">
        <f t="shared" si="1242"/>
        <v>0</v>
      </c>
      <c r="CB400" s="259"/>
      <c r="CC400" s="259"/>
      <c r="CD400" s="259"/>
      <c r="CE400" s="315">
        <f t="shared" si="1243"/>
        <v>0</v>
      </c>
      <c r="CF400" s="259">
        <f t="shared" si="1245"/>
        <v>0</v>
      </c>
      <c r="CG400" s="259"/>
      <c r="CH400" s="259">
        <f t="shared" si="1269"/>
        <v>0</v>
      </c>
      <c r="CI400" s="259"/>
      <c r="CJ400" s="315"/>
      <c r="CK400" s="315"/>
      <c r="CL400" s="315"/>
      <c r="CM400" s="315"/>
      <c r="CN400" s="315"/>
      <c r="CO400" s="315"/>
    </row>
    <row r="401" spans="2:93" s="46" customFormat="1" ht="36.75" hidden="1" customHeight="1" x14ac:dyDescent="0.25">
      <c r="B401" s="209"/>
      <c r="C401" s="124"/>
      <c r="D401" s="259"/>
      <c r="E401" s="259"/>
      <c r="F401" s="259"/>
      <c r="G401" s="259"/>
      <c r="H401" s="259"/>
      <c r="I401" s="259"/>
      <c r="J401" s="569" t="e">
        <f t="shared" si="1257"/>
        <v>#DIV/0!</v>
      </c>
      <c r="K401" s="315"/>
      <c r="L401" s="569"/>
      <c r="M401" s="259"/>
      <c r="N401" s="569"/>
      <c r="O401" s="315"/>
      <c r="P401" s="315"/>
      <c r="Q401" s="315"/>
      <c r="R401" s="315"/>
      <c r="S401" s="259"/>
      <c r="T401" s="315"/>
      <c r="U401" s="315"/>
      <c r="V401" s="629"/>
      <c r="W401" s="259"/>
      <c r="X401" s="629"/>
      <c r="Y401" s="315"/>
      <c r="Z401" s="629"/>
      <c r="AA401" s="315"/>
      <c r="AB401" s="315"/>
      <c r="AC401" s="259">
        <f t="shared" si="1270"/>
        <v>0</v>
      </c>
      <c r="AD401" s="575" t="e">
        <f t="shared" si="1271"/>
        <v>#DIV/0!</v>
      </c>
      <c r="AE401" s="315"/>
      <c r="AF401" s="622"/>
      <c r="AG401" s="259"/>
      <c r="AH401" s="622" t="e">
        <f t="shared" si="1267"/>
        <v>#DIV/0!</v>
      </c>
      <c r="AI401" s="315"/>
      <c r="AJ401" s="315"/>
      <c r="AK401" s="259"/>
      <c r="AL401" s="315"/>
      <c r="AM401" s="315"/>
      <c r="AN401" s="315"/>
      <c r="AO401" s="315"/>
      <c r="AP401" s="315"/>
      <c r="AQ401" s="315"/>
      <c r="AR401" s="315"/>
      <c r="AS401" s="315"/>
      <c r="AT401" s="315"/>
      <c r="AU401" s="112">
        <f t="shared" si="1258"/>
        <v>0</v>
      </c>
      <c r="AV401" s="43"/>
      <c r="AW401" s="315"/>
      <c r="AX401" s="315"/>
      <c r="AY401" s="315"/>
      <c r="AZ401" s="315"/>
      <c r="BA401" s="102">
        <f t="shared" si="1278"/>
        <v>0</v>
      </c>
      <c r="BB401" s="315"/>
      <c r="BC401" s="315"/>
      <c r="BD401" s="315"/>
      <c r="BE401" s="315">
        <f t="shared" si="1268"/>
        <v>0</v>
      </c>
      <c r="BF401" s="315">
        <f t="shared" si="1281"/>
        <v>0</v>
      </c>
      <c r="BG401" s="315"/>
      <c r="BH401" s="315"/>
      <c r="BI401" s="315"/>
      <c r="BJ401" s="315"/>
      <c r="BK401" s="315"/>
      <c r="BL401" s="315"/>
      <c r="BM401" s="315"/>
      <c r="BN401" s="315">
        <f t="shared" si="1279"/>
        <v>0</v>
      </c>
      <c r="BO401" s="315"/>
      <c r="BP401" s="315"/>
      <c r="BQ401" s="315"/>
      <c r="BR401" s="315"/>
      <c r="BS401" s="315"/>
      <c r="BT401" s="315">
        <f t="shared" si="1280"/>
        <v>0</v>
      </c>
      <c r="BU401" s="315"/>
      <c r="BV401" s="315"/>
      <c r="BW401" s="315"/>
      <c r="BX401" s="315"/>
      <c r="BY401" s="315"/>
      <c r="BZ401" s="315"/>
      <c r="CA401" s="315">
        <f t="shared" ref="CA401:CA427" si="1282">CB401+CC401+CD401</f>
        <v>0</v>
      </c>
      <c r="CB401" s="259"/>
      <c r="CC401" s="259"/>
      <c r="CD401" s="259"/>
      <c r="CE401" s="315">
        <f t="shared" ref="CE401:CE427" si="1283">CF401+CH401+CI401</f>
        <v>0</v>
      </c>
      <c r="CF401" s="259">
        <f t="shared" si="1245"/>
        <v>0</v>
      </c>
      <c r="CG401" s="259"/>
      <c r="CH401" s="259">
        <f t="shared" si="1269"/>
        <v>0</v>
      </c>
      <c r="CI401" s="259"/>
      <c r="CJ401" s="315"/>
      <c r="CK401" s="315"/>
      <c r="CL401" s="315"/>
      <c r="CM401" s="315"/>
      <c r="CN401" s="315"/>
      <c r="CO401" s="315"/>
    </row>
    <row r="402" spans="2:93" s="46" customFormat="1" ht="36.75" hidden="1" customHeight="1" x14ac:dyDescent="0.25">
      <c r="B402" s="209"/>
      <c r="C402" s="124"/>
      <c r="D402" s="259"/>
      <c r="E402" s="259"/>
      <c r="F402" s="259"/>
      <c r="G402" s="259"/>
      <c r="H402" s="259"/>
      <c r="I402" s="259"/>
      <c r="J402" s="569" t="e">
        <f t="shared" si="1257"/>
        <v>#DIV/0!</v>
      </c>
      <c r="K402" s="315"/>
      <c r="L402" s="569"/>
      <c r="M402" s="259"/>
      <c r="N402" s="569"/>
      <c r="O402" s="315"/>
      <c r="P402" s="315"/>
      <c r="Q402" s="315"/>
      <c r="R402" s="315"/>
      <c r="S402" s="259"/>
      <c r="T402" s="315"/>
      <c r="U402" s="315"/>
      <c r="V402" s="629"/>
      <c r="W402" s="259"/>
      <c r="X402" s="629"/>
      <c r="Y402" s="315"/>
      <c r="Z402" s="629"/>
      <c r="AA402" s="315"/>
      <c r="AB402" s="315"/>
      <c r="AC402" s="259">
        <f t="shared" si="1270"/>
        <v>0</v>
      </c>
      <c r="AD402" s="575" t="e">
        <f t="shared" si="1271"/>
        <v>#DIV/0!</v>
      </c>
      <c r="AE402" s="315"/>
      <c r="AF402" s="622"/>
      <c r="AG402" s="259"/>
      <c r="AH402" s="622" t="e">
        <f t="shared" si="1267"/>
        <v>#DIV/0!</v>
      </c>
      <c r="AI402" s="315"/>
      <c r="AJ402" s="315"/>
      <c r="AK402" s="259"/>
      <c r="AL402" s="315"/>
      <c r="AM402" s="315"/>
      <c r="AN402" s="315"/>
      <c r="AO402" s="315"/>
      <c r="AP402" s="315"/>
      <c r="AQ402" s="315"/>
      <c r="AR402" s="315"/>
      <c r="AS402" s="315"/>
      <c r="AT402" s="315"/>
      <c r="AU402" s="112">
        <f t="shared" si="1258"/>
        <v>0</v>
      </c>
      <c r="AV402" s="43"/>
      <c r="AW402" s="315"/>
      <c r="AX402" s="315"/>
      <c r="AY402" s="315"/>
      <c r="AZ402" s="315"/>
      <c r="BA402" s="102">
        <f t="shared" si="1278"/>
        <v>0</v>
      </c>
      <c r="BB402" s="315"/>
      <c r="BC402" s="315"/>
      <c r="BD402" s="315"/>
      <c r="BE402" s="315">
        <f t="shared" si="1268"/>
        <v>0</v>
      </c>
      <c r="BF402" s="315">
        <f t="shared" si="1281"/>
        <v>0</v>
      </c>
      <c r="BG402" s="315"/>
      <c r="BH402" s="315"/>
      <c r="BI402" s="315"/>
      <c r="BJ402" s="315"/>
      <c r="BK402" s="315"/>
      <c r="BL402" s="315"/>
      <c r="BM402" s="315"/>
      <c r="BN402" s="315">
        <f t="shared" si="1279"/>
        <v>0</v>
      </c>
      <c r="BO402" s="315"/>
      <c r="BP402" s="315"/>
      <c r="BQ402" s="315"/>
      <c r="BR402" s="315"/>
      <c r="BS402" s="315"/>
      <c r="BT402" s="315">
        <f t="shared" si="1280"/>
        <v>0</v>
      </c>
      <c r="BU402" s="315"/>
      <c r="BV402" s="315"/>
      <c r="BW402" s="315"/>
      <c r="BX402" s="315"/>
      <c r="BY402" s="315"/>
      <c r="BZ402" s="315"/>
      <c r="CA402" s="315">
        <f t="shared" si="1282"/>
        <v>0</v>
      </c>
      <c r="CB402" s="259"/>
      <c r="CC402" s="259"/>
      <c r="CD402" s="259"/>
      <c r="CE402" s="315">
        <f t="shared" si="1283"/>
        <v>0</v>
      </c>
      <c r="CF402" s="259">
        <f t="shared" si="1245"/>
        <v>0</v>
      </c>
      <c r="CG402" s="259"/>
      <c r="CH402" s="259">
        <f t="shared" si="1269"/>
        <v>0</v>
      </c>
      <c r="CI402" s="259"/>
      <c r="CJ402" s="315"/>
      <c r="CK402" s="315"/>
      <c r="CL402" s="315"/>
      <c r="CM402" s="315"/>
      <c r="CN402" s="315"/>
      <c r="CO402" s="315"/>
    </row>
    <row r="403" spans="2:93" s="46" customFormat="1" ht="36.75" hidden="1" customHeight="1" x14ac:dyDescent="0.25">
      <c r="B403" s="209"/>
      <c r="C403" s="124"/>
      <c r="D403" s="259"/>
      <c r="E403" s="259"/>
      <c r="F403" s="259"/>
      <c r="G403" s="259"/>
      <c r="H403" s="259"/>
      <c r="I403" s="259"/>
      <c r="J403" s="569" t="e">
        <f t="shared" si="1257"/>
        <v>#DIV/0!</v>
      </c>
      <c r="K403" s="315"/>
      <c r="L403" s="569"/>
      <c r="M403" s="259"/>
      <c r="N403" s="569"/>
      <c r="O403" s="315"/>
      <c r="P403" s="315"/>
      <c r="Q403" s="315"/>
      <c r="R403" s="315"/>
      <c r="S403" s="259"/>
      <c r="T403" s="315"/>
      <c r="U403" s="315"/>
      <c r="V403" s="629"/>
      <c r="W403" s="259"/>
      <c r="X403" s="629"/>
      <c r="Y403" s="315"/>
      <c r="Z403" s="629"/>
      <c r="AA403" s="315"/>
      <c r="AB403" s="315"/>
      <c r="AC403" s="259">
        <f t="shared" si="1270"/>
        <v>0</v>
      </c>
      <c r="AD403" s="575" t="e">
        <f t="shared" si="1271"/>
        <v>#DIV/0!</v>
      </c>
      <c r="AE403" s="315"/>
      <c r="AF403" s="622"/>
      <c r="AG403" s="259"/>
      <c r="AH403" s="622" t="e">
        <f t="shared" si="1267"/>
        <v>#DIV/0!</v>
      </c>
      <c r="AI403" s="315"/>
      <c r="AJ403" s="315"/>
      <c r="AK403" s="259"/>
      <c r="AL403" s="315"/>
      <c r="AM403" s="315"/>
      <c r="AN403" s="315"/>
      <c r="AO403" s="315"/>
      <c r="AP403" s="315"/>
      <c r="AQ403" s="315"/>
      <c r="AR403" s="315"/>
      <c r="AS403" s="315"/>
      <c r="AT403" s="315"/>
      <c r="AU403" s="112">
        <f t="shared" si="1258"/>
        <v>0</v>
      </c>
      <c r="AV403" s="43"/>
      <c r="AW403" s="315"/>
      <c r="AX403" s="315"/>
      <c r="AY403" s="315"/>
      <c r="AZ403" s="315"/>
      <c r="BA403" s="102">
        <f t="shared" si="1278"/>
        <v>0</v>
      </c>
      <c r="BB403" s="315"/>
      <c r="BC403" s="315"/>
      <c r="BD403" s="315"/>
      <c r="BE403" s="315">
        <f t="shared" si="1268"/>
        <v>0</v>
      </c>
      <c r="BF403" s="315">
        <f t="shared" si="1281"/>
        <v>0</v>
      </c>
      <c r="BG403" s="315"/>
      <c r="BH403" s="315"/>
      <c r="BI403" s="315"/>
      <c r="BJ403" s="315"/>
      <c r="BK403" s="315"/>
      <c r="BL403" s="315"/>
      <c r="BM403" s="315"/>
      <c r="BN403" s="315">
        <f t="shared" si="1279"/>
        <v>0</v>
      </c>
      <c r="BO403" s="315"/>
      <c r="BP403" s="315"/>
      <c r="BQ403" s="315"/>
      <c r="BR403" s="315"/>
      <c r="BS403" s="315"/>
      <c r="BT403" s="315">
        <f t="shared" si="1280"/>
        <v>0</v>
      </c>
      <c r="BU403" s="315"/>
      <c r="BV403" s="315"/>
      <c r="BW403" s="315"/>
      <c r="BX403" s="315"/>
      <c r="BY403" s="315"/>
      <c r="BZ403" s="315"/>
      <c r="CA403" s="315">
        <f t="shared" si="1282"/>
        <v>0</v>
      </c>
      <c r="CB403" s="259"/>
      <c r="CC403" s="259"/>
      <c r="CD403" s="259"/>
      <c r="CE403" s="315">
        <f t="shared" si="1283"/>
        <v>0</v>
      </c>
      <c r="CF403" s="259">
        <f t="shared" ref="CF403:CF427" si="1284">BW403</f>
        <v>0</v>
      </c>
      <c r="CG403" s="259"/>
      <c r="CH403" s="259">
        <f t="shared" si="1269"/>
        <v>0</v>
      </c>
      <c r="CI403" s="259"/>
      <c r="CJ403" s="315"/>
      <c r="CK403" s="315"/>
      <c r="CL403" s="315"/>
      <c r="CM403" s="315"/>
      <c r="CN403" s="315"/>
      <c r="CO403" s="315"/>
    </row>
    <row r="404" spans="2:93" s="46" customFormat="1" ht="36.75" hidden="1" customHeight="1" x14ac:dyDescent="0.25">
      <c r="B404" s="209"/>
      <c r="C404" s="124"/>
      <c r="D404" s="259"/>
      <c r="E404" s="259"/>
      <c r="F404" s="259"/>
      <c r="G404" s="259"/>
      <c r="H404" s="259"/>
      <c r="I404" s="259"/>
      <c r="J404" s="569" t="e">
        <f t="shared" si="1257"/>
        <v>#DIV/0!</v>
      </c>
      <c r="K404" s="315"/>
      <c r="L404" s="569"/>
      <c r="M404" s="259"/>
      <c r="N404" s="569"/>
      <c r="O404" s="315"/>
      <c r="P404" s="315"/>
      <c r="Q404" s="315"/>
      <c r="R404" s="315"/>
      <c r="S404" s="259"/>
      <c r="T404" s="315"/>
      <c r="U404" s="315"/>
      <c r="V404" s="629"/>
      <c r="W404" s="259"/>
      <c r="X404" s="629"/>
      <c r="Y404" s="315"/>
      <c r="Z404" s="629"/>
      <c r="AA404" s="315"/>
      <c r="AB404" s="315"/>
      <c r="AC404" s="259">
        <f t="shared" si="1270"/>
        <v>0</v>
      </c>
      <c r="AD404" s="575" t="e">
        <f t="shared" si="1271"/>
        <v>#DIV/0!</v>
      </c>
      <c r="AE404" s="315"/>
      <c r="AF404" s="622"/>
      <c r="AG404" s="259"/>
      <c r="AH404" s="622" t="e">
        <f t="shared" si="1267"/>
        <v>#DIV/0!</v>
      </c>
      <c r="AI404" s="315"/>
      <c r="AJ404" s="315"/>
      <c r="AK404" s="259"/>
      <c r="AL404" s="315"/>
      <c r="AM404" s="315"/>
      <c r="AN404" s="315"/>
      <c r="AO404" s="315"/>
      <c r="AP404" s="315"/>
      <c r="AQ404" s="315"/>
      <c r="AR404" s="315"/>
      <c r="AS404" s="315"/>
      <c r="AT404" s="315"/>
      <c r="AU404" s="112">
        <f t="shared" si="1258"/>
        <v>0</v>
      </c>
      <c r="AV404" s="43"/>
      <c r="AW404" s="315"/>
      <c r="AX404" s="315"/>
      <c r="AY404" s="315"/>
      <c r="AZ404" s="315"/>
      <c r="BA404" s="102">
        <f t="shared" si="1278"/>
        <v>0</v>
      </c>
      <c r="BB404" s="315"/>
      <c r="BC404" s="315"/>
      <c r="BD404" s="315"/>
      <c r="BE404" s="315">
        <f t="shared" si="1268"/>
        <v>0</v>
      </c>
      <c r="BF404" s="315">
        <f t="shared" si="1281"/>
        <v>0</v>
      </c>
      <c r="BG404" s="315"/>
      <c r="BH404" s="315"/>
      <c r="BI404" s="315"/>
      <c r="BJ404" s="315"/>
      <c r="BK404" s="315"/>
      <c r="BL404" s="315"/>
      <c r="BM404" s="315"/>
      <c r="BN404" s="315">
        <f t="shared" si="1279"/>
        <v>0</v>
      </c>
      <c r="BO404" s="315"/>
      <c r="BP404" s="315"/>
      <c r="BQ404" s="315"/>
      <c r="BR404" s="315"/>
      <c r="BS404" s="315"/>
      <c r="BT404" s="315">
        <f t="shared" si="1280"/>
        <v>0</v>
      </c>
      <c r="BU404" s="315"/>
      <c r="BV404" s="315"/>
      <c r="BW404" s="315"/>
      <c r="BX404" s="315"/>
      <c r="BY404" s="315"/>
      <c r="BZ404" s="315"/>
      <c r="CA404" s="315">
        <f t="shared" si="1282"/>
        <v>0</v>
      </c>
      <c r="CB404" s="259"/>
      <c r="CC404" s="259"/>
      <c r="CD404" s="259"/>
      <c r="CE404" s="315">
        <f t="shared" si="1283"/>
        <v>0</v>
      </c>
      <c r="CF404" s="259">
        <f t="shared" si="1284"/>
        <v>0</v>
      </c>
      <c r="CG404" s="259"/>
      <c r="CH404" s="259">
        <f t="shared" si="1269"/>
        <v>0</v>
      </c>
      <c r="CI404" s="259"/>
      <c r="CJ404" s="315"/>
      <c r="CK404" s="315"/>
      <c r="CL404" s="315"/>
      <c r="CM404" s="315"/>
      <c r="CN404" s="315"/>
      <c r="CO404" s="315"/>
    </row>
    <row r="405" spans="2:93" s="46" customFormat="1" ht="36.75" hidden="1" customHeight="1" x14ac:dyDescent="0.25">
      <c r="B405" s="209"/>
      <c r="C405" s="124"/>
      <c r="D405" s="259"/>
      <c r="E405" s="259"/>
      <c r="F405" s="259"/>
      <c r="G405" s="259"/>
      <c r="H405" s="259"/>
      <c r="I405" s="259"/>
      <c r="J405" s="569" t="e">
        <f t="shared" si="1257"/>
        <v>#DIV/0!</v>
      </c>
      <c r="K405" s="315"/>
      <c r="L405" s="569"/>
      <c r="M405" s="259"/>
      <c r="N405" s="569"/>
      <c r="O405" s="315"/>
      <c r="P405" s="315"/>
      <c r="Q405" s="315"/>
      <c r="R405" s="315"/>
      <c r="S405" s="259"/>
      <c r="T405" s="315"/>
      <c r="U405" s="315"/>
      <c r="V405" s="629"/>
      <c r="W405" s="259"/>
      <c r="X405" s="629"/>
      <c r="Y405" s="315"/>
      <c r="Z405" s="629"/>
      <c r="AA405" s="315"/>
      <c r="AB405" s="315"/>
      <c r="AC405" s="259">
        <f t="shared" si="1270"/>
        <v>0</v>
      </c>
      <c r="AD405" s="575" t="e">
        <f t="shared" si="1271"/>
        <v>#DIV/0!</v>
      </c>
      <c r="AE405" s="315"/>
      <c r="AF405" s="622"/>
      <c r="AG405" s="259"/>
      <c r="AH405" s="622" t="e">
        <f t="shared" si="1267"/>
        <v>#DIV/0!</v>
      </c>
      <c r="AI405" s="315"/>
      <c r="AJ405" s="315"/>
      <c r="AK405" s="259"/>
      <c r="AL405" s="315"/>
      <c r="AM405" s="315"/>
      <c r="AN405" s="315"/>
      <c r="AO405" s="315"/>
      <c r="AP405" s="315"/>
      <c r="AQ405" s="315"/>
      <c r="AR405" s="315"/>
      <c r="AS405" s="315"/>
      <c r="AT405" s="315"/>
      <c r="AU405" s="112">
        <f t="shared" si="1258"/>
        <v>0</v>
      </c>
      <c r="AV405" s="43"/>
      <c r="AW405" s="315"/>
      <c r="AX405" s="315"/>
      <c r="AY405" s="315"/>
      <c r="AZ405" s="315"/>
      <c r="BA405" s="102">
        <f t="shared" si="1278"/>
        <v>0</v>
      </c>
      <c r="BB405" s="315"/>
      <c r="BC405" s="315"/>
      <c r="BD405" s="315"/>
      <c r="BE405" s="315">
        <f t="shared" si="1268"/>
        <v>0</v>
      </c>
      <c r="BF405" s="315">
        <f t="shared" si="1281"/>
        <v>0</v>
      </c>
      <c r="BG405" s="315"/>
      <c r="BH405" s="315"/>
      <c r="BI405" s="315"/>
      <c r="BJ405" s="315"/>
      <c r="BK405" s="315"/>
      <c r="BL405" s="315"/>
      <c r="BM405" s="315"/>
      <c r="BN405" s="315">
        <f t="shared" si="1279"/>
        <v>0</v>
      </c>
      <c r="BO405" s="315"/>
      <c r="BP405" s="315"/>
      <c r="BQ405" s="315"/>
      <c r="BR405" s="315"/>
      <c r="BS405" s="315"/>
      <c r="BT405" s="315">
        <f t="shared" si="1280"/>
        <v>0</v>
      </c>
      <c r="BU405" s="315"/>
      <c r="BV405" s="315"/>
      <c r="BW405" s="315"/>
      <c r="BX405" s="315"/>
      <c r="BY405" s="315"/>
      <c r="BZ405" s="315"/>
      <c r="CA405" s="315">
        <f t="shared" si="1282"/>
        <v>0</v>
      </c>
      <c r="CB405" s="259"/>
      <c r="CC405" s="259"/>
      <c r="CD405" s="259"/>
      <c r="CE405" s="315">
        <f t="shared" si="1283"/>
        <v>0</v>
      </c>
      <c r="CF405" s="259">
        <f t="shared" si="1284"/>
        <v>0</v>
      </c>
      <c r="CG405" s="259"/>
      <c r="CH405" s="259">
        <f t="shared" si="1269"/>
        <v>0</v>
      </c>
      <c r="CI405" s="259"/>
      <c r="CJ405" s="315"/>
      <c r="CK405" s="315"/>
      <c r="CL405" s="315"/>
      <c r="CM405" s="315"/>
      <c r="CN405" s="315"/>
      <c r="CO405" s="315"/>
    </row>
    <row r="406" spans="2:93" s="46" customFormat="1" ht="36.75" hidden="1" customHeight="1" x14ac:dyDescent="0.25">
      <c r="B406" s="209"/>
      <c r="C406" s="124"/>
      <c r="D406" s="259"/>
      <c r="E406" s="259"/>
      <c r="F406" s="259"/>
      <c r="G406" s="259"/>
      <c r="H406" s="259"/>
      <c r="I406" s="259"/>
      <c r="J406" s="569" t="e">
        <f t="shared" si="1257"/>
        <v>#DIV/0!</v>
      </c>
      <c r="K406" s="315"/>
      <c r="L406" s="569"/>
      <c r="M406" s="259"/>
      <c r="N406" s="569"/>
      <c r="O406" s="315"/>
      <c r="P406" s="315"/>
      <c r="Q406" s="315"/>
      <c r="R406" s="315"/>
      <c r="S406" s="259"/>
      <c r="T406" s="315"/>
      <c r="U406" s="315"/>
      <c r="V406" s="629"/>
      <c r="W406" s="259"/>
      <c r="X406" s="629"/>
      <c r="Y406" s="315"/>
      <c r="Z406" s="629"/>
      <c r="AA406" s="315"/>
      <c r="AB406" s="315"/>
      <c r="AC406" s="259">
        <f t="shared" si="1270"/>
        <v>0</v>
      </c>
      <c r="AD406" s="575" t="e">
        <f t="shared" si="1271"/>
        <v>#DIV/0!</v>
      </c>
      <c r="AE406" s="315"/>
      <c r="AF406" s="622"/>
      <c r="AG406" s="259"/>
      <c r="AH406" s="622" t="e">
        <f t="shared" si="1267"/>
        <v>#DIV/0!</v>
      </c>
      <c r="AI406" s="315"/>
      <c r="AJ406" s="315"/>
      <c r="AK406" s="259"/>
      <c r="AL406" s="315"/>
      <c r="AM406" s="315"/>
      <c r="AN406" s="315"/>
      <c r="AO406" s="315"/>
      <c r="AP406" s="315"/>
      <c r="AQ406" s="315"/>
      <c r="AR406" s="315"/>
      <c r="AS406" s="315"/>
      <c r="AT406" s="315"/>
      <c r="AU406" s="112">
        <f t="shared" si="1258"/>
        <v>0</v>
      </c>
      <c r="AV406" s="43"/>
      <c r="AW406" s="315"/>
      <c r="AX406" s="315"/>
      <c r="AY406" s="315"/>
      <c r="AZ406" s="315"/>
      <c r="BA406" s="102">
        <f t="shared" si="1278"/>
        <v>0</v>
      </c>
      <c r="BB406" s="315"/>
      <c r="BC406" s="315"/>
      <c r="BD406" s="315"/>
      <c r="BE406" s="315">
        <f t="shared" si="1268"/>
        <v>0</v>
      </c>
      <c r="BF406" s="315">
        <f t="shared" si="1281"/>
        <v>0</v>
      </c>
      <c r="BG406" s="315"/>
      <c r="BH406" s="315"/>
      <c r="BI406" s="315"/>
      <c r="BJ406" s="315"/>
      <c r="BK406" s="315"/>
      <c r="BL406" s="315"/>
      <c r="BM406" s="315"/>
      <c r="BN406" s="315">
        <f t="shared" si="1279"/>
        <v>0</v>
      </c>
      <c r="BO406" s="315"/>
      <c r="BP406" s="315"/>
      <c r="BQ406" s="315"/>
      <c r="BR406" s="315"/>
      <c r="BS406" s="315"/>
      <c r="BT406" s="315">
        <f t="shared" si="1280"/>
        <v>0</v>
      </c>
      <c r="BU406" s="315"/>
      <c r="BV406" s="315"/>
      <c r="BW406" s="315"/>
      <c r="BX406" s="315"/>
      <c r="BY406" s="315"/>
      <c r="BZ406" s="315"/>
      <c r="CA406" s="315">
        <f t="shared" si="1282"/>
        <v>0</v>
      </c>
      <c r="CB406" s="259"/>
      <c r="CC406" s="259"/>
      <c r="CD406" s="259"/>
      <c r="CE406" s="315">
        <f t="shared" si="1283"/>
        <v>0</v>
      </c>
      <c r="CF406" s="259">
        <f t="shared" si="1284"/>
        <v>0</v>
      </c>
      <c r="CG406" s="259"/>
      <c r="CH406" s="259">
        <f t="shared" si="1269"/>
        <v>0</v>
      </c>
      <c r="CI406" s="259"/>
      <c r="CJ406" s="315"/>
      <c r="CK406" s="315"/>
      <c r="CL406" s="315"/>
      <c r="CM406" s="315"/>
      <c r="CN406" s="315"/>
      <c r="CO406" s="315"/>
    </row>
    <row r="407" spans="2:93" s="46" customFormat="1" ht="36.75" hidden="1" customHeight="1" x14ac:dyDescent="0.25">
      <c r="B407" s="209"/>
      <c r="C407" s="124"/>
      <c r="D407" s="259"/>
      <c r="E407" s="259"/>
      <c r="F407" s="259"/>
      <c r="G407" s="259"/>
      <c r="H407" s="259"/>
      <c r="I407" s="259"/>
      <c r="J407" s="569" t="e">
        <f t="shared" si="1257"/>
        <v>#DIV/0!</v>
      </c>
      <c r="K407" s="315"/>
      <c r="L407" s="569"/>
      <c r="M407" s="259"/>
      <c r="N407" s="569"/>
      <c r="O407" s="315"/>
      <c r="P407" s="315"/>
      <c r="Q407" s="315"/>
      <c r="R407" s="315"/>
      <c r="S407" s="259"/>
      <c r="T407" s="315"/>
      <c r="U407" s="315"/>
      <c r="V407" s="629"/>
      <c r="W407" s="259"/>
      <c r="X407" s="629"/>
      <c r="Y407" s="315"/>
      <c r="Z407" s="629"/>
      <c r="AA407" s="315"/>
      <c r="AB407" s="315"/>
      <c r="AC407" s="259">
        <f t="shared" si="1270"/>
        <v>0</v>
      </c>
      <c r="AD407" s="575" t="e">
        <f t="shared" si="1271"/>
        <v>#DIV/0!</v>
      </c>
      <c r="AE407" s="315"/>
      <c r="AF407" s="622"/>
      <c r="AG407" s="259"/>
      <c r="AH407" s="622" t="e">
        <f t="shared" si="1267"/>
        <v>#DIV/0!</v>
      </c>
      <c r="AI407" s="315"/>
      <c r="AJ407" s="315"/>
      <c r="AK407" s="259"/>
      <c r="AL407" s="315"/>
      <c r="AM407" s="315"/>
      <c r="AN407" s="315"/>
      <c r="AO407" s="315"/>
      <c r="AP407" s="315"/>
      <c r="AQ407" s="315"/>
      <c r="AR407" s="315"/>
      <c r="AS407" s="315"/>
      <c r="AT407" s="315"/>
      <c r="AU407" s="112">
        <f t="shared" si="1258"/>
        <v>0</v>
      </c>
      <c r="AV407" s="43"/>
      <c r="AW407" s="315"/>
      <c r="AX407" s="315"/>
      <c r="AY407" s="315"/>
      <c r="AZ407" s="315"/>
      <c r="BA407" s="102">
        <f t="shared" si="1278"/>
        <v>0</v>
      </c>
      <c r="BB407" s="315"/>
      <c r="BC407" s="315"/>
      <c r="BD407" s="315"/>
      <c r="BE407" s="315">
        <f t="shared" si="1268"/>
        <v>0</v>
      </c>
      <c r="BF407" s="315">
        <f t="shared" si="1281"/>
        <v>0</v>
      </c>
      <c r="BG407" s="315"/>
      <c r="BH407" s="315"/>
      <c r="BI407" s="315"/>
      <c r="BJ407" s="315"/>
      <c r="BK407" s="315"/>
      <c r="BL407" s="315"/>
      <c r="BM407" s="315"/>
      <c r="BN407" s="315">
        <f t="shared" si="1279"/>
        <v>0</v>
      </c>
      <c r="BO407" s="315"/>
      <c r="BP407" s="315"/>
      <c r="BQ407" s="315"/>
      <c r="BR407" s="315"/>
      <c r="BS407" s="315"/>
      <c r="BT407" s="315">
        <f t="shared" si="1280"/>
        <v>0</v>
      </c>
      <c r="BU407" s="315"/>
      <c r="BV407" s="315"/>
      <c r="BW407" s="315"/>
      <c r="BX407" s="315"/>
      <c r="BY407" s="315"/>
      <c r="BZ407" s="315"/>
      <c r="CA407" s="315">
        <f t="shared" si="1282"/>
        <v>0</v>
      </c>
      <c r="CB407" s="259"/>
      <c r="CC407" s="259"/>
      <c r="CD407" s="259"/>
      <c r="CE407" s="315">
        <f t="shared" si="1283"/>
        <v>0</v>
      </c>
      <c r="CF407" s="259">
        <f t="shared" si="1284"/>
        <v>0</v>
      </c>
      <c r="CG407" s="259"/>
      <c r="CH407" s="259">
        <f t="shared" si="1269"/>
        <v>0</v>
      </c>
      <c r="CI407" s="259"/>
      <c r="CJ407" s="315"/>
      <c r="CK407" s="315"/>
      <c r="CL407" s="315"/>
      <c r="CM407" s="315"/>
      <c r="CN407" s="315"/>
      <c r="CO407" s="315"/>
    </row>
    <row r="408" spans="2:93" s="46" customFormat="1" ht="179.25" hidden="1" customHeight="1" x14ac:dyDescent="0.25">
      <c r="B408" s="206" t="s">
        <v>203</v>
      </c>
      <c r="C408" s="111" t="s">
        <v>224</v>
      </c>
      <c r="D408" s="661">
        <f t="shared" ref="D408:D409" si="1285">E408</f>
        <v>0</v>
      </c>
      <c r="E408" s="276"/>
      <c r="F408" s="276"/>
      <c r="G408" s="259"/>
      <c r="H408" s="259"/>
      <c r="I408" s="661"/>
      <c r="J408" s="569" t="e">
        <f t="shared" si="1257"/>
        <v>#DIV/0!</v>
      </c>
      <c r="K408" s="43"/>
      <c r="L408" s="569"/>
      <c r="M408" s="661"/>
      <c r="N408" s="569"/>
      <c r="O408" s="315"/>
      <c r="P408" s="315"/>
      <c r="Q408" s="315"/>
      <c r="R408" s="315"/>
      <c r="S408" s="661"/>
      <c r="T408" s="315"/>
      <c r="U408" s="43"/>
      <c r="V408" s="629"/>
      <c r="W408" s="661"/>
      <c r="X408" s="629"/>
      <c r="Y408" s="315"/>
      <c r="Z408" s="629"/>
      <c r="AA408" s="315"/>
      <c r="AB408" s="315"/>
      <c r="AC408" s="661">
        <f t="shared" si="1270"/>
        <v>0</v>
      </c>
      <c r="AD408" s="575" t="e">
        <f t="shared" si="1271"/>
        <v>#DIV/0!</v>
      </c>
      <c r="AE408" s="43"/>
      <c r="AF408" s="622"/>
      <c r="AG408" s="661"/>
      <c r="AH408" s="622" t="e">
        <f t="shared" si="1267"/>
        <v>#DIV/0!</v>
      </c>
      <c r="AI408" s="315"/>
      <c r="AJ408" s="315"/>
      <c r="AK408" s="661"/>
      <c r="AL408" s="315"/>
      <c r="AM408" s="315"/>
      <c r="AN408" s="315"/>
      <c r="AO408" s="315"/>
      <c r="AP408" s="315"/>
      <c r="AQ408" s="315"/>
      <c r="AR408" s="315"/>
      <c r="AS408" s="315"/>
      <c r="AT408" s="315"/>
      <c r="AU408" s="112">
        <f t="shared" si="1258"/>
        <v>0</v>
      </c>
      <c r="AV408" s="128">
        <f t="shared" ref="AV408:AV409" si="1286">AW408</f>
        <v>0</v>
      </c>
      <c r="AW408" s="43"/>
      <c r="AX408" s="43"/>
      <c r="AY408" s="315"/>
      <c r="AZ408" s="315"/>
      <c r="BA408" s="102">
        <f t="shared" si="1278"/>
        <v>0</v>
      </c>
      <c r="BB408" s="315"/>
      <c r="BC408" s="315"/>
      <c r="BD408" s="315"/>
      <c r="BE408" s="128">
        <f t="shared" si="1268"/>
        <v>0</v>
      </c>
      <c r="BF408" s="43">
        <f t="shared" si="1281"/>
        <v>0</v>
      </c>
      <c r="BG408" s="315"/>
      <c r="BH408" s="315"/>
      <c r="BI408" s="128">
        <f t="shared" ref="BI408:BI409" si="1287">BJ408</f>
        <v>0</v>
      </c>
      <c r="BJ408" s="43"/>
      <c r="BK408" s="43"/>
      <c r="BL408" s="315"/>
      <c r="BM408" s="315"/>
      <c r="BN408" s="128" t="e">
        <f t="shared" si="1279"/>
        <v>#REF!</v>
      </c>
      <c r="BO408" s="128" t="e">
        <f t="shared" ref="BO408:BO409" si="1288">BP408</f>
        <v>#REF!</v>
      </c>
      <c r="BP408" s="43" t="e">
        <f>BP409</f>
        <v>#REF!</v>
      </c>
      <c r="BQ408" s="43"/>
      <c r="BR408" s="315"/>
      <c r="BS408" s="315"/>
      <c r="BT408" s="315">
        <f t="shared" si="1280"/>
        <v>0</v>
      </c>
      <c r="BU408" s="315"/>
      <c r="BV408" s="128">
        <f t="shared" ref="BV408:BV409" si="1289">BW408</f>
        <v>0</v>
      </c>
      <c r="BW408" s="43">
        <f>BW409</f>
        <v>0</v>
      </c>
      <c r="BX408" s="43"/>
      <c r="BY408" s="315"/>
      <c r="BZ408" s="315"/>
      <c r="CA408" s="128">
        <f t="shared" si="1282"/>
        <v>0</v>
      </c>
      <c r="CB408" s="276"/>
      <c r="CC408" s="259"/>
      <c r="CD408" s="259"/>
      <c r="CE408" s="128">
        <f t="shared" si="1283"/>
        <v>0</v>
      </c>
      <c r="CF408" s="276">
        <f t="shared" si="1284"/>
        <v>0</v>
      </c>
      <c r="CG408" s="276"/>
      <c r="CH408" s="259">
        <f t="shared" si="1269"/>
        <v>0</v>
      </c>
      <c r="CI408" s="259"/>
      <c r="CJ408" s="128"/>
      <c r="CK408" s="128">
        <f t="shared" ref="CK408:CK409" si="1290">CL408</f>
        <v>0</v>
      </c>
      <c r="CL408" s="43">
        <f>CL409</f>
        <v>0</v>
      </c>
      <c r="CM408" s="43"/>
      <c r="CN408" s="315"/>
      <c r="CO408" s="315"/>
    </row>
    <row r="409" spans="2:93" s="46" customFormat="1" ht="36.75" hidden="1" customHeight="1" x14ac:dyDescent="0.25">
      <c r="B409" s="209"/>
      <c r="C409" s="124" t="s">
        <v>40</v>
      </c>
      <c r="D409" s="188" t="e">
        <f t="shared" si="1285"/>
        <v>#REF!</v>
      </c>
      <c r="E409" s="189" t="e">
        <f>#REF!</f>
        <v>#REF!</v>
      </c>
      <c r="F409" s="189"/>
      <c r="G409" s="259"/>
      <c r="H409" s="259"/>
      <c r="I409" s="188"/>
      <c r="J409" s="569" t="e">
        <f t="shared" si="1257"/>
        <v>#REF!</v>
      </c>
      <c r="K409" s="37" t="e">
        <f>#REF!</f>
        <v>#REF!</v>
      </c>
      <c r="L409" s="569"/>
      <c r="M409" s="188"/>
      <c r="N409" s="569"/>
      <c r="O409" s="315"/>
      <c r="P409" s="315"/>
      <c r="Q409" s="315"/>
      <c r="R409" s="315"/>
      <c r="S409" s="188"/>
      <c r="T409" s="315"/>
      <c r="U409" s="37"/>
      <c r="V409" s="629"/>
      <c r="W409" s="188"/>
      <c r="X409" s="629"/>
      <c r="Y409" s="315"/>
      <c r="Z409" s="629"/>
      <c r="AA409" s="315"/>
      <c r="AB409" s="315"/>
      <c r="AC409" s="188" t="e">
        <f t="shared" si="1270"/>
        <v>#REF!</v>
      </c>
      <c r="AD409" s="575" t="e">
        <f t="shared" si="1271"/>
        <v>#REF!</v>
      </c>
      <c r="AE409" s="37" t="e">
        <f>#REF!</f>
        <v>#REF!</v>
      </c>
      <c r="AF409" s="622"/>
      <c r="AG409" s="188"/>
      <c r="AH409" s="622" t="e">
        <f t="shared" si="1267"/>
        <v>#DIV/0!</v>
      </c>
      <c r="AI409" s="315"/>
      <c r="AJ409" s="315"/>
      <c r="AK409" s="188"/>
      <c r="AL409" s="315"/>
      <c r="AM409" s="315"/>
      <c r="AN409" s="315"/>
      <c r="AO409" s="315"/>
      <c r="AP409" s="315"/>
      <c r="AQ409" s="315"/>
      <c r="AR409" s="315"/>
      <c r="AS409" s="315"/>
      <c r="AT409" s="315"/>
      <c r="AU409" s="112">
        <f t="shared" si="1258"/>
        <v>0</v>
      </c>
      <c r="AV409" s="130" t="e">
        <f t="shared" si="1286"/>
        <v>#REF!</v>
      </c>
      <c r="AW409" s="37" t="e">
        <f>#REF!</f>
        <v>#REF!</v>
      </c>
      <c r="AX409" s="37"/>
      <c r="AY409" s="315"/>
      <c r="AZ409" s="315"/>
      <c r="BA409" s="102">
        <f t="shared" si="1278"/>
        <v>0</v>
      </c>
      <c r="BB409" s="315"/>
      <c r="BC409" s="315"/>
      <c r="BD409" s="315"/>
      <c r="BE409" s="130" t="e">
        <f t="shared" si="1268"/>
        <v>#REF!</v>
      </c>
      <c r="BF409" s="37" t="e">
        <f t="shared" si="1281"/>
        <v>#REF!</v>
      </c>
      <c r="BG409" s="315"/>
      <c r="BH409" s="315"/>
      <c r="BI409" s="130" t="e">
        <f t="shared" si="1287"/>
        <v>#REF!</v>
      </c>
      <c r="BJ409" s="37" t="e">
        <f>AV409</f>
        <v>#REF!</v>
      </c>
      <c r="BK409" s="37"/>
      <c r="BL409" s="315"/>
      <c r="BM409" s="315"/>
      <c r="BN409" s="130" t="e">
        <f t="shared" si="1279"/>
        <v>#REF!</v>
      </c>
      <c r="BO409" s="130" t="e">
        <f t="shared" si="1288"/>
        <v>#REF!</v>
      </c>
      <c r="BP409" s="37" t="e">
        <f>#REF!</f>
        <v>#REF!</v>
      </c>
      <c r="BQ409" s="37"/>
      <c r="BR409" s="315"/>
      <c r="BS409" s="315"/>
      <c r="BT409" s="315">
        <f t="shared" si="1280"/>
        <v>0</v>
      </c>
      <c r="BU409" s="315"/>
      <c r="BV409" s="130">
        <f t="shared" si="1289"/>
        <v>0</v>
      </c>
      <c r="BW409" s="37">
        <f>BC409</f>
        <v>0</v>
      </c>
      <c r="BX409" s="37"/>
      <c r="BY409" s="315"/>
      <c r="BZ409" s="315"/>
      <c r="CA409" s="130">
        <f t="shared" si="1282"/>
        <v>0</v>
      </c>
      <c r="CB409" s="189"/>
      <c r="CC409" s="259"/>
      <c r="CD409" s="259"/>
      <c r="CE409" s="130">
        <f t="shared" si="1283"/>
        <v>0</v>
      </c>
      <c r="CF409" s="189">
        <f t="shared" si="1284"/>
        <v>0</v>
      </c>
      <c r="CG409" s="189"/>
      <c r="CH409" s="259">
        <f t="shared" si="1269"/>
        <v>0</v>
      </c>
      <c r="CI409" s="259"/>
      <c r="CJ409" s="130"/>
      <c r="CK409" s="130">
        <f t="shared" si="1290"/>
        <v>0</v>
      </c>
      <c r="CL409" s="37">
        <f>BY409</f>
        <v>0</v>
      </c>
      <c r="CM409" s="37"/>
      <c r="CN409" s="315"/>
      <c r="CO409" s="315"/>
    </row>
    <row r="410" spans="2:93" s="46" customFormat="1" ht="174.75" customHeight="1" x14ac:dyDescent="0.25">
      <c r="B410" s="206" t="s">
        <v>56</v>
      </c>
      <c r="C410" s="111" t="s">
        <v>253</v>
      </c>
      <c r="D410" s="193">
        <f>E410+F410+G410+H410</f>
        <v>222945.35829999999</v>
      </c>
      <c r="E410" s="661">
        <f>E411</f>
        <v>0</v>
      </c>
      <c r="F410" s="661">
        <f>F411</f>
        <v>222945.35829999999</v>
      </c>
      <c r="G410" s="259"/>
      <c r="H410" s="259"/>
      <c r="I410" s="193">
        <f>M410</f>
        <v>16824.085609999998</v>
      </c>
      <c r="J410" s="569">
        <f t="shared" si="1257"/>
        <v>7.5462820748037965E-2</v>
      </c>
      <c r="K410" s="128">
        <f>K411</f>
        <v>0</v>
      </c>
      <c r="L410" s="569"/>
      <c r="M410" s="193">
        <f>M411</f>
        <v>16824.085609999998</v>
      </c>
      <c r="N410" s="569">
        <f>M410/F410</f>
        <v>7.5462820748037965E-2</v>
      </c>
      <c r="O410" s="315"/>
      <c r="P410" s="315"/>
      <c r="Q410" s="315"/>
      <c r="R410" s="315"/>
      <c r="S410" s="193">
        <f>W410</f>
        <v>30704.846320000001</v>
      </c>
      <c r="T410" s="569">
        <f>S410/D410</f>
        <v>0.13772364024140349</v>
      </c>
      <c r="U410" s="128">
        <f>U411</f>
        <v>0</v>
      </c>
      <c r="V410" s="569"/>
      <c r="W410" s="193">
        <f>W411</f>
        <v>30704.846320000001</v>
      </c>
      <c r="X410" s="569">
        <f>W410/D410</f>
        <v>0.13772364024140349</v>
      </c>
      <c r="Y410" s="315"/>
      <c r="Z410" s="629"/>
      <c r="AA410" s="315"/>
      <c r="AB410" s="315"/>
      <c r="AC410" s="193">
        <f t="shared" si="1270"/>
        <v>210593.41405999998</v>
      </c>
      <c r="AD410" s="575">
        <f t="shared" si="1271"/>
        <v>0.94459654000340754</v>
      </c>
      <c r="AE410" s="128">
        <f>AE411</f>
        <v>0</v>
      </c>
      <c r="AF410" s="622"/>
      <c r="AG410" s="193">
        <f>AG411</f>
        <v>210593.41405999998</v>
      </c>
      <c r="AH410" s="622">
        <f t="shared" si="1267"/>
        <v>0.94459654000340754</v>
      </c>
      <c r="AI410" s="315"/>
      <c r="AJ410" s="315"/>
      <c r="AK410" s="193"/>
      <c r="AL410" s="315"/>
      <c r="AM410" s="315"/>
      <c r="AN410" s="315"/>
      <c r="AO410" s="315"/>
      <c r="AP410" s="315"/>
      <c r="AQ410" s="315"/>
      <c r="AR410" s="315"/>
      <c r="AS410" s="315"/>
      <c r="AT410" s="315"/>
      <c r="AU410" s="112">
        <f t="shared" si="1258"/>
        <v>0</v>
      </c>
      <c r="AV410" s="112">
        <f>AW410+AX410+AY410+AZ410</f>
        <v>222945.35829999999</v>
      </c>
      <c r="AW410" s="128">
        <f>AW411</f>
        <v>0</v>
      </c>
      <c r="AX410" s="128">
        <f>AX411</f>
        <v>222945.35829999999</v>
      </c>
      <c r="AY410" s="315"/>
      <c r="AZ410" s="315"/>
      <c r="BA410" s="128">
        <f>BB410</f>
        <v>0</v>
      </c>
      <c r="BB410" s="128">
        <f>BB412</f>
        <v>0</v>
      </c>
      <c r="BC410" s="315"/>
      <c r="BD410" s="315"/>
      <c r="BE410" s="128">
        <f t="shared" si="1268"/>
        <v>0</v>
      </c>
      <c r="BF410" s="128">
        <f>BF412</f>
        <v>0</v>
      </c>
      <c r="BG410" s="315"/>
      <c r="BH410" s="315"/>
      <c r="BI410" s="112">
        <f>BJ410+BK410+BL410+BM410</f>
        <v>0</v>
      </c>
      <c r="BJ410" s="128">
        <f>BJ411</f>
        <v>0</v>
      </c>
      <c r="BK410" s="128"/>
      <c r="BL410" s="315"/>
      <c r="BM410" s="315"/>
      <c r="BN410" s="128"/>
      <c r="BO410" s="112">
        <f>BP410+BQ410+BR410+BS410</f>
        <v>0</v>
      </c>
      <c r="BP410" s="128">
        <f>BP411</f>
        <v>0</v>
      </c>
      <c r="BQ410" s="128"/>
      <c r="BR410" s="315"/>
      <c r="BS410" s="315"/>
      <c r="BT410" s="315">
        <f t="shared" si="1280"/>
        <v>0</v>
      </c>
      <c r="BU410" s="315"/>
      <c r="BV410" s="112">
        <f>BW410+BX410+BY410+BZ410</f>
        <v>0</v>
      </c>
      <c r="BW410" s="128">
        <f>BW411</f>
        <v>0</v>
      </c>
      <c r="BX410" s="128"/>
      <c r="BY410" s="315"/>
      <c r="BZ410" s="315"/>
      <c r="CA410" s="128">
        <f t="shared" si="1282"/>
        <v>0</v>
      </c>
      <c r="CB410" s="431"/>
      <c r="CC410" s="259"/>
      <c r="CD410" s="259"/>
      <c r="CE410" s="128">
        <f t="shared" si="1283"/>
        <v>0</v>
      </c>
      <c r="CF410" s="431">
        <f t="shared" si="1284"/>
        <v>0</v>
      </c>
      <c r="CG410" s="524"/>
      <c r="CH410" s="259">
        <f t="shared" si="1269"/>
        <v>0</v>
      </c>
      <c r="CI410" s="259"/>
      <c r="CJ410" s="128"/>
      <c r="CK410" s="112">
        <f>CL410+CM410+CN410+CO410</f>
        <v>0</v>
      </c>
      <c r="CL410" s="128">
        <f>CL411</f>
        <v>0</v>
      </c>
      <c r="CM410" s="128"/>
      <c r="CN410" s="315"/>
      <c r="CO410" s="315"/>
    </row>
    <row r="411" spans="2:93" s="44" customFormat="1" ht="46.5" hidden="1" customHeight="1" x14ac:dyDescent="0.25">
      <c r="B411" s="660"/>
      <c r="C411" s="111" t="s">
        <v>31</v>
      </c>
      <c r="D411" s="193">
        <f>E411+F411+G411+H411</f>
        <v>222945.35829999999</v>
      </c>
      <c r="E411" s="661">
        <f>E412</f>
        <v>0</v>
      </c>
      <c r="F411" s="661">
        <f>SUM(F412:F414)</f>
        <v>222945.35829999999</v>
      </c>
      <c r="G411" s="276"/>
      <c r="H411" s="276"/>
      <c r="I411" s="193">
        <f>M411</f>
        <v>16824.085609999998</v>
      </c>
      <c r="J411" s="569">
        <f t="shared" si="1257"/>
        <v>7.5462820748037965E-2</v>
      </c>
      <c r="K411" s="43"/>
      <c r="L411" s="569"/>
      <c r="M411" s="193">
        <f>SUM(M412:M414)</f>
        <v>16824.085609999998</v>
      </c>
      <c r="N411" s="569">
        <f t="shared" ref="N411:N414" si="1291">M411/F411</f>
        <v>7.5462820748037965E-2</v>
      </c>
      <c r="O411" s="43"/>
      <c r="P411" s="43"/>
      <c r="Q411" s="43"/>
      <c r="R411" s="43"/>
      <c r="S411" s="193">
        <f>W411</f>
        <v>30704.846320000001</v>
      </c>
      <c r="T411" s="569">
        <f>S411/D411</f>
        <v>0.13772364024140349</v>
      </c>
      <c r="U411" s="43"/>
      <c r="V411" s="569"/>
      <c r="W411" s="193">
        <f>SUM(W412:W414)</f>
        <v>30704.846320000001</v>
      </c>
      <c r="X411" s="569">
        <f>W411/D411</f>
        <v>0.13772364024140349</v>
      </c>
      <c r="Y411" s="43"/>
      <c r="Z411" s="621"/>
      <c r="AA411" s="43"/>
      <c r="AB411" s="43"/>
      <c r="AC411" s="193">
        <f t="shared" si="1270"/>
        <v>210593.41405999998</v>
      </c>
      <c r="AD411" s="569">
        <f t="shared" si="1271"/>
        <v>0.94459654000340754</v>
      </c>
      <c r="AE411" s="128">
        <f>AE412</f>
        <v>0</v>
      </c>
      <c r="AF411" s="641"/>
      <c r="AG411" s="193">
        <f>AG412+AG413+AG414</f>
        <v>210593.41405999998</v>
      </c>
      <c r="AH411" s="641">
        <f t="shared" si="1267"/>
        <v>0.94459654000340754</v>
      </c>
      <c r="AI411" s="43"/>
      <c r="AJ411" s="43"/>
      <c r="AK411" s="193"/>
      <c r="AL411" s="43"/>
      <c r="AM411" s="43"/>
      <c r="AN411" s="43"/>
      <c r="AO411" s="43"/>
      <c r="AP411" s="43"/>
      <c r="AQ411" s="43"/>
      <c r="AR411" s="43"/>
      <c r="AS411" s="43"/>
      <c r="AT411" s="43"/>
      <c r="AU411" s="112">
        <f t="shared" si="1258"/>
        <v>0</v>
      </c>
      <c r="AV411" s="112">
        <f>AW411+AX411+AY411+AZ411</f>
        <v>222945.35829999999</v>
      </c>
      <c r="AW411" s="128">
        <f>AW412</f>
        <v>0</v>
      </c>
      <c r="AX411" s="128">
        <f>SUM(AX412:AX414)</f>
        <v>222945.35829999999</v>
      </c>
      <c r="AY411" s="43"/>
      <c r="AZ411" s="43"/>
      <c r="BA411" s="128">
        <f t="shared" ref="BA411" si="1292">BB411+BC411+BD411</f>
        <v>0</v>
      </c>
      <c r="BB411" s="43"/>
      <c r="BC411" s="43"/>
      <c r="BD411" s="43"/>
      <c r="BE411" s="128">
        <f t="shared" si="1268"/>
        <v>0</v>
      </c>
      <c r="BF411" s="128">
        <f t="shared" ref="BF411:BF417" si="1293">E411</f>
        <v>0</v>
      </c>
      <c r="BG411" s="43"/>
      <c r="BH411" s="43"/>
      <c r="BI411" s="112">
        <f>BJ411+BK411+BL411+BM411</f>
        <v>0</v>
      </c>
      <c r="BJ411" s="128">
        <f>BJ412</f>
        <v>0</v>
      </c>
      <c r="BK411" s="128"/>
      <c r="BL411" s="43"/>
      <c r="BM411" s="43"/>
      <c r="BN411" s="128"/>
      <c r="BO411" s="112">
        <f>BP411+BQ411+BR411+BS411</f>
        <v>0</v>
      </c>
      <c r="BP411" s="128">
        <f>BP412</f>
        <v>0</v>
      </c>
      <c r="BQ411" s="128"/>
      <c r="BR411" s="43"/>
      <c r="BS411" s="43"/>
      <c r="BT411" s="43">
        <f t="shared" si="1280"/>
        <v>0</v>
      </c>
      <c r="BU411" s="43"/>
      <c r="BV411" s="112">
        <f>BW411+BX411+BY411+BZ411</f>
        <v>0</v>
      </c>
      <c r="BW411" s="128">
        <f>BW412</f>
        <v>0</v>
      </c>
      <c r="BX411" s="128"/>
      <c r="BY411" s="43"/>
      <c r="BZ411" s="43"/>
      <c r="CA411" s="128">
        <f t="shared" si="1282"/>
        <v>0</v>
      </c>
      <c r="CB411" s="656"/>
      <c r="CC411" s="276"/>
      <c r="CD411" s="276"/>
      <c r="CE411" s="128">
        <f t="shared" si="1283"/>
        <v>0</v>
      </c>
      <c r="CF411" s="656">
        <f t="shared" si="1284"/>
        <v>0</v>
      </c>
      <c r="CG411" s="656"/>
      <c r="CH411" s="276">
        <f t="shared" si="1269"/>
        <v>0</v>
      </c>
      <c r="CI411" s="276"/>
      <c r="CJ411" s="128"/>
      <c r="CK411" s="112">
        <f>CL411+CM411+CN411+CO411</f>
        <v>0</v>
      </c>
      <c r="CL411" s="128">
        <f>CL412</f>
        <v>0</v>
      </c>
      <c r="CM411" s="128"/>
      <c r="CN411" s="43"/>
      <c r="CO411" s="43"/>
    </row>
    <row r="412" spans="2:93" s="46" customFormat="1" ht="36.75" hidden="1" customHeight="1" x14ac:dyDescent="0.25">
      <c r="B412" s="206"/>
      <c r="C412" s="124" t="s">
        <v>39</v>
      </c>
      <c r="D412" s="188">
        <f>F412</f>
        <v>152044.66803</v>
      </c>
      <c r="E412" s="188">
        <v>0</v>
      </c>
      <c r="F412" s="188">
        <v>152044.66803</v>
      </c>
      <c r="G412" s="259"/>
      <c r="H412" s="259"/>
      <c r="I412" s="188">
        <f t="shared" ref="I412:I414" si="1294">M412</f>
        <v>1907.78756</v>
      </c>
      <c r="J412" s="569">
        <f t="shared" si="1257"/>
        <v>1.2547546617179457E-2</v>
      </c>
      <c r="K412" s="315"/>
      <c r="L412" s="569"/>
      <c r="M412" s="188">
        <v>1907.78756</v>
      </c>
      <c r="N412" s="569">
        <f t="shared" si="1291"/>
        <v>1.2547546617179457E-2</v>
      </c>
      <c r="O412" s="315"/>
      <c r="P412" s="315"/>
      <c r="Q412" s="315"/>
      <c r="R412" s="315"/>
      <c r="S412" s="188">
        <f t="shared" ref="S412:S414" si="1295">W412</f>
        <v>6848.6397299999999</v>
      </c>
      <c r="T412" s="569">
        <f>S412/D412</f>
        <v>4.504360342743944E-2</v>
      </c>
      <c r="U412" s="315"/>
      <c r="V412" s="569"/>
      <c r="W412" s="188">
        <v>6848.6397299999999</v>
      </c>
      <c r="X412" s="569">
        <f>W412/F412</f>
        <v>4.504360342743944E-2</v>
      </c>
      <c r="Y412" s="315"/>
      <c r="Z412" s="629"/>
      <c r="AA412" s="315"/>
      <c r="AB412" s="315"/>
      <c r="AC412" s="188">
        <f t="shared" si="1270"/>
        <v>152044.66803</v>
      </c>
      <c r="AD412" s="575">
        <f t="shared" si="1271"/>
        <v>1</v>
      </c>
      <c r="AE412" s="130">
        <v>0</v>
      </c>
      <c r="AF412" s="622"/>
      <c r="AG412" s="188">
        <v>152044.66803</v>
      </c>
      <c r="AH412" s="622">
        <f t="shared" si="1267"/>
        <v>1</v>
      </c>
      <c r="AI412" s="315"/>
      <c r="AJ412" s="315"/>
      <c r="AK412" s="188"/>
      <c r="AL412" s="315"/>
      <c r="AM412" s="315"/>
      <c r="AN412" s="315"/>
      <c r="AO412" s="315"/>
      <c r="AP412" s="315"/>
      <c r="AQ412" s="315"/>
      <c r="AR412" s="315"/>
      <c r="AS412" s="315"/>
      <c r="AT412" s="315"/>
      <c r="AU412" s="112">
        <f t="shared" si="1258"/>
        <v>56676.538789999991</v>
      </c>
      <c r="AV412" s="130">
        <f>AX412</f>
        <v>208721.20681999999</v>
      </c>
      <c r="AW412" s="130">
        <v>0</v>
      </c>
      <c r="AX412" s="130">
        <v>208721.20681999999</v>
      </c>
      <c r="AY412" s="315"/>
      <c r="AZ412" s="315"/>
      <c r="BA412" s="130">
        <f t="shared" si="1278"/>
        <v>0</v>
      </c>
      <c r="BB412" s="130">
        <f>BF412-E412</f>
        <v>0</v>
      </c>
      <c r="BC412" s="315"/>
      <c r="BD412" s="315"/>
      <c r="BE412" s="130">
        <f t="shared" si="1268"/>
        <v>0</v>
      </c>
      <c r="BF412" s="130">
        <f t="shared" si="1293"/>
        <v>0</v>
      </c>
      <c r="BG412" s="315"/>
      <c r="BH412" s="315"/>
      <c r="BI412" s="130">
        <f>BJ412</f>
        <v>0</v>
      </c>
      <c r="BJ412" s="130">
        <v>0</v>
      </c>
      <c r="BK412" s="130"/>
      <c r="BL412" s="315"/>
      <c r="BM412" s="315"/>
      <c r="BN412" s="130"/>
      <c r="BO412" s="130">
        <f>BP412</f>
        <v>0</v>
      </c>
      <c r="BP412" s="130">
        <v>0</v>
      </c>
      <c r="BQ412" s="130"/>
      <c r="BR412" s="315"/>
      <c r="BS412" s="315"/>
      <c r="BT412" s="315">
        <f t="shared" si="1280"/>
        <v>0</v>
      </c>
      <c r="BU412" s="315"/>
      <c r="BV412" s="130">
        <f>BW412</f>
        <v>0</v>
      </c>
      <c r="BW412" s="130">
        <v>0</v>
      </c>
      <c r="BX412" s="130"/>
      <c r="BY412" s="315"/>
      <c r="BZ412" s="315"/>
      <c r="CA412" s="130">
        <f t="shared" si="1282"/>
        <v>0</v>
      </c>
      <c r="CB412" s="188"/>
      <c r="CC412" s="259"/>
      <c r="CD412" s="259"/>
      <c r="CE412" s="130">
        <f t="shared" si="1283"/>
        <v>0</v>
      </c>
      <c r="CF412" s="188">
        <f t="shared" si="1284"/>
        <v>0</v>
      </c>
      <c r="CG412" s="188"/>
      <c r="CH412" s="259">
        <f t="shared" si="1269"/>
        <v>0</v>
      </c>
      <c r="CI412" s="259"/>
      <c r="CJ412" s="130"/>
      <c r="CK412" s="130">
        <f>CL412</f>
        <v>0</v>
      </c>
      <c r="CL412" s="130">
        <v>0</v>
      </c>
      <c r="CM412" s="130"/>
      <c r="CN412" s="315"/>
      <c r="CO412" s="315"/>
    </row>
    <row r="413" spans="2:93" s="46" customFormat="1" ht="36.75" hidden="1" customHeight="1" x14ac:dyDescent="0.25">
      <c r="B413" s="206"/>
      <c r="C413" s="124" t="s">
        <v>43</v>
      </c>
      <c r="D413" s="188">
        <f>F413</f>
        <v>3500.3712</v>
      </c>
      <c r="E413" s="188"/>
      <c r="F413" s="188">
        <v>3500.3712</v>
      </c>
      <c r="G413" s="259"/>
      <c r="H413" s="259"/>
      <c r="I413" s="188">
        <f t="shared" si="1294"/>
        <v>0</v>
      </c>
      <c r="J413" s="569">
        <f t="shared" si="1257"/>
        <v>0</v>
      </c>
      <c r="K413" s="315"/>
      <c r="L413" s="569"/>
      <c r="M413" s="188">
        <v>0</v>
      </c>
      <c r="N413" s="569">
        <f t="shared" si="1291"/>
        <v>0</v>
      </c>
      <c r="O413" s="315"/>
      <c r="P413" s="315"/>
      <c r="Q413" s="315"/>
      <c r="R413" s="315"/>
      <c r="S413" s="188">
        <f t="shared" si="1295"/>
        <v>0</v>
      </c>
      <c r="T413" s="569">
        <f t="shared" ref="T413:T414" si="1296">S413/D413</f>
        <v>0</v>
      </c>
      <c r="U413" s="315"/>
      <c r="V413" s="569"/>
      <c r="W413" s="188">
        <v>0</v>
      </c>
      <c r="X413" s="569">
        <f t="shared" ref="X413:X414" si="1297">W413/F413</f>
        <v>0</v>
      </c>
      <c r="Y413" s="315"/>
      <c r="Z413" s="629"/>
      <c r="AA413" s="315"/>
      <c r="AB413" s="315"/>
      <c r="AC413" s="188">
        <f t="shared" si="1270"/>
        <v>3500.3712</v>
      </c>
      <c r="AD413" s="575">
        <f t="shared" si="1271"/>
        <v>1</v>
      </c>
      <c r="AE413" s="130"/>
      <c r="AF413" s="622"/>
      <c r="AG413" s="188">
        <v>3500.3712</v>
      </c>
      <c r="AH413" s="622">
        <f t="shared" si="1267"/>
        <v>1</v>
      </c>
      <c r="AI413" s="315"/>
      <c r="AJ413" s="315"/>
      <c r="AK413" s="188"/>
      <c r="AL413" s="315"/>
      <c r="AM413" s="315"/>
      <c r="AN413" s="315"/>
      <c r="AO413" s="315"/>
      <c r="AP413" s="315"/>
      <c r="AQ413" s="315"/>
      <c r="AR413" s="315"/>
      <c r="AS413" s="315"/>
      <c r="AT413" s="315"/>
      <c r="AU413" s="112"/>
      <c r="AV413" s="130"/>
      <c r="AW413" s="130"/>
      <c r="AX413" s="130"/>
      <c r="AY413" s="315"/>
      <c r="AZ413" s="315"/>
      <c r="BA413" s="130"/>
      <c r="BB413" s="130"/>
      <c r="BC413" s="315"/>
      <c r="BD413" s="315"/>
      <c r="BE413" s="130"/>
      <c r="BF413" s="130"/>
      <c r="BG413" s="315"/>
      <c r="BH413" s="315"/>
      <c r="BI413" s="130"/>
      <c r="BJ413" s="130"/>
      <c r="BK413" s="130"/>
      <c r="BL413" s="315"/>
      <c r="BM413" s="315"/>
      <c r="BN413" s="130"/>
      <c r="BO413" s="130"/>
      <c r="BP413" s="130"/>
      <c r="BQ413" s="130"/>
      <c r="BR413" s="315"/>
      <c r="BS413" s="315"/>
      <c r="BT413" s="315"/>
      <c r="BU413" s="315"/>
      <c r="BV413" s="130"/>
      <c r="BW413" s="130"/>
      <c r="BX413" s="130"/>
      <c r="BY413" s="315"/>
      <c r="BZ413" s="315"/>
      <c r="CA413" s="130"/>
      <c r="CB413" s="188"/>
      <c r="CC413" s="259"/>
      <c r="CD413" s="259"/>
      <c r="CE413" s="130"/>
      <c r="CF413" s="188"/>
      <c r="CG413" s="188"/>
      <c r="CH413" s="259"/>
      <c r="CI413" s="259"/>
      <c r="CJ413" s="130"/>
      <c r="CK413" s="130"/>
      <c r="CL413" s="130"/>
      <c r="CM413" s="130"/>
      <c r="CN413" s="315"/>
      <c r="CO413" s="315"/>
    </row>
    <row r="414" spans="2:93" s="46" customFormat="1" ht="36.75" hidden="1" customHeight="1" x14ac:dyDescent="0.25">
      <c r="B414" s="206"/>
      <c r="C414" s="124" t="s">
        <v>40</v>
      </c>
      <c r="D414" s="188">
        <f>F414</f>
        <v>67400.319069999998</v>
      </c>
      <c r="E414" s="188">
        <v>0</v>
      </c>
      <c r="F414" s="188">
        <v>67400.319069999998</v>
      </c>
      <c r="G414" s="259"/>
      <c r="H414" s="259"/>
      <c r="I414" s="188">
        <f t="shared" si="1294"/>
        <v>14916.298049999999</v>
      </c>
      <c r="J414" s="569">
        <f t="shared" si="1257"/>
        <v>0.22130901241740961</v>
      </c>
      <c r="K414" s="315"/>
      <c r="L414" s="569"/>
      <c r="M414" s="188">
        <v>14916.298049999999</v>
      </c>
      <c r="N414" s="569">
        <f t="shared" si="1291"/>
        <v>0.22130901241740961</v>
      </c>
      <c r="O414" s="315"/>
      <c r="P414" s="315"/>
      <c r="Q414" s="315"/>
      <c r="R414" s="315"/>
      <c r="S414" s="188">
        <f t="shared" si="1295"/>
        <v>23856.206590000002</v>
      </c>
      <c r="T414" s="569">
        <f t="shared" si="1296"/>
        <v>0.35394797708930198</v>
      </c>
      <c r="U414" s="315"/>
      <c r="V414" s="569"/>
      <c r="W414" s="188">
        <v>23856.206590000002</v>
      </c>
      <c r="X414" s="569">
        <f t="shared" si="1297"/>
        <v>0.35394797708930198</v>
      </c>
      <c r="Y414" s="315"/>
      <c r="Z414" s="629"/>
      <c r="AA414" s="315"/>
      <c r="AB414" s="315"/>
      <c r="AC414" s="188">
        <f t="shared" si="1270"/>
        <v>55048.374830000001</v>
      </c>
      <c r="AD414" s="575">
        <f t="shared" si="1271"/>
        <v>0.81673759990406525</v>
      </c>
      <c r="AE414" s="130">
        <v>0</v>
      </c>
      <c r="AF414" s="622"/>
      <c r="AG414" s="188">
        <f>58548.74603-AG413</f>
        <v>55048.374830000001</v>
      </c>
      <c r="AH414" s="622">
        <f t="shared" si="1267"/>
        <v>0.81673759990406525</v>
      </c>
      <c r="AI414" s="315"/>
      <c r="AJ414" s="315"/>
      <c r="AK414" s="188"/>
      <c r="AL414" s="315"/>
      <c r="AM414" s="315"/>
      <c r="AN414" s="315"/>
      <c r="AO414" s="315"/>
      <c r="AP414" s="315"/>
      <c r="AQ414" s="315"/>
      <c r="AR414" s="315"/>
      <c r="AS414" s="315"/>
      <c r="AT414" s="315"/>
      <c r="AU414" s="112">
        <f t="shared" si="1258"/>
        <v>-53176.167589999997</v>
      </c>
      <c r="AV414" s="130">
        <f>AX414</f>
        <v>14224.15148</v>
      </c>
      <c r="AW414" s="130">
        <v>0</v>
      </c>
      <c r="AX414" s="130">
        <v>14224.15148</v>
      </c>
      <c r="AY414" s="315"/>
      <c r="AZ414" s="315"/>
      <c r="BA414" s="102">
        <f t="shared" si="1278"/>
        <v>0</v>
      </c>
      <c r="BB414" s="315"/>
      <c r="BC414" s="315"/>
      <c r="BD414" s="315"/>
      <c r="BE414" s="130">
        <f t="shared" si="1268"/>
        <v>0</v>
      </c>
      <c r="BF414" s="130">
        <f t="shared" si="1293"/>
        <v>0</v>
      </c>
      <c r="BG414" s="315"/>
      <c r="BH414" s="315"/>
      <c r="BI414" s="130"/>
      <c r="BJ414" s="130"/>
      <c r="BK414" s="130"/>
      <c r="BL414" s="315"/>
      <c r="BM414" s="315"/>
      <c r="BN414" s="130"/>
      <c r="BO414" s="130"/>
      <c r="BP414" s="130"/>
      <c r="BQ414" s="130"/>
      <c r="BR414" s="315"/>
      <c r="BS414" s="315"/>
      <c r="BT414" s="315">
        <f t="shared" si="1280"/>
        <v>0</v>
      </c>
      <c r="BU414" s="315"/>
      <c r="BV414" s="130"/>
      <c r="BW414" s="130"/>
      <c r="BX414" s="130"/>
      <c r="BY414" s="315"/>
      <c r="BZ414" s="315"/>
      <c r="CA414" s="130">
        <f t="shared" si="1282"/>
        <v>0</v>
      </c>
      <c r="CB414" s="188"/>
      <c r="CC414" s="259"/>
      <c r="CD414" s="259"/>
      <c r="CE414" s="130">
        <f t="shared" si="1283"/>
        <v>0</v>
      </c>
      <c r="CF414" s="188">
        <f t="shared" si="1284"/>
        <v>0</v>
      </c>
      <c r="CG414" s="188"/>
      <c r="CH414" s="259">
        <f t="shared" si="1269"/>
        <v>0</v>
      </c>
      <c r="CI414" s="259"/>
      <c r="CJ414" s="130"/>
      <c r="CK414" s="130"/>
      <c r="CL414" s="130"/>
      <c r="CM414" s="130"/>
      <c r="CN414" s="315"/>
      <c r="CO414" s="315"/>
    </row>
    <row r="415" spans="2:93" s="46" customFormat="1" ht="155.25" customHeight="1" x14ac:dyDescent="0.25">
      <c r="B415" s="206" t="s">
        <v>177</v>
      </c>
      <c r="C415" s="111" t="s">
        <v>256</v>
      </c>
      <c r="D415" s="193">
        <f>E415+F415+G415+H415</f>
        <v>91000</v>
      </c>
      <c r="E415" s="661">
        <f>E417</f>
        <v>0</v>
      </c>
      <c r="F415" s="800">
        <f>F417</f>
        <v>91000</v>
      </c>
      <c r="G415" s="259"/>
      <c r="H415" s="259"/>
      <c r="I415" s="193">
        <f>M415</f>
        <v>0</v>
      </c>
      <c r="J415" s="569">
        <v>0</v>
      </c>
      <c r="K415" s="315"/>
      <c r="L415" s="569"/>
      <c r="M415" s="193"/>
      <c r="N415" s="569"/>
      <c r="O415" s="315"/>
      <c r="P415" s="315"/>
      <c r="Q415" s="315"/>
      <c r="R415" s="315"/>
      <c r="S415" s="193"/>
      <c r="T415" s="315"/>
      <c r="U415" s="128"/>
      <c r="V415" s="629"/>
      <c r="W415" s="193"/>
      <c r="X415" s="629"/>
      <c r="Y415" s="315"/>
      <c r="Z415" s="629"/>
      <c r="AA415" s="315"/>
      <c r="AB415" s="315"/>
      <c r="AC415" s="193">
        <f t="shared" si="1270"/>
        <v>0</v>
      </c>
      <c r="AD415" s="575">
        <f t="shared" si="1271"/>
        <v>0</v>
      </c>
      <c r="AE415" s="128">
        <f>AE417</f>
        <v>0</v>
      </c>
      <c r="AF415" s="622"/>
      <c r="AG415" s="193"/>
      <c r="AH415" s="622">
        <f t="shared" si="1267"/>
        <v>0</v>
      </c>
      <c r="AI415" s="315"/>
      <c r="AJ415" s="315"/>
      <c r="AK415" s="193"/>
      <c r="AL415" s="315"/>
      <c r="AM415" s="315"/>
      <c r="AN415" s="315"/>
      <c r="AO415" s="315"/>
      <c r="AP415" s="315"/>
      <c r="AQ415" s="315"/>
      <c r="AR415" s="315"/>
      <c r="AS415" s="315"/>
      <c r="AT415" s="315"/>
      <c r="AU415" s="112">
        <f t="shared" si="1258"/>
        <v>0</v>
      </c>
      <c r="AV415" s="112">
        <f>AW415+AX415+AY415+AZ415</f>
        <v>91000</v>
      </c>
      <c r="AW415" s="128">
        <f>AW417</f>
        <v>0</v>
      </c>
      <c r="AX415" s="128">
        <f>AX417</f>
        <v>91000</v>
      </c>
      <c r="AY415" s="315"/>
      <c r="AZ415" s="315"/>
      <c r="BA415" s="128">
        <f t="shared" si="1278"/>
        <v>0</v>
      </c>
      <c r="BB415" s="315"/>
      <c r="BC415" s="315"/>
      <c r="BD415" s="315"/>
      <c r="BE415" s="128">
        <f t="shared" si="1268"/>
        <v>0</v>
      </c>
      <c r="BF415" s="128">
        <f t="shared" si="1293"/>
        <v>0</v>
      </c>
      <c r="BG415" s="315"/>
      <c r="BH415" s="315"/>
      <c r="BI415" s="112">
        <f>BJ415+BK415+BL415+BM415</f>
        <v>145000</v>
      </c>
      <c r="BJ415" s="128">
        <f>BJ417</f>
        <v>0</v>
      </c>
      <c r="BK415" s="128">
        <f>BK416</f>
        <v>145000</v>
      </c>
      <c r="BL415" s="315"/>
      <c r="BM415" s="315"/>
      <c r="BN415" s="128">
        <f>BN416</f>
        <v>-91000</v>
      </c>
      <c r="BO415" s="112">
        <f>BP415+BQ415+BR415+BS415</f>
        <v>54000</v>
      </c>
      <c r="BP415" s="128">
        <f>BP417</f>
        <v>0</v>
      </c>
      <c r="BQ415" s="128">
        <f>BQ416</f>
        <v>54000</v>
      </c>
      <c r="BR415" s="315"/>
      <c r="BS415" s="315"/>
      <c r="BT415" s="315">
        <f t="shared" si="1280"/>
        <v>0</v>
      </c>
      <c r="BU415" s="315"/>
      <c r="BV415" s="112">
        <f>BW415+BX415+BY415+BZ415</f>
        <v>0</v>
      </c>
      <c r="BW415" s="128">
        <f>BW417</f>
        <v>0</v>
      </c>
      <c r="BX415" s="128"/>
      <c r="BY415" s="315"/>
      <c r="BZ415" s="315"/>
      <c r="CA415" s="128">
        <f t="shared" si="1282"/>
        <v>0</v>
      </c>
      <c r="CB415" s="431"/>
      <c r="CC415" s="259"/>
      <c r="CD415" s="259"/>
      <c r="CE415" s="128">
        <f t="shared" si="1283"/>
        <v>0</v>
      </c>
      <c r="CF415" s="431">
        <f t="shared" si="1284"/>
        <v>0</v>
      </c>
      <c r="CG415" s="524"/>
      <c r="CH415" s="259">
        <f t="shared" si="1269"/>
        <v>0</v>
      </c>
      <c r="CI415" s="259"/>
      <c r="CJ415" s="128"/>
      <c r="CK415" s="112">
        <f>CL415+CM415+CN415+CO415</f>
        <v>0</v>
      </c>
      <c r="CL415" s="128">
        <f>CL417</f>
        <v>0</v>
      </c>
      <c r="CM415" s="128"/>
      <c r="CN415" s="315"/>
      <c r="CO415" s="315"/>
    </row>
    <row r="416" spans="2:93" s="44" customFormat="1" ht="46.5" hidden="1" customHeight="1" x14ac:dyDescent="0.25">
      <c r="B416" s="432"/>
      <c r="C416" s="111" t="s">
        <v>31</v>
      </c>
      <c r="D416" s="193">
        <f>E416+F416+G416+H416</f>
        <v>91000</v>
      </c>
      <c r="E416" s="661">
        <f>E417</f>
        <v>0</v>
      </c>
      <c r="F416" s="800">
        <f>F417</f>
        <v>91000</v>
      </c>
      <c r="G416" s="276"/>
      <c r="H416" s="276"/>
      <c r="I416" s="193"/>
      <c r="J416" s="569">
        <f t="shared" si="1257"/>
        <v>0</v>
      </c>
      <c r="K416" s="43"/>
      <c r="L416" s="569"/>
      <c r="M416" s="193"/>
      <c r="N416" s="569"/>
      <c r="O416" s="43"/>
      <c r="P416" s="43"/>
      <c r="Q416" s="43"/>
      <c r="R416" s="43"/>
      <c r="S416" s="193"/>
      <c r="T416" s="43"/>
      <c r="U416" s="128"/>
      <c r="V416" s="629"/>
      <c r="W416" s="193"/>
      <c r="X416" s="629"/>
      <c r="Y416" s="43"/>
      <c r="Z416" s="629"/>
      <c r="AA416" s="43"/>
      <c r="AB416" s="43"/>
      <c r="AC416" s="193">
        <f t="shared" si="1270"/>
        <v>0</v>
      </c>
      <c r="AD416" s="575">
        <f t="shared" si="1271"/>
        <v>0</v>
      </c>
      <c r="AE416" s="128">
        <f>AE417</f>
        <v>0</v>
      </c>
      <c r="AF416" s="622"/>
      <c r="AG416" s="193"/>
      <c r="AH416" s="622">
        <f t="shared" si="1267"/>
        <v>0</v>
      </c>
      <c r="AI416" s="43"/>
      <c r="AJ416" s="43"/>
      <c r="AK416" s="193"/>
      <c r="AL416" s="43"/>
      <c r="AM416" s="43"/>
      <c r="AN416" s="43"/>
      <c r="AO416" s="43"/>
      <c r="AP416" s="43"/>
      <c r="AQ416" s="43"/>
      <c r="AR416" s="43"/>
      <c r="AS416" s="43"/>
      <c r="AT416" s="43"/>
      <c r="AU416" s="112">
        <f t="shared" si="1258"/>
        <v>0</v>
      </c>
      <c r="AV416" s="112">
        <f>AW416+AX416+AY416+AZ416</f>
        <v>91000</v>
      </c>
      <c r="AW416" s="128">
        <f>AW417</f>
        <v>0</v>
      </c>
      <c r="AX416" s="128">
        <f>AX417</f>
        <v>91000</v>
      </c>
      <c r="AY416" s="43"/>
      <c r="AZ416" s="43"/>
      <c r="BA416" s="128">
        <f t="shared" si="1278"/>
        <v>0</v>
      </c>
      <c r="BB416" s="43"/>
      <c r="BC416" s="43"/>
      <c r="BD416" s="43"/>
      <c r="BE416" s="128">
        <f t="shared" ref="BE416" si="1298">BF416+BG416+BH416</f>
        <v>0</v>
      </c>
      <c r="BF416" s="128">
        <f t="shared" si="1293"/>
        <v>0</v>
      </c>
      <c r="BG416" s="43"/>
      <c r="BH416" s="43"/>
      <c r="BI416" s="112">
        <f>BJ416+BK416+BL416+BM416</f>
        <v>145000</v>
      </c>
      <c r="BJ416" s="128">
        <f>BJ417</f>
        <v>0</v>
      </c>
      <c r="BK416" s="128">
        <f>SUM(BK417:BK418)</f>
        <v>145000</v>
      </c>
      <c r="BL416" s="43"/>
      <c r="BM416" s="43"/>
      <c r="BN416" s="128">
        <f>SUM(BN417:BN418)</f>
        <v>-91000</v>
      </c>
      <c r="BO416" s="112">
        <f>BP416+BQ416+BR416+BS416</f>
        <v>54000</v>
      </c>
      <c r="BP416" s="128">
        <f>BP417</f>
        <v>0</v>
      </c>
      <c r="BQ416" s="128">
        <f>SUM(BQ417:BQ418)</f>
        <v>54000</v>
      </c>
      <c r="BR416" s="43"/>
      <c r="BS416" s="43"/>
      <c r="BT416" s="43">
        <f t="shared" ref="BT416" si="1299">BL416</f>
        <v>0</v>
      </c>
      <c r="BU416" s="43"/>
      <c r="BV416" s="112">
        <f>BW416+BX416+BY416+BZ416</f>
        <v>0</v>
      </c>
      <c r="BW416" s="128">
        <f>BW417</f>
        <v>0</v>
      </c>
      <c r="BX416" s="128"/>
      <c r="BY416" s="43"/>
      <c r="BZ416" s="43"/>
      <c r="CA416" s="128">
        <f t="shared" ref="CA416" si="1300">CB416+CC416+CD416</f>
        <v>0</v>
      </c>
      <c r="CB416" s="431"/>
      <c r="CC416" s="276"/>
      <c r="CD416" s="276"/>
      <c r="CE416" s="128">
        <f t="shared" ref="CE416" si="1301">CF416+CH416+CI416</f>
        <v>0</v>
      </c>
      <c r="CF416" s="431">
        <f t="shared" ref="CF416" si="1302">BW416</f>
        <v>0</v>
      </c>
      <c r="CG416" s="524"/>
      <c r="CH416" s="276">
        <f t="shared" ref="CH416" si="1303">BY416</f>
        <v>0</v>
      </c>
      <c r="CI416" s="276"/>
      <c r="CJ416" s="128"/>
      <c r="CK416" s="112">
        <f>CL416+CM416+CN416+CO416</f>
        <v>0</v>
      </c>
      <c r="CL416" s="128">
        <f>CL417</f>
        <v>0</v>
      </c>
      <c r="CM416" s="128"/>
      <c r="CN416" s="43"/>
      <c r="CO416" s="43"/>
    </row>
    <row r="417" spans="2:93" s="46" customFormat="1" ht="36.75" hidden="1" customHeight="1" x14ac:dyDescent="0.25">
      <c r="B417" s="206"/>
      <c r="C417" s="124" t="s">
        <v>39</v>
      </c>
      <c r="D417" s="188">
        <f t="shared" ref="D417:D421" si="1304">E417</f>
        <v>0</v>
      </c>
      <c r="E417" s="188">
        <v>0</v>
      </c>
      <c r="F417" s="188">
        <v>91000</v>
      </c>
      <c r="G417" s="259"/>
      <c r="H417" s="259"/>
      <c r="I417" s="188"/>
      <c r="J417" s="569" t="e">
        <f t="shared" si="1257"/>
        <v>#DIV/0!</v>
      </c>
      <c r="K417" s="315"/>
      <c r="L417" s="569"/>
      <c r="M417" s="188"/>
      <c r="N417" s="569"/>
      <c r="O417" s="315"/>
      <c r="P417" s="315"/>
      <c r="Q417" s="315"/>
      <c r="R417" s="315"/>
      <c r="S417" s="188"/>
      <c r="T417" s="315"/>
      <c r="U417" s="130"/>
      <c r="V417" s="629"/>
      <c r="W417" s="188"/>
      <c r="X417" s="629"/>
      <c r="Y417" s="315"/>
      <c r="Z417" s="629"/>
      <c r="AA417" s="315"/>
      <c r="AB417" s="315"/>
      <c r="AC417" s="188">
        <f t="shared" si="1270"/>
        <v>0</v>
      </c>
      <c r="AD417" s="575" t="e">
        <f t="shared" si="1271"/>
        <v>#DIV/0!</v>
      </c>
      <c r="AE417" s="130">
        <v>0</v>
      </c>
      <c r="AF417" s="622"/>
      <c r="AG417" s="188"/>
      <c r="AH417" s="622">
        <f t="shared" si="1267"/>
        <v>0</v>
      </c>
      <c r="AI417" s="315"/>
      <c r="AJ417" s="315"/>
      <c r="AK417" s="188"/>
      <c r="AL417" s="315"/>
      <c r="AM417" s="315"/>
      <c r="AN417" s="315"/>
      <c r="AO417" s="315"/>
      <c r="AP417" s="315"/>
      <c r="AQ417" s="315"/>
      <c r="AR417" s="315"/>
      <c r="AS417" s="315"/>
      <c r="AT417" s="315"/>
      <c r="AU417" s="112">
        <f t="shared" si="1258"/>
        <v>0</v>
      </c>
      <c r="AV417" s="130">
        <f>AX417</f>
        <v>91000</v>
      </c>
      <c r="AW417" s="130">
        <v>0</v>
      </c>
      <c r="AX417" s="130">
        <v>91000</v>
      </c>
      <c r="AY417" s="315"/>
      <c r="AZ417" s="315"/>
      <c r="BA417" s="128">
        <f t="shared" si="1278"/>
        <v>0</v>
      </c>
      <c r="BB417" s="315"/>
      <c r="BC417" s="315"/>
      <c r="BD417" s="315"/>
      <c r="BE417" s="130">
        <f t="shared" si="1268"/>
        <v>0</v>
      </c>
      <c r="BF417" s="130">
        <f t="shared" si="1293"/>
        <v>0</v>
      </c>
      <c r="BG417" s="315"/>
      <c r="BH417" s="315"/>
      <c r="BI417" s="130">
        <f>BK417</f>
        <v>127251.97355</v>
      </c>
      <c r="BJ417" s="130">
        <v>0</v>
      </c>
      <c r="BK417" s="130">
        <v>127251.97355</v>
      </c>
      <c r="BL417" s="315"/>
      <c r="BM417" s="315"/>
      <c r="BN417" s="130">
        <f>BQ417-BK417</f>
        <v>-91000</v>
      </c>
      <c r="BO417" s="130">
        <f>BQ417</f>
        <v>36251.973550000002</v>
      </c>
      <c r="BP417" s="130">
        <v>0</v>
      </c>
      <c r="BQ417" s="130">
        <v>36251.973550000002</v>
      </c>
      <c r="BR417" s="315"/>
      <c r="BS417" s="315"/>
      <c r="BT417" s="315">
        <f t="shared" si="1280"/>
        <v>0</v>
      </c>
      <c r="BU417" s="315"/>
      <c r="BV417" s="130">
        <f t="shared" ref="BV417:BV427" si="1305">BW417</f>
        <v>0</v>
      </c>
      <c r="BW417" s="130">
        <v>0</v>
      </c>
      <c r="BX417" s="130"/>
      <c r="BY417" s="315"/>
      <c r="BZ417" s="315"/>
      <c r="CA417" s="130">
        <f t="shared" si="1282"/>
        <v>0</v>
      </c>
      <c r="CB417" s="188"/>
      <c r="CC417" s="259"/>
      <c r="CD417" s="259"/>
      <c r="CE417" s="130">
        <f t="shared" si="1283"/>
        <v>0</v>
      </c>
      <c r="CF417" s="188">
        <f t="shared" si="1284"/>
        <v>0</v>
      </c>
      <c r="CG417" s="188"/>
      <c r="CH417" s="259">
        <f t="shared" si="1269"/>
        <v>0</v>
      </c>
      <c r="CI417" s="259"/>
      <c r="CJ417" s="130"/>
      <c r="CK417" s="130">
        <f t="shared" ref="CK417:CK427" si="1306">CL417</f>
        <v>0</v>
      </c>
      <c r="CL417" s="130">
        <v>0</v>
      </c>
      <c r="CM417" s="130"/>
      <c r="CN417" s="315"/>
      <c r="CO417" s="315"/>
    </row>
    <row r="418" spans="2:93" s="46" customFormat="1" ht="36.75" hidden="1" customHeight="1" x14ac:dyDescent="0.25">
      <c r="B418" s="206"/>
      <c r="C418" s="124" t="s">
        <v>423</v>
      </c>
      <c r="D418" s="188"/>
      <c r="E418" s="188"/>
      <c r="F418" s="188"/>
      <c r="G418" s="259"/>
      <c r="H418" s="259"/>
      <c r="I418" s="188"/>
      <c r="J418" s="569" t="e">
        <f t="shared" si="1257"/>
        <v>#DIV/0!</v>
      </c>
      <c r="K418" s="315"/>
      <c r="L418" s="569"/>
      <c r="M418" s="188"/>
      <c r="N418" s="569"/>
      <c r="O418" s="315"/>
      <c r="P418" s="315"/>
      <c r="Q418" s="315"/>
      <c r="R418" s="315"/>
      <c r="S418" s="188"/>
      <c r="T418" s="315"/>
      <c r="U418" s="130"/>
      <c r="V418" s="629"/>
      <c r="W418" s="188"/>
      <c r="X418" s="629"/>
      <c r="Y418" s="315"/>
      <c r="Z418" s="629"/>
      <c r="AA418" s="315"/>
      <c r="AB418" s="315"/>
      <c r="AC418" s="188">
        <f t="shared" si="1270"/>
        <v>0</v>
      </c>
      <c r="AD418" s="575" t="e">
        <f t="shared" si="1271"/>
        <v>#DIV/0!</v>
      </c>
      <c r="AE418" s="130"/>
      <c r="AF418" s="622"/>
      <c r="AG418" s="188"/>
      <c r="AH418" s="622" t="e">
        <f t="shared" si="1267"/>
        <v>#DIV/0!</v>
      </c>
      <c r="AI418" s="315"/>
      <c r="AJ418" s="315"/>
      <c r="AK418" s="188"/>
      <c r="AL418" s="315"/>
      <c r="AM418" s="315"/>
      <c r="AN418" s="315"/>
      <c r="AO418" s="315"/>
      <c r="AP418" s="315"/>
      <c r="AQ418" s="315"/>
      <c r="AR418" s="315"/>
      <c r="AS418" s="315"/>
      <c r="AT418" s="315"/>
      <c r="AU418" s="112">
        <f t="shared" si="1258"/>
        <v>0</v>
      </c>
      <c r="AV418" s="130"/>
      <c r="AW418" s="130"/>
      <c r="AX418" s="130"/>
      <c r="AY418" s="315"/>
      <c r="AZ418" s="315"/>
      <c r="BA418" s="128"/>
      <c r="BB418" s="315"/>
      <c r="BC418" s="315"/>
      <c r="BD418" s="315"/>
      <c r="BE418" s="130"/>
      <c r="BF418" s="130"/>
      <c r="BG418" s="315"/>
      <c r="BH418" s="315"/>
      <c r="BI418" s="130">
        <f>BK418</f>
        <v>17748.026450000001</v>
      </c>
      <c r="BJ418" s="130"/>
      <c r="BK418" s="130">
        <v>17748.026450000001</v>
      </c>
      <c r="BL418" s="315"/>
      <c r="BM418" s="315"/>
      <c r="BN418" s="130">
        <f>BQ418-BK418</f>
        <v>0</v>
      </c>
      <c r="BO418" s="130">
        <f>BQ418</f>
        <v>17748.026450000001</v>
      </c>
      <c r="BP418" s="130"/>
      <c r="BQ418" s="130">
        <f>BK418</f>
        <v>17748.026450000001</v>
      </c>
      <c r="BR418" s="315"/>
      <c r="BS418" s="315"/>
      <c r="BT418" s="315"/>
      <c r="BU418" s="315"/>
      <c r="BV418" s="130"/>
      <c r="BW418" s="130"/>
      <c r="BX418" s="130"/>
      <c r="BY418" s="315"/>
      <c r="BZ418" s="315"/>
      <c r="CA418" s="130"/>
      <c r="CB418" s="188"/>
      <c r="CC418" s="259"/>
      <c r="CD418" s="259"/>
      <c r="CE418" s="130"/>
      <c r="CF418" s="188"/>
      <c r="CG418" s="188"/>
      <c r="CH418" s="259"/>
      <c r="CI418" s="259"/>
      <c r="CJ418" s="130"/>
      <c r="CK418" s="130"/>
      <c r="CL418" s="130"/>
      <c r="CM418" s="130"/>
      <c r="CN418" s="315"/>
      <c r="CO418" s="315"/>
    </row>
    <row r="419" spans="2:93" s="46" customFormat="1" ht="117.75" hidden="1" customHeight="1" x14ac:dyDescent="0.25">
      <c r="B419" s="206" t="s">
        <v>199</v>
      </c>
      <c r="C419" s="111" t="s">
        <v>389</v>
      </c>
      <c r="D419" s="193">
        <f>E419+F419+G419+H419</f>
        <v>0</v>
      </c>
      <c r="E419" s="661">
        <f>E421</f>
        <v>0</v>
      </c>
      <c r="F419" s="661"/>
      <c r="G419" s="259"/>
      <c r="H419" s="259"/>
      <c r="I419" s="193">
        <f>M419</f>
        <v>0</v>
      </c>
      <c r="J419" s="569">
        <v>0</v>
      </c>
      <c r="K419" s="315"/>
      <c r="L419" s="569"/>
      <c r="M419" s="193"/>
      <c r="N419" s="569"/>
      <c r="O419" s="315"/>
      <c r="P419" s="315"/>
      <c r="Q419" s="315"/>
      <c r="R419" s="315"/>
      <c r="S419" s="193"/>
      <c r="T419" s="315"/>
      <c r="U419" s="128"/>
      <c r="V419" s="629"/>
      <c r="W419" s="193"/>
      <c r="X419" s="629"/>
      <c r="Y419" s="315"/>
      <c r="Z419" s="629"/>
      <c r="AA419" s="315"/>
      <c r="AB419" s="315"/>
      <c r="AC419" s="193">
        <f t="shared" si="1270"/>
        <v>0</v>
      </c>
      <c r="AD419" s="575" t="e">
        <f t="shared" si="1271"/>
        <v>#DIV/0!</v>
      </c>
      <c r="AE419" s="128">
        <f>AE421</f>
        <v>0</v>
      </c>
      <c r="AF419" s="622"/>
      <c r="AG419" s="193"/>
      <c r="AH419" s="622" t="e">
        <f t="shared" si="1267"/>
        <v>#DIV/0!</v>
      </c>
      <c r="AI419" s="315"/>
      <c r="AJ419" s="315"/>
      <c r="AK419" s="193"/>
      <c r="AL419" s="315"/>
      <c r="AM419" s="315"/>
      <c r="AN419" s="315"/>
      <c r="AO419" s="315"/>
      <c r="AP419" s="315"/>
      <c r="AQ419" s="315"/>
      <c r="AR419" s="315"/>
      <c r="AS419" s="315"/>
      <c r="AT419" s="315"/>
      <c r="AU419" s="112">
        <f t="shared" si="1258"/>
        <v>0</v>
      </c>
      <c r="AV419" s="112">
        <f>AW419+AX419+AY419+AZ419</f>
        <v>0</v>
      </c>
      <c r="AW419" s="128">
        <f>AW421</f>
        <v>0</v>
      </c>
      <c r="AX419" s="128"/>
      <c r="AY419" s="315"/>
      <c r="AZ419" s="315"/>
      <c r="BA419" s="128">
        <f t="shared" si="1278"/>
        <v>0</v>
      </c>
      <c r="BB419" s="315"/>
      <c r="BC419" s="315"/>
      <c r="BD419" s="315"/>
      <c r="BE419" s="128">
        <f t="shared" si="1268"/>
        <v>0</v>
      </c>
      <c r="BF419" s="128">
        <f t="shared" ref="BF419:BF427" si="1307">E419</f>
        <v>0</v>
      </c>
      <c r="BG419" s="315"/>
      <c r="BH419" s="315"/>
      <c r="BI419" s="112">
        <f>BJ419+BK419+BL419+BM419</f>
        <v>93000</v>
      </c>
      <c r="BJ419" s="128">
        <f>BJ421</f>
        <v>0</v>
      </c>
      <c r="BK419" s="128">
        <f>BK421</f>
        <v>93000</v>
      </c>
      <c r="BL419" s="315"/>
      <c r="BM419" s="315"/>
      <c r="BN419" s="128"/>
      <c r="BO419" s="112">
        <f>BP419+BQ419+BR419+BS419</f>
        <v>93000</v>
      </c>
      <c r="BP419" s="128">
        <f>BP421</f>
        <v>0</v>
      </c>
      <c r="BQ419" s="128">
        <f>BQ421</f>
        <v>93000</v>
      </c>
      <c r="BR419" s="315"/>
      <c r="BS419" s="315"/>
      <c r="BT419" s="315">
        <f t="shared" si="1280"/>
        <v>0</v>
      </c>
      <c r="BU419" s="315"/>
      <c r="BV419" s="112">
        <f>BW419+BX419+BY419+BZ419</f>
        <v>0</v>
      </c>
      <c r="BW419" s="128">
        <f>BW421</f>
        <v>0</v>
      </c>
      <c r="BX419" s="128"/>
      <c r="BY419" s="315"/>
      <c r="BZ419" s="315"/>
      <c r="CA419" s="128">
        <f t="shared" si="1282"/>
        <v>0</v>
      </c>
      <c r="CB419" s="431"/>
      <c r="CC419" s="259"/>
      <c r="CD419" s="259"/>
      <c r="CE419" s="128">
        <f t="shared" si="1283"/>
        <v>0</v>
      </c>
      <c r="CF419" s="431">
        <f t="shared" si="1284"/>
        <v>0</v>
      </c>
      <c r="CG419" s="524"/>
      <c r="CH419" s="259">
        <f t="shared" si="1269"/>
        <v>0</v>
      </c>
      <c r="CI419" s="259"/>
      <c r="CJ419" s="128"/>
      <c r="CK419" s="112">
        <f>CL419+CM419+CN419+CO419</f>
        <v>0</v>
      </c>
      <c r="CL419" s="128">
        <f>CL421</f>
        <v>0</v>
      </c>
      <c r="CM419" s="128"/>
      <c r="CN419" s="315"/>
      <c r="CO419" s="315"/>
    </row>
    <row r="420" spans="2:93" s="44" customFormat="1" ht="46.5" hidden="1" customHeight="1" x14ac:dyDescent="0.25">
      <c r="B420" s="432"/>
      <c r="C420" s="111" t="s">
        <v>31</v>
      </c>
      <c r="D420" s="193">
        <f>E420+F420+G420+H420</f>
        <v>0</v>
      </c>
      <c r="E420" s="661">
        <f>E421</f>
        <v>0</v>
      </c>
      <c r="F420" s="661"/>
      <c r="G420" s="276"/>
      <c r="H420" s="276"/>
      <c r="I420" s="193">
        <f t="shared" ref="I420:I485" si="1308">M420</f>
        <v>0</v>
      </c>
      <c r="J420" s="569" t="e">
        <f t="shared" ref="J420:J485" si="1309">I420/D420</f>
        <v>#DIV/0!</v>
      </c>
      <c r="K420" s="43"/>
      <c r="L420" s="569"/>
      <c r="M420" s="193"/>
      <c r="N420" s="569"/>
      <c r="O420" s="43"/>
      <c r="P420" s="43"/>
      <c r="Q420" s="43"/>
      <c r="R420" s="43"/>
      <c r="S420" s="193"/>
      <c r="T420" s="43"/>
      <c r="U420" s="128"/>
      <c r="V420" s="629"/>
      <c r="W420" s="193"/>
      <c r="X420" s="629"/>
      <c r="Y420" s="43"/>
      <c r="Z420" s="629"/>
      <c r="AA420" s="43"/>
      <c r="AB420" s="43"/>
      <c r="AC420" s="193">
        <f t="shared" si="1270"/>
        <v>0</v>
      </c>
      <c r="AD420" s="575" t="e">
        <f t="shared" si="1271"/>
        <v>#DIV/0!</v>
      </c>
      <c r="AE420" s="128">
        <f>AE421</f>
        <v>0</v>
      </c>
      <c r="AF420" s="622"/>
      <c r="AG420" s="193"/>
      <c r="AH420" s="622" t="e">
        <f t="shared" si="1267"/>
        <v>#DIV/0!</v>
      </c>
      <c r="AI420" s="43"/>
      <c r="AJ420" s="43"/>
      <c r="AK420" s="193"/>
      <c r="AL420" s="43"/>
      <c r="AM420" s="43"/>
      <c r="AN420" s="43"/>
      <c r="AO420" s="43"/>
      <c r="AP420" s="43"/>
      <c r="AQ420" s="43"/>
      <c r="AR420" s="43"/>
      <c r="AS420" s="43"/>
      <c r="AT420" s="43"/>
      <c r="AU420" s="112">
        <f t="shared" ref="AU420:AU485" si="1310">AX420-F420</f>
        <v>0</v>
      </c>
      <c r="AV420" s="112">
        <f>AW420+AX420+AY420+AZ420</f>
        <v>0</v>
      </c>
      <c r="AW420" s="128">
        <f>AW421</f>
        <v>0</v>
      </c>
      <c r="AX420" s="128"/>
      <c r="AY420" s="43"/>
      <c r="AZ420" s="43"/>
      <c r="BA420" s="128">
        <f t="shared" si="1278"/>
        <v>0</v>
      </c>
      <c r="BB420" s="43"/>
      <c r="BC420" s="43"/>
      <c r="BD420" s="43"/>
      <c r="BE420" s="128">
        <f t="shared" ref="BE420" si="1311">BF420+BG420+BH420</f>
        <v>0</v>
      </c>
      <c r="BF420" s="128">
        <f t="shared" si="1307"/>
        <v>0</v>
      </c>
      <c r="BG420" s="43"/>
      <c r="BH420" s="43"/>
      <c r="BI420" s="112">
        <f>BJ420+BK420+BL420+BM420</f>
        <v>93000</v>
      </c>
      <c r="BJ420" s="128">
        <f>BJ421</f>
        <v>0</v>
      </c>
      <c r="BK420" s="128">
        <f>BK421</f>
        <v>93000</v>
      </c>
      <c r="BL420" s="43"/>
      <c r="BM420" s="43"/>
      <c r="BN420" s="128">
        <f t="shared" ref="BN420" si="1312">BO420+BP420+BQ420</f>
        <v>186000</v>
      </c>
      <c r="BO420" s="112">
        <f>BP420+BQ420+BR420+BS420</f>
        <v>93000</v>
      </c>
      <c r="BP420" s="128">
        <f>BP421</f>
        <v>0</v>
      </c>
      <c r="BQ420" s="128">
        <f>BQ421</f>
        <v>93000</v>
      </c>
      <c r="BR420" s="43"/>
      <c r="BS420" s="43"/>
      <c r="BT420" s="43">
        <f t="shared" ref="BT420" si="1313">BL420</f>
        <v>0</v>
      </c>
      <c r="BU420" s="43"/>
      <c r="BV420" s="112">
        <f>BW420+BX420+BY420+BZ420</f>
        <v>0</v>
      </c>
      <c r="BW420" s="128">
        <f>BW421</f>
        <v>0</v>
      </c>
      <c r="BX420" s="128"/>
      <c r="BY420" s="43"/>
      <c r="BZ420" s="43"/>
      <c r="CA420" s="128">
        <f t="shared" ref="CA420" si="1314">CB420+CC420+CD420</f>
        <v>0</v>
      </c>
      <c r="CB420" s="431"/>
      <c r="CC420" s="276"/>
      <c r="CD420" s="276"/>
      <c r="CE420" s="128">
        <f t="shared" ref="CE420" si="1315">CF420+CH420+CI420</f>
        <v>0</v>
      </c>
      <c r="CF420" s="431">
        <f t="shared" ref="CF420" si="1316">BW420</f>
        <v>0</v>
      </c>
      <c r="CG420" s="524"/>
      <c r="CH420" s="276">
        <f t="shared" ref="CH420" si="1317">BY420</f>
        <v>0</v>
      </c>
      <c r="CI420" s="276"/>
      <c r="CJ420" s="128"/>
      <c r="CK420" s="112">
        <f>CL420+CM420+CN420+CO420</f>
        <v>0</v>
      </c>
      <c r="CL420" s="128">
        <f>CL421</f>
        <v>0</v>
      </c>
      <c r="CM420" s="128"/>
      <c r="CN420" s="43"/>
      <c r="CO420" s="43"/>
    </row>
    <row r="421" spans="2:93" s="46" customFormat="1" ht="36.75" hidden="1" customHeight="1" x14ac:dyDescent="0.25">
      <c r="B421" s="206"/>
      <c r="C421" s="124" t="s">
        <v>39</v>
      </c>
      <c r="D421" s="188">
        <f t="shared" si="1304"/>
        <v>0</v>
      </c>
      <c r="E421" s="188">
        <v>0</v>
      </c>
      <c r="F421" s="188"/>
      <c r="G421" s="259"/>
      <c r="H421" s="259"/>
      <c r="I421" s="188">
        <f t="shared" si="1308"/>
        <v>0</v>
      </c>
      <c r="J421" s="569" t="e">
        <f t="shared" si="1309"/>
        <v>#DIV/0!</v>
      </c>
      <c r="K421" s="315"/>
      <c r="L421" s="569"/>
      <c r="M421" s="188"/>
      <c r="N421" s="569"/>
      <c r="O421" s="315"/>
      <c r="P421" s="315"/>
      <c r="Q421" s="315"/>
      <c r="R421" s="315"/>
      <c r="S421" s="188"/>
      <c r="T421" s="315"/>
      <c r="U421" s="130"/>
      <c r="V421" s="629"/>
      <c r="W421" s="188"/>
      <c r="X421" s="629"/>
      <c r="Y421" s="315"/>
      <c r="Z421" s="629"/>
      <c r="AA421" s="315"/>
      <c r="AB421" s="315"/>
      <c r="AC421" s="188">
        <f t="shared" si="1270"/>
        <v>0</v>
      </c>
      <c r="AD421" s="575" t="e">
        <f t="shared" si="1271"/>
        <v>#DIV/0!</v>
      </c>
      <c r="AE421" s="130">
        <v>0</v>
      </c>
      <c r="AF421" s="622"/>
      <c r="AG421" s="188"/>
      <c r="AH421" s="622" t="e">
        <f t="shared" si="1267"/>
        <v>#DIV/0!</v>
      </c>
      <c r="AI421" s="315"/>
      <c r="AJ421" s="315"/>
      <c r="AK421" s="188"/>
      <c r="AL421" s="315"/>
      <c r="AM421" s="315"/>
      <c r="AN421" s="315"/>
      <c r="AO421" s="315"/>
      <c r="AP421" s="315"/>
      <c r="AQ421" s="315"/>
      <c r="AR421" s="315"/>
      <c r="AS421" s="315"/>
      <c r="AT421" s="315"/>
      <c r="AU421" s="112">
        <f t="shared" si="1310"/>
        <v>0</v>
      </c>
      <c r="AV421" s="130">
        <f t="shared" ref="AV421" si="1318">AW421</f>
        <v>0</v>
      </c>
      <c r="AW421" s="130">
        <v>0</v>
      </c>
      <c r="AX421" s="130"/>
      <c r="AY421" s="315"/>
      <c r="AZ421" s="315"/>
      <c r="BA421" s="128">
        <f t="shared" si="1278"/>
        <v>0</v>
      </c>
      <c r="BB421" s="315"/>
      <c r="BC421" s="315"/>
      <c r="BD421" s="315"/>
      <c r="BE421" s="130">
        <f t="shared" si="1268"/>
        <v>0</v>
      </c>
      <c r="BF421" s="130">
        <f t="shared" si="1307"/>
        <v>0</v>
      </c>
      <c r="BG421" s="315"/>
      <c r="BH421" s="315"/>
      <c r="BI421" s="130">
        <f>BK421</f>
        <v>93000</v>
      </c>
      <c r="BJ421" s="130">
        <v>0</v>
      </c>
      <c r="BK421" s="130">
        <v>93000</v>
      </c>
      <c r="BL421" s="315"/>
      <c r="BM421" s="315"/>
      <c r="BN421" s="130">
        <f t="shared" si="1279"/>
        <v>186000</v>
      </c>
      <c r="BO421" s="130">
        <f>BQ421</f>
        <v>93000</v>
      </c>
      <c r="BP421" s="130">
        <v>0</v>
      </c>
      <c r="BQ421" s="130">
        <v>93000</v>
      </c>
      <c r="BR421" s="315"/>
      <c r="BS421" s="315"/>
      <c r="BT421" s="315">
        <f t="shared" si="1280"/>
        <v>0</v>
      </c>
      <c r="BU421" s="315"/>
      <c r="BV421" s="130">
        <f t="shared" si="1305"/>
        <v>0</v>
      </c>
      <c r="BW421" s="130">
        <v>0</v>
      </c>
      <c r="BX421" s="130"/>
      <c r="BY421" s="315"/>
      <c r="BZ421" s="315"/>
      <c r="CA421" s="130">
        <f t="shared" si="1282"/>
        <v>0</v>
      </c>
      <c r="CB421" s="188"/>
      <c r="CC421" s="259"/>
      <c r="CD421" s="259"/>
      <c r="CE421" s="130">
        <f t="shared" si="1283"/>
        <v>0</v>
      </c>
      <c r="CF421" s="188">
        <f t="shared" si="1284"/>
        <v>0</v>
      </c>
      <c r="CG421" s="188"/>
      <c r="CH421" s="259">
        <f t="shared" si="1269"/>
        <v>0</v>
      </c>
      <c r="CI421" s="259"/>
      <c r="CJ421" s="130"/>
      <c r="CK421" s="130">
        <f t="shared" si="1306"/>
        <v>0</v>
      </c>
      <c r="CL421" s="130">
        <v>0</v>
      </c>
      <c r="CM421" s="130"/>
      <c r="CN421" s="315"/>
      <c r="CO421" s="315"/>
    </row>
    <row r="422" spans="2:93" s="46" customFormat="1" ht="148.5" customHeight="1" x14ac:dyDescent="0.25">
      <c r="B422" s="206" t="s">
        <v>199</v>
      </c>
      <c r="C422" s="111" t="s">
        <v>257</v>
      </c>
      <c r="D422" s="193">
        <f>E422+F422+G422+H422</f>
        <v>48500</v>
      </c>
      <c r="E422" s="661">
        <v>0</v>
      </c>
      <c r="F422" s="661">
        <f>F423</f>
        <v>48500</v>
      </c>
      <c r="G422" s="259"/>
      <c r="H422" s="259"/>
      <c r="I422" s="193">
        <f t="shared" si="1308"/>
        <v>0</v>
      </c>
      <c r="J422" s="569">
        <v>0</v>
      </c>
      <c r="K422" s="315"/>
      <c r="L422" s="569"/>
      <c r="M422" s="193">
        <v>0</v>
      </c>
      <c r="N422" s="569"/>
      <c r="O422" s="315"/>
      <c r="P422" s="315"/>
      <c r="Q422" s="315"/>
      <c r="R422" s="315"/>
      <c r="S422" s="193"/>
      <c r="T422" s="315"/>
      <c r="U422" s="128"/>
      <c r="V422" s="629"/>
      <c r="W422" s="193"/>
      <c r="X422" s="629"/>
      <c r="Y422" s="315"/>
      <c r="Z422" s="629"/>
      <c r="AA422" s="315"/>
      <c r="AB422" s="315"/>
      <c r="AC422" s="193">
        <f t="shared" si="1270"/>
        <v>0</v>
      </c>
      <c r="AD422" s="575">
        <f t="shared" si="1271"/>
        <v>0</v>
      </c>
      <c r="AE422" s="128">
        <v>0</v>
      </c>
      <c r="AF422" s="622"/>
      <c r="AG422" s="193"/>
      <c r="AH422" s="622">
        <f t="shared" si="1267"/>
        <v>0</v>
      </c>
      <c r="AI422" s="315"/>
      <c r="AJ422" s="315"/>
      <c r="AK422" s="193"/>
      <c r="AL422" s="315"/>
      <c r="AM422" s="315"/>
      <c r="AN422" s="315"/>
      <c r="AO422" s="315"/>
      <c r="AP422" s="315"/>
      <c r="AQ422" s="315"/>
      <c r="AR422" s="315"/>
      <c r="AS422" s="315"/>
      <c r="AT422" s="315"/>
      <c r="AU422" s="112">
        <f t="shared" si="1310"/>
        <v>0</v>
      </c>
      <c r="AV422" s="112">
        <f>AW422+AX422+AY422+AZ422</f>
        <v>48500</v>
      </c>
      <c r="AW422" s="128">
        <v>0</v>
      </c>
      <c r="AX422" s="128">
        <v>48500</v>
      </c>
      <c r="AY422" s="315"/>
      <c r="AZ422" s="315"/>
      <c r="BA422" s="128">
        <f t="shared" si="1278"/>
        <v>0</v>
      </c>
      <c r="BB422" s="315"/>
      <c r="BC422" s="315"/>
      <c r="BD422" s="315"/>
      <c r="BE422" s="128">
        <f t="shared" si="1268"/>
        <v>0</v>
      </c>
      <c r="BF422" s="128">
        <f t="shared" si="1307"/>
        <v>0</v>
      </c>
      <c r="BG422" s="315"/>
      <c r="BH422" s="315"/>
      <c r="BI422" s="112">
        <f>BJ422+BK422+BL422+BM422</f>
        <v>97000</v>
      </c>
      <c r="BJ422" s="128">
        <f>BJ424</f>
        <v>0</v>
      </c>
      <c r="BK422" s="128">
        <f>BK424</f>
        <v>97000</v>
      </c>
      <c r="BL422" s="315"/>
      <c r="BM422" s="315"/>
      <c r="BN422" s="128"/>
      <c r="BO422" s="112">
        <f>BP422+BQ422+BR422+BS422</f>
        <v>97000</v>
      </c>
      <c r="BP422" s="128">
        <f>BP424</f>
        <v>0</v>
      </c>
      <c r="BQ422" s="128">
        <f>BQ424</f>
        <v>97000</v>
      </c>
      <c r="BR422" s="315"/>
      <c r="BS422" s="315"/>
      <c r="BT422" s="315">
        <f t="shared" si="1280"/>
        <v>0</v>
      </c>
      <c r="BU422" s="315"/>
      <c r="BV422" s="112">
        <f>BW422+BX422+BY422+BZ422</f>
        <v>0</v>
      </c>
      <c r="BW422" s="128">
        <f>BW424</f>
        <v>0</v>
      </c>
      <c r="BX422" s="128"/>
      <c r="BY422" s="315"/>
      <c r="BZ422" s="315"/>
      <c r="CA422" s="128">
        <f t="shared" si="1282"/>
        <v>0</v>
      </c>
      <c r="CB422" s="431"/>
      <c r="CC422" s="259"/>
      <c r="CD422" s="259"/>
      <c r="CE422" s="128">
        <f t="shared" si="1283"/>
        <v>0</v>
      </c>
      <c r="CF422" s="431">
        <f t="shared" si="1284"/>
        <v>0</v>
      </c>
      <c r="CG422" s="524"/>
      <c r="CH422" s="259">
        <f t="shared" si="1269"/>
        <v>0</v>
      </c>
      <c r="CI422" s="259"/>
      <c r="CJ422" s="128"/>
      <c r="CK422" s="112">
        <f>CL422+CM422+CN422+CO422</f>
        <v>0</v>
      </c>
      <c r="CL422" s="128">
        <f>CL424</f>
        <v>0</v>
      </c>
      <c r="CM422" s="128"/>
      <c r="CN422" s="315"/>
      <c r="CO422" s="315"/>
    </row>
    <row r="423" spans="2:93" s="44" customFormat="1" ht="46.5" hidden="1" customHeight="1" x14ac:dyDescent="0.25">
      <c r="B423" s="432"/>
      <c r="C423" s="111" t="s">
        <v>31</v>
      </c>
      <c r="D423" s="193">
        <f>E423+F423+G423+H423</f>
        <v>48500</v>
      </c>
      <c r="E423" s="661"/>
      <c r="F423" s="800">
        <f>F424</f>
        <v>48500</v>
      </c>
      <c r="G423" s="276"/>
      <c r="H423" s="276"/>
      <c r="I423" s="193">
        <f t="shared" si="1308"/>
        <v>0</v>
      </c>
      <c r="J423" s="569">
        <f t="shared" si="1309"/>
        <v>0</v>
      </c>
      <c r="K423" s="43"/>
      <c r="L423" s="569"/>
      <c r="M423" s="193"/>
      <c r="N423" s="569"/>
      <c r="O423" s="43"/>
      <c r="P423" s="43"/>
      <c r="Q423" s="43"/>
      <c r="R423" s="43"/>
      <c r="S423" s="193"/>
      <c r="T423" s="43"/>
      <c r="U423" s="128"/>
      <c r="V423" s="629"/>
      <c r="W423" s="193"/>
      <c r="X423" s="629"/>
      <c r="Y423" s="43"/>
      <c r="Z423" s="629"/>
      <c r="AA423" s="43"/>
      <c r="AB423" s="43"/>
      <c r="AC423" s="193">
        <f t="shared" si="1270"/>
        <v>0</v>
      </c>
      <c r="AD423" s="575">
        <f t="shared" si="1271"/>
        <v>0</v>
      </c>
      <c r="AE423" s="128">
        <f>AE424</f>
        <v>0</v>
      </c>
      <c r="AF423" s="622"/>
      <c r="AG423" s="193"/>
      <c r="AH423" s="622">
        <f t="shared" si="1267"/>
        <v>0</v>
      </c>
      <c r="AI423" s="43"/>
      <c r="AJ423" s="43"/>
      <c r="AK423" s="193"/>
      <c r="AL423" s="43"/>
      <c r="AM423" s="43"/>
      <c r="AN423" s="43"/>
      <c r="AO423" s="43"/>
      <c r="AP423" s="43"/>
      <c r="AQ423" s="43"/>
      <c r="AR423" s="43"/>
      <c r="AS423" s="43"/>
      <c r="AT423" s="43"/>
      <c r="AU423" s="112">
        <f t="shared" si="1310"/>
        <v>-48500</v>
      </c>
      <c r="AV423" s="112">
        <f>AW423+AX423+AY423+AZ423</f>
        <v>0</v>
      </c>
      <c r="AW423" s="128">
        <f>AW424</f>
        <v>0</v>
      </c>
      <c r="AX423" s="128"/>
      <c r="AY423" s="43"/>
      <c r="AZ423" s="43"/>
      <c r="BA423" s="128">
        <f t="shared" ref="BA423" si="1319">BB423+BC423+BD423</f>
        <v>0</v>
      </c>
      <c r="BB423" s="43"/>
      <c r="BC423" s="43"/>
      <c r="BD423" s="43"/>
      <c r="BE423" s="128">
        <f t="shared" si="1268"/>
        <v>0</v>
      </c>
      <c r="BF423" s="128">
        <f t="shared" si="1307"/>
        <v>0</v>
      </c>
      <c r="BG423" s="43"/>
      <c r="BH423" s="43"/>
      <c r="BI423" s="112">
        <f>BJ423+BK423+BL423+BM423</f>
        <v>97000</v>
      </c>
      <c r="BJ423" s="128">
        <f>BJ424</f>
        <v>0</v>
      </c>
      <c r="BK423" s="128">
        <f>BK424</f>
        <v>97000</v>
      </c>
      <c r="BL423" s="43"/>
      <c r="BM423" s="43"/>
      <c r="BN423" s="128"/>
      <c r="BO423" s="112">
        <f>BP423+BQ423+BR423+BS423</f>
        <v>97000</v>
      </c>
      <c r="BP423" s="128">
        <f>BP424</f>
        <v>0</v>
      </c>
      <c r="BQ423" s="128">
        <f>BQ424</f>
        <v>97000</v>
      </c>
      <c r="BR423" s="43"/>
      <c r="BS423" s="43"/>
      <c r="BT423" s="43">
        <f t="shared" si="1280"/>
        <v>0</v>
      </c>
      <c r="BU423" s="43"/>
      <c r="BV423" s="112">
        <f>BW423+BX423+BY423+BZ423</f>
        <v>0</v>
      </c>
      <c r="BW423" s="128">
        <f>BW424</f>
        <v>0</v>
      </c>
      <c r="BX423" s="128"/>
      <c r="BY423" s="43"/>
      <c r="BZ423" s="43"/>
      <c r="CA423" s="128">
        <f t="shared" si="1282"/>
        <v>0</v>
      </c>
      <c r="CB423" s="431"/>
      <c r="CC423" s="276"/>
      <c r="CD423" s="276"/>
      <c r="CE423" s="128">
        <f t="shared" si="1283"/>
        <v>0</v>
      </c>
      <c r="CF423" s="431">
        <f t="shared" si="1284"/>
        <v>0</v>
      </c>
      <c r="CG423" s="524"/>
      <c r="CH423" s="276">
        <f t="shared" si="1269"/>
        <v>0</v>
      </c>
      <c r="CI423" s="276"/>
      <c r="CJ423" s="128"/>
      <c r="CK423" s="112">
        <f>CL423+CM423+CN423+CO423</f>
        <v>0</v>
      </c>
      <c r="CL423" s="128">
        <f>CL424</f>
        <v>0</v>
      </c>
      <c r="CM423" s="128"/>
      <c r="CN423" s="43"/>
      <c r="CO423" s="43"/>
    </row>
    <row r="424" spans="2:93" s="46" customFormat="1" ht="36.75" hidden="1" customHeight="1" x14ac:dyDescent="0.25">
      <c r="B424" s="206"/>
      <c r="C424" s="124" t="s">
        <v>39</v>
      </c>
      <c r="D424" s="188">
        <f>F424</f>
        <v>48500</v>
      </c>
      <c r="F424" s="188">
        <v>48500</v>
      </c>
      <c r="G424" s="259"/>
      <c r="H424" s="259"/>
      <c r="I424" s="188">
        <f t="shared" si="1308"/>
        <v>0</v>
      </c>
      <c r="J424" s="569">
        <f t="shared" si="1309"/>
        <v>0</v>
      </c>
      <c r="K424" s="315"/>
      <c r="L424" s="569"/>
      <c r="M424" s="188"/>
      <c r="N424" s="569"/>
      <c r="O424" s="315"/>
      <c r="P424" s="315"/>
      <c r="Q424" s="315"/>
      <c r="R424" s="315"/>
      <c r="S424" s="188"/>
      <c r="T424" s="315"/>
      <c r="U424" s="130"/>
      <c r="V424" s="629"/>
      <c r="W424" s="188"/>
      <c r="X424" s="629"/>
      <c r="Y424" s="315"/>
      <c r="Z424" s="629"/>
      <c r="AA424" s="315"/>
      <c r="AB424" s="315"/>
      <c r="AC424" s="188">
        <f t="shared" si="1270"/>
        <v>0</v>
      </c>
      <c r="AD424" s="575">
        <f t="shared" si="1271"/>
        <v>0</v>
      </c>
      <c r="AE424" s="130">
        <v>0</v>
      </c>
      <c r="AF424" s="622"/>
      <c r="AG424" s="188"/>
      <c r="AH424" s="622" t="e">
        <f>AG424/#REF!</f>
        <v>#REF!</v>
      </c>
      <c r="AI424" s="315"/>
      <c r="AJ424" s="315"/>
      <c r="AK424" s="188"/>
      <c r="AL424" s="315"/>
      <c r="AM424" s="315"/>
      <c r="AN424" s="315"/>
      <c r="AO424" s="315"/>
      <c r="AP424" s="315"/>
      <c r="AQ424" s="315"/>
      <c r="AR424" s="315"/>
      <c r="AS424" s="315"/>
      <c r="AT424" s="315"/>
      <c r="AU424" s="112" t="e">
        <f>AX424-#REF!</f>
        <v>#REF!</v>
      </c>
      <c r="AV424" s="130">
        <f>AW424</f>
        <v>0</v>
      </c>
      <c r="AW424" s="130">
        <v>0</v>
      </c>
      <c r="AX424" s="130"/>
      <c r="AY424" s="315"/>
      <c r="AZ424" s="315"/>
      <c r="BA424" s="128">
        <f t="shared" si="1278"/>
        <v>0</v>
      </c>
      <c r="BB424" s="315"/>
      <c r="BC424" s="315"/>
      <c r="BD424" s="315"/>
      <c r="BE424" s="130">
        <f t="shared" si="1268"/>
        <v>48500</v>
      </c>
      <c r="BF424" s="130">
        <f>F424</f>
        <v>48500</v>
      </c>
      <c r="BG424" s="315"/>
      <c r="BH424" s="315"/>
      <c r="BI424" s="130">
        <f>BK424</f>
        <v>97000</v>
      </c>
      <c r="BJ424" s="130">
        <v>0</v>
      </c>
      <c r="BK424" s="130">
        <v>97000</v>
      </c>
      <c r="BL424" s="315"/>
      <c r="BM424" s="315"/>
      <c r="BN424" s="130"/>
      <c r="BO424" s="130">
        <f>BQ424</f>
        <v>97000</v>
      </c>
      <c r="BP424" s="130">
        <v>0</v>
      </c>
      <c r="BQ424" s="130">
        <v>97000</v>
      </c>
      <c r="BR424" s="315"/>
      <c r="BS424" s="315"/>
      <c r="BT424" s="315">
        <f t="shared" si="1280"/>
        <v>0</v>
      </c>
      <c r="BU424" s="315"/>
      <c r="BV424" s="130">
        <f t="shared" si="1305"/>
        <v>0</v>
      </c>
      <c r="BW424" s="130">
        <v>0</v>
      </c>
      <c r="BX424" s="130"/>
      <c r="BY424" s="315"/>
      <c r="BZ424" s="315"/>
      <c r="CA424" s="130">
        <f t="shared" si="1282"/>
        <v>0</v>
      </c>
      <c r="CB424" s="188"/>
      <c r="CC424" s="259"/>
      <c r="CD424" s="259"/>
      <c r="CE424" s="130">
        <f t="shared" si="1283"/>
        <v>0</v>
      </c>
      <c r="CF424" s="188">
        <f t="shared" si="1284"/>
        <v>0</v>
      </c>
      <c r="CG424" s="188"/>
      <c r="CH424" s="259">
        <f t="shared" si="1269"/>
        <v>0</v>
      </c>
      <c r="CI424" s="259"/>
      <c r="CJ424" s="130"/>
      <c r="CK424" s="130">
        <f t="shared" si="1306"/>
        <v>0</v>
      </c>
      <c r="CL424" s="130">
        <v>0</v>
      </c>
      <c r="CM424" s="130"/>
      <c r="CN424" s="315"/>
      <c r="CO424" s="315"/>
    </row>
    <row r="425" spans="2:93" s="46" customFormat="1" ht="156" hidden="1" customHeight="1" x14ac:dyDescent="0.25">
      <c r="B425" s="206" t="s">
        <v>201</v>
      </c>
      <c r="C425" s="111" t="s">
        <v>259</v>
      </c>
      <c r="D425" s="193">
        <f>E425+F425+G425+H425</f>
        <v>0</v>
      </c>
      <c r="E425" s="661">
        <v>0</v>
      </c>
      <c r="F425" s="661"/>
      <c r="G425" s="259"/>
      <c r="H425" s="259"/>
      <c r="I425" s="193">
        <f t="shared" si="1308"/>
        <v>0</v>
      </c>
      <c r="J425" s="569">
        <v>0</v>
      </c>
      <c r="K425" s="315"/>
      <c r="L425" s="569"/>
      <c r="M425" s="193"/>
      <c r="N425" s="569"/>
      <c r="O425" s="315"/>
      <c r="P425" s="315"/>
      <c r="Q425" s="315"/>
      <c r="R425" s="315"/>
      <c r="S425" s="193"/>
      <c r="T425" s="315"/>
      <c r="U425" s="128"/>
      <c r="V425" s="629"/>
      <c r="W425" s="193"/>
      <c r="X425" s="629"/>
      <c r="Y425" s="315"/>
      <c r="Z425" s="629"/>
      <c r="AA425" s="315"/>
      <c r="AB425" s="315"/>
      <c r="AC425" s="193">
        <f t="shared" si="1270"/>
        <v>0</v>
      </c>
      <c r="AD425" s="575" t="e">
        <f t="shared" si="1271"/>
        <v>#DIV/0!</v>
      </c>
      <c r="AE425" s="128">
        <v>0</v>
      </c>
      <c r="AF425" s="622"/>
      <c r="AG425" s="193"/>
      <c r="AH425" s="622" t="e">
        <f t="shared" si="1267"/>
        <v>#DIV/0!</v>
      </c>
      <c r="AI425" s="315"/>
      <c r="AJ425" s="315"/>
      <c r="AK425" s="193"/>
      <c r="AL425" s="315"/>
      <c r="AM425" s="315"/>
      <c r="AN425" s="315"/>
      <c r="AO425" s="315"/>
      <c r="AP425" s="315"/>
      <c r="AQ425" s="315"/>
      <c r="AR425" s="315"/>
      <c r="AS425" s="315"/>
      <c r="AT425" s="315"/>
      <c r="AU425" s="112">
        <f t="shared" si="1310"/>
        <v>0</v>
      </c>
      <c r="AV425" s="112">
        <f>AW425+AX425+AY425+AZ425</f>
        <v>0</v>
      </c>
      <c r="AW425" s="128">
        <v>0</v>
      </c>
      <c r="AX425" s="128"/>
      <c r="AY425" s="315"/>
      <c r="AZ425" s="315"/>
      <c r="BA425" s="128">
        <f t="shared" si="1278"/>
        <v>0</v>
      </c>
      <c r="BB425" s="315"/>
      <c r="BC425" s="315"/>
      <c r="BD425" s="315"/>
      <c r="BE425" s="128">
        <f t="shared" si="1268"/>
        <v>0</v>
      </c>
      <c r="BF425" s="128">
        <f t="shared" si="1307"/>
        <v>0</v>
      </c>
      <c r="BG425" s="315"/>
      <c r="BH425" s="315"/>
      <c r="BI425" s="112">
        <f>BJ425+BK425+BL425+BM425</f>
        <v>80000</v>
      </c>
      <c r="BJ425" s="128">
        <f>BJ427</f>
        <v>0</v>
      </c>
      <c r="BK425" s="128">
        <f>BK427</f>
        <v>80000</v>
      </c>
      <c r="BL425" s="315"/>
      <c r="BM425" s="315"/>
      <c r="BN425" s="128">
        <f>BN426</f>
        <v>-80000</v>
      </c>
      <c r="BO425" s="112">
        <f>BP425+BQ425+BR425+BS425</f>
        <v>0</v>
      </c>
      <c r="BP425" s="128">
        <f>BP427</f>
        <v>0</v>
      </c>
      <c r="BQ425" s="128">
        <f>BQ427</f>
        <v>0</v>
      </c>
      <c r="BR425" s="315"/>
      <c r="BS425" s="315"/>
      <c r="BT425" s="315">
        <f t="shared" si="1280"/>
        <v>0</v>
      </c>
      <c r="BU425" s="315"/>
      <c r="BV425" s="112">
        <f>BW425+BX425+BY425+BZ425</f>
        <v>0</v>
      </c>
      <c r="BW425" s="128">
        <f>BW427</f>
        <v>0</v>
      </c>
      <c r="BX425" s="128"/>
      <c r="BY425" s="315"/>
      <c r="BZ425" s="315"/>
      <c r="CA425" s="128">
        <f t="shared" si="1282"/>
        <v>0</v>
      </c>
      <c r="CB425" s="431"/>
      <c r="CC425" s="259"/>
      <c r="CD425" s="259"/>
      <c r="CE425" s="128">
        <f t="shared" si="1283"/>
        <v>0</v>
      </c>
      <c r="CF425" s="431">
        <f t="shared" si="1284"/>
        <v>0</v>
      </c>
      <c r="CG425" s="524"/>
      <c r="CH425" s="259">
        <f t="shared" si="1269"/>
        <v>0</v>
      </c>
      <c r="CI425" s="259"/>
      <c r="CJ425" s="128"/>
      <c r="CK425" s="112">
        <f>CL425+CM425+CN425+CO425</f>
        <v>0</v>
      </c>
      <c r="CL425" s="128">
        <f>CL427</f>
        <v>0</v>
      </c>
      <c r="CM425" s="128"/>
      <c r="CN425" s="315"/>
      <c r="CO425" s="315"/>
    </row>
    <row r="426" spans="2:93" s="44" customFormat="1" ht="46.5" hidden="1" customHeight="1" x14ac:dyDescent="0.25">
      <c r="B426" s="432"/>
      <c r="C426" s="111" t="s">
        <v>31</v>
      </c>
      <c r="D426" s="193">
        <f>E426+F426+G426+H426</f>
        <v>0</v>
      </c>
      <c r="E426" s="661">
        <f>E427</f>
        <v>0</v>
      </c>
      <c r="F426" s="661"/>
      <c r="G426" s="276"/>
      <c r="H426" s="276"/>
      <c r="I426" s="193">
        <f t="shared" si="1308"/>
        <v>0</v>
      </c>
      <c r="J426" s="569" t="e">
        <f t="shared" si="1309"/>
        <v>#DIV/0!</v>
      </c>
      <c r="K426" s="43"/>
      <c r="L426" s="569"/>
      <c r="M426" s="193"/>
      <c r="N426" s="569"/>
      <c r="O426" s="43"/>
      <c r="P426" s="43"/>
      <c r="Q426" s="43"/>
      <c r="R426" s="43"/>
      <c r="S426" s="193"/>
      <c r="T426" s="43"/>
      <c r="U426" s="128"/>
      <c r="V426" s="629"/>
      <c r="W426" s="193"/>
      <c r="X426" s="629"/>
      <c r="Y426" s="43"/>
      <c r="Z426" s="629"/>
      <c r="AA426" s="43"/>
      <c r="AB426" s="43"/>
      <c r="AC426" s="193">
        <f t="shared" si="1270"/>
        <v>0</v>
      </c>
      <c r="AD426" s="575" t="e">
        <f t="shared" si="1271"/>
        <v>#DIV/0!</v>
      </c>
      <c r="AE426" s="128">
        <f>AE427</f>
        <v>0</v>
      </c>
      <c r="AF426" s="622"/>
      <c r="AG426" s="193"/>
      <c r="AH426" s="622" t="e">
        <f t="shared" si="1267"/>
        <v>#DIV/0!</v>
      </c>
      <c r="AI426" s="43"/>
      <c r="AJ426" s="43"/>
      <c r="AK426" s="193"/>
      <c r="AL426" s="43"/>
      <c r="AM426" s="43"/>
      <c r="AN426" s="43"/>
      <c r="AO426" s="43"/>
      <c r="AP426" s="43"/>
      <c r="AQ426" s="43"/>
      <c r="AR426" s="43"/>
      <c r="AS426" s="43"/>
      <c r="AT426" s="43"/>
      <c r="AU426" s="112">
        <f t="shared" si="1310"/>
        <v>0</v>
      </c>
      <c r="AV426" s="112">
        <f>AW426+AX426+AY426+AZ426</f>
        <v>0</v>
      </c>
      <c r="AW426" s="128">
        <f>AW427</f>
        <v>0</v>
      </c>
      <c r="AX426" s="128"/>
      <c r="AY426" s="43"/>
      <c r="AZ426" s="43"/>
      <c r="BA426" s="128">
        <f t="shared" ref="BA426" si="1320">BB426+BC426+BD426</f>
        <v>0</v>
      </c>
      <c r="BB426" s="43"/>
      <c r="BC426" s="43"/>
      <c r="BD426" s="43"/>
      <c r="BE426" s="128">
        <f t="shared" si="1268"/>
        <v>0</v>
      </c>
      <c r="BF426" s="128">
        <f t="shared" si="1307"/>
        <v>0</v>
      </c>
      <c r="BG426" s="43"/>
      <c r="BH426" s="43"/>
      <c r="BI426" s="112">
        <f>BJ426+BK426+BL426+BM426</f>
        <v>80000</v>
      </c>
      <c r="BJ426" s="128">
        <f>BJ427</f>
        <v>0</v>
      </c>
      <c r="BK426" s="128">
        <f>BK427</f>
        <v>80000</v>
      </c>
      <c r="BL426" s="43"/>
      <c r="BM426" s="43"/>
      <c r="BN426" s="128">
        <f>BN427</f>
        <v>-80000</v>
      </c>
      <c r="BO426" s="112">
        <f>BP426+BQ426+BR426+BS426</f>
        <v>0</v>
      </c>
      <c r="BP426" s="128">
        <f>BP427</f>
        <v>0</v>
      </c>
      <c r="BQ426" s="128">
        <f>BQ427</f>
        <v>0</v>
      </c>
      <c r="BR426" s="43"/>
      <c r="BS426" s="43"/>
      <c r="BT426" s="43">
        <f t="shared" si="1280"/>
        <v>0</v>
      </c>
      <c r="BU426" s="43"/>
      <c r="BV426" s="112">
        <f>BW426+BX426+BY426+BZ426</f>
        <v>0</v>
      </c>
      <c r="BW426" s="128">
        <f>BW427</f>
        <v>0</v>
      </c>
      <c r="BX426" s="128"/>
      <c r="BY426" s="43"/>
      <c r="BZ426" s="43"/>
      <c r="CA426" s="128">
        <f t="shared" si="1282"/>
        <v>0</v>
      </c>
      <c r="CB426" s="431"/>
      <c r="CC426" s="276"/>
      <c r="CD426" s="276"/>
      <c r="CE426" s="128">
        <f t="shared" si="1283"/>
        <v>0</v>
      </c>
      <c r="CF426" s="431">
        <f t="shared" si="1284"/>
        <v>0</v>
      </c>
      <c r="CG426" s="524"/>
      <c r="CH426" s="276">
        <f t="shared" si="1269"/>
        <v>0</v>
      </c>
      <c r="CI426" s="276"/>
      <c r="CJ426" s="128"/>
      <c r="CK426" s="112">
        <f>CL426+CM426+CN426+CO426</f>
        <v>0</v>
      </c>
      <c r="CL426" s="128">
        <f>CL427</f>
        <v>0</v>
      </c>
      <c r="CM426" s="128"/>
      <c r="CN426" s="43"/>
      <c r="CO426" s="43"/>
    </row>
    <row r="427" spans="2:93" s="46" customFormat="1" ht="36.75" hidden="1" customHeight="1" x14ac:dyDescent="0.25">
      <c r="B427" s="206"/>
      <c r="C427" s="124" t="s">
        <v>39</v>
      </c>
      <c r="D427" s="188">
        <f>E427</f>
        <v>0</v>
      </c>
      <c r="E427" s="188">
        <v>0</v>
      </c>
      <c r="F427" s="188"/>
      <c r="G427" s="259"/>
      <c r="H427" s="259"/>
      <c r="I427" s="188">
        <f t="shared" si="1308"/>
        <v>0</v>
      </c>
      <c r="J427" s="569" t="e">
        <f t="shared" si="1309"/>
        <v>#DIV/0!</v>
      </c>
      <c r="K427" s="315"/>
      <c r="L427" s="569"/>
      <c r="M427" s="188"/>
      <c r="N427" s="569"/>
      <c r="O427" s="315"/>
      <c r="P427" s="315"/>
      <c r="Q427" s="315"/>
      <c r="R427" s="315"/>
      <c r="S427" s="188"/>
      <c r="T427" s="315"/>
      <c r="U427" s="130"/>
      <c r="V427" s="629"/>
      <c r="W427" s="188"/>
      <c r="X427" s="629"/>
      <c r="Y427" s="315"/>
      <c r="Z427" s="629"/>
      <c r="AA427" s="315"/>
      <c r="AB427" s="315"/>
      <c r="AC427" s="188">
        <f t="shared" si="1270"/>
        <v>0</v>
      </c>
      <c r="AD427" s="575" t="e">
        <f t="shared" si="1271"/>
        <v>#DIV/0!</v>
      </c>
      <c r="AE427" s="130">
        <v>0</v>
      </c>
      <c r="AF427" s="622"/>
      <c r="AG427" s="188"/>
      <c r="AH427" s="622" t="e">
        <f t="shared" si="1267"/>
        <v>#DIV/0!</v>
      </c>
      <c r="AI427" s="315"/>
      <c r="AJ427" s="315"/>
      <c r="AK427" s="188"/>
      <c r="AL427" s="315"/>
      <c r="AM427" s="315"/>
      <c r="AN427" s="315"/>
      <c r="AO427" s="315"/>
      <c r="AP427" s="315"/>
      <c r="AQ427" s="315"/>
      <c r="AR427" s="315"/>
      <c r="AS427" s="315"/>
      <c r="AT427" s="315"/>
      <c r="AU427" s="112">
        <f t="shared" si="1310"/>
        <v>0</v>
      </c>
      <c r="AV427" s="130">
        <f>AW427</f>
        <v>0</v>
      </c>
      <c r="AW427" s="130">
        <v>0</v>
      </c>
      <c r="AX427" s="130"/>
      <c r="AY427" s="315"/>
      <c r="AZ427" s="315"/>
      <c r="BA427" s="102">
        <f t="shared" si="1278"/>
        <v>0</v>
      </c>
      <c r="BB427" s="315"/>
      <c r="BC427" s="315"/>
      <c r="BD427" s="315"/>
      <c r="BE427" s="130">
        <f t="shared" si="1268"/>
        <v>0</v>
      </c>
      <c r="BF427" s="130">
        <f t="shared" si="1307"/>
        <v>0</v>
      </c>
      <c r="BG427" s="315"/>
      <c r="BH427" s="315"/>
      <c r="BI427" s="130">
        <f>BK427</f>
        <v>80000</v>
      </c>
      <c r="BJ427" s="130">
        <v>0</v>
      </c>
      <c r="BK427" s="130">
        <v>80000</v>
      </c>
      <c r="BL427" s="315"/>
      <c r="BM427" s="315"/>
      <c r="BN427" s="130">
        <f>BQ427-BK427</f>
        <v>-80000</v>
      </c>
      <c r="BO427" s="130">
        <f>BQ427</f>
        <v>0</v>
      </c>
      <c r="BP427" s="130">
        <v>0</v>
      </c>
      <c r="BQ427" s="130">
        <v>0</v>
      </c>
      <c r="BR427" s="315"/>
      <c r="BS427" s="315"/>
      <c r="BT427" s="315">
        <f t="shared" si="1280"/>
        <v>0</v>
      </c>
      <c r="BU427" s="315"/>
      <c r="BV427" s="130">
        <f t="shared" si="1305"/>
        <v>0</v>
      </c>
      <c r="BW427" s="130">
        <v>0</v>
      </c>
      <c r="BX427" s="130"/>
      <c r="BY427" s="315"/>
      <c r="BZ427" s="315"/>
      <c r="CA427" s="130">
        <f t="shared" si="1282"/>
        <v>0</v>
      </c>
      <c r="CB427" s="188"/>
      <c r="CC427" s="259"/>
      <c r="CD427" s="259"/>
      <c r="CE427" s="130">
        <f t="shared" si="1283"/>
        <v>0</v>
      </c>
      <c r="CF427" s="188">
        <f t="shared" si="1284"/>
        <v>0</v>
      </c>
      <c r="CG427" s="188"/>
      <c r="CH427" s="259">
        <f t="shared" si="1269"/>
        <v>0</v>
      </c>
      <c r="CI427" s="259"/>
      <c r="CJ427" s="130"/>
      <c r="CK427" s="130">
        <f t="shared" si="1306"/>
        <v>0</v>
      </c>
      <c r="CL427" s="130">
        <v>0</v>
      </c>
      <c r="CM427" s="130"/>
      <c r="CN427" s="315"/>
      <c r="CO427" s="315"/>
    </row>
    <row r="428" spans="2:93" s="46" customFormat="1" ht="174.75" customHeight="1" x14ac:dyDescent="0.25">
      <c r="B428" s="206" t="s">
        <v>200</v>
      </c>
      <c r="C428" s="111" t="s">
        <v>390</v>
      </c>
      <c r="D428" s="193">
        <f>E428+F428+G428+H428</f>
        <v>68536.600000000006</v>
      </c>
      <c r="E428" s="661">
        <f>E429</f>
        <v>0</v>
      </c>
      <c r="F428" s="661">
        <f>F429</f>
        <v>68536.600000000006</v>
      </c>
      <c r="G428" s="259"/>
      <c r="H428" s="259"/>
      <c r="I428" s="193">
        <f t="shared" si="1308"/>
        <v>0</v>
      </c>
      <c r="J428" s="569">
        <f t="shared" si="1309"/>
        <v>0</v>
      </c>
      <c r="K428" s="315"/>
      <c r="L428" s="569"/>
      <c r="M428" s="193"/>
      <c r="N428" s="569"/>
      <c r="O428" s="315"/>
      <c r="P428" s="315"/>
      <c r="Q428" s="315"/>
      <c r="R428" s="315"/>
      <c r="S428" s="193"/>
      <c r="T428" s="315"/>
      <c r="U428" s="128"/>
      <c r="V428" s="629"/>
      <c r="W428" s="193"/>
      <c r="X428" s="629"/>
      <c r="Y428" s="315"/>
      <c r="Z428" s="629"/>
      <c r="AA428" s="315"/>
      <c r="AB428" s="315"/>
      <c r="AC428" s="193">
        <f t="shared" si="1270"/>
        <v>0</v>
      </c>
      <c r="AD428" s="575">
        <f t="shared" si="1271"/>
        <v>0</v>
      </c>
      <c r="AE428" s="128">
        <f>AE429</f>
        <v>0</v>
      </c>
      <c r="AF428" s="622"/>
      <c r="AG428" s="193">
        <f>AG429</f>
        <v>0</v>
      </c>
      <c r="AH428" s="622">
        <f t="shared" si="1267"/>
        <v>0</v>
      </c>
      <c r="AI428" s="315"/>
      <c r="AJ428" s="315"/>
      <c r="AK428" s="193"/>
      <c r="AL428" s="315"/>
      <c r="AM428" s="315"/>
      <c r="AN428" s="315"/>
      <c r="AO428" s="315"/>
      <c r="AP428" s="315"/>
      <c r="AQ428" s="315"/>
      <c r="AR428" s="315"/>
      <c r="AS428" s="315"/>
      <c r="AT428" s="315"/>
      <c r="AU428" s="112">
        <f t="shared" si="1310"/>
        <v>0</v>
      </c>
      <c r="AV428" s="112">
        <f>AW428+AX428+AY428+AZ428</f>
        <v>68536.600000000006</v>
      </c>
      <c r="AW428" s="128">
        <f>AW429</f>
        <v>0</v>
      </c>
      <c r="AX428" s="128">
        <f>AX429</f>
        <v>68536.600000000006</v>
      </c>
      <c r="AY428" s="315"/>
      <c r="AZ428" s="315"/>
      <c r="BA428" s="102"/>
      <c r="BB428" s="315"/>
      <c r="BC428" s="315"/>
      <c r="BD428" s="315"/>
      <c r="BE428" s="128"/>
      <c r="BF428" s="128"/>
      <c r="BG428" s="315"/>
      <c r="BH428" s="315"/>
      <c r="BI428" s="112">
        <f>BJ428+BK428+BL428+BM428</f>
        <v>150000</v>
      </c>
      <c r="BJ428" s="128">
        <f>BJ429</f>
        <v>0</v>
      </c>
      <c r="BK428" s="128">
        <f>BK429</f>
        <v>150000</v>
      </c>
      <c r="BL428" s="315"/>
      <c r="BM428" s="315"/>
      <c r="BN428" s="128"/>
      <c r="BO428" s="112">
        <f>BP428+BQ428+BR428+BS428</f>
        <v>150000</v>
      </c>
      <c r="BP428" s="128">
        <f>BP429</f>
        <v>0</v>
      </c>
      <c r="BQ428" s="128">
        <f>BQ429</f>
        <v>150000</v>
      </c>
      <c r="BR428" s="315"/>
      <c r="BS428" s="315"/>
      <c r="BT428" s="315"/>
      <c r="BU428" s="315"/>
      <c r="BV428" s="112">
        <f>BW428+BX428+BY428+BZ428</f>
        <v>177803.90359999999</v>
      </c>
      <c r="BW428" s="128">
        <f>BW429</f>
        <v>0</v>
      </c>
      <c r="BX428" s="128">
        <f>BX429</f>
        <v>177803.90359999999</v>
      </c>
      <c r="BY428" s="315"/>
      <c r="BZ428" s="315"/>
      <c r="CA428" s="128"/>
      <c r="CB428" s="431"/>
      <c r="CC428" s="259"/>
      <c r="CD428" s="259"/>
      <c r="CE428" s="128">
        <f>CG428</f>
        <v>177803.90359999999</v>
      </c>
      <c r="CF428" s="431"/>
      <c r="CG428" s="128">
        <f>CG429</f>
        <v>177803.90359999999</v>
      </c>
      <c r="CH428" s="259"/>
      <c r="CI428" s="259"/>
      <c r="CJ428" s="128"/>
      <c r="CK428" s="112">
        <f>CL428+CM428+CN428+CO428</f>
        <v>177803.90359999999</v>
      </c>
      <c r="CL428" s="128">
        <f>CL429</f>
        <v>0</v>
      </c>
      <c r="CM428" s="128">
        <f>CM429</f>
        <v>177803.90359999999</v>
      </c>
      <c r="CN428" s="315"/>
      <c r="CO428" s="315"/>
    </row>
    <row r="429" spans="2:93" s="44" customFormat="1" ht="46.5" hidden="1" customHeight="1" x14ac:dyDescent="0.25">
      <c r="B429" s="432"/>
      <c r="C429" s="111" t="s">
        <v>31</v>
      </c>
      <c r="D429" s="193">
        <f>E429+F429+G429+H429</f>
        <v>68536.600000000006</v>
      </c>
      <c r="E429" s="661">
        <f>E430</f>
        <v>0</v>
      </c>
      <c r="F429" s="661">
        <f>F430</f>
        <v>68536.600000000006</v>
      </c>
      <c r="G429" s="276"/>
      <c r="H429" s="276"/>
      <c r="I429" s="193">
        <f t="shared" si="1308"/>
        <v>0</v>
      </c>
      <c r="J429" s="569">
        <f t="shared" si="1309"/>
        <v>0</v>
      </c>
      <c r="K429" s="43"/>
      <c r="L429" s="569"/>
      <c r="M429" s="193">
        <f>M430</f>
        <v>0</v>
      </c>
      <c r="N429" s="569"/>
      <c r="O429" s="43"/>
      <c r="P429" s="43"/>
      <c r="Q429" s="43"/>
      <c r="R429" s="43"/>
      <c r="S429" s="193"/>
      <c r="T429" s="43"/>
      <c r="U429" s="128">
        <f>U430</f>
        <v>0</v>
      </c>
      <c r="V429" s="629"/>
      <c r="W429" s="193"/>
      <c r="X429" s="629">
        <f t="shared" ref="X429:X449" si="1321">W429/F429</f>
        <v>0</v>
      </c>
      <c r="Y429" s="43"/>
      <c r="Z429" s="629"/>
      <c r="AA429" s="43"/>
      <c r="AB429" s="43"/>
      <c r="AC429" s="193">
        <f t="shared" si="1270"/>
        <v>0</v>
      </c>
      <c r="AD429" s="575">
        <f t="shared" si="1271"/>
        <v>0</v>
      </c>
      <c r="AE429" s="128">
        <f>AE430</f>
        <v>0</v>
      </c>
      <c r="AF429" s="622"/>
      <c r="AG429" s="193">
        <f>AG430+AG431+AG432</f>
        <v>0</v>
      </c>
      <c r="AH429" s="622">
        <f t="shared" si="1267"/>
        <v>0</v>
      </c>
      <c r="AI429" s="43"/>
      <c r="AJ429" s="43"/>
      <c r="AK429" s="193"/>
      <c r="AL429" s="43"/>
      <c r="AM429" s="43"/>
      <c r="AN429" s="43"/>
      <c r="AO429" s="43"/>
      <c r="AP429" s="43"/>
      <c r="AQ429" s="43"/>
      <c r="AR429" s="43"/>
      <c r="AS429" s="43"/>
      <c r="AT429" s="43"/>
      <c r="AU429" s="112">
        <f t="shared" si="1310"/>
        <v>0</v>
      </c>
      <c r="AV429" s="112">
        <f>AW429+AX429+AY429+AZ429</f>
        <v>68536.600000000006</v>
      </c>
      <c r="AW429" s="128">
        <f>AW430</f>
        <v>0</v>
      </c>
      <c r="AX429" s="128">
        <f>AX430</f>
        <v>68536.600000000006</v>
      </c>
      <c r="AY429" s="43"/>
      <c r="AZ429" s="43"/>
      <c r="BA429" s="128">
        <f t="shared" ref="BA429" si="1322">BB429+BC429+BD429</f>
        <v>0</v>
      </c>
      <c r="BB429" s="43"/>
      <c r="BC429" s="43"/>
      <c r="BD429" s="43"/>
      <c r="BE429" s="128">
        <f t="shared" ref="BE429" si="1323">BF429+BG429+BH429</f>
        <v>0</v>
      </c>
      <c r="BF429" s="128">
        <f>E429</f>
        <v>0</v>
      </c>
      <c r="BG429" s="43"/>
      <c r="BH429" s="43"/>
      <c r="BI429" s="112">
        <f>BJ429+BK429+BL429+BM429</f>
        <v>150000</v>
      </c>
      <c r="BJ429" s="128">
        <f>BJ430</f>
        <v>0</v>
      </c>
      <c r="BK429" s="128">
        <f>BK430</f>
        <v>150000</v>
      </c>
      <c r="BL429" s="43"/>
      <c r="BM429" s="43"/>
      <c r="BN429" s="128"/>
      <c r="BO429" s="112">
        <f>BP429+BQ429+BR429+BS429</f>
        <v>150000</v>
      </c>
      <c r="BP429" s="128">
        <f>BP430</f>
        <v>0</v>
      </c>
      <c r="BQ429" s="128">
        <f>BQ430</f>
        <v>150000</v>
      </c>
      <c r="BR429" s="43"/>
      <c r="BS429" s="43"/>
      <c r="BT429" s="43">
        <f t="shared" ref="BT429" si="1324">BL429</f>
        <v>0</v>
      </c>
      <c r="BU429" s="43"/>
      <c r="BV429" s="112">
        <f>BW429+BX429+BY429+BZ429</f>
        <v>177803.90359999999</v>
      </c>
      <c r="BW429" s="128">
        <f>BW430</f>
        <v>0</v>
      </c>
      <c r="BX429" s="128">
        <f>BX430</f>
        <v>177803.90359999999</v>
      </c>
      <c r="BY429" s="43"/>
      <c r="BZ429" s="43"/>
      <c r="CA429" s="128">
        <f t="shared" ref="CA429" si="1325">CB429+CC429+CD429</f>
        <v>0</v>
      </c>
      <c r="CB429" s="431"/>
      <c r="CC429" s="276"/>
      <c r="CD429" s="276"/>
      <c r="CE429" s="128">
        <f t="shared" ref="CE429:CE440" si="1326">CG429</f>
        <v>177803.90359999999</v>
      </c>
      <c r="CF429" s="431">
        <f t="shared" ref="CF429" si="1327">BW429</f>
        <v>0</v>
      </c>
      <c r="CG429" s="128">
        <f>CG430</f>
        <v>177803.90359999999</v>
      </c>
      <c r="CH429" s="276">
        <f t="shared" ref="CH429" si="1328">BY429</f>
        <v>0</v>
      </c>
      <c r="CI429" s="276"/>
      <c r="CJ429" s="128"/>
      <c r="CK429" s="112">
        <f>CL429+CM429+CN429+CO429</f>
        <v>177803.90359999999</v>
      </c>
      <c r="CL429" s="128">
        <f>CL430</f>
        <v>0</v>
      </c>
      <c r="CM429" s="128">
        <f>CM430</f>
        <v>177803.90359999999</v>
      </c>
      <c r="CN429" s="43"/>
      <c r="CO429" s="43"/>
    </row>
    <row r="430" spans="2:93" s="46" customFormat="1" ht="36.75" hidden="1" customHeight="1" x14ac:dyDescent="0.25">
      <c r="B430" s="206"/>
      <c r="C430" s="124" t="s">
        <v>39</v>
      </c>
      <c r="D430" s="188">
        <f>F430</f>
        <v>68536.600000000006</v>
      </c>
      <c r="E430" s="188"/>
      <c r="F430" s="188">
        <v>68536.600000000006</v>
      </c>
      <c r="G430" s="259"/>
      <c r="H430" s="259"/>
      <c r="I430" s="188">
        <f t="shared" si="1308"/>
        <v>0</v>
      </c>
      <c r="J430" s="569">
        <f t="shared" si="1309"/>
        <v>0</v>
      </c>
      <c r="K430" s="315"/>
      <c r="L430" s="569"/>
      <c r="M430" s="188">
        <v>0</v>
      </c>
      <c r="N430" s="569"/>
      <c r="O430" s="315"/>
      <c r="P430" s="315"/>
      <c r="Q430" s="315"/>
      <c r="R430" s="315"/>
      <c r="S430" s="188"/>
      <c r="T430" s="315"/>
      <c r="U430" s="130"/>
      <c r="V430" s="629"/>
      <c r="W430" s="188"/>
      <c r="X430" s="629">
        <f t="shared" si="1321"/>
        <v>0</v>
      </c>
      <c r="Y430" s="315"/>
      <c r="Z430" s="629"/>
      <c r="AA430" s="315"/>
      <c r="AB430" s="315"/>
      <c r="AC430" s="188">
        <f t="shared" si="1270"/>
        <v>0</v>
      </c>
      <c r="AD430" s="575">
        <f t="shared" si="1271"/>
        <v>0</v>
      </c>
      <c r="AE430" s="130"/>
      <c r="AF430" s="622"/>
      <c r="AG430" s="188">
        <v>0</v>
      </c>
      <c r="AH430" s="622">
        <f t="shared" si="1267"/>
        <v>0</v>
      </c>
      <c r="AI430" s="315"/>
      <c r="AJ430" s="315"/>
      <c r="AK430" s="188"/>
      <c r="AL430" s="315"/>
      <c r="AM430" s="315"/>
      <c r="AN430" s="315"/>
      <c r="AO430" s="315"/>
      <c r="AP430" s="315"/>
      <c r="AQ430" s="315"/>
      <c r="AR430" s="315"/>
      <c r="AS430" s="315"/>
      <c r="AT430" s="315"/>
      <c r="AU430" s="112">
        <f t="shared" si="1310"/>
        <v>0</v>
      </c>
      <c r="AV430" s="130">
        <f>AX430</f>
        <v>68536.600000000006</v>
      </c>
      <c r="AW430" s="130"/>
      <c r="AX430" s="130">
        <v>68536.600000000006</v>
      </c>
      <c r="AY430" s="315"/>
      <c r="AZ430" s="315"/>
      <c r="BA430" s="102"/>
      <c r="BB430" s="315"/>
      <c r="BC430" s="315"/>
      <c r="BD430" s="315"/>
      <c r="BE430" s="130"/>
      <c r="BF430" s="130"/>
      <c r="BG430" s="315"/>
      <c r="BH430" s="315"/>
      <c r="BI430" s="130">
        <f>BK430</f>
        <v>150000</v>
      </c>
      <c r="BJ430" s="130"/>
      <c r="BK430" s="130">
        <v>150000</v>
      </c>
      <c r="BL430" s="315"/>
      <c r="BM430" s="315"/>
      <c r="BN430" s="130"/>
      <c r="BO430" s="130">
        <f>BQ430</f>
        <v>150000</v>
      </c>
      <c r="BP430" s="130"/>
      <c r="BQ430" s="130">
        <v>150000</v>
      </c>
      <c r="BR430" s="315"/>
      <c r="BS430" s="315"/>
      <c r="BT430" s="315"/>
      <c r="BU430" s="315"/>
      <c r="BV430" s="130">
        <f>BX430</f>
        <v>177803.90359999999</v>
      </c>
      <c r="BW430" s="130"/>
      <c r="BX430" s="130">
        <v>177803.90359999999</v>
      </c>
      <c r="BY430" s="315"/>
      <c r="BZ430" s="315"/>
      <c r="CA430" s="130"/>
      <c r="CB430" s="188"/>
      <c r="CC430" s="259"/>
      <c r="CD430" s="259"/>
      <c r="CE430" s="128">
        <f t="shared" si="1326"/>
        <v>177803.90359999999</v>
      </c>
      <c r="CF430" s="188"/>
      <c r="CG430" s="130">
        <v>177803.90359999999</v>
      </c>
      <c r="CH430" s="259"/>
      <c r="CI430" s="259"/>
      <c r="CJ430" s="130"/>
      <c r="CK430" s="130">
        <f>CM430</f>
        <v>177803.90359999999</v>
      </c>
      <c r="CL430" s="130"/>
      <c r="CM430" s="130">
        <v>177803.90359999999</v>
      </c>
      <c r="CN430" s="315"/>
      <c r="CO430" s="315"/>
    </row>
    <row r="431" spans="2:93" s="46" customFormat="1" ht="144" hidden="1" customHeight="1" x14ac:dyDescent="0.25">
      <c r="B431" s="206" t="s">
        <v>258</v>
      </c>
      <c r="C431" s="111" t="s">
        <v>94</v>
      </c>
      <c r="D431" s="661"/>
      <c r="E431" s="661"/>
      <c r="F431" s="661"/>
      <c r="G431" s="259"/>
      <c r="H431" s="259"/>
      <c r="I431" s="661">
        <f t="shared" si="1308"/>
        <v>0</v>
      </c>
      <c r="J431" s="569" t="e">
        <f t="shared" si="1309"/>
        <v>#DIV/0!</v>
      </c>
      <c r="K431" s="315"/>
      <c r="L431" s="569"/>
      <c r="M431" s="661"/>
      <c r="N431" s="569"/>
      <c r="O431" s="315"/>
      <c r="P431" s="315"/>
      <c r="Q431" s="315"/>
      <c r="R431" s="315"/>
      <c r="S431" s="661"/>
      <c r="T431" s="315"/>
      <c r="U431" s="128"/>
      <c r="V431" s="629"/>
      <c r="W431" s="661"/>
      <c r="X431" s="629" t="e">
        <f t="shared" si="1321"/>
        <v>#DIV/0!</v>
      </c>
      <c r="Y431" s="315"/>
      <c r="Z431" s="629"/>
      <c r="AA431" s="315"/>
      <c r="AB431" s="315"/>
      <c r="AC431" s="661">
        <f t="shared" si="1270"/>
        <v>0</v>
      </c>
      <c r="AD431" s="575" t="e">
        <f t="shared" si="1271"/>
        <v>#DIV/0!</v>
      </c>
      <c r="AE431" s="128"/>
      <c r="AF431" s="622"/>
      <c r="AG431" s="661"/>
      <c r="AH431" s="622" t="e">
        <f t="shared" si="1267"/>
        <v>#DIV/0!</v>
      </c>
      <c r="AI431" s="315"/>
      <c r="AJ431" s="315"/>
      <c r="AK431" s="661"/>
      <c r="AL431" s="315"/>
      <c r="AM431" s="315"/>
      <c r="AN431" s="315"/>
      <c r="AO431" s="315"/>
      <c r="AP431" s="315"/>
      <c r="AQ431" s="315"/>
      <c r="AR431" s="315"/>
      <c r="AS431" s="315"/>
      <c r="AT431" s="315"/>
      <c r="AU431" s="112">
        <f t="shared" si="1310"/>
        <v>0</v>
      </c>
      <c r="AV431" s="128"/>
      <c r="AW431" s="128"/>
      <c r="AX431" s="128"/>
      <c r="AY431" s="315"/>
      <c r="AZ431" s="315"/>
      <c r="BA431" s="102"/>
      <c r="BB431" s="315"/>
      <c r="BC431" s="315"/>
      <c r="BD431" s="315"/>
      <c r="BE431" s="128"/>
      <c r="BF431" s="128"/>
      <c r="BG431" s="315"/>
      <c r="BH431" s="315"/>
      <c r="BI431" s="128"/>
      <c r="BJ431" s="128"/>
      <c r="BK431" s="128"/>
      <c r="BL431" s="315"/>
      <c r="BM431" s="315"/>
      <c r="BN431" s="128"/>
      <c r="BO431" s="128"/>
      <c r="BP431" s="128"/>
      <c r="BQ431" s="128"/>
      <c r="BR431" s="315"/>
      <c r="BS431" s="315"/>
      <c r="BT431" s="315"/>
      <c r="BU431" s="315"/>
      <c r="BV431" s="128"/>
      <c r="BW431" s="128"/>
      <c r="BX431" s="128"/>
      <c r="BY431" s="315"/>
      <c r="BZ431" s="315"/>
      <c r="CA431" s="128"/>
      <c r="CB431" s="431"/>
      <c r="CC431" s="259"/>
      <c r="CD431" s="259"/>
      <c r="CE431" s="128">
        <f t="shared" si="1326"/>
        <v>0</v>
      </c>
      <c r="CF431" s="431"/>
      <c r="CG431" s="128"/>
      <c r="CH431" s="259"/>
      <c r="CI431" s="259"/>
      <c r="CJ431" s="128"/>
      <c r="CK431" s="128"/>
      <c r="CL431" s="128"/>
      <c r="CM431" s="128"/>
      <c r="CN431" s="315"/>
      <c r="CO431" s="315"/>
    </row>
    <row r="432" spans="2:93" s="46" customFormat="1" ht="81.75" hidden="1" customHeight="1" x14ac:dyDescent="0.25">
      <c r="B432" s="206"/>
      <c r="C432" s="124" t="s">
        <v>43</v>
      </c>
      <c r="D432" s="188"/>
      <c r="E432" s="188"/>
      <c r="F432" s="188"/>
      <c r="G432" s="259"/>
      <c r="H432" s="259"/>
      <c r="I432" s="188">
        <f t="shared" si="1308"/>
        <v>0</v>
      </c>
      <c r="J432" s="569" t="e">
        <f t="shared" si="1309"/>
        <v>#DIV/0!</v>
      </c>
      <c r="K432" s="315"/>
      <c r="L432" s="569"/>
      <c r="M432" s="188"/>
      <c r="N432" s="569"/>
      <c r="O432" s="315"/>
      <c r="P432" s="315"/>
      <c r="Q432" s="315"/>
      <c r="R432" s="315"/>
      <c r="S432" s="188"/>
      <c r="T432" s="315"/>
      <c r="U432" s="130"/>
      <c r="V432" s="629"/>
      <c r="W432" s="188"/>
      <c r="X432" s="629" t="e">
        <f t="shared" si="1321"/>
        <v>#DIV/0!</v>
      </c>
      <c r="Y432" s="315"/>
      <c r="Z432" s="629"/>
      <c r="AA432" s="315"/>
      <c r="AB432" s="315"/>
      <c r="AC432" s="188">
        <f t="shared" si="1270"/>
        <v>0</v>
      </c>
      <c r="AD432" s="575" t="e">
        <f t="shared" si="1271"/>
        <v>#DIV/0!</v>
      </c>
      <c r="AE432" s="130"/>
      <c r="AF432" s="622"/>
      <c r="AG432" s="188"/>
      <c r="AH432" s="622" t="e">
        <f t="shared" si="1267"/>
        <v>#DIV/0!</v>
      </c>
      <c r="AI432" s="315"/>
      <c r="AJ432" s="315"/>
      <c r="AK432" s="188"/>
      <c r="AL432" s="315"/>
      <c r="AM432" s="315"/>
      <c r="AN432" s="315"/>
      <c r="AO432" s="315"/>
      <c r="AP432" s="315"/>
      <c r="AQ432" s="315"/>
      <c r="AR432" s="315"/>
      <c r="AS432" s="315"/>
      <c r="AT432" s="315"/>
      <c r="AU432" s="112">
        <f t="shared" si="1310"/>
        <v>0</v>
      </c>
      <c r="AV432" s="130"/>
      <c r="AW432" s="130"/>
      <c r="AX432" s="130"/>
      <c r="AY432" s="315"/>
      <c r="AZ432" s="315"/>
      <c r="BA432" s="102"/>
      <c r="BB432" s="315"/>
      <c r="BC432" s="315"/>
      <c r="BD432" s="315"/>
      <c r="BE432" s="130"/>
      <c r="BF432" s="130"/>
      <c r="BG432" s="315"/>
      <c r="BH432" s="315"/>
      <c r="BI432" s="130"/>
      <c r="BJ432" s="130"/>
      <c r="BK432" s="130"/>
      <c r="BL432" s="315"/>
      <c r="BM432" s="315"/>
      <c r="BN432" s="130"/>
      <c r="BO432" s="130"/>
      <c r="BP432" s="130"/>
      <c r="BQ432" s="130"/>
      <c r="BR432" s="315"/>
      <c r="BS432" s="315"/>
      <c r="BT432" s="315"/>
      <c r="BU432" s="315"/>
      <c r="BV432" s="130"/>
      <c r="BW432" s="130"/>
      <c r="BX432" s="130"/>
      <c r="BY432" s="315"/>
      <c r="BZ432" s="315"/>
      <c r="CA432" s="130"/>
      <c r="CB432" s="188"/>
      <c r="CC432" s="259"/>
      <c r="CD432" s="259"/>
      <c r="CE432" s="128">
        <f t="shared" si="1326"/>
        <v>0</v>
      </c>
      <c r="CF432" s="188"/>
      <c r="CG432" s="130"/>
      <c r="CH432" s="259"/>
      <c r="CI432" s="259"/>
      <c r="CJ432" s="130"/>
      <c r="CK432" s="130"/>
      <c r="CL432" s="130"/>
      <c r="CM432" s="130"/>
      <c r="CN432" s="315"/>
      <c r="CO432" s="315"/>
    </row>
    <row r="433" spans="2:93" s="46" customFormat="1" ht="81.75" hidden="1" customHeight="1" x14ac:dyDescent="0.25">
      <c r="B433" s="206" t="s">
        <v>349</v>
      </c>
      <c r="C433" s="111" t="s">
        <v>316</v>
      </c>
      <c r="D433" s="193">
        <f>E433+F433+G433+H433</f>
        <v>0</v>
      </c>
      <c r="E433" s="188"/>
      <c r="F433" s="188"/>
      <c r="G433" s="259"/>
      <c r="H433" s="259"/>
      <c r="I433" s="193">
        <f t="shared" si="1308"/>
        <v>0</v>
      </c>
      <c r="J433" s="569" t="e">
        <f t="shared" si="1309"/>
        <v>#DIV/0!</v>
      </c>
      <c r="K433" s="315"/>
      <c r="L433" s="569"/>
      <c r="M433" s="193"/>
      <c r="N433" s="569"/>
      <c r="O433" s="315"/>
      <c r="P433" s="315"/>
      <c r="Q433" s="315"/>
      <c r="R433" s="315"/>
      <c r="S433" s="193"/>
      <c r="T433" s="315"/>
      <c r="U433" s="130"/>
      <c r="V433" s="629"/>
      <c r="W433" s="193"/>
      <c r="X433" s="629" t="e">
        <f t="shared" si="1321"/>
        <v>#DIV/0!</v>
      </c>
      <c r="Y433" s="315"/>
      <c r="Z433" s="629"/>
      <c r="AA433" s="315"/>
      <c r="AB433" s="315"/>
      <c r="AC433" s="193">
        <f t="shared" si="1270"/>
        <v>0</v>
      </c>
      <c r="AD433" s="575" t="e">
        <f t="shared" si="1271"/>
        <v>#DIV/0!</v>
      </c>
      <c r="AE433" s="130"/>
      <c r="AF433" s="622"/>
      <c r="AG433" s="193"/>
      <c r="AH433" s="622" t="e">
        <f t="shared" si="1267"/>
        <v>#DIV/0!</v>
      </c>
      <c r="AI433" s="315"/>
      <c r="AJ433" s="315"/>
      <c r="AK433" s="193"/>
      <c r="AL433" s="315"/>
      <c r="AM433" s="315"/>
      <c r="AN433" s="315"/>
      <c r="AO433" s="315"/>
      <c r="AP433" s="315"/>
      <c r="AQ433" s="315"/>
      <c r="AR433" s="315"/>
      <c r="AS433" s="315"/>
      <c r="AT433" s="315"/>
      <c r="AU433" s="112">
        <f t="shared" si="1310"/>
        <v>0</v>
      </c>
      <c r="AV433" s="112">
        <f>AW433+AX433+AY433+AZ433</f>
        <v>0</v>
      </c>
      <c r="AW433" s="130"/>
      <c r="AX433" s="130"/>
      <c r="AY433" s="315"/>
      <c r="AZ433" s="315"/>
      <c r="BA433" s="102"/>
      <c r="BB433" s="315"/>
      <c r="BC433" s="315"/>
      <c r="BD433" s="315"/>
      <c r="BE433" s="130"/>
      <c r="BF433" s="130"/>
      <c r="BG433" s="315"/>
      <c r="BH433" s="315"/>
      <c r="BI433" s="112">
        <f>BJ433+BK433+BL433+BM433</f>
        <v>0</v>
      </c>
      <c r="BJ433" s="130"/>
      <c r="BK433" s="130"/>
      <c r="BL433" s="315"/>
      <c r="BM433" s="315"/>
      <c r="BN433" s="130"/>
      <c r="BO433" s="112">
        <f>BP433+BQ433+BR433+BS433</f>
        <v>0</v>
      </c>
      <c r="BP433" s="130"/>
      <c r="BQ433" s="130"/>
      <c r="BR433" s="315"/>
      <c r="BS433" s="315"/>
      <c r="BT433" s="315"/>
      <c r="BU433" s="315"/>
      <c r="BV433" s="112">
        <f>BW433+BX433+BY433+BZ433</f>
        <v>0</v>
      </c>
      <c r="BW433" s="130"/>
      <c r="BX433" s="130"/>
      <c r="BY433" s="315"/>
      <c r="BZ433" s="315"/>
      <c r="CA433" s="130"/>
      <c r="CB433" s="188"/>
      <c r="CC433" s="259"/>
      <c r="CD433" s="259"/>
      <c r="CE433" s="128">
        <f t="shared" si="1326"/>
        <v>0</v>
      </c>
      <c r="CF433" s="188"/>
      <c r="CG433" s="130"/>
      <c r="CH433" s="259"/>
      <c r="CI433" s="259"/>
      <c r="CJ433" s="130"/>
      <c r="CK433" s="112">
        <f>CL433+CM433+CN433+CO433</f>
        <v>0</v>
      </c>
      <c r="CL433" s="130"/>
      <c r="CM433" s="130"/>
      <c r="CN433" s="315"/>
      <c r="CO433" s="315"/>
    </row>
    <row r="434" spans="2:93" s="44" customFormat="1" ht="46.5" hidden="1" customHeight="1" x14ac:dyDescent="0.25">
      <c r="B434" s="432"/>
      <c r="C434" s="111" t="s">
        <v>31</v>
      </c>
      <c r="D434" s="193">
        <f>E434+F434+G434+H434</f>
        <v>0</v>
      </c>
      <c r="E434" s="661">
        <f>E435</f>
        <v>0</v>
      </c>
      <c r="F434" s="661"/>
      <c r="G434" s="276"/>
      <c r="H434" s="276"/>
      <c r="I434" s="193">
        <f t="shared" si="1308"/>
        <v>0</v>
      </c>
      <c r="J434" s="569" t="e">
        <f t="shared" si="1309"/>
        <v>#DIV/0!</v>
      </c>
      <c r="K434" s="43"/>
      <c r="L434" s="569"/>
      <c r="M434" s="193"/>
      <c r="N434" s="569"/>
      <c r="O434" s="43"/>
      <c r="P434" s="43"/>
      <c r="Q434" s="43"/>
      <c r="R434" s="43"/>
      <c r="S434" s="193"/>
      <c r="T434" s="43"/>
      <c r="U434" s="128">
        <f>U435</f>
        <v>0</v>
      </c>
      <c r="V434" s="629"/>
      <c r="W434" s="193"/>
      <c r="X434" s="629" t="e">
        <f t="shared" si="1321"/>
        <v>#DIV/0!</v>
      </c>
      <c r="Y434" s="43"/>
      <c r="Z434" s="629"/>
      <c r="AA434" s="43"/>
      <c r="AB434" s="43"/>
      <c r="AC434" s="193">
        <f t="shared" si="1270"/>
        <v>0</v>
      </c>
      <c r="AD434" s="575" t="e">
        <f t="shared" si="1271"/>
        <v>#DIV/0!</v>
      </c>
      <c r="AE434" s="128">
        <f>AE435</f>
        <v>0</v>
      </c>
      <c r="AF434" s="622"/>
      <c r="AG434" s="193"/>
      <c r="AH434" s="622" t="e">
        <f t="shared" si="1267"/>
        <v>#DIV/0!</v>
      </c>
      <c r="AI434" s="43"/>
      <c r="AJ434" s="43"/>
      <c r="AK434" s="193"/>
      <c r="AL434" s="43"/>
      <c r="AM434" s="43"/>
      <c r="AN434" s="43"/>
      <c r="AO434" s="43"/>
      <c r="AP434" s="43"/>
      <c r="AQ434" s="43"/>
      <c r="AR434" s="43"/>
      <c r="AS434" s="43"/>
      <c r="AT434" s="43"/>
      <c r="AU434" s="112">
        <f t="shared" si="1310"/>
        <v>0</v>
      </c>
      <c r="AV434" s="112">
        <f>AW434+AX434+AY434+AZ434</f>
        <v>0</v>
      </c>
      <c r="AW434" s="128">
        <f>AW435</f>
        <v>0</v>
      </c>
      <c r="AX434" s="128"/>
      <c r="AY434" s="43"/>
      <c r="AZ434" s="43"/>
      <c r="BA434" s="128">
        <f t="shared" ref="BA434" si="1329">BB434+BC434+BD434</f>
        <v>0</v>
      </c>
      <c r="BB434" s="43"/>
      <c r="BC434" s="43"/>
      <c r="BD434" s="43"/>
      <c r="BE434" s="128">
        <f t="shared" ref="BE434" si="1330">BF434+BG434+BH434</f>
        <v>0</v>
      </c>
      <c r="BF434" s="128">
        <f>E434</f>
        <v>0</v>
      </c>
      <c r="BG434" s="43"/>
      <c r="BH434" s="43"/>
      <c r="BI434" s="112">
        <f>BJ434+BK434+BL434+BM434</f>
        <v>0</v>
      </c>
      <c r="BJ434" s="128">
        <f>BJ435</f>
        <v>0</v>
      </c>
      <c r="BK434" s="128"/>
      <c r="BL434" s="43"/>
      <c r="BM434" s="43"/>
      <c r="BN434" s="128">
        <f t="shared" ref="BN434" si="1331">BO434+BP434+BQ434</f>
        <v>0</v>
      </c>
      <c r="BO434" s="112">
        <f>BP434+BQ434+BR434+BS434</f>
        <v>0</v>
      </c>
      <c r="BP434" s="128">
        <f>BP435</f>
        <v>0</v>
      </c>
      <c r="BQ434" s="128"/>
      <c r="BR434" s="43"/>
      <c r="BS434" s="43"/>
      <c r="BT434" s="43">
        <f t="shared" ref="BT434" si="1332">BL434</f>
        <v>0</v>
      </c>
      <c r="BU434" s="43"/>
      <c r="BV434" s="112">
        <f>BW434+BX434+BY434+BZ434</f>
        <v>0</v>
      </c>
      <c r="BW434" s="128">
        <f>BW435</f>
        <v>0</v>
      </c>
      <c r="BX434" s="128"/>
      <c r="BY434" s="43"/>
      <c r="BZ434" s="43"/>
      <c r="CA434" s="128">
        <f t="shared" ref="CA434" si="1333">CB434+CC434+CD434</f>
        <v>0</v>
      </c>
      <c r="CB434" s="431"/>
      <c r="CC434" s="276"/>
      <c r="CD434" s="276"/>
      <c r="CE434" s="128">
        <f t="shared" si="1326"/>
        <v>0</v>
      </c>
      <c r="CF434" s="431">
        <f t="shared" ref="CF434" si="1334">BW434</f>
        <v>0</v>
      </c>
      <c r="CG434" s="128"/>
      <c r="CH434" s="276">
        <f t="shared" ref="CH434" si="1335">BY434</f>
        <v>0</v>
      </c>
      <c r="CI434" s="276"/>
      <c r="CJ434" s="128"/>
      <c r="CK434" s="112">
        <f>CL434+CM434+CN434+CO434</f>
        <v>0</v>
      </c>
      <c r="CL434" s="128">
        <f>CL435</f>
        <v>0</v>
      </c>
      <c r="CM434" s="128"/>
      <c r="CN434" s="43"/>
      <c r="CO434" s="43"/>
    </row>
    <row r="435" spans="2:93" s="46" customFormat="1" ht="48.75" hidden="1" customHeight="1" x14ac:dyDescent="0.25">
      <c r="B435" s="206"/>
      <c r="C435" s="124" t="s">
        <v>250</v>
      </c>
      <c r="D435" s="188"/>
      <c r="E435" s="188"/>
      <c r="F435" s="188"/>
      <c r="G435" s="259"/>
      <c r="H435" s="259"/>
      <c r="I435" s="188">
        <f t="shared" si="1308"/>
        <v>0</v>
      </c>
      <c r="J435" s="569" t="e">
        <f t="shared" si="1309"/>
        <v>#DIV/0!</v>
      </c>
      <c r="K435" s="315"/>
      <c r="L435" s="569"/>
      <c r="M435" s="188"/>
      <c r="N435" s="569"/>
      <c r="O435" s="315"/>
      <c r="P435" s="315"/>
      <c r="Q435" s="315"/>
      <c r="R435" s="315"/>
      <c r="S435" s="188"/>
      <c r="T435" s="315"/>
      <c r="U435" s="130"/>
      <c r="V435" s="629"/>
      <c r="W435" s="188"/>
      <c r="X435" s="629" t="e">
        <f t="shared" si="1321"/>
        <v>#DIV/0!</v>
      </c>
      <c r="Y435" s="315"/>
      <c r="Z435" s="629"/>
      <c r="AA435" s="315"/>
      <c r="AB435" s="315"/>
      <c r="AC435" s="188">
        <f t="shared" si="1270"/>
        <v>0</v>
      </c>
      <c r="AD435" s="575" t="e">
        <f t="shared" si="1271"/>
        <v>#DIV/0!</v>
      </c>
      <c r="AE435" s="130"/>
      <c r="AF435" s="622"/>
      <c r="AG435" s="188"/>
      <c r="AH435" s="622" t="e">
        <f t="shared" si="1267"/>
        <v>#DIV/0!</v>
      </c>
      <c r="AI435" s="315"/>
      <c r="AJ435" s="315"/>
      <c r="AK435" s="188"/>
      <c r="AL435" s="315"/>
      <c r="AM435" s="315"/>
      <c r="AN435" s="315"/>
      <c r="AO435" s="315"/>
      <c r="AP435" s="315"/>
      <c r="AQ435" s="315"/>
      <c r="AR435" s="315"/>
      <c r="AS435" s="315"/>
      <c r="AT435" s="315"/>
      <c r="AU435" s="112">
        <f t="shared" si="1310"/>
        <v>0</v>
      </c>
      <c r="AV435" s="130"/>
      <c r="AW435" s="130"/>
      <c r="AX435" s="130"/>
      <c r="AY435" s="315"/>
      <c r="AZ435" s="315"/>
      <c r="BA435" s="102"/>
      <c r="BB435" s="315"/>
      <c r="BC435" s="315"/>
      <c r="BD435" s="315"/>
      <c r="BE435" s="130"/>
      <c r="BF435" s="130"/>
      <c r="BG435" s="315"/>
      <c r="BH435" s="315"/>
      <c r="BI435" s="130"/>
      <c r="BJ435" s="130"/>
      <c r="BK435" s="130"/>
      <c r="BL435" s="315"/>
      <c r="BM435" s="315"/>
      <c r="BN435" s="130"/>
      <c r="BO435" s="130"/>
      <c r="BP435" s="130"/>
      <c r="BQ435" s="130"/>
      <c r="BR435" s="315"/>
      <c r="BS435" s="315"/>
      <c r="BT435" s="315"/>
      <c r="BU435" s="315"/>
      <c r="BV435" s="130"/>
      <c r="BW435" s="130"/>
      <c r="BX435" s="130"/>
      <c r="BY435" s="315"/>
      <c r="BZ435" s="315"/>
      <c r="CA435" s="130"/>
      <c r="CB435" s="188"/>
      <c r="CC435" s="259"/>
      <c r="CD435" s="259"/>
      <c r="CE435" s="128">
        <f t="shared" si="1326"/>
        <v>0</v>
      </c>
      <c r="CF435" s="188"/>
      <c r="CG435" s="130"/>
      <c r="CH435" s="259"/>
      <c r="CI435" s="259"/>
      <c r="CJ435" s="130"/>
      <c r="CK435" s="130"/>
      <c r="CL435" s="130"/>
      <c r="CM435" s="130"/>
      <c r="CN435" s="315"/>
      <c r="CO435" s="315"/>
    </row>
    <row r="436" spans="2:93" s="46" customFormat="1" ht="123" hidden="1" customHeight="1" x14ac:dyDescent="0.25">
      <c r="B436" s="206" t="s">
        <v>203</v>
      </c>
      <c r="C436" s="111" t="s">
        <v>391</v>
      </c>
      <c r="D436" s="193">
        <f>E436+F436+G436+H436</f>
        <v>0</v>
      </c>
      <c r="E436" s="661">
        <f>E437</f>
        <v>0</v>
      </c>
      <c r="F436" s="661">
        <f>F437</f>
        <v>0</v>
      </c>
      <c r="G436" s="259"/>
      <c r="H436" s="259"/>
      <c r="I436" s="193">
        <f t="shared" si="1308"/>
        <v>0</v>
      </c>
      <c r="J436" s="569">
        <v>0</v>
      </c>
      <c r="K436" s="315"/>
      <c r="L436" s="569"/>
      <c r="M436" s="193">
        <f>M437</f>
        <v>0</v>
      </c>
      <c r="N436" s="569"/>
      <c r="O436" s="315"/>
      <c r="P436" s="315"/>
      <c r="Q436" s="315"/>
      <c r="R436" s="315"/>
      <c r="S436" s="193"/>
      <c r="T436" s="315"/>
      <c r="U436" s="128">
        <f>U437</f>
        <v>0</v>
      </c>
      <c r="V436" s="629"/>
      <c r="W436" s="193"/>
      <c r="X436" s="629" t="e">
        <f t="shared" si="1321"/>
        <v>#DIV/0!</v>
      </c>
      <c r="Y436" s="315"/>
      <c r="Z436" s="629"/>
      <c r="AA436" s="315"/>
      <c r="AB436" s="315"/>
      <c r="AC436" s="193">
        <f t="shared" si="1270"/>
        <v>0</v>
      </c>
      <c r="AD436" s="575" t="e">
        <f t="shared" si="1271"/>
        <v>#DIV/0!</v>
      </c>
      <c r="AE436" s="128">
        <f>AE437</f>
        <v>0</v>
      </c>
      <c r="AF436" s="622"/>
      <c r="AG436" s="193"/>
      <c r="AH436" s="622" t="e">
        <f t="shared" si="1267"/>
        <v>#DIV/0!</v>
      </c>
      <c r="AI436" s="315"/>
      <c r="AJ436" s="315"/>
      <c r="AK436" s="193"/>
      <c r="AL436" s="315"/>
      <c r="AM436" s="315"/>
      <c r="AN436" s="315"/>
      <c r="AO436" s="315"/>
      <c r="AP436" s="315"/>
      <c r="AQ436" s="315"/>
      <c r="AR436" s="315"/>
      <c r="AS436" s="315"/>
      <c r="AT436" s="315"/>
      <c r="AU436" s="112">
        <f t="shared" si="1310"/>
        <v>0</v>
      </c>
      <c r="AV436" s="112">
        <f>AW436+AX436+AY436+AZ436</f>
        <v>0</v>
      </c>
      <c r="AW436" s="128">
        <f>AW437</f>
        <v>0</v>
      </c>
      <c r="AX436" s="128">
        <f>AX437</f>
        <v>0</v>
      </c>
      <c r="AY436" s="315"/>
      <c r="AZ436" s="315"/>
      <c r="BA436" s="102"/>
      <c r="BB436" s="315"/>
      <c r="BC436" s="315"/>
      <c r="BD436" s="315"/>
      <c r="BE436" s="128"/>
      <c r="BF436" s="128"/>
      <c r="BG436" s="315"/>
      <c r="BH436" s="315"/>
      <c r="BI436" s="112">
        <f>BJ436+BK436+BL436+BM436</f>
        <v>0</v>
      </c>
      <c r="BJ436" s="128">
        <f>BJ437</f>
        <v>0</v>
      </c>
      <c r="BK436" s="128">
        <f>BK437</f>
        <v>0</v>
      </c>
      <c r="BL436" s="315"/>
      <c r="BM436" s="315"/>
      <c r="BN436" s="128"/>
      <c r="BO436" s="112">
        <f>BP436+BQ436+BR436+BS436</f>
        <v>0</v>
      </c>
      <c r="BP436" s="128">
        <f>BP437</f>
        <v>0</v>
      </c>
      <c r="BQ436" s="128">
        <f>BQ437</f>
        <v>0</v>
      </c>
      <c r="BR436" s="315"/>
      <c r="BS436" s="315"/>
      <c r="BT436" s="315"/>
      <c r="BU436" s="315"/>
      <c r="BV436" s="112">
        <f>BW436+BX436+BY436+BZ436</f>
        <v>361964.78988</v>
      </c>
      <c r="BW436" s="128">
        <f>BW437</f>
        <v>0</v>
      </c>
      <c r="BX436" s="128">
        <f>BX437</f>
        <v>361964.78988</v>
      </c>
      <c r="BY436" s="315"/>
      <c r="BZ436" s="315"/>
      <c r="CA436" s="128"/>
      <c r="CB436" s="431"/>
      <c r="CC436" s="259"/>
      <c r="CD436" s="259"/>
      <c r="CE436" s="128">
        <f t="shared" si="1326"/>
        <v>361964.78988</v>
      </c>
      <c r="CF436" s="431"/>
      <c r="CG436" s="128">
        <f>CG437</f>
        <v>361964.78988</v>
      </c>
      <c r="CH436" s="259"/>
      <c r="CI436" s="259"/>
      <c r="CJ436" s="128"/>
      <c r="CK436" s="112">
        <f>CL436+CM436+CN436+CO436</f>
        <v>361964.78988</v>
      </c>
      <c r="CL436" s="128">
        <f>CL437</f>
        <v>0</v>
      </c>
      <c r="CM436" s="128">
        <f>CM437</f>
        <v>361964.78988</v>
      </c>
      <c r="CN436" s="315"/>
      <c r="CO436" s="315"/>
    </row>
    <row r="437" spans="2:93" s="44" customFormat="1" ht="46.5" hidden="1" customHeight="1" x14ac:dyDescent="0.25">
      <c r="B437" s="432"/>
      <c r="C437" s="111" t="s">
        <v>31</v>
      </c>
      <c r="D437" s="193">
        <f>E437+F437+G437+H437</f>
        <v>0</v>
      </c>
      <c r="E437" s="661">
        <f>E438</f>
        <v>0</v>
      </c>
      <c r="F437" s="661">
        <f>F438</f>
        <v>0</v>
      </c>
      <c r="G437" s="276"/>
      <c r="H437" s="276"/>
      <c r="I437" s="193">
        <f t="shared" si="1308"/>
        <v>0</v>
      </c>
      <c r="J437" s="569" t="e">
        <f t="shared" si="1309"/>
        <v>#DIV/0!</v>
      </c>
      <c r="K437" s="43"/>
      <c r="L437" s="569"/>
      <c r="M437" s="193">
        <f>M438</f>
        <v>0</v>
      </c>
      <c r="N437" s="569"/>
      <c r="O437" s="43"/>
      <c r="P437" s="43"/>
      <c r="Q437" s="43"/>
      <c r="R437" s="43"/>
      <c r="S437" s="193"/>
      <c r="T437" s="43"/>
      <c r="U437" s="128">
        <f>U438</f>
        <v>0</v>
      </c>
      <c r="V437" s="629"/>
      <c r="W437" s="193"/>
      <c r="X437" s="629" t="e">
        <f t="shared" si="1321"/>
        <v>#DIV/0!</v>
      </c>
      <c r="Y437" s="43"/>
      <c r="Z437" s="629"/>
      <c r="AA437" s="43"/>
      <c r="AB437" s="43"/>
      <c r="AC437" s="193">
        <f t="shared" si="1270"/>
        <v>0</v>
      </c>
      <c r="AD437" s="575" t="e">
        <f t="shared" si="1271"/>
        <v>#DIV/0!</v>
      </c>
      <c r="AE437" s="128">
        <f>AE438</f>
        <v>0</v>
      </c>
      <c r="AF437" s="622"/>
      <c r="AG437" s="193"/>
      <c r="AH437" s="622" t="e">
        <f t="shared" si="1267"/>
        <v>#DIV/0!</v>
      </c>
      <c r="AI437" s="43"/>
      <c r="AJ437" s="43"/>
      <c r="AK437" s="193"/>
      <c r="AL437" s="43"/>
      <c r="AM437" s="43"/>
      <c r="AN437" s="43"/>
      <c r="AO437" s="43"/>
      <c r="AP437" s="43"/>
      <c r="AQ437" s="43"/>
      <c r="AR437" s="43"/>
      <c r="AS437" s="43"/>
      <c r="AT437" s="43"/>
      <c r="AU437" s="112">
        <f t="shared" si="1310"/>
        <v>0</v>
      </c>
      <c r="AV437" s="112">
        <f>AW437+AX437+AY437+AZ437</f>
        <v>0</v>
      </c>
      <c r="AW437" s="128">
        <f>AW438</f>
        <v>0</v>
      </c>
      <c r="AX437" s="128">
        <f>AX438</f>
        <v>0</v>
      </c>
      <c r="AY437" s="43"/>
      <c r="AZ437" s="43"/>
      <c r="BA437" s="128">
        <f t="shared" ref="BA437" si="1336">BB437+BC437+BD437</f>
        <v>0</v>
      </c>
      <c r="BB437" s="43"/>
      <c r="BC437" s="43"/>
      <c r="BD437" s="43"/>
      <c r="BE437" s="128">
        <f t="shared" ref="BE437" si="1337">BF437+BG437+BH437</f>
        <v>0</v>
      </c>
      <c r="BF437" s="128">
        <f>E437</f>
        <v>0</v>
      </c>
      <c r="BG437" s="43"/>
      <c r="BH437" s="43"/>
      <c r="BI437" s="112">
        <f>BJ437+BK437+BL437+BM437</f>
        <v>0</v>
      </c>
      <c r="BJ437" s="128">
        <f>BJ438</f>
        <v>0</v>
      </c>
      <c r="BK437" s="128">
        <f>BK438</f>
        <v>0</v>
      </c>
      <c r="BL437" s="43"/>
      <c r="BM437" s="43"/>
      <c r="BN437" s="128"/>
      <c r="BO437" s="112">
        <f>BP437+BQ437+BR437+BS437</f>
        <v>0</v>
      </c>
      <c r="BP437" s="128">
        <f>BP438</f>
        <v>0</v>
      </c>
      <c r="BQ437" s="128">
        <f>BQ438</f>
        <v>0</v>
      </c>
      <c r="BR437" s="43"/>
      <c r="BS437" s="43"/>
      <c r="BT437" s="43">
        <f t="shared" ref="BT437" si="1338">BL437</f>
        <v>0</v>
      </c>
      <c r="BU437" s="43"/>
      <c r="BV437" s="112">
        <f>BW437+BX437+BY437+BZ437</f>
        <v>361964.78988</v>
      </c>
      <c r="BW437" s="128">
        <f>BW438</f>
        <v>0</v>
      </c>
      <c r="BX437" s="128">
        <f>BX438</f>
        <v>361964.78988</v>
      </c>
      <c r="BY437" s="43"/>
      <c r="BZ437" s="43"/>
      <c r="CA437" s="128">
        <f t="shared" ref="CA437" si="1339">CB437+CC437+CD437</f>
        <v>0</v>
      </c>
      <c r="CB437" s="431"/>
      <c r="CC437" s="276"/>
      <c r="CD437" s="276"/>
      <c r="CE437" s="128">
        <f t="shared" si="1326"/>
        <v>361964.78988</v>
      </c>
      <c r="CF437" s="431">
        <f t="shared" ref="CF437" si="1340">BW437</f>
        <v>0</v>
      </c>
      <c r="CG437" s="128">
        <f>CG438</f>
        <v>361964.78988</v>
      </c>
      <c r="CH437" s="276">
        <f t="shared" ref="CH437" si="1341">BY437</f>
        <v>0</v>
      </c>
      <c r="CI437" s="276"/>
      <c r="CJ437" s="128"/>
      <c r="CK437" s="112">
        <f>CL437+CM437+CN437+CO437</f>
        <v>361964.78988</v>
      </c>
      <c r="CL437" s="128">
        <f>CL438</f>
        <v>0</v>
      </c>
      <c r="CM437" s="128">
        <f>CM438</f>
        <v>361964.78988</v>
      </c>
      <c r="CN437" s="43"/>
      <c r="CO437" s="43"/>
    </row>
    <row r="438" spans="2:93" s="46" customFormat="1" ht="36.75" hidden="1" customHeight="1" x14ac:dyDescent="0.25">
      <c r="B438" s="206"/>
      <c r="C438" s="124" t="s">
        <v>39</v>
      </c>
      <c r="D438" s="188">
        <f>F438</f>
        <v>0</v>
      </c>
      <c r="E438" s="188"/>
      <c r="F438" s="188">
        <v>0</v>
      </c>
      <c r="G438" s="259"/>
      <c r="H438" s="259"/>
      <c r="I438" s="188">
        <f t="shared" si="1308"/>
        <v>0</v>
      </c>
      <c r="J438" s="569" t="e">
        <f t="shared" si="1309"/>
        <v>#DIV/0!</v>
      </c>
      <c r="K438" s="315"/>
      <c r="L438" s="569"/>
      <c r="M438" s="188">
        <v>0</v>
      </c>
      <c r="N438" s="569"/>
      <c r="O438" s="315"/>
      <c r="P438" s="315"/>
      <c r="Q438" s="315"/>
      <c r="R438" s="315"/>
      <c r="S438" s="188"/>
      <c r="T438" s="315"/>
      <c r="U438" s="130"/>
      <c r="V438" s="629"/>
      <c r="W438" s="188"/>
      <c r="X438" s="629" t="e">
        <f t="shared" si="1321"/>
        <v>#DIV/0!</v>
      </c>
      <c r="Y438" s="315"/>
      <c r="Z438" s="629"/>
      <c r="AA438" s="315"/>
      <c r="AB438" s="315"/>
      <c r="AC438" s="188">
        <f t="shared" si="1270"/>
        <v>0</v>
      </c>
      <c r="AD438" s="575" t="e">
        <f t="shared" si="1271"/>
        <v>#DIV/0!</v>
      </c>
      <c r="AE438" s="130"/>
      <c r="AF438" s="622"/>
      <c r="AG438" s="188"/>
      <c r="AH438" s="622" t="e">
        <f t="shared" si="1267"/>
        <v>#DIV/0!</v>
      </c>
      <c r="AI438" s="315"/>
      <c r="AJ438" s="315"/>
      <c r="AK438" s="188"/>
      <c r="AL438" s="315"/>
      <c r="AM438" s="315"/>
      <c r="AN438" s="315"/>
      <c r="AO438" s="315"/>
      <c r="AP438" s="315"/>
      <c r="AQ438" s="315"/>
      <c r="AR438" s="315"/>
      <c r="AS438" s="315"/>
      <c r="AT438" s="315"/>
      <c r="AU438" s="112">
        <f t="shared" si="1310"/>
        <v>0</v>
      </c>
      <c r="AV438" s="130">
        <f>AX438</f>
        <v>0</v>
      </c>
      <c r="AW438" s="130"/>
      <c r="AX438" s="130">
        <v>0</v>
      </c>
      <c r="AY438" s="315"/>
      <c r="AZ438" s="315"/>
      <c r="BA438" s="102"/>
      <c r="BB438" s="315"/>
      <c r="BC438" s="315"/>
      <c r="BD438" s="315"/>
      <c r="BE438" s="130"/>
      <c r="BF438" s="130"/>
      <c r="BG438" s="315"/>
      <c r="BH438" s="315"/>
      <c r="BI438" s="130">
        <f>BK438</f>
        <v>0</v>
      </c>
      <c r="BJ438" s="130"/>
      <c r="BK438" s="130">
        <v>0</v>
      </c>
      <c r="BL438" s="315"/>
      <c r="BM438" s="315"/>
      <c r="BN438" s="130"/>
      <c r="BO438" s="130">
        <f>BQ438</f>
        <v>0</v>
      </c>
      <c r="BP438" s="130"/>
      <c r="BQ438" s="130">
        <v>0</v>
      </c>
      <c r="BR438" s="315"/>
      <c r="BS438" s="315"/>
      <c r="BT438" s="315"/>
      <c r="BU438" s="315"/>
      <c r="BV438" s="130">
        <f>BX438</f>
        <v>361964.78988</v>
      </c>
      <c r="BW438" s="130"/>
      <c r="BX438" s="130">
        <v>361964.78988</v>
      </c>
      <c r="BY438" s="315"/>
      <c r="BZ438" s="315"/>
      <c r="CA438" s="130"/>
      <c r="CB438" s="188"/>
      <c r="CC438" s="259"/>
      <c r="CD438" s="259"/>
      <c r="CE438" s="128">
        <f t="shared" si="1326"/>
        <v>361964.78988</v>
      </c>
      <c r="CF438" s="188"/>
      <c r="CG438" s="130">
        <v>361964.78988</v>
      </c>
      <c r="CH438" s="259"/>
      <c r="CI438" s="259"/>
      <c r="CJ438" s="130"/>
      <c r="CK438" s="130">
        <f>CM438</f>
        <v>361964.78988</v>
      </c>
      <c r="CL438" s="130"/>
      <c r="CM438" s="130">
        <v>361964.78988</v>
      </c>
      <c r="CN438" s="315"/>
      <c r="CO438" s="315"/>
    </row>
    <row r="439" spans="2:93" s="46" customFormat="1" ht="48.75" hidden="1" customHeight="1" x14ac:dyDescent="0.25">
      <c r="B439" s="206"/>
      <c r="C439" s="124"/>
      <c r="D439" s="188"/>
      <c r="E439" s="188"/>
      <c r="F439" s="188"/>
      <c r="G439" s="259"/>
      <c r="H439" s="259"/>
      <c r="I439" s="188">
        <f t="shared" si="1308"/>
        <v>0</v>
      </c>
      <c r="J439" s="569" t="e">
        <f t="shared" si="1309"/>
        <v>#DIV/0!</v>
      </c>
      <c r="K439" s="315"/>
      <c r="L439" s="569"/>
      <c r="M439" s="188"/>
      <c r="N439" s="569"/>
      <c r="O439" s="315"/>
      <c r="P439" s="315"/>
      <c r="Q439" s="315"/>
      <c r="R439" s="315"/>
      <c r="S439" s="188"/>
      <c r="T439" s="315"/>
      <c r="U439" s="130"/>
      <c r="V439" s="629"/>
      <c r="W439" s="188"/>
      <c r="X439" s="629" t="e">
        <f t="shared" si="1321"/>
        <v>#DIV/0!</v>
      </c>
      <c r="Y439" s="315"/>
      <c r="Z439" s="629"/>
      <c r="AA439" s="315"/>
      <c r="AB439" s="315"/>
      <c r="AC439" s="188">
        <f t="shared" si="1270"/>
        <v>0</v>
      </c>
      <c r="AD439" s="575" t="e">
        <f t="shared" si="1271"/>
        <v>#DIV/0!</v>
      </c>
      <c r="AE439" s="130"/>
      <c r="AF439" s="622"/>
      <c r="AG439" s="188"/>
      <c r="AH439" s="622" t="e">
        <f t="shared" si="1267"/>
        <v>#DIV/0!</v>
      </c>
      <c r="AI439" s="315"/>
      <c r="AJ439" s="315"/>
      <c r="AK439" s="188"/>
      <c r="AL439" s="315"/>
      <c r="AM439" s="315"/>
      <c r="AN439" s="315"/>
      <c r="AO439" s="315"/>
      <c r="AP439" s="315"/>
      <c r="AQ439" s="315"/>
      <c r="AR439" s="315"/>
      <c r="AS439" s="315"/>
      <c r="AT439" s="315"/>
      <c r="AU439" s="112">
        <f t="shared" si="1310"/>
        <v>0</v>
      </c>
      <c r="AV439" s="130"/>
      <c r="AW439" s="130"/>
      <c r="AX439" s="130"/>
      <c r="AY439" s="315"/>
      <c r="AZ439" s="315"/>
      <c r="BA439" s="102"/>
      <c r="BB439" s="315"/>
      <c r="BC439" s="315"/>
      <c r="BD439" s="315"/>
      <c r="BE439" s="130"/>
      <c r="BF439" s="130"/>
      <c r="BG439" s="315"/>
      <c r="BH439" s="315"/>
      <c r="BI439" s="130"/>
      <c r="BJ439" s="130"/>
      <c r="BK439" s="130"/>
      <c r="BL439" s="315"/>
      <c r="BM439" s="315"/>
      <c r="BN439" s="130"/>
      <c r="BO439" s="130"/>
      <c r="BP439" s="130"/>
      <c r="BQ439" s="130"/>
      <c r="BR439" s="315"/>
      <c r="BS439" s="315"/>
      <c r="BT439" s="315"/>
      <c r="BU439" s="315"/>
      <c r="BV439" s="130"/>
      <c r="BW439" s="130"/>
      <c r="BX439" s="130"/>
      <c r="BY439" s="315"/>
      <c r="BZ439" s="315"/>
      <c r="CA439" s="130"/>
      <c r="CB439" s="188"/>
      <c r="CC439" s="259"/>
      <c r="CD439" s="259"/>
      <c r="CE439" s="128">
        <f t="shared" si="1326"/>
        <v>0</v>
      </c>
      <c r="CF439" s="188"/>
      <c r="CG439" s="130"/>
      <c r="CH439" s="259"/>
      <c r="CI439" s="259"/>
      <c r="CJ439" s="130"/>
      <c r="CK439" s="130"/>
      <c r="CL439" s="130"/>
      <c r="CM439" s="130"/>
      <c r="CN439" s="315"/>
      <c r="CO439" s="315"/>
    </row>
    <row r="440" spans="2:93" s="47" customFormat="1" ht="81" customHeight="1" x14ac:dyDescent="0.25">
      <c r="B440" s="206" t="s">
        <v>201</v>
      </c>
      <c r="C440" s="122" t="s">
        <v>55</v>
      </c>
      <c r="D440" s="193">
        <f>E440+F440+G440+H440</f>
        <v>191470.10905999999</v>
      </c>
      <c r="E440" s="661">
        <f>E441</f>
        <v>0</v>
      </c>
      <c r="F440" s="661">
        <f>F441</f>
        <v>191470.10905999999</v>
      </c>
      <c r="G440" s="276"/>
      <c r="H440" s="248"/>
      <c r="I440" s="193">
        <f t="shared" si="1308"/>
        <v>18788.4107</v>
      </c>
      <c r="J440" s="569">
        <f t="shared" si="1309"/>
        <v>9.812712173320158E-2</v>
      </c>
      <c r="K440" s="21"/>
      <c r="L440" s="569"/>
      <c r="M440" s="193">
        <v>18788.4107</v>
      </c>
      <c r="N440" s="569">
        <f>M440/F440</f>
        <v>9.812712173320158E-2</v>
      </c>
      <c r="O440" s="21"/>
      <c r="P440" s="21"/>
      <c r="Q440" s="21"/>
      <c r="R440" s="21"/>
      <c r="S440" s="193">
        <f>W440</f>
        <v>13695.75884</v>
      </c>
      <c r="T440" s="569">
        <f>S440/D440</f>
        <v>7.1529487851851759E-2</v>
      </c>
      <c r="U440" s="128">
        <f>U441</f>
        <v>0</v>
      </c>
      <c r="V440" s="629"/>
      <c r="W440" s="193">
        <v>13695.75884</v>
      </c>
      <c r="X440" s="569">
        <f t="shared" si="1321"/>
        <v>7.1529487851851759E-2</v>
      </c>
      <c r="Y440" s="21"/>
      <c r="Z440" s="629"/>
      <c r="AA440" s="21"/>
      <c r="AB440" s="21"/>
      <c r="AC440" s="193">
        <f t="shared" si="1270"/>
        <v>161065.85365999999</v>
      </c>
      <c r="AD440" s="575">
        <f t="shared" si="1271"/>
        <v>0.84120625642683278</v>
      </c>
      <c r="AE440" s="128">
        <f>AE441</f>
        <v>0</v>
      </c>
      <c r="AF440" s="622"/>
      <c r="AG440" s="193">
        <v>161065.85365999999</v>
      </c>
      <c r="AH440" s="622">
        <f t="shared" si="1267"/>
        <v>0.84120625642683278</v>
      </c>
      <c r="AI440" s="21"/>
      <c r="AJ440" s="21"/>
      <c r="AK440" s="193"/>
      <c r="AL440" s="21"/>
      <c r="AM440" s="21"/>
      <c r="AN440" s="21"/>
      <c r="AO440" s="21"/>
      <c r="AP440" s="21"/>
      <c r="AQ440" s="21"/>
      <c r="AR440" s="21"/>
      <c r="AS440" s="21"/>
      <c r="AT440" s="21"/>
      <c r="AU440" s="112">
        <f t="shared" si="1310"/>
        <v>0</v>
      </c>
      <c r="AV440" s="112">
        <f>AW440+AX440+AY440+AZ440</f>
        <v>191470.10905999999</v>
      </c>
      <c r="AW440" s="128">
        <f>AW441</f>
        <v>0</v>
      </c>
      <c r="AX440" s="128">
        <v>191470.10905999999</v>
      </c>
      <c r="AY440" s="43"/>
      <c r="AZ440" s="21"/>
      <c r="BA440" s="433">
        <f t="shared" si="1278"/>
        <v>0</v>
      </c>
      <c r="BB440" s="21"/>
      <c r="BC440" s="21"/>
      <c r="BD440" s="21"/>
      <c r="BE440" s="128">
        <f t="shared" si="1268"/>
        <v>0</v>
      </c>
      <c r="BF440" s="128">
        <f t="shared" ref="BF440:BF446" si="1342">E440</f>
        <v>0</v>
      </c>
      <c r="BG440" s="21"/>
      <c r="BH440" s="21"/>
      <c r="BI440" s="112">
        <f>BJ440+BK440+BL440+BM440</f>
        <v>300000</v>
      </c>
      <c r="BJ440" s="128">
        <f>BJ441</f>
        <v>0</v>
      </c>
      <c r="BK440" s="128">
        <f>BK441</f>
        <v>300000</v>
      </c>
      <c r="BL440" s="43"/>
      <c r="BM440" s="21"/>
      <c r="BN440" s="128">
        <f>BQ440-BK440</f>
        <v>-74976.081059999997</v>
      </c>
      <c r="BO440" s="112">
        <f>BP440+BQ440+BR440+BS440</f>
        <v>225023.91894</v>
      </c>
      <c r="BP440" s="128">
        <f>BP441</f>
        <v>0</v>
      </c>
      <c r="BQ440" s="128">
        <f>255023.91894-30000</f>
        <v>225023.91894</v>
      </c>
      <c r="BR440" s="43"/>
      <c r="BS440" s="21"/>
      <c r="BT440" s="43">
        <f t="shared" si="1280"/>
        <v>0</v>
      </c>
      <c r="BU440" s="21"/>
      <c r="BV440" s="112">
        <f>BW440+BX440+BY440+BZ440</f>
        <v>300000</v>
      </c>
      <c r="BW440" s="128">
        <v>0</v>
      </c>
      <c r="BX440" s="128">
        <f>BX441</f>
        <v>300000</v>
      </c>
      <c r="BY440" s="43"/>
      <c r="BZ440" s="21"/>
      <c r="CA440" s="128">
        <f t="shared" ref="CA440:CA441" si="1343">CB440+CC440+CD440</f>
        <v>0</v>
      </c>
      <c r="CB440" s="337"/>
      <c r="CC440" s="276"/>
      <c r="CD440" s="248"/>
      <c r="CE440" s="128">
        <f t="shared" si="1326"/>
        <v>150000</v>
      </c>
      <c r="CF440" s="337">
        <f t="shared" ref="CF440:CF486" si="1344">BW440</f>
        <v>0</v>
      </c>
      <c r="CG440" s="128">
        <v>150000</v>
      </c>
      <c r="CH440" s="276">
        <f t="shared" ref="CH440:CH486" si="1345">BY440</f>
        <v>0</v>
      </c>
      <c r="CI440" s="248"/>
      <c r="CJ440" s="128">
        <f>CM440-CG440</f>
        <v>-109984</v>
      </c>
      <c r="CK440" s="112">
        <f>CL440+CM440+CN440+CO440</f>
        <v>40016</v>
      </c>
      <c r="CL440" s="128">
        <v>0</v>
      </c>
      <c r="CM440" s="128">
        <f>CM441-109984</f>
        <v>40016</v>
      </c>
      <c r="CN440" s="43"/>
      <c r="CO440" s="21"/>
    </row>
    <row r="441" spans="2:93" s="39" customFormat="1" ht="46.5" hidden="1" customHeight="1" x14ac:dyDescent="0.25">
      <c r="B441" s="209"/>
      <c r="C441" s="137" t="s">
        <v>31</v>
      </c>
      <c r="D441" s="262">
        <f>E441+F441+G441+H441</f>
        <v>191470.10905999999</v>
      </c>
      <c r="E441" s="188">
        <v>0</v>
      </c>
      <c r="F441" s="188">
        <v>191470.10905999999</v>
      </c>
      <c r="G441" s="189"/>
      <c r="H441" s="189"/>
      <c r="I441" s="262">
        <f t="shared" si="1308"/>
        <v>17394.382699999998</v>
      </c>
      <c r="J441" s="592">
        <f t="shared" si="1309"/>
        <v>9.0846465724575373E-2</v>
      </c>
      <c r="K441" s="37"/>
      <c r="L441" s="569"/>
      <c r="M441" s="262">
        <v>17394.382699999998</v>
      </c>
      <c r="N441" s="592">
        <f>M441/F441</f>
        <v>9.0846465724575373E-2</v>
      </c>
      <c r="O441" s="37"/>
      <c r="P441" s="37"/>
      <c r="Q441" s="37"/>
      <c r="R441" s="37"/>
      <c r="S441" s="262"/>
      <c r="T441" s="37"/>
      <c r="U441" s="130">
        <v>0</v>
      </c>
      <c r="V441" s="629"/>
      <c r="W441" s="262"/>
      <c r="X441" s="629">
        <f t="shared" si="1321"/>
        <v>0</v>
      </c>
      <c r="Y441" s="37"/>
      <c r="Z441" s="629"/>
      <c r="AA441" s="37"/>
      <c r="AB441" s="37"/>
      <c r="AC441" s="262">
        <f t="shared" si="1270"/>
        <v>0</v>
      </c>
      <c r="AD441" s="575">
        <f t="shared" si="1271"/>
        <v>0</v>
      </c>
      <c r="AE441" s="130">
        <v>0</v>
      </c>
      <c r="AF441" s="622"/>
      <c r="AG441" s="262"/>
      <c r="AH441" s="622">
        <f t="shared" si="1267"/>
        <v>0</v>
      </c>
      <c r="AI441" s="37"/>
      <c r="AJ441" s="37"/>
      <c r="AK441" s="262"/>
      <c r="AL441" s="37"/>
      <c r="AM441" s="37"/>
      <c r="AN441" s="37"/>
      <c r="AO441" s="37"/>
      <c r="AP441" s="37"/>
      <c r="AQ441" s="37"/>
      <c r="AR441" s="37"/>
      <c r="AS441" s="37"/>
      <c r="AT441" s="37"/>
      <c r="AU441" s="112">
        <f t="shared" si="1310"/>
        <v>-46370.109059999988</v>
      </c>
      <c r="AV441" s="199">
        <f>AW441+AX441+AY441+AZ441</f>
        <v>145100</v>
      </c>
      <c r="AW441" s="130">
        <v>0</v>
      </c>
      <c r="AX441" s="130">
        <f>60000+85100</f>
        <v>145100</v>
      </c>
      <c r="AY441" s="37"/>
      <c r="AZ441" s="37"/>
      <c r="BA441" s="130">
        <f t="shared" si="1278"/>
        <v>0</v>
      </c>
      <c r="BB441" s="37"/>
      <c r="BC441" s="37"/>
      <c r="BD441" s="37"/>
      <c r="BE441" s="130">
        <f t="shared" si="1268"/>
        <v>0</v>
      </c>
      <c r="BF441" s="130">
        <f t="shared" si="1342"/>
        <v>0</v>
      </c>
      <c r="BG441" s="37"/>
      <c r="BH441" s="37"/>
      <c r="BI441" s="199">
        <f>BJ441+BK441+BL441+BM441</f>
        <v>300000</v>
      </c>
      <c r="BJ441" s="130">
        <v>0</v>
      </c>
      <c r="BK441" s="130">
        <f>150000+150000</f>
        <v>300000</v>
      </c>
      <c r="BL441" s="37"/>
      <c r="BM441" s="37"/>
      <c r="BN441" s="130"/>
      <c r="BO441" s="199">
        <f>BP441+BQ441+BR441+BS441</f>
        <v>300000</v>
      </c>
      <c r="BP441" s="130">
        <v>0</v>
      </c>
      <c r="BQ441" s="130">
        <f>150000+150000</f>
        <v>300000</v>
      </c>
      <c r="BR441" s="37"/>
      <c r="BS441" s="37"/>
      <c r="BT441" s="37">
        <f t="shared" si="1280"/>
        <v>0</v>
      </c>
      <c r="BU441" s="37"/>
      <c r="BV441" s="199">
        <f>BW441+BX441+BY441+BZ441</f>
        <v>300000</v>
      </c>
      <c r="BW441" s="130">
        <v>0</v>
      </c>
      <c r="BX441" s="130">
        <v>300000</v>
      </c>
      <c r="BY441" s="37"/>
      <c r="BZ441" s="37"/>
      <c r="CA441" s="130">
        <f t="shared" si="1343"/>
        <v>0</v>
      </c>
      <c r="CB441" s="188"/>
      <c r="CC441" s="189"/>
      <c r="CD441" s="189"/>
      <c r="CE441" s="130">
        <f t="shared" ref="CE441" si="1346">CF441+CH441+CI441</f>
        <v>0</v>
      </c>
      <c r="CF441" s="188">
        <f t="shared" si="1344"/>
        <v>0</v>
      </c>
      <c r="CG441" s="188"/>
      <c r="CH441" s="189">
        <f t="shared" si="1345"/>
        <v>0</v>
      </c>
      <c r="CI441" s="189"/>
      <c r="CJ441" s="130"/>
      <c r="CK441" s="199">
        <f>CL441+CM441+CN441+CO441</f>
        <v>150000</v>
      </c>
      <c r="CL441" s="130">
        <v>0</v>
      </c>
      <c r="CM441" s="130">
        <v>150000</v>
      </c>
      <c r="CN441" s="37"/>
      <c r="CO441" s="37"/>
    </row>
    <row r="442" spans="2:93" s="50" customFormat="1" ht="113.25" customHeight="1" x14ac:dyDescent="0.25">
      <c r="B442" s="210" t="s">
        <v>202</v>
      </c>
      <c r="C442" s="138" t="s">
        <v>260</v>
      </c>
      <c r="D442" s="193">
        <f>E442+F442+G442+H442</f>
        <v>5000</v>
      </c>
      <c r="E442" s="193">
        <f>E444</f>
        <v>0</v>
      </c>
      <c r="F442" s="193">
        <f>F444</f>
        <v>5000</v>
      </c>
      <c r="G442" s="194"/>
      <c r="H442" s="260"/>
      <c r="I442" s="193">
        <f t="shared" si="1308"/>
        <v>0</v>
      </c>
      <c r="J442" s="569">
        <f t="shared" si="1309"/>
        <v>0</v>
      </c>
      <c r="K442" s="301"/>
      <c r="L442" s="569"/>
      <c r="M442" s="193"/>
      <c r="N442" s="569"/>
      <c r="O442" s="301"/>
      <c r="P442" s="301"/>
      <c r="Q442" s="301"/>
      <c r="R442" s="301"/>
      <c r="S442" s="193"/>
      <c r="T442" s="301"/>
      <c r="U442" s="112"/>
      <c r="V442" s="629"/>
      <c r="W442" s="193"/>
      <c r="X442" s="629"/>
      <c r="Y442" s="301"/>
      <c r="Z442" s="629"/>
      <c r="AA442" s="301"/>
      <c r="AB442" s="301"/>
      <c r="AC442" s="193">
        <f t="shared" si="1270"/>
        <v>0</v>
      </c>
      <c r="AD442" s="575">
        <f t="shared" si="1271"/>
        <v>0</v>
      </c>
      <c r="AE442" s="112">
        <f>AE444</f>
        <v>0</v>
      </c>
      <c r="AF442" s="622"/>
      <c r="AG442" s="193"/>
      <c r="AH442" s="622">
        <f t="shared" si="1267"/>
        <v>0</v>
      </c>
      <c r="AI442" s="301"/>
      <c r="AJ442" s="301"/>
      <c r="AK442" s="193"/>
      <c r="AL442" s="301"/>
      <c r="AM442" s="301"/>
      <c r="AN442" s="301"/>
      <c r="AO442" s="301"/>
      <c r="AP442" s="301"/>
      <c r="AQ442" s="301"/>
      <c r="AR442" s="301"/>
      <c r="AS442" s="301"/>
      <c r="AT442" s="301"/>
      <c r="AU442" s="112">
        <f t="shared" si="1310"/>
        <v>0</v>
      </c>
      <c r="AV442" s="112">
        <f>AW442+AX442+AY442+AZ442</f>
        <v>5000</v>
      </c>
      <c r="AW442" s="112">
        <f>AW444</f>
        <v>0</v>
      </c>
      <c r="AX442" s="112">
        <f>AX444</f>
        <v>5000</v>
      </c>
      <c r="AY442" s="307"/>
      <c r="AZ442" s="301"/>
      <c r="BA442" s="433">
        <f t="shared" si="1278"/>
        <v>0</v>
      </c>
      <c r="BB442" s="301"/>
      <c r="BC442" s="301"/>
      <c r="BD442" s="301"/>
      <c r="BE442" s="112">
        <f t="shared" si="1268"/>
        <v>0</v>
      </c>
      <c r="BF442" s="112">
        <f t="shared" si="1342"/>
        <v>0</v>
      </c>
      <c r="BG442" s="301"/>
      <c r="BH442" s="301"/>
      <c r="BI442" s="112">
        <f>BJ442+BK442+BL442+BM442</f>
        <v>30000</v>
      </c>
      <c r="BJ442" s="112">
        <f>BJ444</f>
        <v>0</v>
      </c>
      <c r="BK442" s="112">
        <f>BK444</f>
        <v>30000</v>
      </c>
      <c r="BL442" s="307"/>
      <c r="BM442" s="301"/>
      <c r="BN442" s="112"/>
      <c r="BO442" s="112">
        <f>BP442+BQ442+BR442+BS442</f>
        <v>30000</v>
      </c>
      <c r="BP442" s="112">
        <f>BP444</f>
        <v>0</v>
      </c>
      <c r="BQ442" s="112">
        <f>BQ444</f>
        <v>30000</v>
      </c>
      <c r="BR442" s="307"/>
      <c r="BS442" s="301"/>
      <c r="BT442" s="307">
        <f t="shared" si="1280"/>
        <v>0</v>
      </c>
      <c r="BU442" s="301"/>
      <c r="BV442" s="112">
        <f>BW442+BX442+BY442+BZ442</f>
        <v>389880</v>
      </c>
      <c r="BW442" s="112">
        <f>BW444</f>
        <v>0</v>
      </c>
      <c r="BX442" s="112">
        <f>BX444</f>
        <v>389880</v>
      </c>
      <c r="BY442" s="307"/>
      <c r="BZ442" s="301"/>
      <c r="CA442" s="112">
        <f t="shared" ref="CA442:CA486" si="1347">CB442+CC442+CD442</f>
        <v>0</v>
      </c>
      <c r="CB442" s="193"/>
      <c r="CC442" s="194"/>
      <c r="CD442" s="260"/>
      <c r="CE442" s="112">
        <f t="shared" ref="CE442:CE480" si="1348">CF442+CH442+CI442</f>
        <v>0</v>
      </c>
      <c r="CF442" s="193">
        <f t="shared" si="1344"/>
        <v>0</v>
      </c>
      <c r="CG442" s="193"/>
      <c r="CH442" s="194">
        <f t="shared" si="1345"/>
        <v>0</v>
      </c>
      <c r="CI442" s="260"/>
      <c r="CJ442" s="112">
        <f>CJ443</f>
        <v>0</v>
      </c>
      <c r="CK442" s="112">
        <f>CL442+CM442+CN442+CO442</f>
        <v>0</v>
      </c>
      <c r="CL442" s="112">
        <f>CL444</f>
        <v>0</v>
      </c>
      <c r="CM442" s="112">
        <f>CM444</f>
        <v>0</v>
      </c>
      <c r="CN442" s="307"/>
      <c r="CO442" s="301"/>
    </row>
    <row r="443" spans="2:93" s="44" customFormat="1" ht="46.5" hidden="1" customHeight="1" x14ac:dyDescent="0.25">
      <c r="B443" s="344"/>
      <c r="C443" s="111" t="s">
        <v>31</v>
      </c>
      <c r="D443" s="193">
        <f>E443+F443+G443+H443</f>
        <v>5000</v>
      </c>
      <c r="E443" s="661">
        <f>E444</f>
        <v>0</v>
      </c>
      <c r="F443" s="661">
        <f>F444</f>
        <v>5000</v>
      </c>
      <c r="G443" s="276"/>
      <c r="H443" s="276"/>
      <c r="I443" s="193">
        <f t="shared" si="1308"/>
        <v>5000</v>
      </c>
      <c r="J443" s="569">
        <f t="shared" si="1309"/>
        <v>1</v>
      </c>
      <c r="K443" s="43"/>
      <c r="L443" s="569"/>
      <c r="M443" s="193">
        <f>M444</f>
        <v>5000</v>
      </c>
      <c r="N443" s="569"/>
      <c r="O443" s="43"/>
      <c r="P443" s="43"/>
      <c r="Q443" s="43"/>
      <c r="R443" s="43"/>
      <c r="S443" s="193"/>
      <c r="T443" s="43"/>
      <c r="U443" s="128">
        <f>U444</f>
        <v>0</v>
      </c>
      <c r="V443" s="629"/>
      <c r="W443" s="193"/>
      <c r="X443" s="629">
        <f t="shared" si="1321"/>
        <v>0</v>
      </c>
      <c r="Y443" s="43"/>
      <c r="Z443" s="629"/>
      <c r="AA443" s="43"/>
      <c r="AB443" s="43"/>
      <c r="AC443" s="193">
        <f t="shared" si="1270"/>
        <v>0</v>
      </c>
      <c r="AD443" s="575">
        <f t="shared" si="1271"/>
        <v>0</v>
      </c>
      <c r="AE443" s="128">
        <f>AE444</f>
        <v>0</v>
      </c>
      <c r="AF443" s="622"/>
      <c r="AG443" s="193"/>
      <c r="AH443" s="622">
        <f t="shared" si="1267"/>
        <v>0</v>
      </c>
      <c r="AI443" s="43"/>
      <c r="AJ443" s="43"/>
      <c r="AK443" s="193"/>
      <c r="AL443" s="43"/>
      <c r="AM443" s="43"/>
      <c r="AN443" s="43"/>
      <c r="AO443" s="43"/>
      <c r="AP443" s="43"/>
      <c r="AQ443" s="43"/>
      <c r="AR443" s="43"/>
      <c r="AS443" s="43"/>
      <c r="AT443" s="43"/>
      <c r="AU443" s="112">
        <f t="shared" si="1310"/>
        <v>0</v>
      </c>
      <c r="AV443" s="112">
        <f>AW443+AX443+AY443+AZ443</f>
        <v>5000</v>
      </c>
      <c r="AW443" s="128">
        <f>AW444</f>
        <v>0</v>
      </c>
      <c r="AX443" s="128">
        <f>AX444</f>
        <v>5000</v>
      </c>
      <c r="AY443" s="43"/>
      <c r="AZ443" s="43"/>
      <c r="BA443" s="128">
        <f t="shared" ref="BA443" si="1349">BB443+BC443+BD443</f>
        <v>0</v>
      </c>
      <c r="BB443" s="43"/>
      <c r="BC443" s="43"/>
      <c r="BD443" s="43"/>
      <c r="BE443" s="128">
        <f t="shared" ref="BE443" si="1350">BF443+BG443+BH443</f>
        <v>0</v>
      </c>
      <c r="BF443" s="128">
        <f t="shared" si="1342"/>
        <v>0</v>
      </c>
      <c r="BG443" s="43"/>
      <c r="BH443" s="43"/>
      <c r="BI443" s="112">
        <f>BJ443+BK443+BL443+BM443</f>
        <v>30000</v>
      </c>
      <c r="BJ443" s="128">
        <f>BJ444</f>
        <v>0</v>
      </c>
      <c r="BK443" s="128">
        <f>BK444</f>
        <v>30000</v>
      </c>
      <c r="BL443" s="43"/>
      <c r="BM443" s="43"/>
      <c r="BN443" s="128">
        <f t="shared" ref="BN443" si="1351">BO443+BP443+BQ443</f>
        <v>60000</v>
      </c>
      <c r="BO443" s="112">
        <f>BP443+BQ443+BR443+BS443</f>
        <v>30000</v>
      </c>
      <c r="BP443" s="128">
        <f>BP444</f>
        <v>0</v>
      </c>
      <c r="BQ443" s="128">
        <f>BQ444</f>
        <v>30000</v>
      </c>
      <c r="BR443" s="43"/>
      <c r="BS443" s="43"/>
      <c r="BT443" s="43">
        <f t="shared" ref="BT443" si="1352">BL443</f>
        <v>0</v>
      </c>
      <c r="BU443" s="43"/>
      <c r="BV443" s="112">
        <f>BW443+BX443+BY443+BZ443</f>
        <v>389880</v>
      </c>
      <c r="BW443" s="128">
        <f>BW444</f>
        <v>0</v>
      </c>
      <c r="BX443" s="128">
        <f>BX444</f>
        <v>389880</v>
      </c>
      <c r="BY443" s="43"/>
      <c r="BZ443" s="43"/>
      <c r="CA443" s="128">
        <f t="shared" si="1347"/>
        <v>0</v>
      </c>
      <c r="CB443" s="341"/>
      <c r="CC443" s="276"/>
      <c r="CD443" s="276"/>
      <c r="CE443" s="128">
        <f t="shared" si="1348"/>
        <v>0</v>
      </c>
      <c r="CF443" s="341">
        <f t="shared" ref="CF443" si="1353">BW443</f>
        <v>0</v>
      </c>
      <c r="CG443" s="524"/>
      <c r="CH443" s="276">
        <f t="shared" ref="CH443" si="1354">BY443</f>
        <v>0</v>
      </c>
      <c r="CI443" s="276"/>
      <c r="CJ443" s="128">
        <f>CJ444</f>
        <v>0</v>
      </c>
      <c r="CK443" s="112">
        <f>CL443+CM443+CN443+CO443</f>
        <v>0</v>
      </c>
      <c r="CL443" s="128">
        <f>CL444</f>
        <v>0</v>
      </c>
      <c r="CM443" s="128">
        <f>CM444</f>
        <v>0</v>
      </c>
      <c r="CN443" s="43"/>
      <c r="CO443" s="43"/>
    </row>
    <row r="444" spans="2:93" s="39" customFormat="1" ht="22.5" hidden="1" customHeight="1" x14ac:dyDescent="0.25">
      <c r="B444" s="209"/>
      <c r="C444" s="124" t="s">
        <v>39</v>
      </c>
      <c r="D444" s="188">
        <f>E444+F444</f>
        <v>5000</v>
      </c>
      <c r="E444" s="188">
        <v>0</v>
      </c>
      <c r="F444" s="188">
        <v>5000</v>
      </c>
      <c r="G444" s="189"/>
      <c r="H444" s="189"/>
      <c r="I444" s="188">
        <f t="shared" si="1308"/>
        <v>5000</v>
      </c>
      <c r="J444" s="569">
        <f t="shared" si="1309"/>
        <v>1</v>
      </c>
      <c r="K444" s="37"/>
      <c r="L444" s="569"/>
      <c r="M444" s="188">
        <v>5000</v>
      </c>
      <c r="N444" s="569"/>
      <c r="O444" s="37"/>
      <c r="P444" s="37"/>
      <c r="Q444" s="37"/>
      <c r="R444" s="37"/>
      <c r="S444" s="188"/>
      <c r="T444" s="37"/>
      <c r="U444" s="130">
        <v>0</v>
      </c>
      <c r="V444" s="629"/>
      <c r="W444" s="188"/>
      <c r="X444" s="629">
        <f t="shared" si="1321"/>
        <v>0</v>
      </c>
      <c r="Y444" s="37"/>
      <c r="Z444" s="629"/>
      <c r="AA444" s="37"/>
      <c r="AB444" s="37"/>
      <c r="AC444" s="188">
        <f t="shared" si="1270"/>
        <v>0</v>
      </c>
      <c r="AD444" s="575">
        <f t="shared" si="1271"/>
        <v>0</v>
      </c>
      <c r="AE444" s="130">
        <v>0</v>
      </c>
      <c r="AF444" s="622"/>
      <c r="AG444" s="188"/>
      <c r="AH444" s="622">
        <f t="shared" si="1267"/>
        <v>0</v>
      </c>
      <c r="AI444" s="37"/>
      <c r="AJ444" s="37"/>
      <c r="AK444" s="188"/>
      <c r="AL444" s="37"/>
      <c r="AM444" s="37"/>
      <c r="AN444" s="37"/>
      <c r="AO444" s="37"/>
      <c r="AP444" s="37"/>
      <c r="AQ444" s="37"/>
      <c r="AR444" s="37"/>
      <c r="AS444" s="37"/>
      <c r="AT444" s="37"/>
      <c r="AU444" s="112">
        <f t="shared" si="1310"/>
        <v>0</v>
      </c>
      <c r="AV444" s="130">
        <f>AW444+AX444</f>
        <v>5000</v>
      </c>
      <c r="AW444" s="130">
        <v>0</v>
      </c>
      <c r="AX444" s="130">
        <v>5000</v>
      </c>
      <c r="AY444" s="37"/>
      <c r="AZ444" s="37"/>
      <c r="BA444" s="433">
        <f t="shared" si="1278"/>
        <v>0</v>
      </c>
      <c r="BB444" s="37"/>
      <c r="BC444" s="37"/>
      <c r="BD444" s="37"/>
      <c r="BE444" s="130">
        <f t="shared" si="1268"/>
        <v>0</v>
      </c>
      <c r="BF444" s="130">
        <f t="shared" si="1342"/>
        <v>0</v>
      </c>
      <c r="BG444" s="37"/>
      <c r="BH444" s="37"/>
      <c r="BI444" s="130">
        <f>BK444</f>
        <v>30000</v>
      </c>
      <c r="BJ444" s="130">
        <v>0</v>
      </c>
      <c r="BK444" s="130">
        <v>30000</v>
      </c>
      <c r="BL444" s="37"/>
      <c r="BM444" s="37"/>
      <c r="BN444" s="130">
        <f t="shared" si="1279"/>
        <v>60000</v>
      </c>
      <c r="BO444" s="130">
        <f>BQ444</f>
        <v>30000</v>
      </c>
      <c r="BP444" s="130">
        <v>0</v>
      </c>
      <c r="BQ444" s="130">
        <v>30000</v>
      </c>
      <c r="BR444" s="37"/>
      <c r="BS444" s="37"/>
      <c r="BT444" s="37">
        <f t="shared" si="1280"/>
        <v>0</v>
      </c>
      <c r="BU444" s="37"/>
      <c r="BV444" s="130">
        <f>BX444</f>
        <v>389880</v>
      </c>
      <c r="BW444" s="130">
        <v>0</v>
      </c>
      <c r="BX444" s="130">
        <v>389880</v>
      </c>
      <c r="BY444" s="37"/>
      <c r="BZ444" s="37"/>
      <c r="CA444" s="130">
        <f t="shared" si="1347"/>
        <v>0</v>
      </c>
      <c r="CB444" s="188"/>
      <c r="CC444" s="189"/>
      <c r="CD444" s="189"/>
      <c r="CE444" s="130">
        <f t="shared" si="1348"/>
        <v>0</v>
      </c>
      <c r="CF444" s="188">
        <f t="shared" si="1344"/>
        <v>0</v>
      </c>
      <c r="CG444" s="188"/>
      <c r="CH444" s="189">
        <f t="shared" si="1345"/>
        <v>0</v>
      </c>
      <c r="CI444" s="189"/>
      <c r="CJ444" s="130"/>
      <c r="CK444" s="130">
        <f>CM444</f>
        <v>0</v>
      </c>
      <c r="CL444" s="130">
        <v>0</v>
      </c>
      <c r="CM444" s="130">
        <v>0</v>
      </c>
      <c r="CN444" s="37"/>
      <c r="CO444" s="37"/>
    </row>
    <row r="445" spans="2:93" s="39" customFormat="1" ht="22.5" hidden="1" customHeight="1" x14ac:dyDescent="0.25">
      <c r="B445" s="209"/>
      <c r="C445" s="124" t="s">
        <v>40</v>
      </c>
      <c r="D445" s="189"/>
      <c r="E445" s="189"/>
      <c r="F445" s="189"/>
      <c r="G445" s="189"/>
      <c r="H445" s="189"/>
      <c r="I445" s="189">
        <f t="shared" si="1308"/>
        <v>0</v>
      </c>
      <c r="J445" s="569" t="e">
        <f t="shared" si="1309"/>
        <v>#DIV/0!</v>
      </c>
      <c r="K445" s="37"/>
      <c r="L445" s="569"/>
      <c r="M445" s="189"/>
      <c r="N445" s="569"/>
      <c r="O445" s="37"/>
      <c r="P445" s="37"/>
      <c r="Q445" s="37"/>
      <c r="R445" s="37"/>
      <c r="S445" s="189"/>
      <c r="T445" s="37"/>
      <c r="U445" s="37"/>
      <c r="V445" s="629"/>
      <c r="W445" s="189"/>
      <c r="X445" s="629" t="e">
        <f t="shared" si="1321"/>
        <v>#DIV/0!</v>
      </c>
      <c r="Y445" s="37"/>
      <c r="Z445" s="629"/>
      <c r="AA445" s="37"/>
      <c r="AB445" s="37"/>
      <c r="AC445" s="189">
        <f t="shared" si="1270"/>
        <v>0</v>
      </c>
      <c r="AD445" s="575" t="e">
        <f t="shared" si="1271"/>
        <v>#DIV/0!</v>
      </c>
      <c r="AE445" s="37"/>
      <c r="AF445" s="622"/>
      <c r="AG445" s="189"/>
      <c r="AH445" s="622" t="e">
        <f t="shared" si="1267"/>
        <v>#DIV/0!</v>
      </c>
      <c r="AI445" s="37"/>
      <c r="AJ445" s="37"/>
      <c r="AK445" s="189"/>
      <c r="AL445" s="37"/>
      <c r="AM445" s="37"/>
      <c r="AN445" s="37"/>
      <c r="AO445" s="37"/>
      <c r="AP445" s="37"/>
      <c r="AQ445" s="37"/>
      <c r="AR445" s="37"/>
      <c r="AS445" s="37"/>
      <c r="AT445" s="37"/>
      <c r="AU445" s="112">
        <f t="shared" si="1310"/>
        <v>0</v>
      </c>
      <c r="AV445" s="37"/>
      <c r="AW445" s="37"/>
      <c r="AX445" s="37"/>
      <c r="AY445" s="37"/>
      <c r="AZ445" s="37"/>
      <c r="BA445" s="433">
        <f t="shared" si="1278"/>
        <v>0</v>
      </c>
      <c r="BB445" s="37"/>
      <c r="BC445" s="37"/>
      <c r="BD445" s="37"/>
      <c r="BE445" s="37">
        <f t="shared" si="1268"/>
        <v>0</v>
      </c>
      <c r="BF445" s="37">
        <f t="shared" si="1342"/>
        <v>0</v>
      </c>
      <c r="BG445" s="37"/>
      <c r="BH445" s="37"/>
      <c r="BI445" s="37"/>
      <c r="BJ445" s="37"/>
      <c r="BK445" s="37"/>
      <c r="BL445" s="37"/>
      <c r="BM445" s="37"/>
      <c r="BN445" s="37">
        <f t="shared" si="1279"/>
        <v>0</v>
      </c>
      <c r="BO445" s="37"/>
      <c r="BP445" s="37"/>
      <c r="BQ445" s="37"/>
      <c r="BR445" s="37"/>
      <c r="BS445" s="37"/>
      <c r="BT445" s="37">
        <f t="shared" si="1280"/>
        <v>0</v>
      </c>
      <c r="BU445" s="37"/>
      <c r="BV445" s="37"/>
      <c r="BW445" s="37"/>
      <c r="BX445" s="37"/>
      <c r="BY445" s="37"/>
      <c r="BZ445" s="37"/>
      <c r="CA445" s="37">
        <f t="shared" si="1347"/>
        <v>0</v>
      </c>
      <c r="CB445" s="189"/>
      <c r="CC445" s="189"/>
      <c r="CD445" s="189"/>
      <c r="CE445" s="37">
        <f t="shared" si="1348"/>
        <v>0</v>
      </c>
      <c r="CF445" s="189">
        <f t="shared" si="1344"/>
        <v>0</v>
      </c>
      <c r="CG445" s="189"/>
      <c r="CH445" s="189">
        <f t="shared" si="1345"/>
        <v>0</v>
      </c>
      <c r="CI445" s="189"/>
      <c r="CJ445" s="37"/>
      <c r="CK445" s="37"/>
      <c r="CL445" s="37"/>
      <c r="CM445" s="37"/>
      <c r="CN445" s="37"/>
      <c r="CO445" s="37"/>
    </row>
    <row r="446" spans="2:93" s="50" customFormat="1" ht="114.75" hidden="1" customHeight="1" x14ac:dyDescent="0.25">
      <c r="B446" s="210" t="s">
        <v>179</v>
      </c>
      <c r="C446" s="138" t="s">
        <v>57</v>
      </c>
      <c r="D446" s="193">
        <f>E446</f>
        <v>0</v>
      </c>
      <c r="E446" s="193">
        <f>E448</f>
        <v>0</v>
      </c>
      <c r="F446" s="193"/>
      <c r="G446" s="194"/>
      <c r="H446" s="260"/>
      <c r="I446" s="193">
        <f t="shared" si="1308"/>
        <v>0</v>
      </c>
      <c r="J446" s="569" t="e">
        <f t="shared" si="1309"/>
        <v>#DIV/0!</v>
      </c>
      <c r="K446" s="301"/>
      <c r="L446" s="569"/>
      <c r="M446" s="193"/>
      <c r="N446" s="569"/>
      <c r="O446" s="301"/>
      <c r="P446" s="301"/>
      <c r="Q446" s="301"/>
      <c r="R446" s="301"/>
      <c r="S446" s="193"/>
      <c r="T446" s="301"/>
      <c r="U446" s="112">
        <f>U448</f>
        <v>0</v>
      </c>
      <c r="V446" s="629"/>
      <c r="W446" s="193"/>
      <c r="X446" s="629" t="e">
        <f t="shared" si="1321"/>
        <v>#DIV/0!</v>
      </c>
      <c r="Y446" s="301"/>
      <c r="Z446" s="629"/>
      <c r="AA446" s="301"/>
      <c r="AB446" s="301"/>
      <c r="AC446" s="193">
        <f t="shared" si="1270"/>
        <v>0</v>
      </c>
      <c r="AD446" s="575" t="e">
        <f t="shared" si="1271"/>
        <v>#DIV/0!</v>
      </c>
      <c r="AE446" s="112">
        <f>AE448</f>
        <v>0</v>
      </c>
      <c r="AF446" s="622"/>
      <c r="AG446" s="193"/>
      <c r="AH446" s="622" t="e">
        <f t="shared" si="1267"/>
        <v>#DIV/0!</v>
      </c>
      <c r="AI446" s="301"/>
      <c r="AJ446" s="301"/>
      <c r="AK446" s="193"/>
      <c r="AL446" s="301"/>
      <c r="AM446" s="301"/>
      <c r="AN446" s="301"/>
      <c r="AO446" s="301"/>
      <c r="AP446" s="301"/>
      <c r="AQ446" s="301"/>
      <c r="AR446" s="301"/>
      <c r="AS446" s="301"/>
      <c r="AT446" s="301"/>
      <c r="AU446" s="112">
        <f t="shared" si="1310"/>
        <v>0</v>
      </c>
      <c r="AV446" s="112">
        <f>AW446</f>
        <v>0</v>
      </c>
      <c r="AW446" s="112">
        <f>AW448</f>
        <v>0</v>
      </c>
      <c r="AX446" s="112"/>
      <c r="AY446" s="307"/>
      <c r="AZ446" s="301"/>
      <c r="BA446" s="433">
        <f t="shared" si="1278"/>
        <v>0</v>
      </c>
      <c r="BB446" s="301"/>
      <c r="BC446" s="301"/>
      <c r="BD446" s="301"/>
      <c r="BE446" s="112">
        <f t="shared" si="1268"/>
        <v>0</v>
      </c>
      <c r="BF446" s="112">
        <f t="shared" si="1342"/>
        <v>0</v>
      </c>
      <c r="BG446" s="301"/>
      <c r="BH446" s="301"/>
      <c r="BI446" s="112">
        <f>BJ446</f>
        <v>0</v>
      </c>
      <c r="BJ446" s="112">
        <f>BJ448</f>
        <v>0</v>
      </c>
      <c r="BK446" s="112"/>
      <c r="BL446" s="307"/>
      <c r="BM446" s="301"/>
      <c r="BN446" s="112">
        <f t="shared" si="1279"/>
        <v>0</v>
      </c>
      <c r="BO446" s="112">
        <f>BP446</f>
        <v>0</v>
      </c>
      <c r="BP446" s="112">
        <f>BP448</f>
        <v>0</v>
      </c>
      <c r="BQ446" s="112"/>
      <c r="BR446" s="307"/>
      <c r="BS446" s="301"/>
      <c r="BT446" s="307">
        <f t="shared" si="1280"/>
        <v>0</v>
      </c>
      <c r="BU446" s="301"/>
      <c r="BV446" s="112">
        <f>BW446</f>
        <v>0</v>
      </c>
      <c r="BW446" s="112">
        <f>BW448</f>
        <v>0</v>
      </c>
      <c r="BX446" s="112"/>
      <c r="BY446" s="307"/>
      <c r="BZ446" s="301"/>
      <c r="CA446" s="112">
        <f t="shared" si="1347"/>
        <v>0</v>
      </c>
      <c r="CB446" s="193"/>
      <c r="CC446" s="194"/>
      <c r="CD446" s="260"/>
      <c r="CE446" s="112">
        <f t="shared" si="1348"/>
        <v>0</v>
      </c>
      <c r="CF446" s="193">
        <f t="shared" si="1344"/>
        <v>0</v>
      </c>
      <c r="CG446" s="193"/>
      <c r="CH446" s="194">
        <f t="shared" si="1345"/>
        <v>0</v>
      </c>
      <c r="CI446" s="260"/>
      <c r="CJ446" s="112"/>
      <c r="CK446" s="112">
        <f>CL446</f>
        <v>0</v>
      </c>
      <c r="CL446" s="112">
        <f>CL448</f>
        <v>0</v>
      </c>
      <c r="CM446" s="112"/>
      <c r="CN446" s="307"/>
      <c r="CO446" s="301"/>
    </row>
    <row r="447" spans="2:93" s="50" customFormat="1" ht="114.75" hidden="1" customHeight="1" x14ac:dyDescent="0.25">
      <c r="B447" s="344"/>
      <c r="C447" s="138"/>
      <c r="D447" s="193"/>
      <c r="E447" s="193"/>
      <c r="F447" s="193"/>
      <c r="G447" s="194"/>
      <c r="H447" s="260"/>
      <c r="I447" s="193">
        <f t="shared" si="1308"/>
        <v>0</v>
      </c>
      <c r="J447" s="569" t="e">
        <f t="shared" si="1309"/>
        <v>#DIV/0!</v>
      </c>
      <c r="K447" s="301"/>
      <c r="L447" s="569"/>
      <c r="M447" s="193"/>
      <c r="N447" s="569"/>
      <c r="O447" s="301"/>
      <c r="P447" s="301"/>
      <c r="Q447" s="301"/>
      <c r="R447" s="301"/>
      <c r="S447" s="193"/>
      <c r="T447" s="301"/>
      <c r="U447" s="112"/>
      <c r="V447" s="629"/>
      <c r="W447" s="193"/>
      <c r="X447" s="629" t="e">
        <f t="shared" si="1321"/>
        <v>#DIV/0!</v>
      </c>
      <c r="Y447" s="301"/>
      <c r="Z447" s="629"/>
      <c r="AA447" s="301"/>
      <c r="AB447" s="301"/>
      <c r="AC447" s="193">
        <f t="shared" si="1270"/>
        <v>0</v>
      </c>
      <c r="AD447" s="575" t="e">
        <f t="shared" si="1271"/>
        <v>#DIV/0!</v>
      </c>
      <c r="AE447" s="112"/>
      <c r="AF447" s="622"/>
      <c r="AG447" s="193"/>
      <c r="AH447" s="622" t="e">
        <f t="shared" si="1267"/>
        <v>#DIV/0!</v>
      </c>
      <c r="AI447" s="301"/>
      <c r="AJ447" s="301"/>
      <c r="AK447" s="193"/>
      <c r="AL447" s="301"/>
      <c r="AM447" s="301"/>
      <c r="AN447" s="301"/>
      <c r="AO447" s="301"/>
      <c r="AP447" s="301"/>
      <c r="AQ447" s="301"/>
      <c r="AR447" s="301"/>
      <c r="AS447" s="301"/>
      <c r="AT447" s="301"/>
      <c r="AU447" s="112">
        <f t="shared" si="1310"/>
        <v>0</v>
      </c>
      <c r="AV447" s="112"/>
      <c r="AW447" s="112"/>
      <c r="AX447" s="112"/>
      <c r="AY447" s="307"/>
      <c r="AZ447" s="301"/>
      <c r="BA447" s="433"/>
      <c r="BB447" s="301"/>
      <c r="BC447" s="301"/>
      <c r="BD447" s="301"/>
      <c r="BE447" s="112"/>
      <c r="BF447" s="112"/>
      <c r="BG447" s="301"/>
      <c r="BH447" s="301"/>
      <c r="BI447" s="112"/>
      <c r="BJ447" s="112"/>
      <c r="BK447" s="112"/>
      <c r="BL447" s="307"/>
      <c r="BM447" s="301"/>
      <c r="BN447" s="112"/>
      <c r="BO447" s="112"/>
      <c r="BP447" s="112"/>
      <c r="BQ447" s="112"/>
      <c r="BR447" s="307"/>
      <c r="BS447" s="301"/>
      <c r="BT447" s="307"/>
      <c r="BU447" s="301"/>
      <c r="BV447" s="112"/>
      <c r="BW447" s="112"/>
      <c r="BX447" s="112"/>
      <c r="BY447" s="307"/>
      <c r="BZ447" s="301"/>
      <c r="CA447" s="112"/>
      <c r="CB447" s="193"/>
      <c r="CC447" s="194"/>
      <c r="CD447" s="260"/>
      <c r="CE447" s="112"/>
      <c r="CF447" s="193"/>
      <c r="CG447" s="193"/>
      <c r="CH447" s="194"/>
      <c r="CI447" s="260"/>
      <c r="CJ447" s="112"/>
      <c r="CK447" s="112"/>
      <c r="CL447" s="112"/>
      <c r="CM447" s="112"/>
      <c r="CN447" s="307"/>
      <c r="CO447" s="301"/>
    </row>
    <row r="448" spans="2:93" s="39" customFormat="1" ht="22.5" hidden="1" customHeight="1" x14ac:dyDescent="0.25">
      <c r="B448" s="209"/>
      <c r="C448" s="124" t="s">
        <v>39</v>
      </c>
      <c r="D448" s="188">
        <f>E448</f>
        <v>0</v>
      </c>
      <c r="E448" s="188">
        <v>0</v>
      </c>
      <c r="F448" s="188"/>
      <c r="G448" s="189"/>
      <c r="H448" s="189"/>
      <c r="I448" s="188">
        <f t="shared" si="1308"/>
        <v>0</v>
      </c>
      <c r="J448" s="569" t="e">
        <f t="shared" si="1309"/>
        <v>#DIV/0!</v>
      </c>
      <c r="K448" s="37"/>
      <c r="L448" s="569"/>
      <c r="M448" s="188"/>
      <c r="N448" s="569"/>
      <c r="O448" s="37"/>
      <c r="P448" s="37"/>
      <c r="Q448" s="37"/>
      <c r="R448" s="37"/>
      <c r="S448" s="188"/>
      <c r="T448" s="37"/>
      <c r="U448" s="130">
        <v>0</v>
      </c>
      <c r="V448" s="629"/>
      <c r="W448" s="188"/>
      <c r="X448" s="629" t="e">
        <f t="shared" si="1321"/>
        <v>#DIV/0!</v>
      </c>
      <c r="Y448" s="37"/>
      <c r="Z448" s="629"/>
      <c r="AA448" s="37"/>
      <c r="AB448" s="37"/>
      <c r="AC448" s="188">
        <f t="shared" si="1270"/>
        <v>0</v>
      </c>
      <c r="AD448" s="575" t="e">
        <f t="shared" si="1271"/>
        <v>#DIV/0!</v>
      </c>
      <c r="AE448" s="130">
        <v>0</v>
      </c>
      <c r="AF448" s="622"/>
      <c r="AG448" s="188"/>
      <c r="AH448" s="622" t="e">
        <f t="shared" si="1267"/>
        <v>#DIV/0!</v>
      </c>
      <c r="AI448" s="37"/>
      <c r="AJ448" s="37"/>
      <c r="AK448" s="188"/>
      <c r="AL448" s="37"/>
      <c r="AM448" s="37"/>
      <c r="AN448" s="37"/>
      <c r="AO448" s="37"/>
      <c r="AP448" s="37"/>
      <c r="AQ448" s="37"/>
      <c r="AR448" s="37"/>
      <c r="AS448" s="37"/>
      <c r="AT448" s="37"/>
      <c r="AU448" s="112">
        <f t="shared" si="1310"/>
        <v>0</v>
      </c>
      <c r="AV448" s="130">
        <f>AW448</f>
        <v>0</v>
      </c>
      <c r="AW448" s="130">
        <v>0</v>
      </c>
      <c r="AX448" s="130"/>
      <c r="AY448" s="37"/>
      <c r="AZ448" s="37"/>
      <c r="BA448" s="433">
        <f t="shared" si="1278"/>
        <v>0</v>
      </c>
      <c r="BB448" s="37"/>
      <c r="BC448" s="37"/>
      <c r="BD448" s="37"/>
      <c r="BE448" s="130">
        <f t="shared" si="1268"/>
        <v>0</v>
      </c>
      <c r="BF448" s="130">
        <f>E448</f>
        <v>0</v>
      </c>
      <c r="BG448" s="37"/>
      <c r="BH448" s="37"/>
      <c r="BI448" s="130">
        <f>BJ448</f>
        <v>0</v>
      </c>
      <c r="BJ448" s="130"/>
      <c r="BK448" s="130"/>
      <c r="BL448" s="37"/>
      <c r="BM448" s="37"/>
      <c r="BN448" s="130">
        <f t="shared" si="1279"/>
        <v>0</v>
      </c>
      <c r="BO448" s="130">
        <f>BP448</f>
        <v>0</v>
      </c>
      <c r="BP448" s="130"/>
      <c r="BQ448" s="130"/>
      <c r="BR448" s="37"/>
      <c r="BS448" s="37"/>
      <c r="BT448" s="37">
        <f t="shared" si="1280"/>
        <v>0</v>
      </c>
      <c r="BU448" s="37"/>
      <c r="BV448" s="130">
        <f>BW448</f>
        <v>0</v>
      </c>
      <c r="BW448" s="130"/>
      <c r="BX448" s="130"/>
      <c r="BY448" s="37"/>
      <c r="BZ448" s="37"/>
      <c r="CA448" s="130">
        <f t="shared" si="1347"/>
        <v>0</v>
      </c>
      <c r="CB448" s="188"/>
      <c r="CC448" s="189"/>
      <c r="CD448" s="189"/>
      <c r="CE448" s="130">
        <f t="shared" si="1348"/>
        <v>0</v>
      </c>
      <c r="CF448" s="188">
        <f t="shared" si="1344"/>
        <v>0</v>
      </c>
      <c r="CG448" s="188"/>
      <c r="CH448" s="189">
        <f t="shared" si="1345"/>
        <v>0</v>
      </c>
      <c r="CI448" s="189"/>
      <c r="CJ448" s="130"/>
      <c r="CK448" s="130">
        <f>CL448</f>
        <v>0</v>
      </c>
      <c r="CL448" s="130"/>
      <c r="CM448" s="130"/>
      <c r="CN448" s="37"/>
      <c r="CO448" s="37"/>
    </row>
    <row r="449" spans="2:93" s="39" customFormat="1" ht="22.5" hidden="1" customHeight="1" x14ac:dyDescent="0.25">
      <c r="B449" s="209"/>
      <c r="C449" s="124" t="s">
        <v>40</v>
      </c>
      <c r="D449" s="188"/>
      <c r="E449" s="188"/>
      <c r="F449" s="188"/>
      <c r="G449" s="189"/>
      <c r="H449" s="189"/>
      <c r="I449" s="188">
        <f t="shared" si="1308"/>
        <v>0</v>
      </c>
      <c r="J449" s="569" t="e">
        <f t="shared" si="1309"/>
        <v>#DIV/0!</v>
      </c>
      <c r="K449" s="37"/>
      <c r="L449" s="569"/>
      <c r="M449" s="188"/>
      <c r="N449" s="569"/>
      <c r="O449" s="37"/>
      <c r="P449" s="37"/>
      <c r="Q449" s="37"/>
      <c r="R449" s="37"/>
      <c r="S449" s="188"/>
      <c r="T449" s="37"/>
      <c r="U449" s="130"/>
      <c r="V449" s="629"/>
      <c r="W449" s="188"/>
      <c r="X449" s="629" t="e">
        <f t="shared" si="1321"/>
        <v>#DIV/0!</v>
      </c>
      <c r="Y449" s="37"/>
      <c r="Z449" s="629"/>
      <c r="AA449" s="37"/>
      <c r="AB449" s="37"/>
      <c r="AC449" s="188">
        <f t="shared" si="1270"/>
        <v>0</v>
      </c>
      <c r="AD449" s="575" t="e">
        <f t="shared" si="1271"/>
        <v>#DIV/0!</v>
      </c>
      <c r="AE449" s="130"/>
      <c r="AF449" s="622"/>
      <c r="AG449" s="188"/>
      <c r="AH449" s="622" t="e">
        <f t="shared" si="1267"/>
        <v>#DIV/0!</v>
      </c>
      <c r="AI449" s="37"/>
      <c r="AJ449" s="37"/>
      <c r="AK449" s="188"/>
      <c r="AL449" s="37"/>
      <c r="AM449" s="37"/>
      <c r="AN449" s="37"/>
      <c r="AO449" s="37"/>
      <c r="AP449" s="37"/>
      <c r="AQ449" s="37"/>
      <c r="AR449" s="37"/>
      <c r="AS449" s="37"/>
      <c r="AT449" s="37"/>
      <c r="AU449" s="112">
        <f t="shared" si="1310"/>
        <v>0</v>
      </c>
      <c r="AV449" s="130"/>
      <c r="AW449" s="130"/>
      <c r="AX449" s="130"/>
      <c r="AY449" s="37"/>
      <c r="AZ449" s="37"/>
      <c r="BA449" s="433">
        <f t="shared" si="1278"/>
        <v>0</v>
      </c>
      <c r="BB449" s="37"/>
      <c r="BC449" s="37"/>
      <c r="BD449" s="37"/>
      <c r="BE449" s="130">
        <f t="shared" si="1268"/>
        <v>0</v>
      </c>
      <c r="BF449" s="130">
        <f>E449</f>
        <v>0</v>
      </c>
      <c r="BG449" s="37"/>
      <c r="BH449" s="37"/>
      <c r="BI449" s="130"/>
      <c r="BJ449" s="130"/>
      <c r="BK449" s="130"/>
      <c r="BL449" s="37"/>
      <c r="BM449" s="37"/>
      <c r="BN449" s="130">
        <f t="shared" si="1279"/>
        <v>0</v>
      </c>
      <c r="BO449" s="130"/>
      <c r="BP449" s="130"/>
      <c r="BQ449" s="130"/>
      <c r="BR449" s="37"/>
      <c r="BS449" s="37"/>
      <c r="BT449" s="37">
        <f t="shared" si="1280"/>
        <v>0</v>
      </c>
      <c r="BU449" s="37"/>
      <c r="BV449" s="130"/>
      <c r="BW449" s="130"/>
      <c r="BX449" s="130"/>
      <c r="BY449" s="37"/>
      <c r="BZ449" s="37"/>
      <c r="CA449" s="130">
        <f t="shared" si="1347"/>
        <v>0</v>
      </c>
      <c r="CB449" s="188"/>
      <c r="CC449" s="189"/>
      <c r="CD449" s="189"/>
      <c r="CE449" s="130">
        <f t="shared" si="1348"/>
        <v>0</v>
      </c>
      <c r="CF449" s="188">
        <f t="shared" si="1344"/>
        <v>0</v>
      </c>
      <c r="CG449" s="188"/>
      <c r="CH449" s="189">
        <f t="shared" si="1345"/>
        <v>0</v>
      </c>
      <c r="CI449" s="189"/>
      <c r="CJ449" s="130"/>
      <c r="CK449" s="130"/>
      <c r="CL449" s="130"/>
      <c r="CM449" s="130"/>
      <c r="CN449" s="37"/>
      <c r="CO449" s="37"/>
    </row>
    <row r="450" spans="2:93" s="51" customFormat="1" ht="127.5" customHeight="1" x14ac:dyDescent="0.25">
      <c r="B450" s="210" t="s">
        <v>203</v>
      </c>
      <c r="C450" s="138" t="s">
        <v>261</v>
      </c>
      <c r="D450" s="193">
        <f>E450+F450+G450+H450</f>
        <v>80000</v>
      </c>
      <c r="E450" s="193">
        <f>E452</f>
        <v>0</v>
      </c>
      <c r="F450" s="193">
        <f>F452</f>
        <v>80000</v>
      </c>
      <c r="G450" s="194"/>
      <c r="H450" s="260"/>
      <c r="I450" s="193">
        <f t="shared" si="1308"/>
        <v>0</v>
      </c>
      <c r="J450" s="569">
        <f t="shared" si="1309"/>
        <v>0</v>
      </c>
      <c r="K450" s="301"/>
      <c r="L450" s="569"/>
      <c r="M450" s="193">
        <f>M452</f>
        <v>0</v>
      </c>
      <c r="N450" s="569"/>
      <c r="O450" s="301"/>
      <c r="P450" s="301"/>
      <c r="Q450" s="301"/>
      <c r="R450" s="301"/>
      <c r="S450" s="193"/>
      <c r="T450" s="301"/>
      <c r="U450" s="112">
        <f>U452</f>
        <v>0</v>
      </c>
      <c r="V450" s="629"/>
      <c r="W450" s="193"/>
      <c r="X450" s="629">
        <f t="shared" ref="X450:X486" si="1355">W450/F450</f>
        <v>0</v>
      </c>
      <c r="Y450" s="301"/>
      <c r="Z450" s="629"/>
      <c r="AA450" s="301"/>
      <c r="AB450" s="301"/>
      <c r="AC450" s="193">
        <f t="shared" si="1270"/>
        <v>0</v>
      </c>
      <c r="AD450" s="575">
        <f t="shared" si="1271"/>
        <v>0</v>
      </c>
      <c r="AE450" s="112">
        <f>AE452</f>
        <v>0</v>
      </c>
      <c r="AF450" s="622"/>
      <c r="AG450" s="193"/>
      <c r="AH450" s="622">
        <f t="shared" ref="AH450:AH513" si="1356">AG450/F450</f>
        <v>0</v>
      </c>
      <c r="AI450" s="301"/>
      <c r="AJ450" s="301"/>
      <c r="AK450" s="193"/>
      <c r="AL450" s="301"/>
      <c r="AM450" s="301"/>
      <c r="AN450" s="301"/>
      <c r="AO450" s="301"/>
      <c r="AP450" s="301"/>
      <c r="AQ450" s="301"/>
      <c r="AR450" s="301"/>
      <c r="AS450" s="301"/>
      <c r="AT450" s="301"/>
      <c r="AU450" s="112">
        <f t="shared" si="1310"/>
        <v>0</v>
      </c>
      <c r="AV450" s="112">
        <f>AW450+AX450+AY450+AZ450</f>
        <v>80000</v>
      </c>
      <c r="AW450" s="112">
        <f>AW452</f>
        <v>0</v>
      </c>
      <c r="AX450" s="112">
        <f>AX452</f>
        <v>80000</v>
      </c>
      <c r="AY450" s="307"/>
      <c r="AZ450" s="301"/>
      <c r="BA450" s="433">
        <f t="shared" si="1278"/>
        <v>0</v>
      </c>
      <c r="BB450" s="301"/>
      <c r="BC450" s="301"/>
      <c r="BD450" s="301"/>
      <c r="BE450" s="112">
        <f t="shared" si="1268"/>
        <v>0</v>
      </c>
      <c r="BF450" s="112">
        <f>E450</f>
        <v>0</v>
      </c>
      <c r="BG450" s="301"/>
      <c r="BH450" s="301"/>
      <c r="BI450" s="112">
        <f>BJ450+BK450+BL450+BM450</f>
        <v>327409.10952</v>
      </c>
      <c r="BJ450" s="112">
        <f>BJ452</f>
        <v>0</v>
      </c>
      <c r="BK450" s="112">
        <f>BK451</f>
        <v>327409.10952</v>
      </c>
      <c r="BL450" s="307"/>
      <c r="BM450" s="301"/>
      <c r="BN450" s="112">
        <f>BN451</f>
        <v>-80000</v>
      </c>
      <c r="BO450" s="112">
        <f>BP450+BQ450+BR450+BS450</f>
        <v>247409.10952</v>
      </c>
      <c r="BP450" s="112">
        <f>BP452</f>
        <v>0</v>
      </c>
      <c r="BQ450" s="112">
        <f>BQ451</f>
        <v>247409.10952</v>
      </c>
      <c r="BR450" s="307"/>
      <c r="BS450" s="301"/>
      <c r="BT450" s="307">
        <f t="shared" si="1280"/>
        <v>0</v>
      </c>
      <c r="BU450" s="301"/>
      <c r="BV450" s="112">
        <f>BW450+BX450+BY450+BZ450</f>
        <v>643295</v>
      </c>
      <c r="BW450" s="112">
        <f>BW452</f>
        <v>0</v>
      </c>
      <c r="BX450" s="112">
        <f>BX452</f>
        <v>643295</v>
      </c>
      <c r="BY450" s="307"/>
      <c r="BZ450" s="301"/>
      <c r="CA450" s="112">
        <f t="shared" si="1347"/>
        <v>0</v>
      </c>
      <c r="CB450" s="193"/>
      <c r="CC450" s="194"/>
      <c r="CD450" s="260"/>
      <c r="CE450" s="112">
        <f>CG450</f>
        <v>43295</v>
      </c>
      <c r="CF450" s="193">
        <f t="shared" si="1344"/>
        <v>0</v>
      </c>
      <c r="CG450" s="112">
        <f>CG452</f>
        <v>43295</v>
      </c>
      <c r="CH450" s="194">
        <f t="shared" si="1345"/>
        <v>0</v>
      </c>
      <c r="CI450" s="260"/>
      <c r="CJ450" s="112"/>
      <c r="CK450" s="112">
        <f>CL450+CM450+CN450+CO450</f>
        <v>43295</v>
      </c>
      <c r="CL450" s="112">
        <f>CL452</f>
        <v>0</v>
      </c>
      <c r="CM450" s="112">
        <f>CM452</f>
        <v>43295</v>
      </c>
      <c r="CN450" s="307"/>
      <c r="CO450" s="301"/>
    </row>
    <row r="451" spans="2:93" s="52" customFormat="1" ht="45.75" hidden="1" customHeight="1" x14ac:dyDescent="0.25">
      <c r="B451" s="206"/>
      <c r="C451" s="111" t="s">
        <v>31</v>
      </c>
      <c r="D451" s="193">
        <f>E451+F451+G451+H451</f>
        <v>80000</v>
      </c>
      <c r="E451" s="182">
        <f>E452</f>
        <v>0</v>
      </c>
      <c r="F451" s="182">
        <f>F452</f>
        <v>80000</v>
      </c>
      <c r="G451" s="247"/>
      <c r="H451" s="247"/>
      <c r="I451" s="193">
        <f t="shared" si="1308"/>
        <v>0</v>
      </c>
      <c r="J451" s="569">
        <f t="shared" si="1309"/>
        <v>0</v>
      </c>
      <c r="K451" s="33"/>
      <c r="L451" s="569"/>
      <c r="M451" s="193">
        <f>M452</f>
        <v>0</v>
      </c>
      <c r="N451" s="569"/>
      <c r="O451" s="33"/>
      <c r="P451" s="33"/>
      <c r="Q451" s="33"/>
      <c r="R451" s="33"/>
      <c r="S451" s="193"/>
      <c r="T451" s="33"/>
      <c r="U451" s="581">
        <f>U452</f>
        <v>0</v>
      </c>
      <c r="V451" s="629"/>
      <c r="W451" s="193"/>
      <c r="X451" s="629">
        <f t="shared" si="1355"/>
        <v>0</v>
      </c>
      <c r="Y451" s="33"/>
      <c r="Z451" s="629"/>
      <c r="AA451" s="33"/>
      <c r="AB451" s="33"/>
      <c r="AC451" s="193">
        <f t="shared" si="1270"/>
        <v>0</v>
      </c>
      <c r="AD451" s="575">
        <f t="shared" si="1271"/>
        <v>0</v>
      </c>
      <c r="AE451" s="581">
        <f>AE452</f>
        <v>0</v>
      </c>
      <c r="AF451" s="622"/>
      <c r="AG451" s="193"/>
      <c r="AH451" s="622">
        <f t="shared" si="1356"/>
        <v>0</v>
      </c>
      <c r="AI451" s="33"/>
      <c r="AJ451" s="33"/>
      <c r="AK451" s="193"/>
      <c r="AL451" s="33"/>
      <c r="AM451" s="33"/>
      <c r="AN451" s="33"/>
      <c r="AO451" s="33"/>
      <c r="AP451" s="33"/>
      <c r="AQ451" s="33"/>
      <c r="AR451" s="33"/>
      <c r="AS451" s="33"/>
      <c r="AT451" s="33"/>
      <c r="AU451" s="112">
        <f t="shared" si="1310"/>
        <v>0</v>
      </c>
      <c r="AV451" s="112">
        <f>AW451+AX451+AY451+AZ451</f>
        <v>80000</v>
      </c>
      <c r="AW451" s="482">
        <f>AW452</f>
        <v>0</v>
      </c>
      <c r="AX451" s="482">
        <f>AX452</f>
        <v>80000</v>
      </c>
      <c r="AY451" s="33"/>
      <c r="AZ451" s="33"/>
      <c r="BA451" s="433">
        <f t="shared" ref="BA451" si="1357">BB451+BC451+BD451</f>
        <v>0</v>
      </c>
      <c r="BB451" s="33"/>
      <c r="BC451" s="33"/>
      <c r="BD451" s="33"/>
      <c r="BE451" s="526">
        <f t="shared" ref="BE451" si="1358">BF451+BG451+BH451</f>
        <v>0</v>
      </c>
      <c r="BF451" s="433">
        <f>E451</f>
        <v>0</v>
      </c>
      <c r="BG451" s="33"/>
      <c r="BH451" s="33"/>
      <c r="BI451" s="112">
        <f>BJ451+BK451+BL451+BM451</f>
        <v>327409.10952</v>
      </c>
      <c r="BJ451" s="482">
        <f>BJ452</f>
        <v>0</v>
      </c>
      <c r="BK451" s="526">
        <f>SUM(BK452:BK454)</f>
        <v>327409.10952</v>
      </c>
      <c r="BL451" s="33"/>
      <c r="BM451" s="33"/>
      <c r="BN451" s="433">
        <f>BN452</f>
        <v>-80000</v>
      </c>
      <c r="BO451" s="112">
        <f>BP451+BQ451+BR451+BS451</f>
        <v>247409.10952</v>
      </c>
      <c r="BP451" s="482">
        <f>BP452</f>
        <v>0</v>
      </c>
      <c r="BQ451" s="482">
        <f>SUM(BQ452:BQ454)</f>
        <v>247409.10952</v>
      </c>
      <c r="BR451" s="33"/>
      <c r="BS451" s="33"/>
      <c r="BT451" s="33">
        <f t="shared" ref="BT451" si="1359">BL451</f>
        <v>0</v>
      </c>
      <c r="BU451" s="33"/>
      <c r="BV451" s="112">
        <f>BW451+BX451+BY451+BZ451</f>
        <v>643295</v>
      </c>
      <c r="BW451" s="433">
        <f>BW452</f>
        <v>0</v>
      </c>
      <c r="BX451" s="433">
        <f>BX452</f>
        <v>643295</v>
      </c>
      <c r="BY451" s="33"/>
      <c r="BZ451" s="33"/>
      <c r="CA451" s="342">
        <f t="shared" ref="CA451" si="1360">CB451+CC451+CD451</f>
        <v>0</v>
      </c>
      <c r="CB451" s="182"/>
      <c r="CC451" s="247"/>
      <c r="CD451" s="247"/>
      <c r="CE451" s="342">
        <f>CG451</f>
        <v>43295</v>
      </c>
      <c r="CF451" s="182">
        <f t="shared" ref="CF451" si="1361">BW451</f>
        <v>0</v>
      </c>
      <c r="CG451" s="526">
        <f>CG452</f>
        <v>43295</v>
      </c>
      <c r="CH451" s="247">
        <f t="shared" ref="CH451" si="1362">BY451</f>
        <v>0</v>
      </c>
      <c r="CI451" s="247"/>
      <c r="CJ451" s="482"/>
      <c r="CK451" s="112">
        <f>CL451+CM451+CN451+CO451</f>
        <v>43295</v>
      </c>
      <c r="CL451" s="482">
        <f>CL452</f>
        <v>0</v>
      </c>
      <c r="CM451" s="482">
        <f>CM452</f>
        <v>43295</v>
      </c>
      <c r="CN451" s="33"/>
      <c r="CO451" s="33"/>
    </row>
    <row r="452" spans="2:93" s="39" customFormat="1" ht="29.25" hidden="1" customHeight="1" x14ac:dyDescent="0.25">
      <c r="B452" s="209"/>
      <c r="C452" s="124" t="s">
        <v>39</v>
      </c>
      <c r="D452" s="188">
        <f>E452</f>
        <v>0</v>
      </c>
      <c r="E452" s="188">
        <v>0</v>
      </c>
      <c r="F452" s="188">
        <v>80000</v>
      </c>
      <c r="G452" s="189"/>
      <c r="H452" s="189"/>
      <c r="I452" s="188">
        <f t="shared" si="1308"/>
        <v>0</v>
      </c>
      <c r="J452" s="569" t="e">
        <f t="shared" si="1309"/>
        <v>#DIV/0!</v>
      </c>
      <c r="K452" s="37"/>
      <c r="L452" s="569"/>
      <c r="M452" s="188">
        <v>0</v>
      </c>
      <c r="N452" s="569"/>
      <c r="O452" s="37"/>
      <c r="P452" s="37"/>
      <c r="Q452" s="37"/>
      <c r="R452" s="37"/>
      <c r="S452" s="188"/>
      <c r="T452" s="37"/>
      <c r="U452" s="130">
        <v>0</v>
      </c>
      <c r="V452" s="629"/>
      <c r="W452" s="188"/>
      <c r="X452" s="629">
        <f t="shared" si="1355"/>
        <v>0</v>
      </c>
      <c r="Y452" s="37"/>
      <c r="Z452" s="629"/>
      <c r="AA452" s="37"/>
      <c r="AB452" s="37"/>
      <c r="AC452" s="188">
        <f t="shared" si="1270"/>
        <v>0</v>
      </c>
      <c r="AD452" s="575" t="e">
        <f t="shared" si="1271"/>
        <v>#DIV/0!</v>
      </c>
      <c r="AE452" s="130">
        <v>0</v>
      </c>
      <c r="AF452" s="622"/>
      <c r="AG452" s="188"/>
      <c r="AH452" s="622">
        <f t="shared" si="1356"/>
        <v>0</v>
      </c>
      <c r="AI452" s="37"/>
      <c r="AJ452" s="37"/>
      <c r="AK452" s="188"/>
      <c r="AL452" s="37"/>
      <c r="AM452" s="37"/>
      <c r="AN452" s="37"/>
      <c r="AO452" s="37"/>
      <c r="AP452" s="37"/>
      <c r="AQ452" s="37"/>
      <c r="AR452" s="37"/>
      <c r="AS452" s="37"/>
      <c r="AT452" s="37"/>
      <c r="AU452" s="112">
        <f t="shared" si="1310"/>
        <v>0</v>
      </c>
      <c r="AV452" s="130">
        <f>AW452</f>
        <v>0</v>
      </c>
      <c r="AW452" s="130">
        <v>0</v>
      </c>
      <c r="AX452" s="130">
        <v>80000</v>
      </c>
      <c r="AY452" s="37"/>
      <c r="AZ452" s="37"/>
      <c r="BA452" s="102">
        <f t="shared" si="1278"/>
        <v>0</v>
      </c>
      <c r="BB452" s="37"/>
      <c r="BC452" s="37"/>
      <c r="BD452" s="37"/>
      <c r="BE452" s="130">
        <f t="shared" si="1268"/>
        <v>0</v>
      </c>
      <c r="BF452" s="130">
        <f>E452</f>
        <v>0</v>
      </c>
      <c r="BG452" s="37"/>
      <c r="BH452" s="37"/>
      <c r="BI452" s="130">
        <f>BK452</f>
        <v>250000</v>
      </c>
      <c r="BJ452" s="130">
        <v>0</v>
      </c>
      <c r="BK452" s="130">
        <v>250000</v>
      </c>
      <c r="BL452" s="37"/>
      <c r="BM452" s="37"/>
      <c r="BN452" s="130">
        <f>BQ452-BK452</f>
        <v>-80000</v>
      </c>
      <c r="BO452" s="188">
        <f>BQ452</f>
        <v>170000</v>
      </c>
      <c r="BP452" s="130">
        <v>0</v>
      </c>
      <c r="BQ452" s="130">
        <v>170000</v>
      </c>
      <c r="BR452" s="37"/>
      <c r="BS452" s="37"/>
      <c r="BT452" s="37">
        <f t="shared" si="1280"/>
        <v>0</v>
      </c>
      <c r="BU452" s="37"/>
      <c r="BV452" s="130">
        <f>BX452</f>
        <v>643295</v>
      </c>
      <c r="BW452" s="130">
        <v>0</v>
      </c>
      <c r="BX452" s="130">
        <v>643295</v>
      </c>
      <c r="BY452" s="37"/>
      <c r="BZ452" s="37"/>
      <c r="CA452" s="130">
        <f t="shared" si="1347"/>
        <v>0</v>
      </c>
      <c r="CB452" s="188"/>
      <c r="CC452" s="189"/>
      <c r="CD452" s="189"/>
      <c r="CE452" s="130">
        <f>CG452</f>
        <v>43295</v>
      </c>
      <c r="CF452" s="188">
        <f t="shared" si="1344"/>
        <v>0</v>
      </c>
      <c r="CG452" s="130">
        <f>643295-600000</f>
        <v>43295</v>
      </c>
      <c r="CH452" s="189">
        <f t="shared" si="1345"/>
        <v>0</v>
      </c>
      <c r="CI452" s="189"/>
      <c r="CJ452" s="130"/>
      <c r="CK452" s="130">
        <f>CM452</f>
        <v>43295</v>
      </c>
      <c r="CL452" s="130">
        <v>0</v>
      </c>
      <c r="CM452" s="130">
        <f>643295-600000</f>
        <v>43295</v>
      </c>
      <c r="CN452" s="37"/>
      <c r="CO452" s="37"/>
    </row>
    <row r="453" spans="2:93" s="39" customFormat="1" ht="29.25" hidden="1" customHeight="1" x14ac:dyDescent="0.25">
      <c r="B453" s="209"/>
      <c r="C453" s="124" t="s">
        <v>43</v>
      </c>
      <c r="D453" s="188"/>
      <c r="E453" s="188"/>
      <c r="F453" s="188"/>
      <c r="G453" s="189"/>
      <c r="H453" s="189"/>
      <c r="I453" s="188">
        <f t="shared" si="1308"/>
        <v>0</v>
      </c>
      <c r="J453" s="569" t="e">
        <f t="shared" si="1309"/>
        <v>#DIV/0!</v>
      </c>
      <c r="K453" s="37"/>
      <c r="L453" s="569"/>
      <c r="M453" s="188"/>
      <c r="N453" s="569"/>
      <c r="O453" s="37"/>
      <c r="P453" s="37"/>
      <c r="Q453" s="37"/>
      <c r="R453" s="37"/>
      <c r="S453" s="188"/>
      <c r="T453" s="37"/>
      <c r="U453" s="130"/>
      <c r="V453" s="629"/>
      <c r="W453" s="188"/>
      <c r="X453" s="629" t="e">
        <f t="shared" si="1355"/>
        <v>#DIV/0!</v>
      </c>
      <c r="Y453" s="37"/>
      <c r="Z453" s="629"/>
      <c r="AA453" s="37"/>
      <c r="AB453" s="37"/>
      <c r="AC453" s="188">
        <f t="shared" si="1270"/>
        <v>0</v>
      </c>
      <c r="AD453" s="575" t="e">
        <f t="shared" si="1271"/>
        <v>#DIV/0!</v>
      </c>
      <c r="AE453" s="130"/>
      <c r="AF453" s="622"/>
      <c r="AG453" s="188"/>
      <c r="AH453" s="622" t="e">
        <f t="shared" si="1356"/>
        <v>#DIV/0!</v>
      </c>
      <c r="AI453" s="37"/>
      <c r="AJ453" s="37"/>
      <c r="AK453" s="188"/>
      <c r="AL453" s="37"/>
      <c r="AM453" s="37"/>
      <c r="AN453" s="37"/>
      <c r="AO453" s="37"/>
      <c r="AP453" s="37"/>
      <c r="AQ453" s="37"/>
      <c r="AR453" s="37"/>
      <c r="AS453" s="37"/>
      <c r="AT453" s="37"/>
      <c r="AU453" s="112">
        <f t="shared" si="1310"/>
        <v>0</v>
      </c>
      <c r="AV453" s="130"/>
      <c r="AW453" s="130"/>
      <c r="AX453" s="130"/>
      <c r="AY453" s="37"/>
      <c r="AZ453" s="37"/>
      <c r="BA453" s="102"/>
      <c r="BB453" s="37"/>
      <c r="BC453" s="37"/>
      <c r="BD453" s="37"/>
      <c r="BE453" s="130"/>
      <c r="BF453" s="130"/>
      <c r="BG453" s="37"/>
      <c r="BH453" s="37"/>
      <c r="BI453" s="130">
        <f t="shared" ref="BI453:BI454" si="1363">BK453</f>
        <v>25000</v>
      </c>
      <c r="BJ453" s="130"/>
      <c r="BK453" s="130">
        <v>25000</v>
      </c>
      <c r="BL453" s="37"/>
      <c r="BM453" s="37"/>
      <c r="BN453" s="130"/>
      <c r="BO453" s="188">
        <f t="shared" ref="BO453:BO454" si="1364">BQ453</f>
        <v>25000</v>
      </c>
      <c r="BP453" s="130"/>
      <c r="BQ453" s="130">
        <v>25000</v>
      </c>
      <c r="BR453" s="37"/>
      <c r="BS453" s="37"/>
      <c r="BT453" s="37"/>
      <c r="BU453" s="37"/>
      <c r="BV453" s="130"/>
      <c r="BW453" s="130"/>
      <c r="BX453" s="130"/>
      <c r="BY453" s="37"/>
      <c r="BZ453" s="37"/>
      <c r="CA453" s="130"/>
      <c r="CB453" s="188"/>
      <c r="CC453" s="189"/>
      <c r="CD453" s="189"/>
      <c r="CE453" s="130"/>
      <c r="CF453" s="188"/>
      <c r="CG453" s="130"/>
      <c r="CH453" s="189"/>
      <c r="CI453" s="189"/>
      <c r="CJ453" s="130"/>
      <c r="CK453" s="130"/>
      <c r="CL453" s="130"/>
      <c r="CM453" s="130"/>
      <c r="CN453" s="37"/>
      <c r="CO453" s="37"/>
    </row>
    <row r="454" spans="2:93" s="39" customFormat="1" ht="22.5" hidden="1" customHeight="1" x14ac:dyDescent="0.25">
      <c r="B454" s="209"/>
      <c r="C454" s="124" t="s">
        <v>40</v>
      </c>
      <c r="D454" s="189"/>
      <c r="E454" s="189"/>
      <c r="F454" s="189"/>
      <c r="G454" s="189"/>
      <c r="H454" s="189"/>
      <c r="I454" s="189">
        <f t="shared" si="1308"/>
        <v>0</v>
      </c>
      <c r="J454" s="569" t="e">
        <f t="shared" si="1309"/>
        <v>#DIV/0!</v>
      </c>
      <c r="K454" s="37"/>
      <c r="L454" s="569"/>
      <c r="M454" s="189"/>
      <c r="N454" s="569"/>
      <c r="O454" s="37"/>
      <c r="P454" s="37"/>
      <c r="Q454" s="37"/>
      <c r="R454" s="37"/>
      <c r="S454" s="189"/>
      <c r="T454" s="37"/>
      <c r="U454" s="37"/>
      <c r="V454" s="629"/>
      <c r="W454" s="189"/>
      <c r="X454" s="629" t="e">
        <f t="shared" si="1355"/>
        <v>#DIV/0!</v>
      </c>
      <c r="Y454" s="37"/>
      <c r="Z454" s="629"/>
      <c r="AA454" s="37"/>
      <c r="AB454" s="37"/>
      <c r="AC454" s="189">
        <f t="shared" si="1270"/>
        <v>0</v>
      </c>
      <c r="AD454" s="575" t="e">
        <f t="shared" si="1271"/>
        <v>#DIV/0!</v>
      </c>
      <c r="AE454" s="37"/>
      <c r="AF454" s="622"/>
      <c r="AG454" s="189"/>
      <c r="AH454" s="622" t="e">
        <f t="shared" si="1356"/>
        <v>#DIV/0!</v>
      </c>
      <c r="AI454" s="37"/>
      <c r="AJ454" s="37"/>
      <c r="AK454" s="189"/>
      <c r="AL454" s="37"/>
      <c r="AM454" s="37"/>
      <c r="AN454" s="37"/>
      <c r="AO454" s="37"/>
      <c r="AP454" s="37"/>
      <c r="AQ454" s="37"/>
      <c r="AR454" s="37"/>
      <c r="AS454" s="37"/>
      <c r="AT454" s="37"/>
      <c r="AU454" s="112">
        <f t="shared" si="1310"/>
        <v>0</v>
      </c>
      <c r="AV454" s="37"/>
      <c r="AW454" s="37"/>
      <c r="AX454" s="37"/>
      <c r="AY454" s="37"/>
      <c r="AZ454" s="37"/>
      <c r="BA454" s="102">
        <f t="shared" si="1278"/>
        <v>0</v>
      </c>
      <c r="BB454" s="37"/>
      <c r="BC454" s="37"/>
      <c r="BD454" s="37"/>
      <c r="BE454" s="37">
        <f t="shared" si="1268"/>
        <v>0</v>
      </c>
      <c r="BF454" s="37">
        <f t="shared" ref="BF454:BF486" si="1365">E454</f>
        <v>0</v>
      </c>
      <c r="BG454" s="37"/>
      <c r="BH454" s="37"/>
      <c r="BI454" s="130">
        <f t="shared" si="1363"/>
        <v>52409.109519999998</v>
      </c>
      <c r="BJ454" s="37"/>
      <c r="BK454" s="37">
        <v>52409.109519999998</v>
      </c>
      <c r="BL454" s="37"/>
      <c r="BM454" s="37"/>
      <c r="BN454" s="37"/>
      <c r="BO454" s="188">
        <f t="shared" si="1364"/>
        <v>52409.109519999998</v>
      </c>
      <c r="BP454" s="37"/>
      <c r="BQ454" s="37">
        <v>52409.109519999998</v>
      </c>
      <c r="BR454" s="37"/>
      <c r="BS454" s="37"/>
      <c r="BT454" s="37">
        <f t="shared" si="1280"/>
        <v>0</v>
      </c>
      <c r="BU454" s="37"/>
      <c r="BV454" s="37"/>
      <c r="BW454" s="37"/>
      <c r="BX454" s="37"/>
      <c r="BY454" s="37"/>
      <c r="BZ454" s="37"/>
      <c r="CA454" s="37">
        <f t="shared" si="1347"/>
        <v>0</v>
      </c>
      <c r="CB454" s="189"/>
      <c r="CC454" s="189"/>
      <c r="CD454" s="189"/>
      <c r="CE454" s="37">
        <f t="shared" si="1348"/>
        <v>0</v>
      </c>
      <c r="CF454" s="189">
        <f t="shared" si="1344"/>
        <v>0</v>
      </c>
      <c r="CG454" s="189"/>
      <c r="CH454" s="189">
        <f t="shared" si="1345"/>
        <v>0</v>
      </c>
      <c r="CI454" s="189"/>
      <c r="CJ454" s="37"/>
      <c r="CK454" s="37"/>
      <c r="CL454" s="37"/>
      <c r="CM454" s="37"/>
      <c r="CN454" s="37"/>
      <c r="CO454" s="37"/>
    </row>
    <row r="455" spans="2:93" s="44" customFormat="1" ht="106.5" customHeight="1" x14ac:dyDescent="0.25">
      <c r="B455" s="660" t="s">
        <v>386</v>
      </c>
      <c r="C455" s="138" t="s">
        <v>220</v>
      </c>
      <c r="D455" s="193">
        <f>E455+F455+G455+H455</f>
        <v>365729.72336</v>
      </c>
      <c r="E455" s="193">
        <f>E456+E462</f>
        <v>0</v>
      </c>
      <c r="F455" s="193">
        <f>F456+F462</f>
        <v>365729.72336</v>
      </c>
      <c r="G455" s="194"/>
      <c r="H455" s="260"/>
      <c r="I455" s="193">
        <f t="shared" si="1308"/>
        <v>25255.13955</v>
      </c>
      <c r="J455" s="569">
        <f>I455/D455</f>
        <v>6.9054107273475607E-2</v>
      </c>
      <c r="K455" s="301"/>
      <c r="L455" s="569"/>
      <c r="M455" s="193">
        <f>M456+M462</f>
        <v>25255.13955</v>
      </c>
      <c r="N455" s="569">
        <f>M455/F455</f>
        <v>6.9054107273475607E-2</v>
      </c>
      <c r="O455" s="301"/>
      <c r="P455" s="301"/>
      <c r="Q455" s="301"/>
      <c r="R455" s="301"/>
      <c r="S455" s="193">
        <f>S456</f>
        <v>25721.343480000003</v>
      </c>
      <c r="T455" s="667">
        <f>S455/D455</f>
        <v>7.0328829835582224E-2</v>
      </c>
      <c r="U455" s="112">
        <f>U456+U462</f>
        <v>0</v>
      </c>
      <c r="V455" s="621"/>
      <c r="W455" s="193">
        <f>W456</f>
        <v>25721.343480000003</v>
      </c>
      <c r="X455" s="621">
        <f t="shared" si="1355"/>
        <v>7.0328829835582224E-2</v>
      </c>
      <c r="Y455" s="301"/>
      <c r="Z455" s="621"/>
      <c r="AA455" s="301"/>
      <c r="AB455" s="301"/>
      <c r="AC455" s="193">
        <f t="shared" si="1270"/>
        <v>344105.67388999998</v>
      </c>
      <c r="AD455" s="569">
        <f t="shared" si="1271"/>
        <v>0.94087423556571381</v>
      </c>
      <c r="AE455" s="112"/>
      <c r="AF455" s="641"/>
      <c r="AG455" s="193">
        <f>AG456</f>
        <v>344105.67388999998</v>
      </c>
      <c r="AH455" s="641">
        <f t="shared" si="1356"/>
        <v>0.94087423556571381</v>
      </c>
      <c r="AI455" s="301"/>
      <c r="AJ455" s="301"/>
      <c r="AK455" s="193"/>
      <c r="AL455" s="301"/>
      <c r="AM455" s="301"/>
      <c r="AN455" s="301"/>
      <c r="AO455" s="301"/>
      <c r="AP455" s="301"/>
      <c r="AQ455" s="301"/>
      <c r="AR455" s="301"/>
      <c r="AS455" s="301"/>
      <c r="AT455" s="301"/>
      <c r="AU455" s="112">
        <f t="shared" si="1310"/>
        <v>0</v>
      </c>
      <c r="AV455" s="112">
        <f>AW455+AX455+AY455+AZ455</f>
        <v>365729.72336</v>
      </c>
      <c r="AW455" s="112">
        <f>AW456+AW462</f>
        <v>0</v>
      </c>
      <c r="AX455" s="193">
        <f>AX456+AX462</f>
        <v>365729.72336</v>
      </c>
      <c r="AY455" s="307"/>
      <c r="AZ455" s="301"/>
      <c r="BA455" s="657">
        <f t="shared" si="1278"/>
        <v>0</v>
      </c>
      <c r="BB455" s="301"/>
      <c r="BC455" s="301"/>
      <c r="BD455" s="301"/>
      <c r="BE455" s="112">
        <f t="shared" si="1268"/>
        <v>0</v>
      </c>
      <c r="BF455" s="112">
        <f t="shared" si="1365"/>
        <v>0</v>
      </c>
      <c r="BG455" s="301"/>
      <c r="BH455" s="301"/>
      <c r="BI455" s="112">
        <f>BJ455+BK455+BL455+BM455</f>
        <v>0</v>
      </c>
      <c r="BJ455" s="112">
        <f>BJ456+BJ462</f>
        <v>0</v>
      </c>
      <c r="BK455" s="112"/>
      <c r="BL455" s="307"/>
      <c r="BM455" s="301"/>
      <c r="BN455" s="112"/>
      <c r="BO455" s="112">
        <f>BP455+BQ455+BR455+BS455</f>
        <v>0</v>
      </c>
      <c r="BP455" s="112">
        <f>BP456+BP462</f>
        <v>0</v>
      </c>
      <c r="BQ455" s="112"/>
      <c r="BR455" s="307"/>
      <c r="BS455" s="301"/>
      <c r="BT455" s="307">
        <f t="shared" si="1280"/>
        <v>0</v>
      </c>
      <c r="BU455" s="301"/>
      <c r="BV455" s="112">
        <f>BW455+BX455+BY455+BZ455</f>
        <v>0</v>
      </c>
      <c r="BW455" s="112">
        <f>BW456+BW462</f>
        <v>0</v>
      </c>
      <c r="BX455" s="112"/>
      <c r="BY455" s="307"/>
      <c r="BZ455" s="301"/>
      <c r="CA455" s="112">
        <f t="shared" si="1347"/>
        <v>0</v>
      </c>
      <c r="CB455" s="193"/>
      <c r="CC455" s="194"/>
      <c r="CD455" s="260"/>
      <c r="CE455" s="112">
        <f t="shared" si="1348"/>
        <v>0</v>
      </c>
      <c r="CF455" s="193">
        <f t="shared" si="1344"/>
        <v>0</v>
      </c>
      <c r="CG455" s="193"/>
      <c r="CH455" s="194">
        <f t="shared" si="1345"/>
        <v>0</v>
      </c>
      <c r="CI455" s="260"/>
      <c r="CJ455" s="112"/>
      <c r="CK455" s="112">
        <f>CL455+CM455+CN455+CO455</f>
        <v>0</v>
      </c>
      <c r="CL455" s="112">
        <f>CL456+CL462</f>
        <v>0</v>
      </c>
      <c r="CM455" s="112"/>
      <c r="CN455" s="307"/>
      <c r="CO455" s="301"/>
    </row>
    <row r="456" spans="2:93" s="52" customFormat="1" ht="45.75" hidden="1" customHeight="1" x14ac:dyDescent="0.25">
      <c r="B456" s="206"/>
      <c r="C456" s="111" t="s">
        <v>31</v>
      </c>
      <c r="D456" s="193">
        <f>E456+F456+G456+H456</f>
        <v>365729.72336</v>
      </c>
      <c r="E456" s="182">
        <f>SUM(E457:E461)</f>
        <v>0</v>
      </c>
      <c r="F456" s="182">
        <f>SUM(F457:F461)</f>
        <v>365729.72336</v>
      </c>
      <c r="G456" s="247"/>
      <c r="H456" s="247"/>
      <c r="I456" s="193">
        <f t="shared" si="1308"/>
        <v>25255.13955</v>
      </c>
      <c r="J456" s="569">
        <f t="shared" si="1309"/>
        <v>6.9054107273475607E-2</v>
      </c>
      <c r="K456" s="33"/>
      <c r="L456" s="569"/>
      <c r="M456" s="193">
        <f>SUM(M457:M461)</f>
        <v>25255.13955</v>
      </c>
      <c r="N456" s="569">
        <f t="shared" ref="N456:N461" si="1366">M456/F456</f>
        <v>6.9054107273475607E-2</v>
      </c>
      <c r="O456" s="33"/>
      <c r="P456" s="33"/>
      <c r="Q456" s="33"/>
      <c r="R456" s="33"/>
      <c r="S456" s="193">
        <f>W456</f>
        <v>25721.343480000003</v>
      </c>
      <c r="T456" s="592">
        <f>S456/D456</f>
        <v>7.0328829835582224E-2</v>
      </c>
      <c r="U456" s="657">
        <f>SUM(U457:U461)</f>
        <v>0</v>
      </c>
      <c r="V456" s="621" t="e">
        <f t="shared" ref="V456:V486" si="1367">U456/E456</f>
        <v>#DIV/0!</v>
      </c>
      <c r="W456" s="193">
        <f>W457+W458+W459+W460+W461</f>
        <v>25721.343480000003</v>
      </c>
      <c r="X456" s="621">
        <f t="shared" si="1355"/>
        <v>7.0328829835582224E-2</v>
      </c>
      <c r="Y456" s="33"/>
      <c r="Z456" s="621"/>
      <c r="AA456" s="33"/>
      <c r="AB456" s="33"/>
      <c r="AC456" s="193">
        <f t="shared" si="1270"/>
        <v>344105.67388999998</v>
      </c>
      <c r="AD456" s="569">
        <f t="shared" si="1271"/>
        <v>0.94087423556571381</v>
      </c>
      <c r="AE456" s="657"/>
      <c r="AF456" s="641"/>
      <c r="AG456" s="193">
        <f>AG457+AG458+AG459+AG460+AG461</f>
        <v>344105.67388999998</v>
      </c>
      <c r="AH456" s="641">
        <f t="shared" si="1356"/>
        <v>0.94087423556571381</v>
      </c>
      <c r="AI456" s="33"/>
      <c r="AJ456" s="33"/>
      <c r="AK456" s="193"/>
      <c r="AL456" s="33"/>
      <c r="AM456" s="33"/>
      <c r="AN456" s="33"/>
      <c r="AO456" s="33"/>
      <c r="AP456" s="33"/>
      <c r="AQ456" s="33"/>
      <c r="AR456" s="33"/>
      <c r="AS456" s="33"/>
      <c r="AT456" s="33"/>
      <c r="AU456" s="112">
        <f t="shared" si="1310"/>
        <v>0</v>
      </c>
      <c r="AV456" s="112">
        <f>AW456+AX456+AY456+AZ456</f>
        <v>365729.72336</v>
      </c>
      <c r="AW456" s="657">
        <f>SUM(AW457:AW461)</f>
        <v>0</v>
      </c>
      <c r="AX456" s="657">
        <f>AX457+AX458</f>
        <v>365729.72336</v>
      </c>
      <c r="AY456" s="33"/>
      <c r="AZ456" s="33"/>
      <c r="BA456" s="657">
        <f t="shared" si="1278"/>
        <v>0</v>
      </c>
      <c r="BB456" s="33"/>
      <c r="BC456" s="33"/>
      <c r="BD456" s="33"/>
      <c r="BE456" s="657">
        <f t="shared" si="1268"/>
        <v>0</v>
      </c>
      <c r="BF456" s="657">
        <f t="shared" si="1365"/>
        <v>0</v>
      </c>
      <c r="BG456" s="33"/>
      <c r="BH456" s="33"/>
      <c r="BI456" s="112">
        <f>BJ456+BK456+BL456+BM456</f>
        <v>0</v>
      </c>
      <c r="BJ456" s="657">
        <f>SUM(BJ457:BJ461)</f>
        <v>0</v>
      </c>
      <c r="BK456" s="657"/>
      <c r="BL456" s="33"/>
      <c r="BM456" s="33"/>
      <c r="BN456" s="657"/>
      <c r="BO456" s="112">
        <f>BP456+BQ456+BR456+BS456</f>
        <v>0</v>
      </c>
      <c r="BP456" s="657">
        <f>SUM(BP457:BP461)</f>
        <v>0</v>
      </c>
      <c r="BQ456" s="657"/>
      <c r="BR456" s="33"/>
      <c r="BS456" s="33"/>
      <c r="BT456" s="33">
        <f t="shared" si="1280"/>
        <v>0</v>
      </c>
      <c r="BU456" s="33"/>
      <c r="BV456" s="112">
        <f>BW456+BX456+BY456+BZ456</f>
        <v>0</v>
      </c>
      <c r="BW456" s="657">
        <f>SUM(BW457:BW461)</f>
        <v>0</v>
      </c>
      <c r="BX456" s="657"/>
      <c r="BY456" s="33"/>
      <c r="BZ456" s="33"/>
      <c r="CA456" s="657">
        <f t="shared" si="1347"/>
        <v>0</v>
      </c>
      <c r="CB456" s="182"/>
      <c r="CC456" s="247"/>
      <c r="CD456" s="247"/>
      <c r="CE456" s="657">
        <f t="shared" si="1348"/>
        <v>0</v>
      </c>
      <c r="CF456" s="182">
        <f t="shared" si="1344"/>
        <v>0</v>
      </c>
      <c r="CG456" s="182"/>
      <c r="CH456" s="247">
        <f t="shared" si="1345"/>
        <v>0</v>
      </c>
      <c r="CI456" s="247"/>
      <c r="CJ456" s="657"/>
      <c r="CK456" s="112">
        <f>CL456+CM456+CN456+CO456</f>
        <v>0</v>
      </c>
      <c r="CL456" s="657">
        <f>SUM(CL457:CL461)</f>
        <v>0</v>
      </c>
      <c r="CM456" s="657"/>
      <c r="CN456" s="33"/>
      <c r="CO456" s="33"/>
    </row>
    <row r="457" spans="2:93" s="39" customFormat="1" ht="27" hidden="1" customHeight="1" x14ac:dyDescent="0.25">
      <c r="B457" s="209"/>
      <c r="C457" s="124" t="s">
        <v>39</v>
      </c>
      <c r="D457" s="188">
        <f>E457+F457</f>
        <v>307485.65626999998</v>
      </c>
      <c r="E457" s="188"/>
      <c r="F457" s="188">
        <v>307485.65626999998</v>
      </c>
      <c r="G457" s="189"/>
      <c r="H457" s="189"/>
      <c r="I457" s="188">
        <f t="shared" si="1308"/>
        <v>1835.2211</v>
      </c>
      <c r="J457" s="569">
        <f t="shared" si="1309"/>
        <v>5.9684771064199213E-3</v>
      </c>
      <c r="K457" s="37"/>
      <c r="L457" s="569"/>
      <c r="M457" s="188">
        <v>1835.2211</v>
      </c>
      <c r="N457" s="569">
        <f t="shared" si="1366"/>
        <v>5.9684771064199213E-3</v>
      </c>
      <c r="O457" s="37"/>
      <c r="P457" s="37"/>
      <c r="Q457" s="37"/>
      <c r="R457" s="37"/>
      <c r="S457" s="188"/>
      <c r="T457" s="592">
        <f t="shared" ref="T457:T461" si="1368">S457/D457</f>
        <v>0</v>
      </c>
      <c r="U457" s="130"/>
      <c r="V457" s="629"/>
      <c r="W457" s="188">
        <v>1835.2211</v>
      </c>
      <c r="X457" s="629">
        <f t="shared" si="1355"/>
        <v>5.9684771064199213E-3</v>
      </c>
      <c r="Y457" s="37"/>
      <c r="Z457" s="629"/>
      <c r="AA457" s="37"/>
      <c r="AB457" s="37"/>
      <c r="AC457" s="188">
        <f t="shared" si="1270"/>
        <v>307485.64778</v>
      </c>
      <c r="AD457" s="575">
        <f t="shared" si="1271"/>
        <v>0.99999997238895599</v>
      </c>
      <c r="AE457" s="130"/>
      <c r="AF457" s="622"/>
      <c r="AG457" s="188">
        <v>307485.64778</v>
      </c>
      <c r="AH457" s="622">
        <f t="shared" si="1356"/>
        <v>0.99999997238895599</v>
      </c>
      <c r="AI457" s="37"/>
      <c r="AJ457" s="37"/>
      <c r="AK457" s="188"/>
      <c r="AL457" s="37"/>
      <c r="AM457" s="37"/>
      <c r="AN457" s="37"/>
      <c r="AO457" s="37"/>
      <c r="AP457" s="37"/>
      <c r="AQ457" s="37"/>
      <c r="AR457" s="37"/>
      <c r="AS457" s="37"/>
      <c r="AT457" s="37"/>
      <c r="AU457" s="112">
        <f t="shared" si="1310"/>
        <v>44200</v>
      </c>
      <c r="AV457" s="130">
        <f>AW457+AX457</f>
        <v>351685.65626999998</v>
      </c>
      <c r="AW457" s="130"/>
      <c r="AX457" s="130">
        <v>351685.65626999998</v>
      </c>
      <c r="AY457" s="37"/>
      <c r="AZ457" s="37"/>
      <c r="BA457" s="433">
        <f t="shared" si="1278"/>
        <v>0</v>
      </c>
      <c r="BB457" s="37"/>
      <c r="BC457" s="37"/>
      <c r="BD457" s="37"/>
      <c r="BE457" s="130">
        <f t="shared" si="1268"/>
        <v>0</v>
      </c>
      <c r="BF457" s="130">
        <f t="shared" si="1365"/>
        <v>0</v>
      </c>
      <c r="BG457" s="37"/>
      <c r="BH457" s="37"/>
      <c r="BI457" s="130">
        <f t="shared" ref="BI457:BI464" si="1369">BJ457</f>
        <v>0</v>
      </c>
      <c r="BJ457" s="130">
        <v>0</v>
      </c>
      <c r="BK457" s="130"/>
      <c r="BL457" s="37"/>
      <c r="BM457" s="37"/>
      <c r="BN457" s="130"/>
      <c r="BO457" s="130">
        <f t="shared" ref="BO457:BO464" si="1370">BP457</f>
        <v>0</v>
      </c>
      <c r="BP457" s="130">
        <v>0</v>
      </c>
      <c r="BQ457" s="130"/>
      <c r="BR457" s="37"/>
      <c r="BS457" s="37"/>
      <c r="BT457" s="37">
        <f t="shared" si="1280"/>
        <v>0</v>
      </c>
      <c r="BU457" s="37"/>
      <c r="BV457" s="130">
        <f t="shared" ref="BV457:BV464" si="1371">BW457</f>
        <v>0</v>
      </c>
      <c r="BW457" s="130">
        <v>0</v>
      </c>
      <c r="BX457" s="130"/>
      <c r="BY457" s="37"/>
      <c r="BZ457" s="37"/>
      <c r="CA457" s="130">
        <f t="shared" si="1347"/>
        <v>0</v>
      </c>
      <c r="CB457" s="188"/>
      <c r="CC457" s="189"/>
      <c r="CD457" s="189"/>
      <c r="CE457" s="130">
        <f t="shared" si="1348"/>
        <v>0</v>
      </c>
      <c r="CF457" s="188">
        <f t="shared" si="1344"/>
        <v>0</v>
      </c>
      <c r="CG457" s="188"/>
      <c r="CH457" s="189">
        <f t="shared" si="1345"/>
        <v>0</v>
      </c>
      <c r="CI457" s="189"/>
      <c r="CJ457" s="130"/>
      <c r="CK457" s="130">
        <f t="shared" ref="CK457:CK464" si="1372">CL457</f>
        <v>0</v>
      </c>
      <c r="CL457" s="130">
        <v>0</v>
      </c>
      <c r="CM457" s="130"/>
      <c r="CN457" s="37"/>
      <c r="CO457" s="37"/>
    </row>
    <row r="458" spans="2:93" s="39" customFormat="1" ht="22.5" hidden="1" customHeight="1" x14ac:dyDescent="0.25">
      <c r="B458" s="209"/>
      <c r="C458" s="124" t="s">
        <v>40</v>
      </c>
      <c r="D458" s="188">
        <f t="shared" ref="D458:D461" si="1373">E458+F458</f>
        <v>14224.0671</v>
      </c>
      <c r="E458" s="188"/>
      <c r="F458" s="188">
        <v>14224.0671</v>
      </c>
      <c r="G458" s="189"/>
      <c r="H458" s="189"/>
      <c r="I458" s="188">
        <f t="shared" si="1308"/>
        <v>843.95943999999997</v>
      </c>
      <c r="J458" s="569">
        <f t="shared" si="1309"/>
        <v>5.9333201542616454E-2</v>
      </c>
      <c r="K458" s="37"/>
      <c r="L458" s="569"/>
      <c r="M458" s="188">
        <v>843.95943999999997</v>
      </c>
      <c r="N458" s="569">
        <f t="shared" si="1366"/>
        <v>5.9333201542616454E-2</v>
      </c>
      <c r="O458" s="37"/>
      <c r="P458" s="37"/>
      <c r="Q458" s="37"/>
      <c r="R458" s="37"/>
      <c r="S458" s="188"/>
      <c r="T458" s="592">
        <f t="shared" si="1368"/>
        <v>0</v>
      </c>
      <c r="U458" s="130"/>
      <c r="V458" s="629"/>
      <c r="W458" s="188">
        <f>23886.12238-W459-W461</f>
        <v>1310.163370000002</v>
      </c>
      <c r="X458" s="629">
        <f t="shared" si="1355"/>
        <v>9.2108913771926884E-2</v>
      </c>
      <c r="Y458" s="37"/>
      <c r="Z458" s="629"/>
      <c r="AA458" s="37"/>
      <c r="AB458" s="37"/>
      <c r="AC458" s="188">
        <f t="shared" si="1270"/>
        <v>14044.067100000002</v>
      </c>
      <c r="AD458" s="575">
        <f t="shared" si="1271"/>
        <v>0.98734539153010614</v>
      </c>
      <c r="AE458" s="130"/>
      <c r="AF458" s="622"/>
      <c r="AG458" s="188">
        <f>36620.02611-AG459-AG460-AG461</f>
        <v>14044.067100000002</v>
      </c>
      <c r="AH458" s="622">
        <f t="shared" si="1356"/>
        <v>0.98734539153010614</v>
      </c>
      <c r="AI458" s="37"/>
      <c r="AJ458" s="37"/>
      <c r="AK458" s="188"/>
      <c r="AL458" s="37"/>
      <c r="AM458" s="37"/>
      <c r="AN458" s="37"/>
      <c r="AO458" s="37"/>
      <c r="AP458" s="37"/>
      <c r="AQ458" s="37"/>
      <c r="AR458" s="37"/>
      <c r="AS458" s="37"/>
      <c r="AT458" s="37"/>
      <c r="AU458" s="112">
        <f t="shared" si="1310"/>
        <v>-180.00000999999975</v>
      </c>
      <c r="AV458" s="130">
        <f t="shared" ref="AV458:AV461" si="1374">AW458+AX458</f>
        <v>14044.06709</v>
      </c>
      <c r="AW458" s="130"/>
      <c r="AX458" s="130">
        <v>14044.06709</v>
      </c>
      <c r="AY458" s="37"/>
      <c r="AZ458" s="37"/>
      <c r="BA458" s="433">
        <f t="shared" si="1278"/>
        <v>0</v>
      </c>
      <c r="BB458" s="37"/>
      <c r="BC458" s="37"/>
      <c r="BD458" s="37"/>
      <c r="BE458" s="130">
        <f t="shared" si="1268"/>
        <v>0</v>
      </c>
      <c r="BF458" s="130">
        <f t="shared" si="1365"/>
        <v>0</v>
      </c>
      <c r="BG458" s="37"/>
      <c r="BH458" s="37"/>
      <c r="BI458" s="130">
        <f t="shared" si="1369"/>
        <v>0</v>
      </c>
      <c r="BJ458" s="130">
        <v>0</v>
      </c>
      <c r="BK458" s="130"/>
      <c r="BL458" s="37"/>
      <c r="BM458" s="37"/>
      <c r="BN458" s="130"/>
      <c r="BO458" s="130">
        <f t="shared" si="1370"/>
        <v>0</v>
      </c>
      <c r="BP458" s="130">
        <v>0</v>
      </c>
      <c r="BQ458" s="130"/>
      <c r="BR458" s="37"/>
      <c r="BS458" s="37"/>
      <c r="BT458" s="37">
        <f t="shared" si="1280"/>
        <v>0</v>
      </c>
      <c r="BU458" s="37"/>
      <c r="BV458" s="130">
        <f t="shared" si="1371"/>
        <v>0</v>
      </c>
      <c r="BW458" s="130">
        <v>0</v>
      </c>
      <c r="BX458" s="130"/>
      <c r="BY458" s="37"/>
      <c r="BZ458" s="37"/>
      <c r="CA458" s="130">
        <f t="shared" si="1347"/>
        <v>0</v>
      </c>
      <c r="CB458" s="188"/>
      <c r="CC458" s="189"/>
      <c r="CD458" s="189"/>
      <c r="CE458" s="130">
        <f t="shared" si="1348"/>
        <v>0</v>
      </c>
      <c r="CF458" s="188">
        <f t="shared" si="1344"/>
        <v>0</v>
      </c>
      <c r="CG458" s="188"/>
      <c r="CH458" s="189">
        <f t="shared" si="1345"/>
        <v>0</v>
      </c>
      <c r="CI458" s="189"/>
      <c r="CJ458" s="130"/>
      <c r="CK458" s="130">
        <f t="shared" si="1372"/>
        <v>0</v>
      </c>
      <c r="CL458" s="130">
        <v>0</v>
      </c>
      <c r="CM458" s="130"/>
      <c r="CN458" s="37"/>
      <c r="CO458" s="37"/>
    </row>
    <row r="459" spans="2:93" s="39" customFormat="1" ht="22.5" hidden="1" customHeight="1" x14ac:dyDescent="0.25">
      <c r="B459" s="209"/>
      <c r="C459" s="124" t="s">
        <v>464</v>
      </c>
      <c r="D459" s="188">
        <f t="shared" si="1373"/>
        <v>17033.712009999999</v>
      </c>
      <c r="E459" s="188"/>
      <c r="F459" s="188">
        <v>17033.712009999999</v>
      </c>
      <c r="G459" s="189"/>
      <c r="H459" s="189"/>
      <c r="I459" s="188">
        <f t="shared" si="1308"/>
        <v>11581.936009999999</v>
      </c>
      <c r="J459" s="569">
        <f t="shared" si="1309"/>
        <v>0.67994198817031659</v>
      </c>
      <c r="K459" s="37"/>
      <c r="L459" s="569"/>
      <c r="M459" s="188">
        <v>11581.936009999999</v>
      </c>
      <c r="N459" s="569">
        <f t="shared" si="1366"/>
        <v>0.67994198817031659</v>
      </c>
      <c r="O459" s="37"/>
      <c r="P459" s="37"/>
      <c r="Q459" s="37"/>
      <c r="R459" s="37"/>
      <c r="S459" s="188">
        <f>W459</f>
        <v>11581.936009999999</v>
      </c>
      <c r="T459" s="592">
        <f t="shared" si="1368"/>
        <v>0.67994198817031659</v>
      </c>
      <c r="U459" s="130"/>
      <c r="V459" s="629"/>
      <c r="W459" s="188">
        <v>11581.936009999999</v>
      </c>
      <c r="X459" s="629">
        <f t="shared" si="1355"/>
        <v>0.67994198817031659</v>
      </c>
      <c r="Y459" s="37"/>
      <c r="Z459" s="629"/>
      <c r="AA459" s="37"/>
      <c r="AB459" s="37"/>
      <c r="AC459" s="188">
        <f t="shared" si="1270"/>
        <v>11581.936009999999</v>
      </c>
      <c r="AD459" s="575">
        <f t="shared" si="1271"/>
        <v>0.67994198817031659</v>
      </c>
      <c r="AE459" s="130"/>
      <c r="AF459" s="622"/>
      <c r="AG459" s="188">
        <f>W459</f>
        <v>11581.936009999999</v>
      </c>
      <c r="AH459" s="622">
        <f t="shared" si="1356"/>
        <v>0.67994198817031659</v>
      </c>
      <c r="AI459" s="37"/>
      <c r="AJ459" s="37"/>
      <c r="AK459" s="188"/>
      <c r="AL459" s="37"/>
      <c r="AM459" s="37"/>
      <c r="AN459" s="37"/>
      <c r="AO459" s="37"/>
      <c r="AP459" s="37"/>
      <c r="AQ459" s="37"/>
      <c r="AR459" s="37"/>
      <c r="AS459" s="37"/>
      <c r="AT459" s="37"/>
      <c r="AU459" s="112"/>
      <c r="AV459" s="130"/>
      <c r="AW459" s="130"/>
      <c r="AX459" s="130"/>
      <c r="AY459" s="37"/>
      <c r="AZ459" s="37"/>
      <c r="BA459" s="564"/>
      <c r="BB459" s="37"/>
      <c r="BC459" s="37"/>
      <c r="BD459" s="37"/>
      <c r="BE459" s="130"/>
      <c r="BF459" s="130"/>
      <c r="BG459" s="37"/>
      <c r="BH459" s="37"/>
      <c r="BI459" s="130"/>
      <c r="BJ459" s="130"/>
      <c r="BK459" s="130"/>
      <c r="BL459" s="37"/>
      <c r="BM459" s="37"/>
      <c r="BN459" s="130"/>
      <c r="BO459" s="130"/>
      <c r="BP459" s="130"/>
      <c r="BQ459" s="130"/>
      <c r="BR459" s="37"/>
      <c r="BS459" s="37"/>
      <c r="BT459" s="37"/>
      <c r="BU459" s="37"/>
      <c r="BV459" s="130"/>
      <c r="BW459" s="130"/>
      <c r="BX459" s="130"/>
      <c r="BY459" s="37"/>
      <c r="BZ459" s="37"/>
      <c r="CA459" s="130"/>
      <c r="CB459" s="188"/>
      <c r="CC459" s="189"/>
      <c r="CD459" s="189"/>
      <c r="CE459" s="130"/>
      <c r="CF459" s="188"/>
      <c r="CG459" s="188"/>
      <c r="CH459" s="189"/>
      <c r="CI459" s="189"/>
      <c r="CJ459" s="130"/>
      <c r="CK459" s="130"/>
      <c r="CL459" s="130"/>
      <c r="CM459" s="130"/>
      <c r="CN459" s="37"/>
      <c r="CO459" s="37"/>
    </row>
    <row r="460" spans="2:93" s="39" customFormat="1" ht="22.5" hidden="1" customHeight="1" x14ac:dyDescent="0.25">
      <c r="B460" s="209"/>
      <c r="C460" s="124" t="s">
        <v>463</v>
      </c>
      <c r="D460" s="188">
        <f t="shared" si="1373"/>
        <v>820</v>
      </c>
      <c r="E460" s="188"/>
      <c r="F460" s="188">
        <v>820</v>
      </c>
      <c r="G460" s="189"/>
      <c r="H460" s="189"/>
      <c r="I460" s="188">
        <f t="shared" si="1308"/>
        <v>0</v>
      </c>
      <c r="J460" s="569">
        <f t="shared" si="1309"/>
        <v>0</v>
      </c>
      <c r="K460" s="37"/>
      <c r="L460" s="569"/>
      <c r="M460" s="188"/>
      <c r="N460" s="569">
        <f t="shared" si="1366"/>
        <v>0</v>
      </c>
      <c r="O460" s="37"/>
      <c r="P460" s="37"/>
      <c r="Q460" s="37"/>
      <c r="R460" s="37"/>
      <c r="S460" s="188">
        <f t="shared" ref="S460:S461" si="1375">W460</f>
        <v>0</v>
      </c>
      <c r="T460" s="592">
        <f t="shared" si="1368"/>
        <v>0</v>
      </c>
      <c r="U460" s="130"/>
      <c r="V460" s="629"/>
      <c r="W460" s="188"/>
      <c r="X460" s="629">
        <f t="shared" si="1355"/>
        <v>0</v>
      </c>
      <c r="Y460" s="37"/>
      <c r="Z460" s="629"/>
      <c r="AA460" s="37"/>
      <c r="AB460" s="37"/>
      <c r="AC460" s="188">
        <f t="shared" si="1270"/>
        <v>0</v>
      </c>
      <c r="AD460" s="575">
        <f t="shared" si="1271"/>
        <v>0</v>
      </c>
      <c r="AE460" s="130"/>
      <c r="AF460" s="622"/>
      <c r="AG460" s="188">
        <v>0</v>
      </c>
      <c r="AH460" s="622">
        <f t="shared" si="1356"/>
        <v>0</v>
      </c>
      <c r="AI460" s="37"/>
      <c r="AJ460" s="37"/>
      <c r="AK460" s="188"/>
      <c r="AL460" s="37"/>
      <c r="AM460" s="37"/>
      <c r="AN460" s="37"/>
      <c r="AO460" s="37"/>
      <c r="AP460" s="37"/>
      <c r="AQ460" s="37"/>
      <c r="AR460" s="37"/>
      <c r="AS460" s="37"/>
      <c r="AT460" s="37"/>
      <c r="AU460" s="112"/>
      <c r="AV460" s="130"/>
      <c r="AW460" s="130"/>
      <c r="AX460" s="130"/>
      <c r="AY460" s="37"/>
      <c r="AZ460" s="37"/>
      <c r="BA460" s="564"/>
      <c r="BB460" s="37"/>
      <c r="BC460" s="37"/>
      <c r="BD460" s="37"/>
      <c r="BE460" s="130"/>
      <c r="BF460" s="130"/>
      <c r="BG460" s="37"/>
      <c r="BH460" s="37"/>
      <c r="BI460" s="130"/>
      <c r="BJ460" s="130"/>
      <c r="BK460" s="130"/>
      <c r="BL460" s="37"/>
      <c r="BM460" s="37"/>
      <c r="BN460" s="130"/>
      <c r="BO460" s="130"/>
      <c r="BP460" s="130"/>
      <c r="BQ460" s="130"/>
      <c r="BR460" s="37"/>
      <c r="BS460" s="37"/>
      <c r="BT460" s="37"/>
      <c r="BU460" s="37"/>
      <c r="BV460" s="130"/>
      <c r="BW460" s="130"/>
      <c r="BX460" s="130"/>
      <c r="BY460" s="37"/>
      <c r="BZ460" s="37"/>
      <c r="CA460" s="130"/>
      <c r="CB460" s="188"/>
      <c r="CC460" s="189"/>
      <c r="CD460" s="189"/>
      <c r="CE460" s="130"/>
      <c r="CF460" s="188"/>
      <c r="CG460" s="188"/>
      <c r="CH460" s="189"/>
      <c r="CI460" s="189"/>
      <c r="CJ460" s="130"/>
      <c r="CK460" s="130"/>
      <c r="CL460" s="130"/>
      <c r="CM460" s="130"/>
      <c r="CN460" s="37"/>
      <c r="CO460" s="37"/>
    </row>
    <row r="461" spans="2:93" s="39" customFormat="1" ht="62.25" hidden="1" customHeight="1" x14ac:dyDescent="0.25">
      <c r="B461" s="209"/>
      <c r="C461" s="124" t="s">
        <v>43</v>
      </c>
      <c r="D461" s="188">
        <f t="shared" si="1373"/>
        <v>26166.287980000001</v>
      </c>
      <c r="E461" s="188"/>
      <c r="F461" s="188">
        <v>26166.287980000001</v>
      </c>
      <c r="G461" s="189"/>
      <c r="H461" s="189"/>
      <c r="I461" s="188">
        <f t="shared" si="1308"/>
        <v>10994.022999999999</v>
      </c>
      <c r="J461" s="569">
        <f t="shared" si="1309"/>
        <v>0.420159825818748</v>
      </c>
      <c r="K461" s="37"/>
      <c r="L461" s="569"/>
      <c r="M461" s="188">
        <v>10994.022999999999</v>
      </c>
      <c r="N461" s="569">
        <f t="shared" si="1366"/>
        <v>0.420159825818748</v>
      </c>
      <c r="O461" s="37"/>
      <c r="P461" s="37"/>
      <c r="Q461" s="37"/>
      <c r="R461" s="37"/>
      <c r="S461" s="188">
        <f t="shared" si="1375"/>
        <v>10994.022999999999</v>
      </c>
      <c r="T461" s="592">
        <f t="shared" si="1368"/>
        <v>0.420159825818748</v>
      </c>
      <c r="U461" s="130"/>
      <c r="V461" s="629"/>
      <c r="W461" s="188">
        <v>10994.022999999999</v>
      </c>
      <c r="X461" s="629">
        <f t="shared" si="1355"/>
        <v>0.420159825818748</v>
      </c>
      <c r="Y461" s="37"/>
      <c r="Z461" s="629"/>
      <c r="AA461" s="37"/>
      <c r="AB461" s="37"/>
      <c r="AC461" s="188">
        <f t="shared" ref="AC461:AC525" si="1376">AE461+AG461+AI461+AK461</f>
        <v>10994.022999999999</v>
      </c>
      <c r="AD461" s="575">
        <f t="shared" ref="AD461:AD525" si="1377">AC461/D461</f>
        <v>0.420159825818748</v>
      </c>
      <c r="AE461" s="130"/>
      <c r="AF461" s="622"/>
      <c r="AG461" s="188">
        <f>W461</f>
        <v>10994.022999999999</v>
      </c>
      <c r="AH461" s="622">
        <f t="shared" si="1356"/>
        <v>0.420159825818748</v>
      </c>
      <c r="AI461" s="37"/>
      <c r="AJ461" s="37"/>
      <c r="AK461" s="188"/>
      <c r="AL461" s="37"/>
      <c r="AM461" s="37"/>
      <c r="AN461" s="37"/>
      <c r="AO461" s="37"/>
      <c r="AP461" s="37"/>
      <c r="AQ461" s="37"/>
      <c r="AR461" s="37"/>
      <c r="AS461" s="37"/>
      <c r="AT461" s="37"/>
      <c r="AU461" s="112">
        <f t="shared" si="1310"/>
        <v>-26166.287980000001</v>
      </c>
      <c r="AV461" s="130">
        <f t="shared" si="1374"/>
        <v>0</v>
      </c>
      <c r="AW461" s="130"/>
      <c r="AX461" s="130">
        <v>0</v>
      </c>
      <c r="AY461" s="37"/>
      <c r="AZ461" s="37"/>
      <c r="BA461" s="433">
        <f t="shared" si="1278"/>
        <v>0</v>
      </c>
      <c r="BB461" s="37"/>
      <c r="BC461" s="37"/>
      <c r="BD461" s="37"/>
      <c r="BE461" s="130">
        <f t="shared" si="1268"/>
        <v>0</v>
      </c>
      <c r="BF461" s="130">
        <f t="shared" si="1365"/>
        <v>0</v>
      </c>
      <c r="BG461" s="37"/>
      <c r="BH461" s="37"/>
      <c r="BI461" s="130">
        <f t="shared" si="1369"/>
        <v>0</v>
      </c>
      <c r="BJ461" s="130">
        <v>0</v>
      </c>
      <c r="BK461" s="130"/>
      <c r="BL461" s="37"/>
      <c r="BM461" s="37"/>
      <c r="BN461" s="130"/>
      <c r="BO461" s="130">
        <f t="shared" si="1370"/>
        <v>0</v>
      </c>
      <c r="BP461" s="130">
        <v>0</v>
      </c>
      <c r="BQ461" s="130"/>
      <c r="BR461" s="37"/>
      <c r="BS461" s="37"/>
      <c r="BT461" s="37">
        <f t="shared" si="1280"/>
        <v>0</v>
      </c>
      <c r="BU461" s="37"/>
      <c r="BV461" s="130">
        <f t="shared" si="1371"/>
        <v>0</v>
      </c>
      <c r="BW461" s="130">
        <v>0</v>
      </c>
      <c r="BX461" s="130"/>
      <c r="BY461" s="37"/>
      <c r="BZ461" s="37"/>
      <c r="CA461" s="130">
        <f t="shared" si="1347"/>
        <v>0</v>
      </c>
      <c r="CB461" s="188"/>
      <c r="CC461" s="189"/>
      <c r="CD461" s="189"/>
      <c r="CE461" s="130">
        <f t="shared" si="1348"/>
        <v>0</v>
      </c>
      <c r="CF461" s="188">
        <f t="shared" si="1344"/>
        <v>0</v>
      </c>
      <c r="CG461" s="188"/>
      <c r="CH461" s="189">
        <f t="shared" si="1345"/>
        <v>0</v>
      </c>
      <c r="CI461" s="189"/>
      <c r="CJ461" s="130"/>
      <c r="CK461" s="130">
        <f t="shared" si="1372"/>
        <v>0</v>
      </c>
      <c r="CL461" s="130">
        <v>0</v>
      </c>
      <c r="CM461" s="130"/>
      <c r="CN461" s="37"/>
      <c r="CO461" s="37"/>
    </row>
    <row r="462" spans="2:93" s="25" customFormat="1" ht="46.5" hidden="1" customHeight="1" x14ac:dyDescent="0.25">
      <c r="B462" s="207"/>
      <c r="C462" s="115" t="s">
        <v>32</v>
      </c>
      <c r="D462" s="183">
        <f t="shared" ref="D462:D464" si="1378">E462</f>
        <v>0</v>
      </c>
      <c r="E462" s="183">
        <v>0</v>
      </c>
      <c r="F462" s="183"/>
      <c r="G462" s="195"/>
      <c r="H462" s="195"/>
      <c r="I462" s="183">
        <f t="shared" si="1308"/>
        <v>0</v>
      </c>
      <c r="J462" s="569" t="e">
        <f t="shared" si="1309"/>
        <v>#DIV/0!</v>
      </c>
      <c r="K462" s="24"/>
      <c r="L462" s="569"/>
      <c r="M462" s="183"/>
      <c r="N462" s="569"/>
      <c r="O462" s="24"/>
      <c r="P462" s="24"/>
      <c r="Q462" s="24"/>
      <c r="R462" s="24"/>
      <c r="S462" s="183"/>
      <c r="T462" s="24"/>
      <c r="U462" s="116">
        <v>0</v>
      </c>
      <c r="V462" s="629"/>
      <c r="W462" s="183"/>
      <c r="X462" s="629" t="e">
        <f t="shared" si="1355"/>
        <v>#DIV/0!</v>
      </c>
      <c r="Y462" s="24"/>
      <c r="Z462" s="629"/>
      <c r="AA462" s="24"/>
      <c r="AB462" s="24"/>
      <c r="AC462" s="183">
        <f t="shared" si="1376"/>
        <v>0</v>
      </c>
      <c r="AD462" s="575" t="e">
        <f t="shared" si="1377"/>
        <v>#DIV/0!</v>
      </c>
      <c r="AE462" s="116">
        <v>0</v>
      </c>
      <c r="AF462" s="622"/>
      <c r="AG462" s="183"/>
      <c r="AH462" s="622" t="e">
        <f t="shared" si="1356"/>
        <v>#DIV/0!</v>
      </c>
      <c r="AI462" s="24"/>
      <c r="AJ462" s="24"/>
      <c r="AK462" s="183"/>
      <c r="AL462" s="24"/>
      <c r="AM462" s="24"/>
      <c r="AN462" s="24"/>
      <c r="AO462" s="24"/>
      <c r="AP462" s="24"/>
      <c r="AQ462" s="24"/>
      <c r="AR462" s="24"/>
      <c r="AS462" s="24"/>
      <c r="AT462" s="24"/>
      <c r="AU462" s="112">
        <f t="shared" si="1310"/>
        <v>0</v>
      </c>
      <c r="AV462" s="128">
        <f t="shared" ref="AV462:AV464" si="1379">AW462</f>
        <v>0</v>
      </c>
      <c r="AW462" s="116">
        <v>0</v>
      </c>
      <c r="AX462" s="116"/>
      <c r="AY462" s="24"/>
      <c r="AZ462" s="24"/>
      <c r="BA462" s="433">
        <f t="shared" si="1278"/>
        <v>0</v>
      </c>
      <c r="BB462" s="24"/>
      <c r="BC462" s="24"/>
      <c r="BD462" s="24"/>
      <c r="BE462" s="116">
        <f t="shared" si="1268"/>
        <v>0</v>
      </c>
      <c r="BF462" s="116">
        <f t="shared" si="1365"/>
        <v>0</v>
      </c>
      <c r="BG462" s="24"/>
      <c r="BH462" s="24"/>
      <c r="BI462" s="116">
        <f t="shared" si="1369"/>
        <v>0</v>
      </c>
      <c r="BJ462" s="116">
        <v>0</v>
      </c>
      <c r="BK462" s="116"/>
      <c r="BL462" s="24"/>
      <c r="BM462" s="24"/>
      <c r="BN462" s="116"/>
      <c r="BO462" s="116">
        <f t="shared" si="1370"/>
        <v>0</v>
      </c>
      <c r="BP462" s="116">
        <v>0</v>
      </c>
      <c r="BQ462" s="116"/>
      <c r="BR462" s="24"/>
      <c r="BS462" s="24"/>
      <c r="BT462" s="24">
        <f t="shared" si="1280"/>
        <v>0</v>
      </c>
      <c r="BU462" s="24"/>
      <c r="BV462" s="116">
        <f t="shared" si="1371"/>
        <v>0</v>
      </c>
      <c r="BW462" s="116">
        <v>0</v>
      </c>
      <c r="BX462" s="116"/>
      <c r="BY462" s="24"/>
      <c r="BZ462" s="24"/>
      <c r="CA462" s="116">
        <f t="shared" si="1347"/>
        <v>0</v>
      </c>
      <c r="CB462" s="183"/>
      <c r="CC462" s="195"/>
      <c r="CD462" s="195"/>
      <c r="CE462" s="116">
        <f t="shared" si="1348"/>
        <v>0</v>
      </c>
      <c r="CF462" s="183">
        <f t="shared" si="1344"/>
        <v>0</v>
      </c>
      <c r="CG462" s="183"/>
      <c r="CH462" s="195">
        <f t="shared" si="1345"/>
        <v>0</v>
      </c>
      <c r="CI462" s="195"/>
      <c r="CJ462" s="116"/>
      <c r="CK462" s="116">
        <f t="shared" si="1372"/>
        <v>0</v>
      </c>
      <c r="CL462" s="116">
        <v>0</v>
      </c>
      <c r="CM462" s="116"/>
      <c r="CN462" s="24"/>
      <c r="CO462" s="24"/>
    </row>
    <row r="463" spans="2:93" s="50" customFormat="1" ht="55.5" hidden="1" customHeight="1" x14ac:dyDescent="0.25">
      <c r="B463" s="210" t="s">
        <v>58</v>
      </c>
      <c r="C463" s="138" t="s">
        <v>59</v>
      </c>
      <c r="D463" s="194" t="e">
        <f t="shared" si="1378"/>
        <v>#REF!</v>
      </c>
      <c r="E463" s="194" t="e">
        <f>E464</f>
        <v>#REF!</v>
      </c>
      <c r="F463" s="194"/>
      <c r="G463" s="194"/>
      <c r="H463" s="259"/>
      <c r="I463" s="194">
        <f t="shared" si="1308"/>
        <v>0</v>
      </c>
      <c r="J463" s="569" t="e">
        <f t="shared" si="1309"/>
        <v>#REF!</v>
      </c>
      <c r="K463" s="315"/>
      <c r="L463" s="569"/>
      <c r="M463" s="194"/>
      <c r="N463" s="569"/>
      <c r="O463" s="315"/>
      <c r="P463" s="315"/>
      <c r="Q463" s="315"/>
      <c r="R463" s="315"/>
      <c r="S463" s="194"/>
      <c r="T463" s="315"/>
      <c r="U463" s="307" t="e">
        <f>U464</f>
        <v>#REF!</v>
      </c>
      <c r="V463" s="629" t="e">
        <f t="shared" si="1367"/>
        <v>#REF!</v>
      </c>
      <c r="W463" s="194"/>
      <c r="X463" s="629" t="e">
        <f t="shared" si="1355"/>
        <v>#DIV/0!</v>
      </c>
      <c r="Y463" s="315"/>
      <c r="Z463" s="629"/>
      <c r="AA463" s="315"/>
      <c r="AB463" s="315"/>
      <c r="AC463" s="194" t="e">
        <f t="shared" si="1376"/>
        <v>#REF!</v>
      </c>
      <c r="AD463" s="575" t="e">
        <f t="shared" si="1377"/>
        <v>#REF!</v>
      </c>
      <c r="AE463" s="307" t="e">
        <f>AE464</f>
        <v>#REF!</v>
      </c>
      <c r="AF463" s="622"/>
      <c r="AG463" s="194"/>
      <c r="AH463" s="622" t="e">
        <f t="shared" si="1356"/>
        <v>#DIV/0!</v>
      </c>
      <c r="AI463" s="315"/>
      <c r="AJ463" s="315"/>
      <c r="AK463" s="194"/>
      <c r="AL463" s="315"/>
      <c r="AM463" s="315"/>
      <c r="AN463" s="315"/>
      <c r="AO463" s="315"/>
      <c r="AP463" s="315"/>
      <c r="AQ463" s="315"/>
      <c r="AR463" s="315"/>
      <c r="AS463" s="315"/>
      <c r="AT463" s="315"/>
      <c r="AU463" s="112">
        <f t="shared" si="1310"/>
        <v>0</v>
      </c>
      <c r="AV463" s="307" t="e">
        <f t="shared" si="1379"/>
        <v>#REF!</v>
      </c>
      <c r="AW463" s="307" t="e">
        <f>AW464</f>
        <v>#REF!</v>
      </c>
      <c r="AX463" s="307"/>
      <c r="AY463" s="307"/>
      <c r="AZ463" s="315"/>
      <c r="BA463" s="433">
        <f t="shared" si="1278"/>
        <v>0</v>
      </c>
      <c r="BB463" s="315"/>
      <c r="BC463" s="315"/>
      <c r="BD463" s="315"/>
      <c r="BE463" s="307" t="e">
        <f t="shared" si="1268"/>
        <v>#REF!</v>
      </c>
      <c r="BF463" s="307" t="e">
        <f t="shared" si="1365"/>
        <v>#REF!</v>
      </c>
      <c r="BG463" s="315"/>
      <c r="BH463" s="315"/>
      <c r="BI463" s="307">
        <f t="shared" si="1369"/>
        <v>0</v>
      </c>
      <c r="BJ463" s="307">
        <f>BJ464</f>
        <v>0</v>
      </c>
      <c r="BK463" s="307"/>
      <c r="BL463" s="307"/>
      <c r="BM463" s="315"/>
      <c r="BN463" s="307"/>
      <c r="BO463" s="307">
        <f t="shared" si="1370"/>
        <v>0</v>
      </c>
      <c r="BP463" s="307">
        <f>BP464</f>
        <v>0</v>
      </c>
      <c r="BQ463" s="307"/>
      <c r="BR463" s="307"/>
      <c r="BS463" s="315"/>
      <c r="BT463" s="307">
        <f t="shared" si="1280"/>
        <v>0</v>
      </c>
      <c r="BU463" s="315"/>
      <c r="BV463" s="307">
        <f t="shared" si="1371"/>
        <v>0</v>
      </c>
      <c r="BW463" s="307">
        <f>BW464</f>
        <v>0</v>
      </c>
      <c r="BX463" s="307"/>
      <c r="BY463" s="307"/>
      <c r="BZ463" s="315"/>
      <c r="CA463" s="307">
        <f t="shared" si="1347"/>
        <v>0</v>
      </c>
      <c r="CB463" s="194"/>
      <c r="CC463" s="194"/>
      <c r="CD463" s="259"/>
      <c r="CE463" s="307">
        <f t="shared" si="1348"/>
        <v>0</v>
      </c>
      <c r="CF463" s="194">
        <f t="shared" si="1344"/>
        <v>0</v>
      </c>
      <c r="CG463" s="194"/>
      <c r="CH463" s="194">
        <f t="shared" si="1345"/>
        <v>0</v>
      </c>
      <c r="CI463" s="259"/>
      <c r="CJ463" s="307"/>
      <c r="CK463" s="307">
        <f t="shared" si="1372"/>
        <v>0</v>
      </c>
      <c r="CL463" s="307">
        <f>CL464</f>
        <v>0</v>
      </c>
      <c r="CM463" s="307"/>
      <c r="CN463" s="307"/>
      <c r="CO463" s="315"/>
    </row>
    <row r="464" spans="2:93" s="50" customFormat="1" ht="22.5" hidden="1" customHeight="1" x14ac:dyDescent="0.25">
      <c r="B464" s="210"/>
      <c r="C464" s="139"/>
      <c r="D464" s="255" t="e">
        <f t="shared" si="1378"/>
        <v>#REF!</v>
      </c>
      <c r="E464" s="255" t="e">
        <f>#REF!</f>
        <v>#REF!</v>
      </c>
      <c r="F464" s="255"/>
      <c r="G464" s="255"/>
      <c r="H464" s="259"/>
      <c r="I464" s="255">
        <f t="shared" si="1308"/>
        <v>0</v>
      </c>
      <c r="J464" s="569" t="e">
        <f t="shared" si="1309"/>
        <v>#REF!</v>
      </c>
      <c r="K464" s="315"/>
      <c r="L464" s="569"/>
      <c r="M464" s="255"/>
      <c r="N464" s="569"/>
      <c r="O464" s="315"/>
      <c r="P464" s="315"/>
      <c r="Q464" s="315"/>
      <c r="R464" s="315"/>
      <c r="S464" s="255"/>
      <c r="T464" s="315"/>
      <c r="U464" s="45" t="e">
        <f>#REF!</f>
        <v>#REF!</v>
      </c>
      <c r="V464" s="629" t="e">
        <f t="shared" si="1367"/>
        <v>#REF!</v>
      </c>
      <c r="W464" s="255"/>
      <c r="X464" s="629" t="e">
        <f t="shared" si="1355"/>
        <v>#DIV/0!</v>
      </c>
      <c r="Y464" s="315"/>
      <c r="Z464" s="629"/>
      <c r="AA464" s="315"/>
      <c r="AB464" s="315"/>
      <c r="AC464" s="255" t="e">
        <f t="shared" si="1376"/>
        <v>#REF!</v>
      </c>
      <c r="AD464" s="575" t="e">
        <f t="shared" si="1377"/>
        <v>#REF!</v>
      </c>
      <c r="AE464" s="45" t="e">
        <f>#REF!</f>
        <v>#REF!</v>
      </c>
      <c r="AF464" s="622"/>
      <c r="AG464" s="255"/>
      <c r="AH464" s="622" t="e">
        <f t="shared" si="1356"/>
        <v>#DIV/0!</v>
      </c>
      <c r="AI464" s="315"/>
      <c r="AJ464" s="315"/>
      <c r="AK464" s="255"/>
      <c r="AL464" s="315"/>
      <c r="AM464" s="315"/>
      <c r="AN464" s="315"/>
      <c r="AO464" s="315"/>
      <c r="AP464" s="315"/>
      <c r="AQ464" s="315"/>
      <c r="AR464" s="315"/>
      <c r="AS464" s="315"/>
      <c r="AT464" s="315"/>
      <c r="AU464" s="112">
        <f t="shared" si="1310"/>
        <v>0</v>
      </c>
      <c r="AV464" s="43" t="e">
        <f t="shared" si="1379"/>
        <v>#REF!</v>
      </c>
      <c r="AW464" s="45" t="e">
        <f>#REF!</f>
        <v>#REF!</v>
      </c>
      <c r="AX464" s="45"/>
      <c r="AY464" s="45"/>
      <c r="AZ464" s="315"/>
      <c r="BA464" s="433">
        <f t="shared" si="1278"/>
        <v>0</v>
      </c>
      <c r="BB464" s="315"/>
      <c r="BC464" s="315"/>
      <c r="BD464" s="315"/>
      <c r="BE464" s="45" t="e">
        <f t="shared" si="1268"/>
        <v>#REF!</v>
      </c>
      <c r="BF464" s="45" t="e">
        <f t="shared" si="1365"/>
        <v>#REF!</v>
      </c>
      <c r="BG464" s="315"/>
      <c r="BH464" s="315"/>
      <c r="BI464" s="45">
        <f t="shared" si="1369"/>
        <v>0</v>
      </c>
      <c r="BJ464" s="45">
        <f>H464</f>
        <v>0</v>
      </c>
      <c r="BK464" s="45"/>
      <c r="BL464" s="45"/>
      <c r="BM464" s="315"/>
      <c r="BN464" s="45"/>
      <c r="BO464" s="45">
        <f t="shared" si="1370"/>
        <v>0</v>
      </c>
      <c r="BP464" s="45">
        <f>AZ464</f>
        <v>0</v>
      </c>
      <c r="BQ464" s="45"/>
      <c r="BR464" s="45"/>
      <c r="BS464" s="315"/>
      <c r="BT464" s="45">
        <f t="shared" si="1280"/>
        <v>0</v>
      </c>
      <c r="BU464" s="315"/>
      <c r="BV464" s="45">
        <f t="shared" si="1371"/>
        <v>0</v>
      </c>
      <c r="BW464" s="45">
        <f>BA464</f>
        <v>0</v>
      </c>
      <c r="BX464" s="45"/>
      <c r="BY464" s="45"/>
      <c r="BZ464" s="315"/>
      <c r="CA464" s="45">
        <f t="shared" si="1347"/>
        <v>0</v>
      </c>
      <c r="CB464" s="255"/>
      <c r="CC464" s="255"/>
      <c r="CD464" s="259"/>
      <c r="CE464" s="45">
        <f t="shared" si="1348"/>
        <v>0</v>
      </c>
      <c r="CF464" s="255">
        <f t="shared" si="1344"/>
        <v>0</v>
      </c>
      <c r="CG464" s="255"/>
      <c r="CH464" s="255">
        <f t="shared" si="1345"/>
        <v>0</v>
      </c>
      <c r="CI464" s="259"/>
      <c r="CJ464" s="45"/>
      <c r="CK464" s="45">
        <f t="shared" si="1372"/>
        <v>0</v>
      </c>
      <c r="CL464" s="45">
        <f>BW464</f>
        <v>0</v>
      </c>
      <c r="CM464" s="45"/>
      <c r="CN464" s="45"/>
      <c r="CO464" s="315"/>
    </row>
    <row r="465" spans="2:93" s="39" customFormat="1" ht="22.5" hidden="1" customHeight="1" x14ac:dyDescent="0.25">
      <c r="B465" s="209"/>
      <c r="C465" s="124" t="s">
        <v>40</v>
      </c>
      <c r="D465" s="189"/>
      <c r="E465" s="189"/>
      <c r="F465" s="189"/>
      <c r="G465" s="189"/>
      <c r="H465" s="189"/>
      <c r="I465" s="189">
        <f t="shared" si="1308"/>
        <v>0</v>
      </c>
      <c r="J465" s="569" t="e">
        <f t="shared" si="1309"/>
        <v>#DIV/0!</v>
      </c>
      <c r="K465" s="37"/>
      <c r="L465" s="569"/>
      <c r="M465" s="189"/>
      <c r="N465" s="569"/>
      <c r="O465" s="37"/>
      <c r="P465" s="37"/>
      <c r="Q465" s="37"/>
      <c r="R465" s="37"/>
      <c r="S465" s="189"/>
      <c r="T465" s="37"/>
      <c r="U465" s="37"/>
      <c r="V465" s="629" t="e">
        <f t="shared" si="1367"/>
        <v>#DIV/0!</v>
      </c>
      <c r="W465" s="189"/>
      <c r="X465" s="629" t="e">
        <f t="shared" si="1355"/>
        <v>#DIV/0!</v>
      </c>
      <c r="Y465" s="37"/>
      <c r="Z465" s="629"/>
      <c r="AA465" s="37"/>
      <c r="AB465" s="37"/>
      <c r="AC465" s="189">
        <f t="shared" si="1376"/>
        <v>0</v>
      </c>
      <c r="AD465" s="575" t="e">
        <f t="shared" si="1377"/>
        <v>#DIV/0!</v>
      </c>
      <c r="AE465" s="37"/>
      <c r="AF465" s="622"/>
      <c r="AG465" s="189"/>
      <c r="AH465" s="622" t="e">
        <f t="shared" si="1356"/>
        <v>#DIV/0!</v>
      </c>
      <c r="AI465" s="37"/>
      <c r="AJ465" s="37"/>
      <c r="AK465" s="189"/>
      <c r="AL465" s="37"/>
      <c r="AM465" s="37"/>
      <c r="AN465" s="37"/>
      <c r="AO465" s="37"/>
      <c r="AP465" s="37"/>
      <c r="AQ465" s="37"/>
      <c r="AR465" s="37"/>
      <c r="AS465" s="37"/>
      <c r="AT465" s="37"/>
      <c r="AU465" s="112">
        <f t="shared" si="1310"/>
        <v>0</v>
      </c>
      <c r="AV465" s="37"/>
      <c r="AW465" s="37"/>
      <c r="AX465" s="37"/>
      <c r="AY465" s="37"/>
      <c r="AZ465" s="37"/>
      <c r="BA465" s="433">
        <f t="shared" si="1278"/>
        <v>0</v>
      </c>
      <c r="BB465" s="37"/>
      <c r="BC465" s="37"/>
      <c r="BD465" s="37"/>
      <c r="BE465" s="37">
        <f t="shared" si="1268"/>
        <v>0</v>
      </c>
      <c r="BF465" s="37">
        <f t="shared" si="1365"/>
        <v>0</v>
      </c>
      <c r="BG465" s="37"/>
      <c r="BH465" s="37"/>
      <c r="BI465" s="37"/>
      <c r="BJ465" s="37"/>
      <c r="BK465" s="37"/>
      <c r="BL465" s="37"/>
      <c r="BM465" s="37"/>
      <c r="BN465" s="37"/>
      <c r="BO465" s="37"/>
      <c r="BP465" s="37"/>
      <c r="BQ465" s="37"/>
      <c r="BR465" s="37"/>
      <c r="BS465" s="37"/>
      <c r="BT465" s="37">
        <f t="shared" si="1280"/>
        <v>0</v>
      </c>
      <c r="BU465" s="37"/>
      <c r="BV465" s="37"/>
      <c r="BW465" s="37"/>
      <c r="BX465" s="37"/>
      <c r="BY465" s="37"/>
      <c r="BZ465" s="37"/>
      <c r="CA465" s="37">
        <f t="shared" si="1347"/>
        <v>0</v>
      </c>
      <c r="CB465" s="189"/>
      <c r="CC465" s="189"/>
      <c r="CD465" s="189"/>
      <c r="CE465" s="37">
        <f t="shared" si="1348"/>
        <v>0</v>
      </c>
      <c r="CF465" s="189">
        <f t="shared" si="1344"/>
        <v>0</v>
      </c>
      <c r="CG465" s="189"/>
      <c r="CH465" s="189">
        <f t="shared" si="1345"/>
        <v>0</v>
      </c>
      <c r="CI465" s="189"/>
      <c r="CJ465" s="37"/>
      <c r="CK465" s="37"/>
      <c r="CL465" s="37"/>
      <c r="CM465" s="37"/>
      <c r="CN465" s="37"/>
      <c r="CO465" s="37"/>
    </row>
    <row r="466" spans="2:93" s="50" customFormat="1" ht="130.5" hidden="1" customHeight="1" x14ac:dyDescent="0.25">
      <c r="B466" s="210" t="s">
        <v>60</v>
      </c>
      <c r="C466" s="138" t="s">
        <v>61</v>
      </c>
      <c r="D466" s="194">
        <f>E466</f>
        <v>0</v>
      </c>
      <c r="E466" s="194">
        <f>E467</f>
        <v>0</v>
      </c>
      <c r="F466" s="194"/>
      <c r="G466" s="194"/>
      <c r="H466" s="259"/>
      <c r="I466" s="194">
        <f t="shared" si="1308"/>
        <v>0</v>
      </c>
      <c r="J466" s="569" t="e">
        <f t="shared" si="1309"/>
        <v>#DIV/0!</v>
      </c>
      <c r="K466" s="315"/>
      <c r="L466" s="569"/>
      <c r="M466" s="194"/>
      <c r="N466" s="569"/>
      <c r="O466" s="315"/>
      <c r="P466" s="315"/>
      <c r="Q466" s="315"/>
      <c r="R466" s="315"/>
      <c r="S466" s="194"/>
      <c r="T466" s="315"/>
      <c r="U466" s="307">
        <f>U467</f>
        <v>0</v>
      </c>
      <c r="V466" s="629" t="e">
        <f t="shared" si="1367"/>
        <v>#DIV/0!</v>
      </c>
      <c r="W466" s="194"/>
      <c r="X466" s="629" t="e">
        <f t="shared" si="1355"/>
        <v>#DIV/0!</v>
      </c>
      <c r="Y466" s="315"/>
      <c r="Z466" s="629"/>
      <c r="AA466" s="315"/>
      <c r="AB466" s="315"/>
      <c r="AC466" s="194">
        <f t="shared" si="1376"/>
        <v>0</v>
      </c>
      <c r="AD466" s="575" t="e">
        <f t="shared" si="1377"/>
        <v>#DIV/0!</v>
      </c>
      <c r="AE466" s="307">
        <f>AE467</f>
        <v>0</v>
      </c>
      <c r="AF466" s="622"/>
      <c r="AG466" s="194"/>
      <c r="AH466" s="622" t="e">
        <f t="shared" si="1356"/>
        <v>#DIV/0!</v>
      </c>
      <c r="AI466" s="315"/>
      <c r="AJ466" s="315"/>
      <c r="AK466" s="194"/>
      <c r="AL466" s="315"/>
      <c r="AM466" s="315"/>
      <c r="AN466" s="315"/>
      <c r="AO466" s="315"/>
      <c r="AP466" s="315"/>
      <c r="AQ466" s="315"/>
      <c r="AR466" s="315"/>
      <c r="AS466" s="315"/>
      <c r="AT466" s="315"/>
      <c r="AU466" s="112">
        <f t="shared" si="1310"/>
        <v>0</v>
      </c>
      <c r="AV466" s="307">
        <f>AW466</f>
        <v>0</v>
      </c>
      <c r="AW466" s="307">
        <f>AW467</f>
        <v>0</v>
      </c>
      <c r="AX466" s="307"/>
      <c r="AY466" s="307"/>
      <c r="AZ466" s="315"/>
      <c r="BA466" s="433">
        <f t="shared" si="1278"/>
        <v>0</v>
      </c>
      <c r="BB466" s="315"/>
      <c r="BC466" s="315"/>
      <c r="BD466" s="315"/>
      <c r="BE466" s="307">
        <f t="shared" si="1268"/>
        <v>0</v>
      </c>
      <c r="BF466" s="307">
        <f t="shared" si="1365"/>
        <v>0</v>
      </c>
      <c r="BG466" s="315"/>
      <c r="BH466" s="315"/>
      <c r="BI466" s="307">
        <f>BJ466</f>
        <v>0</v>
      </c>
      <c r="BJ466" s="307">
        <f>BJ467</f>
        <v>0</v>
      </c>
      <c r="BK466" s="307"/>
      <c r="BL466" s="307"/>
      <c r="BM466" s="315"/>
      <c r="BN466" s="307"/>
      <c r="BO466" s="307">
        <f>BP466</f>
        <v>0</v>
      </c>
      <c r="BP466" s="307">
        <f>BP467</f>
        <v>0</v>
      </c>
      <c r="BQ466" s="307"/>
      <c r="BR466" s="307"/>
      <c r="BS466" s="315"/>
      <c r="BT466" s="307">
        <f t="shared" si="1280"/>
        <v>0</v>
      </c>
      <c r="BU466" s="315"/>
      <c r="BV466" s="307">
        <f>BW466</f>
        <v>0</v>
      </c>
      <c r="BW466" s="307">
        <f>BW467</f>
        <v>0</v>
      </c>
      <c r="BX466" s="307"/>
      <c r="BY466" s="307"/>
      <c r="BZ466" s="315"/>
      <c r="CA466" s="307">
        <f t="shared" si="1347"/>
        <v>0</v>
      </c>
      <c r="CB466" s="194"/>
      <c r="CC466" s="194"/>
      <c r="CD466" s="259"/>
      <c r="CE466" s="307">
        <f t="shared" si="1348"/>
        <v>0</v>
      </c>
      <c r="CF466" s="194">
        <f t="shared" si="1344"/>
        <v>0</v>
      </c>
      <c r="CG466" s="194"/>
      <c r="CH466" s="194">
        <f t="shared" si="1345"/>
        <v>0</v>
      </c>
      <c r="CI466" s="259"/>
      <c r="CJ466" s="307"/>
      <c r="CK466" s="307">
        <f>CL466</f>
        <v>0</v>
      </c>
      <c r="CL466" s="307">
        <f>CL467</f>
        <v>0</v>
      </c>
      <c r="CM466" s="307"/>
      <c r="CN466" s="307"/>
      <c r="CO466" s="315"/>
    </row>
    <row r="467" spans="2:93" s="39" customFormat="1" ht="22.5" hidden="1" customHeight="1" x14ac:dyDescent="0.25">
      <c r="B467" s="209"/>
      <c r="C467" s="124" t="s">
        <v>39</v>
      </c>
      <c r="D467" s="189">
        <f>E467</f>
        <v>0</v>
      </c>
      <c r="E467" s="189">
        <v>0</v>
      </c>
      <c r="F467" s="189"/>
      <c r="G467" s="189"/>
      <c r="H467" s="189"/>
      <c r="I467" s="189">
        <f t="shared" si="1308"/>
        <v>0</v>
      </c>
      <c r="J467" s="569" t="e">
        <f t="shared" si="1309"/>
        <v>#DIV/0!</v>
      </c>
      <c r="K467" s="37"/>
      <c r="L467" s="569"/>
      <c r="M467" s="189"/>
      <c r="N467" s="569"/>
      <c r="O467" s="37"/>
      <c r="P467" s="37"/>
      <c r="Q467" s="37"/>
      <c r="R467" s="37"/>
      <c r="S467" s="189"/>
      <c r="T467" s="37"/>
      <c r="U467" s="37">
        <v>0</v>
      </c>
      <c r="V467" s="629" t="e">
        <f t="shared" si="1367"/>
        <v>#DIV/0!</v>
      </c>
      <c r="W467" s="189"/>
      <c r="X467" s="629" t="e">
        <f t="shared" si="1355"/>
        <v>#DIV/0!</v>
      </c>
      <c r="Y467" s="37"/>
      <c r="Z467" s="629"/>
      <c r="AA467" s="37"/>
      <c r="AB467" s="37"/>
      <c r="AC467" s="189">
        <f t="shared" si="1376"/>
        <v>0</v>
      </c>
      <c r="AD467" s="575" t="e">
        <f t="shared" si="1377"/>
        <v>#DIV/0!</v>
      </c>
      <c r="AE467" s="37">
        <v>0</v>
      </c>
      <c r="AF467" s="622"/>
      <c r="AG467" s="189"/>
      <c r="AH467" s="622" t="e">
        <f t="shared" si="1356"/>
        <v>#DIV/0!</v>
      </c>
      <c r="AI467" s="37"/>
      <c r="AJ467" s="37"/>
      <c r="AK467" s="189"/>
      <c r="AL467" s="37"/>
      <c r="AM467" s="37"/>
      <c r="AN467" s="37"/>
      <c r="AO467" s="37"/>
      <c r="AP467" s="37"/>
      <c r="AQ467" s="37"/>
      <c r="AR467" s="37"/>
      <c r="AS467" s="37"/>
      <c r="AT467" s="37"/>
      <c r="AU467" s="112">
        <f t="shared" si="1310"/>
        <v>0</v>
      </c>
      <c r="AV467" s="37">
        <f>AW467</f>
        <v>0</v>
      </c>
      <c r="AW467" s="37">
        <v>0</v>
      </c>
      <c r="AX467" s="37"/>
      <c r="AY467" s="37"/>
      <c r="AZ467" s="37"/>
      <c r="BA467" s="433">
        <f t="shared" si="1278"/>
        <v>0</v>
      </c>
      <c r="BB467" s="37"/>
      <c r="BC467" s="37"/>
      <c r="BD467" s="37"/>
      <c r="BE467" s="37">
        <f t="shared" si="1268"/>
        <v>0</v>
      </c>
      <c r="BF467" s="37">
        <f t="shared" si="1365"/>
        <v>0</v>
      </c>
      <c r="BG467" s="37"/>
      <c r="BH467" s="37"/>
      <c r="BI467" s="37">
        <f>BJ467</f>
        <v>0</v>
      </c>
      <c r="BJ467" s="37">
        <v>0</v>
      </c>
      <c r="BK467" s="37"/>
      <c r="BL467" s="37"/>
      <c r="BM467" s="37"/>
      <c r="BN467" s="37"/>
      <c r="BO467" s="37">
        <f>BP467</f>
        <v>0</v>
      </c>
      <c r="BP467" s="37">
        <v>0</v>
      </c>
      <c r="BQ467" s="37"/>
      <c r="BR467" s="37"/>
      <c r="BS467" s="37"/>
      <c r="BT467" s="37">
        <f t="shared" si="1280"/>
        <v>0</v>
      </c>
      <c r="BU467" s="37"/>
      <c r="BV467" s="37">
        <f>BW467</f>
        <v>0</v>
      </c>
      <c r="BW467" s="37">
        <v>0</v>
      </c>
      <c r="BX467" s="37"/>
      <c r="BY467" s="37"/>
      <c r="BZ467" s="37"/>
      <c r="CA467" s="37">
        <f t="shared" si="1347"/>
        <v>0</v>
      </c>
      <c r="CB467" s="189"/>
      <c r="CC467" s="189"/>
      <c r="CD467" s="189"/>
      <c r="CE467" s="37">
        <f t="shared" si="1348"/>
        <v>0</v>
      </c>
      <c r="CF467" s="189">
        <f t="shared" si="1344"/>
        <v>0</v>
      </c>
      <c r="CG467" s="189"/>
      <c r="CH467" s="189">
        <f t="shared" si="1345"/>
        <v>0</v>
      </c>
      <c r="CI467" s="189"/>
      <c r="CJ467" s="37"/>
      <c r="CK467" s="37">
        <f>CL467</f>
        <v>0</v>
      </c>
      <c r="CL467" s="37">
        <v>0</v>
      </c>
      <c r="CM467" s="37"/>
      <c r="CN467" s="37"/>
      <c r="CO467" s="37"/>
    </row>
    <row r="468" spans="2:93" s="39" customFormat="1" ht="22.5" hidden="1" customHeight="1" x14ac:dyDescent="0.25">
      <c r="B468" s="209"/>
      <c r="C468" s="124" t="s">
        <v>40</v>
      </c>
      <c r="D468" s="189"/>
      <c r="E468" s="189"/>
      <c r="F468" s="189"/>
      <c r="G468" s="189"/>
      <c r="H468" s="189"/>
      <c r="I468" s="189">
        <f t="shared" si="1308"/>
        <v>0</v>
      </c>
      <c r="J468" s="569" t="e">
        <f t="shared" si="1309"/>
        <v>#DIV/0!</v>
      </c>
      <c r="K468" s="37"/>
      <c r="L468" s="569"/>
      <c r="M468" s="189"/>
      <c r="N468" s="569"/>
      <c r="O468" s="37"/>
      <c r="P468" s="37"/>
      <c r="Q468" s="37"/>
      <c r="R468" s="37"/>
      <c r="S468" s="189"/>
      <c r="T468" s="37"/>
      <c r="U468" s="37"/>
      <c r="V468" s="629" t="e">
        <f t="shared" si="1367"/>
        <v>#DIV/0!</v>
      </c>
      <c r="W468" s="189"/>
      <c r="X468" s="629" t="e">
        <f t="shared" si="1355"/>
        <v>#DIV/0!</v>
      </c>
      <c r="Y468" s="37"/>
      <c r="Z468" s="629"/>
      <c r="AA468" s="37"/>
      <c r="AB468" s="37"/>
      <c r="AC468" s="189">
        <f t="shared" si="1376"/>
        <v>0</v>
      </c>
      <c r="AD468" s="575" t="e">
        <f t="shared" si="1377"/>
        <v>#DIV/0!</v>
      </c>
      <c r="AE468" s="37"/>
      <c r="AF468" s="622"/>
      <c r="AG468" s="189"/>
      <c r="AH468" s="622" t="e">
        <f t="shared" si="1356"/>
        <v>#DIV/0!</v>
      </c>
      <c r="AI468" s="37"/>
      <c r="AJ468" s="37"/>
      <c r="AK468" s="189"/>
      <c r="AL468" s="37"/>
      <c r="AM468" s="37"/>
      <c r="AN468" s="37"/>
      <c r="AO468" s="37"/>
      <c r="AP468" s="37"/>
      <c r="AQ468" s="37"/>
      <c r="AR468" s="37"/>
      <c r="AS468" s="37"/>
      <c r="AT468" s="37"/>
      <c r="AU468" s="112">
        <f t="shared" si="1310"/>
        <v>0</v>
      </c>
      <c r="AV468" s="37"/>
      <c r="AW468" s="37"/>
      <c r="AX468" s="37"/>
      <c r="AY468" s="37"/>
      <c r="AZ468" s="37"/>
      <c r="BA468" s="433">
        <f t="shared" si="1278"/>
        <v>0</v>
      </c>
      <c r="BB468" s="37"/>
      <c r="BC468" s="37"/>
      <c r="BD468" s="37"/>
      <c r="BE468" s="37">
        <f t="shared" si="1268"/>
        <v>0</v>
      </c>
      <c r="BF468" s="37">
        <f t="shared" si="1365"/>
        <v>0</v>
      </c>
      <c r="BG468" s="37"/>
      <c r="BH468" s="37"/>
      <c r="BI468" s="37"/>
      <c r="BJ468" s="37"/>
      <c r="BK468" s="37"/>
      <c r="BL468" s="37"/>
      <c r="BM468" s="37"/>
      <c r="BN468" s="37"/>
      <c r="BO468" s="37"/>
      <c r="BP468" s="37"/>
      <c r="BQ468" s="37"/>
      <c r="BR468" s="37"/>
      <c r="BS468" s="37"/>
      <c r="BT468" s="37">
        <f t="shared" si="1280"/>
        <v>0</v>
      </c>
      <c r="BU468" s="37"/>
      <c r="BV468" s="37"/>
      <c r="BW468" s="37"/>
      <c r="BX468" s="37"/>
      <c r="BY468" s="37"/>
      <c r="BZ468" s="37"/>
      <c r="CA468" s="37">
        <f t="shared" si="1347"/>
        <v>0</v>
      </c>
      <c r="CB468" s="189"/>
      <c r="CC468" s="189"/>
      <c r="CD468" s="189"/>
      <c r="CE468" s="37">
        <f t="shared" si="1348"/>
        <v>0</v>
      </c>
      <c r="CF468" s="189">
        <f t="shared" si="1344"/>
        <v>0</v>
      </c>
      <c r="CG468" s="189"/>
      <c r="CH468" s="189">
        <f t="shared" si="1345"/>
        <v>0</v>
      </c>
      <c r="CI468" s="189"/>
      <c r="CJ468" s="37"/>
      <c r="CK468" s="37"/>
      <c r="CL468" s="37"/>
      <c r="CM468" s="37"/>
      <c r="CN468" s="37"/>
      <c r="CO468" s="37"/>
    </row>
    <row r="469" spans="2:93" s="51" customFormat="1" ht="90" hidden="1" customHeight="1" x14ac:dyDescent="0.25">
      <c r="B469" s="210" t="s">
        <v>73</v>
      </c>
      <c r="C469" s="138" t="s">
        <v>221</v>
      </c>
      <c r="D469" s="193">
        <f t="shared" ref="D469:D474" si="1380">E469</f>
        <v>0</v>
      </c>
      <c r="E469" s="193">
        <f>E470+E474</f>
        <v>0</v>
      </c>
      <c r="F469" s="193"/>
      <c r="G469" s="194"/>
      <c r="H469" s="260"/>
      <c r="I469" s="193">
        <f t="shared" si="1308"/>
        <v>0</v>
      </c>
      <c r="J469" s="569" t="e">
        <f t="shared" si="1309"/>
        <v>#DIV/0!</v>
      </c>
      <c r="K469" s="301"/>
      <c r="L469" s="569"/>
      <c r="M469" s="193"/>
      <c r="N469" s="569"/>
      <c r="O469" s="301"/>
      <c r="P469" s="301"/>
      <c r="Q469" s="301"/>
      <c r="R469" s="301"/>
      <c r="S469" s="193"/>
      <c r="T469" s="301"/>
      <c r="U469" s="112">
        <f>U470+U474</f>
        <v>0</v>
      </c>
      <c r="V469" s="629" t="e">
        <f t="shared" si="1367"/>
        <v>#DIV/0!</v>
      </c>
      <c r="W469" s="193"/>
      <c r="X469" s="629" t="e">
        <f t="shared" si="1355"/>
        <v>#DIV/0!</v>
      </c>
      <c r="Y469" s="301"/>
      <c r="Z469" s="629"/>
      <c r="AA469" s="301"/>
      <c r="AB469" s="301"/>
      <c r="AC469" s="193">
        <f t="shared" si="1376"/>
        <v>0</v>
      </c>
      <c r="AD469" s="575" t="e">
        <f t="shared" si="1377"/>
        <v>#DIV/0!</v>
      </c>
      <c r="AE469" s="112">
        <f>AE470+AE474</f>
        <v>0</v>
      </c>
      <c r="AF469" s="622"/>
      <c r="AG469" s="193"/>
      <c r="AH469" s="622" t="e">
        <f t="shared" si="1356"/>
        <v>#DIV/0!</v>
      </c>
      <c r="AI469" s="301"/>
      <c r="AJ469" s="301"/>
      <c r="AK469" s="193"/>
      <c r="AL469" s="301"/>
      <c r="AM469" s="301"/>
      <c r="AN469" s="301"/>
      <c r="AO469" s="301"/>
      <c r="AP469" s="301"/>
      <c r="AQ469" s="301"/>
      <c r="AR469" s="301"/>
      <c r="AS469" s="301"/>
      <c r="AT469" s="301"/>
      <c r="AU469" s="112">
        <f t="shared" si="1310"/>
        <v>0</v>
      </c>
      <c r="AV469" s="112">
        <f t="shared" ref="AV469:AV474" si="1381">AW469</f>
        <v>0</v>
      </c>
      <c r="AW469" s="112">
        <f>AW470+AW474</f>
        <v>0</v>
      </c>
      <c r="AX469" s="112"/>
      <c r="AY469" s="307"/>
      <c r="AZ469" s="301"/>
      <c r="BA469" s="433">
        <f t="shared" si="1278"/>
        <v>0</v>
      </c>
      <c r="BB469" s="301"/>
      <c r="BC469" s="301"/>
      <c r="BD469" s="301"/>
      <c r="BE469" s="112">
        <f t="shared" si="1268"/>
        <v>0</v>
      </c>
      <c r="BF469" s="112">
        <f t="shared" si="1365"/>
        <v>0</v>
      </c>
      <c r="BG469" s="301"/>
      <c r="BH469" s="301"/>
      <c r="BI469" s="112">
        <f t="shared" ref="BI469:BI474" si="1382">BJ469</f>
        <v>0</v>
      </c>
      <c r="BJ469" s="112">
        <f>BJ470+BJ474</f>
        <v>0</v>
      </c>
      <c r="BK469" s="112"/>
      <c r="BL469" s="307"/>
      <c r="BM469" s="301"/>
      <c r="BN469" s="112"/>
      <c r="BO469" s="112">
        <f t="shared" ref="BO469:BO474" si="1383">BP469</f>
        <v>0</v>
      </c>
      <c r="BP469" s="112">
        <f>BP470+BP474</f>
        <v>0</v>
      </c>
      <c r="BQ469" s="112"/>
      <c r="BR469" s="307"/>
      <c r="BS469" s="301"/>
      <c r="BT469" s="307">
        <f t="shared" si="1280"/>
        <v>0</v>
      </c>
      <c r="BU469" s="301"/>
      <c r="BV469" s="112">
        <f t="shared" ref="BV469:BV474" si="1384">BW469</f>
        <v>0</v>
      </c>
      <c r="BW469" s="112">
        <f>BW470+BW474</f>
        <v>0</v>
      </c>
      <c r="BX469" s="112"/>
      <c r="BY469" s="307"/>
      <c r="BZ469" s="301"/>
      <c r="CA469" s="112">
        <f t="shared" si="1347"/>
        <v>0</v>
      </c>
      <c r="CB469" s="193"/>
      <c r="CC469" s="194"/>
      <c r="CD469" s="260"/>
      <c r="CE469" s="112">
        <f t="shared" si="1348"/>
        <v>0</v>
      </c>
      <c r="CF469" s="193">
        <f t="shared" si="1344"/>
        <v>0</v>
      </c>
      <c r="CG469" s="193"/>
      <c r="CH469" s="194">
        <f t="shared" si="1345"/>
        <v>0</v>
      </c>
      <c r="CI469" s="260"/>
      <c r="CJ469" s="112"/>
      <c r="CK469" s="112">
        <f t="shared" ref="CK469:CK474" si="1385">CL469</f>
        <v>0</v>
      </c>
      <c r="CL469" s="112">
        <f>CL470+CL474</f>
        <v>0</v>
      </c>
      <c r="CM469" s="112"/>
      <c r="CN469" s="307"/>
      <c r="CO469" s="301"/>
    </row>
    <row r="470" spans="2:93" s="47" customFormat="1" ht="45.75" hidden="1" customHeight="1" x14ac:dyDescent="0.25">
      <c r="B470" s="206"/>
      <c r="C470" s="111" t="s">
        <v>31</v>
      </c>
      <c r="D470" s="182">
        <f t="shared" si="1380"/>
        <v>0</v>
      </c>
      <c r="E470" s="182">
        <f>SUM(E471:E473)</f>
        <v>0</v>
      </c>
      <c r="F470" s="182"/>
      <c r="G470" s="247"/>
      <c r="H470" s="247"/>
      <c r="I470" s="182">
        <f t="shared" si="1308"/>
        <v>0</v>
      </c>
      <c r="J470" s="569" t="e">
        <f t="shared" si="1309"/>
        <v>#DIV/0!</v>
      </c>
      <c r="K470" s="33"/>
      <c r="L470" s="569"/>
      <c r="M470" s="182"/>
      <c r="N470" s="569"/>
      <c r="O470" s="33"/>
      <c r="P470" s="33"/>
      <c r="Q470" s="33"/>
      <c r="R470" s="33"/>
      <c r="S470" s="182"/>
      <c r="T470" s="33"/>
      <c r="U470" s="581">
        <f>SUM(U471:U473)</f>
        <v>0</v>
      </c>
      <c r="V470" s="629" t="e">
        <f t="shared" si="1367"/>
        <v>#DIV/0!</v>
      </c>
      <c r="W470" s="182"/>
      <c r="X470" s="629" t="e">
        <f t="shared" si="1355"/>
        <v>#DIV/0!</v>
      </c>
      <c r="Y470" s="33"/>
      <c r="Z470" s="629"/>
      <c r="AA470" s="33"/>
      <c r="AB470" s="33"/>
      <c r="AC470" s="182">
        <f t="shared" si="1376"/>
        <v>0</v>
      </c>
      <c r="AD470" s="575" t="e">
        <f t="shared" si="1377"/>
        <v>#DIV/0!</v>
      </c>
      <c r="AE470" s="581">
        <f>SUM(AE471:AE473)</f>
        <v>0</v>
      </c>
      <c r="AF470" s="622"/>
      <c r="AG470" s="182"/>
      <c r="AH470" s="622" t="e">
        <f t="shared" si="1356"/>
        <v>#DIV/0!</v>
      </c>
      <c r="AI470" s="33"/>
      <c r="AJ470" s="33"/>
      <c r="AK470" s="182"/>
      <c r="AL470" s="33"/>
      <c r="AM470" s="33"/>
      <c r="AN470" s="33"/>
      <c r="AO470" s="33"/>
      <c r="AP470" s="33"/>
      <c r="AQ470" s="33"/>
      <c r="AR470" s="33"/>
      <c r="AS470" s="33"/>
      <c r="AT470" s="33"/>
      <c r="AU470" s="112">
        <f t="shared" si="1310"/>
        <v>0</v>
      </c>
      <c r="AV470" s="559">
        <f t="shared" si="1381"/>
        <v>0</v>
      </c>
      <c r="AW470" s="482">
        <f>SUM(AW471:AW473)</f>
        <v>0</v>
      </c>
      <c r="AX470" s="482"/>
      <c r="AY470" s="33"/>
      <c r="AZ470" s="33"/>
      <c r="BA470" s="433">
        <f t="shared" si="1278"/>
        <v>0</v>
      </c>
      <c r="BB470" s="33"/>
      <c r="BC470" s="33"/>
      <c r="BD470" s="33"/>
      <c r="BE470" s="526">
        <f t="shared" si="1268"/>
        <v>0</v>
      </c>
      <c r="BF470" s="433">
        <f t="shared" si="1365"/>
        <v>0</v>
      </c>
      <c r="BG470" s="33"/>
      <c r="BH470" s="33"/>
      <c r="BI470" s="491">
        <f t="shared" si="1382"/>
        <v>0</v>
      </c>
      <c r="BJ470" s="482">
        <f>SUM(BJ471:BJ473)</f>
        <v>0</v>
      </c>
      <c r="BK470" s="482"/>
      <c r="BL470" s="33"/>
      <c r="BM470" s="33"/>
      <c r="BN470" s="433"/>
      <c r="BO470" s="491">
        <f t="shared" si="1383"/>
        <v>0</v>
      </c>
      <c r="BP470" s="482">
        <f>SUM(BP471:BP473)</f>
        <v>0</v>
      </c>
      <c r="BQ470" s="482"/>
      <c r="BR470" s="33"/>
      <c r="BS470" s="33"/>
      <c r="BT470" s="33">
        <f t="shared" si="1280"/>
        <v>0</v>
      </c>
      <c r="BU470" s="33"/>
      <c r="BV470" s="491">
        <f t="shared" si="1384"/>
        <v>0</v>
      </c>
      <c r="BW470" s="433">
        <f>SUM(BW471:BW473)</f>
        <v>0</v>
      </c>
      <c r="BX470" s="433"/>
      <c r="BY470" s="33"/>
      <c r="BZ470" s="33"/>
      <c r="CA470" s="338">
        <f t="shared" si="1347"/>
        <v>0</v>
      </c>
      <c r="CB470" s="182"/>
      <c r="CC470" s="247"/>
      <c r="CD470" s="247"/>
      <c r="CE470" s="338">
        <f t="shared" si="1348"/>
        <v>0</v>
      </c>
      <c r="CF470" s="182">
        <f t="shared" si="1344"/>
        <v>0</v>
      </c>
      <c r="CG470" s="182"/>
      <c r="CH470" s="247">
        <f t="shared" si="1345"/>
        <v>0</v>
      </c>
      <c r="CI470" s="247"/>
      <c r="CJ470" s="482"/>
      <c r="CK470" s="491">
        <f t="shared" si="1385"/>
        <v>0</v>
      </c>
      <c r="CL470" s="482">
        <f>SUM(CL471:CL473)</f>
        <v>0</v>
      </c>
      <c r="CM470" s="482"/>
      <c r="CN470" s="33"/>
      <c r="CO470" s="33"/>
    </row>
    <row r="471" spans="2:93" s="39" customFormat="1" ht="27" hidden="1" customHeight="1" x14ac:dyDescent="0.25">
      <c r="B471" s="209"/>
      <c r="C471" s="124" t="s">
        <v>39</v>
      </c>
      <c r="D471" s="188">
        <f t="shared" si="1380"/>
        <v>0</v>
      </c>
      <c r="E471" s="188">
        <v>0</v>
      </c>
      <c r="F471" s="188"/>
      <c r="G471" s="189"/>
      <c r="H471" s="189"/>
      <c r="I471" s="188">
        <f t="shared" si="1308"/>
        <v>0</v>
      </c>
      <c r="J471" s="569" t="e">
        <f t="shared" si="1309"/>
        <v>#DIV/0!</v>
      </c>
      <c r="K471" s="37"/>
      <c r="L471" s="569"/>
      <c r="M471" s="188"/>
      <c r="N471" s="569"/>
      <c r="O471" s="37"/>
      <c r="P471" s="37"/>
      <c r="Q471" s="37"/>
      <c r="R471" s="37"/>
      <c r="S471" s="188"/>
      <c r="T471" s="37"/>
      <c r="U471" s="130">
        <v>0</v>
      </c>
      <c r="V471" s="629" t="e">
        <f t="shared" si="1367"/>
        <v>#DIV/0!</v>
      </c>
      <c r="W471" s="188"/>
      <c r="X471" s="629" t="e">
        <f t="shared" si="1355"/>
        <v>#DIV/0!</v>
      </c>
      <c r="Y471" s="37"/>
      <c r="Z471" s="629"/>
      <c r="AA471" s="37"/>
      <c r="AB471" s="37"/>
      <c r="AC471" s="188">
        <f t="shared" si="1376"/>
        <v>0</v>
      </c>
      <c r="AD471" s="575" t="e">
        <f t="shared" si="1377"/>
        <v>#DIV/0!</v>
      </c>
      <c r="AE471" s="130">
        <v>0</v>
      </c>
      <c r="AF471" s="622"/>
      <c r="AG471" s="188"/>
      <c r="AH471" s="622" t="e">
        <f t="shared" si="1356"/>
        <v>#DIV/0!</v>
      </c>
      <c r="AI471" s="37"/>
      <c r="AJ471" s="37"/>
      <c r="AK471" s="188"/>
      <c r="AL471" s="37"/>
      <c r="AM471" s="37"/>
      <c r="AN471" s="37"/>
      <c r="AO471" s="37"/>
      <c r="AP471" s="37"/>
      <c r="AQ471" s="37"/>
      <c r="AR471" s="37"/>
      <c r="AS471" s="37"/>
      <c r="AT471" s="37"/>
      <c r="AU471" s="112">
        <f t="shared" si="1310"/>
        <v>0</v>
      </c>
      <c r="AV471" s="130">
        <f t="shared" si="1381"/>
        <v>0</v>
      </c>
      <c r="AW471" s="130">
        <v>0</v>
      </c>
      <c r="AX471" s="130"/>
      <c r="AY471" s="37"/>
      <c r="AZ471" s="37"/>
      <c r="BA471" s="433">
        <f t="shared" si="1278"/>
        <v>0</v>
      </c>
      <c r="BB471" s="37"/>
      <c r="BC471" s="37"/>
      <c r="BD471" s="37"/>
      <c r="BE471" s="130">
        <f t="shared" si="1268"/>
        <v>0</v>
      </c>
      <c r="BF471" s="130">
        <f t="shared" si="1365"/>
        <v>0</v>
      </c>
      <c r="BG471" s="37"/>
      <c r="BH471" s="37"/>
      <c r="BI471" s="130">
        <f t="shared" si="1382"/>
        <v>0</v>
      </c>
      <c r="BJ471" s="130">
        <v>0</v>
      </c>
      <c r="BK471" s="130"/>
      <c r="BL471" s="37"/>
      <c r="BM471" s="37"/>
      <c r="BN471" s="130"/>
      <c r="BO471" s="130">
        <f t="shared" si="1383"/>
        <v>0</v>
      </c>
      <c r="BP471" s="130">
        <v>0</v>
      </c>
      <c r="BQ471" s="130"/>
      <c r="BR471" s="37"/>
      <c r="BS471" s="37"/>
      <c r="BT471" s="37">
        <f t="shared" si="1280"/>
        <v>0</v>
      </c>
      <c r="BU471" s="37"/>
      <c r="BV471" s="130">
        <f t="shared" si="1384"/>
        <v>0</v>
      </c>
      <c r="BW471" s="130">
        <v>0</v>
      </c>
      <c r="BX471" s="130"/>
      <c r="BY471" s="37"/>
      <c r="BZ471" s="37"/>
      <c r="CA471" s="130">
        <f t="shared" si="1347"/>
        <v>0</v>
      </c>
      <c r="CB471" s="188"/>
      <c r="CC471" s="189"/>
      <c r="CD471" s="189"/>
      <c r="CE471" s="130">
        <f t="shared" si="1348"/>
        <v>0</v>
      </c>
      <c r="CF471" s="188">
        <f t="shared" si="1344"/>
        <v>0</v>
      </c>
      <c r="CG471" s="188"/>
      <c r="CH471" s="189">
        <f t="shared" si="1345"/>
        <v>0</v>
      </c>
      <c r="CI471" s="189"/>
      <c r="CJ471" s="130"/>
      <c r="CK471" s="130">
        <f t="shared" si="1385"/>
        <v>0</v>
      </c>
      <c r="CL471" s="130">
        <v>0</v>
      </c>
      <c r="CM471" s="130"/>
      <c r="CN471" s="37"/>
      <c r="CO471" s="37"/>
    </row>
    <row r="472" spans="2:93" s="39" customFormat="1" ht="22.5" hidden="1" customHeight="1" x14ac:dyDescent="0.25">
      <c r="B472" s="209"/>
      <c r="C472" s="124" t="s">
        <v>40</v>
      </c>
      <c r="D472" s="188">
        <f t="shared" si="1380"/>
        <v>0</v>
      </c>
      <c r="E472" s="188">
        <v>0</v>
      </c>
      <c r="F472" s="188"/>
      <c r="G472" s="189"/>
      <c r="H472" s="189"/>
      <c r="I472" s="188">
        <f t="shared" si="1308"/>
        <v>0</v>
      </c>
      <c r="J472" s="569" t="e">
        <f t="shared" si="1309"/>
        <v>#DIV/0!</v>
      </c>
      <c r="K472" s="37"/>
      <c r="L472" s="569"/>
      <c r="M472" s="188"/>
      <c r="N472" s="569"/>
      <c r="O472" s="37"/>
      <c r="P472" s="37"/>
      <c r="Q472" s="37"/>
      <c r="R472" s="37"/>
      <c r="S472" s="188"/>
      <c r="T472" s="37"/>
      <c r="U472" s="130">
        <v>0</v>
      </c>
      <c r="V472" s="629" t="e">
        <f t="shared" si="1367"/>
        <v>#DIV/0!</v>
      </c>
      <c r="W472" s="188"/>
      <c r="X472" s="629" t="e">
        <f t="shared" si="1355"/>
        <v>#DIV/0!</v>
      </c>
      <c r="Y472" s="37"/>
      <c r="Z472" s="629"/>
      <c r="AA472" s="37"/>
      <c r="AB472" s="37"/>
      <c r="AC472" s="188">
        <f t="shared" si="1376"/>
        <v>0</v>
      </c>
      <c r="AD472" s="575" t="e">
        <f t="shared" si="1377"/>
        <v>#DIV/0!</v>
      </c>
      <c r="AE472" s="130">
        <v>0</v>
      </c>
      <c r="AF472" s="622"/>
      <c r="AG472" s="188"/>
      <c r="AH472" s="622" t="e">
        <f t="shared" si="1356"/>
        <v>#DIV/0!</v>
      </c>
      <c r="AI472" s="37"/>
      <c r="AJ472" s="37"/>
      <c r="AK472" s="188"/>
      <c r="AL472" s="37"/>
      <c r="AM472" s="37"/>
      <c r="AN472" s="37"/>
      <c r="AO472" s="37"/>
      <c r="AP472" s="37"/>
      <c r="AQ472" s="37"/>
      <c r="AR472" s="37"/>
      <c r="AS472" s="37"/>
      <c r="AT472" s="37"/>
      <c r="AU472" s="112">
        <f t="shared" si="1310"/>
        <v>0</v>
      </c>
      <c r="AV472" s="130">
        <f t="shared" si="1381"/>
        <v>0</v>
      </c>
      <c r="AW472" s="130">
        <v>0</v>
      </c>
      <c r="AX472" s="130"/>
      <c r="AY472" s="37"/>
      <c r="AZ472" s="37"/>
      <c r="BA472" s="433">
        <f t="shared" si="1278"/>
        <v>0</v>
      </c>
      <c r="BB472" s="37"/>
      <c r="BC472" s="37"/>
      <c r="BD472" s="37"/>
      <c r="BE472" s="130">
        <f t="shared" si="1268"/>
        <v>0</v>
      </c>
      <c r="BF472" s="130">
        <f t="shared" si="1365"/>
        <v>0</v>
      </c>
      <c r="BG472" s="37"/>
      <c r="BH472" s="37"/>
      <c r="BI472" s="130">
        <f t="shared" si="1382"/>
        <v>0</v>
      </c>
      <c r="BJ472" s="130">
        <v>0</v>
      </c>
      <c r="BK472" s="130"/>
      <c r="BL472" s="37"/>
      <c r="BM472" s="37"/>
      <c r="BN472" s="130"/>
      <c r="BO472" s="130">
        <f t="shared" si="1383"/>
        <v>0</v>
      </c>
      <c r="BP472" s="130">
        <v>0</v>
      </c>
      <c r="BQ472" s="130"/>
      <c r="BR472" s="37"/>
      <c r="BS472" s="37"/>
      <c r="BT472" s="37">
        <f t="shared" si="1280"/>
        <v>0</v>
      </c>
      <c r="BU472" s="37"/>
      <c r="BV472" s="130">
        <f t="shared" si="1384"/>
        <v>0</v>
      </c>
      <c r="BW472" s="130">
        <v>0</v>
      </c>
      <c r="BX472" s="130"/>
      <c r="BY472" s="37"/>
      <c r="BZ472" s="37"/>
      <c r="CA472" s="130">
        <f t="shared" si="1347"/>
        <v>0</v>
      </c>
      <c r="CB472" s="188"/>
      <c r="CC472" s="189"/>
      <c r="CD472" s="189"/>
      <c r="CE472" s="130">
        <f t="shared" si="1348"/>
        <v>0</v>
      </c>
      <c r="CF472" s="188">
        <f t="shared" si="1344"/>
        <v>0</v>
      </c>
      <c r="CG472" s="188"/>
      <c r="CH472" s="189">
        <f t="shared" si="1345"/>
        <v>0</v>
      </c>
      <c r="CI472" s="189"/>
      <c r="CJ472" s="130"/>
      <c r="CK472" s="130">
        <f t="shared" si="1385"/>
        <v>0</v>
      </c>
      <c r="CL472" s="130">
        <v>0</v>
      </c>
      <c r="CM472" s="130"/>
      <c r="CN472" s="37"/>
      <c r="CO472" s="37"/>
    </row>
    <row r="473" spans="2:93" s="39" customFormat="1" ht="62.25" hidden="1" customHeight="1" x14ac:dyDescent="0.25">
      <c r="B473" s="209"/>
      <c r="C473" s="124" t="s">
        <v>43</v>
      </c>
      <c r="D473" s="188">
        <f t="shared" si="1380"/>
        <v>0</v>
      </c>
      <c r="E473" s="188">
        <v>0</v>
      </c>
      <c r="F473" s="188"/>
      <c r="G473" s="189"/>
      <c r="H473" s="189"/>
      <c r="I473" s="188">
        <f t="shared" si="1308"/>
        <v>0</v>
      </c>
      <c r="J473" s="569" t="e">
        <f t="shared" si="1309"/>
        <v>#DIV/0!</v>
      </c>
      <c r="K473" s="37"/>
      <c r="L473" s="569"/>
      <c r="M473" s="188"/>
      <c r="N473" s="569"/>
      <c r="O473" s="37"/>
      <c r="P473" s="37"/>
      <c r="Q473" s="37"/>
      <c r="R473" s="37"/>
      <c r="S473" s="188"/>
      <c r="T473" s="37"/>
      <c r="U473" s="130">
        <v>0</v>
      </c>
      <c r="V473" s="629" t="e">
        <f t="shared" si="1367"/>
        <v>#DIV/0!</v>
      </c>
      <c r="W473" s="188"/>
      <c r="X473" s="629" t="e">
        <f t="shared" si="1355"/>
        <v>#DIV/0!</v>
      </c>
      <c r="Y473" s="37"/>
      <c r="Z473" s="629"/>
      <c r="AA473" s="37"/>
      <c r="AB473" s="37"/>
      <c r="AC473" s="188">
        <f t="shared" si="1376"/>
        <v>0</v>
      </c>
      <c r="AD473" s="575" t="e">
        <f t="shared" si="1377"/>
        <v>#DIV/0!</v>
      </c>
      <c r="AE473" s="130">
        <v>0</v>
      </c>
      <c r="AF473" s="622"/>
      <c r="AG473" s="188"/>
      <c r="AH473" s="622" t="e">
        <f t="shared" si="1356"/>
        <v>#DIV/0!</v>
      </c>
      <c r="AI473" s="37"/>
      <c r="AJ473" s="37"/>
      <c r="AK473" s="188"/>
      <c r="AL473" s="37"/>
      <c r="AM473" s="37"/>
      <c r="AN473" s="37"/>
      <c r="AO473" s="37"/>
      <c r="AP473" s="37"/>
      <c r="AQ473" s="37"/>
      <c r="AR473" s="37"/>
      <c r="AS473" s="37"/>
      <c r="AT473" s="37"/>
      <c r="AU473" s="112">
        <f t="shared" si="1310"/>
        <v>0</v>
      </c>
      <c r="AV473" s="130">
        <f t="shared" si="1381"/>
        <v>0</v>
      </c>
      <c r="AW473" s="130">
        <v>0</v>
      </c>
      <c r="AX473" s="130"/>
      <c r="AY473" s="37"/>
      <c r="AZ473" s="37"/>
      <c r="BA473" s="433">
        <f t="shared" si="1278"/>
        <v>0</v>
      </c>
      <c r="BB473" s="37"/>
      <c r="BC473" s="37"/>
      <c r="BD473" s="37"/>
      <c r="BE473" s="130">
        <f t="shared" si="1268"/>
        <v>0</v>
      </c>
      <c r="BF473" s="130">
        <f t="shared" si="1365"/>
        <v>0</v>
      </c>
      <c r="BG473" s="37"/>
      <c r="BH473" s="37"/>
      <c r="BI473" s="130">
        <f t="shared" si="1382"/>
        <v>0</v>
      </c>
      <c r="BJ473" s="130">
        <v>0</v>
      </c>
      <c r="BK473" s="130"/>
      <c r="BL473" s="37"/>
      <c r="BM473" s="37"/>
      <c r="BN473" s="130"/>
      <c r="BO473" s="130">
        <f t="shared" si="1383"/>
        <v>0</v>
      </c>
      <c r="BP473" s="130">
        <v>0</v>
      </c>
      <c r="BQ473" s="130"/>
      <c r="BR473" s="37"/>
      <c r="BS473" s="37"/>
      <c r="BT473" s="37">
        <f t="shared" si="1280"/>
        <v>0</v>
      </c>
      <c r="BU473" s="37"/>
      <c r="BV473" s="130">
        <f t="shared" si="1384"/>
        <v>0</v>
      </c>
      <c r="BW473" s="130">
        <v>0</v>
      </c>
      <c r="BX473" s="130"/>
      <c r="BY473" s="37"/>
      <c r="BZ473" s="37"/>
      <c r="CA473" s="130">
        <f t="shared" si="1347"/>
        <v>0</v>
      </c>
      <c r="CB473" s="188"/>
      <c r="CC473" s="189"/>
      <c r="CD473" s="189"/>
      <c r="CE473" s="130">
        <f t="shared" si="1348"/>
        <v>0</v>
      </c>
      <c r="CF473" s="188">
        <f t="shared" si="1344"/>
        <v>0</v>
      </c>
      <c r="CG473" s="188"/>
      <c r="CH473" s="189">
        <f t="shared" si="1345"/>
        <v>0</v>
      </c>
      <c r="CI473" s="189"/>
      <c r="CJ473" s="130"/>
      <c r="CK473" s="130">
        <f t="shared" si="1385"/>
        <v>0</v>
      </c>
      <c r="CL473" s="130">
        <v>0</v>
      </c>
      <c r="CM473" s="130"/>
      <c r="CN473" s="37"/>
      <c r="CO473" s="37"/>
    </row>
    <row r="474" spans="2:93" s="25" customFormat="1" ht="46.5" hidden="1" customHeight="1" x14ac:dyDescent="0.25">
      <c r="B474" s="207"/>
      <c r="C474" s="115" t="s">
        <v>32</v>
      </c>
      <c r="D474" s="183">
        <f t="shared" si="1380"/>
        <v>0</v>
      </c>
      <c r="E474" s="183">
        <v>0</v>
      </c>
      <c r="F474" s="183"/>
      <c r="G474" s="195"/>
      <c r="H474" s="195"/>
      <c r="I474" s="183">
        <f t="shared" si="1308"/>
        <v>0</v>
      </c>
      <c r="J474" s="569" t="e">
        <f t="shared" si="1309"/>
        <v>#DIV/0!</v>
      </c>
      <c r="K474" s="24"/>
      <c r="L474" s="569"/>
      <c r="M474" s="183"/>
      <c r="N474" s="569"/>
      <c r="O474" s="24"/>
      <c r="P474" s="24"/>
      <c r="Q474" s="24"/>
      <c r="R474" s="24"/>
      <c r="S474" s="183"/>
      <c r="T474" s="24"/>
      <c r="U474" s="116">
        <v>0</v>
      </c>
      <c r="V474" s="629" t="e">
        <f t="shared" si="1367"/>
        <v>#DIV/0!</v>
      </c>
      <c r="W474" s="183"/>
      <c r="X474" s="629" t="e">
        <f t="shared" si="1355"/>
        <v>#DIV/0!</v>
      </c>
      <c r="Y474" s="24"/>
      <c r="Z474" s="629"/>
      <c r="AA474" s="24"/>
      <c r="AB474" s="24"/>
      <c r="AC474" s="183">
        <f t="shared" si="1376"/>
        <v>0</v>
      </c>
      <c r="AD474" s="575" t="e">
        <f t="shared" si="1377"/>
        <v>#DIV/0!</v>
      </c>
      <c r="AE474" s="116">
        <v>0</v>
      </c>
      <c r="AF474" s="622"/>
      <c r="AG474" s="183"/>
      <c r="AH474" s="622" t="e">
        <f t="shared" si="1356"/>
        <v>#DIV/0!</v>
      </c>
      <c r="AI474" s="24"/>
      <c r="AJ474" s="24"/>
      <c r="AK474" s="183"/>
      <c r="AL474" s="24"/>
      <c r="AM474" s="24"/>
      <c r="AN474" s="24"/>
      <c r="AO474" s="24"/>
      <c r="AP474" s="24"/>
      <c r="AQ474" s="24"/>
      <c r="AR474" s="24"/>
      <c r="AS474" s="24"/>
      <c r="AT474" s="24"/>
      <c r="AU474" s="112">
        <f t="shared" si="1310"/>
        <v>0</v>
      </c>
      <c r="AV474" s="128">
        <f t="shared" si="1381"/>
        <v>0</v>
      </c>
      <c r="AW474" s="116">
        <v>0</v>
      </c>
      <c r="AX474" s="116"/>
      <c r="AY474" s="24"/>
      <c r="AZ474" s="24"/>
      <c r="BA474" s="433">
        <f t="shared" si="1278"/>
        <v>0</v>
      </c>
      <c r="BB474" s="24"/>
      <c r="BC474" s="24"/>
      <c r="BD474" s="24"/>
      <c r="BE474" s="116">
        <f t="shared" si="1268"/>
        <v>0</v>
      </c>
      <c r="BF474" s="116">
        <f t="shared" si="1365"/>
        <v>0</v>
      </c>
      <c r="BG474" s="24"/>
      <c r="BH474" s="24"/>
      <c r="BI474" s="116">
        <f t="shared" si="1382"/>
        <v>0</v>
      </c>
      <c r="BJ474" s="116">
        <v>0</v>
      </c>
      <c r="BK474" s="116"/>
      <c r="BL474" s="24"/>
      <c r="BM474" s="24"/>
      <c r="BN474" s="116"/>
      <c r="BO474" s="116">
        <f t="shared" si="1383"/>
        <v>0</v>
      </c>
      <c r="BP474" s="116">
        <v>0</v>
      </c>
      <c r="BQ474" s="116"/>
      <c r="BR474" s="24"/>
      <c r="BS474" s="24"/>
      <c r="BT474" s="24">
        <f t="shared" si="1280"/>
        <v>0</v>
      </c>
      <c r="BU474" s="24"/>
      <c r="BV474" s="116">
        <f t="shared" si="1384"/>
        <v>0</v>
      </c>
      <c r="BW474" s="116">
        <v>0</v>
      </c>
      <c r="BX474" s="116"/>
      <c r="BY474" s="24"/>
      <c r="BZ474" s="24"/>
      <c r="CA474" s="116">
        <f t="shared" si="1347"/>
        <v>0</v>
      </c>
      <c r="CB474" s="183"/>
      <c r="CC474" s="195"/>
      <c r="CD474" s="195"/>
      <c r="CE474" s="116">
        <f t="shared" si="1348"/>
        <v>0</v>
      </c>
      <c r="CF474" s="183">
        <f t="shared" si="1344"/>
        <v>0</v>
      </c>
      <c r="CG474" s="183"/>
      <c r="CH474" s="195">
        <f t="shared" si="1345"/>
        <v>0</v>
      </c>
      <c r="CI474" s="195"/>
      <c r="CJ474" s="116"/>
      <c r="CK474" s="116">
        <f t="shared" si="1385"/>
        <v>0</v>
      </c>
      <c r="CL474" s="116">
        <v>0</v>
      </c>
      <c r="CM474" s="116"/>
      <c r="CN474" s="24"/>
      <c r="CO474" s="24"/>
    </row>
    <row r="475" spans="2:93" s="39" customFormat="1" ht="22.5" hidden="1" customHeight="1" x14ac:dyDescent="0.25">
      <c r="B475" s="209"/>
      <c r="C475" s="124"/>
      <c r="D475" s="189"/>
      <c r="E475" s="189"/>
      <c r="F475" s="189"/>
      <c r="G475" s="189"/>
      <c r="H475" s="189"/>
      <c r="I475" s="189">
        <f t="shared" si="1308"/>
        <v>0</v>
      </c>
      <c r="J475" s="569" t="e">
        <f t="shared" si="1309"/>
        <v>#DIV/0!</v>
      </c>
      <c r="K475" s="37"/>
      <c r="L475" s="569"/>
      <c r="M475" s="189"/>
      <c r="N475" s="569"/>
      <c r="O475" s="37"/>
      <c r="P475" s="37"/>
      <c r="Q475" s="37"/>
      <c r="R475" s="37"/>
      <c r="S475" s="189"/>
      <c r="T475" s="37"/>
      <c r="U475" s="37"/>
      <c r="V475" s="629" t="e">
        <f t="shared" si="1367"/>
        <v>#DIV/0!</v>
      </c>
      <c r="W475" s="189"/>
      <c r="X475" s="629" t="e">
        <f t="shared" si="1355"/>
        <v>#DIV/0!</v>
      </c>
      <c r="Y475" s="37"/>
      <c r="Z475" s="629"/>
      <c r="AA475" s="37"/>
      <c r="AB475" s="37"/>
      <c r="AC475" s="189">
        <f t="shared" si="1376"/>
        <v>0</v>
      </c>
      <c r="AD475" s="575" t="e">
        <f t="shared" si="1377"/>
        <v>#DIV/0!</v>
      </c>
      <c r="AE475" s="37"/>
      <c r="AF475" s="622"/>
      <c r="AG475" s="189"/>
      <c r="AH475" s="622" t="e">
        <f t="shared" si="1356"/>
        <v>#DIV/0!</v>
      </c>
      <c r="AI475" s="37"/>
      <c r="AJ475" s="37"/>
      <c r="AK475" s="189"/>
      <c r="AL475" s="37"/>
      <c r="AM475" s="37"/>
      <c r="AN475" s="37"/>
      <c r="AO475" s="37"/>
      <c r="AP475" s="37"/>
      <c r="AQ475" s="37"/>
      <c r="AR475" s="37"/>
      <c r="AS475" s="37"/>
      <c r="AT475" s="37"/>
      <c r="AU475" s="112">
        <f t="shared" si="1310"/>
        <v>0</v>
      </c>
      <c r="AV475" s="37"/>
      <c r="AW475" s="37"/>
      <c r="AX475" s="37"/>
      <c r="AY475" s="37"/>
      <c r="AZ475" s="37"/>
      <c r="BA475" s="433">
        <f t="shared" si="1278"/>
        <v>0</v>
      </c>
      <c r="BB475" s="37"/>
      <c r="BC475" s="37"/>
      <c r="BD475" s="37"/>
      <c r="BE475" s="37">
        <f t="shared" si="1268"/>
        <v>0</v>
      </c>
      <c r="BF475" s="37">
        <f t="shared" si="1365"/>
        <v>0</v>
      </c>
      <c r="BG475" s="37"/>
      <c r="BH475" s="37"/>
      <c r="BI475" s="37"/>
      <c r="BJ475" s="37"/>
      <c r="BK475" s="37"/>
      <c r="BL475" s="37"/>
      <c r="BM475" s="37"/>
      <c r="BN475" s="37"/>
      <c r="BO475" s="37"/>
      <c r="BP475" s="37"/>
      <c r="BQ475" s="37"/>
      <c r="BR475" s="37"/>
      <c r="BS475" s="37"/>
      <c r="BT475" s="37">
        <f t="shared" si="1280"/>
        <v>0</v>
      </c>
      <c r="BU475" s="37"/>
      <c r="BV475" s="37"/>
      <c r="BW475" s="37"/>
      <c r="BX475" s="37"/>
      <c r="BY475" s="37"/>
      <c r="BZ475" s="37"/>
      <c r="CA475" s="37">
        <f t="shared" si="1347"/>
        <v>0</v>
      </c>
      <c r="CB475" s="189"/>
      <c r="CC475" s="189"/>
      <c r="CD475" s="189"/>
      <c r="CE475" s="37">
        <f t="shared" si="1348"/>
        <v>0</v>
      </c>
      <c r="CF475" s="189">
        <f t="shared" si="1344"/>
        <v>0</v>
      </c>
      <c r="CG475" s="189"/>
      <c r="CH475" s="189">
        <f t="shared" si="1345"/>
        <v>0</v>
      </c>
      <c r="CI475" s="189"/>
      <c r="CJ475" s="37"/>
      <c r="CK475" s="37"/>
      <c r="CL475" s="37"/>
      <c r="CM475" s="37"/>
      <c r="CN475" s="37"/>
      <c r="CO475" s="37"/>
    </row>
    <row r="476" spans="2:93" s="39" customFormat="1" ht="22.5" hidden="1" customHeight="1" x14ac:dyDescent="0.25">
      <c r="B476" s="209"/>
      <c r="C476" s="124"/>
      <c r="D476" s="189"/>
      <c r="E476" s="189"/>
      <c r="F476" s="189"/>
      <c r="G476" s="189"/>
      <c r="H476" s="189"/>
      <c r="I476" s="189">
        <f t="shared" si="1308"/>
        <v>0</v>
      </c>
      <c r="J476" s="569" t="e">
        <f t="shared" si="1309"/>
        <v>#DIV/0!</v>
      </c>
      <c r="K476" s="37"/>
      <c r="L476" s="569"/>
      <c r="M476" s="189"/>
      <c r="N476" s="569"/>
      <c r="O476" s="37"/>
      <c r="P476" s="37"/>
      <c r="Q476" s="37"/>
      <c r="R476" s="37"/>
      <c r="S476" s="189"/>
      <c r="T476" s="37"/>
      <c r="U476" s="37"/>
      <c r="V476" s="629" t="e">
        <f t="shared" si="1367"/>
        <v>#DIV/0!</v>
      </c>
      <c r="W476" s="189"/>
      <c r="X476" s="629" t="e">
        <f t="shared" si="1355"/>
        <v>#DIV/0!</v>
      </c>
      <c r="Y476" s="37"/>
      <c r="Z476" s="629"/>
      <c r="AA476" s="37"/>
      <c r="AB476" s="37"/>
      <c r="AC476" s="189">
        <f t="shared" si="1376"/>
        <v>0</v>
      </c>
      <c r="AD476" s="575" t="e">
        <f t="shared" si="1377"/>
        <v>#DIV/0!</v>
      </c>
      <c r="AE476" s="37"/>
      <c r="AF476" s="622"/>
      <c r="AG476" s="189"/>
      <c r="AH476" s="622" t="e">
        <f t="shared" si="1356"/>
        <v>#DIV/0!</v>
      </c>
      <c r="AI476" s="37"/>
      <c r="AJ476" s="37"/>
      <c r="AK476" s="189"/>
      <c r="AL476" s="37"/>
      <c r="AM476" s="37"/>
      <c r="AN476" s="37"/>
      <c r="AO476" s="37"/>
      <c r="AP476" s="37"/>
      <c r="AQ476" s="37"/>
      <c r="AR476" s="37"/>
      <c r="AS476" s="37"/>
      <c r="AT476" s="37"/>
      <c r="AU476" s="112">
        <f t="shared" si="1310"/>
        <v>0</v>
      </c>
      <c r="AV476" s="37"/>
      <c r="AW476" s="37"/>
      <c r="AX476" s="37"/>
      <c r="AY476" s="37"/>
      <c r="AZ476" s="37"/>
      <c r="BA476" s="433">
        <f t="shared" si="1278"/>
        <v>0</v>
      </c>
      <c r="BB476" s="37"/>
      <c r="BC476" s="37"/>
      <c r="BD476" s="37"/>
      <c r="BE476" s="37">
        <f t="shared" si="1268"/>
        <v>0</v>
      </c>
      <c r="BF476" s="37">
        <f t="shared" si="1365"/>
        <v>0</v>
      </c>
      <c r="BG476" s="37"/>
      <c r="BH476" s="37"/>
      <c r="BI476" s="37"/>
      <c r="BJ476" s="37"/>
      <c r="BK476" s="37"/>
      <c r="BL476" s="37"/>
      <c r="BM476" s="37"/>
      <c r="BN476" s="37"/>
      <c r="BO476" s="37"/>
      <c r="BP476" s="37"/>
      <c r="BQ476" s="37"/>
      <c r="BR476" s="37"/>
      <c r="BS476" s="37"/>
      <c r="BT476" s="37">
        <f t="shared" si="1280"/>
        <v>0</v>
      </c>
      <c r="BU476" s="37"/>
      <c r="BV476" s="37"/>
      <c r="BW476" s="37"/>
      <c r="BX476" s="37"/>
      <c r="BY476" s="37"/>
      <c r="BZ476" s="37"/>
      <c r="CA476" s="37">
        <f t="shared" si="1347"/>
        <v>0</v>
      </c>
      <c r="CB476" s="189"/>
      <c r="CC476" s="189"/>
      <c r="CD476" s="189"/>
      <c r="CE476" s="37">
        <f t="shared" si="1348"/>
        <v>0</v>
      </c>
      <c r="CF476" s="189">
        <f t="shared" si="1344"/>
        <v>0</v>
      </c>
      <c r="CG476" s="189"/>
      <c r="CH476" s="189">
        <f t="shared" si="1345"/>
        <v>0</v>
      </c>
      <c r="CI476" s="189"/>
      <c r="CJ476" s="37"/>
      <c r="CK476" s="37"/>
      <c r="CL476" s="37"/>
      <c r="CM476" s="37"/>
      <c r="CN476" s="37"/>
      <c r="CO476" s="37"/>
    </row>
    <row r="477" spans="2:93" s="44" customFormat="1" ht="96" hidden="1" customHeight="1" x14ac:dyDescent="0.25">
      <c r="B477" s="210" t="s">
        <v>80</v>
      </c>
      <c r="C477" s="111" t="s">
        <v>223</v>
      </c>
      <c r="D477" s="661">
        <f>E477</f>
        <v>0</v>
      </c>
      <c r="E477" s="661">
        <f>E478</f>
        <v>0</v>
      </c>
      <c r="F477" s="661"/>
      <c r="G477" s="276"/>
      <c r="H477" s="276"/>
      <c r="I477" s="661">
        <f t="shared" si="1308"/>
        <v>0</v>
      </c>
      <c r="J477" s="569" t="e">
        <f t="shared" si="1309"/>
        <v>#DIV/0!</v>
      </c>
      <c r="K477" s="43"/>
      <c r="L477" s="569"/>
      <c r="M477" s="661"/>
      <c r="N477" s="569"/>
      <c r="O477" s="43"/>
      <c r="P477" s="43"/>
      <c r="Q477" s="43"/>
      <c r="R477" s="43"/>
      <c r="S477" s="661"/>
      <c r="T477" s="43"/>
      <c r="U477" s="128">
        <f>U478</f>
        <v>0</v>
      </c>
      <c r="V477" s="629" t="e">
        <f t="shared" si="1367"/>
        <v>#DIV/0!</v>
      </c>
      <c r="W477" s="661"/>
      <c r="X477" s="629" t="e">
        <f t="shared" si="1355"/>
        <v>#DIV/0!</v>
      </c>
      <c r="Y477" s="43"/>
      <c r="Z477" s="629"/>
      <c r="AA477" s="43"/>
      <c r="AB477" s="43"/>
      <c r="AC477" s="661">
        <f t="shared" si="1376"/>
        <v>0</v>
      </c>
      <c r="AD477" s="575" t="e">
        <f t="shared" si="1377"/>
        <v>#DIV/0!</v>
      </c>
      <c r="AE477" s="128">
        <f>AE478</f>
        <v>0</v>
      </c>
      <c r="AF477" s="622"/>
      <c r="AG477" s="661"/>
      <c r="AH477" s="622" t="e">
        <f t="shared" si="1356"/>
        <v>#DIV/0!</v>
      </c>
      <c r="AI477" s="43"/>
      <c r="AJ477" s="43"/>
      <c r="AK477" s="661"/>
      <c r="AL477" s="43"/>
      <c r="AM477" s="43"/>
      <c r="AN477" s="43"/>
      <c r="AO477" s="43"/>
      <c r="AP477" s="43"/>
      <c r="AQ477" s="43"/>
      <c r="AR477" s="43"/>
      <c r="AS477" s="43"/>
      <c r="AT477" s="43"/>
      <c r="AU477" s="112">
        <f t="shared" si="1310"/>
        <v>0</v>
      </c>
      <c r="AV477" s="128">
        <f>AW477</f>
        <v>0</v>
      </c>
      <c r="AW477" s="128">
        <f>AW478</f>
        <v>0</v>
      </c>
      <c r="AX477" s="128"/>
      <c r="AY477" s="43"/>
      <c r="AZ477" s="43"/>
      <c r="BA477" s="433">
        <f t="shared" si="1278"/>
        <v>0</v>
      </c>
      <c r="BB477" s="43"/>
      <c r="BC477" s="43"/>
      <c r="BD477" s="43"/>
      <c r="BE477" s="128">
        <f t="shared" si="1268"/>
        <v>0</v>
      </c>
      <c r="BF477" s="128">
        <f t="shared" si="1365"/>
        <v>0</v>
      </c>
      <c r="BG477" s="43"/>
      <c r="BH477" s="43"/>
      <c r="BI477" s="128">
        <f>BJ477</f>
        <v>0</v>
      </c>
      <c r="BJ477" s="128">
        <f>BJ478</f>
        <v>0</v>
      </c>
      <c r="BK477" s="128"/>
      <c r="BL477" s="43"/>
      <c r="BM477" s="43"/>
      <c r="BN477" s="128"/>
      <c r="BO477" s="128">
        <f>BP477</f>
        <v>0</v>
      </c>
      <c r="BP477" s="128">
        <f>BP478</f>
        <v>0</v>
      </c>
      <c r="BQ477" s="128"/>
      <c r="BR477" s="43"/>
      <c r="BS477" s="43"/>
      <c r="BT477" s="43">
        <f t="shared" si="1280"/>
        <v>0</v>
      </c>
      <c r="BU477" s="43"/>
      <c r="BV477" s="128">
        <f>BW477</f>
        <v>0</v>
      </c>
      <c r="BW477" s="128">
        <f>BW478</f>
        <v>0</v>
      </c>
      <c r="BX477" s="128"/>
      <c r="BY477" s="43"/>
      <c r="BZ477" s="43"/>
      <c r="CA477" s="128">
        <f t="shared" si="1347"/>
        <v>0</v>
      </c>
      <c r="CB477" s="337"/>
      <c r="CC477" s="276"/>
      <c r="CD477" s="276"/>
      <c r="CE477" s="128">
        <f t="shared" si="1348"/>
        <v>0</v>
      </c>
      <c r="CF477" s="337">
        <f t="shared" si="1344"/>
        <v>0</v>
      </c>
      <c r="CG477" s="524"/>
      <c r="CH477" s="276">
        <f t="shared" si="1345"/>
        <v>0</v>
      </c>
      <c r="CI477" s="276"/>
      <c r="CJ477" s="128"/>
      <c r="CK477" s="128">
        <f>CL477</f>
        <v>0</v>
      </c>
      <c r="CL477" s="128">
        <f>CL478</f>
        <v>0</v>
      </c>
      <c r="CM477" s="128"/>
      <c r="CN477" s="43"/>
      <c r="CO477" s="43"/>
    </row>
    <row r="478" spans="2:93" s="39" customFormat="1" ht="52.5" hidden="1" customHeight="1" x14ac:dyDescent="0.25">
      <c r="B478" s="209"/>
      <c r="C478" s="124" t="s">
        <v>40</v>
      </c>
      <c r="D478" s="188">
        <f>E478</f>
        <v>0</v>
      </c>
      <c r="E478" s="188">
        <v>0</v>
      </c>
      <c r="F478" s="188"/>
      <c r="G478" s="189"/>
      <c r="H478" s="189"/>
      <c r="I478" s="188">
        <f t="shared" si="1308"/>
        <v>0</v>
      </c>
      <c r="J478" s="569" t="e">
        <f t="shared" si="1309"/>
        <v>#DIV/0!</v>
      </c>
      <c r="K478" s="37"/>
      <c r="L478" s="569"/>
      <c r="M478" s="188"/>
      <c r="N478" s="569"/>
      <c r="O478" s="37"/>
      <c r="P478" s="37"/>
      <c r="Q478" s="37"/>
      <c r="R478" s="37"/>
      <c r="S478" s="188"/>
      <c r="T478" s="37"/>
      <c r="U478" s="130">
        <v>0</v>
      </c>
      <c r="V478" s="629" t="e">
        <f t="shared" si="1367"/>
        <v>#DIV/0!</v>
      </c>
      <c r="W478" s="188"/>
      <c r="X478" s="629" t="e">
        <f t="shared" si="1355"/>
        <v>#DIV/0!</v>
      </c>
      <c r="Y478" s="37"/>
      <c r="Z478" s="629"/>
      <c r="AA478" s="37"/>
      <c r="AB478" s="37"/>
      <c r="AC478" s="188">
        <f t="shared" si="1376"/>
        <v>0</v>
      </c>
      <c r="AD478" s="575" t="e">
        <f t="shared" si="1377"/>
        <v>#DIV/0!</v>
      </c>
      <c r="AE478" s="130">
        <v>0</v>
      </c>
      <c r="AF478" s="622"/>
      <c r="AG478" s="188"/>
      <c r="AH478" s="622" t="e">
        <f t="shared" si="1356"/>
        <v>#DIV/0!</v>
      </c>
      <c r="AI478" s="37"/>
      <c r="AJ478" s="37"/>
      <c r="AK478" s="188"/>
      <c r="AL478" s="37"/>
      <c r="AM478" s="37"/>
      <c r="AN478" s="37"/>
      <c r="AO478" s="37"/>
      <c r="AP478" s="37"/>
      <c r="AQ478" s="37"/>
      <c r="AR478" s="37"/>
      <c r="AS478" s="37"/>
      <c r="AT478" s="37"/>
      <c r="AU478" s="112">
        <f t="shared" si="1310"/>
        <v>0</v>
      </c>
      <c r="AV478" s="130">
        <f>AW478</f>
        <v>0</v>
      </c>
      <c r="AW478" s="130">
        <v>0</v>
      </c>
      <c r="AX478" s="130"/>
      <c r="AY478" s="37"/>
      <c r="AZ478" s="37"/>
      <c r="BA478" s="433">
        <f t="shared" si="1278"/>
        <v>0</v>
      </c>
      <c r="BB478" s="37"/>
      <c r="BC478" s="37"/>
      <c r="BD478" s="37"/>
      <c r="BE478" s="130">
        <f t="shared" si="1268"/>
        <v>0</v>
      </c>
      <c r="BF478" s="130">
        <f t="shared" si="1365"/>
        <v>0</v>
      </c>
      <c r="BG478" s="37"/>
      <c r="BH478" s="37"/>
      <c r="BI478" s="130">
        <f>BJ478</f>
        <v>0</v>
      </c>
      <c r="BJ478" s="130">
        <v>0</v>
      </c>
      <c r="BK478" s="130"/>
      <c r="BL478" s="37"/>
      <c r="BM478" s="37"/>
      <c r="BN478" s="130"/>
      <c r="BO478" s="130">
        <f>BP478</f>
        <v>0</v>
      </c>
      <c r="BP478" s="130">
        <v>0</v>
      </c>
      <c r="BQ478" s="130"/>
      <c r="BR478" s="37"/>
      <c r="BS478" s="37"/>
      <c r="BT478" s="37">
        <f t="shared" si="1280"/>
        <v>0</v>
      </c>
      <c r="BU478" s="37"/>
      <c r="BV478" s="130">
        <f>BW478</f>
        <v>0</v>
      </c>
      <c r="BW478" s="130">
        <v>0</v>
      </c>
      <c r="BX478" s="130"/>
      <c r="BY478" s="37"/>
      <c r="BZ478" s="37"/>
      <c r="CA478" s="130">
        <f t="shared" si="1347"/>
        <v>0</v>
      </c>
      <c r="CB478" s="188"/>
      <c r="CC478" s="189"/>
      <c r="CD478" s="189"/>
      <c r="CE478" s="130">
        <f t="shared" si="1348"/>
        <v>0</v>
      </c>
      <c r="CF478" s="188">
        <f t="shared" si="1344"/>
        <v>0</v>
      </c>
      <c r="CG478" s="188"/>
      <c r="CH478" s="189">
        <f t="shared" si="1345"/>
        <v>0</v>
      </c>
      <c r="CI478" s="189"/>
      <c r="CJ478" s="130"/>
      <c r="CK478" s="130">
        <f>CL478</f>
        <v>0</v>
      </c>
      <c r="CL478" s="130">
        <v>0</v>
      </c>
      <c r="CM478" s="130"/>
      <c r="CN478" s="37"/>
      <c r="CO478" s="37"/>
    </row>
    <row r="479" spans="2:93" s="50" customFormat="1" ht="22.5" hidden="1" customHeight="1" x14ac:dyDescent="0.25">
      <c r="B479" s="210"/>
      <c r="C479" s="136"/>
      <c r="D479" s="259"/>
      <c r="E479" s="259"/>
      <c r="F479" s="259"/>
      <c r="G479" s="259"/>
      <c r="H479" s="259"/>
      <c r="I479" s="259">
        <f t="shared" si="1308"/>
        <v>0</v>
      </c>
      <c r="J479" s="569" t="e">
        <f t="shared" si="1309"/>
        <v>#DIV/0!</v>
      </c>
      <c r="K479" s="315"/>
      <c r="L479" s="569"/>
      <c r="M479" s="259"/>
      <c r="N479" s="569"/>
      <c r="O479" s="315"/>
      <c r="P479" s="315"/>
      <c r="Q479" s="315"/>
      <c r="R479" s="315"/>
      <c r="S479" s="259"/>
      <c r="T479" s="315"/>
      <c r="U479" s="315"/>
      <c r="V479" s="629" t="e">
        <f t="shared" si="1367"/>
        <v>#DIV/0!</v>
      </c>
      <c r="W479" s="259"/>
      <c r="X479" s="629" t="e">
        <f t="shared" si="1355"/>
        <v>#DIV/0!</v>
      </c>
      <c r="Y479" s="315"/>
      <c r="Z479" s="629"/>
      <c r="AA479" s="315"/>
      <c r="AB479" s="315"/>
      <c r="AC479" s="259">
        <f t="shared" si="1376"/>
        <v>0</v>
      </c>
      <c r="AD479" s="575" t="e">
        <f t="shared" si="1377"/>
        <v>#DIV/0!</v>
      </c>
      <c r="AE479" s="315"/>
      <c r="AF479" s="622"/>
      <c r="AG479" s="259"/>
      <c r="AH479" s="622" t="e">
        <f t="shared" si="1356"/>
        <v>#DIV/0!</v>
      </c>
      <c r="AI479" s="315"/>
      <c r="AJ479" s="315"/>
      <c r="AK479" s="259"/>
      <c r="AL479" s="315"/>
      <c r="AM479" s="315"/>
      <c r="AN479" s="315"/>
      <c r="AO479" s="315"/>
      <c r="AP479" s="315"/>
      <c r="AQ479" s="315"/>
      <c r="AR479" s="315"/>
      <c r="AS479" s="315"/>
      <c r="AT479" s="315"/>
      <c r="AU479" s="112">
        <f t="shared" si="1310"/>
        <v>0</v>
      </c>
      <c r="AV479" s="43"/>
      <c r="AW479" s="315"/>
      <c r="AX479" s="315"/>
      <c r="AY479" s="315"/>
      <c r="AZ479" s="315"/>
      <c r="BA479" s="433">
        <f t="shared" si="1278"/>
        <v>0</v>
      </c>
      <c r="BB479" s="315"/>
      <c r="BC479" s="315"/>
      <c r="BD479" s="315"/>
      <c r="BE479" s="315">
        <f t="shared" si="1268"/>
        <v>0</v>
      </c>
      <c r="BF479" s="315">
        <f t="shared" si="1365"/>
        <v>0</v>
      </c>
      <c r="BG479" s="315"/>
      <c r="BH479" s="315"/>
      <c r="BI479" s="315"/>
      <c r="BJ479" s="315"/>
      <c r="BK479" s="315"/>
      <c r="BL479" s="315"/>
      <c r="BM479" s="315"/>
      <c r="BN479" s="315"/>
      <c r="BO479" s="315"/>
      <c r="BP479" s="315"/>
      <c r="BQ479" s="315"/>
      <c r="BR479" s="315"/>
      <c r="BS479" s="315"/>
      <c r="BT479" s="315">
        <f t="shared" si="1280"/>
        <v>0</v>
      </c>
      <c r="BU479" s="315"/>
      <c r="BV479" s="315"/>
      <c r="BW479" s="315"/>
      <c r="BX479" s="315"/>
      <c r="BY479" s="315"/>
      <c r="BZ479" s="315"/>
      <c r="CA479" s="315">
        <f t="shared" si="1347"/>
        <v>0</v>
      </c>
      <c r="CB479" s="259"/>
      <c r="CC479" s="259"/>
      <c r="CD479" s="259"/>
      <c r="CE479" s="315">
        <f t="shared" si="1348"/>
        <v>0</v>
      </c>
      <c r="CF479" s="259">
        <f t="shared" si="1344"/>
        <v>0</v>
      </c>
      <c r="CG479" s="259"/>
      <c r="CH479" s="259">
        <f t="shared" si="1345"/>
        <v>0</v>
      </c>
      <c r="CI479" s="259"/>
      <c r="CJ479" s="315"/>
      <c r="CK479" s="315"/>
      <c r="CL479" s="315"/>
      <c r="CM479" s="315"/>
      <c r="CN479" s="315"/>
      <c r="CO479" s="315"/>
    </row>
    <row r="480" spans="2:93" s="50" customFormat="1" ht="22.5" hidden="1" customHeight="1" x14ac:dyDescent="0.25">
      <c r="B480" s="210"/>
      <c r="C480" s="136"/>
      <c r="D480" s="259"/>
      <c r="E480" s="259"/>
      <c r="F480" s="259"/>
      <c r="G480" s="259"/>
      <c r="H480" s="259"/>
      <c r="I480" s="259">
        <f t="shared" si="1308"/>
        <v>0</v>
      </c>
      <c r="J480" s="569" t="e">
        <f t="shared" si="1309"/>
        <v>#DIV/0!</v>
      </c>
      <c r="K480" s="315"/>
      <c r="L480" s="569"/>
      <c r="M480" s="259"/>
      <c r="N480" s="569"/>
      <c r="O480" s="315"/>
      <c r="P480" s="315"/>
      <c r="Q480" s="315"/>
      <c r="R480" s="315"/>
      <c r="S480" s="259"/>
      <c r="T480" s="315"/>
      <c r="U480" s="315"/>
      <c r="V480" s="629" t="e">
        <f t="shared" si="1367"/>
        <v>#DIV/0!</v>
      </c>
      <c r="W480" s="259"/>
      <c r="X480" s="629" t="e">
        <f t="shared" si="1355"/>
        <v>#DIV/0!</v>
      </c>
      <c r="Y480" s="315"/>
      <c r="Z480" s="629"/>
      <c r="AA480" s="315"/>
      <c r="AB480" s="315"/>
      <c r="AC480" s="259">
        <f t="shared" si="1376"/>
        <v>0</v>
      </c>
      <c r="AD480" s="575" t="e">
        <f t="shared" si="1377"/>
        <v>#DIV/0!</v>
      </c>
      <c r="AE480" s="315"/>
      <c r="AF480" s="622"/>
      <c r="AG480" s="259"/>
      <c r="AH480" s="622" t="e">
        <f t="shared" si="1356"/>
        <v>#DIV/0!</v>
      </c>
      <c r="AI480" s="315"/>
      <c r="AJ480" s="315"/>
      <c r="AK480" s="259"/>
      <c r="AL480" s="315"/>
      <c r="AM480" s="315"/>
      <c r="AN480" s="315"/>
      <c r="AO480" s="315"/>
      <c r="AP480" s="315"/>
      <c r="AQ480" s="315"/>
      <c r="AR480" s="315"/>
      <c r="AS480" s="315"/>
      <c r="AT480" s="315"/>
      <c r="AU480" s="112">
        <f t="shared" si="1310"/>
        <v>0</v>
      </c>
      <c r="AV480" s="43"/>
      <c r="AW480" s="315"/>
      <c r="AX480" s="315"/>
      <c r="AY480" s="315"/>
      <c r="AZ480" s="315"/>
      <c r="BA480" s="433">
        <f t="shared" si="1278"/>
        <v>0</v>
      </c>
      <c r="BB480" s="315"/>
      <c r="BC480" s="315"/>
      <c r="BD480" s="315"/>
      <c r="BE480" s="315">
        <f t="shared" si="1268"/>
        <v>0</v>
      </c>
      <c r="BF480" s="315">
        <f t="shared" si="1365"/>
        <v>0</v>
      </c>
      <c r="BG480" s="315"/>
      <c r="BH480" s="315"/>
      <c r="BI480" s="315"/>
      <c r="BJ480" s="315"/>
      <c r="BK480" s="315"/>
      <c r="BL480" s="315"/>
      <c r="BM480" s="315"/>
      <c r="BN480" s="315"/>
      <c r="BO480" s="315"/>
      <c r="BP480" s="315"/>
      <c r="BQ480" s="315"/>
      <c r="BR480" s="315"/>
      <c r="BS480" s="315"/>
      <c r="BT480" s="315">
        <f t="shared" si="1280"/>
        <v>0</v>
      </c>
      <c r="BU480" s="315"/>
      <c r="BV480" s="315"/>
      <c r="BW480" s="315"/>
      <c r="BX480" s="315"/>
      <c r="BY480" s="315"/>
      <c r="BZ480" s="315"/>
      <c r="CA480" s="315">
        <f t="shared" si="1347"/>
        <v>0</v>
      </c>
      <c r="CB480" s="259"/>
      <c r="CC480" s="259"/>
      <c r="CD480" s="259"/>
      <c r="CE480" s="315">
        <f t="shared" si="1348"/>
        <v>0</v>
      </c>
      <c r="CF480" s="259">
        <f t="shared" si="1344"/>
        <v>0</v>
      </c>
      <c r="CG480" s="259"/>
      <c r="CH480" s="259">
        <f t="shared" si="1345"/>
        <v>0</v>
      </c>
      <c r="CI480" s="259"/>
      <c r="CJ480" s="315"/>
      <c r="CK480" s="315"/>
      <c r="CL480" s="315"/>
      <c r="CM480" s="315"/>
      <c r="CN480" s="315"/>
      <c r="CO480" s="315"/>
    </row>
    <row r="481" spans="2:93" s="50" customFormat="1" ht="114" hidden="1" customHeight="1" x14ac:dyDescent="0.25">
      <c r="B481" s="296" t="s">
        <v>398</v>
      </c>
      <c r="C481" s="138" t="s">
        <v>277</v>
      </c>
      <c r="D481" s="193">
        <f>E481+F481+G481+H481</f>
        <v>0</v>
      </c>
      <c r="E481" s="182">
        <f>E482</f>
        <v>0</v>
      </c>
      <c r="F481" s="182"/>
      <c r="G481" s="259"/>
      <c r="H481" s="259"/>
      <c r="I481" s="193">
        <f t="shared" si="1308"/>
        <v>0</v>
      </c>
      <c r="J481" s="569" t="e">
        <f t="shared" si="1309"/>
        <v>#DIV/0!</v>
      </c>
      <c r="K481" s="315"/>
      <c r="L481" s="569"/>
      <c r="M481" s="193"/>
      <c r="N481" s="569"/>
      <c r="O481" s="315"/>
      <c r="P481" s="315"/>
      <c r="Q481" s="315"/>
      <c r="R481" s="315"/>
      <c r="S481" s="193"/>
      <c r="T481" s="315"/>
      <c r="U481" s="581">
        <f>U482</f>
        <v>0</v>
      </c>
      <c r="V481" s="629" t="e">
        <f t="shared" si="1367"/>
        <v>#DIV/0!</v>
      </c>
      <c r="W481" s="193"/>
      <c r="X481" s="629" t="e">
        <f t="shared" si="1355"/>
        <v>#DIV/0!</v>
      </c>
      <c r="Y481" s="315"/>
      <c r="Z481" s="629"/>
      <c r="AA481" s="315"/>
      <c r="AB481" s="315"/>
      <c r="AC481" s="193">
        <f t="shared" si="1376"/>
        <v>0</v>
      </c>
      <c r="AD481" s="575" t="e">
        <f t="shared" si="1377"/>
        <v>#DIV/0!</v>
      </c>
      <c r="AE481" s="581">
        <f>AE482</f>
        <v>0</v>
      </c>
      <c r="AF481" s="622"/>
      <c r="AG481" s="193"/>
      <c r="AH481" s="622" t="e">
        <f t="shared" si="1356"/>
        <v>#DIV/0!</v>
      </c>
      <c r="AI481" s="315"/>
      <c r="AJ481" s="315"/>
      <c r="AK481" s="193"/>
      <c r="AL481" s="315"/>
      <c r="AM481" s="315"/>
      <c r="AN481" s="315"/>
      <c r="AO481" s="315"/>
      <c r="AP481" s="315"/>
      <c r="AQ481" s="315"/>
      <c r="AR481" s="315"/>
      <c r="AS481" s="315"/>
      <c r="AT481" s="315"/>
      <c r="AU481" s="112">
        <f t="shared" si="1310"/>
        <v>0</v>
      </c>
      <c r="AV481" s="112">
        <f>AW481+AX481+AY481+AZ481</f>
        <v>0</v>
      </c>
      <c r="AW481" s="482">
        <f>AW482</f>
        <v>0</v>
      </c>
      <c r="AX481" s="482"/>
      <c r="AY481" s="315"/>
      <c r="AZ481" s="315"/>
      <c r="BA481" s="433">
        <f t="shared" si="1278"/>
        <v>0</v>
      </c>
      <c r="BB481" s="315"/>
      <c r="BC481" s="315"/>
      <c r="BD481" s="315"/>
      <c r="BE481" s="526">
        <f t="shared" si="1268"/>
        <v>0</v>
      </c>
      <c r="BF481" s="433">
        <f t="shared" si="1365"/>
        <v>0</v>
      </c>
      <c r="BG481" s="315"/>
      <c r="BH481" s="315"/>
      <c r="BI481" s="112">
        <f>BJ481+BK481+BL481+BM481</f>
        <v>30000</v>
      </c>
      <c r="BJ481" s="482">
        <f>BJ482</f>
        <v>0</v>
      </c>
      <c r="BK481" s="482">
        <f>BK482</f>
        <v>30000</v>
      </c>
      <c r="BL481" s="315"/>
      <c r="BM481" s="315"/>
      <c r="BN481" s="433">
        <f>BN482</f>
        <v>-30000</v>
      </c>
      <c r="BO481" s="112">
        <f>BP481+BQ481+BR481+BS481</f>
        <v>0</v>
      </c>
      <c r="BP481" s="482">
        <f>BP482</f>
        <v>0</v>
      </c>
      <c r="BQ481" s="482">
        <f>BQ482</f>
        <v>0</v>
      </c>
      <c r="BR481" s="315"/>
      <c r="BS481" s="315"/>
      <c r="BT481" s="315">
        <f t="shared" si="1280"/>
        <v>0</v>
      </c>
      <c r="BU481" s="315"/>
      <c r="BV481" s="112">
        <f>BW481+BX481+BY481+BZ481</f>
        <v>30000</v>
      </c>
      <c r="BW481" s="433">
        <f>BW482</f>
        <v>0</v>
      </c>
      <c r="BX481" s="433">
        <f>BX482</f>
        <v>30000</v>
      </c>
      <c r="BY481" s="315"/>
      <c r="BZ481" s="315"/>
      <c r="CA481" s="338">
        <f t="shared" si="1347"/>
        <v>0</v>
      </c>
      <c r="CB481" s="182"/>
      <c r="CC481" s="259"/>
      <c r="CD481" s="259"/>
      <c r="CE481" s="338">
        <f>CG481</f>
        <v>30000</v>
      </c>
      <c r="CF481" s="182">
        <f t="shared" si="1344"/>
        <v>0</v>
      </c>
      <c r="CG481" s="526">
        <f>CG482</f>
        <v>30000</v>
      </c>
      <c r="CH481" s="259">
        <f t="shared" si="1345"/>
        <v>0</v>
      </c>
      <c r="CI481" s="259"/>
      <c r="CJ481" s="482"/>
      <c r="CK481" s="112">
        <f>CL481+CM481+CN481+CO481</f>
        <v>30000</v>
      </c>
      <c r="CL481" s="482">
        <f>CL482</f>
        <v>0</v>
      </c>
      <c r="CM481" s="482">
        <f>CM482</f>
        <v>30000</v>
      </c>
      <c r="CN481" s="315"/>
      <c r="CO481" s="315"/>
    </row>
    <row r="482" spans="2:93" s="52" customFormat="1" ht="45.75" hidden="1" customHeight="1" x14ac:dyDescent="0.25">
      <c r="B482" s="206"/>
      <c r="C482" s="111" t="s">
        <v>31</v>
      </c>
      <c r="D482" s="193">
        <f>E482+F482+G482+H482</f>
        <v>0</v>
      </c>
      <c r="E482" s="182">
        <f>SUM(E483:E486)</f>
        <v>0</v>
      </c>
      <c r="F482" s="182"/>
      <c r="G482" s="247"/>
      <c r="H482" s="247"/>
      <c r="I482" s="193">
        <f t="shared" si="1308"/>
        <v>0</v>
      </c>
      <c r="J482" s="569" t="e">
        <f t="shared" si="1309"/>
        <v>#DIV/0!</v>
      </c>
      <c r="K482" s="33"/>
      <c r="L482" s="569"/>
      <c r="M482" s="193"/>
      <c r="N482" s="569"/>
      <c r="O482" s="33"/>
      <c r="P482" s="33"/>
      <c r="Q482" s="33"/>
      <c r="R482" s="33"/>
      <c r="S482" s="193"/>
      <c r="T482" s="33"/>
      <c r="U482" s="581">
        <f>SUM(U483:U486)</f>
        <v>0</v>
      </c>
      <c r="V482" s="629" t="e">
        <f t="shared" si="1367"/>
        <v>#DIV/0!</v>
      </c>
      <c r="W482" s="193"/>
      <c r="X482" s="629" t="e">
        <f t="shared" si="1355"/>
        <v>#DIV/0!</v>
      </c>
      <c r="Y482" s="33"/>
      <c r="Z482" s="629"/>
      <c r="AA482" s="33"/>
      <c r="AB482" s="33"/>
      <c r="AC482" s="193">
        <f t="shared" si="1376"/>
        <v>0</v>
      </c>
      <c r="AD482" s="575" t="e">
        <f t="shared" si="1377"/>
        <v>#DIV/0!</v>
      </c>
      <c r="AE482" s="581">
        <f>SUM(AE483:AE486)</f>
        <v>0</v>
      </c>
      <c r="AF482" s="622"/>
      <c r="AG482" s="193"/>
      <c r="AH482" s="622" t="e">
        <f t="shared" si="1356"/>
        <v>#DIV/0!</v>
      </c>
      <c r="AI482" s="33"/>
      <c r="AJ482" s="33"/>
      <c r="AK482" s="193"/>
      <c r="AL482" s="33"/>
      <c r="AM482" s="33"/>
      <c r="AN482" s="33"/>
      <c r="AO482" s="33"/>
      <c r="AP482" s="33"/>
      <c r="AQ482" s="33"/>
      <c r="AR482" s="33"/>
      <c r="AS482" s="33"/>
      <c r="AT482" s="33"/>
      <c r="AU482" s="112">
        <f t="shared" si="1310"/>
        <v>0</v>
      </c>
      <c r="AV482" s="112">
        <f>AW482+AX482+AY482+AZ482</f>
        <v>0</v>
      </c>
      <c r="AW482" s="482">
        <f>SUM(AW483:AW486)</f>
        <v>0</v>
      </c>
      <c r="AX482" s="482"/>
      <c r="AY482" s="33"/>
      <c r="AZ482" s="33"/>
      <c r="BA482" s="433">
        <f t="shared" ref="BA482" si="1386">BB482+BC482+BD482</f>
        <v>0</v>
      </c>
      <c r="BB482" s="33"/>
      <c r="BC482" s="33"/>
      <c r="BD482" s="33"/>
      <c r="BE482" s="526">
        <f t="shared" ref="BE482" si="1387">BF482+BG482+BH482</f>
        <v>0</v>
      </c>
      <c r="BF482" s="433">
        <f t="shared" si="1365"/>
        <v>0</v>
      </c>
      <c r="BG482" s="33"/>
      <c r="BH482" s="33"/>
      <c r="BI482" s="112">
        <f>BJ482+BK482+BL482+BM482</f>
        <v>30000</v>
      </c>
      <c r="BJ482" s="482">
        <f>BJ483</f>
        <v>0</v>
      </c>
      <c r="BK482" s="482">
        <f>BK483</f>
        <v>30000</v>
      </c>
      <c r="BL482" s="33"/>
      <c r="BM482" s="33"/>
      <c r="BN482" s="433">
        <f>BN483</f>
        <v>-30000</v>
      </c>
      <c r="BO482" s="112">
        <f>BP482+BQ482+BR482+BS482</f>
        <v>0</v>
      </c>
      <c r="BP482" s="482">
        <f>BP483</f>
        <v>0</v>
      </c>
      <c r="BQ482" s="482">
        <f>BQ483</f>
        <v>0</v>
      </c>
      <c r="BR482" s="33"/>
      <c r="BS482" s="33"/>
      <c r="BT482" s="33">
        <f t="shared" ref="BT482" si="1388">BL482</f>
        <v>0</v>
      </c>
      <c r="BU482" s="33"/>
      <c r="BV482" s="112">
        <f>BW482+BX482+BY482+BZ482</f>
        <v>30000</v>
      </c>
      <c r="BW482" s="433">
        <f>BW483</f>
        <v>0</v>
      </c>
      <c r="BX482" s="433">
        <f>BX483</f>
        <v>30000</v>
      </c>
      <c r="BY482" s="33"/>
      <c r="BZ482" s="33"/>
      <c r="CA482" s="342">
        <f t="shared" ref="CA482" si="1389">CB482+CC482+CD482</f>
        <v>0</v>
      </c>
      <c r="CB482" s="182"/>
      <c r="CC482" s="247"/>
      <c r="CD482" s="247"/>
      <c r="CE482" s="526">
        <f t="shared" ref="CE482:CE487" si="1390">CG482</f>
        <v>30000</v>
      </c>
      <c r="CF482" s="182">
        <f t="shared" ref="CF482" si="1391">BW482</f>
        <v>0</v>
      </c>
      <c r="CG482" s="526">
        <f>CG483</f>
        <v>30000</v>
      </c>
      <c r="CH482" s="247">
        <f t="shared" ref="CH482" si="1392">BY482</f>
        <v>0</v>
      </c>
      <c r="CI482" s="247"/>
      <c r="CJ482" s="482"/>
      <c r="CK482" s="112">
        <f>CL482+CM482+CN482+CO482</f>
        <v>30000</v>
      </c>
      <c r="CL482" s="482">
        <f>CL483</f>
        <v>0</v>
      </c>
      <c r="CM482" s="482">
        <f>CM483</f>
        <v>30000</v>
      </c>
      <c r="CN482" s="33"/>
      <c r="CO482" s="33"/>
    </row>
    <row r="483" spans="2:93" s="39" customFormat="1" ht="22.5" hidden="1" customHeight="1" x14ac:dyDescent="0.25">
      <c r="B483" s="209"/>
      <c r="C483" s="124" t="s">
        <v>39</v>
      </c>
      <c r="D483" s="188">
        <f>E483</f>
        <v>0</v>
      </c>
      <c r="E483" s="188">
        <v>0</v>
      </c>
      <c r="F483" s="188"/>
      <c r="G483" s="189"/>
      <c r="H483" s="189"/>
      <c r="I483" s="188">
        <f t="shared" si="1308"/>
        <v>0</v>
      </c>
      <c r="J483" s="569" t="e">
        <f t="shared" si="1309"/>
        <v>#DIV/0!</v>
      </c>
      <c r="K483" s="37"/>
      <c r="L483" s="569"/>
      <c r="M483" s="188"/>
      <c r="N483" s="569"/>
      <c r="O483" s="37"/>
      <c r="P483" s="37"/>
      <c r="Q483" s="37"/>
      <c r="R483" s="37"/>
      <c r="S483" s="188"/>
      <c r="T483" s="37"/>
      <c r="U483" s="130">
        <v>0</v>
      </c>
      <c r="V483" s="629" t="e">
        <f t="shared" si="1367"/>
        <v>#DIV/0!</v>
      </c>
      <c r="W483" s="188"/>
      <c r="X483" s="629" t="e">
        <f t="shared" si="1355"/>
        <v>#DIV/0!</v>
      </c>
      <c r="Y483" s="37"/>
      <c r="Z483" s="629"/>
      <c r="AA483" s="37"/>
      <c r="AB483" s="37"/>
      <c r="AC483" s="188">
        <f t="shared" si="1376"/>
        <v>0</v>
      </c>
      <c r="AD483" s="575" t="e">
        <f t="shared" si="1377"/>
        <v>#DIV/0!</v>
      </c>
      <c r="AE483" s="130">
        <v>0</v>
      </c>
      <c r="AF483" s="622"/>
      <c r="AG483" s="188"/>
      <c r="AH483" s="622" t="e">
        <f t="shared" si="1356"/>
        <v>#DIV/0!</v>
      </c>
      <c r="AI483" s="37"/>
      <c r="AJ483" s="37"/>
      <c r="AK483" s="188"/>
      <c r="AL483" s="37"/>
      <c r="AM483" s="37"/>
      <c r="AN483" s="37"/>
      <c r="AO483" s="37"/>
      <c r="AP483" s="37"/>
      <c r="AQ483" s="37"/>
      <c r="AR483" s="37"/>
      <c r="AS483" s="37"/>
      <c r="AT483" s="37"/>
      <c r="AU483" s="112">
        <f t="shared" si="1310"/>
        <v>0</v>
      </c>
      <c r="AV483" s="130">
        <f>AW483</f>
        <v>0</v>
      </c>
      <c r="AW483" s="130">
        <v>0</v>
      </c>
      <c r="AX483" s="130"/>
      <c r="AY483" s="37"/>
      <c r="AZ483" s="37"/>
      <c r="BA483" s="433">
        <f t="shared" si="1278"/>
        <v>0</v>
      </c>
      <c r="BB483" s="37"/>
      <c r="BC483" s="37"/>
      <c r="BD483" s="37"/>
      <c r="BE483" s="130">
        <f t="shared" si="1268"/>
        <v>0</v>
      </c>
      <c r="BF483" s="130">
        <f t="shared" si="1365"/>
        <v>0</v>
      </c>
      <c r="BG483" s="37"/>
      <c r="BH483" s="37"/>
      <c r="BI483" s="130">
        <f>BJ483+BK483</f>
        <v>30000</v>
      </c>
      <c r="BJ483" s="130">
        <v>0</v>
      </c>
      <c r="BK483" s="130">
        <v>30000</v>
      </c>
      <c r="BL483" s="37"/>
      <c r="BM483" s="37"/>
      <c r="BN483" s="130">
        <f>BQ483-BK483</f>
        <v>-30000</v>
      </c>
      <c r="BO483" s="130">
        <f>BP483+BQ483</f>
        <v>0</v>
      </c>
      <c r="BP483" s="130">
        <v>0</v>
      </c>
      <c r="BQ483" s="130">
        <v>0</v>
      </c>
      <c r="BR483" s="37"/>
      <c r="BS483" s="37"/>
      <c r="BT483" s="37">
        <f t="shared" si="1280"/>
        <v>0</v>
      </c>
      <c r="BU483" s="37"/>
      <c r="BV483" s="130">
        <f>BW483+BX483</f>
        <v>30000</v>
      </c>
      <c r="BW483" s="130">
        <v>0</v>
      </c>
      <c r="BX483" s="130">
        <v>30000</v>
      </c>
      <c r="BY483" s="37"/>
      <c r="BZ483" s="37"/>
      <c r="CA483" s="130">
        <f t="shared" si="1347"/>
        <v>0</v>
      </c>
      <c r="CB483" s="188"/>
      <c r="CC483" s="189"/>
      <c r="CD483" s="189"/>
      <c r="CE483" s="526">
        <f t="shared" si="1390"/>
        <v>30000</v>
      </c>
      <c r="CF483" s="188">
        <f t="shared" si="1344"/>
        <v>0</v>
      </c>
      <c r="CG483" s="130">
        <v>30000</v>
      </c>
      <c r="CH483" s="189">
        <f t="shared" si="1345"/>
        <v>0</v>
      </c>
      <c r="CI483" s="189"/>
      <c r="CJ483" s="130"/>
      <c r="CK483" s="130">
        <f>CL483+CM483</f>
        <v>30000</v>
      </c>
      <c r="CL483" s="130">
        <v>0</v>
      </c>
      <c r="CM483" s="130">
        <v>30000</v>
      </c>
      <c r="CN483" s="37"/>
      <c r="CO483" s="37"/>
    </row>
    <row r="484" spans="2:93" s="50" customFormat="1" ht="150.75" hidden="1" customHeight="1" x14ac:dyDescent="0.25">
      <c r="B484" s="296" t="s">
        <v>399</v>
      </c>
      <c r="C484" s="138" t="s">
        <v>262</v>
      </c>
      <c r="D484" s="193">
        <f>E484+F484+G484+H484</f>
        <v>0</v>
      </c>
      <c r="E484" s="182">
        <f>E486</f>
        <v>0</v>
      </c>
      <c r="F484" s="182"/>
      <c r="G484" s="259"/>
      <c r="H484" s="259"/>
      <c r="I484" s="193">
        <f t="shared" si="1308"/>
        <v>0</v>
      </c>
      <c r="J484" s="569" t="e">
        <f t="shared" si="1309"/>
        <v>#DIV/0!</v>
      </c>
      <c r="K484" s="315"/>
      <c r="L484" s="569"/>
      <c r="M484" s="193"/>
      <c r="N484" s="569"/>
      <c r="O484" s="315"/>
      <c r="P484" s="315"/>
      <c r="Q484" s="315"/>
      <c r="R484" s="315"/>
      <c r="S484" s="193"/>
      <c r="T484" s="315"/>
      <c r="U484" s="581">
        <f>U486</f>
        <v>0</v>
      </c>
      <c r="V484" s="629" t="e">
        <f t="shared" si="1367"/>
        <v>#DIV/0!</v>
      </c>
      <c r="W484" s="193"/>
      <c r="X484" s="629" t="e">
        <f t="shared" si="1355"/>
        <v>#DIV/0!</v>
      </c>
      <c r="Y484" s="315"/>
      <c r="Z484" s="629"/>
      <c r="AA484" s="315"/>
      <c r="AB484" s="315"/>
      <c r="AC484" s="193">
        <f t="shared" si="1376"/>
        <v>0</v>
      </c>
      <c r="AD484" s="575" t="e">
        <f t="shared" si="1377"/>
        <v>#DIV/0!</v>
      </c>
      <c r="AE484" s="581">
        <f>AE486</f>
        <v>0</v>
      </c>
      <c r="AF484" s="622"/>
      <c r="AG484" s="193"/>
      <c r="AH484" s="622" t="e">
        <f t="shared" si="1356"/>
        <v>#DIV/0!</v>
      </c>
      <c r="AI484" s="315"/>
      <c r="AJ484" s="315"/>
      <c r="AK484" s="193"/>
      <c r="AL484" s="315"/>
      <c r="AM484" s="315"/>
      <c r="AN484" s="315"/>
      <c r="AO484" s="315"/>
      <c r="AP484" s="315"/>
      <c r="AQ484" s="315"/>
      <c r="AR484" s="315"/>
      <c r="AS484" s="315"/>
      <c r="AT484" s="315"/>
      <c r="AU484" s="112">
        <f t="shared" si="1310"/>
        <v>0</v>
      </c>
      <c r="AV484" s="112">
        <f>AW484+AX484+AY484+AZ484</f>
        <v>0</v>
      </c>
      <c r="AW484" s="482">
        <f>AW486</f>
        <v>0</v>
      </c>
      <c r="AX484" s="482"/>
      <c r="AY484" s="315"/>
      <c r="AZ484" s="315"/>
      <c r="BA484" s="433">
        <f t="shared" si="1278"/>
        <v>0</v>
      </c>
      <c r="BB484" s="315"/>
      <c r="BC484" s="315"/>
      <c r="BD484" s="315"/>
      <c r="BE484" s="526">
        <f t="shared" ref="BE484:BE589" si="1393">BF484+BG484+BH484</f>
        <v>0</v>
      </c>
      <c r="BF484" s="433">
        <f t="shared" si="1365"/>
        <v>0</v>
      </c>
      <c r="BG484" s="315"/>
      <c r="BH484" s="315"/>
      <c r="BI484" s="112">
        <f>BJ484+BK484+BL484+BM484</f>
        <v>30000</v>
      </c>
      <c r="BJ484" s="482">
        <f>BJ486</f>
        <v>0</v>
      </c>
      <c r="BK484" s="482">
        <f>BK486</f>
        <v>30000</v>
      </c>
      <c r="BL484" s="315"/>
      <c r="BM484" s="315"/>
      <c r="BN484" s="433">
        <f>BN485</f>
        <v>-30000</v>
      </c>
      <c r="BO484" s="112">
        <f>BP484+BQ484+BR484+BS484</f>
        <v>0</v>
      </c>
      <c r="BP484" s="482">
        <f>BP486</f>
        <v>0</v>
      </c>
      <c r="BQ484" s="482">
        <f>BQ486</f>
        <v>0</v>
      </c>
      <c r="BR484" s="315"/>
      <c r="BS484" s="315"/>
      <c r="BT484" s="315">
        <f t="shared" si="1280"/>
        <v>0</v>
      </c>
      <c r="BU484" s="315"/>
      <c r="BV484" s="112">
        <f>BW484+BX484+BY484+BZ484</f>
        <v>30000</v>
      </c>
      <c r="BW484" s="433">
        <f>BW486</f>
        <v>0</v>
      </c>
      <c r="BX484" s="433">
        <f>BX486</f>
        <v>30000</v>
      </c>
      <c r="BY484" s="315"/>
      <c r="BZ484" s="315"/>
      <c r="CA484" s="338">
        <f t="shared" si="1347"/>
        <v>0</v>
      </c>
      <c r="CB484" s="182"/>
      <c r="CC484" s="259"/>
      <c r="CD484" s="259"/>
      <c r="CE484" s="526">
        <f t="shared" si="1390"/>
        <v>30000</v>
      </c>
      <c r="CF484" s="182">
        <f t="shared" si="1344"/>
        <v>0</v>
      </c>
      <c r="CG484" s="526">
        <f>CG486</f>
        <v>30000</v>
      </c>
      <c r="CH484" s="259">
        <f t="shared" si="1345"/>
        <v>0</v>
      </c>
      <c r="CI484" s="259"/>
      <c r="CJ484" s="482"/>
      <c r="CK484" s="112">
        <f>CL484+CM484+CN484+CO484</f>
        <v>30000</v>
      </c>
      <c r="CL484" s="482">
        <f>CL486</f>
        <v>0</v>
      </c>
      <c r="CM484" s="482">
        <f>CM486</f>
        <v>30000</v>
      </c>
      <c r="CN484" s="315"/>
      <c r="CO484" s="315"/>
    </row>
    <row r="485" spans="2:93" s="52" customFormat="1" ht="45.75" hidden="1" customHeight="1" x14ac:dyDescent="0.25">
      <c r="B485" s="206"/>
      <c r="C485" s="111" t="s">
        <v>31</v>
      </c>
      <c r="D485" s="193">
        <f>E485+F485+G485+H485</f>
        <v>0</v>
      </c>
      <c r="E485" s="182">
        <f>E486</f>
        <v>0</v>
      </c>
      <c r="F485" s="182"/>
      <c r="G485" s="247"/>
      <c r="H485" s="247"/>
      <c r="I485" s="193">
        <f t="shared" si="1308"/>
        <v>0</v>
      </c>
      <c r="J485" s="569" t="e">
        <f t="shared" si="1309"/>
        <v>#DIV/0!</v>
      </c>
      <c r="K485" s="33"/>
      <c r="L485" s="569"/>
      <c r="M485" s="193"/>
      <c r="N485" s="569"/>
      <c r="O485" s="33"/>
      <c r="P485" s="33"/>
      <c r="Q485" s="33"/>
      <c r="R485" s="33"/>
      <c r="S485" s="193"/>
      <c r="T485" s="33"/>
      <c r="U485" s="581">
        <f>U486</f>
        <v>0</v>
      </c>
      <c r="V485" s="629" t="e">
        <f t="shared" si="1367"/>
        <v>#DIV/0!</v>
      </c>
      <c r="W485" s="193"/>
      <c r="X485" s="629" t="e">
        <f t="shared" si="1355"/>
        <v>#DIV/0!</v>
      </c>
      <c r="Y485" s="33"/>
      <c r="Z485" s="629"/>
      <c r="AA485" s="33"/>
      <c r="AB485" s="33"/>
      <c r="AC485" s="193">
        <f t="shared" si="1376"/>
        <v>0</v>
      </c>
      <c r="AD485" s="575" t="e">
        <f t="shared" si="1377"/>
        <v>#DIV/0!</v>
      </c>
      <c r="AE485" s="581">
        <f>AE486</f>
        <v>0</v>
      </c>
      <c r="AF485" s="622"/>
      <c r="AG485" s="193"/>
      <c r="AH485" s="622" t="e">
        <f t="shared" si="1356"/>
        <v>#DIV/0!</v>
      </c>
      <c r="AI485" s="33"/>
      <c r="AJ485" s="33"/>
      <c r="AK485" s="193"/>
      <c r="AL485" s="33"/>
      <c r="AM485" s="33"/>
      <c r="AN485" s="33"/>
      <c r="AO485" s="33"/>
      <c r="AP485" s="33"/>
      <c r="AQ485" s="33"/>
      <c r="AR485" s="33"/>
      <c r="AS485" s="33"/>
      <c r="AT485" s="33"/>
      <c r="AU485" s="112">
        <f t="shared" si="1310"/>
        <v>0</v>
      </c>
      <c r="AV485" s="112">
        <f>AW485+AX485+AY485+AZ485</f>
        <v>0</v>
      </c>
      <c r="AW485" s="482">
        <f>AW486</f>
        <v>0</v>
      </c>
      <c r="AX485" s="482"/>
      <c r="AY485" s="33"/>
      <c r="AZ485" s="33"/>
      <c r="BA485" s="433">
        <f t="shared" ref="BA485" si="1394">BB485+BC485+BD485</f>
        <v>0</v>
      </c>
      <c r="BB485" s="33"/>
      <c r="BC485" s="33"/>
      <c r="BD485" s="33"/>
      <c r="BE485" s="526">
        <f t="shared" si="1393"/>
        <v>0</v>
      </c>
      <c r="BF485" s="433">
        <f t="shared" si="1365"/>
        <v>0</v>
      </c>
      <c r="BG485" s="33"/>
      <c r="BH485" s="33"/>
      <c r="BI485" s="112">
        <f>BJ485+BK485+BL485+BM485</f>
        <v>30000</v>
      </c>
      <c r="BJ485" s="482">
        <f>BJ486</f>
        <v>0</v>
      </c>
      <c r="BK485" s="482">
        <f>BK486</f>
        <v>30000</v>
      </c>
      <c r="BL485" s="33"/>
      <c r="BM485" s="33"/>
      <c r="BN485" s="433">
        <f>BN486</f>
        <v>-30000</v>
      </c>
      <c r="BO485" s="112">
        <f>BP485+BQ485+BR485+BS485</f>
        <v>0</v>
      </c>
      <c r="BP485" s="482">
        <f>BP486</f>
        <v>0</v>
      </c>
      <c r="BQ485" s="482">
        <f>BQ486</f>
        <v>0</v>
      </c>
      <c r="BR485" s="33"/>
      <c r="BS485" s="33"/>
      <c r="BT485" s="33">
        <f t="shared" ref="BT485" si="1395">BL485</f>
        <v>0</v>
      </c>
      <c r="BU485" s="33"/>
      <c r="BV485" s="112">
        <f>BW485+BX485+BY485+BZ485</f>
        <v>30000</v>
      </c>
      <c r="BW485" s="433">
        <f>BW486</f>
        <v>0</v>
      </c>
      <c r="BX485" s="433">
        <f>BX486</f>
        <v>30000</v>
      </c>
      <c r="BY485" s="33"/>
      <c r="BZ485" s="33"/>
      <c r="CA485" s="342">
        <f t="shared" si="1347"/>
        <v>0</v>
      </c>
      <c r="CB485" s="182"/>
      <c r="CC485" s="247"/>
      <c r="CD485" s="247"/>
      <c r="CE485" s="526">
        <f t="shared" si="1390"/>
        <v>30000</v>
      </c>
      <c r="CF485" s="182">
        <f t="shared" si="1344"/>
        <v>0</v>
      </c>
      <c r="CG485" s="526">
        <f>CG486</f>
        <v>30000</v>
      </c>
      <c r="CH485" s="247">
        <f t="shared" si="1345"/>
        <v>0</v>
      </c>
      <c r="CI485" s="247"/>
      <c r="CJ485" s="482"/>
      <c r="CK485" s="112">
        <f>CL485+CM485+CN485+CO485</f>
        <v>30000</v>
      </c>
      <c r="CL485" s="482">
        <f>CL486</f>
        <v>0</v>
      </c>
      <c r="CM485" s="482">
        <f>CM486</f>
        <v>30000</v>
      </c>
      <c r="CN485" s="33"/>
      <c r="CO485" s="33"/>
    </row>
    <row r="486" spans="2:93" s="39" customFormat="1" ht="22.5" hidden="1" customHeight="1" x14ac:dyDescent="0.25">
      <c r="B486" s="209"/>
      <c r="C486" s="124" t="s">
        <v>39</v>
      </c>
      <c r="D486" s="182">
        <f t="shared" ref="D486" si="1396">E486</f>
        <v>0</v>
      </c>
      <c r="E486" s="188">
        <v>0</v>
      </c>
      <c r="F486" s="188"/>
      <c r="G486" s="189"/>
      <c r="H486" s="189"/>
      <c r="I486" s="182">
        <f t="shared" ref="I486:I520" si="1397">M486</f>
        <v>0</v>
      </c>
      <c r="J486" s="569" t="e">
        <f t="shared" ref="J486:J520" si="1398">I486/D486</f>
        <v>#DIV/0!</v>
      </c>
      <c r="K486" s="37"/>
      <c r="L486" s="569"/>
      <c r="M486" s="182"/>
      <c r="N486" s="569"/>
      <c r="O486" s="37"/>
      <c r="P486" s="37"/>
      <c r="Q486" s="37"/>
      <c r="R486" s="37"/>
      <c r="S486" s="182"/>
      <c r="T486" s="37"/>
      <c r="U486" s="130">
        <v>0</v>
      </c>
      <c r="V486" s="629" t="e">
        <f t="shared" si="1367"/>
        <v>#DIV/0!</v>
      </c>
      <c r="W486" s="182"/>
      <c r="X486" s="629" t="e">
        <f t="shared" si="1355"/>
        <v>#DIV/0!</v>
      </c>
      <c r="Y486" s="37"/>
      <c r="Z486" s="629"/>
      <c r="AA486" s="37"/>
      <c r="AB486" s="37"/>
      <c r="AC486" s="182">
        <f t="shared" si="1376"/>
        <v>0</v>
      </c>
      <c r="AD486" s="575" t="e">
        <f t="shared" si="1377"/>
        <v>#DIV/0!</v>
      </c>
      <c r="AE486" s="130">
        <v>0</v>
      </c>
      <c r="AF486" s="622"/>
      <c r="AG486" s="182"/>
      <c r="AH486" s="622" t="e">
        <f t="shared" si="1356"/>
        <v>#DIV/0!</v>
      </c>
      <c r="AI486" s="37"/>
      <c r="AJ486" s="37"/>
      <c r="AK486" s="182"/>
      <c r="AL486" s="37"/>
      <c r="AM486" s="37"/>
      <c r="AN486" s="37"/>
      <c r="AO486" s="37"/>
      <c r="AP486" s="37"/>
      <c r="AQ486" s="37"/>
      <c r="AR486" s="37"/>
      <c r="AS486" s="37"/>
      <c r="AT486" s="37"/>
      <c r="AU486" s="112">
        <f t="shared" ref="AU486:AU510" si="1399">AX486-F486</f>
        <v>0</v>
      </c>
      <c r="AV486" s="559">
        <f t="shared" ref="AV486" si="1400">AW486</f>
        <v>0</v>
      </c>
      <c r="AW486" s="130">
        <v>0</v>
      </c>
      <c r="AX486" s="130"/>
      <c r="AY486" s="37"/>
      <c r="AZ486" s="37"/>
      <c r="BA486" s="102">
        <f t="shared" ref="BA486:BA590" si="1401">BB486+BC486+BD486</f>
        <v>0</v>
      </c>
      <c r="BB486" s="37"/>
      <c r="BC486" s="37"/>
      <c r="BD486" s="37"/>
      <c r="BE486" s="130">
        <f t="shared" si="1393"/>
        <v>0</v>
      </c>
      <c r="BF486" s="130">
        <f t="shared" si="1365"/>
        <v>0</v>
      </c>
      <c r="BG486" s="37"/>
      <c r="BH486" s="37"/>
      <c r="BI486" s="130">
        <f>BJ486+BK486</f>
        <v>30000</v>
      </c>
      <c r="BJ486" s="130">
        <v>0</v>
      </c>
      <c r="BK486" s="130">
        <v>30000</v>
      </c>
      <c r="BL486" s="37"/>
      <c r="BM486" s="37"/>
      <c r="BN486" s="130">
        <f>BQ486-BK486</f>
        <v>-30000</v>
      </c>
      <c r="BO486" s="130">
        <f>BP486+BQ486</f>
        <v>0</v>
      </c>
      <c r="BP486" s="130">
        <v>0</v>
      </c>
      <c r="BQ486" s="130">
        <v>0</v>
      </c>
      <c r="BR486" s="37"/>
      <c r="BS486" s="37"/>
      <c r="BT486" s="37">
        <f t="shared" ref="BT486:BT551" si="1402">BL486</f>
        <v>0</v>
      </c>
      <c r="BU486" s="37"/>
      <c r="BV486" s="130">
        <f>BW486+BX486</f>
        <v>30000</v>
      </c>
      <c r="BW486" s="130">
        <v>0</v>
      </c>
      <c r="BX486" s="130">
        <v>30000</v>
      </c>
      <c r="BY486" s="37"/>
      <c r="BZ486" s="37"/>
      <c r="CA486" s="130">
        <f t="shared" si="1347"/>
        <v>0</v>
      </c>
      <c r="CB486" s="188"/>
      <c r="CC486" s="189"/>
      <c r="CD486" s="189"/>
      <c r="CE486" s="526">
        <f t="shared" si="1390"/>
        <v>30000</v>
      </c>
      <c r="CF486" s="188">
        <f t="shared" si="1344"/>
        <v>0</v>
      </c>
      <c r="CG486" s="130">
        <v>30000</v>
      </c>
      <c r="CH486" s="189">
        <f t="shared" si="1345"/>
        <v>0</v>
      </c>
      <c r="CI486" s="189"/>
      <c r="CJ486" s="130"/>
      <c r="CK486" s="130">
        <f>CL486+CM486</f>
        <v>30000</v>
      </c>
      <c r="CL486" s="130">
        <v>0</v>
      </c>
      <c r="CM486" s="130">
        <v>30000</v>
      </c>
      <c r="CN486" s="37"/>
      <c r="CO486" s="37"/>
    </row>
    <row r="487" spans="2:93" s="39" customFormat="1" ht="149.25" customHeight="1" x14ac:dyDescent="0.25">
      <c r="B487" s="344" t="s">
        <v>489</v>
      </c>
      <c r="C487" s="138" t="s">
        <v>307</v>
      </c>
      <c r="D487" s="193">
        <f>E487+F487+G487+H487</f>
        <v>36220.503599999996</v>
      </c>
      <c r="E487" s="182">
        <f>E490</f>
        <v>0</v>
      </c>
      <c r="F487" s="182">
        <f>F488</f>
        <v>36220.503599999996</v>
      </c>
      <c r="G487" s="189"/>
      <c r="H487" s="189"/>
      <c r="I487" s="193">
        <f t="shared" si="1397"/>
        <v>0</v>
      </c>
      <c r="J487" s="569">
        <f t="shared" si="1398"/>
        <v>0</v>
      </c>
      <c r="K487" s="37"/>
      <c r="L487" s="569"/>
      <c r="M487" s="193"/>
      <c r="N487" s="569"/>
      <c r="O487" s="37"/>
      <c r="P487" s="37"/>
      <c r="Q487" s="37"/>
      <c r="R487" s="37"/>
      <c r="S487" s="193"/>
      <c r="T487" s="37"/>
      <c r="U487" s="581"/>
      <c r="V487" s="629"/>
      <c r="W487" s="193"/>
      <c r="X487" s="629"/>
      <c r="Y487" s="37"/>
      <c r="Z487" s="629"/>
      <c r="AA487" s="37"/>
      <c r="AB487" s="37"/>
      <c r="AC487" s="193">
        <f t="shared" si="1376"/>
        <v>31149.633000000002</v>
      </c>
      <c r="AD487" s="575">
        <f t="shared" si="1377"/>
        <v>0.85999999734956767</v>
      </c>
      <c r="AE487" s="581"/>
      <c r="AF487" s="622"/>
      <c r="AG487" s="193">
        <f>AG488</f>
        <v>31149.633000000002</v>
      </c>
      <c r="AH487" s="622">
        <f t="shared" si="1356"/>
        <v>0.85999999734956767</v>
      </c>
      <c r="AI487" s="37"/>
      <c r="AJ487" s="37"/>
      <c r="AK487" s="193"/>
      <c r="AL487" s="37"/>
      <c r="AM487" s="37"/>
      <c r="AN487" s="37"/>
      <c r="AO487" s="37"/>
      <c r="AP487" s="37"/>
      <c r="AQ487" s="37"/>
      <c r="AR487" s="37"/>
      <c r="AS487" s="37"/>
      <c r="AT487" s="37"/>
      <c r="AU487" s="112">
        <f t="shared" si="1399"/>
        <v>0</v>
      </c>
      <c r="AV487" s="112">
        <f>AW487+AX487+AY487+AZ487</f>
        <v>36220.503599999996</v>
      </c>
      <c r="AW487" s="482">
        <f>AW490</f>
        <v>0</v>
      </c>
      <c r="AX487" s="482">
        <f>AX488</f>
        <v>36220.503599999996</v>
      </c>
      <c r="AY487" s="37"/>
      <c r="AZ487" s="37"/>
      <c r="BA487" s="102"/>
      <c r="BB487" s="37"/>
      <c r="BC487" s="37"/>
      <c r="BD487" s="37"/>
      <c r="BE487" s="130"/>
      <c r="BF487" s="130"/>
      <c r="BG487" s="37"/>
      <c r="BH487" s="37"/>
      <c r="BI487" s="112">
        <f>BJ487+BK487+BL487+BM487</f>
        <v>170000</v>
      </c>
      <c r="BJ487" s="482">
        <f>BJ490</f>
        <v>0</v>
      </c>
      <c r="BK487" s="482">
        <f>BK490</f>
        <v>170000</v>
      </c>
      <c r="BL487" s="37"/>
      <c r="BM487" s="37"/>
      <c r="BN487" s="130"/>
      <c r="BO487" s="112">
        <f>BP487+BQ487+BR487+BS487</f>
        <v>170000</v>
      </c>
      <c r="BP487" s="482">
        <f>BP490</f>
        <v>0</v>
      </c>
      <c r="BQ487" s="482">
        <f>BQ490</f>
        <v>170000</v>
      </c>
      <c r="BR487" s="37"/>
      <c r="BS487" s="37"/>
      <c r="BT487" s="37"/>
      <c r="BU487" s="37"/>
      <c r="BV487" s="112">
        <f>BW487+BX487+BY487+BZ487</f>
        <v>500000</v>
      </c>
      <c r="BW487" s="433">
        <f>BW490</f>
        <v>0</v>
      </c>
      <c r="BX487" s="433">
        <f>BX490</f>
        <v>500000</v>
      </c>
      <c r="BY487" s="37"/>
      <c r="BZ487" s="37"/>
      <c r="CA487" s="130"/>
      <c r="CB487" s="188"/>
      <c r="CC487" s="189"/>
      <c r="CD487" s="189"/>
      <c r="CE487" s="526">
        <f t="shared" si="1390"/>
        <v>500000</v>
      </c>
      <c r="CF487" s="188"/>
      <c r="CG487" s="540">
        <f>CG490</f>
        <v>500000</v>
      </c>
      <c r="CH487" s="189"/>
      <c r="CI487" s="189"/>
      <c r="CJ487" s="130"/>
      <c r="CK487" s="112">
        <f>CL487+CM487+CN487+CO487</f>
        <v>500000</v>
      </c>
      <c r="CL487" s="482">
        <f>CL490</f>
        <v>0</v>
      </c>
      <c r="CM487" s="482">
        <f>CM490</f>
        <v>500000</v>
      </c>
      <c r="CN487" s="37"/>
      <c r="CO487" s="37"/>
    </row>
    <row r="488" spans="2:93" s="52" customFormat="1" ht="45.75" hidden="1" customHeight="1" x14ac:dyDescent="0.25">
      <c r="B488" s="206"/>
      <c r="C488" s="111" t="s">
        <v>31</v>
      </c>
      <c r="D488" s="193">
        <f>E488+F488+G488+H488</f>
        <v>36220.503599999996</v>
      </c>
      <c r="E488" s="182">
        <f>E490</f>
        <v>0</v>
      </c>
      <c r="F488" s="182">
        <f>F489+F490</f>
        <v>36220.503599999996</v>
      </c>
      <c r="G488" s="247"/>
      <c r="H488" s="247"/>
      <c r="I488" s="193">
        <f t="shared" si="1397"/>
        <v>36220.503599999996</v>
      </c>
      <c r="J488" s="569">
        <f t="shared" si="1398"/>
        <v>1</v>
      </c>
      <c r="K488" s="33"/>
      <c r="L488" s="569"/>
      <c r="M488" s="193">
        <f>M489+M490</f>
        <v>36220.503599999996</v>
      </c>
      <c r="N488" s="569"/>
      <c r="O488" s="33"/>
      <c r="P488" s="33"/>
      <c r="Q488" s="33"/>
      <c r="R488" s="33"/>
      <c r="S488" s="193"/>
      <c r="T488" s="33"/>
      <c r="U488" s="581"/>
      <c r="V488" s="629"/>
      <c r="W488" s="193"/>
      <c r="X488" s="629"/>
      <c r="Y488" s="33"/>
      <c r="Z488" s="629"/>
      <c r="AA488" s="33"/>
      <c r="AB488" s="33"/>
      <c r="AC488" s="193">
        <f t="shared" si="1376"/>
        <v>31149.633000000002</v>
      </c>
      <c r="AD488" s="575">
        <f t="shared" si="1377"/>
        <v>0.85999999734956767</v>
      </c>
      <c r="AE488" s="581"/>
      <c r="AF488" s="622"/>
      <c r="AG488" s="193">
        <f>AG489</f>
        <v>31149.633000000002</v>
      </c>
      <c r="AH488" s="622">
        <f t="shared" si="1356"/>
        <v>0.85999999734956767</v>
      </c>
      <c r="AI488" s="33"/>
      <c r="AJ488" s="33"/>
      <c r="AK488" s="193"/>
      <c r="AL488" s="33"/>
      <c r="AM488" s="33"/>
      <c r="AN488" s="33"/>
      <c r="AO488" s="33"/>
      <c r="AP488" s="33"/>
      <c r="AQ488" s="33"/>
      <c r="AR488" s="33"/>
      <c r="AS488" s="33"/>
      <c r="AT488" s="33"/>
      <c r="AU488" s="112">
        <f t="shared" si="1399"/>
        <v>0</v>
      </c>
      <c r="AV488" s="112">
        <f>AW488+AX488+AY488+AZ488</f>
        <v>36220.503599999996</v>
      </c>
      <c r="AW488" s="482">
        <f>AW490</f>
        <v>0</v>
      </c>
      <c r="AX488" s="482">
        <f>AX489+AX490</f>
        <v>36220.503599999996</v>
      </c>
      <c r="AY488" s="33"/>
      <c r="AZ488" s="33"/>
      <c r="BA488" s="433">
        <f t="shared" ref="BA488" si="1403">BB488+BC488+BD488</f>
        <v>0</v>
      </c>
      <c r="BB488" s="33"/>
      <c r="BC488" s="33"/>
      <c r="BD488" s="33"/>
      <c r="BE488" s="526">
        <f t="shared" ref="BE488" si="1404">BF488+BG488+BH488</f>
        <v>0</v>
      </c>
      <c r="BF488" s="433">
        <f>E488</f>
        <v>0</v>
      </c>
      <c r="BG488" s="33"/>
      <c r="BH488" s="33"/>
      <c r="BI488" s="112">
        <f>BJ488+BK488+BL488+BM488</f>
        <v>170000</v>
      </c>
      <c r="BJ488" s="482">
        <f>BJ490</f>
        <v>0</v>
      </c>
      <c r="BK488" s="482">
        <f>BK490</f>
        <v>170000</v>
      </c>
      <c r="BL488" s="33"/>
      <c r="BM488" s="33"/>
      <c r="BN488" s="433">
        <f t="shared" ref="BN488" si="1405">BO488+BP488+BQ488</f>
        <v>340000</v>
      </c>
      <c r="BO488" s="112">
        <f>BP488+BQ488+BR488+BS488</f>
        <v>170000</v>
      </c>
      <c r="BP488" s="482">
        <f>BP490</f>
        <v>0</v>
      </c>
      <c r="BQ488" s="482">
        <f>BQ490</f>
        <v>170000</v>
      </c>
      <c r="BR488" s="33"/>
      <c r="BS488" s="33"/>
      <c r="BT488" s="33">
        <f t="shared" ref="BT488" si="1406">BL488</f>
        <v>0</v>
      </c>
      <c r="BU488" s="33"/>
      <c r="BV488" s="112">
        <f>BW488+BX488+BY488+BZ488</f>
        <v>500000</v>
      </c>
      <c r="BW488" s="433">
        <f>BW490</f>
        <v>0</v>
      </c>
      <c r="BX488" s="433">
        <f>BX490</f>
        <v>500000</v>
      </c>
      <c r="BY488" s="33"/>
      <c r="BZ488" s="33"/>
      <c r="CA488" s="342">
        <f t="shared" ref="CA488" si="1407">CB488+CC488+CD488</f>
        <v>0</v>
      </c>
      <c r="CB488" s="182"/>
      <c r="CC488" s="247"/>
      <c r="CD488" s="247"/>
      <c r="CE488" s="342">
        <f>CG488</f>
        <v>500000</v>
      </c>
      <c r="CF488" s="182">
        <f t="shared" ref="CF488" si="1408">BW488</f>
        <v>0</v>
      </c>
      <c r="CG488" s="540">
        <f>CG490</f>
        <v>500000</v>
      </c>
      <c r="CH488" s="247">
        <f t="shared" ref="CH488" si="1409">BY488</f>
        <v>0</v>
      </c>
      <c r="CI488" s="247"/>
      <c r="CJ488" s="482"/>
      <c r="CK488" s="112">
        <f>CL488+CM488+CN488+CO488</f>
        <v>500000</v>
      </c>
      <c r="CL488" s="482">
        <f>CL490</f>
        <v>0</v>
      </c>
      <c r="CM488" s="482">
        <f>CM490</f>
        <v>500000</v>
      </c>
      <c r="CN488" s="33"/>
      <c r="CO488" s="33"/>
    </row>
    <row r="489" spans="2:93" s="52" customFormat="1" ht="45.75" hidden="1" customHeight="1" x14ac:dyDescent="0.25">
      <c r="B489" s="206"/>
      <c r="C489" s="124" t="s">
        <v>40</v>
      </c>
      <c r="D489" s="188">
        <f>F489</f>
        <v>36220.503599999996</v>
      </c>
      <c r="E489" s="182"/>
      <c r="F489" s="123">
        <v>36220.503599999996</v>
      </c>
      <c r="G489" s="247"/>
      <c r="H489" s="247"/>
      <c r="I489" s="188">
        <f t="shared" si="1397"/>
        <v>36220.503599999996</v>
      </c>
      <c r="J489" s="569">
        <f t="shared" si="1398"/>
        <v>1</v>
      </c>
      <c r="K489" s="33"/>
      <c r="L489" s="569"/>
      <c r="M489" s="188">
        <v>36220.503599999996</v>
      </c>
      <c r="N489" s="569"/>
      <c r="O489" s="33"/>
      <c r="P489" s="33"/>
      <c r="Q489" s="33"/>
      <c r="R489" s="33"/>
      <c r="S489" s="188"/>
      <c r="T489" s="33"/>
      <c r="U489" s="581"/>
      <c r="V489" s="629"/>
      <c r="W489" s="188"/>
      <c r="X489" s="629"/>
      <c r="Y489" s="33"/>
      <c r="Z489" s="629"/>
      <c r="AA489" s="33"/>
      <c r="AB489" s="33"/>
      <c r="AC489" s="188">
        <f t="shared" si="1376"/>
        <v>31149.633000000002</v>
      </c>
      <c r="AD489" s="575">
        <f t="shared" si="1377"/>
        <v>0.85999999734956767</v>
      </c>
      <c r="AE489" s="581"/>
      <c r="AF489" s="622"/>
      <c r="AG489" s="188">
        <v>31149.633000000002</v>
      </c>
      <c r="AH489" s="622">
        <f t="shared" si="1356"/>
        <v>0.85999999734956767</v>
      </c>
      <c r="AI489" s="33"/>
      <c r="AJ489" s="33"/>
      <c r="AK489" s="188"/>
      <c r="AL489" s="33"/>
      <c r="AM489" s="33"/>
      <c r="AN489" s="33"/>
      <c r="AO489" s="33"/>
      <c r="AP489" s="33"/>
      <c r="AQ489" s="33"/>
      <c r="AR489" s="33"/>
      <c r="AS489" s="33"/>
      <c r="AT489" s="33"/>
      <c r="AU489" s="112">
        <f t="shared" si="1399"/>
        <v>0</v>
      </c>
      <c r="AV489" s="130">
        <f>AX489</f>
        <v>36220.503599999996</v>
      </c>
      <c r="AW489" s="482"/>
      <c r="AX489" s="120">
        <v>36220.503599999996</v>
      </c>
      <c r="AY489" s="33"/>
      <c r="AZ489" s="33"/>
      <c r="BA489" s="433"/>
      <c r="BB489" s="33"/>
      <c r="BC489" s="33"/>
      <c r="BD489" s="33"/>
      <c r="BE489" s="526"/>
      <c r="BF489" s="433"/>
      <c r="BG489" s="33"/>
      <c r="BH489" s="33"/>
      <c r="BI489" s="112"/>
      <c r="BJ489" s="482"/>
      <c r="BK489" s="482"/>
      <c r="BL489" s="33"/>
      <c r="BM489" s="33"/>
      <c r="BN489" s="433"/>
      <c r="BO489" s="112"/>
      <c r="BP489" s="482"/>
      <c r="BQ489" s="482"/>
      <c r="BR489" s="33"/>
      <c r="BS489" s="33"/>
      <c r="BT489" s="33"/>
      <c r="BU489" s="33"/>
      <c r="BV489" s="112"/>
      <c r="BW489" s="433"/>
      <c r="BX489" s="433"/>
      <c r="BY489" s="33"/>
      <c r="BZ489" s="33"/>
      <c r="CA489" s="430"/>
      <c r="CB489" s="182"/>
      <c r="CC489" s="247"/>
      <c r="CD489" s="247"/>
      <c r="CE489" s="540">
        <f t="shared" ref="CE489:CE490" si="1410">CG489</f>
        <v>0</v>
      </c>
      <c r="CF489" s="182"/>
      <c r="CG489" s="540"/>
      <c r="CH489" s="247"/>
      <c r="CI489" s="247"/>
      <c r="CJ489" s="482"/>
      <c r="CK489" s="112"/>
      <c r="CL489" s="482"/>
      <c r="CM489" s="482"/>
      <c r="CN489" s="33"/>
      <c r="CO489" s="33"/>
    </row>
    <row r="490" spans="2:93" s="39" customFormat="1" ht="32.25" hidden="1" customHeight="1" x14ac:dyDescent="0.25">
      <c r="B490" s="209"/>
      <c r="C490" s="124" t="s">
        <v>39</v>
      </c>
      <c r="D490" s="188">
        <f>E490+F490</f>
        <v>0</v>
      </c>
      <c r="E490" s="188">
        <v>0</v>
      </c>
      <c r="F490" s="188">
        <v>0</v>
      </c>
      <c r="G490" s="189"/>
      <c r="H490" s="189"/>
      <c r="I490" s="188">
        <f t="shared" si="1397"/>
        <v>0</v>
      </c>
      <c r="J490" s="569" t="e">
        <f t="shared" si="1398"/>
        <v>#DIV/0!</v>
      </c>
      <c r="K490" s="37"/>
      <c r="L490" s="569"/>
      <c r="M490" s="188">
        <v>0</v>
      </c>
      <c r="N490" s="569"/>
      <c r="O490" s="37"/>
      <c r="P490" s="37"/>
      <c r="Q490" s="37"/>
      <c r="R490" s="37"/>
      <c r="S490" s="188"/>
      <c r="T490" s="37"/>
      <c r="U490" s="130"/>
      <c r="V490" s="629"/>
      <c r="W490" s="188"/>
      <c r="X490" s="629"/>
      <c r="Y490" s="37"/>
      <c r="Z490" s="629"/>
      <c r="AA490" s="37"/>
      <c r="AB490" s="37"/>
      <c r="AC490" s="188">
        <f t="shared" si="1376"/>
        <v>0</v>
      </c>
      <c r="AD490" s="575" t="e">
        <f t="shared" si="1377"/>
        <v>#DIV/0!</v>
      </c>
      <c r="AE490" s="130"/>
      <c r="AF490" s="622"/>
      <c r="AG490" s="188"/>
      <c r="AH490" s="622" t="e">
        <f t="shared" si="1356"/>
        <v>#DIV/0!</v>
      </c>
      <c r="AI490" s="37"/>
      <c r="AJ490" s="37"/>
      <c r="AK490" s="188"/>
      <c r="AL490" s="37"/>
      <c r="AM490" s="37"/>
      <c r="AN490" s="37"/>
      <c r="AO490" s="37"/>
      <c r="AP490" s="37"/>
      <c r="AQ490" s="37"/>
      <c r="AR490" s="37"/>
      <c r="AS490" s="37"/>
      <c r="AT490" s="37"/>
      <c r="AU490" s="112">
        <f t="shared" si="1399"/>
        <v>0</v>
      </c>
      <c r="AV490" s="130">
        <f>AW490+AX490</f>
        <v>0</v>
      </c>
      <c r="AW490" s="130">
        <v>0</v>
      </c>
      <c r="AX490" s="130">
        <v>0</v>
      </c>
      <c r="AY490" s="37"/>
      <c r="AZ490" s="37"/>
      <c r="BA490" s="102"/>
      <c r="BB490" s="37"/>
      <c r="BC490" s="37"/>
      <c r="BD490" s="37"/>
      <c r="BE490" s="130"/>
      <c r="BF490" s="130"/>
      <c r="BG490" s="37"/>
      <c r="BH490" s="37"/>
      <c r="BI490" s="130">
        <f>BJ490+BK490</f>
        <v>170000</v>
      </c>
      <c r="BJ490" s="130">
        <v>0</v>
      </c>
      <c r="BK490" s="130">
        <v>170000</v>
      </c>
      <c r="BL490" s="37"/>
      <c r="BM490" s="37"/>
      <c r="BN490" s="130"/>
      <c r="BO490" s="130">
        <f>BP490+BQ490</f>
        <v>170000</v>
      </c>
      <c r="BP490" s="130">
        <v>0</v>
      </c>
      <c r="BQ490" s="130">
        <v>170000</v>
      </c>
      <c r="BR490" s="37"/>
      <c r="BS490" s="37"/>
      <c r="BT490" s="37"/>
      <c r="BU490" s="37"/>
      <c r="BV490" s="130">
        <f>BW490+BX490</f>
        <v>500000</v>
      </c>
      <c r="BW490" s="130">
        <v>0</v>
      </c>
      <c r="BX490" s="130">
        <v>500000</v>
      </c>
      <c r="BY490" s="37"/>
      <c r="BZ490" s="37"/>
      <c r="CA490" s="130"/>
      <c r="CB490" s="188"/>
      <c r="CC490" s="189"/>
      <c r="CD490" s="189"/>
      <c r="CE490" s="540">
        <f t="shared" si="1410"/>
        <v>500000</v>
      </c>
      <c r="CF490" s="188"/>
      <c r="CG490" s="130">
        <v>500000</v>
      </c>
      <c r="CH490" s="189"/>
      <c r="CI490" s="189"/>
      <c r="CJ490" s="130"/>
      <c r="CK490" s="130">
        <f>CL490+CM490</f>
        <v>500000</v>
      </c>
      <c r="CL490" s="130">
        <v>0</v>
      </c>
      <c r="CM490" s="130">
        <v>500000</v>
      </c>
      <c r="CN490" s="37"/>
      <c r="CO490" s="37"/>
    </row>
    <row r="491" spans="2:93" s="39" customFormat="1" ht="80.25" hidden="1" customHeight="1" x14ac:dyDescent="0.25">
      <c r="B491" s="527" t="s">
        <v>424</v>
      </c>
      <c r="C491" s="138" t="s">
        <v>241</v>
      </c>
      <c r="D491" s="188">
        <v>0</v>
      </c>
      <c r="E491" s="188">
        <v>0</v>
      </c>
      <c r="F491" s="188">
        <v>0</v>
      </c>
      <c r="G491" s="189"/>
      <c r="H491" s="189"/>
      <c r="I491" s="188">
        <f t="shared" si="1397"/>
        <v>0</v>
      </c>
      <c r="J491" s="569" t="e">
        <f t="shared" si="1398"/>
        <v>#DIV/0!</v>
      </c>
      <c r="K491" s="37"/>
      <c r="L491" s="569"/>
      <c r="M491" s="188">
        <v>0</v>
      </c>
      <c r="N491" s="569"/>
      <c r="O491" s="37"/>
      <c r="P491" s="37"/>
      <c r="Q491" s="37"/>
      <c r="R491" s="37"/>
      <c r="S491" s="188"/>
      <c r="T491" s="37"/>
      <c r="U491" s="130"/>
      <c r="V491" s="629"/>
      <c r="W491" s="188"/>
      <c r="X491" s="629"/>
      <c r="Y491" s="37"/>
      <c r="Z491" s="629"/>
      <c r="AA491" s="37"/>
      <c r="AB491" s="37"/>
      <c r="AC491" s="188">
        <f t="shared" si="1376"/>
        <v>0</v>
      </c>
      <c r="AD491" s="575" t="e">
        <f t="shared" si="1377"/>
        <v>#DIV/0!</v>
      </c>
      <c r="AE491" s="130"/>
      <c r="AF491" s="622"/>
      <c r="AG491" s="188"/>
      <c r="AH491" s="622" t="e">
        <f t="shared" si="1356"/>
        <v>#DIV/0!</v>
      </c>
      <c r="AI491" s="37"/>
      <c r="AJ491" s="37"/>
      <c r="AK491" s="188"/>
      <c r="AL491" s="37"/>
      <c r="AM491" s="37"/>
      <c r="AN491" s="37"/>
      <c r="AO491" s="37"/>
      <c r="AP491" s="37"/>
      <c r="AQ491" s="37"/>
      <c r="AR491" s="37"/>
      <c r="AS491" s="37"/>
      <c r="AT491" s="37"/>
      <c r="AU491" s="112">
        <f t="shared" si="1399"/>
        <v>6154.6596300000001</v>
      </c>
      <c r="AV491" s="559">
        <f t="shared" ref="AV491:AV510" si="1411">AX491</f>
        <v>6154.6596300000001</v>
      </c>
      <c r="AW491" s="130"/>
      <c r="AX491" s="526">
        <f>AX492</f>
        <v>6154.6596300000001</v>
      </c>
      <c r="AY491" s="37"/>
      <c r="AZ491" s="37"/>
      <c r="BA491" s="102"/>
      <c r="BB491" s="37"/>
      <c r="BC491" s="37"/>
      <c r="BD491" s="37"/>
      <c r="BE491" s="130"/>
      <c r="BF491" s="130"/>
      <c r="BG491" s="37"/>
      <c r="BH491" s="37"/>
      <c r="BI491" s="130"/>
      <c r="BJ491" s="130"/>
      <c r="BK491" s="130"/>
      <c r="BL491" s="37"/>
      <c r="BM491" s="37"/>
      <c r="BN491" s="130"/>
      <c r="BO491" s="130"/>
      <c r="BP491" s="130"/>
      <c r="BQ491" s="130"/>
      <c r="BR491" s="37"/>
      <c r="BS491" s="37"/>
      <c r="BT491" s="37"/>
      <c r="BU491" s="37"/>
      <c r="BV491" s="130"/>
      <c r="BW491" s="130"/>
      <c r="BX491" s="130"/>
      <c r="BY491" s="37"/>
      <c r="BZ491" s="37"/>
      <c r="CA491" s="130"/>
      <c r="CB491" s="188"/>
      <c r="CC491" s="189"/>
      <c r="CD491" s="189"/>
      <c r="CE491" s="130"/>
      <c r="CF491" s="188"/>
      <c r="CG491" s="188"/>
      <c r="CH491" s="189"/>
      <c r="CI491" s="189"/>
      <c r="CJ491" s="130"/>
      <c r="CK491" s="130"/>
      <c r="CL491" s="130"/>
      <c r="CM491" s="130"/>
      <c r="CN491" s="37"/>
      <c r="CO491" s="37"/>
    </row>
    <row r="492" spans="2:93" s="44" customFormat="1" ht="57" hidden="1" customHeight="1" x14ac:dyDescent="0.25">
      <c r="B492" s="527"/>
      <c r="C492" s="111" t="s">
        <v>31</v>
      </c>
      <c r="D492" s="661">
        <v>0</v>
      </c>
      <c r="E492" s="661">
        <v>0</v>
      </c>
      <c r="F492" s="661">
        <v>0</v>
      </c>
      <c r="G492" s="276"/>
      <c r="H492" s="276"/>
      <c r="I492" s="661">
        <f t="shared" si="1397"/>
        <v>0</v>
      </c>
      <c r="J492" s="569" t="e">
        <f t="shared" si="1398"/>
        <v>#DIV/0!</v>
      </c>
      <c r="K492" s="43"/>
      <c r="L492" s="569"/>
      <c r="M492" s="661">
        <v>0</v>
      </c>
      <c r="N492" s="569"/>
      <c r="O492" s="43"/>
      <c r="P492" s="43"/>
      <c r="Q492" s="43"/>
      <c r="R492" s="43"/>
      <c r="S492" s="661"/>
      <c r="T492" s="43"/>
      <c r="U492" s="128"/>
      <c r="V492" s="629"/>
      <c r="W492" s="661"/>
      <c r="X492" s="629"/>
      <c r="Y492" s="43"/>
      <c r="Z492" s="629"/>
      <c r="AA492" s="43"/>
      <c r="AB492" s="43"/>
      <c r="AC492" s="661">
        <f t="shared" si="1376"/>
        <v>0</v>
      </c>
      <c r="AD492" s="575" t="e">
        <f t="shared" si="1377"/>
        <v>#DIV/0!</v>
      </c>
      <c r="AE492" s="128"/>
      <c r="AF492" s="622"/>
      <c r="AG492" s="661"/>
      <c r="AH492" s="622" t="e">
        <f t="shared" si="1356"/>
        <v>#DIV/0!</v>
      </c>
      <c r="AI492" s="43"/>
      <c r="AJ492" s="43"/>
      <c r="AK492" s="661"/>
      <c r="AL492" s="43"/>
      <c r="AM492" s="43"/>
      <c r="AN492" s="43"/>
      <c r="AO492" s="43"/>
      <c r="AP492" s="43"/>
      <c r="AQ492" s="43"/>
      <c r="AR492" s="43"/>
      <c r="AS492" s="43"/>
      <c r="AT492" s="43"/>
      <c r="AU492" s="112">
        <f t="shared" si="1399"/>
        <v>6154.6596300000001</v>
      </c>
      <c r="AV492" s="559">
        <f t="shared" si="1411"/>
        <v>6154.6596300000001</v>
      </c>
      <c r="AW492" s="128"/>
      <c r="AX492" s="526">
        <f>AX493+AX494</f>
        <v>6154.6596300000001</v>
      </c>
      <c r="AY492" s="43"/>
      <c r="AZ492" s="43"/>
      <c r="BA492" s="102"/>
      <c r="BB492" s="43"/>
      <c r="BC492" s="43"/>
      <c r="BD492" s="43"/>
      <c r="BE492" s="128"/>
      <c r="BF492" s="128"/>
      <c r="BG492" s="43"/>
      <c r="BH492" s="43"/>
      <c r="BI492" s="128"/>
      <c r="BJ492" s="128"/>
      <c r="BK492" s="128"/>
      <c r="BL492" s="43"/>
      <c r="BM492" s="43"/>
      <c r="BN492" s="128"/>
      <c r="BO492" s="128"/>
      <c r="BP492" s="128"/>
      <c r="BQ492" s="128"/>
      <c r="BR492" s="43"/>
      <c r="BS492" s="43"/>
      <c r="BT492" s="43"/>
      <c r="BU492" s="43"/>
      <c r="BV492" s="128"/>
      <c r="BW492" s="128"/>
      <c r="BX492" s="128"/>
      <c r="BY492" s="43"/>
      <c r="BZ492" s="43"/>
      <c r="CA492" s="128"/>
      <c r="CB492" s="524"/>
      <c r="CC492" s="276"/>
      <c r="CD492" s="276"/>
      <c r="CE492" s="128"/>
      <c r="CF492" s="524"/>
      <c r="CG492" s="524"/>
      <c r="CH492" s="276"/>
      <c r="CI492" s="276"/>
      <c r="CJ492" s="128"/>
      <c r="CK492" s="128"/>
      <c r="CL492" s="128"/>
      <c r="CM492" s="128"/>
      <c r="CN492" s="43"/>
      <c r="CO492" s="43"/>
    </row>
    <row r="493" spans="2:93" s="44" customFormat="1" ht="43.5" hidden="1" customHeight="1" x14ac:dyDescent="0.25">
      <c r="B493" s="527"/>
      <c r="C493" s="124" t="s">
        <v>39</v>
      </c>
      <c r="D493" s="661"/>
      <c r="E493" s="661"/>
      <c r="F493" s="661"/>
      <c r="G493" s="276"/>
      <c r="H493" s="276"/>
      <c r="I493" s="661">
        <f t="shared" si="1397"/>
        <v>0</v>
      </c>
      <c r="J493" s="569" t="e">
        <f t="shared" si="1398"/>
        <v>#DIV/0!</v>
      </c>
      <c r="K493" s="43"/>
      <c r="L493" s="569"/>
      <c r="M493" s="661"/>
      <c r="N493" s="569"/>
      <c r="O493" s="43"/>
      <c r="P493" s="43"/>
      <c r="Q493" s="43"/>
      <c r="R493" s="43"/>
      <c r="S493" s="661"/>
      <c r="T493" s="43"/>
      <c r="U493" s="128"/>
      <c r="V493" s="629"/>
      <c r="W493" s="661"/>
      <c r="X493" s="629"/>
      <c r="Y493" s="43"/>
      <c r="Z493" s="629"/>
      <c r="AA493" s="43"/>
      <c r="AB493" s="43"/>
      <c r="AC493" s="661">
        <f t="shared" si="1376"/>
        <v>0</v>
      </c>
      <c r="AD493" s="575" t="e">
        <f t="shared" si="1377"/>
        <v>#DIV/0!</v>
      </c>
      <c r="AE493" s="128"/>
      <c r="AF493" s="622"/>
      <c r="AG493" s="661"/>
      <c r="AH493" s="622" t="e">
        <f t="shared" si="1356"/>
        <v>#DIV/0!</v>
      </c>
      <c r="AI493" s="43"/>
      <c r="AJ493" s="43"/>
      <c r="AK493" s="661"/>
      <c r="AL493" s="43"/>
      <c r="AM493" s="43"/>
      <c r="AN493" s="43"/>
      <c r="AO493" s="43"/>
      <c r="AP493" s="43"/>
      <c r="AQ493" s="43"/>
      <c r="AR493" s="43"/>
      <c r="AS493" s="43"/>
      <c r="AT493" s="43"/>
      <c r="AU493" s="112">
        <f t="shared" si="1399"/>
        <v>5975.7784499999998</v>
      </c>
      <c r="AV493" s="130">
        <f t="shared" si="1411"/>
        <v>5975.7784499999998</v>
      </c>
      <c r="AW493" s="128"/>
      <c r="AX493" s="130">
        <v>5975.7784499999998</v>
      </c>
      <c r="AY493" s="43"/>
      <c r="AZ493" s="43"/>
      <c r="BA493" s="102"/>
      <c r="BB493" s="43"/>
      <c r="BC493" s="43"/>
      <c r="BD493" s="43"/>
      <c r="BE493" s="128"/>
      <c r="BF493" s="128"/>
      <c r="BG493" s="43"/>
      <c r="BH493" s="43"/>
      <c r="BI493" s="128"/>
      <c r="BJ493" s="128"/>
      <c r="BK493" s="128"/>
      <c r="BL493" s="43"/>
      <c r="BM493" s="43"/>
      <c r="BN493" s="128"/>
      <c r="BO493" s="128"/>
      <c r="BP493" s="128"/>
      <c r="BQ493" s="128"/>
      <c r="BR493" s="43"/>
      <c r="BS493" s="43"/>
      <c r="BT493" s="43"/>
      <c r="BU493" s="43"/>
      <c r="BV493" s="128"/>
      <c r="BW493" s="128"/>
      <c r="BX493" s="128"/>
      <c r="BY493" s="43"/>
      <c r="BZ493" s="43"/>
      <c r="CA493" s="128"/>
      <c r="CB493" s="524"/>
      <c r="CC493" s="276"/>
      <c r="CD493" s="276"/>
      <c r="CE493" s="128"/>
      <c r="CF493" s="524"/>
      <c r="CG493" s="524"/>
      <c r="CH493" s="276"/>
      <c r="CI493" s="276"/>
      <c r="CJ493" s="128"/>
      <c r="CK493" s="128"/>
      <c r="CL493" s="128"/>
      <c r="CM493" s="128"/>
      <c r="CN493" s="43"/>
      <c r="CO493" s="43"/>
    </row>
    <row r="494" spans="2:93" s="39" customFormat="1" ht="32.25" hidden="1" customHeight="1" x14ac:dyDescent="0.25">
      <c r="B494" s="209"/>
      <c r="C494" s="124" t="s">
        <v>40</v>
      </c>
      <c r="D494" s="188">
        <v>0</v>
      </c>
      <c r="E494" s="188">
        <v>0</v>
      </c>
      <c r="F494" s="188">
        <v>0</v>
      </c>
      <c r="G494" s="189"/>
      <c r="H494" s="189"/>
      <c r="I494" s="188">
        <f t="shared" si="1397"/>
        <v>0</v>
      </c>
      <c r="J494" s="569" t="e">
        <f t="shared" si="1398"/>
        <v>#DIV/0!</v>
      </c>
      <c r="K494" s="37"/>
      <c r="L494" s="569"/>
      <c r="M494" s="188">
        <v>0</v>
      </c>
      <c r="N494" s="569"/>
      <c r="O494" s="37"/>
      <c r="P494" s="37"/>
      <c r="Q494" s="37"/>
      <c r="R494" s="37"/>
      <c r="S494" s="188"/>
      <c r="T494" s="37"/>
      <c r="U494" s="130"/>
      <c r="V494" s="629"/>
      <c r="W494" s="188"/>
      <c r="X494" s="629"/>
      <c r="Y494" s="37"/>
      <c r="Z494" s="629"/>
      <c r="AA494" s="37"/>
      <c r="AB494" s="37"/>
      <c r="AC494" s="188">
        <f t="shared" si="1376"/>
        <v>0</v>
      </c>
      <c r="AD494" s="575" t="e">
        <f t="shared" si="1377"/>
        <v>#DIV/0!</v>
      </c>
      <c r="AE494" s="130"/>
      <c r="AF494" s="622"/>
      <c r="AG494" s="188"/>
      <c r="AH494" s="622" t="e">
        <f t="shared" si="1356"/>
        <v>#DIV/0!</v>
      </c>
      <c r="AI494" s="37"/>
      <c r="AJ494" s="37"/>
      <c r="AK494" s="188"/>
      <c r="AL494" s="37"/>
      <c r="AM494" s="37"/>
      <c r="AN494" s="37"/>
      <c r="AO494" s="37"/>
      <c r="AP494" s="37"/>
      <c r="AQ494" s="37"/>
      <c r="AR494" s="37"/>
      <c r="AS494" s="37"/>
      <c r="AT494" s="37"/>
      <c r="AU494" s="112">
        <f t="shared" si="1399"/>
        <v>178.88118</v>
      </c>
      <c r="AV494" s="130">
        <f t="shared" si="1411"/>
        <v>178.88118</v>
      </c>
      <c r="AW494" s="130"/>
      <c r="AX494" s="130">
        <v>178.88118</v>
      </c>
      <c r="AY494" s="37"/>
      <c r="AZ494" s="37"/>
      <c r="BA494" s="102"/>
      <c r="BB494" s="37"/>
      <c r="BC494" s="37"/>
      <c r="BD494" s="37"/>
      <c r="BE494" s="130"/>
      <c r="BF494" s="130"/>
      <c r="BG494" s="37"/>
      <c r="BH494" s="37"/>
      <c r="BI494" s="130"/>
      <c r="BJ494" s="130"/>
      <c r="BK494" s="130"/>
      <c r="BL494" s="37"/>
      <c r="BM494" s="37"/>
      <c r="BN494" s="130"/>
      <c r="BO494" s="130"/>
      <c r="BP494" s="130"/>
      <c r="BQ494" s="130"/>
      <c r="BR494" s="37"/>
      <c r="BS494" s="37"/>
      <c r="BT494" s="37"/>
      <c r="BU494" s="37"/>
      <c r="BV494" s="130"/>
      <c r="BW494" s="130"/>
      <c r="BX494" s="130"/>
      <c r="BY494" s="37"/>
      <c r="BZ494" s="37"/>
      <c r="CA494" s="130"/>
      <c r="CB494" s="188"/>
      <c r="CC494" s="189"/>
      <c r="CD494" s="189"/>
      <c r="CE494" s="130"/>
      <c r="CF494" s="188"/>
      <c r="CG494" s="188"/>
      <c r="CH494" s="189"/>
      <c r="CI494" s="189"/>
      <c r="CJ494" s="130"/>
      <c r="CK494" s="130"/>
      <c r="CL494" s="130"/>
      <c r="CM494" s="130"/>
      <c r="CN494" s="37"/>
      <c r="CO494" s="37"/>
    </row>
    <row r="495" spans="2:93" s="39" customFormat="1" ht="95.25" customHeight="1" x14ac:dyDescent="0.25">
      <c r="B495" s="527" t="s">
        <v>490</v>
      </c>
      <c r="C495" s="138" t="s">
        <v>425</v>
      </c>
      <c r="D495" s="193">
        <f t="shared" ref="D495:D513" si="1412">F495</f>
        <v>27531.71531</v>
      </c>
      <c r="E495" s="182">
        <v>0</v>
      </c>
      <c r="F495" s="182">
        <f>F496</f>
        <v>27531.71531</v>
      </c>
      <c r="G495" s="189"/>
      <c r="H495" s="189"/>
      <c r="I495" s="193">
        <f t="shared" si="1397"/>
        <v>21362.241890000001</v>
      </c>
      <c r="J495" s="569">
        <f t="shared" si="1398"/>
        <v>0.77591394685970994</v>
      </c>
      <c r="K495" s="37"/>
      <c r="L495" s="569"/>
      <c r="M495" s="193">
        <f>M496</f>
        <v>21362.241890000001</v>
      </c>
      <c r="N495" s="569">
        <f>M495/F495</f>
        <v>0.77591394685970994</v>
      </c>
      <c r="O495" s="37"/>
      <c r="P495" s="37"/>
      <c r="Q495" s="37"/>
      <c r="R495" s="37"/>
      <c r="S495" s="193">
        <f t="shared" ref="S495:S497" si="1413">W495</f>
        <v>21362.241890000001</v>
      </c>
      <c r="T495" s="569">
        <f t="shared" ref="T495" si="1414">S495/D495</f>
        <v>0.77591394685970994</v>
      </c>
      <c r="U495" s="37"/>
      <c r="V495" s="569"/>
      <c r="W495" s="193">
        <f>W496</f>
        <v>21362.241890000001</v>
      </c>
      <c r="X495" s="569">
        <f t="shared" ref="X495:X496" si="1415">W495/D495</f>
        <v>0.77591394685970994</v>
      </c>
      <c r="Y495" s="37"/>
      <c r="Z495" s="629"/>
      <c r="AA495" s="37"/>
      <c r="AB495" s="37"/>
      <c r="AC495" s="193">
        <f t="shared" si="1376"/>
        <v>27531.71531</v>
      </c>
      <c r="AD495" s="575">
        <f t="shared" si="1377"/>
        <v>1</v>
      </c>
      <c r="AE495" s="581"/>
      <c r="AF495" s="622"/>
      <c r="AG495" s="193">
        <f>AG496</f>
        <v>27531.71531</v>
      </c>
      <c r="AH495" s="622">
        <f t="shared" si="1356"/>
        <v>1</v>
      </c>
      <c r="AI495" s="37"/>
      <c r="AJ495" s="37"/>
      <c r="AK495" s="193"/>
      <c r="AL495" s="37"/>
      <c r="AM495" s="37"/>
      <c r="AN495" s="37"/>
      <c r="AO495" s="37"/>
      <c r="AP495" s="37"/>
      <c r="AQ495" s="37"/>
      <c r="AR495" s="37"/>
      <c r="AS495" s="37"/>
      <c r="AT495" s="37"/>
      <c r="AU495" s="112">
        <f t="shared" si="1399"/>
        <v>0</v>
      </c>
      <c r="AV495" s="559">
        <f t="shared" si="1411"/>
        <v>27531.71531</v>
      </c>
      <c r="AW495" s="130"/>
      <c r="AX495" s="526">
        <f>AX496</f>
        <v>27531.71531</v>
      </c>
      <c r="AY495" s="37"/>
      <c r="AZ495" s="37"/>
      <c r="BA495" s="102"/>
      <c r="BB495" s="37"/>
      <c r="BC495" s="37"/>
      <c r="BD495" s="37"/>
      <c r="BE495" s="130"/>
      <c r="BF495" s="130"/>
      <c r="BG495" s="37"/>
      <c r="BH495" s="37"/>
      <c r="BI495" s="130"/>
      <c r="BJ495" s="130"/>
      <c r="BK495" s="130"/>
      <c r="BL495" s="37"/>
      <c r="BM495" s="37"/>
      <c r="BN495" s="130"/>
      <c r="BO495" s="130"/>
      <c r="BP495" s="130"/>
      <c r="BQ495" s="130"/>
      <c r="BR495" s="37"/>
      <c r="BS495" s="37"/>
      <c r="BT495" s="37"/>
      <c r="BU495" s="37"/>
      <c r="BV495" s="130"/>
      <c r="BW495" s="130"/>
      <c r="BX495" s="130"/>
      <c r="BY495" s="37"/>
      <c r="BZ495" s="37"/>
      <c r="CA495" s="130"/>
      <c r="CB495" s="188"/>
      <c r="CC495" s="189"/>
      <c r="CD495" s="189"/>
      <c r="CE495" s="130"/>
      <c r="CF495" s="188"/>
      <c r="CG495" s="188"/>
      <c r="CH495" s="189"/>
      <c r="CI495" s="189"/>
      <c r="CJ495" s="130"/>
      <c r="CK495" s="130"/>
      <c r="CL495" s="130"/>
      <c r="CM495" s="130"/>
      <c r="CN495" s="37"/>
      <c r="CO495" s="37"/>
    </row>
    <row r="496" spans="2:93" s="39" customFormat="1" ht="47.25" hidden="1" customHeight="1" x14ac:dyDescent="0.25">
      <c r="B496" s="209"/>
      <c r="C496" s="111" t="s">
        <v>31</v>
      </c>
      <c r="D496" s="661">
        <f t="shared" si="1412"/>
        <v>27531.71531</v>
      </c>
      <c r="E496" s="661">
        <v>0</v>
      </c>
      <c r="F496" s="661">
        <f>F497+F498</f>
        <v>27531.71531</v>
      </c>
      <c r="G496" s="189"/>
      <c r="H496" s="189"/>
      <c r="I496" s="661">
        <f t="shared" si="1397"/>
        <v>21362.241890000001</v>
      </c>
      <c r="J496" s="569">
        <f t="shared" si="1398"/>
        <v>0.77591394685970994</v>
      </c>
      <c r="K496" s="37"/>
      <c r="L496" s="569"/>
      <c r="M496" s="661">
        <f>M497+M498</f>
        <v>21362.241890000001</v>
      </c>
      <c r="N496" s="569">
        <f>M496/F496</f>
        <v>0.77591394685970994</v>
      </c>
      <c r="O496" s="37"/>
      <c r="P496" s="37"/>
      <c r="Q496" s="37"/>
      <c r="R496" s="37"/>
      <c r="S496" s="807">
        <f t="shared" si="1413"/>
        <v>21362.241890000001</v>
      </c>
      <c r="T496" s="569">
        <f>S496/D496</f>
        <v>0.77591394685970994</v>
      </c>
      <c r="U496" s="37"/>
      <c r="V496" s="569"/>
      <c r="W496" s="807">
        <f>W497+W498</f>
        <v>21362.241890000001</v>
      </c>
      <c r="X496" s="569">
        <f t="shared" si="1415"/>
        <v>0.77591394685970994</v>
      </c>
      <c r="Y496" s="37"/>
      <c r="Z496" s="629"/>
      <c r="AA496" s="37"/>
      <c r="AB496" s="37"/>
      <c r="AC496" s="661">
        <f t="shared" si="1376"/>
        <v>27531.71531</v>
      </c>
      <c r="AD496" s="575">
        <f t="shared" si="1377"/>
        <v>1</v>
      </c>
      <c r="AE496" s="128"/>
      <c r="AF496" s="622"/>
      <c r="AG496" s="661">
        <f>AG497+AG498</f>
        <v>27531.71531</v>
      </c>
      <c r="AH496" s="622">
        <f t="shared" si="1356"/>
        <v>1</v>
      </c>
      <c r="AI496" s="37"/>
      <c r="AJ496" s="37"/>
      <c r="AK496" s="661"/>
      <c r="AL496" s="37"/>
      <c r="AM496" s="37"/>
      <c r="AN496" s="37"/>
      <c r="AO496" s="37"/>
      <c r="AP496" s="37"/>
      <c r="AQ496" s="37"/>
      <c r="AR496" s="37"/>
      <c r="AS496" s="37"/>
      <c r="AT496" s="37"/>
      <c r="AU496" s="112">
        <f t="shared" si="1399"/>
        <v>0</v>
      </c>
      <c r="AV496" s="559">
        <f t="shared" si="1411"/>
        <v>27531.71531</v>
      </c>
      <c r="AW496" s="128"/>
      <c r="AX496" s="526">
        <f>SUM(AX497:AX498)</f>
        <v>27531.71531</v>
      </c>
      <c r="AY496" s="37"/>
      <c r="AZ496" s="37"/>
      <c r="BA496" s="102"/>
      <c r="BB496" s="37"/>
      <c r="BC496" s="37"/>
      <c r="BD496" s="37"/>
      <c r="BE496" s="130"/>
      <c r="BF496" s="130"/>
      <c r="BG496" s="37"/>
      <c r="BH496" s="37"/>
      <c r="BI496" s="130"/>
      <c r="BJ496" s="130"/>
      <c r="BK496" s="130"/>
      <c r="BL496" s="37"/>
      <c r="BM496" s="37"/>
      <c r="BN496" s="130"/>
      <c r="BO496" s="130"/>
      <c r="BP496" s="130"/>
      <c r="BQ496" s="130"/>
      <c r="BR496" s="37"/>
      <c r="BS496" s="37"/>
      <c r="BT496" s="37"/>
      <c r="BU496" s="37"/>
      <c r="BV496" s="130"/>
      <c r="BW496" s="130"/>
      <c r="BX496" s="130"/>
      <c r="BY496" s="37"/>
      <c r="BZ496" s="37"/>
      <c r="CA496" s="130"/>
      <c r="CB496" s="188"/>
      <c r="CC496" s="189"/>
      <c r="CD496" s="189"/>
      <c r="CE496" s="130"/>
      <c r="CF496" s="188"/>
      <c r="CG496" s="188"/>
      <c r="CH496" s="189"/>
      <c r="CI496" s="189"/>
      <c r="CJ496" s="130"/>
      <c r="CK496" s="130"/>
      <c r="CL496" s="130"/>
      <c r="CM496" s="130"/>
      <c r="CN496" s="37"/>
      <c r="CO496" s="37"/>
    </row>
    <row r="497" spans="2:93" s="39" customFormat="1" ht="32.25" hidden="1" customHeight="1" x14ac:dyDescent="0.25">
      <c r="B497" s="209"/>
      <c r="C497" s="124" t="s">
        <v>39</v>
      </c>
      <c r="D497" s="188">
        <f t="shared" si="1412"/>
        <v>27259.83958</v>
      </c>
      <c r="E497" s="188">
        <v>0</v>
      </c>
      <c r="F497" s="188">
        <v>27259.83958</v>
      </c>
      <c r="G497" s="189"/>
      <c r="H497" s="189"/>
      <c r="I497" s="188">
        <f t="shared" si="1397"/>
        <v>21362.241890000001</v>
      </c>
      <c r="J497" s="569">
        <f t="shared" si="1398"/>
        <v>0.78365251663744384</v>
      </c>
      <c r="K497" s="37"/>
      <c r="L497" s="569"/>
      <c r="M497" s="188">
        <v>21362.241890000001</v>
      </c>
      <c r="N497" s="569">
        <f>M497/F497</f>
        <v>0.78365251663744384</v>
      </c>
      <c r="O497" s="37"/>
      <c r="P497" s="37"/>
      <c r="Q497" s="37"/>
      <c r="R497" s="37"/>
      <c r="S497" s="188">
        <f t="shared" si="1413"/>
        <v>21362.241890000001</v>
      </c>
      <c r="T497" s="569">
        <f t="shared" ref="T497" si="1416">S497/D497</f>
        <v>0.78365251663744384</v>
      </c>
      <c r="U497" s="37"/>
      <c r="V497" s="569"/>
      <c r="W497" s="188">
        <v>21362.241890000001</v>
      </c>
      <c r="X497" s="569">
        <f>W497/D497</f>
        <v>0.78365251663744384</v>
      </c>
      <c r="Y497" s="37"/>
      <c r="Z497" s="629"/>
      <c r="AA497" s="37"/>
      <c r="AB497" s="37"/>
      <c r="AC497" s="188">
        <f t="shared" si="1376"/>
        <v>27259.83958</v>
      </c>
      <c r="AD497" s="575">
        <f t="shared" si="1377"/>
        <v>1</v>
      </c>
      <c r="AE497" s="130"/>
      <c r="AF497" s="622"/>
      <c r="AG497" s="188">
        <v>27259.83958</v>
      </c>
      <c r="AH497" s="622">
        <f t="shared" si="1356"/>
        <v>1</v>
      </c>
      <c r="AI497" s="37"/>
      <c r="AJ497" s="37"/>
      <c r="AK497" s="188"/>
      <c r="AL497" s="37"/>
      <c r="AM497" s="37"/>
      <c r="AN497" s="37"/>
      <c r="AO497" s="37"/>
      <c r="AP497" s="37"/>
      <c r="AQ497" s="37"/>
      <c r="AR497" s="37"/>
      <c r="AS497" s="37"/>
      <c r="AT497" s="37"/>
      <c r="AU497" s="112">
        <f t="shared" si="1399"/>
        <v>0</v>
      </c>
      <c r="AV497" s="130">
        <f t="shared" si="1411"/>
        <v>27259.83958</v>
      </c>
      <c r="AW497" s="130"/>
      <c r="AX497" s="130">
        <v>27259.83958</v>
      </c>
      <c r="AY497" s="37"/>
      <c r="AZ497" s="37"/>
      <c r="BA497" s="102"/>
      <c r="BB497" s="37"/>
      <c r="BC497" s="37"/>
      <c r="BD497" s="37"/>
      <c r="BE497" s="130"/>
      <c r="BF497" s="130"/>
      <c r="BG497" s="37"/>
      <c r="BH497" s="37"/>
      <c r="BI497" s="130"/>
      <c r="BJ497" s="130"/>
      <c r="BK497" s="130"/>
      <c r="BL497" s="37"/>
      <c r="BM497" s="37"/>
      <c r="BN497" s="130"/>
      <c r="BO497" s="130"/>
      <c r="BP497" s="130"/>
      <c r="BQ497" s="130"/>
      <c r="BR497" s="37"/>
      <c r="BS497" s="37"/>
      <c r="BT497" s="37"/>
      <c r="BU497" s="37"/>
      <c r="BV497" s="130"/>
      <c r="BW497" s="130"/>
      <c r="BX497" s="130"/>
      <c r="BY497" s="37"/>
      <c r="BZ497" s="37"/>
      <c r="CA497" s="130"/>
      <c r="CB497" s="188"/>
      <c r="CC497" s="189"/>
      <c r="CD497" s="189"/>
      <c r="CE497" s="130"/>
      <c r="CF497" s="188"/>
      <c r="CG497" s="188"/>
      <c r="CH497" s="189"/>
      <c r="CI497" s="189"/>
      <c r="CJ497" s="130"/>
      <c r="CK497" s="130"/>
      <c r="CL497" s="130"/>
      <c r="CM497" s="130"/>
      <c r="CN497" s="37"/>
      <c r="CO497" s="37"/>
    </row>
    <row r="498" spans="2:93" s="39" customFormat="1" ht="32.25" hidden="1" customHeight="1" x14ac:dyDescent="0.25">
      <c r="B498" s="209"/>
      <c r="C498" s="124" t="s">
        <v>40</v>
      </c>
      <c r="D498" s="188">
        <f t="shared" si="1412"/>
        <v>271.87572999999998</v>
      </c>
      <c r="E498" s="188">
        <v>0</v>
      </c>
      <c r="F498" s="188">
        <v>271.87572999999998</v>
      </c>
      <c r="G498" s="189"/>
      <c r="H498" s="189"/>
      <c r="I498" s="188">
        <f t="shared" si="1397"/>
        <v>0</v>
      </c>
      <c r="J498" s="569">
        <f t="shared" si="1398"/>
        <v>0</v>
      </c>
      <c r="K498" s="37"/>
      <c r="L498" s="569"/>
      <c r="M498" s="188">
        <v>0</v>
      </c>
      <c r="N498" s="569">
        <f>M498/F498</f>
        <v>0</v>
      </c>
      <c r="O498" s="37"/>
      <c r="P498" s="37"/>
      <c r="Q498" s="37"/>
      <c r="R498" s="37"/>
      <c r="S498" s="188"/>
      <c r="T498" s="37"/>
      <c r="U498" s="130"/>
      <c r="V498" s="629"/>
      <c r="W498" s="188"/>
      <c r="X498" s="629"/>
      <c r="Y498" s="37"/>
      <c r="Z498" s="629"/>
      <c r="AA498" s="37"/>
      <c r="AB498" s="37"/>
      <c r="AC498" s="188">
        <f t="shared" si="1376"/>
        <v>271.87572999999998</v>
      </c>
      <c r="AD498" s="575">
        <f t="shared" si="1377"/>
        <v>1</v>
      </c>
      <c r="AE498" s="130"/>
      <c r="AF498" s="622"/>
      <c r="AG498" s="188">
        <v>271.87572999999998</v>
      </c>
      <c r="AH498" s="622">
        <f t="shared" si="1356"/>
        <v>1</v>
      </c>
      <c r="AI498" s="37"/>
      <c r="AJ498" s="37"/>
      <c r="AK498" s="188"/>
      <c r="AL498" s="37"/>
      <c r="AM498" s="37"/>
      <c r="AN498" s="37"/>
      <c r="AO498" s="37"/>
      <c r="AP498" s="37"/>
      <c r="AQ498" s="37"/>
      <c r="AR498" s="37"/>
      <c r="AS498" s="37"/>
      <c r="AT498" s="37"/>
      <c r="AU498" s="112">
        <f t="shared" si="1399"/>
        <v>0</v>
      </c>
      <c r="AV498" s="130">
        <f t="shared" si="1411"/>
        <v>271.87572999999998</v>
      </c>
      <c r="AW498" s="130"/>
      <c r="AX498" s="130">
        <v>271.87572999999998</v>
      </c>
      <c r="AY498" s="37"/>
      <c r="AZ498" s="37"/>
      <c r="BA498" s="102"/>
      <c r="BB498" s="37"/>
      <c r="BC498" s="37"/>
      <c r="BD498" s="37"/>
      <c r="BE498" s="130"/>
      <c r="BF498" s="130"/>
      <c r="BG498" s="37"/>
      <c r="BH498" s="37"/>
      <c r="BI498" s="130"/>
      <c r="BJ498" s="130"/>
      <c r="BK498" s="130"/>
      <c r="BL498" s="37"/>
      <c r="BM498" s="37"/>
      <c r="BN498" s="130"/>
      <c r="BO498" s="130"/>
      <c r="BP498" s="130"/>
      <c r="BQ498" s="130"/>
      <c r="BR498" s="37"/>
      <c r="BS498" s="37"/>
      <c r="BT498" s="37"/>
      <c r="BU498" s="37"/>
      <c r="BV498" s="130"/>
      <c r="BW498" s="130"/>
      <c r="BX498" s="130"/>
      <c r="BY498" s="37"/>
      <c r="BZ498" s="37"/>
      <c r="CA498" s="130"/>
      <c r="CB498" s="188"/>
      <c r="CC498" s="189"/>
      <c r="CD498" s="189"/>
      <c r="CE498" s="130"/>
      <c r="CF498" s="188"/>
      <c r="CG498" s="188"/>
      <c r="CH498" s="189"/>
      <c r="CI498" s="189"/>
      <c r="CJ498" s="130"/>
      <c r="CK498" s="130"/>
      <c r="CL498" s="130"/>
      <c r="CM498" s="130"/>
      <c r="CN498" s="37"/>
      <c r="CO498" s="37"/>
    </row>
    <row r="499" spans="2:93" s="39" customFormat="1" ht="66" customHeight="1" x14ac:dyDescent="0.25">
      <c r="B499" s="527" t="s">
        <v>258</v>
      </c>
      <c r="C499" s="138" t="s">
        <v>426</v>
      </c>
      <c r="D499" s="193">
        <f t="shared" si="1412"/>
        <v>5000</v>
      </c>
      <c r="E499" s="188"/>
      <c r="F499" s="182">
        <f>F500</f>
        <v>5000</v>
      </c>
      <c r="G499" s="189"/>
      <c r="H499" s="189"/>
      <c r="I499" s="188">
        <f t="shared" si="1397"/>
        <v>0</v>
      </c>
      <c r="J499" s="569">
        <f t="shared" si="1398"/>
        <v>0</v>
      </c>
      <c r="K499" s="37"/>
      <c r="L499" s="569"/>
      <c r="M499" s="188"/>
      <c r="N499" s="569"/>
      <c r="O499" s="37"/>
      <c r="P499" s="37"/>
      <c r="Q499" s="37"/>
      <c r="R499" s="37"/>
      <c r="S499" s="188"/>
      <c r="T499" s="37"/>
      <c r="U499" s="130"/>
      <c r="V499" s="629"/>
      <c r="W499" s="188"/>
      <c r="X499" s="629"/>
      <c r="Y499" s="37"/>
      <c r="Z499" s="629"/>
      <c r="AA499" s="37"/>
      <c r="AB499" s="37"/>
      <c r="AC499" s="188">
        <f t="shared" si="1376"/>
        <v>0</v>
      </c>
      <c r="AD499" s="575">
        <f t="shared" si="1377"/>
        <v>0</v>
      </c>
      <c r="AE499" s="130"/>
      <c r="AF499" s="622"/>
      <c r="AG499" s="188"/>
      <c r="AH499" s="622">
        <f t="shared" si="1356"/>
        <v>0</v>
      </c>
      <c r="AI499" s="37"/>
      <c r="AJ499" s="37"/>
      <c r="AK499" s="188"/>
      <c r="AL499" s="37"/>
      <c r="AM499" s="37"/>
      <c r="AN499" s="37"/>
      <c r="AO499" s="37"/>
      <c r="AP499" s="37"/>
      <c r="AQ499" s="37"/>
      <c r="AR499" s="37"/>
      <c r="AS499" s="37"/>
      <c r="AT499" s="37"/>
      <c r="AU499" s="112">
        <f t="shared" si="1399"/>
        <v>0</v>
      </c>
      <c r="AV499" s="559">
        <f t="shared" si="1411"/>
        <v>5000</v>
      </c>
      <c r="AW499" s="130"/>
      <c r="AX499" s="526">
        <f>AX500</f>
        <v>5000</v>
      </c>
      <c r="AY499" s="37"/>
      <c r="AZ499" s="37"/>
      <c r="BA499" s="102"/>
      <c r="BB499" s="37"/>
      <c r="BC499" s="37"/>
      <c r="BD499" s="37"/>
      <c r="BE499" s="130"/>
      <c r="BF499" s="130"/>
      <c r="BG499" s="37"/>
      <c r="BH499" s="37"/>
      <c r="BI499" s="130"/>
      <c r="BJ499" s="130"/>
      <c r="BK499" s="130"/>
      <c r="BL499" s="37"/>
      <c r="BM499" s="37"/>
      <c r="BN499" s="128">
        <f>BQ499</f>
        <v>140000</v>
      </c>
      <c r="BO499" s="526">
        <f>BQ499</f>
        <v>140000</v>
      </c>
      <c r="BP499" s="130"/>
      <c r="BQ499" s="526">
        <f>BQ500</f>
        <v>140000</v>
      </c>
      <c r="BR499" s="37"/>
      <c r="BS499" s="37"/>
      <c r="BT499" s="37"/>
      <c r="BU499" s="37"/>
      <c r="BV499" s="130"/>
      <c r="BW499" s="130"/>
      <c r="BX499" s="130"/>
      <c r="BY499" s="37"/>
      <c r="BZ499" s="37"/>
      <c r="CA499" s="130"/>
      <c r="CB499" s="188"/>
      <c r="CC499" s="189"/>
      <c r="CD499" s="189"/>
      <c r="CE499" s="130"/>
      <c r="CF499" s="188"/>
      <c r="CG499" s="188"/>
      <c r="CH499" s="189"/>
      <c r="CI499" s="189"/>
      <c r="CJ499" s="130"/>
      <c r="CK499" s="130"/>
      <c r="CL499" s="130"/>
      <c r="CM499" s="130"/>
      <c r="CN499" s="37"/>
      <c r="CO499" s="37"/>
    </row>
    <row r="500" spans="2:93" s="39" customFormat="1" ht="45.75" hidden="1" customHeight="1" x14ac:dyDescent="0.25">
      <c r="B500" s="209"/>
      <c r="C500" s="111" t="s">
        <v>31</v>
      </c>
      <c r="D500" s="800">
        <f t="shared" si="1412"/>
        <v>5000</v>
      </c>
      <c r="E500" s="188"/>
      <c r="F500" s="800">
        <f>F501+F502</f>
        <v>5000</v>
      </c>
      <c r="G500" s="189"/>
      <c r="H500" s="189"/>
      <c r="I500" s="188">
        <f t="shared" si="1397"/>
        <v>0</v>
      </c>
      <c r="J500" s="569">
        <f t="shared" si="1398"/>
        <v>0</v>
      </c>
      <c r="K500" s="37"/>
      <c r="L500" s="569"/>
      <c r="M500" s="188"/>
      <c r="N500" s="569"/>
      <c r="O500" s="37"/>
      <c r="P500" s="37"/>
      <c r="Q500" s="37"/>
      <c r="R500" s="37"/>
      <c r="S500" s="188"/>
      <c r="T500" s="37"/>
      <c r="U500" s="130"/>
      <c r="V500" s="629"/>
      <c r="W500" s="188"/>
      <c r="X500" s="629"/>
      <c r="Y500" s="37"/>
      <c r="Z500" s="629"/>
      <c r="AA500" s="37"/>
      <c r="AB500" s="37"/>
      <c r="AC500" s="188">
        <f t="shared" si="1376"/>
        <v>0</v>
      </c>
      <c r="AD500" s="575">
        <f t="shared" si="1377"/>
        <v>0</v>
      </c>
      <c r="AE500" s="130"/>
      <c r="AF500" s="622"/>
      <c r="AG500" s="188"/>
      <c r="AH500" s="622">
        <f t="shared" si="1356"/>
        <v>0</v>
      </c>
      <c r="AI500" s="37"/>
      <c r="AJ500" s="37"/>
      <c r="AK500" s="188"/>
      <c r="AL500" s="37"/>
      <c r="AM500" s="37"/>
      <c r="AN500" s="37"/>
      <c r="AO500" s="37"/>
      <c r="AP500" s="37"/>
      <c r="AQ500" s="37"/>
      <c r="AR500" s="37"/>
      <c r="AS500" s="37"/>
      <c r="AT500" s="37"/>
      <c r="AU500" s="112">
        <f t="shared" si="1399"/>
        <v>0</v>
      </c>
      <c r="AV500" s="559">
        <f t="shared" si="1411"/>
        <v>5000</v>
      </c>
      <c r="AW500" s="128"/>
      <c r="AX500" s="526">
        <f>AX501+AX502</f>
        <v>5000</v>
      </c>
      <c r="AY500" s="37"/>
      <c r="AZ500" s="37"/>
      <c r="BA500" s="102"/>
      <c r="BB500" s="37"/>
      <c r="BC500" s="37"/>
      <c r="BD500" s="37"/>
      <c r="BE500" s="130"/>
      <c r="BF500" s="130"/>
      <c r="BG500" s="37"/>
      <c r="BH500" s="37"/>
      <c r="BI500" s="130"/>
      <c r="BJ500" s="130"/>
      <c r="BK500" s="130"/>
      <c r="BL500" s="37"/>
      <c r="BM500" s="37"/>
      <c r="BN500" s="128">
        <f>BO500</f>
        <v>140000</v>
      </c>
      <c r="BO500" s="526">
        <f>BQ500</f>
        <v>140000</v>
      </c>
      <c r="BP500" s="130"/>
      <c r="BQ500" s="526">
        <f>BQ501</f>
        <v>140000</v>
      </c>
      <c r="BR500" s="37"/>
      <c r="BS500" s="37"/>
      <c r="BT500" s="37"/>
      <c r="BU500" s="37"/>
      <c r="BV500" s="130"/>
      <c r="BW500" s="130"/>
      <c r="BX500" s="130"/>
      <c r="BY500" s="37"/>
      <c r="BZ500" s="37"/>
      <c r="CA500" s="130"/>
      <c r="CB500" s="188"/>
      <c r="CC500" s="189"/>
      <c r="CD500" s="189"/>
      <c r="CE500" s="130"/>
      <c r="CF500" s="188"/>
      <c r="CG500" s="188"/>
      <c r="CH500" s="189"/>
      <c r="CI500" s="189"/>
      <c r="CJ500" s="130"/>
      <c r="CK500" s="130"/>
      <c r="CL500" s="130"/>
      <c r="CM500" s="130"/>
      <c r="CN500" s="37"/>
      <c r="CO500" s="37"/>
    </row>
    <row r="501" spans="2:93" s="39" customFormat="1" ht="32.25" hidden="1" customHeight="1" x14ac:dyDescent="0.25">
      <c r="B501" s="209"/>
      <c r="C501" s="124" t="s">
        <v>39</v>
      </c>
      <c r="D501" s="188">
        <f t="shared" si="1412"/>
        <v>0</v>
      </c>
      <c r="E501" s="188"/>
      <c r="F501" s="188">
        <v>0</v>
      </c>
      <c r="G501" s="189"/>
      <c r="H501" s="189"/>
      <c r="I501" s="188">
        <f t="shared" si="1397"/>
        <v>0</v>
      </c>
      <c r="J501" s="569" t="e">
        <f t="shared" si="1398"/>
        <v>#DIV/0!</v>
      </c>
      <c r="K501" s="37"/>
      <c r="L501" s="569"/>
      <c r="M501" s="188"/>
      <c r="N501" s="569"/>
      <c r="O501" s="37"/>
      <c r="P501" s="37"/>
      <c r="Q501" s="37"/>
      <c r="R501" s="37"/>
      <c r="S501" s="188"/>
      <c r="T501" s="37"/>
      <c r="U501" s="130"/>
      <c r="V501" s="629"/>
      <c r="W501" s="188"/>
      <c r="X501" s="629"/>
      <c r="Y501" s="37"/>
      <c r="Z501" s="629"/>
      <c r="AA501" s="37"/>
      <c r="AB501" s="37"/>
      <c r="AC501" s="188">
        <f t="shared" si="1376"/>
        <v>0</v>
      </c>
      <c r="AD501" s="575" t="e">
        <f t="shared" si="1377"/>
        <v>#DIV/0!</v>
      </c>
      <c r="AE501" s="130"/>
      <c r="AF501" s="622"/>
      <c r="AG501" s="188"/>
      <c r="AH501" s="622" t="e">
        <f t="shared" si="1356"/>
        <v>#DIV/0!</v>
      </c>
      <c r="AI501" s="37"/>
      <c r="AJ501" s="37"/>
      <c r="AK501" s="188"/>
      <c r="AL501" s="37"/>
      <c r="AM501" s="37"/>
      <c r="AN501" s="37"/>
      <c r="AO501" s="37"/>
      <c r="AP501" s="37"/>
      <c r="AQ501" s="37"/>
      <c r="AR501" s="37"/>
      <c r="AS501" s="37"/>
      <c r="AT501" s="37"/>
      <c r="AU501" s="112">
        <f t="shared" si="1399"/>
        <v>0</v>
      </c>
      <c r="AV501" s="130">
        <f t="shared" si="1411"/>
        <v>0</v>
      </c>
      <c r="AW501" s="130"/>
      <c r="AX501" s="130">
        <v>0</v>
      </c>
      <c r="AY501" s="37"/>
      <c r="AZ501" s="37"/>
      <c r="BA501" s="102"/>
      <c r="BB501" s="37"/>
      <c r="BC501" s="37"/>
      <c r="BD501" s="37"/>
      <c r="BE501" s="130"/>
      <c r="BF501" s="130"/>
      <c r="BG501" s="37"/>
      <c r="BH501" s="37"/>
      <c r="BI501" s="130"/>
      <c r="BJ501" s="130"/>
      <c r="BK501" s="130"/>
      <c r="BL501" s="37"/>
      <c r="BM501" s="37"/>
      <c r="BN501" s="130">
        <f>BQ501-BK501</f>
        <v>140000</v>
      </c>
      <c r="BO501" s="130">
        <f>BQ501</f>
        <v>140000</v>
      </c>
      <c r="BP501" s="130"/>
      <c r="BQ501" s="130">
        <v>140000</v>
      </c>
      <c r="BR501" s="37"/>
      <c r="BS501" s="37"/>
      <c r="BT501" s="37"/>
      <c r="BU501" s="37"/>
      <c r="BV501" s="130"/>
      <c r="BW501" s="130"/>
      <c r="BX501" s="130"/>
      <c r="BY501" s="37"/>
      <c r="BZ501" s="37"/>
      <c r="CA501" s="130"/>
      <c r="CB501" s="188"/>
      <c r="CC501" s="189"/>
      <c r="CD501" s="189"/>
      <c r="CE501" s="130"/>
      <c r="CF501" s="188"/>
      <c r="CG501" s="188"/>
      <c r="CH501" s="189"/>
      <c r="CI501" s="189"/>
      <c r="CJ501" s="130"/>
      <c r="CK501" s="130"/>
      <c r="CL501" s="130"/>
      <c r="CM501" s="130"/>
      <c r="CN501" s="37"/>
      <c r="CO501" s="37"/>
    </row>
    <row r="502" spans="2:93" s="39" customFormat="1" ht="32.25" hidden="1" customHeight="1" x14ac:dyDescent="0.25">
      <c r="B502" s="209"/>
      <c r="C502" s="124" t="s">
        <v>40</v>
      </c>
      <c r="D502" s="188">
        <f t="shared" si="1412"/>
        <v>5000</v>
      </c>
      <c r="E502" s="188"/>
      <c r="F502" s="188">
        <v>5000</v>
      </c>
      <c r="G502" s="189"/>
      <c r="H502" s="189"/>
      <c r="I502" s="188">
        <f t="shared" si="1397"/>
        <v>0</v>
      </c>
      <c r="J502" s="569">
        <f t="shared" si="1398"/>
        <v>0</v>
      </c>
      <c r="K502" s="37"/>
      <c r="L502" s="569"/>
      <c r="M502" s="188"/>
      <c r="N502" s="569"/>
      <c r="O502" s="37"/>
      <c r="P502" s="37"/>
      <c r="Q502" s="37"/>
      <c r="R502" s="37"/>
      <c r="S502" s="188"/>
      <c r="T502" s="37"/>
      <c r="U502" s="130"/>
      <c r="V502" s="629"/>
      <c r="W502" s="188"/>
      <c r="X502" s="629"/>
      <c r="Y502" s="37"/>
      <c r="Z502" s="629"/>
      <c r="AA502" s="37"/>
      <c r="AB502" s="37"/>
      <c r="AC502" s="188">
        <f t="shared" si="1376"/>
        <v>0</v>
      </c>
      <c r="AD502" s="575">
        <f t="shared" si="1377"/>
        <v>0</v>
      </c>
      <c r="AE502" s="130"/>
      <c r="AF502" s="622"/>
      <c r="AG502" s="188"/>
      <c r="AH502" s="622">
        <f t="shared" si="1356"/>
        <v>0</v>
      </c>
      <c r="AI502" s="37"/>
      <c r="AJ502" s="37"/>
      <c r="AK502" s="188"/>
      <c r="AL502" s="37"/>
      <c r="AM502" s="37"/>
      <c r="AN502" s="37"/>
      <c r="AO502" s="37"/>
      <c r="AP502" s="37"/>
      <c r="AQ502" s="37"/>
      <c r="AR502" s="37"/>
      <c r="AS502" s="37"/>
      <c r="AT502" s="37"/>
      <c r="AU502" s="112">
        <f t="shared" si="1399"/>
        <v>0</v>
      </c>
      <c r="AV502" s="130">
        <f t="shared" si="1411"/>
        <v>5000</v>
      </c>
      <c r="AW502" s="130"/>
      <c r="AX502" s="130">
        <v>5000</v>
      </c>
      <c r="AY502" s="37"/>
      <c r="AZ502" s="37"/>
      <c r="BA502" s="102"/>
      <c r="BB502" s="37"/>
      <c r="BC502" s="37"/>
      <c r="BD502" s="37"/>
      <c r="BE502" s="130"/>
      <c r="BF502" s="130"/>
      <c r="BG502" s="37"/>
      <c r="BH502" s="37"/>
      <c r="BI502" s="130"/>
      <c r="BJ502" s="130"/>
      <c r="BK502" s="130"/>
      <c r="BL502" s="37"/>
      <c r="BM502" s="37"/>
      <c r="BN502" s="130">
        <f>BQ502-BK502</f>
        <v>0</v>
      </c>
      <c r="BO502" s="130"/>
      <c r="BP502" s="130"/>
      <c r="BQ502" s="130"/>
      <c r="BR502" s="37"/>
      <c r="BS502" s="37"/>
      <c r="BT502" s="37"/>
      <c r="BU502" s="37"/>
      <c r="BV502" s="130"/>
      <c r="BW502" s="130"/>
      <c r="BX502" s="130"/>
      <c r="BY502" s="37"/>
      <c r="BZ502" s="37"/>
      <c r="CA502" s="130"/>
      <c r="CB502" s="188"/>
      <c r="CC502" s="189"/>
      <c r="CD502" s="189"/>
      <c r="CE502" s="130"/>
      <c r="CF502" s="188"/>
      <c r="CG502" s="188"/>
      <c r="CH502" s="189"/>
      <c r="CI502" s="189"/>
      <c r="CJ502" s="130"/>
      <c r="CK502" s="130"/>
      <c r="CL502" s="130"/>
      <c r="CM502" s="130"/>
      <c r="CN502" s="37"/>
      <c r="CO502" s="37"/>
    </row>
    <row r="503" spans="2:93" s="39" customFormat="1" ht="118.5" customHeight="1" x14ac:dyDescent="0.25">
      <c r="B503" s="527" t="s">
        <v>398</v>
      </c>
      <c r="C503" s="138" t="s">
        <v>427</v>
      </c>
      <c r="D503" s="193">
        <f t="shared" si="1412"/>
        <v>40000</v>
      </c>
      <c r="E503" s="188"/>
      <c r="F503" s="182">
        <f>F504</f>
        <v>40000</v>
      </c>
      <c r="G503" s="189"/>
      <c r="H503" s="189"/>
      <c r="I503" s="188">
        <f t="shared" si="1397"/>
        <v>0</v>
      </c>
      <c r="J503" s="569">
        <f t="shared" si="1398"/>
        <v>0</v>
      </c>
      <c r="K503" s="37"/>
      <c r="L503" s="569"/>
      <c r="M503" s="188"/>
      <c r="N503" s="569"/>
      <c r="O503" s="37"/>
      <c r="P503" s="37"/>
      <c r="Q503" s="37"/>
      <c r="R503" s="37"/>
      <c r="S503" s="188"/>
      <c r="T503" s="37"/>
      <c r="U503" s="130"/>
      <c r="V503" s="629"/>
      <c r="W503" s="188"/>
      <c r="X503" s="629"/>
      <c r="Y503" s="37"/>
      <c r="Z503" s="629"/>
      <c r="AA503" s="37"/>
      <c r="AB503" s="37"/>
      <c r="AC503" s="188">
        <f t="shared" si="1376"/>
        <v>0</v>
      </c>
      <c r="AD503" s="575">
        <f t="shared" si="1377"/>
        <v>0</v>
      </c>
      <c r="AE503" s="130"/>
      <c r="AF503" s="622"/>
      <c r="AG503" s="188"/>
      <c r="AH503" s="622">
        <f t="shared" si="1356"/>
        <v>0</v>
      </c>
      <c r="AI503" s="37"/>
      <c r="AJ503" s="37"/>
      <c r="AK503" s="188"/>
      <c r="AL503" s="37"/>
      <c r="AM503" s="37"/>
      <c r="AN503" s="37"/>
      <c r="AO503" s="37"/>
      <c r="AP503" s="37"/>
      <c r="AQ503" s="37"/>
      <c r="AR503" s="37"/>
      <c r="AS503" s="37"/>
      <c r="AT503" s="37"/>
      <c r="AU503" s="112">
        <f t="shared" si="1399"/>
        <v>0</v>
      </c>
      <c r="AV503" s="559">
        <f t="shared" si="1411"/>
        <v>40000</v>
      </c>
      <c r="AW503" s="130"/>
      <c r="AX503" s="526">
        <f>AX504</f>
        <v>40000</v>
      </c>
      <c r="AY503" s="37"/>
      <c r="AZ503" s="37"/>
      <c r="BA503" s="102"/>
      <c r="BB503" s="37"/>
      <c r="BC503" s="37"/>
      <c r="BD503" s="37"/>
      <c r="BE503" s="130"/>
      <c r="BF503" s="130"/>
      <c r="BG503" s="37"/>
      <c r="BH503" s="37"/>
      <c r="BI503" s="130"/>
      <c r="BJ503" s="130"/>
      <c r="BK503" s="130"/>
      <c r="BL503" s="37"/>
      <c r="BM503" s="37"/>
      <c r="BN503" s="128">
        <f>BQ503</f>
        <v>75000</v>
      </c>
      <c r="BO503" s="526">
        <f t="shared" ref="BO503:BO510" si="1417">BQ503</f>
        <v>75000</v>
      </c>
      <c r="BP503" s="130"/>
      <c r="BQ503" s="526">
        <f>BQ504</f>
        <v>75000</v>
      </c>
      <c r="BR503" s="37"/>
      <c r="BS503" s="37"/>
      <c r="BT503" s="37"/>
      <c r="BU503" s="37"/>
      <c r="BV503" s="130"/>
      <c r="BW503" s="130"/>
      <c r="BX503" s="130"/>
      <c r="BY503" s="37"/>
      <c r="BZ503" s="37"/>
      <c r="CA503" s="130"/>
      <c r="CB503" s="188"/>
      <c r="CC503" s="189"/>
      <c r="CD503" s="189"/>
      <c r="CE503" s="130"/>
      <c r="CF503" s="188"/>
      <c r="CG503" s="188"/>
      <c r="CH503" s="189"/>
      <c r="CI503" s="189"/>
      <c r="CJ503" s="130"/>
      <c r="CK503" s="130"/>
      <c r="CL503" s="130"/>
      <c r="CM503" s="130"/>
      <c r="CN503" s="37"/>
      <c r="CO503" s="37"/>
    </row>
    <row r="504" spans="2:93" s="39" customFormat="1" ht="50.25" hidden="1" customHeight="1" x14ac:dyDescent="0.25">
      <c r="B504" s="209"/>
      <c r="C504" s="111" t="s">
        <v>31</v>
      </c>
      <c r="D504" s="800">
        <f t="shared" si="1412"/>
        <v>40000</v>
      </c>
      <c r="E504" s="188"/>
      <c r="F504" s="800">
        <f>F505+F506</f>
        <v>40000</v>
      </c>
      <c r="G504" s="189"/>
      <c r="H504" s="189"/>
      <c r="I504" s="188">
        <f t="shared" si="1397"/>
        <v>0</v>
      </c>
      <c r="J504" s="569">
        <f t="shared" si="1398"/>
        <v>0</v>
      </c>
      <c r="K504" s="37"/>
      <c r="L504" s="569"/>
      <c r="M504" s="188"/>
      <c r="N504" s="569"/>
      <c r="O504" s="37"/>
      <c r="P504" s="37"/>
      <c r="Q504" s="37"/>
      <c r="R504" s="37"/>
      <c r="S504" s="188"/>
      <c r="T504" s="37"/>
      <c r="U504" s="130"/>
      <c r="V504" s="629"/>
      <c r="W504" s="188"/>
      <c r="X504" s="629"/>
      <c r="Y504" s="37"/>
      <c r="Z504" s="629"/>
      <c r="AA504" s="37"/>
      <c r="AB504" s="37"/>
      <c r="AC504" s="188">
        <f t="shared" si="1376"/>
        <v>0</v>
      </c>
      <c r="AD504" s="575">
        <f t="shared" si="1377"/>
        <v>0</v>
      </c>
      <c r="AE504" s="130"/>
      <c r="AF504" s="622"/>
      <c r="AG504" s="188"/>
      <c r="AH504" s="622">
        <f t="shared" si="1356"/>
        <v>0</v>
      </c>
      <c r="AI504" s="37"/>
      <c r="AJ504" s="37"/>
      <c r="AK504" s="188"/>
      <c r="AL504" s="37"/>
      <c r="AM504" s="37"/>
      <c r="AN504" s="37"/>
      <c r="AO504" s="37"/>
      <c r="AP504" s="37"/>
      <c r="AQ504" s="37"/>
      <c r="AR504" s="37"/>
      <c r="AS504" s="37"/>
      <c r="AT504" s="37"/>
      <c r="AU504" s="112">
        <f t="shared" si="1399"/>
        <v>0</v>
      </c>
      <c r="AV504" s="559">
        <f t="shared" si="1411"/>
        <v>40000</v>
      </c>
      <c r="AW504" s="128"/>
      <c r="AX504" s="526">
        <f>AX505+AX506</f>
        <v>40000</v>
      </c>
      <c r="AY504" s="37"/>
      <c r="AZ504" s="37"/>
      <c r="BA504" s="102"/>
      <c r="BB504" s="37"/>
      <c r="BC504" s="37"/>
      <c r="BD504" s="37"/>
      <c r="BE504" s="130"/>
      <c r="BF504" s="130"/>
      <c r="BG504" s="37"/>
      <c r="BH504" s="37"/>
      <c r="BI504" s="130"/>
      <c r="BJ504" s="130"/>
      <c r="BK504" s="130"/>
      <c r="BL504" s="37"/>
      <c r="BM504" s="37"/>
      <c r="BN504" s="128">
        <f>BO504</f>
        <v>75000</v>
      </c>
      <c r="BO504" s="526">
        <f t="shared" si="1417"/>
        <v>75000</v>
      </c>
      <c r="BP504" s="128"/>
      <c r="BQ504" s="526">
        <f>BQ505+BQ506</f>
        <v>75000</v>
      </c>
      <c r="BR504" s="37"/>
      <c r="BS504" s="37"/>
      <c r="BT504" s="37"/>
      <c r="BU504" s="37"/>
      <c r="BV504" s="130"/>
      <c r="BW504" s="130"/>
      <c r="BX504" s="130"/>
      <c r="BY504" s="37"/>
      <c r="BZ504" s="37"/>
      <c r="CA504" s="130"/>
      <c r="CB504" s="188"/>
      <c r="CC504" s="189"/>
      <c r="CD504" s="189"/>
      <c r="CE504" s="130"/>
      <c r="CF504" s="188"/>
      <c r="CG504" s="188"/>
      <c r="CH504" s="189"/>
      <c r="CI504" s="189"/>
      <c r="CJ504" s="130"/>
      <c r="CK504" s="130"/>
      <c r="CL504" s="130"/>
      <c r="CM504" s="130"/>
      <c r="CN504" s="37"/>
      <c r="CO504" s="37"/>
    </row>
    <row r="505" spans="2:93" s="39" customFormat="1" ht="32.25" hidden="1" customHeight="1" x14ac:dyDescent="0.25">
      <c r="B505" s="209"/>
      <c r="C505" s="124" t="s">
        <v>39</v>
      </c>
      <c r="D505" s="188">
        <f t="shared" si="1412"/>
        <v>40000</v>
      </c>
      <c r="E505" s="188"/>
      <c r="F505" s="188">
        <v>40000</v>
      </c>
      <c r="G505" s="189"/>
      <c r="H505" s="189"/>
      <c r="I505" s="188">
        <f t="shared" si="1397"/>
        <v>0</v>
      </c>
      <c r="J505" s="569">
        <f t="shared" si="1398"/>
        <v>0</v>
      </c>
      <c r="K505" s="37"/>
      <c r="L505" s="569"/>
      <c r="M505" s="188"/>
      <c r="N505" s="569"/>
      <c r="O505" s="37"/>
      <c r="P505" s="37"/>
      <c r="Q505" s="37"/>
      <c r="R505" s="37"/>
      <c r="S505" s="188"/>
      <c r="T505" s="37"/>
      <c r="U505" s="130"/>
      <c r="V505" s="629"/>
      <c r="W505" s="188"/>
      <c r="X505" s="629"/>
      <c r="Y505" s="37"/>
      <c r="Z505" s="629"/>
      <c r="AA505" s="37"/>
      <c r="AB505" s="37"/>
      <c r="AC505" s="188">
        <f t="shared" si="1376"/>
        <v>0</v>
      </c>
      <c r="AD505" s="575">
        <f t="shared" si="1377"/>
        <v>0</v>
      </c>
      <c r="AE505" s="130"/>
      <c r="AF505" s="622"/>
      <c r="AG505" s="188"/>
      <c r="AH505" s="622">
        <f t="shared" si="1356"/>
        <v>0</v>
      </c>
      <c r="AI505" s="37"/>
      <c r="AJ505" s="37"/>
      <c r="AK505" s="188"/>
      <c r="AL505" s="37"/>
      <c r="AM505" s="37"/>
      <c r="AN505" s="37"/>
      <c r="AO505" s="37"/>
      <c r="AP505" s="37"/>
      <c r="AQ505" s="37"/>
      <c r="AR505" s="37"/>
      <c r="AS505" s="37"/>
      <c r="AT505" s="37"/>
      <c r="AU505" s="112">
        <f t="shared" si="1399"/>
        <v>0</v>
      </c>
      <c r="AV505" s="130">
        <f t="shared" si="1411"/>
        <v>40000</v>
      </c>
      <c r="AW505" s="130"/>
      <c r="AX505" s="130">
        <v>40000</v>
      </c>
      <c r="AY505" s="37"/>
      <c r="AZ505" s="37"/>
      <c r="BA505" s="102"/>
      <c r="BB505" s="37"/>
      <c r="BC505" s="37"/>
      <c r="BD505" s="37"/>
      <c r="BE505" s="130"/>
      <c r="BF505" s="130"/>
      <c r="BG505" s="37"/>
      <c r="BH505" s="37"/>
      <c r="BI505" s="130"/>
      <c r="BJ505" s="130"/>
      <c r="BK505" s="130"/>
      <c r="BL505" s="37"/>
      <c r="BM505" s="37"/>
      <c r="BN505" s="130">
        <f>BQ505-BK505</f>
        <v>75000</v>
      </c>
      <c r="BO505" s="130">
        <f t="shared" si="1417"/>
        <v>75000</v>
      </c>
      <c r="BP505" s="130"/>
      <c r="BQ505" s="130">
        <v>75000</v>
      </c>
      <c r="BR505" s="37"/>
      <c r="BS505" s="37"/>
      <c r="BT505" s="37"/>
      <c r="BU505" s="37"/>
      <c r="BV505" s="130"/>
      <c r="BW505" s="130"/>
      <c r="BX505" s="130"/>
      <c r="BY505" s="37"/>
      <c r="BZ505" s="37"/>
      <c r="CA505" s="130"/>
      <c r="CB505" s="188"/>
      <c r="CC505" s="189"/>
      <c r="CD505" s="189"/>
      <c r="CE505" s="130"/>
      <c r="CF505" s="188"/>
      <c r="CG505" s="188"/>
      <c r="CH505" s="189"/>
      <c r="CI505" s="189"/>
      <c r="CJ505" s="130"/>
      <c r="CK505" s="130"/>
      <c r="CL505" s="130"/>
      <c r="CM505" s="130"/>
      <c r="CN505" s="37"/>
      <c r="CO505" s="37"/>
    </row>
    <row r="506" spans="2:93" s="39" customFormat="1" ht="32.25" hidden="1" customHeight="1" x14ac:dyDescent="0.25">
      <c r="B506" s="209"/>
      <c r="C506" s="124" t="s">
        <v>40</v>
      </c>
      <c r="D506" s="188">
        <f t="shared" si="1412"/>
        <v>0</v>
      </c>
      <c r="E506" s="188"/>
      <c r="F506" s="188">
        <v>0</v>
      </c>
      <c r="G506" s="189"/>
      <c r="H506" s="189"/>
      <c r="I506" s="188">
        <f t="shared" si="1397"/>
        <v>0</v>
      </c>
      <c r="J506" s="569" t="e">
        <f t="shared" si="1398"/>
        <v>#DIV/0!</v>
      </c>
      <c r="K506" s="37"/>
      <c r="L506" s="569"/>
      <c r="M506" s="188"/>
      <c r="N506" s="569"/>
      <c r="O506" s="37"/>
      <c r="P506" s="37"/>
      <c r="Q506" s="37"/>
      <c r="R506" s="37"/>
      <c r="S506" s="188"/>
      <c r="T506" s="37"/>
      <c r="U506" s="130"/>
      <c r="V506" s="629"/>
      <c r="W506" s="188"/>
      <c r="X506" s="629"/>
      <c r="Y506" s="37"/>
      <c r="Z506" s="629"/>
      <c r="AA506" s="37"/>
      <c r="AB506" s="37"/>
      <c r="AC506" s="188">
        <f t="shared" si="1376"/>
        <v>0</v>
      </c>
      <c r="AD506" s="575" t="e">
        <f t="shared" si="1377"/>
        <v>#DIV/0!</v>
      </c>
      <c r="AE506" s="130"/>
      <c r="AF506" s="622"/>
      <c r="AG506" s="188"/>
      <c r="AH506" s="622" t="e">
        <f t="shared" si="1356"/>
        <v>#DIV/0!</v>
      </c>
      <c r="AI506" s="37"/>
      <c r="AJ506" s="37"/>
      <c r="AK506" s="188"/>
      <c r="AL506" s="37"/>
      <c r="AM506" s="37"/>
      <c r="AN506" s="37"/>
      <c r="AO506" s="37"/>
      <c r="AP506" s="37"/>
      <c r="AQ506" s="37"/>
      <c r="AR506" s="37"/>
      <c r="AS506" s="37"/>
      <c r="AT506" s="37"/>
      <c r="AU506" s="112">
        <f t="shared" si="1399"/>
        <v>0</v>
      </c>
      <c r="AV506" s="130">
        <f t="shared" si="1411"/>
        <v>0</v>
      </c>
      <c r="AW506" s="130"/>
      <c r="AX506" s="130">
        <v>0</v>
      </c>
      <c r="AY506" s="37"/>
      <c r="AZ506" s="37"/>
      <c r="BA506" s="102"/>
      <c r="BB506" s="37"/>
      <c r="BC506" s="37"/>
      <c r="BD506" s="37"/>
      <c r="BE506" s="130"/>
      <c r="BF506" s="130"/>
      <c r="BG506" s="37"/>
      <c r="BH506" s="37"/>
      <c r="BI506" s="130"/>
      <c r="BJ506" s="130"/>
      <c r="BK506" s="130"/>
      <c r="BL506" s="37"/>
      <c r="BM506" s="37"/>
      <c r="BN506" s="130">
        <f>BQ506-BK506</f>
        <v>0</v>
      </c>
      <c r="BO506" s="130">
        <f t="shared" si="1417"/>
        <v>0</v>
      </c>
      <c r="BP506" s="130"/>
      <c r="BQ506" s="130">
        <v>0</v>
      </c>
      <c r="BR506" s="37"/>
      <c r="BS506" s="37"/>
      <c r="BT506" s="37"/>
      <c r="BU506" s="37"/>
      <c r="BV506" s="130"/>
      <c r="BW506" s="130"/>
      <c r="BX506" s="130"/>
      <c r="BY506" s="37"/>
      <c r="BZ506" s="37"/>
      <c r="CA506" s="130"/>
      <c r="CB506" s="188"/>
      <c r="CC506" s="189"/>
      <c r="CD506" s="189"/>
      <c r="CE506" s="130"/>
      <c r="CF506" s="188"/>
      <c r="CG506" s="188"/>
      <c r="CH506" s="189"/>
      <c r="CI506" s="189"/>
      <c r="CJ506" s="130"/>
      <c r="CK506" s="130"/>
      <c r="CL506" s="130"/>
      <c r="CM506" s="130"/>
      <c r="CN506" s="37"/>
      <c r="CO506" s="37"/>
    </row>
    <row r="507" spans="2:93" s="39" customFormat="1" ht="111.75" customHeight="1" x14ac:dyDescent="0.25">
      <c r="B507" s="527" t="s">
        <v>399</v>
      </c>
      <c r="C507" s="138" t="s">
        <v>428</v>
      </c>
      <c r="D507" s="193">
        <f t="shared" si="1412"/>
        <v>20000</v>
      </c>
      <c r="E507" s="188"/>
      <c r="F507" s="182">
        <f>F508</f>
        <v>20000</v>
      </c>
      <c r="G507" s="189"/>
      <c r="H507" s="189"/>
      <c r="I507" s="188">
        <f t="shared" si="1397"/>
        <v>0</v>
      </c>
      <c r="J507" s="569">
        <f t="shared" si="1398"/>
        <v>0</v>
      </c>
      <c r="K507" s="37"/>
      <c r="L507" s="569"/>
      <c r="M507" s="188"/>
      <c r="N507" s="569"/>
      <c r="O507" s="37"/>
      <c r="P507" s="37"/>
      <c r="Q507" s="37"/>
      <c r="R507" s="37"/>
      <c r="S507" s="188"/>
      <c r="T507" s="37"/>
      <c r="U507" s="130"/>
      <c r="V507" s="629"/>
      <c r="W507" s="188"/>
      <c r="X507" s="629"/>
      <c r="Y507" s="37"/>
      <c r="Z507" s="629"/>
      <c r="AA507" s="37"/>
      <c r="AB507" s="37"/>
      <c r="AC507" s="188">
        <f t="shared" si="1376"/>
        <v>0</v>
      </c>
      <c r="AD507" s="575">
        <f t="shared" si="1377"/>
        <v>0</v>
      </c>
      <c r="AE507" s="130"/>
      <c r="AF507" s="622"/>
      <c r="AG507" s="188"/>
      <c r="AH507" s="622">
        <f t="shared" si="1356"/>
        <v>0</v>
      </c>
      <c r="AI507" s="37"/>
      <c r="AJ507" s="37"/>
      <c r="AK507" s="188"/>
      <c r="AL507" s="37"/>
      <c r="AM507" s="37"/>
      <c r="AN507" s="37"/>
      <c r="AO507" s="37"/>
      <c r="AP507" s="37"/>
      <c r="AQ507" s="37"/>
      <c r="AR507" s="37"/>
      <c r="AS507" s="37"/>
      <c r="AT507" s="37"/>
      <c r="AU507" s="112">
        <f t="shared" si="1399"/>
        <v>0</v>
      </c>
      <c r="AV507" s="559">
        <f t="shared" si="1411"/>
        <v>20000</v>
      </c>
      <c r="AW507" s="130"/>
      <c r="AX507" s="526">
        <f>AX508</f>
        <v>20000</v>
      </c>
      <c r="AY507" s="37"/>
      <c r="AZ507" s="37"/>
      <c r="BA507" s="102"/>
      <c r="BB507" s="37"/>
      <c r="BC507" s="37"/>
      <c r="BD507" s="37"/>
      <c r="BE507" s="130"/>
      <c r="BF507" s="130"/>
      <c r="BG507" s="37"/>
      <c r="BH507" s="37"/>
      <c r="BI507" s="130"/>
      <c r="BJ507" s="130"/>
      <c r="BK507" s="130"/>
      <c r="BL507" s="37"/>
      <c r="BM507" s="37"/>
      <c r="BN507" s="128">
        <f>BQ507</f>
        <v>171000</v>
      </c>
      <c r="BO507" s="526">
        <f t="shared" si="1417"/>
        <v>171000</v>
      </c>
      <c r="BP507" s="130"/>
      <c r="BQ507" s="526">
        <f>BQ508</f>
        <v>171000</v>
      </c>
      <c r="BR507" s="37"/>
      <c r="BS507" s="37"/>
      <c r="BT507" s="37"/>
      <c r="BU507" s="37"/>
      <c r="BV507" s="130"/>
      <c r="BW507" s="130"/>
      <c r="BX507" s="130"/>
      <c r="BY507" s="37"/>
      <c r="BZ507" s="37"/>
      <c r="CA507" s="130"/>
      <c r="CB507" s="188"/>
      <c r="CC507" s="189"/>
      <c r="CD507" s="189"/>
      <c r="CE507" s="130"/>
      <c r="CF507" s="188"/>
      <c r="CG507" s="188"/>
      <c r="CH507" s="189"/>
      <c r="CI507" s="189"/>
      <c r="CJ507" s="130"/>
      <c r="CK507" s="130"/>
      <c r="CL507" s="130"/>
      <c r="CM507" s="130"/>
      <c r="CN507" s="37"/>
      <c r="CO507" s="37"/>
    </row>
    <row r="508" spans="2:93" s="39" customFormat="1" ht="54" hidden="1" customHeight="1" x14ac:dyDescent="0.25">
      <c r="B508" s="209"/>
      <c r="C508" s="111" t="s">
        <v>31</v>
      </c>
      <c r="D508" s="800">
        <f t="shared" si="1412"/>
        <v>20000</v>
      </c>
      <c r="E508" s="188"/>
      <c r="F508" s="800">
        <f>F509+F510</f>
        <v>20000</v>
      </c>
      <c r="G508" s="189"/>
      <c r="H508" s="189"/>
      <c r="I508" s="188">
        <f t="shared" si="1397"/>
        <v>0</v>
      </c>
      <c r="J508" s="569">
        <f t="shared" si="1398"/>
        <v>0</v>
      </c>
      <c r="K508" s="37"/>
      <c r="L508" s="569"/>
      <c r="M508" s="188"/>
      <c r="N508" s="569"/>
      <c r="O508" s="37"/>
      <c r="P508" s="37"/>
      <c r="Q508" s="37"/>
      <c r="R508" s="37"/>
      <c r="S508" s="188"/>
      <c r="T508" s="37"/>
      <c r="U508" s="130"/>
      <c r="V508" s="629"/>
      <c r="W508" s="188"/>
      <c r="X508" s="629"/>
      <c r="Y508" s="37"/>
      <c r="Z508" s="629"/>
      <c r="AA508" s="37"/>
      <c r="AB508" s="37"/>
      <c r="AC508" s="188">
        <f t="shared" si="1376"/>
        <v>0</v>
      </c>
      <c r="AD508" s="575">
        <f t="shared" si="1377"/>
        <v>0</v>
      </c>
      <c r="AE508" s="130"/>
      <c r="AF508" s="622"/>
      <c r="AG508" s="188"/>
      <c r="AH508" s="622">
        <f t="shared" si="1356"/>
        <v>0</v>
      </c>
      <c r="AI508" s="37"/>
      <c r="AJ508" s="37"/>
      <c r="AK508" s="188"/>
      <c r="AL508" s="37"/>
      <c r="AM508" s="37"/>
      <c r="AN508" s="37"/>
      <c r="AO508" s="37"/>
      <c r="AP508" s="37"/>
      <c r="AQ508" s="37"/>
      <c r="AR508" s="37"/>
      <c r="AS508" s="37"/>
      <c r="AT508" s="37"/>
      <c r="AU508" s="112">
        <f t="shared" si="1399"/>
        <v>0</v>
      </c>
      <c r="AV508" s="559">
        <f t="shared" si="1411"/>
        <v>20000</v>
      </c>
      <c r="AW508" s="128"/>
      <c r="AX508" s="526">
        <f>AX509+AX510</f>
        <v>20000</v>
      </c>
      <c r="AY508" s="37"/>
      <c r="AZ508" s="37"/>
      <c r="BA508" s="102"/>
      <c r="BB508" s="37"/>
      <c r="BC508" s="37"/>
      <c r="BD508" s="37"/>
      <c r="BE508" s="130"/>
      <c r="BF508" s="130"/>
      <c r="BG508" s="37"/>
      <c r="BH508" s="37"/>
      <c r="BI508" s="130"/>
      <c r="BJ508" s="130"/>
      <c r="BK508" s="130"/>
      <c r="BL508" s="37"/>
      <c r="BM508" s="37"/>
      <c r="BN508" s="128">
        <f>BO508</f>
        <v>171000</v>
      </c>
      <c r="BO508" s="526">
        <f t="shared" si="1417"/>
        <v>171000</v>
      </c>
      <c r="BP508" s="128"/>
      <c r="BQ508" s="526">
        <f>BQ509+BQ510</f>
        <v>171000</v>
      </c>
      <c r="BR508" s="37"/>
      <c r="BS508" s="37"/>
      <c r="BT508" s="37"/>
      <c r="BU508" s="37"/>
      <c r="BV508" s="130"/>
      <c r="BW508" s="130"/>
      <c r="BX508" s="130"/>
      <c r="BY508" s="37"/>
      <c r="BZ508" s="37"/>
      <c r="CA508" s="130"/>
      <c r="CB508" s="188"/>
      <c r="CC508" s="189"/>
      <c r="CD508" s="189"/>
      <c r="CE508" s="130"/>
      <c r="CF508" s="188"/>
      <c r="CG508" s="188"/>
      <c r="CH508" s="189"/>
      <c r="CI508" s="189"/>
      <c r="CJ508" s="130"/>
      <c r="CK508" s="130"/>
      <c r="CL508" s="130"/>
      <c r="CM508" s="130"/>
      <c r="CN508" s="37"/>
      <c r="CO508" s="37"/>
    </row>
    <row r="509" spans="2:93" s="39" customFormat="1" ht="32.25" hidden="1" customHeight="1" x14ac:dyDescent="0.25">
      <c r="B509" s="209"/>
      <c r="C509" s="124" t="s">
        <v>39</v>
      </c>
      <c r="D509" s="188">
        <f t="shared" si="1412"/>
        <v>20000</v>
      </c>
      <c r="E509" s="188"/>
      <c r="F509" s="188">
        <v>20000</v>
      </c>
      <c r="G509" s="189"/>
      <c r="H509" s="189"/>
      <c r="I509" s="188">
        <f t="shared" si="1397"/>
        <v>0</v>
      </c>
      <c r="J509" s="569">
        <f t="shared" si="1398"/>
        <v>0</v>
      </c>
      <c r="K509" s="37"/>
      <c r="L509" s="569"/>
      <c r="M509" s="188"/>
      <c r="N509" s="569"/>
      <c r="O509" s="37"/>
      <c r="P509" s="37"/>
      <c r="Q509" s="37"/>
      <c r="R509" s="37"/>
      <c r="S509" s="188"/>
      <c r="T509" s="37"/>
      <c r="U509" s="130"/>
      <c r="V509" s="629"/>
      <c r="W509" s="188"/>
      <c r="X509" s="629"/>
      <c r="Y509" s="37"/>
      <c r="Z509" s="629"/>
      <c r="AA509" s="37"/>
      <c r="AB509" s="37"/>
      <c r="AC509" s="188">
        <f t="shared" si="1376"/>
        <v>0</v>
      </c>
      <c r="AD509" s="575">
        <f t="shared" si="1377"/>
        <v>0</v>
      </c>
      <c r="AE509" s="130"/>
      <c r="AF509" s="622"/>
      <c r="AG509" s="188"/>
      <c r="AH509" s="622">
        <f t="shared" si="1356"/>
        <v>0</v>
      </c>
      <c r="AI509" s="37"/>
      <c r="AJ509" s="37"/>
      <c r="AK509" s="188"/>
      <c r="AL509" s="37"/>
      <c r="AM509" s="37"/>
      <c r="AN509" s="37"/>
      <c r="AO509" s="37"/>
      <c r="AP509" s="37"/>
      <c r="AQ509" s="37"/>
      <c r="AR509" s="37"/>
      <c r="AS509" s="37"/>
      <c r="AT509" s="37"/>
      <c r="AU509" s="112">
        <f t="shared" si="1399"/>
        <v>0</v>
      </c>
      <c r="AV509" s="130">
        <f t="shared" si="1411"/>
        <v>20000</v>
      </c>
      <c r="AW509" s="130"/>
      <c r="AX509" s="130">
        <v>20000</v>
      </c>
      <c r="AY509" s="37"/>
      <c r="AZ509" s="37"/>
      <c r="BA509" s="102"/>
      <c r="BB509" s="37"/>
      <c r="BC509" s="37"/>
      <c r="BD509" s="37"/>
      <c r="BE509" s="130"/>
      <c r="BF509" s="130"/>
      <c r="BG509" s="37"/>
      <c r="BH509" s="37"/>
      <c r="BI509" s="130"/>
      <c r="BJ509" s="130"/>
      <c r="BK509" s="130"/>
      <c r="BL509" s="37"/>
      <c r="BM509" s="37"/>
      <c r="BN509" s="130">
        <f>BQ509-BK509</f>
        <v>171000</v>
      </c>
      <c r="BO509" s="130">
        <f t="shared" si="1417"/>
        <v>171000</v>
      </c>
      <c r="BP509" s="130"/>
      <c r="BQ509" s="130">
        <v>171000</v>
      </c>
      <c r="BR509" s="37"/>
      <c r="BS509" s="37"/>
      <c r="BT509" s="37"/>
      <c r="BU509" s="37"/>
      <c r="BV509" s="130"/>
      <c r="BW509" s="130"/>
      <c r="BX509" s="130"/>
      <c r="BY509" s="37"/>
      <c r="BZ509" s="37"/>
      <c r="CA509" s="130"/>
      <c r="CB509" s="188"/>
      <c r="CC509" s="189"/>
      <c r="CD509" s="189"/>
      <c r="CE509" s="130"/>
      <c r="CF509" s="188"/>
      <c r="CG509" s="188"/>
      <c r="CH509" s="189"/>
      <c r="CI509" s="189"/>
      <c r="CJ509" s="130"/>
      <c r="CK509" s="130"/>
      <c r="CL509" s="130"/>
      <c r="CM509" s="130"/>
      <c r="CN509" s="37"/>
      <c r="CO509" s="37"/>
    </row>
    <row r="510" spans="2:93" s="39" customFormat="1" ht="32.25" hidden="1" customHeight="1" x14ac:dyDescent="0.25">
      <c r="B510" s="209"/>
      <c r="C510" s="124" t="s">
        <v>40</v>
      </c>
      <c r="D510" s="188">
        <f t="shared" si="1412"/>
        <v>0</v>
      </c>
      <c r="E510" s="188"/>
      <c r="F510" s="188">
        <v>0</v>
      </c>
      <c r="G510" s="189"/>
      <c r="H510" s="189"/>
      <c r="I510" s="188">
        <f t="shared" si="1397"/>
        <v>0</v>
      </c>
      <c r="J510" s="569" t="e">
        <f t="shared" si="1398"/>
        <v>#DIV/0!</v>
      </c>
      <c r="K510" s="37"/>
      <c r="L510" s="569"/>
      <c r="M510" s="188"/>
      <c r="N510" s="569"/>
      <c r="O510" s="37"/>
      <c r="P510" s="37"/>
      <c r="Q510" s="37"/>
      <c r="R510" s="37"/>
      <c r="S510" s="188"/>
      <c r="T510" s="37"/>
      <c r="U510" s="130"/>
      <c r="V510" s="629"/>
      <c r="W510" s="188"/>
      <c r="X510" s="629"/>
      <c r="Y510" s="37"/>
      <c r="Z510" s="629"/>
      <c r="AA510" s="37"/>
      <c r="AB510" s="37"/>
      <c r="AC510" s="188">
        <f t="shared" si="1376"/>
        <v>0</v>
      </c>
      <c r="AD510" s="575" t="e">
        <f t="shared" si="1377"/>
        <v>#DIV/0!</v>
      </c>
      <c r="AE510" s="130"/>
      <c r="AF510" s="622"/>
      <c r="AG510" s="188"/>
      <c r="AH510" s="622" t="e">
        <f t="shared" si="1356"/>
        <v>#DIV/0!</v>
      </c>
      <c r="AI510" s="37"/>
      <c r="AJ510" s="37"/>
      <c r="AK510" s="188"/>
      <c r="AL510" s="37"/>
      <c r="AM510" s="37"/>
      <c r="AN510" s="37"/>
      <c r="AO510" s="37"/>
      <c r="AP510" s="37"/>
      <c r="AQ510" s="37"/>
      <c r="AR510" s="37"/>
      <c r="AS510" s="37"/>
      <c r="AT510" s="37"/>
      <c r="AU510" s="112">
        <f t="shared" si="1399"/>
        <v>0</v>
      </c>
      <c r="AV510" s="130">
        <f t="shared" si="1411"/>
        <v>0</v>
      </c>
      <c r="AW510" s="130"/>
      <c r="AX510" s="130">
        <v>0</v>
      </c>
      <c r="AY510" s="37"/>
      <c r="AZ510" s="37"/>
      <c r="BA510" s="102"/>
      <c r="BB510" s="37"/>
      <c r="BC510" s="37"/>
      <c r="BD510" s="37"/>
      <c r="BE510" s="130"/>
      <c r="BF510" s="130"/>
      <c r="BG510" s="37"/>
      <c r="BH510" s="37"/>
      <c r="BI510" s="130"/>
      <c r="BJ510" s="130"/>
      <c r="BK510" s="130"/>
      <c r="BL510" s="37"/>
      <c r="BM510" s="37"/>
      <c r="BN510" s="130">
        <f>BQ510-BK510</f>
        <v>0</v>
      </c>
      <c r="BO510" s="130">
        <f t="shared" si="1417"/>
        <v>0</v>
      </c>
      <c r="BP510" s="130"/>
      <c r="BQ510" s="130">
        <v>0</v>
      </c>
      <c r="BR510" s="37"/>
      <c r="BS510" s="37"/>
      <c r="BT510" s="37"/>
      <c r="BU510" s="37"/>
      <c r="BV510" s="130"/>
      <c r="BW510" s="130"/>
      <c r="BX510" s="130"/>
      <c r="BY510" s="37"/>
      <c r="BZ510" s="37"/>
      <c r="CA510" s="130"/>
      <c r="CB510" s="188"/>
      <c r="CC510" s="189"/>
      <c r="CD510" s="189"/>
      <c r="CE510" s="130"/>
      <c r="CF510" s="188"/>
      <c r="CG510" s="188"/>
      <c r="CH510" s="189"/>
      <c r="CI510" s="189"/>
      <c r="CJ510" s="130"/>
      <c r="CK510" s="130"/>
      <c r="CL510" s="130"/>
      <c r="CM510" s="130"/>
      <c r="CN510" s="37"/>
      <c r="CO510" s="37"/>
    </row>
    <row r="511" spans="2:93" s="39" customFormat="1" ht="205.5" customHeight="1" x14ac:dyDescent="0.25">
      <c r="B511" s="548" t="s">
        <v>400</v>
      </c>
      <c r="C511" s="138" t="s">
        <v>453</v>
      </c>
      <c r="D511" s="193">
        <f t="shared" si="1412"/>
        <v>50000</v>
      </c>
      <c r="E511" s="661"/>
      <c r="F511" s="661">
        <f>F512</f>
        <v>50000</v>
      </c>
      <c r="G511" s="661"/>
      <c r="H511" s="189"/>
      <c r="I511" s="193">
        <f t="shared" si="1397"/>
        <v>0</v>
      </c>
      <c r="J511" s="569">
        <f t="shared" si="1398"/>
        <v>0</v>
      </c>
      <c r="K511" s="37"/>
      <c r="L511" s="569"/>
      <c r="M511" s="193">
        <v>0</v>
      </c>
      <c r="N511" s="569"/>
      <c r="O511" s="37"/>
      <c r="P511" s="37"/>
      <c r="Q511" s="37"/>
      <c r="R511" s="37"/>
      <c r="S511" s="193"/>
      <c r="T511" s="37"/>
      <c r="U511" s="128"/>
      <c r="V511" s="629"/>
      <c r="W511" s="193"/>
      <c r="X511" s="629"/>
      <c r="Y511" s="37"/>
      <c r="Z511" s="629"/>
      <c r="AA511" s="37"/>
      <c r="AB511" s="37"/>
      <c r="AC511" s="193">
        <f t="shared" si="1376"/>
        <v>0</v>
      </c>
      <c r="AD511" s="575">
        <f t="shared" si="1377"/>
        <v>0</v>
      </c>
      <c r="AE511" s="128"/>
      <c r="AF511" s="622"/>
      <c r="AG511" s="193"/>
      <c r="AH511" s="622">
        <f t="shared" si="1356"/>
        <v>0</v>
      </c>
      <c r="AI511" s="37"/>
      <c r="AJ511" s="37"/>
      <c r="AK511" s="193"/>
      <c r="AL511" s="37"/>
      <c r="AM511" s="37"/>
      <c r="AN511" s="37"/>
      <c r="AO511" s="37"/>
      <c r="AP511" s="37"/>
      <c r="AQ511" s="37"/>
      <c r="AR511" s="37"/>
      <c r="AS511" s="37"/>
      <c r="AT511" s="37"/>
      <c r="AU511" s="112">
        <f>AU512</f>
        <v>0</v>
      </c>
      <c r="AV511" s="128">
        <f>AX511</f>
        <v>50000</v>
      </c>
      <c r="AW511" s="128"/>
      <c r="AX511" s="128">
        <f>AX512</f>
        <v>50000</v>
      </c>
      <c r="AY511" s="37"/>
      <c r="AZ511" s="37"/>
      <c r="BA511" s="102"/>
      <c r="BB511" s="37"/>
      <c r="BC511" s="37"/>
      <c r="BD511" s="37"/>
      <c r="BE511" s="130"/>
      <c r="BF511" s="130"/>
      <c r="BG511" s="37"/>
      <c r="BH511" s="37"/>
      <c r="BI511" s="130"/>
      <c r="BJ511" s="130"/>
      <c r="BK511" s="130"/>
      <c r="BL511" s="37"/>
      <c r="BM511" s="37"/>
      <c r="BN511" s="128">
        <f>BN512</f>
        <v>170000</v>
      </c>
      <c r="BO511" s="128">
        <f>BQ511</f>
        <v>170000</v>
      </c>
      <c r="BP511" s="128"/>
      <c r="BQ511" s="128">
        <f>BQ512</f>
        <v>170000</v>
      </c>
      <c r="BR511" s="37"/>
      <c r="BS511" s="37"/>
      <c r="BT511" s="37"/>
      <c r="BU511" s="37"/>
      <c r="BV511" s="130"/>
      <c r="BW511" s="130"/>
      <c r="BX511" s="130"/>
      <c r="BY511" s="37"/>
      <c r="BZ511" s="37"/>
      <c r="CA511" s="130"/>
      <c r="CB511" s="188"/>
      <c r="CC511" s="189"/>
      <c r="CD511" s="189"/>
      <c r="CE511" s="130"/>
      <c r="CF511" s="188"/>
      <c r="CG511" s="188"/>
      <c r="CH511" s="189"/>
      <c r="CI511" s="189"/>
      <c r="CJ511" s="128">
        <f>CK511</f>
        <v>109984</v>
      </c>
      <c r="CK511" s="128">
        <f>CM511</f>
        <v>109984</v>
      </c>
      <c r="CL511" s="128"/>
      <c r="CM511" s="128">
        <f>CM512</f>
        <v>109984</v>
      </c>
      <c r="CN511" s="37"/>
      <c r="CO511" s="37"/>
    </row>
    <row r="512" spans="2:93" s="39" customFormat="1" ht="54" hidden="1" customHeight="1" x14ac:dyDescent="0.25">
      <c r="B512" s="209"/>
      <c r="C512" s="111" t="s">
        <v>31</v>
      </c>
      <c r="D512" s="193">
        <f t="shared" si="1412"/>
        <v>50000</v>
      </c>
      <c r="E512" s="182"/>
      <c r="F512" s="661">
        <f>F513</f>
        <v>50000</v>
      </c>
      <c r="G512" s="182"/>
      <c r="H512" s="189"/>
      <c r="I512" s="193">
        <f t="shared" si="1397"/>
        <v>0</v>
      </c>
      <c r="J512" s="569">
        <f t="shared" si="1398"/>
        <v>0</v>
      </c>
      <c r="K512" s="37"/>
      <c r="L512" s="569"/>
      <c r="M512" s="193">
        <v>0</v>
      </c>
      <c r="N512" s="569"/>
      <c r="O512" s="37"/>
      <c r="P512" s="37"/>
      <c r="Q512" s="37"/>
      <c r="R512" s="37"/>
      <c r="S512" s="193"/>
      <c r="T512" s="37"/>
      <c r="U512" s="581"/>
      <c r="V512" s="629"/>
      <c r="W512" s="193"/>
      <c r="X512" s="629"/>
      <c r="Y512" s="37"/>
      <c r="Z512" s="629"/>
      <c r="AA512" s="37"/>
      <c r="AB512" s="37"/>
      <c r="AC512" s="193">
        <f t="shared" si="1376"/>
        <v>0</v>
      </c>
      <c r="AD512" s="575">
        <f t="shared" si="1377"/>
        <v>0</v>
      </c>
      <c r="AE512" s="581"/>
      <c r="AF512" s="622"/>
      <c r="AG512" s="193"/>
      <c r="AH512" s="622">
        <f t="shared" si="1356"/>
        <v>0</v>
      </c>
      <c r="AI512" s="37"/>
      <c r="AJ512" s="37"/>
      <c r="AK512" s="193"/>
      <c r="AL512" s="37"/>
      <c r="AM512" s="37"/>
      <c r="AN512" s="37"/>
      <c r="AO512" s="37"/>
      <c r="AP512" s="37"/>
      <c r="AQ512" s="37"/>
      <c r="AR512" s="37"/>
      <c r="AS512" s="37"/>
      <c r="AT512" s="37"/>
      <c r="AU512" s="112">
        <f t="shared" ref="AU512:AU513" si="1418">AX512-F512</f>
        <v>0</v>
      </c>
      <c r="AV512" s="559">
        <f t="shared" ref="AV512:AV513" si="1419">AX512</f>
        <v>50000</v>
      </c>
      <c r="AW512" s="128"/>
      <c r="AX512" s="549">
        <f>AX513+AX514</f>
        <v>50000</v>
      </c>
      <c r="AY512" s="37"/>
      <c r="AZ512" s="37"/>
      <c r="BA512" s="102"/>
      <c r="BB512" s="37"/>
      <c r="BC512" s="37"/>
      <c r="BD512" s="37"/>
      <c r="BE512" s="130"/>
      <c r="BF512" s="130"/>
      <c r="BG512" s="37"/>
      <c r="BH512" s="37"/>
      <c r="BI512" s="130"/>
      <c r="BJ512" s="130"/>
      <c r="BK512" s="130"/>
      <c r="BL512" s="37"/>
      <c r="BM512" s="37"/>
      <c r="BN512" s="128">
        <f>BO512</f>
        <v>170000</v>
      </c>
      <c r="BO512" s="549">
        <f t="shared" ref="BO512:BO513" si="1420">BQ512</f>
        <v>170000</v>
      </c>
      <c r="BP512" s="128"/>
      <c r="BQ512" s="549">
        <f>BQ513+BQ514</f>
        <v>170000</v>
      </c>
      <c r="BR512" s="37"/>
      <c r="BS512" s="37"/>
      <c r="BT512" s="37"/>
      <c r="BU512" s="37"/>
      <c r="BV512" s="130"/>
      <c r="BW512" s="130"/>
      <c r="BX512" s="130"/>
      <c r="BY512" s="37"/>
      <c r="BZ512" s="37"/>
      <c r="CA512" s="130"/>
      <c r="CB512" s="188"/>
      <c r="CC512" s="189"/>
      <c r="CD512" s="189"/>
      <c r="CE512" s="130"/>
      <c r="CF512" s="188"/>
      <c r="CG512" s="188"/>
      <c r="CH512" s="189"/>
      <c r="CI512" s="189"/>
      <c r="CJ512" s="128">
        <f>CK512</f>
        <v>109984</v>
      </c>
      <c r="CK512" s="128">
        <f>CK513</f>
        <v>109984</v>
      </c>
      <c r="CL512" s="128"/>
      <c r="CM512" s="128">
        <f>CM513</f>
        <v>109984</v>
      </c>
      <c r="CN512" s="37"/>
      <c r="CO512" s="37"/>
    </row>
    <row r="513" spans="1:12248" s="39" customFormat="1" ht="32.25" hidden="1" customHeight="1" x14ac:dyDescent="0.25">
      <c r="B513" s="209"/>
      <c r="C513" s="124" t="s">
        <v>39</v>
      </c>
      <c r="D513" s="188">
        <f t="shared" si="1412"/>
        <v>50000</v>
      </c>
      <c r="E513" s="188"/>
      <c r="F513" s="188">
        <v>50000</v>
      </c>
      <c r="G513" s="189"/>
      <c r="H513" s="189"/>
      <c r="I513" s="188">
        <f t="shared" si="1397"/>
        <v>0</v>
      </c>
      <c r="J513" s="569">
        <f t="shared" si="1398"/>
        <v>0</v>
      </c>
      <c r="K513" s="37"/>
      <c r="L513" s="569"/>
      <c r="M513" s="188">
        <v>0</v>
      </c>
      <c r="N513" s="569"/>
      <c r="O513" s="37"/>
      <c r="P513" s="37"/>
      <c r="Q513" s="37"/>
      <c r="R513" s="37"/>
      <c r="S513" s="188"/>
      <c r="T513" s="37"/>
      <c r="U513" s="130"/>
      <c r="V513" s="629"/>
      <c r="W513" s="188"/>
      <c r="X513" s="629"/>
      <c r="Y513" s="37"/>
      <c r="Z513" s="629"/>
      <c r="AA513" s="37"/>
      <c r="AB513" s="37"/>
      <c r="AC513" s="188">
        <f t="shared" si="1376"/>
        <v>0</v>
      </c>
      <c r="AD513" s="575">
        <f t="shared" si="1377"/>
        <v>0</v>
      </c>
      <c r="AE513" s="130"/>
      <c r="AF513" s="622"/>
      <c r="AG513" s="188"/>
      <c r="AH513" s="622">
        <f t="shared" si="1356"/>
        <v>0</v>
      </c>
      <c r="AI513" s="37"/>
      <c r="AJ513" s="37"/>
      <c r="AK513" s="188"/>
      <c r="AL513" s="37"/>
      <c r="AM513" s="37"/>
      <c r="AN513" s="37"/>
      <c r="AO513" s="37"/>
      <c r="AP513" s="37"/>
      <c r="AQ513" s="37"/>
      <c r="AR513" s="37"/>
      <c r="AS513" s="37"/>
      <c r="AT513" s="37"/>
      <c r="AU513" s="112">
        <f t="shared" si="1418"/>
        <v>0</v>
      </c>
      <c r="AV513" s="130">
        <f t="shared" si="1419"/>
        <v>50000</v>
      </c>
      <c r="AW513" s="130"/>
      <c r="AX513" s="130">
        <v>50000</v>
      </c>
      <c r="AY513" s="37"/>
      <c r="AZ513" s="37"/>
      <c r="BA513" s="102"/>
      <c r="BB513" s="37"/>
      <c r="BC513" s="37"/>
      <c r="BD513" s="37"/>
      <c r="BE513" s="130"/>
      <c r="BF513" s="130"/>
      <c r="BG513" s="37"/>
      <c r="BH513" s="37"/>
      <c r="BI513" s="130"/>
      <c r="BJ513" s="130"/>
      <c r="BK513" s="130"/>
      <c r="BL513" s="37"/>
      <c r="BM513" s="37"/>
      <c r="BN513" s="130">
        <f>BQ513-BK513</f>
        <v>170000</v>
      </c>
      <c r="BO513" s="130">
        <f t="shared" si="1420"/>
        <v>170000</v>
      </c>
      <c r="BP513" s="130"/>
      <c r="BQ513" s="130">
        <v>170000</v>
      </c>
      <c r="BR513" s="37"/>
      <c r="BS513" s="37"/>
      <c r="BT513" s="37"/>
      <c r="BU513" s="37"/>
      <c r="BV513" s="130"/>
      <c r="BW513" s="130"/>
      <c r="BX513" s="130"/>
      <c r="BY513" s="37"/>
      <c r="BZ513" s="37"/>
      <c r="CA513" s="130"/>
      <c r="CB513" s="188"/>
      <c r="CC513" s="189"/>
      <c r="CD513" s="189"/>
      <c r="CE513" s="130"/>
      <c r="CF513" s="188"/>
      <c r="CG513" s="188"/>
      <c r="CH513" s="189"/>
      <c r="CI513" s="189"/>
      <c r="CJ513" s="130">
        <f>CK513</f>
        <v>109984</v>
      </c>
      <c r="CK513" s="130">
        <f>CM513</f>
        <v>109984</v>
      </c>
      <c r="CL513" s="130"/>
      <c r="CM513" s="130">
        <f>[7]Лист1!$D$3</f>
        <v>109984</v>
      </c>
      <c r="CN513" s="37"/>
      <c r="CO513" s="37"/>
    </row>
    <row r="514" spans="1:12248" s="39" customFormat="1" ht="32.25" hidden="1" customHeight="1" x14ac:dyDescent="0.25">
      <c r="B514" s="209"/>
      <c r="C514" s="551"/>
      <c r="D514" s="188"/>
      <c r="E514" s="188"/>
      <c r="F514" s="188"/>
      <c r="G514" s="189"/>
      <c r="H514" s="189"/>
      <c r="I514" s="188">
        <f t="shared" si="1397"/>
        <v>0</v>
      </c>
      <c r="J514" s="569" t="e">
        <f t="shared" si="1398"/>
        <v>#DIV/0!</v>
      </c>
      <c r="K514" s="37"/>
      <c r="L514" s="569"/>
      <c r="M514" s="188"/>
      <c r="N514" s="569"/>
      <c r="O514" s="37"/>
      <c r="P514" s="37"/>
      <c r="Q514" s="37"/>
      <c r="R514" s="37"/>
      <c r="S514" s="188"/>
      <c r="T514" s="37"/>
      <c r="U514" s="130"/>
      <c r="V514" s="629"/>
      <c r="W514" s="188"/>
      <c r="X514" s="629"/>
      <c r="Y514" s="37"/>
      <c r="Z514" s="629"/>
      <c r="AA514" s="37"/>
      <c r="AB514" s="37"/>
      <c r="AC514" s="188">
        <f t="shared" si="1376"/>
        <v>0</v>
      </c>
      <c r="AD514" s="575" t="e">
        <f t="shared" si="1377"/>
        <v>#DIV/0!</v>
      </c>
      <c r="AE514" s="130"/>
      <c r="AF514" s="622"/>
      <c r="AG514" s="188"/>
      <c r="AH514" s="622" t="e">
        <f t="shared" ref="AH514:AH565" si="1421">AG514/F514</f>
        <v>#DIV/0!</v>
      </c>
      <c r="AI514" s="37"/>
      <c r="AJ514" s="37"/>
      <c r="AK514" s="188"/>
      <c r="AL514" s="37"/>
      <c r="AM514" s="37"/>
      <c r="AN514" s="37"/>
      <c r="AO514" s="37"/>
      <c r="AP514" s="37"/>
      <c r="AQ514" s="37"/>
      <c r="AR514" s="37"/>
      <c r="AS514" s="37"/>
      <c r="AT514" s="37"/>
      <c r="AU514" s="112"/>
      <c r="AV514" s="130"/>
      <c r="AW514" s="130"/>
      <c r="AX514" s="130"/>
      <c r="AY514" s="37"/>
      <c r="AZ514" s="37"/>
      <c r="BA514" s="102"/>
      <c r="BB514" s="37"/>
      <c r="BC514" s="37"/>
      <c r="BD514" s="37"/>
      <c r="BE514" s="130"/>
      <c r="BF514" s="130"/>
      <c r="BG514" s="37"/>
      <c r="BH514" s="37"/>
      <c r="BI514" s="130"/>
      <c r="BJ514" s="130"/>
      <c r="BK514" s="130"/>
      <c r="BL514" s="37"/>
      <c r="BM514" s="37"/>
      <c r="BN514" s="130"/>
      <c r="BO514" s="130"/>
      <c r="BP514" s="130"/>
      <c r="BQ514" s="130"/>
      <c r="BR514" s="37"/>
      <c r="BS514" s="37"/>
      <c r="BT514" s="37"/>
      <c r="BU514" s="37"/>
      <c r="BV514" s="130"/>
      <c r="BW514" s="130"/>
      <c r="BX514" s="130"/>
      <c r="BY514" s="37"/>
      <c r="BZ514" s="37"/>
      <c r="CA514" s="130"/>
      <c r="CB514" s="188"/>
      <c r="CC514" s="189"/>
      <c r="CD514" s="189"/>
      <c r="CE514" s="130"/>
      <c r="CF514" s="188"/>
      <c r="CG514" s="188"/>
      <c r="CH514" s="189"/>
      <c r="CI514" s="189"/>
      <c r="CJ514" s="130"/>
      <c r="CK514" s="130"/>
      <c r="CL514" s="130"/>
      <c r="CM514" s="130"/>
      <c r="CN514" s="37"/>
      <c r="CO514" s="37"/>
    </row>
    <row r="515" spans="1:12248" s="39" customFormat="1" ht="123.75" customHeight="1" x14ac:dyDescent="0.25">
      <c r="B515" s="563" t="s">
        <v>424</v>
      </c>
      <c r="C515" s="138" t="s">
        <v>241</v>
      </c>
      <c r="D515" s="661">
        <f>F515</f>
        <v>6154.6596300000001</v>
      </c>
      <c r="E515" s="661"/>
      <c r="F515" s="661">
        <f>SUM(F516:F517)</f>
        <v>6154.6596300000001</v>
      </c>
      <c r="G515" s="189"/>
      <c r="H515" s="189"/>
      <c r="I515" s="661"/>
      <c r="J515" s="569"/>
      <c r="K515" s="37"/>
      <c r="L515" s="569"/>
      <c r="M515" s="661"/>
      <c r="N515" s="569"/>
      <c r="O515" s="37"/>
      <c r="P515" s="37"/>
      <c r="Q515" s="37"/>
      <c r="R515" s="37"/>
      <c r="S515" s="661"/>
      <c r="T515" s="37"/>
      <c r="U515" s="128"/>
      <c r="V515" s="629"/>
      <c r="W515" s="661"/>
      <c r="X515" s="629"/>
      <c r="Y515" s="37"/>
      <c r="Z515" s="629"/>
      <c r="AA515" s="37"/>
      <c r="AB515" s="37"/>
      <c r="AC515" s="661">
        <f t="shared" si="1376"/>
        <v>5975.7784499999998</v>
      </c>
      <c r="AD515" s="575">
        <f t="shared" si="1377"/>
        <v>0.97093565026275863</v>
      </c>
      <c r="AE515" s="128"/>
      <c r="AF515" s="622"/>
      <c r="AG515" s="661">
        <f>AG516</f>
        <v>5975.7784499999998</v>
      </c>
      <c r="AH515" s="622">
        <f t="shared" si="1421"/>
        <v>0.97093565026275863</v>
      </c>
      <c r="AI515" s="37"/>
      <c r="AJ515" s="37"/>
      <c r="AK515" s="661"/>
      <c r="AL515" s="37"/>
      <c r="AM515" s="37"/>
      <c r="AN515" s="37"/>
      <c r="AO515" s="37"/>
      <c r="AP515" s="37"/>
      <c r="AQ515" s="37"/>
      <c r="AR515" s="37"/>
      <c r="AS515" s="37"/>
      <c r="AT515" s="37"/>
      <c r="AU515" s="112"/>
      <c r="AV515" s="130"/>
      <c r="AW515" s="130"/>
      <c r="AX515" s="130"/>
      <c r="AY515" s="37"/>
      <c r="AZ515" s="37"/>
      <c r="BA515" s="102"/>
      <c r="BB515" s="37"/>
      <c r="BC515" s="37"/>
      <c r="BD515" s="37"/>
      <c r="BE515" s="130"/>
      <c r="BF515" s="130"/>
      <c r="BG515" s="37"/>
      <c r="BH515" s="37"/>
      <c r="BI515" s="130"/>
      <c r="BJ515" s="130"/>
      <c r="BK515" s="130"/>
      <c r="BL515" s="37"/>
      <c r="BM515" s="37"/>
      <c r="BN515" s="130"/>
      <c r="BO515" s="130"/>
      <c r="BP515" s="130"/>
      <c r="BQ515" s="130"/>
      <c r="BR515" s="37"/>
      <c r="BS515" s="37"/>
      <c r="BT515" s="37"/>
      <c r="BU515" s="37"/>
      <c r="BV515" s="130"/>
      <c r="BW515" s="130"/>
      <c r="BX515" s="130"/>
      <c r="BY515" s="37"/>
      <c r="BZ515" s="37"/>
      <c r="CA515" s="130"/>
      <c r="CB515" s="188"/>
      <c r="CC515" s="189"/>
      <c r="CD515" s="189"/>
      <c r="CE515" s="130"/>
      <c r="CF515" s="188"/>
      <c r="CG515" s="188"/>
      <c r="CH515" s="189"/>
      <c r="CI515" s="189"/>
      <c r="CJ515" s="130"/>
      <c r="CK515" s="130"/>
      <c r="CL515" s="130"/>
      <c r="CM515" s="130"/>
      <c r="CN515" s="37"/>
      <c r="CO515" s="37"/>
    </row>
    <row r="516" spans="1:12248" s="39" customFormat="1" ht="32.25" hidden="1" customHeight="1" x14ac:dyDescent="0.25">
      <c r="B516" s="209"/>
      <c r="C516" s="551" t="s">
        <v>108</v>
      </c>
      <c r="D516" s="188">
        <f>F516</f>
        <v>5975.7784499999998</v>
      </c>
      <c r="E516" s="188"/>
      <c r="F516" s="188">
        <v>5975.7784499999998</v>
      </c>
      <c r="G516" s="189"/>
      <c r="H516" s="189"/>
      <c r="I516" s="188"/>
      <c r="J516" s="569"/>
      <c r="K516" s="37"/>
      <c r="L516" s="569"/>
      <c r="M516" s="188"/>
      <c r="N516" s="569"/>
      <c r="O516" s="37"/>
      <c r="P516" s="37"/>
      <c r="Q516" s="37"/>
      <c r="R516" s="37"/>
      <c r="S516" s="188"/>
      <c r="T516" s="37"/>
      <c r="U516" s="130"/>
      <c r="V516" s="629" t="e">
        <f t="shared" ref="V516" si="1422">U516/E516</f>
        <v>#DIV/0!</v>
      </c>
      <c r="W516" s="188"/>
      <c r="X516" s="629">
        <f t="shared" ref="X516:X551" si="1423">W516/F516</f>
        <v>0</v>
      </c>
      <c r="Y516" s="37"/>
      <c r="Z516" s="629"/>
      <c r="AA516" s="37"/>
      <c r="AB516" s="37"/>
      <c r="AC516" s="188">
        <f t="shared" si="1376"/>
        <v>5975.7784499999998</v>
      </c>
      <c r="AD516" s="575">
        <f t="shared" si="1377"/>
        <v>1</v>
      </c>
      <c r="AE516" s="130"/>
      <c r="AF516" s="622"/>
      <c r="AG516" s="188">
        <v>5975.7784499999998</v>
      </c>
      <c r="AH516" s="622">
        <f t="shared" si="1421"/>
        <v>1</v>
      </c>
      <c r="AI516" s="37"/>
      <c r="AJ516" s="37"/>
      <c r="AK516" s="188"/>
      <c r="AL516" s="37"/>
      <c r="AM516" s="37"/>
      <c r="AN516" s="37"/>
      <c r="AO516" s="37"/>
      <c r="AP516" s="37"/>
      <c r="AQ516" s="37"/>
      <c r="AR516" s="37"/>
      <c r="AS516" s="37"/>
      <c r="AT516" s="37"/>
      <c r="AU516" s="112"/>
      <c r="AV516" s="130"/>
      <c r="AW516" s="130"/>
      <c r="AX516" s="130"/>
      <c r="AY516" s="37"/>
      <c r="AZ516" s="37"/>
      <c r="BA516" s="102"/>
      <c r="BB516" s="37"/>
      <c r="BC516" s="37"/>
      <c r="BD516" s="37"/>
      <c r="BE516" s="130"/>
      <c r="BF516" s="130"/>
      <c r="BG516" s="37"/>
      <c r="BH516" s="37"/>
      <c r="BI516" s="130"/>
      <c r="BJ516" s="130"/>
      <c r="BK516" s="130"/>
      <c r="BL516" s="37"/>
      <c r="BM516" s="37"/>
      <c r="BN516" s="130"/>
      <c r="BO516" s="130"/>
      <c r="BP516" s="130"/>
      <c r="BQ516" s="130"/>
      <c r="BR516" s="37"/>
      <c r="BS516" s="37"/>
      <c r="BT516" s="37"/>
      <c r="BU516" s="37"/>
      <c r="BV516" s="130"/>
      <c r="BW516" s="130"/>
      <c r="BX516" s="130"/>
      <c r="BY516" s="37"/>
      <c r="BZ516" s="37"/>
      <c r="CA516" s="130"/>
      <c r="CB516" s="188"/>
      <c r="CC516" s="189"/>
      <c r="CD516" s="189"/>
      <c r="CE516" s="130"/>
      <c r="CF516" s="188"/>
      <c r="CG516" s="188"/>
      <c r="CH516" s="189"/>
      <c r="CI516" s="189"/>
      <c r="CJ516" s="130"/>
      <c r="CK516" s="130"/>
      <c r="CL516" s="130"/>
      <c r="CM516" s="130"/>
      <c r="CN516" s="37"/>
      <c r="CO516" s="37"/>
    </row>
    <row r="517" spans="1:12248" s="39" customFormat="1" ht="32.25" hidden="1" customHeight="1" x14ac:dyDescent="0.25">
      <c r="B517" s="209"/>
      <c r="C517" s="551" t="s">
        <v>488</v>
      </c>
      <c r="D517" s="188">
        <f>F517</f>
        <v>178.88118</v>
      </c>
      <c r="E517" s="188"/>
      <c r="F517" s="188">
        <v>178.88118</v>
      </c>
      <c r="G517" s="189"/>
      <c r="H517" s="189"/>
      <c r="I517" s="188"/>
      <c r="J517" s="569"/>
      <c r="K517" s="37"/>
      <c r="L517" s="569"/>
      <c r="M517" s="188"/>
      <c r="N517" s="569"/>
      <c r="O517" s="37"/>
      <c r="P517" s="37"/>
      <c r="Q517" s="37"/>
      <c r="R517" s="37"/>
      <c r="S517" s="188"/>
      <c r="T517" s="37"/>
      <c r="U517" s="130"/>
      <c r="V517" s="629"/>
      <c r="W517" s="188"/>
      <c r="X517" s="629"/>
      <c r="Y517" s="37"/>
      <c r="Z517" s="629"/>
      <c r="AA517" s="37"/>
      <c r="AB517" s="37"/>
      <c r="AC517" s="188"/>
      <c r="AD517" s="575"/>
      <c r="AE517" s="130"/>
      <c r="AF517" s="622"/>
      <c r="AG517" s="188"/>
      <c r="AH517" s="622"/>
      <c r="AI517" s="37"/>
      <c r="AJ517" s="37"/>
      <c r="AK517" s="188"/>
      <c r="AL517" s="37"/>
      <c r="AM517" s="37"/>
      <c r="AN517" s="37"/>
      <c r="AO517" s="37"/>
      <c r="AP517" s="37"/>
      <c r="AQ517" s="37"/>
      <c r="AR517" s="37"/>
      <c r="AS517" s="37"/>
      <c r="AT517" s="37"/>
      <c r="AU517" s="112"/>
      <c r="AV517" s="130"/>
      <c r="AW517" s="130"/>
      <c r="AX517" s="130"/>
      <c r="AY517" s="37"/>
      <c r="AZ517" s="37"/>
      <c r="BA517" s="102"/>
      <c r="BB517" s="37"/>
      <c r="BC517" s="37"/>
      <c r="BD517" s="37"/>
      <c r="BE517" s="130"/>
      <c r="BF517" s="130"/>
      <c r="BG517" s="37"/>
      <c r="BH517" s="37"/>
      <c r="BI517" s="130"/>
      <c r="BJ517" s="130"/>
      <c r="BK517" s="130"/>
      <c r="BL517" s="37"/>
      <c r="BM517" s="37"/>
      <c r="BN517" s="130"/>
      <c r="BO517" s="130"/>
      <c r="BP517" s="130"/>
      <c r="BQ517" s="130"/>
      <c r="BR517" s="37"/>
      <c r="BS517" s="37"/>
      <c r="BT517" s="37"/>
      <c r="BU517" s="37"/>
      <c r="BV517" s="130"/>
      <c r="BW517" s="130"/>
      <c r="BX517" s="130"/>
      <c r="BY517" s="37"/>
      <c r="BZ517" s="37"/>
      <c r="CA517" s="130"/>
      <c r="CB517" s="188"/>
      <c r="CC517" s="189"/>
      <c r="CD517" s="189"/>
      <c r="CE517" s="130"/>
      <c r="CF517" s="188"/>
      <c r="CG517" s="188"/>
      <c r="CH517" s="189"/>
      <c r="CI517" s="189"/>
      <c r="CJ517" s="130"/>
      <c r="CK517" s="130"/>
      <c r="CL517" s="130"/>
      <c r="CM517" s="130"/>
      <c r="CN517" s="37"/>
      <c r="CO517" s="37"/>
    </row>
    <row r="518" spans="1:12248" s="473" customFormat="1" ht="54" customHeight="1" x14ac:dyDescent="0.25">
      <c r="B518" s="474" t="s">
        <v>62</v>
      </c>
      <c r="C518" s="532" t="s">
        <v>230</v>
      </c>
      <c r="D518" s="476">
        <f>E518+F518+G518+H518</f>
        <v>2383017.9625000004</v>
      </c>
      <c r="E518" s="476"/>
      <c r="F518" s="476">
        <f>F519+F520</f>
        <v>2383017.9625000004</v>
      </c>
      <c r="G518" s="476"/>
      <c r="H518" s="476"/>
      <c r="I518" s="476">
        <f t="shared" si="1397"/>
        <v>695461.65298000001</v>
      </c>
      <c r="J518" s="571">
        <f t="shared" si="1398"/>
        <v>0.29184070952213809</v>
      </c>
      <c r="K518" s="803"/>
      <c r="L518" s="571"/>
      <c r="M518" s="476">
        <f>M519+M520</f>
        <v>695461.65298000001</v>
      </c>
      <c r="N518" s="571">
        <f>M518/F518</f>
        <v>0.29184070952213809</v>
      </c>
      <c r="O518" s="803"/>
      <c r="P518" s="803"/>
      <c r="Q518" s="803"/>
      <c r="R518" s="803"/>
      <c r="S518" s="476">
        <f>W518</f>
        <v>1136637.2258599999</v>
      </c>
      <c r="T518" s="571">
        <f>S518/D518</f>
        <v>0.47697383894981854</v>
      </c>
      <c r="U518" s="803"/>
      <c r="V518" s="616"/>
      <c r="W518" s="476">
        <f>W519+W520</f>
        <v>1136637.2258599999</v>
      </c>
      <c r="X518" s="571">
        <f t="shared" si="1423"/>
        <v>0.47697383894981854</v>
      </c>
      <c r="Y518" s="803"/>
      <c r="Z518" s="616"/>
      <c r="AA518" s="803"/>
      <c r="AB518" s="803"/>
      <c r="AC518" s="476">
        <f t="shared" si="1376"/>
        <v>1592018.1627400001</v>
      </c>
      <c r="AD518" s="571">
        <f t="shared" si="1377"/>
        <v>0.66806804975562573</v>
      </c>
      <c r="AE518" s="803"/>
      <c r="AF518" s="639"/>
      <c r="AG518" s="476">
        <f>AG519+AG520</f>
        <v>1592018.1627400001</v>
      </c>
      <c r="AH518" s="639">
        <f t="shared" si="1421"/>
        <v>0.66806804975562573</v>
      </c>
      <c r="AI518" s="803"/>
      <c r="AJ518" s="803"/>
      <c r="AK518" s="476"/>
      <c r="AL518" s="803"/>
      <c r="AM518" s="803"/>
      <c r="AN518" s="803"/>
      <c r="AO518" s="803"/>
      <c r="AP518" s="803"/>
      <c r="AQ518" s="803"/>
      <c r="AR518" s="803"/>
      <c r="AS518" s="803"/>
      <c r="AT518" s="803"/>
      <c r="AU518" s="476">
        <f>AU519+AU520</f>
        <v>1.4689999632537365E-2</v>
      </c>
      <c r="AV518" s="803">
        <f>AW518+AX518+AY518+AZ518</f>
        <v>2383017.97719</v>
      </c>
      <c r="AW518" s="803">
        <f>AW519+AW520</f>
        <v>0</v>
      </c>
      <c r="AX518" s="476">
        <f>AX519+AX520</f>
        <v>2383017.97719</v>
      </c>
      <c r="AY518" s="803"/>
      <c r="AZ518" s="803">
        <f>AZ519+AZ520</f>
        <v>0</v>
      </c>
      <c r="BA518" s="803">
        <f t="shared" si="1401"/>
        <v>0</v>
      </c>
      <c r="BB518" s="803">
        <f>BB519+BB520</f>
        <v>0</v>
      </c>
      <c r="BC518" s="803"/>
      <c r="BD518" s="803"/>
      <c r="BE518" s="803">
        <f t="shared" si="1393"/>
        <v>0</v>
      </c>
      <c r="BF518" s="803">
        <f>BF519+BF520</f>
        <v>0</v>
      </c>
      <c r="BG518" s="803"/>
      <c r="BH518" s="803"/>
      <c r="BI518" s="803">
        <f>BJ518+BK518+BL518+BM518</f>
        <v>1875139.1595999999</v>
      </c>
      <c r="BJ518" s="803">
        <f>BJ519+BJ520</f>
        <v>0</v>
      </c>
      <c r="BK518" s="803">
        <f>BK519+BK520</f>
        <v>1875139.1595999999</v>
      </c>
      <c r="BL518" s="803"/>
      <c r="BM518" s="803">
        <f>BM519+BM520</f>
        <v>0</v>
      </c>
      <c r="BN518" s="803">
        <f>BN519+BN520</f>
        <v>0</v>
      </c>
      <c r="BO518" s="803">
        <f>BP518+BQ518+BR518+BS518</f>
        <v>1875139.1595999999</v>
      </c>
      <c r="BP518" s="803">
        <f>BP519+BP520</f>
        <v>0</v>
      </c>
      <c r="BQ518" s="803">
        <f>BQ519+BQ520</f>
        <v>1875139.1595999999</v>
      </c>
      <c r="BR518" s="803"/>
      <c r="BS518" s="803">
        <f>BS519+BS520</f>
        <v>0</v>
      </c>
      <c r="BT518" s="803">
        <f t="shared" si="1402"/>
        <v>0</v>
      </c>
      <c r="BU518" s="803"/>
      <c r="BV518" s="803">
        <f>BW518+BX518+BY518+BZ518</f>
        <v>2835780.6395699997</v>
      </c>
      <c r="BW518" s="803">
        <f>BW519+BW520</f>
        <v>0</v>
      </c>
      <c r="BX518" s="803">
        <f>BX519+BX520</f>
        <v>2835780.6395699997</v>
      </c>
      <c r="BY518" s="803"/>
      <c r="BZ518" s="803">
        <f>BZ519+BZ520</f>
        <v>0</v>
      </c>
      <c r="CA518" s="803">
        <f t="shared" ref="CA518:CA520" si="1424">CB518</f>
        <v>0</v>
      </c>
      <c r="CB518" s="803">
        <f>CB519+CB520</f>
        <v>0</v>
      </c>
      <c r="CC518" s="476"/>
      <c r="CD518" s="476"/>
      <c r="CE518" s="803">
        <f>CG518</f>
        <v>684544.72393999994</v>
      </c>
      <c r="CF518" s="803">
        <f>CF519+CF520</f>
        <v>0</v>
      </c>
      <c r="CG518" s="803">
        <f>CG519+CG520</f>
        <v>684544.72393999994</v>
      </c>
      <c r="CH518" s="476">
        <f t="shared" ref="CH518:CH520" si="1425">BY518</f>
        <v>0</v>
      </c>
      <c r="CI518" s="476"/>
      <c r="CJ518" s="803">
        <f>CJ519+CJ520</f>
        <v>0</v>
      </c>
      <c r="CK518" s="803">
        <f>CL518+CM518+CN518+CO518</f>
        <v>684544.72393999994</v>
      </c>
      <c r="CL518" s="803">
        <f>CL519+CL520</f>
        <v>0</v>
      </c>
      <c r="CM518" s="803">
        <f>CM519+CM520</f>
        <v>684544.72393999994</v>
      </c>
      <c r="CN518" s="803"/>
      <c r="CO518" s="803">
        <f>CO519+CO520</f>
        <v>0</v>
      </c>
    </row>
    <row r="519" spans="1:12248" s="22" customFormat="1" ht="41.25" customHeight="1" x14ac:dyDescent="0.25">
      <c r="B519" s="206"/>
      <c r="C519" s="111" t="s">
        <v>31</v>
      </c>
      <c r="D519" s="193">
        <f>E519+F519+G519+H519</f>
        <v>19541.752500000002</v>
      </c>
      <c r="E519" s="193"/>
      <c r="F519" s="193">
        <f>F523+F534+F543</f>
        <v>19541.752500000002</v>
      </c>
      <c r="G519" s="193"/>
      <c r="H519" s="193"/>
      <c r="I519" s="193">
        <f t="shared" si="1397"/>
        <v>46.652979999999999</v>
      </c>
      <c r="J519" s="569">
        <f t="shared" si="1398"/>
        <v>2.3873488316874343E-3</v>
      </c>
      <c r="K519" s="112"/>
      <c r="L519" s="569"/>
      <c r="M519" s="193">
        <f>M523+M534+M543</f>
        <v>46.652979999999999</v>
      </c>
      <c r="N519" s="569">
        <f t="shared" ref="N519:N520" si="1426">M519/F519</f>
        <v>2.3873488316874343E-3</v>
      </c>
      <c r="O519" s="112"/>
      <c r="P519" s="112"/>
      <c r="Q519" s="112"/>
      <c r="R519" s="112"/>
      <c r="S519" s="193">
        <f>W519</f>
        <v>46.652979999999999</v>
      </c>
      <c r="T519" s="569">
        <f t="shared" ref="T519:T520" si="1427">S519/D519</f>
        <v>2.3873488316874343E-3</v>
      </c>
      <c r="U519" s="112"/>
      <c r="V519" s="629"/>
      <c r="W519" s="193">
        <f>W523+W534+W543</f>
        <v>46.652979999999999</v>
      </c>
      <c r="X519" s="569">
        <f t="shared" si="1423"/>
        <v>2.3873488316874343E-3</v>
      </c>
      <c r="Y519" s="112"/>
      <c r="Z519" s="629"/>
      <c r="AA519" s="112"/>
      <c r="AB519" s="112"/>
      <c r="AC519" s="193">
        <f t="shared" si="1376"/>
        <v>15317.523740000001</v>
      </c>
      <c r="AD519" s="575">
        <f t="shared" si="1377"/>
        <v>0.78383572507122878</v>
      </c>
      <c r="AE519" s="112"/>
      <c r="AF519" s="622"/>
      <c r="AG519" s="193">
        <f>AG523+AG534+AG543</f>
        <v>15317.523740000001</v>
      </c>
      <c r="AH519" s="622">
        <f t="shared" si="1421"/>
        <v>0.78383572507122878</v>
      </c>
      <c r="AI519" s="112"/>
      <c r="AJ519" s="112"/>
      <c r="AK519" s="193"/>
      <c r="AL519" s="112"/>
      <c r="AM519" s="112"/>
      <c r="AN519" s="112"/>
      <c r="AO519" s="112"/>
      <c r="AP519" s="112"/>
      <c r="AQ519" s="112"/>
      <c r="AR519" s="112"/>
      <c r="AS519" s="112"/>
      <c r="AT519" s="112"/>
      <c r="AU519" s="112">
        <f>AV519-D519</f>
        <v>0</v>
      </c>
      <c r="AV519" s="112">
        <f>AW519+AX519+AY519+AZ519</f>
        <v>19541.752500000002</v>
      </c>
      <c r="AW519" s="112">
        <f>AW523+AW534+AW543</f>
        <v>0</v>
      </c>
      <c r="AX519" s="193">
        <f>AX523+AX534+AX543</f>
        <v>19541.752500000002</v>
      </c>
      <c r="AY519" s="307"/>
      <c r="AZ519" s="307"/>
      <c r="BA519" s="112">
        <f t="shared" si="1401"/>
        <v>0</v>
      </c>
      <c r="BB519" s="112">
        <f>BB523+BB534+BB543</f>
        <v>0</v>
      </c>
      <c r="BC519" s="307"/>
      <c r="BD519" s="307"/>
      <c r="BE519" s="112">
        <f t="shared" si="1393"/>
        <v>0</v>
      </c>
      <c r="BF519" s="112">
        <f>BF523+BF534+BF543</f>
        <v>0</v>
      </c>
      <c r="BG519" s="307"/>
      <c r="BH519" s="307"/>
      <c r="BI519" s="112">
        <f>BJ519+BK519+BL519+BM519</f>
        <v>658533.15960000001</v>
      </c>
      <c r="BJ519" s="112">
        <f>BJ523+BJ534+BJ543</f>
        <v>0</v>
      </c>
      <c r="BK519" s="112">
        <f>BK523+BK534+BK543</f>
        <v>658533.15960000001</v>
      </c>
      <c r="BL519" s="307"/>
      <c r="BM519" s="307"/>
      <c r="BN519" s="112">
        <f>BO519-BI519</f>
        <v>0</v>
      </c>
      <c r="BO519" s="112">
        <f>BP519+BQ519+BR519+BS519</f>
        <v>658533.15960000001</v>
      </c>
      <c r="BP519" s="112">
        <f>BP523+BP534+BP543</f>
        <v>0</v>
      </c>
      <c r="BQ519" s="112">
        <f>BQ523+BQ534+BQ543</f>
        <v>658533.15960000001</v>
      </c>
      <c r="BR519" s="307"/>
      <c r="BS519" s="307"/>
      <c r="BT519" s="307">
        <f t="shared" si="1402"/>
        <v>0</v>
      </c>
      <c r="BU519" s="307"/>
      <c r="BV519" s="112">
        <f>BW519+BX519+BY519+BZ519</f>
        <v>2835780.6395699997</v>
      </c>
      <c r="BW519" s="112">
        <f>BW523+BW534+BW543</f>
        <v>0</v>
      </c>
      <c r="BX519" s="112">
        <f>BX523+BX534+BX543</f>
        <v>2835780.6395699997</v>
      </c>
      <c r="BY519" s="307"/>
      <c r="BZ519" s="307"/>
      <c r="CA519" s="112">
        <f t="shared" si="1424"/>
        <v>0</v>
      </c>
      <c r="CB519" s="193">
        <f>CB523+CB534+CB543</f>
        <v>0</v>
      </c>
      <c r="CC519" s="194"/>
      <c r="CD519" s="194"/>
      <c r="CE519" s="112">
        <f>CG519</f>
        <v>684544.72393999994</v>
      </c>
      <c r="CF519" s="193">
        <f>CF523+CF534+CF543</f>
        <v>0</v>
      </c>
      <c r="CG519" s="112">
        <f>CG523+CG534+CG543</f>
        <v>684544.72393999994</v>
      </c>
      <c r="CH519" s="194">
        <f t="shared" si="1425"/>
        <v>0</v>
      </c>
      <c r="CI519" s="194"/>
      <c r="CJ519" s="112">
        <f>CK519-CE519</f>
        <v>0</v>
      </c>
      <c r="CK519" s="112">
        <f>CL519+CM519+CN519+CO519</f>
        <v>684544.72393999994</v>
      </c>
      <c r="CL519" s="112">
        <f>CL523+CL534+CL543</f>
        <v>0</v>
      </c>
      <c r="CM519" s="112">
        <f>CM523+CM534+CM543</f>
        <v>684544.72393999994</v>
      </c>
      <c r="CN519" s="307"/>
      <c r="CO519" s="307"/>
    </row>
    <row r="520" spans="1:12248" s="473" customFormat="1" ht="54" customHeight="1" x14ac:dyDescent="0.25">
      <c r="B520" s="474"/>
      <c r="C520" s="532" t="s">
        <v>240</v>
      </c>
      <c r="D520" s="476">
        <f>E520+F520+G520+H520</f>
        <v>2363476.2100000004</v>
      </c>
      <c r="E520" s="476"/>
      <c r="F520" s="476">
        <f>F527+F538+F546</f>
        <v>2363476.2100000004</v>
      </c>
      <c r="G520" s="476"/>
      <c r="H520" s="476"/>
      <c r="I520" s="476">
        <f t="shared" si="1397"/>
        <v>695415</v>
      </c>
      <c r="J520" s="571">
        <f t="shared" si="1398"/>
        <v>0.29423397496351356</v>
      </c>
      <c r="K520" s="803"/>
      <c r="L520" s="571"/>
      <c r="M520" s="476">
        <f>M527+M538+M546</f>
        <v>695415</v>
      </c>
      <c r="N520" s="571">
        <f t="shared" si="1426"/>
        <v>0.29423397496351356</v>
      </c>
      <c r="O520" s="803"/>
      <c r="P520" s="803"/>
      <c r="Q520" s="803"/>
      <c r="R520" s="803"/>
      <c r="S520" s="476">
        <f>W520</f>
        <v>1136590.5728799999</v>
      </c>
      <c r="T520" s="571">
        <f t="shared" si="1427"/>
        <v>0.4808978267143208</v>
      </c>
      <c r="U520" s="803"/>
      <c r="V520" s="616"/>
      <c r="W520" s="476">
        <f>W527+W538+W546</f>
        <v>1136590.5728799999</v>
      </c>
      <c r="X520" s="571">
        <f t="shared" si="1423"/>
        <v>0.4808978267143208</v>
      </c>
      <c r="Y520" s="803"/>
      <c r="Z520" s="616"/>
      <c r="AA520" s="803"/>
      <c r="AB520" s="803"/>
      <c r="AC520" s="476">
        <f t="shared" si="1376"/>
        <v>1576700.639</v>
      </c>
      <c r="AD520" s="571">
        <f t="shared" si="1377"/>
        <v>0.66711085659711367</v>
      </c>
      <c r="AE520" s="803"/>
      <c r="AF520" s="639"/>
      <c r="AG520" s="476">
        <f>AG527+AG538+AG546</f>
        <v>1576700.639</v>
      </c>
      <c r="AH520" s="639">
        <f t="shared" si="1421"/>
        <v>0.66711085659711367</v>
      </c>
      <c r="AI520" s="803"/>
      <c r="AJ520" s="803"/>
      <c r="AK520" s="476"/>
      <c r="AL520" s="803"/>
      <c r="AM520" s="803"/>
      <c r="AN520" s="803"/>
      <c r="AO520" s="803"/>
      <c r="AP520" s="803"/>
      <c r="AQ520" s="803"/>
      <c r="AR520" s="803"/>
      <c r="AS520" s="803"/>
      <c r="AT520" s="803"/>
      <c r="AU520" s="476">
        <f>AV520-D520</f>
        <v>1.4689999632537365E-2</v>
      </c>
      <c r="AV520" s="803">
        <f>AW520+AX520+AY520+AZ520</f>
        <v>2363476.2246900001</v>
      </c>
      <c r="AW520" s="803">
        <f>AW527+AW538+AW546</f>
        <v>0</v>
      </c>
      <c r="AX520" s="476">
        <f>AX527+AX538+AX546</f>
        <v>2363476.2246900001</v>
      </c>
      <c r="AY520" s="803"/>
      <c r="AZ520" s="803"/>
      <c r="BA520" s="803">
        <f t="shared" si="1401"/>
        <v>0</v>
      </c>
      <c r="BB520" s="803"/>
      <c r="BC520" s="803"/>
      <c r="BD520" s="803"/>
      <c r="BE520" s="803">
        <f t="shared" si="1393"/>
        <v>0</v>
      </c>
      <c r="BF520" s="803">
        <f>E520</f>
        <v>0</v>
      </c>
      <c r="BG520" s="803"/>
      <c r="BH520" s="803"/>
      <c r="BI520" s="803">
        <f>BJ520+BK520+BL520+BM520</f>
        <v>1216606</v>
      </c>
      <c r="BJ520" s="803">
        <f>BJ527+BJ538+BJ546</f>
        <v>0</v>
      </c>
      <c r="BK520" s="803">
        <f>BK527+BK538+BK546</f>
        <v>1216606</v>
      </c>
      <c r="BL520" s="803"/>
      <c r="BM520" s="803"/>
      <c r="BN520" s="803">
        <f>BO520-BI520</f>
        <v>0</v>
      </c>
      <c r="BO520" s="803">
        <f>BP520+BQ520+BR520+BS520</f>
        <v>1216605.9999999998</v>
      </c>
      <c r="BP520" s="803">
        <f>BP527+BP538+BP546</f>
        <v>0</v>
      </c>
      <c r="BQ520" s="803">
        <f>BQ527+BQ538+BQ546</f>
        <v>1216605.9999999998</v>
      </c>
      <c r="BR520" s="803"/>
      <c r="BS520" s="803"/>
      <c r="BT520" s="803">
        <f t="shared" si="1402"/>
        <v>0</v>
      </c>
      <c r="BU520" s="803"/>
      <c r="BV520" s="803">
        <f>BW520+BX520+BY520+BZ520</f>
        <v>0</v>
      </c>
      <c r="BW520" s="803">
        <f>BW527+BW538+BW546</f>
        <v>0</v>
      </c>
      <c r="BX520" s="803">
        <f>BX527+BX538+BX546</f>
        <v>0</v>
      </c>
      <c r="BY520" s="803"/>
      <c r="BZ520" s="803"/>
      <c r="CA520" s="803">
        <f t="shared" si="1424"/>
        <v>0</v>
      </c>
      <c r="CB520" s="803">
        <f>CB527+CB538+CB546</f>
        <v>0</v>
      </c>
      <c r="CC520" s="476"/>
      <c r="CD520" s="476"/>
      <c r="CE520" s="803">
        <f t="shared" ref="CE520" si="1428">CF520+CH520+CI520</f>
        <v>0</v>
      </c>
      <c r="CF520" s="803">
        <f>CF527+CF538+CF546</f>
        <v>0</v>
      </c>
      <c r="CG520" s="803"/>
      <c r="CH520" s="476">
        <f t="shared" si="1425"/>
        <v>0</v>
      </c>
      <c r="CI520" s="476"/>
      <c r="CJ520" s="803">
        <f>0</f>
        <v>0</v>
      </c>
      <c r="CK520" s="803">
        <f>CL520+CM520+CN520+CO520</f>
        <v>0</v>
      </c>
      <c r="CL520" s="803">
        <f>CL527+CL538+CL546</f>
        <v>0</v>
      </c>
      <c r="CM520" s="803">
        <f>CM527+CM538+CM546</f>
        <v>0</v>
      </c>
      <c r="CN520" s="803"/>
      <c r="CO520" s="803"/>
    </row>
    <row r="521" spans="1:12248" s="49" customFormat="1" ht="24.75" customHeight="1" x14ac:dyDescent="0.25">
      <c r="B521" s="210"/>
      <c r="C521" s="138" t="s">
        <v>37</v>
      </c>
      <c r="D521" s="276"/>
      <c r="E521" s="276"/>
      <c r="F521" s="276"/>
      <c r="G521" s="276"/>
      <c r="H521" s="276"/>
      <c r="I521" s="276"/>
      <c r="J521" s="43"/>
      <c r="K521" s="43"/>
      <c r="L521" s="43"/>
      <c r="M521" s="276"/>
      <c r="N521" s="43"/>
      <c r="O521" s="43"/>
      <c r="P521" s="43"/>
      <c r="Q521" s="43"/>
      <c r="R521" s="43"/>
      <c r="S521" s="276"/>
      <c r="T521" s="43"/>
      <c r="U521" s="43"/>
      <c r="V521" s="629"/>
      <c r="W521" s="276"/>
      <c r="X521" s="629"/>
      <c r="Y521" s="43"/>
      <c r="Z521" s="629"/>
      <c r="AA521" s="43"/>
      <c r="AB521" s="43"/>
      <c r="AC521" s="276"/>
      <c r="AD521" s="575"/>
      <c r="AE521" s="43"/>
      <c r="AF521" s="622"/>
      <c r="AG521" s="276"/>
      <c r="AH521" s="622"/>
      <c r="AI521" s="43"/>
      <c r="AJ521" s="43"/>
      <c r="AK521" s="276"/>
      <c r="AL521" s="43"/>
      <c r="AM521" s="43"/>
      <c r="AN521" s="43"/>
      <c r="AO521" s="43"/>
      <c r="AP521" s="43"/>
      <c r="AQ521" s="43"/>
      <c r="AR521" s="43"/>
      <c r="AS521" s="43"/>
      <c r="AT521" s="43"/>
      <c r="AU521" s="128"/>
      <c r="AV521" s="43"/>
      <c r="AW521" s="43"/>
      <c r="AX521" s="43"/>
      <c r="AY521" s="43"/>
      <c r="AZ521" s="43"/>
      <c r="BA521" s="102"/>
      <c r="BB521" s="43"/>
      <c r="BC521" s="43"/>
      <c r="BD521" s="43"/>
      <c r="BE521" s="300"/>
      <c r="BF521" s="300"/>
      <c r="BG521" s="43"/>
      <c r="BH521" s="43"/>
      <c r="BI521" s="43"/>
      <c r="BJ521" s="43"/>
      <c r="BK521" s="43"/>
      <c r="BL521" s="43"/>
      <c r="BM521" s="43"/>
      <c r="BN521" s="43"/>
      <c r="BO521" s="43"/>
      <c r="BP521" s="43"/>
      <c r="BQ521" s="43"/>
      <c r="BR521" s="43"/>
      <c r="BS521" s="43"/>
      <c r="BT521" s="43"/>
      <c r="BU521" s="43"/>
      <c r="BV521" s="43"/>
      <c r="BW521" s="43"/>
      <c r="BX521" s="43"/>
      <c r="BY521" s="43"/>
      <c r="BZ521" s="43"/>
      <c r="CA521" s="43"/>
      <c r="CB521" s="276"/>
      <c r="CC521" s="276"/>
      <c r="CD521" s="276"/>
      <c r="CE521" s="43"/>
      <c r="CF521" s="276"/>
      <c r="CG521" s="276"/>
      <c r="CH521" s="276"/>
      <c r="CI521" s="276"/>
      <c r="CJ521" s="43"/>
      <c r="CK521" s="43"/>
      <c r="CL521" s="43"/>
      <c r="CM521" s="43"/>
      <c r="CN521" s="43"/>
      <c r="CO521" s="43"/>
    </row>
    <row r="522" spans="1:12248" s="645" customFormat="1" ht="109.5" customHeight="1" x14ac:dyDescent="0.3">
      <c r="A522" s="407"/>
      <c r="B522" s="441" t="s">
        <v>34</v>
      </c>
      <c r="C522" s="440" t="s">
        <v>231</v>
      </c>
      <c r="D522" s="412">
        <f>E522+F522+G522</f>
        <v>1538446.6400000001</v>
      </c>
      <c r="E522" s="412"/>
      <c r="F522" s="412">
        <f>F523+F527</f>
        <v>1538446.6400000001</v>
      </c>
      <c r="G522" s="412"/>
      <c r="H522" s="412"/>
      <c r="I522" s="412">
        <f>M522</f>
        <v>490572.82256</v>
      </c>
      <c r="J522" s="570">
        <f>I522/D522</f>
        <v>0.31887542265359298</v>
      </c>
      <c r="K522" s="413"/>
      <c r="L522" s="570"/>
      <c r="M522" s="412">
        <f>M523+M527</f>
        <v>490572.82256</v>
      </c>
      <c r="N522" s="570">
        <f t="shared" ref="N522:N528" si="1429">M522/F522</f>
        <v>0.31887542265359298</v>
      </c>
      <c r="O522" s="413"/>
      <c r="P522" s="413"/>
      <c r="Q522" s="413"/>
      <c r="R522" s="413"/>
      <c r="S522" s="412">
        <f>W522</f>
        <v>654938.08770000003</v>
      </c>
      <c r="T522" s="628">
        <f>S522/D522</f>
        <v>0.42571387961821022</v>
      </c>
      <c r="U522" s="413"/>
      <c r="V522" s="644"/>
      <c r="W522" s="412">
        <f>W523+W527</f>
        <v>654938.08770000003</v>
      </c>
      <c r="X522" s="628">
        <f>W522/D522</f>
        <v>0.42571387961821022</v>
      </c>
      <c r="Y522" s="413"/>
      <c r="Z522" s="413"/>
      <c r="AA522" s="413"/>
      <c r="AB522" s="413"/>
      <c r="AC522" s="412">
        <f t="shared" si="1376"/>
        <v>826403.66100000008</v>
      </c>
      <c r="AD522" s="570">
        <f t="shared" si="1377"/>
        <v>0.53716758158086009</v>
      </c>
      <c r="AE522" s="413"/>
      <c r="AF522" s="628"/>
      <c r="AG522" s="412">
        <f>AG523+AG527</f>
        <v>826403.66100000008</v>
      </c>
      <c r="AH522" s="628">
        <f t="shared" si="1421"/>
        <v>0.53716758158086009</v>
      </c>
      <c r="AI522" s="413"/>
      <c r="AJ522" s="413"/>
      <c r="AK522" s="412"/>
      <c r="AL522" s="577"/>
      <c r="AM522" s="413"/>
      <c r="AN522" s="413"/>
      <c r="AO522" s="413"/>
      <c r="AP522" s="413"/>
      <c r="AQ522" s="413"/>
      <c r="AR522" s="413"/>
      <c r="AS522" s="413"/>
      <c r="AT522" s="413"/>
      <c r="AU522" s="413">
        <f>AU523+AU527</f>
        <v>-1.8000000272877514E-3</v>
      </c>
      <c r="AV522" s="413">
        <f>AW522+AX522+AY522</f>
        <v>1538446.6381999999</v>
      </c>
      <c r="AW522" s="413">
        <f>AW523+AW527</f>
        <v>0</v>
      </c>
      <c r="AX522" s="413">
        <f>AX523+AX527</f>
        <v>1538446.6381999999</v>
      </c>
      <c r="AY522" s="413"/>
      <c r="AZ522" s="413"/>
      <c r="BA522" s="413">
        <f t="shared" ref="BA522:BA523" si="1430">BB522</f>
        <v>0</v>
      </c>
      <c r="BB522" s="413">
        <f>BB523+BB527</f>
        <v>0</v>
      </c>
      <c r="BC522" s="413"/>
      <c r="BD522" s="413"/>
      <c r="BE522" s="413">
        <f t="shared" ref="BE522:BE523" si="1431">BF522</f>
        <v>0</v>
      </c>
      <c r="BF522" s="413">
        <f>BF523+BF527</f>
        <v>0</v>
      </c>
      <c r="BG522" s="413"/>
      <c r="BH522" s="413"/>
      <c r="BI522" s="413">
        <f>BJ522+BK522+BL522</f>
        <v>658533.15960000001</v>
      </c>
      <c r="BJ522" s="413">
        <f>BJ523+BJ527</f>
        <v>0</v>
      </c>
      <c r="BK522" s="413">
        <f>BK523+BK527</f>
        <v>658533.15960000001</v>
      </c>
      <c r="BL522" s="413"/>
      <c r="BM522" s="413"/>
      <c r="BN522" s="413">
        <f>BN527</f>
        <v>0</v>
      </c>
      <c r="BO522" s="413">
        <f>BP522+BQ522+BR522</f>
        <v>658533.15960000001</v>
      </c>
      <c r="BP522" s="413">
        <f>BP523+BP527</f>
        <v>0</v>
      </c>
      <c r="BQ522" s="413">
        <f>BQ523+BQ527</f>
        <v>658533.15960000001</v>
      </c>
      <c r="BR522" s="413"/>
      <c r="BS522" s="413"/>
      <c r="BT522" s="413">
        <f t="shared" si="1402"/>
        <v>0</v>
      </c>
      <c r="BU522" s="413"/>
      <c r="BV522" s="413">
        <f>BW522+BX522+BY522</f>
        <v>894946.09960000007</v>
      </c>
      <c r="BW522" s="413">
        <f>BW523+BW527</f>
        <v>0</v>
      </c>
      <c r="BX522" s="413">
        <f>BX523+BX527</f>
        <v>894946.09960000007</v>
      </c>
      <c r="BY522" s="413"/>
      <c r="BZ522" s="413"/>
      <c r="CA522" s="413">
        <f t="shared" ref="CA522:CA563" si="1432">CB522+CC522+CD522</f>
        <v>0</v>
      </c>
      <c r="CB522" s="413">
        <f>CB523</f>
        <v>0</v>
      </c>
      <c r="CC522" s="413"/>
      <c r="CD522" s="413"/>
      <c r="CE522" s="413">
        <f>CG522</f>
        <v>24946.099600000001</v>
      </c>
      <c r="CF522" s="413">
        <f>CF523</f>
        <v>0</v>
      </c>
      <c r="CG522" s="413">
        <f>CG523</f>
        <v>24946.099600000001</v>
      </c>
      <c r="CH522" s="413">
        <f t="shared" ref="CH522:CH551" si="1433">BY522</f>
        <v>0</v>
      </c>
      <c r="CI522" s="413"/>
      <c r="CJ522" s="413">
        <f>CJ523</f>
        <v>0</v>
      </c>
      <c r="CK522" s="413">
        <f>CL522+CM522+CN522</f>
        <v>24946.099600000001</v>
      </c>
      <c r="CL522" s="413">
        <f>CL523+CL527</f>
        <v>0</v>
      </c>
      <c r="CM522" s="413">
        <f>CM523+CM527</f>
        <v>24946.099600000001</v>
      </c>
      <c r="CN522" s="413"/>
      <c r="CO522" s="454"/>
      <c r="CP522" s="413"/>
      <c r="CQ522" s="413"/>
      <c r="CR522" s="413"/>
      <c r="CS522" s="413"/>
      <c r="CT522" s="413"/>
      <c r="CU522" s="413"/>
      <c r="CV522" s="413"/>
      <c r="CW522" s="413"/>
      <c r="CX522" s="413"/>
      <c r="CY522" s="413"/>
      <c r="CZ522" s="413"/>
      <c r="DA522" s="413"/>
      <c r="DB522" s="413"/>
      <c r="DC522" s="414"/>
      <c r="DD522" s="414"/>
      <c r="DE522" s="414"/>
      <c r="DF522" s="414"/>
      <c r="DG522" s="412"/>
      <c r="DH522" s="412"/>
      <c r="DI522" s="412"/>
      <c r="DJ522" s="412"/>
      <c r="DK522" s="412"/>
      <c r="DL522" s="412"/>
      <c r="DM522" s="412"/>
      <c r="DN522" s="412"/>
      <c r="DO522" s="412"/>
      <c r="DP522" s="412"/>
      <c r="DQ522" s="412"/>
      <c r="DR522" s="412"/>
      <c r="DS522" s="412"/>
      <c r="DT522" s="412"/>
      <c r="DU522" s="412"/>
      <c r="DV522" s="412"/>
      <c r="DW522" s="412"/>
      <c r="DX522" s="412"/>
      <c r="DY522" s="412"/>
      <c r="DZ522" s="413"/>
      <c r="EA522" s="413"/>
      <c r="EB522" s="413"/>
      <c r="EC522" s="413"/>
      <c r="ED522" s="413"/>
      <c r="EE522" s="413"/>
      <c r="EF522" s="413"/>
      <c r="EG522" s="413"/>
      <c r="EH522" s="413"/>
      <c r="EI522" s="413"/>
      <c r="EJ522" s="413"/>
      <c r="EK522" s="413"/>
      <c r="EL522" s="413"/>
      <c r="EM522" s="413"/>
      <c r="EN522" s="413"/>
      <c r="EO522" s="413"/>
      <c r="EP522" s="413"/>
      <c r="EQ522" s="413"/>
      <c r="ER522" s="413"/>
      <c r="ES522" s="413"/>
      <c r="ET522" s="413"/>
      <c r="EU522" s="413"/>
      <c r="EV522" s="413"/>
      <c r="EW522" s="413"/>
      <c r="EX522" s="414"/>
      <c r="EY522" s="414"/>
      <c r="EZ522" s="414"/>
      <c r="FA522" s="414"/>
      <c r="FB522" s="414"/>
      <c r="FC522" s="413"/>
      <c r="FD522" s="413"/>
      <c r="FE522" s="414"/>
      <c r="FF522" s="414"/>
      <c r="FG522" s="413"/>
      <c r="FH522" s="413"/>
      <c r="FI522" s="414"/>
      <c r="FJ522" s="414"/>
      <c r="FK522" s="413"/>
      <c r="FL522" s="413"/>
      <c r="FM522" s="413"/>
      <c r="FN522" s="413"/>
      <c r="FO522" s="413"/>
      <c r="FP522" s="413"/>
      <c r="FQ522" s="413"/>
      <c r="FR522" s="414"/>
      <c r="FS522" s="414"/>
      <c r="FT522" s="413"/>
      <c r="FU522" s="413"/>
      <c r="FV522" s="414"/>
      <c r="FW522" s="414"/>
      <c r="FX522" s="413"/>
      <c r="FY522" s="413"/>
      <c r="FZ522" s="413"/>
      <c r="GA522" s="413"/>
      <c r="GB522" s="413"/>
      <c r="GC522" s="407"/>
      <c r="GD522" s="439"/>
      <c r="GE522" s="413"/>
      <c r="GF522" s="413"/>
      <c r="GG522" s="413"/>
      <c r="GH522" s="413"/>
      <c r="GI522" s="413"/>
      <c r="GJ522" s="413"/>
      <c r="GK522" s="413"/>
      <c r="GL522" s="412"/>
      <c r="GM522" s="412"/>
      <c r="GN522" s="412"/>
      <c r="GO522" s="412"/>
      <c r="GP522" s="412"/>
      <c r="GQ522" s="412"/>
      <c r="GR522" s="412"/>
      <c r="GS522" s="412"/>
      <c r="GT522" s="412"/>
      <c r="GU522" s="412"/>
      <c r="GV522" s="412"/>
      <c r="GW522" s="412"/>
      <c r="GX522" s="412"/>
      <c r="GY522" s="412"/>
      <c r="GZ522" s="412"/>
      <c r="HA522" s="412"/>
      <c r="HB522" s="412"/>
      <c r="HC522" s="412"/>
      <c r="HD522" s="412"/>
      <c r="HE522" s="412"/>
      <c r="HF522" s="412"/>
      <c r="HG522" s="412"/>
      <c r="HH522" s="412"/>
      <c r="HI522" s="412"/>
      <c r="HJ522" s="412"/>
      <c r="HK522" s="412"/>
      <c r="HL522" s="412"/>
      <c r="HM522" s="412"/>
      <c r="HN522" s="412"/>
      <c r="HO522" s="412"/>
      <c r="HP522" s="412"/>
      <c r="HQ522" s="412"/>
      <c r="HR522" s="412"/>
      <c r="HS522" s="412"/>
      <c r="HT522" s="412"/>
      <c r="HU522" s="412"/>
      <c r="HV522" s="412"/>
      <c r="HW522" s="412"/>
      <c r="HX522" s="412"/>
      <c r="HY522" s="412"/>
      <c r="HZ522" s="412"/>
      <c r="IA522" s="412"/>
      <c r="IB522" s="412"/>
      <c r="IC522" s="412"/>
      <c r="ID522" s="413"/>
      <c r="IE522" s="413"/>
      <c r="IF522" s="413"/>
      <c r="IG522" s="413"/>
      <c r="IH522" s="413"/>
      <c r="II522" s="413"/>
      <c r="IJ522" s="413"/>
      <c r="IK522" s="413"/>
      <c r="IL522" s="413"/>
      <c r="IM522" s="413"/>
      <c r="IN522" s="413"/>
      <c r="IO522" s="413"/>
      <c r="IP522" s="413"/>
      <c r="IQ522" s="413"/>
      <c r="IR522" s="413"/>
      <c r="IS522" s="413"/>
      <c r="IT522" s="413"/>
      <c r="IU522" s="413"/>
      <c r="IV522" s="413"/>
      <c r="IW522" s="413"/>
      <c r="IX522" s="413"/>
      <c r="IY522" s="413"/>
      <c r="IZ522" s="413"/>
      <c r="JA522" s="413"/>
      <c r="JB522" s="414"/>
      <c r="JC522" s="414"/>
      <c r="JD522" s="414"/>
      <c r="JE522" s="414"/>
      <c r="JF522" s="414"/>
      <c r="JG522" s="413"/>
      <c r="JH522" s="413"/>
      <c r="JI522" s="414"/>
      <c r="JJ522" s="414"/>
      <c r="JK522" s="413"/>
      <c r="JL522" s="413"/>
      <c r="JM522" s="414"/>
      <c r="JN522" s="414"/>
      <c r="JO522" s="413"/>
      <c r="JP522" s="413"/>
      <c r="JQ522" s="413"/>
      <c r="JR522" s="413"/>
      <c r="JS522" s="413"/>
      <c r="JT522" s="413"/>
      <c r="JU522" s="413"/>
      <c r="JV522" s="414"/>
      <c r="JW522" s="414"/>
      <c r="JX522" s="413"/>
      <c r="JY522" s="413"/>
      <c r="JZ522" s="414"/>
      <c r="KA522" s="414"/>
      <c r="KB522" s="413"/>
      <c r="KC522" s="413"/>
      <c r="KD522" s="413"/>
      <c r="KE522" s="413"/>
      <c r="KF522" s="413"/>
      <c r="KG522" s="407"/>
      <c r="KH522" s="439"/>
      <c r="KI522" s="413"/>
      <c r="KJ522" s="413"/>
      <c r="KK522" s="413"/>
      <c r="KL522" s="413"/>
      <c r="KM522" s="413"/>
      <c r="KN522" s="413"/>
      <c r="KO522" s="413"/>
      <c r="KP522" s="412"/>
      <c r="KQ522" s="412"/>
      <c r="KR522" s="412"/>
      <c r="KS522" s="412"/>
      <c r="KT522" s="412"/>
      <c r="KU522" s="412"/>
      <c r="KV522" s="412"/>
      <c r="KW522" s="412"/>
      <c r="KX522" s="412"/>
      <c r="KY522" s="412"/>
      <c r="KZ522" s="412"/>
      <c r="LA522" s="412"/>
      <c r="LB522" s="412"/>
      <c r="LC522" s="412"/>
      <c r="LD522" s="412"/>
      <c r="LE522" s="412"/>
      <c r="LF522" s="412"/>
      <c r="LG522" s="412"/>
      <c r="LH522" s="412"/>
      <c r="LI522" s="412"/>
      <c r="LJ522" s="412"/>
      <c r="LK522" s="412"/>
      <c r="LL522" s="412"/>
      <c r="LM522" s="412"/>
      <c r="LN522" s="412"/>
      <c r="LO522" s="412"/>
      <c r="LP522" s="412"/>
      <c r="LQ522" s="412"/>
      <c r="LR522" s="412"/>
      <c r="LS522" s="412"/>
      <c r="LT522" s="412"/>
      <c r="LU522" s="412"/>
      <c r="LV522" s="412"/>
      <c r="LW522" s="412"/>
      <c r="LX522" s="412"/>
      <c r="LY522" s="412"/>
      <c r="LZ522" s="412"/>
      <c r="MA522" s="412"/>
      <c r="MB522" s="412"/>
      <c r="MC522" s="412"/>
      <c r="MD522" s="412"/>
      <c r="ME522" s="412"/>
      <c r="MF522" s="412"/>
      <c r="MG522" s="412"/>
      <c r="MH522" s="413"/>
      <c r="MI522" s="413"/>
      <c r="MJ522" s="413"/>
      <c r="MK522" s="413"/>
      <c r="ML522" s="413"/>
      <c r="MM522" s="413"/>
      <c r="MN522" s="413"/>
      <c r="MO522" s="413"/>
      <c r="MP522" s="413"/>
      <c r="MQ522" s="413"/>
      <c r="MR522" s="413"/>
      <c r="MS522" s="413"/>
      <c r="MT522" s="413"/>
      <c r="MU522" s="413"/>
      <c r="MV522" s="413"/>
      <c r="MW522" s="413"/>
      <c r="MX522" s="413"/>
      <c r="MY522" s="413"/>
      <c r="MZ522" s="413"/>
      <c r="NA522" s="413"/>
      <c r="NB522" s="413"/>
      <c r="NC522" s="413"/>
      <c r="ND522" s="413"/>
      <c r="NE522" s="413"/>
      <c r="NF522" s="414"/>
      <c r="NG522" s="414"/>
      <c r="NH522" s="414"/>
      <c r="NI522" s="414"/>
      <c r="NJ522" s="414"/>
      <c r="NK522" s="413"/>
      <c r="NL522" s="413"/>
      <c r="NM522" s="414"/>
      <c r="NN522" s="414"/>
      <c r="NO522" s="413"/>
      <c r="NP522" s="413"/>
      <c r="NQ522" s="414"/>
      <c r="NR522" s="414"/>
      <c r="NS522" s="413"/>
      <c r="NT522" s="413"/>
      <c r="NU522" s="413"/>
      <c r="NV522" s="413"/>
      <c r="NW522" s="413"/>
      <c r="NX522" s="413"/>
      <c r="NY522" s="413"/>
      <c r="NZ522" s="414"/>
      <c r="OA522" s="414"/>
      <c r="OB522" s="413"/>
      <c r="OC522" s="413"/>
      <c r="OD522" s="414"/>
      <c r="OE522" s="414"/>
      <c r="OF522" s="413"/>
      <c r="OG522" s="413"/>
      <c r="OH522" s="413"/>
      <c r="OI522" s="413"/>
      <c r="OJ522" s="413"/>
      <c r="OK522" s="407"/>
      <c r="OL522" s="439"/>
      <c r="OM522" s="413"/>
      <c r="ON522" s="413"/>
      <c r="OO522" s="413"/>
      <c r="OP522" s="413"/>
      <c r="OQ522" s="413"/>
      <c r="OR522" s="413"/>
      <c r="OS522" s="413"/>
      <c r="OT522" s="412"/>
      <c r="OU522" s="412"/>
      <c r="OV522" s="412"/>
      <c r="OW522" s="412"/>
      <c r="OX522" s="412"/>
      <c r="OY522" s="412"/>
      <c r="OZ522" s="412"/>
      <c r="PA522" s="412"/>
      <c r="PB522" s="412"/>
      <c r="PC522" s="412"/>
      <c r="PD522" s="412"/>
      <c r="PE522" s="412"/>
      <c r="PF522" s="412"/>
      <c r="PG522" s="412"/>
      <c r="PH522" s="412"/>
      <c r="PI522" s="412"/>
      <c r="PJ522" s="412"/>
      <c r="PK522" s="412"/>
      <c r="PL522" s="412"/>
      <c r="PM522" s="412"/>
      <c r="PN522" s="412"/>
      <c r="PO522" s="412"/>
      <c r="PP522" s="412"/>
      <c r="PQ522" s="412"/>
      <c r="PR522" s="412"/>
      <c r="PS522" s="412"/>
      <c r="PT522" s="412"/>
      <c r="PU522" s="412"/>
      <c r="PV522" s="412"/>
      <c r="PW522" s="412"/>
      <c r="PX522" s="412"/>
      <c r="PY522" s="412"/>
      <c r="PZ522" s="412"/>
      <c r="QA522" s="412"/>
      <c r="QB522" s="412"/>
      <c r="QC522" s="412"/>
      <c r="QD522" s="412"/>
      <c r="QE522" s="412"/>
      <c r="QF522" s="412"/>
      <c r="QG522" s="412"/>
      <c r="QH522" s="412"/>
      <c r="QI522" s="412"/>
      <c r="QJ522" s="412"/>
      <c r="QK522" s="412"/>
      <c r="QL522" s="413"/>
      <c r="QM522" s="413"/>
      <c r="QN522" s="413"/>
      <c r="QO522" s="413"/>
      <c r="QP522" s="413"/>
      <c r="QQ522" s="413"/>
      <c r="QR522" s="413"/>
      <c r="QS522" s="413"/>
      <c r="QT522" s="413"/>
      <c r="QU522" s="413"/>
      <c r="QV522" s="413"/>
      <c r="QW522" s="413"/>
      <c r="QX522" s="413"/>
      <c r="QY522" s="413"/>
      <c r="QZ522" s="413"/>
      <c r="RA522" s="413"/>
      <c r="RB522" s="413"/>
      <c r="RC522" s="413"/>
      <c r="RD522" s="413"/>
      <c r="RE522" s="413"/>
      <c r="RF522" s="413"/>
      <c r="RG522" s="413"/>
      <c r="RH522" s="413"/>
      <c r="RI522" s="413"/>
      <c r="RJ522" s="414"/>
      <c r="RK522" s="414"/>
      <c r="RL522" s="414"/>
      <c r="RM522" s="414"/>
      <c r="RN522" s="414"/>
      <c r="RO522" s="413"/>
      <c r="RP522" s="413"/>
      <c r="RQ522" s="414"/>
      <c r="RR522" s="414"/>
      <c r="RS522" s="413"/>
      <c r="RT522" s="413"/>
      <c r="RU522" s="414"/>
      <c r="RV522" s="414"/>
      <c r="RW522" s="413"/>
      <c r="RX522" s="413"/>
      <c r="RY522" s="413"/>
      <c r="RZ522" s="413"/>
      <c r="SA522" s="413"/>
      <c r="SB522" s="413"/>
      <c r="SC522" s="413"/>
      <c r="SD522" s="414"/>
      <c r="SE522" s="414"/>
      <c r="SF522" s="413"/>
      <c r="SG522" s="413"/>
      <c r="SH522" s="414"/>
      <c r="SI522" s="414"/>
      <c r="SJ522" s="413"/>
      <c r="SK522" s="413"/>
      <c r="SL522" s="413"/>
      <c r="SM522" s="413"/>
      <c r="SN522" s="413"/>
      <c r="SO522" s="407"/>
      <c r="SP522" s="439"/>
      <c r="SQ522" s="413"/>
      <c r="SR522" s="413"/>
      <c r="SS522" s="413"/>
      <c r="ST522" s="413"/>
      <c r="SU522" s="413"/>
      <c r="SV522" s="413"/>
      <c r="SW522" s="413"/>
      <c r="SX522" s="412"/>
      <c r="SY522" s="412"/>
      <c r="SZ522" s="412"/>
      <c r="TA522" s="412"/>
      <c r="TB522" s="412"/>
      <c r="TC522" s="412"/>
      <c r="TD522" s="412"/>
      <c r="TE522" s="412"/>
      <c r="TF522" s="412"/>
      <c r="TG522" s="412"/>
      <c r="TH522" s="412"/>
      <c r="TI522" s="412"/>
      <c r="TJ522" s="412"/>
      <c r="TK522" s="412"/>
      <c r="TL522" s="412"/>
      <c r="TM522" s="412"/>
      <c r="TN522" s="412"/>
      <c r="TO522" s="412"/>
      <c r="TP522" s="412"/>
      <c r="TQ522" s="412"/>
      <c r="TR522" s="412"/>
      <c r="TS522" s="412"/>
      <c r="TT522" s="412"/>
      <c r="TU522" s="412"/>
      <c r="TV522" s="412"/>
      <c r="TW522" s="412"/>
      <c r="TX522" s="412"/>
      <c r="TY522" s="412"/>
      <c r="TZ522" s="412"/>
      <c r="UA522" s="412"/>
      <c r="UB522" s="412"/>
      <c r="UC522" s="412"/>
      <c r="UD522" s="412"/>
      <c r="UE522" s="412"/>
      <c r="UF522" s="412"/>
      <c r="UG522" s="412"/>
      <c r="UH522" s="412"/>
      <c r="UI522" s="412"/>
      <c r="UJ522" s="412"/>
      <c r="UK522" s="412"/>
      <c r="UL522" s="412"/>
      <c r="UM522" s="412"/>
      <c r="UN522" s="412"/>
      <c r="UO522" s="412"/>
      <c r="UP522" s="413"/>
      <c r="UQ522" s="413"/>
      <c r="UR522" s="413"/>
      <c r="US522" s="413"/>
      <c r="UT522" s="413"/>
      <c r="UU522" s="413"/>
      <c r="UV522" s="413"/>
      <c r="UW522" s="413"/>
      <c r="UX522" s="413"/>
      <c r="UY522" s="413"/>
      <c r="UZ522" s="413"/>
      <c r="VA522" s="413"/>
      <c r="VB522" s="413"/>
      <c r="VC522" s="413"/>
      <c r="VD522" s="413"/>
      <c r="VE522" s="413"/>
      <c r="VF522" s="413"/>
      <c r="VG522" s="413"/>
      <c r="VH522" s="413"/>
      <c r="VI522" s="413"/>
      <c r="VJ522" s="413"/>
      <c r="VK522" s="413"/>
      <c r="VL522" s="413"/>
      <c r="VM522" s="413"/>
      <c r="VN522" s="414"/>
      <c r="VO522" s="414"/>
      <c r="VP522" s="414"/>
      <c r="VQ522" s="414"/>
      <c r="VR522" s="414"/>
      <c r="VS522" s="413"/>
      <c r="VT522" s="413"/>
      <c r="VU522" s="414"/>
      <c r="VV522" s="414"/>
      <c r="VW522" s="413"/>
      <c r="VX522" s="413"/>
      <c r="VY522" s="414"/>
      <c r="VZ522" s="414"/>
      <c r="WA522" s="413"/>
      <c r="WB522" s="413"/>
      <c r="WC522" s="413"/>
      <c r="WD522" s="413"/>
      <c r="WE522" s="413"/>
      <c r="WF522" s="413"/>
      <c r="WG522" s="413"/>
      <c r="WH522" s="414"/>
      <c r="WI522" s="414"/>
      <c r="WJ522" s="413"/>
      <c r="WK522" s="413"/>
      <c r="WL522" s="414"/>
      <c r="WM522" s="414"/>
      <c r="WN522" s="413"/>
      <c r="WO522" s="413"/>
      <c r="WP522" s="413"/>
      <c r="WQ522" s="413"/>
      <c r="WR522" s="413"/>
      <c r="WS522" s="407"/>
      <c r="WT522" s="439"/>
      <c r="WU522" s="413"/>
      <c r="WV522" s="413"/>
      <c r="WW522" s="413"/>
      <c r="WX522" s="413"/>
      <c r="WY522" s="413"/>
      <c r="WZ522" s="413"/>
      <c r="XA522" s="413"/>
      <c r="XB522" s="412"/>
      <c r="XC522" s="412"/>
      <c r="XD522" s="412"/>
      <c r="XE522" s="412"/>
      <c r="XF522" s="412"/>
      <c r="XG522" s="412"/>
      <c r="XH522" s="412"/>
      <c r="XI522" s="412"/>
      <c r="XJ522" s="412"/>
      <c r="XK522" s="412"/>
      <c r="XL522" s="412"/>
      <c r="XM522" s="412"/>
      <c r="XN522" s="412"/>
      <c r="XO522" s="412"/>
      <c r="XP522" s="412"/>
      <c r="XQ522" s="412"/>
      <c r="XR522" s="412"/>
      <c r="XS522" s="412"/>
      <c r="XT522" s="412"/>
      <c r="XU522" s="412"/>
      <c r="XV522" s="412"/>
      <c r="XW522" s="412"/>
      <c r="XX522" s="412"/>
      <c r="XY522" s="412"/>
      <c r="XZ522" s="412"/>
      <c r="YA522" s="412"/>
      <c r="YB522" s="412"/>
      <c r="YC522" s="412"/>
      <c r="YD522" s="412"/>
      <c r="YE522" s="412"/>
      <c r="YF522" s="412"/>
      <c r="YG522" s="412"/>
      <c r="YH522" s="412"/>
      <c r="YI522" s="412"/>
      <c r="YJ522" s="412"/>
      <c r="YK522" s="412"/>
      <c r="YL522" s="412"/>
      <c r="YM522" s="412"/>
      <c r="YN522" s="412"/>
      <c r="YO522" s="412"/>
      <c r="YP522" s="412"/>
      <c r="YQ522" s="412"/>
      <c r="YR522" s="412"/>
      <c r="YS522" s="412"/>
      <c r="YT522" s="413"/>
      <c r="YU522" s="413"/>
      <c r="YV522" s="413"/>
      <c r="YW522" s="413"/>
      <c r="YX522" s="413"/>
      <c r="YY522" s="413"/>
      <c r="YZ522" s="413"/>
      <c r="ZA522" s="413"/>
      <c r="ZB522" s="413"/>
      <c r="ZC522" s="413"/>
      <c r="ZD522" s="413"/>
      <c r="ZE522" s="413"/>
      <c r="ZF522" s="413"/>
      <c r="ZG522" s="413"/>
      <c r="ZH522" s="413"/>
      <c r="ZI522" s="413"/>
      <c r="ZJ522" s="413"/>
      <c r="ZK522" s="413"/>
      <c r="ZL522" s="413"/>
      <c r="ZM522" s="413"/>
      <c r="ZN522" s="413"/>
      <c r="ZO522" s="413"/>
      <c r="ZP522" s="413"/>
      <c r="ZQ522" s="413"/>
      <c r="ZR522" s="414"/>
      <c r="ZS522" s="414"/>
      <c r="ZT522" s="414"/>
      <c r="ZU522" s="414"/>
      <c r="ZV522" s="414"/>
      <c r="ZW522" s="413"/>
      <c r="ZX522" s="413"/>
      <c r="ZY522" s="414"/>
      <c r="ZZ522" s="414"/>
      <c r="AAA522" s="413"/>
      <c r="AAB522" s="413"/>
      <c r="AAC522" s="414"/>
      <c r="AAD522" s="414"/>
      <c r="AAE522" s="413"/>
      <c r="AAF522" s="413"/>
      <c r="AAG522" s="413"/>
      <c r="AAH522" s="413"/>
      <c r="AAI522" s="413"/>
      <c r="AAJ522" s="413"/>
      <c r="AAK522" s="413"/>
      <c r="AAL522" s="414"/>
      <c r="AAM522" s="414"/>
      <c r="AAN522" s="413"/>
      <c r="AAO522" s="413"/>
      <c r="AAP522" s="414"/>
      <c r="AAQ522" s="414"/>
      <c r="AAR522" s="413"/>
      <c r="AAS522" s="413"/>
      <c r="AAT522" s="413"/>
      <c r="AAU522" s="413"/>
      <c r="AAV522" s="413"/>
      <c r="AAW522" s="407"/>
      <c r="AAX522" s="439"/>
      <c r="AAY522" s="413"/>
      <c r="AAZ522" s="413"/>
      <c r="ABA522" s="413"/>
      <c r="ABB522" s="413"/>
      <c r="ABC522" s="413"/>
      <c r="ABD522" s="413"/>
      <c r="ABE522" s="413"/>
      <c r="ABF522" s="412"/>
      <c r="ABG522" s="412"/>
      <c r="ABH522" s="412"/>
      <c r="ABI522" s="412"/>
      <c r="ABJ522" s="412"/>
      <c r="ABK522" s="412"/>
      <c r="ABL522" s="412"/>
      <c r="ABM522" s="412"/>
      <c r="ABN522" s="412"/>
      <c r="ABO522" s="412"/>
      <c r="ABP522" s="412"/>
      <c r="ABQ522" s="412"/>
      <c r="ABR522" s="412"/>
      <c r="ABS522" s="412"/>
      <c r="ABT522" s="412"/>
      <c r="ABU522" s="412"/>
      <c r="ABV522" s="412"/>
      <c r="ABW522" s="412"/>
      <c r="ABX522" s="412"/>
      <c r="ABY522" s="412"/>
      <c r="ABZ522" s="412"/>
      <c r="ACA522" s="412"/>
      <c r="ACB522" s="412"/>
      <c r="ACC522" s="412"/>
      <c r="ACD522" s="412"/>
      <c r="ACE522" s="412"/>
      <c r="ACF522" s="412"/>
      <c r="ACG522" s="412"/>
      <c r="ACH522" s="412"/>
      <c r="ACI522" s="412"/>
      <c r="ACJ522" s="412"/>
      <c r="ACK522" s="412"/>
      <c r="ACL522" s="412"/>
      <c r="ACM522" s="412"/>
      <c r="ACN522" s="412"/>
      <c r="ACO522" s="412"/>
      <c r="ACP522" s="412"/>
      <c r="ACQ522" s="412"/>
      <c r="ACR522" s="412"/>
      <c r="ACS522" s="412"/>
      <c r="ACT522" s="412"/>
      <c r="ACU522" s="412"/>
      <c r="ACV522" s="412"/>
      <c r="ACW522" s="412"/>
      <c r="ACX522" s="413"/>
      <c r="ACY522" s="413"/>
      <c r="ACZ522" s="413"/>
      <c r="ADA522" s="413"/>
      <c r="ADB522" s="413"/>
      <c r="ADC522" s="413"/>
      <c r="ADD522" s="413"/>
      <c r="ADE522" s="413"/>
      <c r="ADF522" s="413"/>
      <c r="ADG522" s="413"/>
      <c r="ADH522" s="413"/>
      <c r="ADI522" s="413"/>
      <c r="ADJ522" s="413"/>
      <c r="ADK522" s="413"/>
      <c r="ADL522" s="413"/>
      <c r="ADM522" s="413"/>
      <c r="ADN522" s="413"/>
      <c r="ADO522" s="413"/>
      <c r="ADP522" s="413"/>
      <c r="ADQ522" s="413"/>
      <c r="ADR522" s="413"/>
      <c r="ADS522" s="413"/>
      <c r="ADT522" s="413"/>
      <c r="ADU522" s="413"/>
      <c r="ADV522" s="414"/>
      <c r="ADW522" s="414"/>
      <c r="ADX522" s="414"/>
      <c r="ADY522" s="414"/>
      <c r="ADZ522" s="414"/>
      <c r="AEA522" s="413"/>
      <c r="AEB522" s="413"/>
      <c r="AEC522" s="414"/>
      <c r="AED522" s="414"/>
      <c r="AEE522" s="413"/>
      <c r="AEF522" s="413"/>
      <c r="AEG522" s="414"/>
      <c r="AEH522" s="414"/>
      <c r="AEI522" s="413"/>
      <c r="AEJ522" s="413"/>
      <c r="AEK522" s="413"/>
      <c r="AEL522" s="413"/>
      <c r="AEM522" s="413"/>
      <c r="AEN522" s="413"/>
      <c r="AEO522" s="413"/>
      <c r="AEP522" s="414"/>
      <c r="AEQ522" s="414"/>
      <c r="AER522" s="413"/>
      <c r="AES522" s="413"/>
      <c r="AET522" s="414"/>
      <c r="AEU522" s="414"/>
      <c r="AEV522" s="413"/>
      <c r="AEW522" s="413"/>
      <c r="AEX522" s="413"/>
      <c r="AEY522" s="413"/>
      <c r="AEZ522" s="413"/>
      <c r="AFA522" s="407"/>
      <c r="AFB522" s="439"/>
      <c r="AFC522" s="413"/>
      <c r="AFD522" s="413"/>
      <c r="AFE522" s="413"/>
      <c r="AFF522" s="413"/>
      <c r="AFG522" s="413"/>
      <c r="AFH522" s="413"/>
      <c r="AFI522" s="413"/>
      <c r="AFJ522" s="412"/>
      <c r="AFK522" s="412"/>
      <c r="AFL522" s="412"/>
      <c r="AFM522" s="412"/>
      <c r="AFN522" s="412"/>
      <c r="AFO522" s="412"/>
      <c r="AFP522" s="412"/>
      <c r="AFQ522" s="412"/>
      <c r="AFR522" s="412"/>
      <c r="AFS522" s="412"/>
      <c r="AFT522" s="412"/>
      <c r="AFU522" s="412"/>
      <c r="AFV522" s="412"/>
      <c r="AFW522" s="412"/>
      <c r="AFX522" s="412"/>
      <c r="AFY522" s="412"/>
      <c r="AFZ522" s="412"/>
      <c r="AGA522" s="412"/>
      <c r="AGB522" s="412"/>
      <c r="AGC522" s="412"/>
      <c r="AGD522" s="412"/>
      <c r="AGE522" s="412"/>
      <c r="AGF522" s="412"/>
      <c r="AGG522" s="412"/>
      <c r="AGH522" s="412"/>
      <c r="AGI522" s="412"/>
      <c r="AGJ522" s="412"/>
      <c r="AGK522" s="412"/>
      <c r="AGL522" s="412"/>
      <c r="AGM522" s="412"/>
      <c r="AGN522" s="412"/>
      <c r="AGO522" s="412"/>
      <c r="AGP522" s="412"/>
      <c r="AGQ522" s="412"/>
      <c r="AGR522" s="412"/>
      <c r="AGS522" s="412"/>
      <c r="AGT522" s="412"/>
      <c r="AGU522" s="412"/>
      <c r="AGV522" s="412"/>
      <c r="AGW522" s="412"/>
      <c r="AGX522" s="412"/>
      <c r="AGY522" s="412"/>
      <c r="AGZ522" s="412"/>
      <c r="AHA522" s="412"/>
      <c r="AHB522" s="413"/>
      <c r="AHC522" s="413"/>
      <c r="AHD522" s="413"/>
      <c r="AHE522" s="413"/>
      <c r="AHF522" s="413"/>
      <c r="AHG522" s="413"/>
      <c r="AHH522" s="413"/>
      <c r="AHI522" s="413"/>
      <c r="AHJ522" s="413"/>
      <c r="AHK522" s="413"/>
      <c r="AHL522" s="413"/>
      <c r="AHM522" s="413"/>
      <c r="AHN522" s="413"/>
      <c r="AHO522" s="413"/>
      <c r="AHP522" s="413"/>
      <c r="AHQ522" s="413"/>
      <c r="AHR522" s="413"/>
      <c r="AHS522" s="413"/>
      <c r="AHT522" s="413"/>
      <c r="AHU522" s="413"/>
      <c r="AHV522" s="413"/>
      <c r="AHW522" s="413"/>
      <c r="AHX522" s="413"/>
      <c r="AHY522" s="413"/>
      <c r="AHZ522" s="414"/>
      <c r="AIA522" s="414"/>
      <c r="AIB522" s="414"/>
      <c r="AIC522" s="414"/>
      <c r="AID522" s="414"/>
      <c r="AIE522" s="413"/>
      <c r="AIF522" s="413"/>
      <c r="AIG522" s="414"/>
      <c r="AIH522" s="414"/>
      <c r="AII522" s="413"/>
      <c r="AIJ522" s="413"/>
      <c r="AIK522" s="414"/>
      <c r="AIL522" s="414"/>
      <c r="AIM522" s="413"/>
      <c r="AIN522" s="413"/>
      <c r="AIO522" s="413"/>
      <c r="AIP522" s="413"/>
      <c r="AIQ522" s="413"/>
      <c r="AIR522" s="413"/>
      <c r="AIS522" s="413"/>
      <c r="AIT522" s="414"/>
      <c r="AIU522" s="414"/>
      <c r="AIV522" s="413"/>
      <c r="AIW522" s="413"/>
      <c r="AIX522" s="414"/>
      <c r="AIY522" s="414"/>
      <c r="AIZ522" s="413"/>
      <c r="AJA522" s="413"/>
      <c r="AJB522" s="413"/>
      <c r="AJC522" s="413"/>
      <c r="AJD522" s="413"/>
      <c r="AJE522" s="407"/>
      <c r="AJF522" s="439"/>
      <c r="AJG522" s="413"/>
      <c r="AJH522" s="413"/>
      <c r="AJI522" s="413"/>
      <c r="AJJ522" s="413"/>
      <c r="AJK522" s="413"/>
      <c r="AJL522" s="413"/>
      <c r="AJM522" s="413"/>
      <c r="AJN522" s="412"/>
      <c r="AJO522" s="412"/>
      <c r="AJP522" s="412"/>
      <c r="AJQ522" s="412"/>
      <c r="AJR522" s="412"/>
      <c r="AJS522" s="412"/>
      <c r="AJT522" s="412"/>
      <c r="AJU522" s="412"/>
      <c r="AJV522" s="412"/>
      <c r="AJW522" s="412"/>
      <c r="AJX522" s="412"/>
      <c r="AJY522" s="412"/>
      <c r="AJZ522" s="412"/>
      <c r="AKA522" s="412"/>
      <c r="AKB522" s="412"/>
      <c r="AKC522" s="412"/>
      <c r="AKD522" s="412"/>
      <c r="AKE522" s="412"/>
      <c r="AKF522" s="412"/>
      <c r="AKG522" s="412"/>
      <c r="AKH522" s="412"/>
      <c r="AKI522" s="412"/>
      <c r="AKJ522" s="412"/>
      <c r="AKK522" s="412"/>
      <c r="AKL522" s="412"/>
      <c r="AKM522" s="412"/>
      <c r="AKN522" s="412"/>
      <c r="AKO522" s="412"/>
      <c r="AKP522" s="412"/>
      <c r="AKQ522" s="412"/>
      <c r="AKR522" s="412"/>
      <c r="AKS522" s="412"/>
      <c r="AKT522" s="412"/>
      <c r="AKU522" s="412"/>
      <c r="AKV522" s="412"/>
      <c r="AKW522" s="412"/>
      <c r="AKX522" s="412"/>
      <c r="AKY522" s="412"/>
      <c r="AKZ522" s="412"/>
      <c r="ALA522" s="412"/>
      <c r="ALB522" s="412"/>
      <c r="ALC522" s="412"/>
      <c r="ALD522" s="412"/>
      <c r="ALE522" s="412"/>
      <c r="ALF522" s="413"/>
      <c r="ALG522" s="413"/>
      <c r="ALH522" s="413"/>
      <c r="ALI522" s="413"/>
      <c r="ALJ522" s="413"/>
      <c r="ALK522" s="413"/>
      <c r="ALL522" s="413"/>
      <c r="ALM522" s="413"/>
      <c r="ALN522" s="413"/>
      <c r="ALO522" s="413"/>
      <c r="ALP522" s="413"/>
      <c r="ALQ522" s="413"/>
      <c r="ALR522" s="413"/>
      <c r="ALS522" s="413"/>
      <c r="ALT522" s="413"/>
      <c r="ALU522" s="413"/>
      <c r="ALV522" s="413"/>
      <c r="ALW522" s="413"/>
      <c r="ALX522" s="413"/>
      <c r="ALY522" s="413"/>
      <c r="ALZ522" s="413"/>
      <c r="AMA522" s="413"/>
      <c r="AMB522" s="413"/>
      <c r="AMC522" s="413"/>
      <c r="AMD522" s="414"/>
      <c r="AME522" s="414"/>
      <c r="AMF522" s="414"/>
      <c r="AMG522" s="414"/>
      <c r="AMH522" s="414"/>
      <c r="AMI522" s="413"/>
      <c r="AMJ522" s="413"/>
      <c r="AMK522" s="414"/>
      <c r="AML522" s="414"/>
      <c r="AMM522" s="413"/>
      <c r="AMN522" s="413"/>
      <c r="AMO522" s="414"/>
      <c r="AMP522" s="414"/>
      <c r="AMQ522" s="413"/>
      <c r="AMR522" s="413"/>
      <c r="AMS522" s="413"/>
      <c r="AMT522" s="413"/>
      <c r="AMU522" s="413"/>
      <c r="AMV522" s="413"/>
      <c r="AMW522" s="413"/>
      <c r="AMX522" s="414"/>
      <c r="AMY522" s="414"/>
      <c r="AMZ522" s="413"/>
      <c r="ANA522" s="413"/>
      <c r="ANB522" s="414"/>
      <c r="ANC522" s="414"/>
      <c r="AND522" s="413"/>
      <c r="ANE522" s="413"/>
      <c r="ANF522" s="413"/>
      <c r="ANG522" s="413"/>
      <c r="ANH522" s="413"/>
      <c r="ANI522" s="407"/>
      <c r="ANJ522" s="439"/>
      <c r="ANK522" s="413"/>
      <c r="ANL522" s="413"/>
      <c r="ANM522" s="413"/>
      <c r="ANN522" s="413"/>
      <c r="ANO522" s="413"/>
      <c r="ANP522" s="413"/>
      <c r="ANQ522" s="413"/>
      <c r="ANR522" s="412"/>
      <c r="ANS522" s="412"/>
      <c r="ANT522" s="412"/>
      <c r="ANU522" s="412"/>
      <c r="ANV522" s="412"/>
      <c r="ANW522" s="412"/>
      <c r="ANX522" s="412"/>
      <c r="ANY522" s="412"/>
      <c r="ANZ522" s="412"/>
      <c r="AOA522" s="412"/>
      <c r="AOB522" s="412"/>
      <c r="AOC522" s="412"/>
      <c r="AOD522" s="412"/>
      <c r="AOE522" s="412"/>
      <c r="AOF522" s="412"/>
      <c r="AOG522" s="412"/>
      <c r="AOH522" s="412"/>
      <c r="AOI522" s="412"/>
      <c r="AOJ522" s="412"/>
      <c r="AOK522" s="412"/>
      <c r="AOL522" s="412"/>
      <c r="AOM522" s="412"/>
      <c r="AON522" s="412"/>
      <c r="AOO522" s="412"/>
      <c r="AOP522" s="412"/>
      <c r="AOQ522" s="412"/>
      <c r="AOR522" s="412"/>
      <c r="AOS522" s="412"/>
      <c r="AOT522" s="412"/>
      <c r="AOU522" s="412"/>
      <c r="AOV522" s="412"/>
      <c r="AOW522" s="412"/>
      <c r="AOX522" s="412"/>
      <c r="AOY522" s="412"/>
      <c r="AOZ522" s="412"/>
      <c r="APA522" s="412"/>
      <c r="APB522" s="412"/>
      <c r="APC522" s="412"/>
      <c r="APD522" s="412"/>
      <c r="APE522" s="412"/>
      <c r="APF522" s="412"/>
      <c r="APG522" s="412"/>
      <c r="APH522" s="412"/>
      <c r="API522" s="412"/>
      <c r="APJ522" s="413"/>
      <c r="APK522" s="413"/>
      <c r="APL522" s="413"/>
      <c r="APM522" s="413"/>
      <c r="APN522" s="413"/>
      <c r="APO522" s="413"/>
      <c r="APP522" s="413"/>
      <c r="APQ522" s="413"/>
      <c r="APR522" s="413"/>
      <c r="APS522" s="413"/>
      <c r="APT522" s="413"/>
      <c r="APU522" s="413"/>
      <c r="APV522" s="413"/>
      <c r="APW522" s="413"/>
      <c r="APX522" s="413"/>
      <c r="APY522" s="413"/>
      <c r="APZ522" s="413"/>
      <c r="AQA522" s="413"/>
      <c r="AQB522" s="413"/>
      <c r="AQC522" s="413"/>
      <c r="AQD522" s="413"/>
      <c r="AQE522" s="413"/>
      <c r="AQF522" s="413"/>
      <c r="AQG522" s="413"/>
      <c r="AQH522" s="414"/>
      <c r="AQI522" s="414"/>
      <c r="AQJ522" s="414"/>
      <c r="AQK522" s="414"/>
      <c r="AQL522" s="414"/>
      <c r="AQM522" s="413"/>
      <c r="AQN522" s="413"/>
      <c r="AQO522" s="414"/>
      <c r="AQP522" s="414"/>
      <c r="AQQ522" s="413"/>
      <c r="AQR522" s="413"/>
      <c r="AQS522" s="414"/>
      <c r="AQT522" s="414"/>
      <c r="AQU522" s="413"/>
      <c r="AQV522" s="413"/>
      <c r="AQW522" s="413"/>
      <c r="AQX522" s="413"/>
      <c r="AQY522" s="413"/>
      <c r="AQZ522" s="413"/>
      <c r="ARA522" s="413"/>
      <c r="ARB522" s="414"/>
      <c r="ARC522" s="414"/>
      <c r="ARD522" s="413"/>
      <c r="ARE522" s="413"/>
      <c r="ARF522" s="414"/>
      <c r="ARG522" s="414"/>
      <c r="ARH522" s="413"/>
      <c r="ARI522" s="413"/>
      <c r="ARJ522" s="413"/>
      <c r="ARK522" s="413"/>
      <c r="ARL522" s="413"/>
      <c r="ARM522" s="407"/>
      <c r="ARN522" s="439"/>
      <c r="ARO522" s="413"/>
      <c r="ARP522" s="413"/>
      <c r="ARQ522" s="413"/>
      <c r="ARR522" s="413"/>
      <c r="ARS522" s="413"/>
      <c r="ART522" s="413"/>
      <c r="ARU522" s="413"/>
      <c r="ARV522" s="412"/>
      <c r="ARW522" s="412"/>
      <c r="ARX522" s="412"/>
      <c r="ARY522" s="412"/>
      <c r="ARZ522" s="412"/>
      <c r="ASA522" s="412"/>
      <c r="ASB522" s="412"/>
      <c r="ASC522" s="412"/>
      <c r="ASD522" s="412"/>
      <c r="ASE522" s="412"/>
      <c r="ASF522" s="412"/>
      <c r="ASG522" s="412"/>
      <c r="ASH522" s="412"/>
      <c r="ASI522" s="412"/>
      <c r="ASJ522" s="412"/>
      <c r="ASK522" s="412"/>
      <c r="ASL522" s="412"/>
      <c r="ASM522" s="412"/>
      <c r="ASN522" s="412"/>
      <c r="ASO522" s="412"/>
      <c r="ASP522" s="412"/>
      <c r="ASQ522" s="412"/>
      <c r="ASR522" s="412"/>
      <c r="ASS522" s="412"/>
      <c r="AST522" s="412"/>
      <c r="ASU522" s="412"/>
      <c r="ASV522" s="412"/>
      <c r="ASW522" s="412"/>
      <c r="ASX522" s="412"/>
      <c r="ASY522" s="412"/>
      <c r="ASZ522" s="412"/>
      <c r="ATA522" s="412"/>
      <c r="ATB522" s="412"/>
      <c r="ATC522" s="412"/>
      <c r="ATD522" s="412"/>
      <c r="ATE522" s="412"/>
      <c r="ATF522" s="412"/>
      <c r="ATG522" s="412"/>
      <c r="ATH522" s="412"/>
      <c r="ATI522" s="412"/>
      <c r="ATJ522" s="412"/>
      <c r="ATK522" s="412"/>
      <c r="ATL522" s="412"/>
      <c r="ATM522" s="412"/>
      <c r="ATN522" s="413"/>
      <c r="ATO522" s="413"/>
      <c r="ATP522" s="413"/>
      <c r="ATQ522" s="413"/>
      <c r="ATR522" s="413"/>
      <c r="ATS522" s="413"/>
      <c r="ATT522" s="413"/>
      <c r="ATU522" s="413"/>
      <c r="ATV522" s="413"/>
      <c r="ATW522" s="413"/>
      <c r="ATX522" s="413"/>
      <c r="ATY522" s="413"/>
      <c r="ATZ522" s="413"/>
      <c r="AUA522" s="413"/>
      <c r="AUB522" s="413"/>
      <c r="AUC522" s="413"/>
      <c r="AUD522" s="413"/>
      <c r="AUE522" s="413"/>
      <c r="AUF522" s="413"/>
      <c r="AUG522" s="413"/>
      <c r="AUH522" s="413"/>
      <c r="AUI522" s="413"/>
      <c r="AUJ522" s="413"/>
      <c r="AUK522" s="413"/>
      <c r="AUL522" s="414"/>
      <c r="AUM522" s="414"/>
      <c r="AUN522" s="414"/>
      <c r="AUO522" s="414"/>
      <c r="AUP522" s="414"/>
      <c r="AUQ522" s="413"/>
      <c r="AUR522" s="413"/>
      <c r="AUS522" s="414"/>
      <c r="AUT522" s="414"/>
      <c r="AUU522" s="413"/>
      <c r="AUV522" s="413"/>
      <c r="AUW522" s="414"/>
      <c r="AUX522" s="414"/>
      <c r="AUY522" s="413"/>
      <c r="AUZ522" s="413"/>
      <c r="AVA522" s="413"/>
      <c r="AVB522" s="413"/>
      <c r="AVC522" s="413"/>
      <c r="AVD522" s="413"/>
      <c r="AVE522" s="413"/>
      <c r="AVF522" s="414"/>
      <c r="AVG522" s="414"/>
      <c r="AVH522" s="413"/>
      <c r="AVI522" s="413"/>
      <c r="AVJ522" s="414"/>
      <c r="AVK522" s="414"/>
      <c r="AVL522" s="413"/>
      <c r="AVM522" s="413"/>
      <c r="AVN522" s="413"/>
      <c r="AVO522" s="413"/>
      <c r="AVP522" s="413"/>
      <c r="AVQ522" s="407"/>
      <c r="AVR522" s="439"/>
      <c r="AVS522" s="413"/>
      <c r="AVT522" s="413"/>
      <c r="AVU522" s="413"/>
      <c r="AVV522" s="413"/>
      <c r="AVW522" s="413"/>
      <c r="AVX522" s="413"/>
      <c r="AVY522" s="413"/>
      <c r="AVZ522" s="412"/>
      <c r="AWA522" s="412"/>
      <c r="AWB522" s="412"/>
      <c r="AWC522" s="412"/>
      <c r="AWD522" s="412"/>
      <c r="AWE522" s="412"/>
      <c r="AWF522" s="412"/>
      <c r="AWG522" s="412"/>
      <c r="AWH522" s="412"/>
      <c r="AWI522" s="412"/>
      <c r="AWJ522" s="412"/>
      <c r="AWK522" s="412"/>
      <c r="AWL522" s="412"/>
      <c r="AWM522" s="412"/>
      <c r="AWN522" s="412"/>
      <c r="AWO522" s="412"/>
      <c r="AWP522" s="412"/>
      <c r="AWQ522" s="412"/>
      <c r="AWR522" s="412"/>
      <c r="AWS522" s="412"/>
      <c r="AWT522" s="412"/>
      <c r="AWU522" s="412"/>
      <c r="AWV522" s="412"/>
      <c r="AWW522" s="412"/>
      <c r="AWX522" s="412"/>
      <c r="AWY522" s="412"/>
      <c r="AWZ522" s="412"/>
      <c r="AXA522" s="412"/>
      <c r="AXB522" s="412"/>
      <c r="AXC522" s="412"/>
      <c r="AXD522" s="412"/>
      <c r="AXE522" s="412"/>
      <c r="AXF522" s="412"/>
      <c r="AXG522" s="412"/>
      <c r="AXH522" s="412"/>
      <c r="AXI522" s="412"/>
      <c r="AXJ522" s="412"/>
      <c r="AXK522" s="412"/>
      <c r="AXL522" s="412"/>
      <c r="AXM522" s="412"/>
      <c r="AXN522" s="412"/>
      <c r="AXO522" s="412"/>
      <c r="AXP522" s="412"/>
      <c r="AXQ522" s="412"/>
      <c r="AXR522" s="413"/>
      <c r="AXS522" s="413"/>
      <c r="AXT522" s="413"/>
      <c r="AXU522" s="413"/>
      <c r="AXV522" s="413"/>
      <c r="AXW522" s="413"/>
      <c r="AXX522" s="413"/>
      <c r="AXY522" s="413"/>
      <c r="AXZ522" s="413"/>
      <c r="AYA522" s="413"/>
      <c r="AYB522" s="413"/>
      <c r="AYC522" s="413"/>
      <c r="AYD522" s="413"/>
      <c r="AYE522" s="413"/>
      <c r="AYF522" s="413"/>
      <c r="AYG522" s="413"/>
      <c r="AYH522" s="413"/>
      <c r="AYI522" s="413"/>
      <c r="AYJ522" s="413"/>
      <c r="AYK522" s="413"/>
      <c r="AYL522" s="413"/>
      <c r="AYM522" s="413"/>
      <c r="AYN522" s="413"/>
      <c r="AYO522" s="413"/>
      <c r="AYP522" s="414"/>
      <c r="AYQ522" s="414"/>
      <c r="AYR522" s="414"/>
      <c r="AYS522" s="414"/>
      <c r="AYT522" s="414"/>
      <c r="AYU522" s="413"/>
      <c r="AYV522" s="413"/>
      <c r="AYW522" s="414"/>
      <c r="AYX522" s="414"/>
      <c r="AYY522" s="413"/>
      <c r="AYZ522" s="413"/>
      <c r="AZA522" s="414"/>
      <c r="AZB522" s="414"/>
      <c r="AZC522" s="413"/>
      <c r="AZD522" s="413"/>
      <c r="AZE522" s="413"/>
      <c r="AZF522" s="413"/>
      <c r="AZG522" s="413"/>
      <c r="AZH522" s="413"/>
      <c r="AZI522" s="413"/>
      <c r="AZJ522" s="414"/>
      <c r="AZK522" s="414"/>
      <c r="AZL522" s="413"/>
      <c r="AZM522" s="413"/>
      <c r="AZN522" s="414"/>
      <c r="AZO522" s="414"/>
      <c r="AZP522" s="413"/>
      <c r="AZQ522" s="413"/>
      <c r="AZR522" s="413"/>
      <c r="AZS522" s="413"/>
      <c r="AZT522" s="413"/>
      <c r="AZU522" s="407"/>
      <c r="AZV522" s="439"/>
      <c r="AZW522" s="413"/>
      <c r="AZX522" s="413"/>
      <c r="AZY522" s="413"/>
      <c r="AZZ522" s="413"/>
      <c r="BAA522" s="413"/>
      <c r="BAB522" s="413"/>
      <c r="BAC522" s="413"/>
      <c r="BAD522" s="412"/>
      <c r="BAE522" s="412"/>
      <c r="BAF522" s="412"/>
      <c r="BAG522" s="412"/>
      <c r="BAH522" s="412"/>
      <c r="BAI522" s="412"/>
      <c r="BAJ522" s="412"/>
      <c r="BAK522" s="412"/>
      <c r="BAL522" s="412"/>
      <c r="BAM522" s="412"/>
      <c r="BAN522" s="412"/>
      <c r="BAO522" s="412"/>
      <c r="BAP522" s="412"/>
      <c r="BAQ522" s="412"/>
      <c r="BAR522" s="412"/>
      <c r="BAS522" s="412"/>
      <c r="BAT522" s="412"/>
      <c r="BAU522" s="412"/>
      <c r="BAV522" s="412"/>
      <c r="BAW522" s="412"/>
      <c r="BAX522" s="412"/>
      <c r="BAY522" s="412"/>
      <c r="BAZ522" s="412"/>
      <c r="BBA522" s="412"/>
      <c r="BBB522" s="412"/>
      <c r="BBC522" s="412"/>
      <c r="BBD522" s="412"/>
      <c r="BBE522" s="412"/>
      <c r="BBF522" s="412"/>
      <c r="BBG522" s="412"/>
      <c r="BBH522" s="412"/>
      <c r="BBI522" s="412"/>
      <c r="BBJ522" s="412"/>
      <c r="BBK522" s="412"/>
      <c r="BBL522" s="412"/>
      <c r="BBM522" s="412"/>
      <c r="BBN522" s="412"/>
      <c r="BBO522" s="412"/>
      <c r="BBP522" s="412"/>
      <c r="BBQ522" s="412"/>
      <c r="BBR522" s="412"/>
      <c r="BBS522" s="412"/>
      <c r="BBT522" s="412"/>
      <c r="BBU522" s="412"/>
      <c r="BBV522" s="413"/>
      <c r="BBW522" s="413"/>
      <c r="BBX522" s="413"/>
      <c r="BBY522" s="413"/>
      <c r="BBZ522" s="413"/>
      <c r="BCA522" s="413"/>
      <c r="BCB522" s="413"/>
      <c r="BCC522" s="413"/>
      <c r="BCD522" s="413"/>
      <c r="BCE522" s="413"/>
      <c r="BCF522" s="413"/>
      <c r="BCG522" s="413"/>
      <c r="BCH522" s="413"/>
      <c r="BCI522" s="413"/>
      <c r="BCJ522" s="413"/>
      <c r="BCK522" s="413"/>
      <c r="BCL522" s="413"/>
      <c r="BCM522" s="413"/>
      <c r="BCN522" s="413"/>
      <c r="BCO522" s="413"/>
      <c r="BCP522" s="413"/>
      <c r="BCQ522" s="413"/>
      <c r="BCR522" s="413"/>
      <c r="BCS522" s="413"/>
      <c r="BCT522" s="414"/>
      <c r="BCU522" s="414"/>
      <c r="BCV522" s="414"/>
      <c r="BCW522" s="414"/>
      <c r="BCX522" s="414"/>
      <c r="BCY522" s="413"/>
      <c r="BCZ522" s="413"/>
      <c r="BDA522" s="414"/>
      <c r="BDB522" s="414"/>
      <c r="BDC522" s="413"/>
      <c r="BDD522" s="413"/>
      <c r="BDE522" s="414"/>
      <c r="BDF522" s="414"/>
      <c r="BDG522" s="413"/>
      <c r="BDH522" s="413"/>
      <c r="BDI522" s="413"/>
      <c r="BDJ522" s="413"/>
      <c r="BDK522" s="413"/>
      <c r="BDL522" s="413"/>
      <c r="BDM522" s="413"/>
      <c r="BDN522" s="414"/>
      <c r="BDO522" s="414"/>
      <c r="BDP522" s="413"/>
      <c r="BDQ522" s="413"/>
      <c r="BDR522" s="414"/>
      <c r="BDS522" s="414"/>
      <c r="BDT522" s="413"/>
      <c r="BDU522" s="413"/>
      <c r="BDV522" s="413"/>
      <c r="BDW522" s="413"/>
      <c r="BDX522" s="413"/>
      <c r="BDY522" s="407"/>
      <c r="BDZ522" s="439"/>
      <c r="BEA522" s="413"/>
      <c r="BEB522" s="413"/>
      <c r="BEC522" s="413"/>
      <c r="BED522" s="413"/>
      <c r="BEE522" s="413"/>
      <c r="BEF522" s="413"/>
      <c r="BEG522" s="413"/>
      <c r="BEH522" s="412"/>
      <c r="BEI522" s="412"/>
      <c r="BEJ522" s="412"/>
      <c r="BEK522" s="412"/>
      <c r="BEL522" s="412"/>
      <c r="BEM522" s="412"/>
      <c r="BEN522" s="412"/>
      <c r="BEO522" s="412"/>
      <c r="BEP522" s="412"/>
      <c r="BEQ522" s="412"/>
      <c r="BER522" s="412"/>
      <c r="BES522" s="412"/>
      <c r="BET522" s="412"/>
      <c r="BEU522" s="412"/>
      <c r="BEV522" s="412"/>
      <c r="BEW522" s="412"/>
      <c r="BEX522" s="412"/>
      <c r="BEY522" s="412"/>
      <c r="BEZ522" s="412"/>
      <c r="BFA522" s="412"/>
      <c r="BFB522" s="412"/>
      <c r="BFC522" s="412"/>
      <c r="BFD522" s="412"/>
      <c r="BFE522" s="412"/>
      <c r="BFF522" s="412"/>
      <c r="BFG522" s="412"/>
      <c r="BFH522" s="412"/>
      <c r="BFI522" s="412"/>
      <c r="BFJ522" s="412"/>
      <c r="BFK522" s="412"/>
      <c r="BFL522" s="412"/>
      <c r="BFM522" s="412"/>
      <c r="BFN522" s="412"/>
      <c r="BFO522" s="412"/>
      <c r="BFP522" s="412"/>
      <c r="BFQ522" s="412"/>
      <c r="BFR522" s="412"/>
      <c r="BFS522" s="412"/>
      <c r="BFT522" s="412"/>
      <c r="BFU522" s="412"/>
      <c r="BFV522" s="412"/>
      <c r="BFW522" s="412"/>
      <c r="BFX522" s="412"/>
      <c r="BFY522" s="412"/>
      <c r="BFZ522" s="413"/>
      <c r="BGA522" s="413"/>
      <c r="BGB522" s="413"/>
      <c r="BGC522" s="413"/>
      <c r="BGD522" s="413"/>
      <c r="BGE522" s="413"/>
      <c r="BGF522" s="413"/>
      <c r="BGG522" s="413"/>
      <c r="BGH522" s="413"/>
      <c r="BGI522" s="413"/>
      <c r="BGJ522" s="413"/>
      <c r="BGK522" s="413"/>
      <c r="BGL522" s="413"/>
      <c r="BGM522" s="413"/>
      <c r="BGN522" s="413"/>
      <c r="BGO522" s="413"/>
      <c r="BGP522" s="413"/>
      <c r="BGQ522" s="413"/>
      <c r="BGR522" s="413"/>
      <c r="BGS522" s="413"/>
      <c r="BGT522" s="413"/>
      <c r="BGU522" s="413"/>
      <c r="BGV522" s="413"/>
      <c r="BGW522" s="413"/>
      <c r="BGX522" s="414"/>
      <c r="BGY522" s="414"/>
      <c r="BGZ522" s="414"/>
      <c r="BHA522" s="414"/>
      <c r="BHB522" s="414"/>
      <c r="BHC522" s="413"/>
      <c r="BHD522" s="413"/>
      <c r="BHE522" s="414"/>
      <c r="BHF522" s="414"/>
      <c r="BHG522" s="413"/>
      <c r="BHH522" s="413"/>
      <c r="BHI522" s="414"/>
      <c r="BHJ522" s="414"/>
      <c r="BHK522" s="413"/>
      <c r="BHL522" s="413"/>
      <c r="BHM522" s="413"/>
      <c r="BHN522" s="413"/>
      <c r="BHO522" s="413"/>
      <c r="BHP522" s="413"/>
      <c r="BHQ522" s="413"/>
      <c r="BHR522" s="414"/>
      <c r="BHS522" s="414"/>
      <c r="BHT522" s="413"/>
      <c r="BHU522" s="413"/>
      <c r="BHV522" s="414"/>
      <c r="BHW522" s="414"/>
      <c r="BHX522" s="413"/>
      <c r="BHY522" s="413"/>
      <c r="BHZ522" s="413"/>
      <c r="BIA522" s="413"/>
      <c r="BIB522" s="413"/>
      <c r="BIC522" s="407"/>
      <c r="BID522" s="439"/>
      <c r="BIE522" s="413"/>
      <c r="BIF522" s="413"/>
      <c r="BIG522" s="413"/>
      <c r="BIH522" s="413"/>
      <c r="BII522" s="413"/>
      <c r="BIJ522" s="413"/>
      <c r="BIK522" s="413"/>
      <c r="BIL522" s="412"/>
      <c r="BIM522" s="412"/>
      <c r="BIN522" s="412"/>
      <c r="BIO522" s="412"/>
      <c r="BIP522" s="412"/>
      <c r="BIQ522" s="412"/>
      <c r="BIR522" s="412"/>
      <c r="BIS522" s="412"/>
      <c r="BIT522" s="412"/>
      <c r="BIU522" s="412"/>
      <c r="BIV522" s="412"/>
      <c r="BIW522" s="412"/>
      <c r="BIX522" s="412"/>
      <c r="BIY522" s="412"/>
      <c r="BIZ522" s="412"/>
      <c r="BJA522" s="412"/>
      <c r="BJB522" s="412"/>
      <c r="BJC522" s="412"/>
      <c r="BJD522" s="412"/>
      <c r="BJE522" s="412"/>
      <c r="BJF522" s="412"/>
      <c r="BJG522" s="412"/>
      <c r="BJH522" s="412"/>
      <c r="BJI522" s="412"/>
      <c r="BJJ522" s="412"/>
      <c r="BJK522" s="412"/>
      <c r="BJL522" s="412"/>
      <c r="BJM522" s="412"/>
      <c r="BJN522" s="412"/>
      <c r="BJO522" s="412"/>
      <c r="BJP522" s="412"/>
      <c r="BJQ522" s="412"/>
      <c r="BJR522" s="412"/>
      <c r="BJS522" s="412"/>
      <c r="BJT522" s="412"/>
      <c r="BJU522" s="412"/>
      <c r="BJV522" s="412"/>
      <c r="BJW522" s="412"/>
      <c r="BJX522" s="412"/>
      <c r="BJY522" s="412"/>
      <c r="BJZ522" s="412"/>
      <c r="BKA522" s="412"/>
      <c r="BKB522" s="412"/>
      <c r="BKC522" s="412"/>
      <c r="BKD522" s="413"/>
      <c r="BKE522" s="413"/>
      <c r="BKF522" s="413"/>
      <c r="BKG522" s="413"/>
      <c r="BKH522" s="413"/>
      <c r="BKI522" s="413"/>
      <c r="BKJ522" s="413"/>
      <c r="BKK522" s="413"/>
      <c r="BKL522" s="413"/>
      <c r="BKM522" s="413"/>
      <c r="BKN522" s="413"/>
      <c r="BKO522" s="413"/>
      <c r="BKP522" s="413"/>
      <c r="BKQ522" s="413"/>
      <c r="BKR522" s="413"/>
      <c r="BKS522" s="413"/>
      <c r="BKT522" s="413"/>
      <c r="BKU522" s="413"/>
      <c r="BKV522" s="413"/>
      <c r="BKW522" s="413"/>
      <c r="BKX522" s="413"/>
      <c r="BKY522" s="413"/>
      <c r="BKZ522" s="413"/>
      <c r="BLA522" s="413"/>
      <c r="BLB522" s="414"/>
      <c r="BLC522" s="414"/>
      <c r="BLD522" s="414"/>
      <c r="BLE522" s="414"/>
      <c r="BLF522" s="414"/>
      <c r="BLG522" s="413"/>
      <c r="BLH522" s="413"/>
      <c r="BLI522" s="414"/>
      <c r="BLJ522" s="414"/>
      <c r="BLK522" s="413"/>
      <c r="BLL522" s="413"/>
      <c r="BLM522" s="414"/>
      <c r="BLN522" s="414"/>
      <c r="BLO522" s="413"/>
      <c r="BLP522" s="413"/>
      <c r="BLQ522" s="413"/>
      <c r="BLR522" s="413"/>
      <c r="BLS522" s="413"/>
      <c r="BLT522" s="413"/>
      <c r="BLU522" s="413"/>
      <c r="BLV522" s="414"/>
      <c r="BLW522" s="414"/>
      <c r="BLX522" s="413"/>
      <c r="BLY522" s="413"/>
      <c r="BLZ522" s="414"/>
      <c r="BMA522" s="414"/>
      <c r="BMB522" s="413"/>
      <c r="BMC522" s="413"/>
      <c r="BMD522" s="413"/>
      <c r="BME522" s="413"/>
      <c r="BMF522" s="413"/>
      <c r="BMG522" s="407"/>
      <c r="BMH522" s="439"/>
      <c r="BMI522" s="413"/>
      <c r="BMJ522" s="413"/>
      <c r="BMK522" s="413"/>
      <c r="BML522" s="413"/>
      <c r="BMM522" s="413"/>
      <c r="BMN522" s="413"/>
      <c r="BMO522" s="413"/>
      <c r="BMP522" s="412"/>
      <c r="BMQ522" s="412"/>
      <c r="BMR522" s="412"/>
      <c r="BMS522" s="412"/>
      <c r="BMT522" s="412"/>
      <c r="BMU522" s="412"/>
      <c r="BMV522" s="412"/>
      <c r="BMW522" s="412"/>
      <c r="BMX522" s="412"/>
      <c r="BMY522" s="412"/>
      <c r="BMZ522" s="412"/>
      <c r="BNA522" s="412"/>
      <c r="BNB522" s="412"/>
      <c r="BNC522" s="412"/>
      <c r="BND522" s="412"/>
      <c r="BNE522" s="412"/>
      <c r="BNF522" s="412"/>
      <c r="BNG522" s="412"/>
      <c r="BNH522" s="412"/>
      <c r="BNI522" s="412"/>
      <c r="BNJ522" s="412"/>
      <c r="BNK522" s="412"/>
      <c r="BNL522" s="412"/>
      <c r="BNM522" s="412"/>
      <c r="BNN522" s="412"/>
      <c r="BNO522" s="412"/>
      <c r="BNP522" s="412"/>
      <c r="BNQ522" s="412"/>
      <c r="BNR522" s="412"/>
      <c r="BNS522" s="412"/>
      <c r="BNT522" s="412"/>
      <c r="BNU522" s="412"/>
      <c r="BNV522" s="412"/>
      <c r="BNW522" s="412"/>
      <c r="BNX522" s="412"/>
      <c r="BNY522" s="412"/>
      <c r="BNZ522" s="412"/>
      <c r="BOA522" s="412"/>
      <c r="BOB522" s="412"/>
      <c r="BOC522" s="412"/>
      <c r="BOD522" s="412"/>
      <c r="BOE522" s="412"/>
      <c r="BOF522" s="412"/>
      <c r="BOG522" s="412"/>
      <c r="BOH522" s="413"/>
      <c r="BOI522" s="413"/>
      <c r="BOJ522" s="413"/>
      <c r="BOK522" s="413"/>
      <c r="BOL522" s="413"/>
      <c r="BOM522" s="413"/>
      <c r="BON522" s="413"/>
      <c r="BOO522" s="413"/>
      <c r="BOP522" s="413"/>
      <c r="BOQ522" s="413"/>
      <c r="BOR522" s="413"/>
      <c r="BOS522" s="413"/>
      <c r="BOT522" s="413"/>
      <c r="BOU522" s="413"/>
      <c r="BOV522" s="413"/>
      <c r="BOW522" s="413"/>
      <c r="BOX522" s="413"/>
      <c r="BOY522" s="413"/>
      <c r="BOZ522" s="413"/>
      <c r="BPA522" s="413"/>
      <c r="BPB522" s="413"/>
      <c r="BPC522" s="413"/>
      <c r="BPD522" s="413"/>
      <c r="BPE522" s="413"/>
      <c r="BPF522" s="414"/>
      <c r="BPG522" s="414"/>
      <c r="BPH522" s="414"/>
      <c r="BPI522" s="414"/>
      <c r="BPJ522" s="414"/>
      <c r="BPK522" s="413"/>
      <c r="BPL522" s="413"/>
      <c r="BPM522" s="414"/>
      <c r="BPN522" s="414"/>
      <c r="BPO522" s="413"/>
      <c r="BPP522" s="413"/>
      <c r="BPQ522" s="414"/>
      <c r="BPR522" s="414"/>
      <c r="BPS522" s="413"/>
      <c r="BPT522" s="413"/>
      <c r="BPU522" s="413"/>
      <c r="BPV522" s="413"/>
      <c r="BPW522" s="413"/>
      <c r="BPX522" s="413"/>
      <c r="BPY522" s="413"/>
      <c r="BPZ522" s="414"/>
      <c r="BQA522" s="414"/>
      <c r="BQB522" s="413"/>
      <c r="BQC522" s="413"/>
      <c r="BQD522" s="414"/>
      <c r="BQE522" s="414"/>
      <c r="BQF522" s="413"/>
      <c r="BQG522" s="413"/>
      <c r="BQH522" s="413"/>
      <c r="BQI522" s="413"/>
      <c r="BQJ522" s="413"/>
      <c r="BQK522" s="407"/>
      <c r="BQL522" s="439"/>
      <c r="BQM522" s="413"/>
      <c r="BQN522" s="413"/>
      <c r="BQO522" s="413"/>
      <c r="BQP522" s="413"/>
      <c r="BQQ522" s="413"/>
      <c r="BQR522" s="413"/>
      <c r="BQS522" s="413"/>
      <c r="BQT522" s="412"/>
      <c r="BQU522" s="412"/>
      <c r="BQV522" s="412"/>
      <c r="BQW522" s="412"/>
      <c r="BQX522" s="412"/>
      <c r="BQY522" s="412"/>
      <c r="BQZ522" s="412"/>
      <c r="BRA522" s="412"/>
      <c r="BRB522" s="412"/>
      <c r="BRC522" s="412"/>
      <c r="BRD522" s="412"/>
      <c r="BRE522" s="412"/>
      <c r="BRF522" s="412"/>
      <c r="BRG522" s="412"/>
      <c r="BRH522" s="412"/>
      <c r="BRI522" s="412"/>
      <c r="BRJ522" s="412"/>
      <c r="BRK522" s="412"/>
      <c r="BRL522" s="412"/>
      <c r="BRM522" s="412"/>
      <c r="BRN522" s="412"/>
      <c r="BRO522" s="412"/>
      <c r="BRP522" s="412"/>
      <c r="BRQ522" s="412"/>
      <c r="BRR522" s="412"/>
      <c r="BRS522" s="412"/>
      <c r="BRT522" s="412"/>
      <c r="BRU522" s="412"/>
      <c r="BRV522" s="412"/>
      <c r="BRW522" s="412"/>
      <c r="BRX522" s="412"/>
      <c r="BRY522" s="412"/>
      <c r="BRZ522" s="412"/>
      <c r="BSA522" s="412"/>
      <c r="BSB522" s="412"/>
      <c r="BSC522" s="412"/>
      <c r="BSD522" s="412"/>
      <c r="BSE522" s="412"/>
      <c r="BSF522" s="412"/>
      <c r="BSG522" s="412"/>
      <c r="BSH522" s="412"/>
      <c r="BSI522" s="412"/>
      <c r="BSJ522" s="412"/>
      <c r="BSK522" s="412"/>
      <c r="BSL522" s="413"/>
      <c r="BSM522" s="413"/>
      <c r="BSN522" s="413"/>
      <c r="BSO522" s="413"/>
      <c r="BSP522" s="413"/>
      <c r="BSQ522" s="413"/>
      <c r="BSR522" s="413"/>
      <c r="BSS522" s="413"/>
      <c r="BST522" s="413"/>
      <c r="BSU522" s="413"/>
      <c r="BSV522" s="413"/>
      <c r="BSW522" s="413"/>
      <c r="BSX522" s="413"/>
      <c r="BSY522" s="413"/>
      <c r="BSZ522" s="413"/>
      <c r="BTA522" s="413"/>
      <c r="BTB522" s="413"/>
      <c r="BTC522" s="413"/>
      <c r="BTD522" s="413"/>
      <c r="BTE522" s="413"/>
      <c r="BTF522" s="413"/>
      <c r="BTG522" s="413"/>
      <c r="BTH522" s="413"/>
      <c r="BTI522" s="413"/>
      <c r="BTJ522" s="414"/>
      <c r="BTK522" s="414"/>
      <c r="BTL522" s="414"/>
      <c r="BTM522" s="414"/>
      <c r="BTN522" s="414"/>
      <c r="BTO522" s="413"/>
      <c r="BTP522" s="413"/>
      <c r="BTQ522" s="414"/>
      <c r="BTR522" s="414"/>
      <c r="BTS522" s="413"/>
      <c r="BTT522" s="413"/>
      <c r="BTU522" s="414"/>
      <c r="BTV522" s="414"/>
      <c r="BTW522" s="413"/>
      <c r="BTX522" s="413"/>
      <c r="BTY522" s="413"/>
      <c r="BTZ522" s="413"/>
      <c r="BUA522" s="413"/>
      <c r="BUB522" s="413"/>
      <c r="BUC522" s="413"/>
      <c r="BUD522" s="414"/>
      <c r="BUE522" s="414"/>
      <c r="BUF522" s="413"/>
      <c r="BUG522" s="413"/>
      <c r="BUH522" s="414"/>
      <c r="BUI522" s="414"/>
      <c r="BUJ522" s="413"/>
      <c r="BUK522" s="413"/>
      <c r="BUL522" s="413"/>
      <c r="BUM522" s="413"/>
      <c r="BUN522" s="413"/>
      <c r="BUO522" s="407"/>
      <c r="BUP522" s="439"/>
      <c r="BUQ522" s="413"/>
      <c r="BUR522" s="413"/>
      <c r="BUS522" s="413"/>
      <c r="BUT522" s="413"/>
      <c r="BUU522" s="413"/>
      <c r="BUV522" s="413"/>
      <c r="BUW522" s="413"/>
      <c r="BUX522" s="412"/>
      <c r="BUY522" s="412"/>
      <c r="BUZ522" s="412"/>
      <c r="BVA522" s="412"/>
      <c r="BVB522" s="412"/>
      <c r="BVC522" s="412"/>
      <c r="BVD522" s="412"/>
      <c r="BVE522" s="412"/>
      <c r="BVF522" s="412"/>
      <c r="BVG522" s="412"/>
      <c r="BVH522" s="412"/>
      <c r="BVI522" s="412"/>
      <c r="BVJ522" s="412"/>
      <c r="BVK522" s="412"/>
      <c r="BVL522" s="412"/>
      <c r="BVM522" s="412"/>
      <c r="BVN522" s="412"/>
      <c r="BVO522" s="412"/>
      <c r="BVP522" s="412"/>
      <c r="BVQ522" s="412"/>
      <c r="BVR522" s="412"/>
      <c r="BVS522" s="412"/>
      <c r="BVT522" s="412"/>
      <c r="BVU522" s="412"/>
      <c r="BVV522" s="412"/>
      <c r="BVW522" s="412"/>
      <c r="BVX522" s="412"/>
      <c r="BVY522" s="412"/>
      <c r="BVZ522" s="412"/>
      <c r="BWA522" s="412"/>
      <c r="BWB522" s="412"/>
      <c r="BWC522" s="412"/>
      <c r="BWD522" s="412"/>
      <c r="BWE522" s="412"/>
      <c r="BWF522" s="412"/>
      <c r="BWG522" s="412"/>
      <c r="BWH522" s="412"/>
      <c r="BWI522" s="412"/>
      <c r="BWJ522" s="412"/>
      <c r="BWK522" s="412"/>
      <c r="BWL522" s="412"/>
      <c r="BWM522" s="412"/>
      <c r="BWN522" s="412"/>
      <c r="BWO522" s="412"/>
      <c r="BWP522" s="413"/>
      <c r="BWQ522" s="413"/>
      <c r="BWR522" s="413"/>
      <c r="BWS522" s="413"/>
      <c r="BWT522" s="413"/>
      <c r="BWU522" s="413"/>
      <c r="BWV522" s="413"/>
      <c r="BWW522" s="413"/>
      <c r="BWX522" s="413"/>
      <c r="BWY522" s="413"/>
      <c r="BWZ522" s="413"/>
      <c r="BXA522" s="413"/>
      <c r="BXB522" s="413"/>
      <c r="BXC522" s="413"/>
      <c r="BXD522" s="413"/>
      <c r="BXE522" s="413"/>
      <c r="BXF522" s="413"/>
      <c r="BXG522" s="413"/>
      <c r="BXH522" s="413"/>
      <c r="BXI522" s="413"/>
      <c r="BXJ522" s="413"/>
      <c r="BXK522" s="413"/>
      <c r="BXL522" s="413"/>
      <c r="BXM522" s="413"/>
      <c r="BXN522" s="414"/>
      <c r="BXO522" s="414"/>
      <c r="BXP522" s="414"/>
      <c r="BXQ522" s="414"/>
      <c r="BXR522" s="414"/>
      <c r="BXS522" s="413"/>
      <c r="BXT522" s="413"/>
      <c r="BXU522" s="414"/>
      <c r="BXV522" s="414"/>
      <c r="BXW522" s="413"/>
      <c r="BXX522" s="413"/>
      <c r="BXY522" s="414"/>
      <c r="BXZ522" s="414"/>
      <c r="BYA522" s="413"/>
      <c r="BYB522" s="413"/>
      <c r="BYC522" s="413"/>
      <c r="BYD522" s="413"/>
      <c r="BYE522" s="413"/>
      <c r="BYF522" s="413"/>
      <c r="BYG522" s="413"/>
      <c r="BYH522" s="414"/>
      <c r="BYI522" s="414"/>
      <c r="BYJ522" s="413"/>
      <c r="BYK522" s="413"/>
      <c r="BYL522" s="414"/>
      <c r="BYM522" s="414"/>
      <c r="BYN522" s="413"/>
      <c r="BYO522" s="413"/>
      <c r="BYP522" s="413"/>
      <c r="BYQ522" s="413"/>
      <c r="BYR522" s="413"/>
      <c r="BYS522" s="407"/>
      <c r="BYT522" s="439"/>
      <c r="BYU522" s="413"/>
      <c r="BYV522" s="413"/>
      <c r="BYW522" s="413"/>
      <c r="BYX522" s="413"/>
      <c r="BYY522" s="413"/>
      <c r="BYZ522" s="413"/>
      <c r="BZA522" s="413"/>
      <c r="BZB522" s="412"/>
      <c r="BZC522" s="412"/>
      <c r="BZD522" s="412"/>
      <c r="BZE522" s="412"/>
      <c r="BZF522" s="412"/>
      <c r="BZG522" s="412"/>
      <c r="BZH522" s="412"/>
      <c r="BZI522" s="412"/>
      <c r="BZJ522" s="412"/>
      <c r="BZK522" s="412"/>
      <c r="BZL522" s="412"/>
      <c r="BZM522" s="412"/>
      <c r="BZN522" s="412"/>
      <c r="BZO522" s="412"/>
      <c r="BZP522" s="412"/>
      <c r="BZQ522" s="412"/>
      <c r="BZR522" s="412"/>
      <c r="BZS522" s="412"/>
      <c r="BZT522" s="412"/>
      <c r="BZU522" s="412"/>
      <c r="BZV522" s="412"/>
      <c r="BZW522" s="412"/>
      <c r="BZX522" s="412"/>
      <c r="BZY522" s="412"/>
      <c r="BZZ522" s="412"/>
      <c r="CAA522" s="412"/>
      <c r="CAB522" s="412"/>
      <c r="CAC522" s="412"/>
      <c r="CAD522" s="412"/>
      <c r="CAE522" s="412"/>
      <c r="CAF522" s="412"/>
      <c r="CAG522" s="412"/>
      <c r="CAH522" s="412"/>
      <c r="CAI522" s="412"/>
      <c r="CAJ522" s="412"/>
      <c r="CAK522" s="412"/>
      <c r="CAL522" s="412"/>
      <c r="CAM522" s="412"/>
      <c r="CAN522" s="412"/>
      <c r="CAO522" s="412"/>
      <c r="CAP522" s="412"/>
      <c r="CAQ522" s="412"/>
      <c r="CAR522" s="412"/>
      <c r="CAS522" s="412"/>
      <c r="CAT522" s="413"/>
      <c r="CAU522" s="413"/>
      <c r="CAV522" s="413"/>
      <c r="CAW522" s="413"/>
      <c r="CAX522" s="413"/>
      <c r="CAY522" s="413"/>
      <c r="CAZ522" s="413"/>
      <c r="CBA522" s="413"/>
      <c r="CBB522" s="413"/>
      <c r="CBC522" s="413"/>
      <c r="CBD522" s="413"/>
      <c r="CBE522" s="413"/>
      <c r="CBF522" s="413"/>
      <c r="CBG522" s="413"/>
      <c r="CBH522" s="413"/>
      <c r="CBI522" s="413"/>
      <c r="CBJ522" s="413"/>
      <c r="CBK522" s="413"/>
      <c r="CBL522" s="413"/>
      <c r="CBM522" s="413"/>
      <c r="CBN522" s="413"/>
      <c r="CBO522" s="413"/>
      <c r="CBP522" s="413"/>
      <c r="CBQ522" s="413"/>
      <c r="CBR522" s="414"/>
      <c r="CBS522" s="414"/>
      <c r="CBT522" s="414"/>
      <c r="CBU522" s="414"/>
      <c r="CBV522" s="414"/>
      <c r="CBW522" s="413"/>
      <c r="CBX522" s="413"/>
      <c r="CBY522" s="414"/>
      <c r="CBZ522" s="414"/>
      <c r="CCA522" s="413"/>
      <c r="CCB522" s="413"/>
      <c r="CCC522" s="414"/>
      <c r="CCD522" s="414"/>
      <c r="CCE522" s="413"/>
      <c r="CCF522" s="413"/>
      <c r="CCG522" s="413"/>
      <c r="CCH522" s="413"/>
      <c r="CCI522" s="413"/>
      <c r="CCJ522" s="413"/>
      <c r="CCK522" s="413"/>
      <c r="CCL522" s="414"/>
      <c r="CCM522" s="414"/>
      <c r="CCN522" s="413"/>
      <c r="CCO522" s="413"/>
      <c r="CCP522" s="414"/>
      <c r="CCQ522" s="414"/>
      <c r="CCR522" s="413"/>
      <c r="CCS522" s="413"/>
      <c r="CCT522" s="413"/>
      <c r="CCU522" s="413"/>
      <c r="CCV522" s="413"/>
      <c r="CCW522" s="407"/>
      <c r="CCX522" s="439"/>
      <c r="CCY522" s="413"/>
      <c r="CCZ522" s="413"/>
      <c r="CDA522" s="413"/>
      <c r="CDB522" s="413"/>
      <c r="CDC522" s="413"/>
      <c r="CDD522" s="413"/>
      <c r="CDE522" s="413"/>
      <c r="CDF522" s="412"/>
      <c r="CDG522" s="412"/>
      <c r="CDH522" s="412"/>
      <c r="CDI522" s="412"/>
      <c r="CDJ522" s="412"/>
      <c r="CDK522" s="412"/>
      <c r="CDL522" s="412"/>
      <c r="CDM522" s="412"/>
      <c r="CDN522" s="412"/>
      <c r="CDO522" s="412"/>
      <c r="CDP522" s="412"/>
      <c r="CDQ522" s="412"/>
      <c r="CDR522" s="412"/>
      <c r="CDS522" s="412"/>
      <c r="CDT522" s="412"/>
      <c r="CDU522" s="412"/>
      <c r="CDV522" s="412"/>
      <c r="CDW522" s="412"/>
      <c r="CDX522" s="412"/>
      <c r="CDY522" s="412"/>
      <c r="CDZ522" s="412"/>
      <c r="CEA522" s="412"/>
      <c r="CEB522" s="412"/>
      <c r="CEC522" s="412"/>
      <c r="CED522" s="412"/>
      <c r="CEE522" s="412"/>
      <c r="CEF522" s="412"/>
      <c r="CEG522" s="412"/>
      <c r="CEH522" s="412"/>
      <c r="CEI522" s="412"/>
      <c r="CEJ522" s="412"/>
      <c r="CEK522" s="412"/>
      <c r="CEL522" s="412"/>
      <c r="CEM522" s="412"/>
      <c r="CEN522" s="412"/>
      <c r="CEO522" s="412"/>
      <c r="CEP522" s="412"/>
      <c r="CEQ522" s="412"/>
      <c r="CER522" s="412"/>
      <c r="CES522" s="412"/>
      <c r="CET522" s="412"/>
      <c r="CEU522" s="412"/>
      <c r="CEV522" s="412"/>
      <c r="CEW522" s="412"/>
      <c r="CEX522" s="413"/>
      <c r="CEY522" s="413"/>
      <c r="CEZ522" s="413"/>
      <c r="CFA522" s="413"/>
      <c r="CFB522" s="413"/>
      <c r="CFC522" s="413"/>
      <c r="CFD522" s="413"/>
      <c r="CFE522" s="413"/>
      <c r="CFF522" s="413"/>
      <c r="CFG522" s="413"/>
      <c r="CFH522" s="413"/>
      <c r="CFI522" s="413"/>
      <c r="CFJ522" s="413"/>
      <c r="CFK522" s="413"/>
      <c r="CFL522" s="413"/>
      <c r="CFM522" s="413"/>
      <c r="CFN522" s="413"/>
      <c r="CFO522" s="413"/>
      <c r="CFP522" s="413"/>
      <c r="CFQ522" s="413"/>
      <c r="CFR522" s="413"/>
      <c r="CFS522" s="413"/>
      <c r="CFT522" s="413"/>
      <c r="CFU522" s="413"/>
      <c r="CFV522" s="414"/>
      <c r="CFW522" s="414"/>
      <c r="CFX522" s="414"/>
      <c r="CFY522" s="414"/>
      <c r="CFZ522" s="414"/>
      <c r="CGA522" s="413"/>
      <c r="CGB522" s="413"/>
      <c r="CGC522" s="414"/>
      <c r="CGD522" s="414"/>
      <c r="CGE522" s="413"/>
      <c r="CGF522" s="413"/>
      <c r="CGG522" s="414"/>
      <c r="CGH522" s="414"/>
      <c r="CGI522" s="413"/>
      <c r="CGJ522" s="413"/>
      <c r="CGK522" s="413"/>
      <c r="CGL522" s="413"/>
      <c r="CGM522" s="413"/>
      <c r="CGN522" s="413"/>
      <c r="CGO522" s="413"/>
      <c r="CGP522" s="414"/>
      <c r="CGQ522" s="414"/>
      <c r="CGR522" s="413"/>
      <c r="CGS522" s="413"/>
      <c r="CGT522" s="414"/>
      <c r="CGU522" s="414"/>
      <c r="CGV522" s="413"/>
      <c r="CGW522" s="413"/>
      <c r="CGX522" s="413"/>
      <c r="CGY522" s="413"/>
      <c r="CGZ522" s="413"/>
      <c r="CHA522" s="407"/>
      <c r="CHB522" s="439"/>
      <c r="CHC522" s="413"/>
      <c r="CHD522" s="413"/>
      <c r="CHE522" s="413"/>
      <c r="CHF522" s="413"/>
      <c r="CHG522" s="413"/>
      <c r="CHH522" s="413"/>
      <c r="CHI522" s="413"/>
      <c r="CHJ522" s="412"/>
      <c r="CHK522" s="412"/>
      <c r="CHL522" s="412"/>
      <c r="CHM522" s="412"/>
      <c r="CHN522" s="412"/>
      <c r="CHO522" s="412"/>
      <c r="CHP522" s="412"/>
      <c r="CHQ522" s="412"/>
      <c r="CHR522" s="412"/>
      <c r="CHS522" s="412"/>
      <c r="CHT522" s="412"/>
      <c r="CHU522" s="412"/>
      <c r="CHV522" s="412"/>
      <c r="CHW522" s="412"/>
      <c r="CHX522" s="412"/>
      <c r="CHY522" s="412"/>
      <c r="CHZ522" s="412"/>
      <c r="CIA522" s="412"/>
      <c r="CIB522" s="412"/>
      <c r="CIC522" s="412"/>
      <c r="CID522" s="412"/>
      <c r="CIE522" s="412"/>
      <c r="CIF522" s="412"/>
      <c r="CIG522" s="412"/>
      <c r="CIH522" s="412"/>
      <c r="CII522" s="412"/>
      <c r="CIJ522" s="412"/>
      <c r="CIK522" s="412"/>
      <c r="CIL522" s="412"/>
      <c r="CIM522" s="412"/>
      <c r="CIN522" s="412"/>
      <c r="CIO522" s="412"/>
      <c r="CIP522" s="412"/>
      <c r="CIQ522" s="412"/>
      <c r="CIR522" s="412"/>
      <c r="CIS522" s="412"/>
      <c r="CIT522" s="412"/>
      <c r="CIU522" s="412"/>
      <c r="CIV522" s="412"/>
      <c r="CIW522" s="412"/>
      <c r="CIX522" s="412"/>
      <c r="CIY522" s="412"/>
      <c r="CIZ522" s="412"/>
      <c r="CJA522" s="412"/>
      <c r="CJB522" s="413"/>
      <c r="CJC522" s="413"/>
      <c r="CJD522" s="413"/>
      <c r="CJE522" s="413"/>
      <c r="CJF522" s="413"/>
      <c r="CJG522" s="413"/>
      <c r="CJH522" s="413"/>
      <c r="CJI522" s="413"/>
      <c r="CJJ522" s="413"/>
      <c r="CJK522" s="413"/>
      <c r="CJL522" s="413"/>
      <c r="CJM522" s="413"/>
      <c r="CJN522" s="413"/>
      <c r="CJO522" s="413"/>
      <c r="CJP522" s="413"/>
      <c r="CJQ522" s="413"/>
      <c r="CJR522" s="413"/>
      <c r="CJS522" s="413"/>
      <c r="CJT522" s="413"/>
      <c r="CJU522" s="413"/>
      <c r="CJV522" s="413"/>
      <c r="CJW522" s="413"/>
      <c r="CJX522" s="413"/>
      <c r="CJY522" s="413"/>
      <c r="CJZ522" s="414"/>
      <c r="CKA522" s="414"/>
      <c r="CKB522" s="414"/>
      <c r="CKC522" s="414"/>
      <c r="CKD522" s="414"/>
      <c r="CKE522" s="413"/>
      <c r="CKF522" s="413"/>
      <c r="CKG522" s="414"/>
      <c r="CKH522" s="414"/>
      <c r="CKI522" s="413"/>
      <c r="CKJ522" s="413"/>
      <c r="CKK522" s="414"/>
      <c r="CKL522" s="414"/>
      <c r="CKM522" s="413"/>
      <c r="CKN522" s="413"/>
      <c r="CKO522" s="413"/>
      <c r="CKP522" s="413"/>
      <c r="CKQ522" s="413"/>
      <c r="CKR522" s="413"/>
      <c r="CKS522" s="413"/>
      <c r="CKT522" s="414"/>
      <c r="CKU522" s="414"/>
      <c r="CKV522" s="413"/>
      <c r="CKW522" s="413"/>
      <c r="CKX522" s="414"/>
      <c r="CKY522" s="414"/>
      <c r="CKZ522" s="413"/>
      <c r="CLA522" s="413"/>
      <c r="CLB522" s="413"/>
      <c r="CLC522" s="413"/>
      <c r="CLD522" s="413"/>
      <c r="CLE522" s="407"/>
      <c r="CLF522" s="439"/>
      <c r="CLG522" s="413"/>
      <c r="CLH522" s="413"/>
      <c r="CLI522" s="413"/>
      <c r="CLJ522" s="413"/>
      <c r="CLK522" s="413"/>
      <c r="CLL522" s="413"/>
      <c r="CLM522" s="413"/>
      <c r="CLN522" s="412"/>
      <c r="CLO522" s="412"/>
      <c r="CLP522" s="412"/>
      <c r="CLQ522" s="412"/>
      <c r="CLR522" s="412"/>
      <c r="CLS522" s="412"/>
      <c r="CLT522" s="412"/>
      <c r="CLU522" s="412"/>
      <c r="CLV522" s="412"/>
      <c r="CLW522" s="412"/>
      <c r="CLX522" s="412"/>
      <c r="CLY522" s="412"/>
      <c r="CLZ522" s="412"/>
      <c r="CMA522" s="412"/>
      <c r="CMB522" s="412"/>
      <c r="CMC522" s="412"/>
      <c r="CMD522" s="412"/>
      <c r="CME522" s="412"/>
      <c r="CMF522" s="412"/>
      <c r="CMG522" s="412"/>
      <c r="CMH522" s="412"/>
      <c r="CMI522" s="412"/>
      <c r="CMJ522" s="412"/>
      <c r="CMK522" s="412"/>
      <c r="CML522" s="412"/>
      <c r="CMM522" s="412"/>
      <c r="CMN522" s="412"/>
      <c r="CMO522" s="412"/>
      <c r="CMP522" s="412"/>
      <c r="CMQ522" s="412"/>
      <c r="CMR522" s="412"/>
      <c r="CMS522" s="412"/>
      <c r="CMT522" s="412"/>
      <c r="CMU522" s="412"/>
      <c r="CMV522" s="412"/>
      <c r="CMW522" s="412"/>
      <c r="CMX522" s="412"/>
      <c r="CMY522" s="412"/>
      <c r="CMZ522" s="412"/>
      <c r="CNA522" s="412"/>
      <c r="CNB522" s="412"/>
      <c r="CNC522" s="412"/>
      <c r="CND522" s="412"/>
      <c r="CNE522" s="412"/>
      <c r="CNF522" s="413"/>
      <c r="CNG522" s="413"/>
      <c r="CNH522" s="413"/>
      <c r="CNI522" s="413"/>
      <c r="CNJ522" s="413"/>
      <c r="CNK522" s="413"/>
      <c r="CNL522" s="413"/>
      <c r="CNM522" s="413"/>
      <c r="CNN522" s="413"/>
      <c r="CNO522" s="413"/>
      <c r="CNP522" s="413"/>
      <c r="CNQ522" s="413"/>
      <c r="CNR522" s="413"/>
      <c r="CNS522" s="413"/>
      <c r="CNT522" s="413"/>
      <c r="CNU522" s="413"/>
      <c r="CNV522" s="413"/>
      <c r="CNW522" s="413"/>
      <c r="CNX522" s="413"/>
      <c r="CNY522" s="413"/>
      <c r="CNZ522" s="413"/>
      <c r="COA522" s="413"/>
      <c r="COB522" s="413"/>
      <c r="COC522" s="413"/>
      <c r="COD522" s="414"/>
      <c r="COE522" s="414"/>
      <c r="COF522" s="414"/>
      <c r="COG522" s="414"/>
      <c r="COH522" s="414"/>
      <c r="COI522" s="413"/>
      <c r="COJ522" s="413"/>
      <c r="COK522" s="414"/>
      <c r="COL522" s="414"/>
      <c r="COM522" s="413"/>
      <c r="CON522" s="413"/>
      <c r="COO522" s="414"/>
      <c r="COP522" s="414"/>
      <c r="COQ522" s="413"/>
      <c r="COR522" s="413"/>
      <c r="COS522" s="413"/>
      <c r="COT522" s="413"/>
      <c r="COU522" s="413"/>
      <c r="COV522" s="413"/>
      <c r="COW522" s="413"/>
      <c r="COX522" s="414"/>
      <c r="COY522" s="414"/>
      <c r="COZ522" s="413"/>
      <c r="CPA522" s="413"/>
      <c r="CPB522" s="414"/>
      <c r="CPC522" s="414"/>
      <c r="CPD522" s="413"/>
      <c r="CPE522" s="413"/>
      <c r="CPF522" s="413"/>
      <c r="CPG522" s="413"/>
      <c r="CPH522" s="413"/>
      <c r="CPI522" s="407"/>
      <c r="CPJ522" s="439"/>
      <c r="CPK522" s="413"/>
      <c r="CPL522" s="413"/>
      <c r="CPM522" s="413"/>
      <c r="CPN522" s="413"/>
      <c r="CPO522" s="413"/>
      <c r="CPP522" s="413"/>
      <c r="CPQ522" s="413"/>
      <c r="CPR522" s="412"/>
      <c r="CPS522" s="412"/>
      <c r="CPT522" s="412"/>
      <c r="CPU522" s="412"/>
      <c r="CPV522" s="412"/>
      <c r="CPW522" s="412"/>
      <c r="CPX522" s="412"/>
      <c r="CPY522" s="412"/>
      <c r="CPZ522" s="412"/>
      <c r="CQA522" s="412"/>
      <c r="CQB522" s="412"/>
      <c r="CQC522" s="412"/>
      <c r="CQD522" s="412"/>
      <c r="CQE522" s="412"/>
      <c r="CQF522" s="412"/>
      <c r="CQG522" s="412"/>
      <c r="CQH522" s="412"/>
      <c r="CQI522" s="412"/>
      <c r="CQJ522" s="412"/>
      <c r="CQK522" s="412"/>
      <c r="CQL522" s="412"/>
      <c r="CQM522" s="412"/>
      <c r="CQN522" s="412"/>
      <c r="CQO522" s="412"/>
      <c r="CQP522" s="412"/>
      <c r="CQQ522" s="412"/>
      <c r="CQR522" s="412"/>
      <c r="CQS522" s="412"/>
      <c r="CQT522" s="412"/>
      <c r="CQU522" s="412"/>
      <c r="CQV522" s="412"/>
      <c r="CQW522" s="412"/>
      <c r="CQX522" s="412"/>
      <c r="CQY522" s="412"/>
      <c r="CQZ522" s="412"/>
      <c r="CRA522" s="412"/>
      <c r="CRB522" s="412"/>
      <c r="CRC522" s="412"/>
      <c r="CRD522" s="412"/>
      <c r="CRE522" s="412"/>
      <c r="CRF522" s="412"/>
      <c r="CRG522" s="412"/>
      <c r="CRH522" s="412"/>
      <c r="CRI522" s="412"/>
      <c r="CRJ522" s="413"/>
      <c r="CRK522" s="413"/>
      <c r="CRL522" s="413"/>
      <c r="CRM522" s="413"/>
      <c r="CRN522" s="413"/>
      <c r="CRO522" s="413"/>
      <c r="CRP522" s="413"/>
      <c r="CRQ522" s="413"/>
      <c r="CRR522" s="413"/>
      <c r="CRS522" s="413"/>
      <c r="CRT522" s="413"/>
      <c r="CRU522" s="413"/>
      <c r="CRV522" s="413"/>
      <c r="CRW522" s="413"/>
      <c r="CRX522" s="413"/>
      <c r="CRY522" s="413"/>
      <c r="CRZ522" s="413"/>
      <c r="CSA522" s="413"/>
      <c r="CSB522" s="413"/>
      <c r="CSC522" s="413"/>
      <c r="CSD522" s="413"/>
      <c r="CSE522" s="413"/>
      <c r="CSF522" s="413"/>
      <c r="CSG522" s="413"/>
      <c r="CSH522" s="414"/>
      <c r="CSI522" s="414"/>
      <c r="CSJ522" s="414"/>
      <c r="CSK522" s="414"/>
      <c r="CSL522" s="414"/>
      <c r="CSM522" s="413"/>
      <c r="CSN522" s="413"/>
      <c r="CSO522" s="414"/>
      <c r="CSP522" s="414"/>
      <c r="CSQ522" s="413"/>
      <c r="CSR522" s="413"/>
      <c r="CSS522" s="414"/>
      <c r="CST522" s="414"/>
      <c r="CSU522" s="413"/>
      <c r="CSV522" s="413"/>
      <c r="CSW522" s="413"/>
      <c r="CSX522" s="413"/>
      <c r="CSY522" s="413"/>
      <c r="CSZ522" s="413"/>
      <c r="CTA522" s="413"/>
      <c r="CTB522" s="414"/>
      <c r="CTC522" s="414"/>
      <c r="CTD522" s="413"/>
      <c r="CTE522" s="413"/>
      <c r="CTF522" s="414"/>
      <c r="CTG522" s="414"/>
      <c r="CTH522" s="413"/>
      <c r="CTI522" s="413"/>
      <c r="CTJ522" s="413"/>
      <c r="CTK522" s="413"/>
      <c r="CTL522" s="413"/>
      <c r="CTM522" s="407"/>
      <c r="CTN522" s="439"/>
      <c r="CTO522" s="413"/>
      <c r="CTP522" s="413"/>
      <c r="CTQ522" s="413"/>
      <c r="CTR522" s="413"/>
      <c r="CTS522" s="413"/>
      <c r="CTT522" s="413"/>
      <c r="CTU522" s="413"/>
      <c r="CTV522" s="412"/>
      <c r="CTW522" s="412"/>
      <c r="CTX522" s="412"/>
      <c r="CTY522" s="412"/>
      <c r="CTZ522" s="412"/>
      <c r="CUA522" s="412"/>
      <c r="CUB522" s="412"/>
      <c r="CUC522" s="412"/>
      <c r="CUD522" s="412"/>
      <c r="CUE522" s="412"/>
      <c r="CUF522" s="412"/>
      <c r="CUG522" s="412"/>
      <c r="CUH522" s="412"/>
      <c r="CUI522" s="412"/>
      <c r="CUJ522" s="412"/>
      <c r="CUK522" s="412"/>
      <c r="CUL522" s="412"/>
      <c r="CUM522" s="412"/>
      <c r="CUN522" s="412"/>
      <c r="CUO522" s="412"/>
      <c r="CUP522" s="412"/>
      <c r="CUQ522" s="412"/>
      <c r="CUR522" s="412"/>
      <c r="CUS522" s="412"/>
      <c r="CUT522" s="412"/>
      <c r="CUU522" s="412"/>
      <c r="CUV522" s="412"/>
      <c r="CUW522" s="412"/>
      <c r="CUX522" s="412"/>
      <c r="CUY522" s="412"/>
      <c r="CUZ522" s="412"/>
      <c r="CVA522" s="412"/>
      <c r="CVB522" s="412"/>
      <c r="CVC522" s="412"/>
      <c r="CVD522" s="412"/>
      <c r="CVE522" s="412"/>
      <c r="CVF522" s="412"/>
      <c r="CVG522" s="412"/>
      <c r="CVH522" s="412"/>
      <c r="CVI522" s="412"/>
      <c r="CVJ522" s="412"/>
      <c r="CVK522" s="412"/>
      <c r="CVL522" s="412"/>
      <c r="CVM522" s="412"/>
      <c r="CVN522" s="413"/>
      <c r="CVO522" s="413"/>
      <c r="CVP522" s="413"/>
      <c r="CVQ522" s="413"/>
      <c r="CVR522" s="413"/>
      <c r="CVS522" s="413"/>
      <c r="CVT522" s="413"/>
      <c r="CVU522" s="413"/>
      <c r="CVV522" s="413"/>
      <c r="CVW522" s="413"/>
      <c r="CVX522" s="413"/>
      <c r="CVY522" s="413"/>
      <c r="CVZ522" s="413"/>
      <c r="CWA522" s="413"/>
      <c r="CWB522" s="413"/>
      <c r="CWC522" s="413"/>
      <c r="CWD522" s="413"/>
      <c r="CWE522" s="413"/>
      <c r="CWF522" s="413"/>
      <c r="CWG522" s="413"/>
      <c r="CWH522" s="413"/>
      <c r="CWI522" s="413"/>
      <c r="CWJ522" s="413"/>
      <c r="CWK522" s="413"/>
      <c r="CWL522" s="414"/>
      <c r="CWM522" s="414"/>
      <c r="CWN522" s="414"/>
      <c r="CWO522" s="414"/>
      <c r="CWP522" s="414"/>
      <c r="CWQ522" s="413"/>
      <c r="CWR522" s="413"/>
      <c r="CWS522" s="414"/>
      <c r="CWT522" s="414"/>
      <c r="CWU522" s="413"/>
      <c r="CWV522" s="413"/>
      <c r="CWW522" s="414"/>
      <c r="CWX522" s="414"/>
      <c r="CWY522" s="413"/>
      <c r="CWZ522" s="413"/>
      <c r="CXA522" s="413"/>
      <c r="CXB522" s="413"/>
      <c r="CXC522" s="413"/>
      <c r="CXD522" s="413"/>
      <c r="CXE522" s="413"/>
      <c r="CXF522" s="414"/>
      <c r="CXG522" s="414"/>
      <c r="CXH522" s="413"/>
      <c r="CXI522" s="413"/>
      <c r="CXJ522" s="414"/>
      <c r="CXK522" s="414"/>
      <c r="CXL522" s="413"/>
      <c r="CXM522" s="413"/>
      <c r="CXN522" s="413"/>
      <c r="CXO522" s="413"/>
      <c r="CXP522" s="413"/>
      <c r="CXQ522" s="407"/>
      <c r="CXR522" s="439"/>
      <c r="CXS522" s="413"/>
      <c r="CXT522" s="413"/>
      <c r="CXU522" s="413"/>
      <c r="CXV522" s="413"/>
      <c r="CXW522" s="413"/>
      <c r="CXX522" s="413"/>
      <c r="CXY522" s="413"/>
      <c r="CXZ522" s="412"/>
      <c r="CYA522" s="412"/>
      <c r="CYB522" s="412"/>
      <c r="CYC522" s="412"/>
      <c r="CYD522" s="412"/>
      <c r="CYE522" s="412"/>
      <c r="CYF522" s="412"/>
      <c r="CYG522" s="412"/>
      <c r="CYH522" s="412"/>
      <c r="CYI522" s="412"/>
      <c r="CYJ522" s="412"/>
      <c r="CYK522" s="412"/>
      <c r="CYL522" s="412"/>
      <c r="CYM522" s="412"/>
      <c r="CYN522" s="412"/>
      <c r="CYO522" s="412"/>
      <c r="CYP522" s="412"/>
      <c r="CYQ522" s="412"/>
      <c r="CYR522" s="412"/>
      <c r="CYS522" s="412"/>
      <c r="CYT522" s="412"/>
      <c r="CYU522" s="412"/>
      <c r="CYV522" s="412"/>
      <c r="CYW522" s="412"/>
      <c r="CYX522" s="412"/>
      <c r="CYY522" s="412"/>
      <c r="CYZ522" s="412"/>
      <c r="CZA522" s="412"/>
      <c r="CZB522" s="412"/>
      <c r="CZC522" s="412"/>
      <c r="CZD522" s="412"/>
      <c r="CZE522" s="412"/>
      <c r="CZF522" s="412"/>
      <c r="CZG522" s="412"/>
      <c r="CZH522" s="412"/>
      <c r="CZI522" s="412"/>
      <c r="CZJ522" s="412"/>
      <c r="CZK522" s="412"/>
      <c r="CZL522" s="412"/>
      <c r="CZM522" s="412"/>
      <c r="CZN522" s="412"/>
      <c r="CZO522" s="412"/>
      <c r="CZP522" s="412"/>
      <c r="CZQ522" s="412"/>
      <c r="CZR522" s="413"/>
      <c r="CZS522" s="413"/>
      <c r="CZT522" s="413"/>
      <c r="CZU522" s="413"/>
      <c r="CZV522" s="413"/>
      <c r="CZW522" s="413"/>
      <c r="CZX522" s="413"/>
      <c r="CZY522" s="413"/>
      <c r="CZZ522" s="413"/>
      <c r="DAA522" s="413"/>
      <c r="DAB522" s="413"/>
      <c r="DAC522" s="413"/>
      <c r="DAD522" s="413"/>
      <c r="DAE522" s="413"/>
      <c r="DAF522" s="413"/>
      <c r="DAG522" s="413"/>
      <c r="DAH522" s="413"/>
      <c r="DAI522" s="413"/>
      <c r="DAJ522" s="413"/>
      <c r="DAK522" s="413"/>
      <c r="DAL522" s="413"/>
      <c r="DAM522" s="413"/>
      <c r="DAN522" s="413"/>
      <c r="DAO522" s="413"/>
      <c r="DAP522" s="414"/>
      <c r="DAQ522" s="414"/>
      <c r="DAR522" s="414"/>
      <c r="DAS522" s="414"/>
      <c r="DAT522" s="414"/>
      <c r="DAU522" s="413"/>
      <c r="DAV522" s="413"/>
      <c r="DAW522" s="414"/>
      <c r="DAX522" s="414"/>
      <c r="DAY522" s="413"/>
      <c r="DAZ522" s="413"/>
      <c r="DBA522" s="414"/>
      <c r="DBB522" s="414"/>
      <c r="DBC522" s="413"/>
      <c r="DBD522" s="413"/>
      <c r="DBE522" s="413"/>
      <c r="DBF522" s="413"/>
      <c r="DBG522" s="413"/>
      <c r="DBH522" s="413"/>
      <c r="DBI522" s="413"/>
      <c r="DBJ522" s="414"/>
      <c r="DBK522" s="414"/>
      <c r="DBL522" s="413"/>
      <c r="DBM522" s="413"/>
      <c r="DBN522" s="414"/>
      <c r="DBO522" s="414"/>
      <c r="DBP522" s="413"/>
      <c r="DBQ522" s="413"/>
      <c r="DBR522" s="413"/>
      <c r="DBS522" s="413"/>
      <c r="DBT522" s="413"/>
      <c r="DBU522" s="407"/>
      <c r="DBV522" s="439"/>
      <c r="DBW522" s="413"/>
      <c r="DBX522" s="413"/>
      <c r="DBY522" s="413"/>
      <c r="DBZ522" s="413"/>
      <c r="DCA522" s="413"/>
      <c r="DCB522" s="413"/>
      <c r="DCC522" s="413"/>
      <c r="DCD522" s="412"/>
      <c r="DCE522" s="412"/>
      <c r="DCF522" s="412"/>
      <c r="DCG522" s="412"/>
      <c r="DCH522" s="412"/>
      <c r="DCI522" s="412"/>
      <c r="DCJ522" s="412"/>
      <c r="DCK522" s="412"/>
      <c r="DCL522" s="412"/>
      <c r="DCM522" s="412"/>
      <c r="DCN522" s="412"/>
      <c r="DCO522" s="412"/>
      <c r="DCP522" s="412"/>
      <c r="DCQ522" s="412"/>
      <c r="DCR522" s="412"/>
      <c r="DCS522" s="412"/>
      <c r="DCT522" s="412"/>
      <c r="DCU522" s="412"/>
      <c r="DCV522" s="412"/>
      <c r="DCW522" s="412"/>
      <c r="DCX522" s="412"/>
      <c r="DCY522" s="412"/>
      <c r="DCZ522" s="412"/>
      <c r="DDA522" s="412"/>
      <c r="DDB522" s="412"/>
      <c r="DDC522" s="412"/>
      <c r="DDD522" s="412"/>
      <c r="DDE522" s="412"/>
      <c r="DDF522" s="412"/>
      <c r="DDG522" s="412"/>
      <c r="DDH522" s="412"/>
      <c r="DDI522" s="412"/>
      <c r="DDJ522" s="412"/>
      <c r="DDK522" s="412"/>
      <c r="DDL522" s="412"/>
      <c r="DDM522" s="412"/>
      <c r="DDN522" s="412"/>
      <c r="DDO522" s="412"/>
      <c r="DDP522" s="412"/>
      <c r="DDQ522" s="412"/>
      <c r="DDR522" s="412"/>
      <c r="DDS522" s="412"/>
      <c r="DDT522" s="412"/>
      <c r="DDU522" s="412"/>
      <c r="DDV522" s="413"/>
      <c r="DDW522" s="413"/>
      <c r="DDX522" s="413"/>
      <c r="DDY522" s="413"/>
      <c r="DDZ522" s="413"/>
      <c r="DEA522" s="413"/>
      <c r="DEB522" s="413"/>
      <c r="DEC522" s="413"/>
      <c r="DED522" s="413"/>
      <c r="DEE522" s="413"/>
      <c r="DEF522" s="413"/>
      <c r="DEG522" s="413"/>
      <c r="DEH522" s="413"/>
      <c r="DEI522" s="413"/>
      <c r="DEJ522" s="413"/>
      <c r="DEK522" s="413"/>
      <c r="DEL522" s="413"/>
      <c r="DEM522" s="413"/>
      <c r="DEN522" s="413"/>
      <c r="DEO522" s="413"/>
      <c r="DEP522" s="413"/>
      <c r="DEQ522" s="413"/>
      <c r="DER522" s="413"/>
      <c r="DES522" s="413"/>
      <c r="DET522" s="414"/>
      <c r="DEU522" s="414"/>
      <c r="DEV522" s="414"/>
      <c r="DEW522" s="414"/>
      <c r="DEX522" s="414"/>
      <c r="DEY522" s="413"/>
      <c r="DEZ522" s="413"/>
      <c r="DFA522" s="414"/>
      <c r="DFB522" s="414"/>
      <c r="DFC522" s="413"/>
      <c r="DFD522" s="413"/>
      <c r="DFE522" s="414"/>
      <c r="DFF522" s="414"/>
      <c r="DFG522" s="413"/>
      <c r="DFH522" s="413"/>
      <c r="DFI522" s="413"/>
      <c r="DFJ522" s="413"/>
      <c r="DFK522" s="413"/>
      <c r="DFL522" s="413"/>
      <c r="DFM522" s="413"/>
      <c r="DFN522" s="414"/>
      <c r="DFO522" s="414"/>
      <c r="DFP522" s="413"/>
      <c r="DFQ522" s="413"/>
      <c r="DFR522" s="414"/>
      <c r="DFS522" s="414"/>
      <c r="DFT522" s="413"/>
      <c r="DFU522" s="413"/>
      <c r="DFV522" s="413"/>
      <c r="DFW522" s="413"/>
      <c r="DFX522" s="413"/>
      <c r="DFY522" s="407"/>
      <c r="DFZ522" s="439"/>
      <c r="DGA522" s="413"/>
      <c r="DGB522" s="413"/>
      <c r="DGC522" s="413"/>
      <c r="DGD522" s="413"/>
      <c r="DGE522" s="413"/>
      <c r="DGF522" s="413"/>
      <c r="DGG522" s="413"/>
      <c r="DGH522" s="412"/>
      <c r="DGI522" s="412"/>
      <c r="DGJ522" s="412"/>
      <c r="DGK522" s="412"/>
      <c r="DGL522" s="412"/>
      <c r="DGM522" s="412"/>
      <c r="DGN522" s="412"/>
      <c r="DGO522" s="412"/>
      <c r="DGP522" s="412"/>
      <c r="DGQ522" s="412"/>
      <c r="DGR522" s="412"/>
      <c r="DGS522" s="412"/>
      <c r="DGT522" s="412"/>
      <c r="DGU522" s="412"/>
      <c r="DGV522" s="412"/>
      <c r="DGW522" s="412"/>
      <c r="DGX522" s="412"/>
      <c r="DGY522" s="412"/>
      <c r="DGZ522" s="412"/>
      <c r="DHA522" s="412"/>
      <c r="DHB522" s="412"/>
      <c r="DHC522" s="412"/>
      <c r="DHD522" s="412"/>
      <c r="DHE522" s="412"/>
      <c r="DHF522" s="412"/>
      <c r="DHG522" s="412"/>
      <c r="DHH522" s="412"/>
      <c r="DHI522" s="412"/>
      <c r="DHJ522" s="412"/>
      <c r="DHK522" s="412"/>
      <c r="DHL522" s="412"/>
      <c r="DHM522" s="412"/>
      <c r="DHN522" s="412"/>
      <c r="DHO522" s="412"/>
      <c r="DHP522" s="412"/>
      <c r="DHQ522" s="412"/>
      <c r="DHR522" s="412"/>
      <c r="DHS522" s="412"/>
      <c r="DHT522" s="412"/>
      <c r="DHU522" s="412"/>
      <c r="DHV522" s="412"/>
      <c r="DHW522" s="412"/>
      <c r="DHX522" s="412"/>
      <c r="DHY522" s="412"/>
      <c r="DHZ522" s="413"/>
      <c r="DIA522" s="413"/>
      <c r="DIB522" s="413"/>
      <c r="DIC522" s="413"/>
      <c r="DID522" s="413"/>
      <c r="DIE522" s="413"/>
      <c r="DIF522" s="413"/>
      <c r="DIG522" s="413"/>
      <c r="DIH522" s="413"/>
      <c r="DII522" s="413"/>
      <c r="DIJ522" s="413"/>
      <c r="DIK522" s="413"/>
      <c r="DIL522" s="413"/>
      <c r="DIM522" s="413"/>
      <c r="DIN522" s="413"/>
      <c r="DIO522" s="413"/>
      <c r="DIP522" s="413"/>
      <c r="DIQ522" s="413"/>
      <c r="DIR522" s="413"/>
      <c r="DIS522" s="413"/>
      <c r="DIT522" s="413"/>
      <c r="DIU522" s="413"/>
      <c r="DIV522" s="413"/>
      <c r="DIW522" s="413"/>
      <c r="DIX522" s="414"/>
      <c r="DIY522" s="414"/>
      <c r="DIZ522" s="414"/>
      <c r="DJA522" s="414"/>
      <c r="DJB522" s="414"/>
      <c r="DJC522" s="413"/>
      <c r="DJD522" s="413"/>
      <c r="DJE522" s="414"/>
      <c r="DJF522" s="414"/>
      <c r="DJG522" s="413"/>
      <c r="DJH522" s="413"/>
      <c r="DJI522" s="414"/>
      <c r="DJJ522" s="414"/>
      <c r="DJK522" s="413"/>
      <c r="DJL522" s="413"/>
      <c r="DJM522" s="413"/>
      <c r="DJN522" s="413"/>
      <c r="DJO522" s="413"/>
      <c r="DJP522" s="413"/>
      <c r="DJQ522" s="413"/>
      <c r="DJR522" s="414"/>
      <c r="DJS522" s="414"/>
      <c r="DJT522" s="413"/>
      <c r="DJU522" s="413"/>
      <c r="DJV522" s="414"/>
      <c r="DJW522" s="414"/>
      <c r="DJX522" s="413"/>
      <c r="DJY522" s="413"/>
      <c r="DJZ522" s="413"/>
      <c r="DKA522" s="413"/>
      <c r="DKB522" s="413"/>
      <c r="DKC522" s="407"/>
      <c r="DKD522" s="439"/>
      <c r="DKE522" s="413"/>
      <c r="DKF522" s="413"/>
      <c r="DKG522" s="413"/>
      <c r="DKH522" s="413"/>
      <c r="DKI522" s="413"/>
      <c r="DKJ522" s="413"/>
      <c r="DKK522" s="413"/>
      <c r="DKL522" s="412"/>
      <c r="DKM522" s="412"/>
      <c r="DKN522" s="412"/>
      <c r="DKO522" s="412"/>
      <c r="DKP522" s="412"/>
      <c r="DKQ522" s="412"/>
      <c r="DKR522" s="412"/>
      <c r="DKS522" s="412"/>
      <c r="DKT522" s="412"/>
      <c r="DKU522" s="412"/>
      <c r="DKV522" s="412"/>
      <c r="DKW522" s="412"/>
      <c r="DKX522" s="412"/>
      <c r="DKY522" s="412"/>
      <c r="DKZ522" s="412"/>
      <c r="DLA522" s="412"/>
      <c r="DLB522" s="412"/>
      <c r="DLC522" s="412"/>
      <c r="DLD522" s="412"/>
      <c r="DLE522" s="412"/>
      <c r="DLF522" s="412"/>
      <c r="DLG522" s="412"/>
      <c r="DLH522" s="412"/>
      <c r="DLI522" s="412"/>
      <c r="DLJ522" s="412"/>
      <c r="DLK522" s="412"/>
      <c r="DLL522" s="412"/>
      <c r="DLM522" s="412"/>
      <c r="DLN522" s="412"/>
      <c r="DLO522" s="412"/>
      <c r="DLP522" s="412"/>
      <c r="DLQ522" s="412"/>
      <c r="DLR522" s="412"/>
      <c r="DLS522" s="412"/>
      <c r="DLT522" s="412"/>
      <c r="DLU522" s="412"/>
      <c r="DLV522" s="412"/>
      <c r="DLW522" s="412"/>
      <c r="DLX522" s="412"/>
      <c r="DLY522" s="412"/>
      <c r="DLZ522" s="412"/>
      <c r="DMA522" s="412"/>
      <c r="DMB522" s="412"/>
      <c r="DMC522" s="412"/>
      <c r="DMD522" s="413"/>
      <c r="DME522" s="413"/>
      <c r="DMF522" s="413"/>
      <c r="DMG522" s="413"/>
      <c r="DMH522" s="413"/>
      <c r="DMI522" s="413"/>
      <c r="DMJ522" s="413"/>
      <c r="DMK522" s="413"/>
      <c r="DML522" s="413"/>
      <c r="DMM522" s="413"/>
      <c r="DMN522" s="413"/>
      <c r="DMO522" s="413"/>
      <c r="DMP522" s="413"/>
      <c r="DMQ522" s="413"/>
      <c r="DMR522" s="413"/>
      <c r="DMS522" s="413"/>
      <c r="DMT522" s="413"/>
      <c r="DMU522" s="413"/>
      <c r="DMV522" s="413"/>
      <c r="DMW522" s="413"/>
      <c r="DMX522" s="413"/>
      <c r="DMY522" s="413"/>
      <c r="DMZ522" s="413"/>
      <c r="DNA522" s="413"/>
      <c r="DNB522" s="414"/>
      <c r="DNC522" s="414"/>
      <c r="DND522" s="414"/>
      <c r="DNE522" s="414"/>
      <c r="DNF522" s="414"/>
      <c r="DNG522" s="413"/>
      <c r="DNH522" s="413"/>
      <c r="DNI522" s="414"/>
      <c r="DNJ522" s="414"/>
      <c r="DNK522" s="413"/>
      <c r="DNL522" s="413"/>
      <c r="DNM522" s="414"/>
      <c r="DNN522" s="414"/>
      <c r="DNO522" s="413"/>
      <c r="DNP522" s="413"/>
      <c r="DNQ522" s="413"/>
      <c r="DNR522" s="413"/>
      <c r="DNS522" s="413"/>
      <c r="DNT522" s="413"/>
      <c r="DNU522" s="413"/>
      <c r="DNV522" s="414"/>
      <c r="DNW522" s="414"/>
      <c r="DNX522" s="413"/>
      <c r="DNY522" s="413"/>
      <c r="DNZ522" s="414"/>
      <c r="DOA522" s="414"/>
      <c r="DOB522" s="413"/>
      <c r="DOC522" s="413"/>
      <c r="DOD522" s="413"/>
      <c r="DOE522" s="413"/>
      <c r="DOF522" s="413"/>
      <c r="DOG522" s="407"/>
      <c r="DOH522" s="439"/>
      <c r="DOI522" s="413"/>
      <c r="DOJ522" s="413"/>
      <c r="DOK522" s="413"/>
      <c r="DOL522" s="413"/>
      <c r="DOM522" s="413"/>
      <c r="DON522" s="413"/>
      <c r="DOO522" s="413"/>
      <c r="DOP522" s="412"/>
      <c r="DOQ522" s="412"/>
      <c r="DOR522" s="412"/>
      <c r="DOS522" s="412"/>
      <c r="DOT522" s="412"/>
      <c r="DOU522" s="412"/>
      <c r="DOV522" s="412"/>
      <c r="DOW522" s="412"/>
      <c r="DOX522" s="412"/>
      <c r="DOY522" s="412"/>
      <c r="DOZ522" s="412"/>
      <c r="DPA522" s="412"/>
      <c r="DPB522" s="412"/>
      <c r="DPC522" s="412"/>
      <c r="DPD522" s="412"/>
      <c r="DPE522" s="412"/>
      <c r="DPF522" s="412"/>
      <c r="DPG522" s="412"/>
      <c r="DPH522" s="412"/>
      <c r="DPI522" s="412"/>
      <c r="DPJ522" s="412"/>
      <c r="DPK522" s="412"/>
      <c r="DPL522" s="412"/>
      <c r="DPM522" s="412"/>
      <c r="DPN522" s="412"/>
      <c r="DPO522" s="412"/>
      <c r="DPP522" s="412"/>
      <c r="DPQ522" s="412"/>
      <c r="DPR522" s="412"/>
      <c r="DPS522" s="412"/>
      <c r="DPT522" s="412"/>
      <c r="DPU522" s="412"/>
      <c r="DPV522" s="412"/>
      <c r="DPW522" s="412"/>
      <c r="DPX522" s="412"/>
      <c r="DPY522" s="412"/>
      <c r="DPZ522" s="412"/>
      <c r="DQA522" s="412"/>
      <c r="DQB522" s="412"/>
      <c r="DQC522" s="412"/>
      <c r="DQD522" s="412"/>
      <c r="DQE522" s="412"/>
      <c r="DQF522" s="412"/>
      <c r="DQG522" s="412"/>
      <c r="DQH522" s="413"/>
      <c r="DQI522" s="413"/>
      <c r="DQJ522" s="413"/>
      <c r="DQK522" s="413"/>
      <c r="DQL522" s="413"/>
      <c r="DQM522" s="413"/>
      <c r="DQN522" s="413"/>
      <c r="DQO522" s="413"/>
      <c r="DQP522" s="413"/>
      <c r="DQQ522" s="413"/>
      <c r="DQR522" s="413"/>
      <c r="DQS522" s="413"/>
      <c r="DQT522" s="413"/>
      <c r="DQU522" s="413"/>
      <c r="DQV522" s="413"/>
      <c r="DQW522" s="413"/>
      <c r="DQX522" s="413"/>
      <c r="DQY522" s="413"/>
      <c r="DQZ522" s="413"/>
      <c r="DRA522" s="413"/>
      <c r="DRB522" s="413"/>
      <c r="DRC522" s="413"/>
      <c r="DRD522" s="413"/>
      <c r="DRE522" s="413"/>
      <c r="DRF522" s="414"/>
      <c r="DRG522" s="414"/>
      <c r="DRH522" s="414"/>
      <c r="DRI522" s="414"/>
      <c r="DRJ522" s="414"/>
      <c r="DRK522" s="413"/>
      <c r="DRL522" s="413"/>
      <c r="DRM522" s="414"/>
      <c r="DRN522" s="414"/>
      <c r="DRO522" s="413"/>
      <c r="DRP522" s="413"/>
      <c r="DRQ522" s="414"/>
      <c r="DRR522" s="414"/>
      <c r="DRS522" s="413"/>
      <c r="DRT522" s="413"/>
      <c r="DRU522" s="413"/>
      <c r="DRV522" s="413"/>
      <c r="DRW522" s="413"/>
      <c r="DRX522" s="413"/>
      <c r="DRY522" s="413"/>
      <c r="DRZ522" s="414"/>
      <c r="DSA522" s="414"/>
      <c r="DSB522" s="413"/>
      <c r="DSC522" s="413"/>
      <c r="DSD522" s="414"/>
      <c r="DSE522" s="414"/>
      <c r="DSF522" s="413"/>
      <c r="DSG522" s="413"/>
      <c r="DSH522" s="413"/>
      <c r="DSI522" s="413"/>
      <c r="DSJ522" s="413"/>
      <c r="DSK522" s="407"/>
      <c r="DSL522" s="439"/>
      <c r="DSM522" s="413"/>
      <c r="DSN522" s="413"/>
      <c r="DSO522" s="413"/>
      <c r="DSP522" s="413"/>
      <c r="DSQ522" s="413"/>
      <c r="DSR522" s="413"/>
      <c r="DSS522" s="413"/>
      <c r="DST522" s="412"/>
      <c r="DSU522" s="412"/>
      <c r="DSV522" s="412"/>
      <c r="DSW522" s="412"/>
      <c r="DSX522" s="412"/>
      <c r="DSY522" s="412"/>
      <c r="DSZ522" s="412"/>
      <c r="DTA522" s="412"/>
      <c r="DTB522" s="412"/>
      <c r="DTC522" s="412"/>
      <c r="DTD522" s="412"/>
      <c r="DTE522" s="412"/>
      <c r="DTF522" s="412"/>
      <c r="DTG522" s="412"/>
      <c r="DTH522" s="412"/>
      <c r="DTI522" s="412"/>
      <c r="DTJ522" s="412"/>
      <c r="DTK522" s="412"/>
      <c r="DTL522" s="412"/>
      <c r="DTM522" s="412"/>
      <c r="DTN522" s="412"/>
      <c r="DTO522" s="412"/>
      <c r="DTP522" s="412"/>
      <c r="DTQ522" s="412"/>
      <c r="DTR522" s="412"/>
      <c r="DTS522" s="412"/>
      <c r="DTT522" s="412"/>
      <c r="DTU522" s="412"/>
      <c r="DTV522" s="412"/>
      <c r="DTW522" s="412"/>
      <c r="DTX522" s="412"/>
      <c r="DTY522" s="412"/>
      <c r="DTZ522" s="412"/>
      <c r="DUA522" s="412"/>
      <c r="DUB522" s="412"/>
      <c r="DUC522" s="412"/>
      <c r="DUD522" s="412"/>
      <c r="DUE522" s="412"/>
      <c r="DUF522" s="412"/>
      <c r="DUG522" s="412"/>
      <c r="DUH522" s="412"/>
      <c r="DUI522" s="412"/>
      <c r="DUJ522" s="412"/>
      <c r="DUK522" s="412"/>
      <c r="DUL522" s="413"/>
      <c r="DUM522" s="413"/>
      <c r="DUN522" s="413"/>
      <c r="DUO522" s="413"/>
      <c r="DUP522" s="413"/>
      <c r="DUQ522" s="413"/>
      <c r="DUR522" s="413"/>
      <c r="DUS522" s="413"/>
      <c r="DUT522" s="413"/>
      <c r="DUU522" s="413"/>
      <c r="DUV522" s="413"/>
      <c r="DUW522" s="413"/>
      <c r="DUX522" s="413"/>
      <c r="DUY522" s="413"/>
      <c r="DUZ522" s="413"/>
      <c r="DVA522" s="413"/>
      <c r="DVB522" s="413"/>
      <c r="DVC522" s="413"/>
      <c r="DVD522" s="413"/>
      <c r="DVE522" s="413"/>
      <c r="DVF522" s="413"/>
      <c r="DVG522" s="413"/>
      <c r="DVH522" s="413"/>
      <c r="DVI522" s="413"/>
      <c r="DVJ522" s="414"/>
      <c r="DVK522" s="414"/>
      <c r="DVL522" s="414"/>
      <c r="DVM522" s="414"/>
      <c r="DVN522" s="414"/>
      <c r="DVO522" s="413"/>
      <c r="DVP522" s="413"/>
      <c r="DVQ522" s="414"/>
      <c r="DVR522" s="414"/>
      <c r="DVS522" s="413"/>
      <c r="DVT522" s="413"/>
      <c r="DVU522" s="414"/>
      <c r="DVV522" s="414"/>
      <c r="DVW522" s="413"/>
      <c r="DVX522" s="413"/>
      <c r="DVY522" s="413"/>
      <c r="DVZ522" s="413"/>
      <c r="DWA522" s="413"/>
      <c r="DWB522" s="413"/>
      <c r="DWC522" s="413"/>
      <c r="DWD522" s="414"/>
      <c r="DWE522" s="414"/>
      <c r="DWF522" s="413"/>
      <c r="DWG522" s="413"/>
      <c r="DWH522" s="414"/>
      <c r="DWI522" s="414"/>
      <c r="DWJ522" s="413"/>
      <c r="DWK522" s="413"/>
      <c r="DWL522" s="413"/>
      <c r="DWM522" s="413"/>
      <c r="DWN522" s="413"/>
      <c r="DWO522" s="407"/>
      <c r="DWP522" s="439"/>
      <c r="DWQ522" s="413"/>
      <c r="DWR522" s="413"/>
      <c r="DWS522" s="413"/>
      <c r="DWT522" s="413"/>
      <c r="DWU522" s="413"/>
      <c r="DWV522" s="413"/>
      <c r="DWW522" s="413"/>
      <c r="DWX522" s="412"/>
      <c r="DWY522" s="412"/>
      <c r="DWZ522" s="412"/>
      <c r="DXA522" s="412"/>
      <c r="DXB522" s="412"/>
      <c r="DXC522" s="412"/>
      <c r="DXD522" s="412"/>
      <c r="DXE522" s="412"/>
      <c r="DXF522" s="412"/>
      <c r="DXG522" s="412"/>
      <c r="DXH522" s="412"/>
      <c r="DXI522" s="412"/>
      <c r="DXJ522" s="412"/>
      <c r="DXK522" s="412"/>
      <c r="DXL522" s="412"/>
      <c r="DXM522" s="412"/>
      <c r="DXN522" s="412"/>
      <c r="DXO522" s="412"/>
      <c r="DXP522" s="412"/>
      <c r="DXQ522" s="412"/>
      <c r="DXR522" s="412"/>
      <c r="DXS522" s="412"/>
      <c r="DXT522" s="412"/>
      <c r="DXU522" s="412"/>
      <c r="DXV522" s="412"/>
      <c r="DXW522" s="412"/>
      <c r="DXX522" s="412"/>
      <c r="DXY522" s="412"/>
      <c r="DXZ522" s="412"/>
      <c r="DYA522" s="412"/>
      <c r="DYB522" s="412"/>
      <c r="DYC522" s="412"/>
      <c r="DYD522" s="412"/>
      <c r="DYE522" s="412"/>
      <c r="DYF522" s="412"/>
      <c r="DYG522" s="412"/>
      <c r="DYH522" s="412"/>
      <c r="DYI522" s="412"/>
      <c r="DYJ522" s="412"/>
      <c r="DYK522" s="412"/>
      <c r="DYL522" s="412"/>
      <c r="DYM522" s="412"/>
      <c r="DYN522" s="412"/>
      <c r="DYO522" s="412"/>
      <c r="DYP522" s="413"/>
      <c r="DYQ522" s="413"/>
      <c r="DYR522" s="413"/>
      <c r="DYS522" s="413"/>
      <c r="DYT522" s="413"/>
      <c r="DYU522" s="413"/>
      <c r="DYV522" s="413"/>
      <c r="DYW522" s="413"/>
      <c r="DYX522" s="413"/>
      <c r="DYY522" s="413"/>
      <c r="DYZ522" s="413"/>
      <c r="DZA522" s="413"/>
      <c r="DZB522" s="413"/>
      <c r="DZC522" s="413"/>
      <c r="DZD522" s="413"/>
      <c r="DZE522" s="413"/>
      <c r="DZF522" s="413"/>
      <c r="DZG522" s="413"/>
      <c r="DZH522" s="413"/>
      <c r="DZI522" s="413"/>
      <c r="DZJ522" s="413"/>
      <c r="DZK522" s="413"/>
      <c r="DZL522" s="413"/>
      <c r="DZM522" s="413"/>
      <c r="DZN522" s="414"/>
      <c r="DZO522" s="414"/>
      <c r="DZP522" s="414"/>
      <c r="DZQ522" s="414"/>
      <c r="DZR522" s="414"/>
      <c r="DZS522" s="413"/>
      <c r="DZT522" s="413"/>
      <c r="DZU522" s="414"/>
      <c r="DZV522" s="414"/>
      <c r="DZW522" s="413"/>
      <c r="DZX522" s="413"/>
      <c r="DZY522" s="414"/>
      <c r="DZZ522" s="414"/>
      <c r="EAA522" s="413"/>
      <c r="EAB522" s="413"/>
      <c r="EAC522" s="413"/>
      <c r="EAD522" s="413"/>
      <c r="EAE522" s="413"/>
      <c r="EAF522" s="413"/>
      <c r="EAG522" s="413"/>
      <c r="EAH522" s="414"/>
      <c r="EAI522" s="414"/>
      <c r="EAJ522" s="413"/>
      <c r="EAK522" s="413"/>
      <c r="EAL522" s="414"/>
      <c r="EAM522" s="414"/>
      <c r="EAN522" s="413"/>
      <c r="EAO522" s="413"/>
      <c r="EAP522" s="413"/>
      <c r="EAQ522" s="413"/>
      <c r="EAR522" s="413"/>
      <c r="EAS522" s="407"/>
      <c r="EAT522" s="439"/>
      <c r="EAU522" s="413"/>
      <c r="EAV522" s="413"/>
      <c r="EAW522" s="413"/>
      <c r="EAX522" s="413"/>
      <c r="EAY522" s="413"/>
      <c r="EAZ522" s="413"/>
      <c r="EBA522" s="413"/>
      <c r="EBB522" s="412"/>
      <c r="EBC522" s="412"/>
      <c r="EBD522" s="412"/>
      <c r="EBE522" s="412"/>
      <c r="EBF522" s="412"/>
      <c r="EBG522" s="412"/>
      <c r="EBH522" s="412"/>
      <c r="EBI522" s="412"/>
      <c r="EBJ522" s="412"/>
      <c r="EBK522" s="412"/>
      <c r="EBL522" s="412"/>
      <c r="EBM522" s="412"/>
      <c r="EBN522" s="412"/>
      <c r="EBO522" s="412"/>
      <c r="EBP522" s="412"/>
      <c r="EBQ522" s="412"/>
      <c r="EBR522" s="412"/>
      <c r="EBS522" s="412"/>
      <c r="EBT522" s="412"/>
      <c r="EBU522" s="412"/>
      <c r="EBV522" s="412"/>
      <c r="EBW522" s="412"/>
      <c r="EBX522" s="412"/>
      <c r="EBY522" s="412"/>
      <c r="EBZ522" s="412"/>
      <c r="ECA522" s="412"/>
      <c r="ECB522" s="412"/>
      <c r="ECC522" s="412"/>
      <c r="ECD522" s="412"/>
      <c r="ECE522" s="412"/>
      <c r="ECF522" s="412"/>
      <c r="ECG522" s="412"/>
      <c r="ECH522" s="412"/>
      <c r="ECI522" s="412"/>
      <c r="ECJ522" s="412"/>
      <c r="ECK522" s="412"/>
      <c r="ECL522" s="412"/>
      <c r="ECM522" s="412"/>
      <c r="ECN522" s="412"/>
      <c r="ECO522" s="412"/>
      <c r="ECP522" s="412"/>
      <c r="ECQ522" s="412"/>
      <c r="ECR522" s="412"/>
      <c r="ECS522" s="412"/>
      <c r="ECT522" s="413"/>
      <c r="ECU522" s="413"/>
      <c r="ECV522" s="413"/>
      <c r="ECW522" s="413"/>
      <c r="ECX522" s="413"/>
      <c r="ECY522" s="413"/>
      <c r="ECZ522" s="413"/>
      <c r="EDA522" s="413"/>
      <c r="EDB522" s="413"/>
      <c r="EDC522" s="413"/>
      <c r="EDD522" s="413"/>
      <c r="EDE522" s="413"/>
      <c r="EDF522" s="413"/>
      <c r="EDG522" s="413"/>
      <c r="EDH522" s="413"/>
      <c r="EDI522" s="413"/>
      <c r="EDJ522" s="413"/>
      <c r="EDK522" s="413"/>
      <c r="EDL522" s="413"/>
      <c r="EDM522" s="413"/>
      <c r="EDN522" s="413"/>
      <c r="EDO522" s="413"/>
      <c r="EDP522" s="413"/>
      <c r="EDQ522" s="413"/>
      <c r="EDR522" s="414"/>
      <c r="EDS522" s="414"/>
      <c r="EDT522" s="414"/>
      <c r="EDU522" s="414"/>
      <c r="EDV522" s="414"/>
      <c r="EDW522" s="413"/>
      <c r="EDX522" s="413"/>
      <c r="EDY522" s="414"/>
      <c r="EDZ522" s="414"/>
      <c r="EEA522" s="413"/>
      <c r="EEB522" s="413"/>
      <c r="EEC522" s="414"/>
      <c r="EED522" s="414"/>
      <c r="EEE522" s="413"/>
      <c r="EEF522" s="413"/>
      <c r="EEG522" s="413"/>
      <c r="EEH522" s="413"/>
      <c r="EEI522" s="413"/>
      <c r="EEJ522" s="413"/>
      <c r="EEK522" s="413"/>
      <c r="EEL522" s="414"/>
      <c r="EEM522" s="414"/>
      <c r="EEN522" s="413"/>
      <c r="EEO522" s="413"/>
      <c r="EEP522" s="414"/>
      <c r="EEQ522" s="414"/>
      <c r="EER522" s="413"/>
      <c r="EES522" s="413"/>
      <c r="EET522" s="413"/>
      <c r="EEU522" s="413"/>
      <c r="EEV522" s="413"/>
      <c r="EEW522" s="407"/>
      <c r="EEX522" s="439"/>
      <c r="EEY522" s="413"/>
      <c r="EEZ522" s="413"/>
      <c r="EFA522" s="413"/>
      <c r="EFB522" s="413"/>
      <c r="EFC522" s="413"/>
      <c r="EFD522" s="413"/>
      <c r="EFE522" s="413"/>
      <c r="EFF522" s="412"/>
      <c r="EFG522" s="412"/>
      <c r="EFH522" s="412"/>
      <c r="EFI522" s="412"/>
      <c r="EFJ522" s="412"/>
      <c r="EFK522" s="412"/>
      <c r="EFL522" s="412"/>
      <c r="EFM522" s="412"/>
      <c r="EFN522" s="412"/>
      <c r="EFO522" s="412"/>
      <c r="EFP522" s="412"/>
      <c r="EFQ522" s="412"/>
      <c r="EFR522" s="412"/>
      <c r="EFS522" s="412"/>
      <c r="EFT522" s="412"/>
      <c r="EFU522" s="412"/>
      <c r="EFV522" s="412"/>
      <c r="EFW522" s="412"/>
      <c r="EFX522" s="412"/>
      <c r="EFY522" s="412"/>
      <c r="EFZ522" s="412"/>
      <c r="EGA522" s="412"/>
      <c r="EGB522" s="412"/>
      <c r="EGC522" s="412"/>
      <c r="EGD522" s="412"/>
      <c r="EGE522" s="412"/>
      <c r="EGF522" s="412"/>
      <c r="EGG522" s="412"/>
      <c r="EGH522" s="412"/>
      <c r="EGI522" s="412"/>
      <c r="EGJ522" s="412"/>
      <c r="EGK522" s="412"/>
      <c r="EGL522" s="412"/>
      <c r="EGM522" s="412"/>
      <c r="EGN522" s="412"/>
      <c r="EGO522" s="412"/>
      <c r="EGP522" s="412"/>
      <c r="EGQ522" s="412"/>
      <c r="EGR522" s="412"/>
      <c r="EGS522" s="412"/>
      <c r="EGT522" s="412"/>
      <c r="EGU522" s="412"/>
      <c r="EGV522" s="412"/>
      <c r="EGW522" s="412"/>
      <c r="EGX522" s="413"/>
      <c r="EGY522" s="413"/>
      <c r="EGZ522" s="413"/>
      <c r="EHA522" s="413"/>
      <c r="EHB522" s="413"/>
      <c r="EHC522" s="413"/>
      <c r="EHD522" s="413"/>
      <c r="EHE522" s="413"/>
      <c r="EHF522" s="413"/>
      <c r="EHG522" s="413"/>
      <c r="EHH522" s="413"/>
      <c r="EHI522" s="413"/>
      <c r="EHJ522" s="413"/>
      <c r="EHK522" s="413"/>
      <c r="EHL522" s="413"/>
      <c r="EHM522" s="413"/>
      <c r="EHN522" s="413"/>
      <c r="EHO522" s="413"/>
      <c r="EHP522" s="413"/>
      <c r="EHQ522" s="413"/>
      <c r="EHR522" s="413"/>
      <c r="EHS522" s="413"/>
      <c r="EHT522" s="413"/>
      <c r="EHU522" s="413"/>
      <c r="EHV522" s="414"/>
      <c r="EHW522" s="414"/>
      <c r="EHX522" s="414"/>
      <c r="EHY522" s="414"/>
      <c r="EHZ522" s="414"/>
      <c r="EIA522" s="413"/>
      <c r="EIB522" s="413"/>
      <c r="EIC522" s="414"/>
      <c r="EID522" s="414"/>
      <c r="EIE522" s="413"/>
      <c r="EIF522" s="413"/>
      <c r="EIG522" s="414"/>
      <c r="EIH522" s="414"/>
      <c r="EII522" s="413"/>
      <c r="EIJ522" s="413"/>
      <c r="EIK522" s="413"/>
      <c r="EIL522" s="413"/>
      <c r="EIM522" s="413"/>
      <c r="EIN522" s="413"/>
      <c r="EIO522" s="413"/>
      <c r="EIP522" s="414"/>
      <c r="EIQ522" s="414"/>
      <c r="EIR522" s="413"/>
      <c r="EIS522" s="413"/>
      <c r="EIT522" s="414"/>
      <c r="EIU522" s="414"/>
      <c r="EIV522" s="413"/>
      <c r="EIW522" s="413"/>
      <c r="EIX522" s="413"/>
      <c r="EIY522" s="413"/>
      <c r="EIZ522" s="413"/>
      <c r="EJA522" s="407"/>
      <c r="EJB522" s="439"/>
      <c r="EJC522" s="413"/>
      <c r="EJD522" s="413"/>
      <c r="EJE522" s="413"/>
      <c r="EJF522" s="413"/>
      <c r="EJG522" s="413"/>
      <c r="EJH522" s="413"/>
      <c r="EJI522" s="413"/>
      <c r="EJJ522" s="412"/>
      <c r="EJK522" s="412"/>
      <c r="EJL522" s="412"/>
      <c r="EJM522" s="412"/>
      <c r="EJN522" s="412"/>
      <c r="EJO522" s="412"/>
      <c r="EJP522" s="412"/>
      <c r="EJQ522" s="412"/>
      <c r="EJR522" s="412"/>
      <c r="EJS522" s="412"/>
      <c r="EJT522" s="412"/>
      <c r="EJU522" s="412"/>
      <c r="EJV522" s="412"/>
      <c r="EJW522" s="412"/>
      <c r="EJX522" s="412"/>
      <c r="EJY522" s="412"/>
      <c r="EJZ522" s="412"/>
      <c r="EKA522" s="412"/>
      <c r="EKB522" s="412"/>
      <c r="EKC522" s="412"/>
      <c r="EKD522" s="412"/>
      <c r="EKE522" s="412"/>
      <c r="EKF522" s="412"/>
      <c r="EKG522" s="412"/>
      <c r="EKH522" s="412"/>
      <c r="EKI522" s="412"/>
      <c r="EKJ522" s="412"/>
      <c r="EKK522" s="412"/>
      <c r="EKL522" s="412"/>
      <c r="EKM522" s="412"/>
      <c r="EKN522" s="412"/>
      <c r="EKO522" s="412"/>
      <c r="EKP522" s="412"/>
      <c r="EKQ522" s="412"/>
      <c r="EKR522" s="412"/>
      <c r="EKS522" s="412"/>
      <c r="EKT522" s="412"/>
      <c r="EKU522" s="412"/>
      <c r="EKV522" s="412"/>
      <c r="EKW522" s="412"/>
      <c r="EKX522" s="412"/>
      <c r="EKY522" s="412"/>
      <c r="EKZ522" s="412"/>
      <c r="ELA522" s="412"/>
      <c r="ELB522" s="413"/>
      <c r="ELC522" s="413"/>
      <c r="ELD522" s="413"/>
      <c r="ELE522" s="413"/>
      <c r="ELF522" s="413"/>
      <c r="ELG522" s="413"/>
      <c r="ELH522" s="413"/>
      <c r="ELI522" s="413"/>
      <c r="ELJ522" s="413"/>
      <c r="ELK522" s="413"/>
      <c r="ELL522" s="413"/>
      <c r="ELM522" s="413"/>
      <c r="ELN522" s="413"/>
      <c r="ELO522" s="413"/>
      <c r="ELP522" s="413"/>
      <c r="ELQ522" s="413"/>
      <c r="ELR522" s="413"/>
      <c r="ELS522" s="413"/>
      <c r="ELT522" s="413"/>
      <c r="ELU522" s="413"/>
      <c r="ELV522" s="413"/>
      <c r="ELW522" s="413"/>
      <c r="ELX522" s="413"/>
      <c r="ELY522" s="413"/>
      <c r="ELZ522" s="414"/>
      <c r="EMA522" s="414"/>
      <c r="EMB522" s="414"/>
      <c r="EMC522" s="414"/>
      <c r="EMD522" s="414"/>
      <c r="EME522" s="413"/>
      <c r="EMF522" s="413"/>
      <c r="EMG522" s="414"/>
      <c r="EMH522" s="414"/>
      <c r="EMI522" s="413"/>
      <c r="EMJ522" s="413"/>
      <c r="EMK522" s="414"/>
      <c r="EML522" s="414"/>
      <c r="EMM522" s="413"/>
      <c r="EMN522" s="413"/>
      <c r="EMO522" s="413"/>
      <c r="EMP522" s="413"/>
      <c r="EMQ522" s="413"/>
      <c r="EMR522" s="413"/>
      <c r="EMS522" s="413"/>
      <c r="EMT522" s="414"/>
      <c r="EMU522" s="414"/>
      <c r="EMV522" s="413"/>
      <c r="EMW522" s="413"/>
      <c r="EMX522" s="414"/>
      <c r="EMY522" s="414"/>
      <c r="EMZ522" s="413"/>
      <c r="ENA522" s="413"/>
      <c r="ENB522" s="413"/>
      <c r="ENC522" s="413"/>
      <c r="END522" s="413"/>
      <c r="ENE522" s="407"/>
      <c r="ENF522" s="439"/>
      <c r="ENG522" s="413"/>
      <c r="ENH522" s="413"/>
      <c r="ENI522" s="413"/>
      <c r="ENJ522" s="413"/>
      <c r="ENK522" s="413"/>
      <c r="ENL522" s="413"/>
      <c r="ENM522" s="413"/>
      <c r="ENN522" s="412"/>
      <c r="ENO522" s="412"/>
      <c r="ENP522" s="412"/>
      <c r="ENQ522" s="412"/>
      <c r="ENR522" s="412"/>
      <c r="ENS522" s="412"/>
      <c r="ENT522" s="412"/>
      <c r="ENU522" s="412"/>
      <c r="ENV522" s="412"/>
      <c r="ENW522" s="412"/>
      <c r="ENX522" s="412"/>
      <c r="ENY522" s="412"/>
      <c r="ENZ522" s="412"/>
      <c r="EOA522" s="412"/>
      <c r="EOB522" s="412"/>
      <c r="EOC522" s="412"/>
      <c r="EOD522" s="412"/>
      <c r="EOE522" s="412"/>
      <c r="EOF522" s="412"/>
      <c r="EOG522" s="412"/>
      <c r="EOH522" s="412"/>
      <c r="EOI522" s="412"/>
      <c r="EOJ522" s="412"/>
      <c r="EOK522" s="412"/>
      <c r="EOL522" s="412"/>
      <c r="EOM522" s="412"/>
      <c r="EON522" s="412"/>
      <c r="EOO522" s="412"/>
      <c r="EOP522" s="412"/>
      <c r="EOQ522" s="412"/>
      <c r="EOR522" s="412"/>
      <c r="EOS522" s="412"/>
      <c r="EOT522" s="412"/>
      <c r="EOU522" s="412"/>
      <c r="EOV522" s="412"/>
      <c r="EOW522" s="412"/>
      <c r="EOX522" s="412"/>
      <c r="EOY522" s="412"/>
      <c r="EOZ522" s="412"/>
      <c r="EPA522" s="412"/>
      <c r="EPB522" s="412"/>
      <c r="EPC522" s="412"/>
      <c r="EPD522" s="412"/>
      <c r="EPE522" s="412"/>
      <c r="EPF522" s="413"/>
      <c r="EPG522" s="413"/>
      <c r="EPH522" s="413"/>
      <c r="EPI522" s="413"/>
      <c r="EPJ522" s="413"/>
      <c r="EPK522" s="413"/>
      <c r="EPL522" s="413"/>
      <c r="EPM522" s="413"/>
      <c r="EPN522" s="413"/>
      <c r="EPO522" s="413"/>
      <c r="EPP522" s="413"/>
      <c r="EPQ522" s="413"/>
      <c r="EPR522" s="413"/>
      <c r="EPS522" s="413"/>
      <c r="EPT522" s="413"/>
      <c r="EPU522" s="413"/>
      <c r="EPV522" s="413"/>
      <c r="EPW522" s="413"/>
      <c r="EPX522" s="413"/>
      <c r="EPY522" s="413"/>
      <c r="EPZ522" s="413"/>
      <c r="EQA522" s="413"/>
      <c r="EQB522" s="413"/>
      <c r="EQC522" s="413"/>
      <c r="EQD522" s="414"/>
      <c r="EQE522" s="414"/>
      <c r="EQF522" s="414"/>
      <c r="EQG522" s="414"/>
      <c r="EQH522" s="414"/>
      <c r="EQI522" s="413"/>
      <c r="EQJ522" s="413"/>
      <c r="EQK522" s="414"/>
      <c r="EQL522" s="414"/>
      <c r="EQM522" s="413"/>
      <c r="EQN522" s="413"/>
      <c r="EQO522" s="414"/>
      <c r="EQP522" s="414"/>
      <c r="EQQ522" s="413"/>
      <c r="EQR522" s="413"/>
      <c r="EQS522" s="413"/>
      <c r="EQT522" s="413"/>
      <c r="EQU522" s="413"/>
      <c r="EQV522" s="413"/>
      <c r="EQW522" s="413"/>
      <c r="EQX522" s="414"/>
      <c r="EQY522" s="414"/>
      <c r="EQZ522" s="413"/>
      <c r="ERA522" s="413"/>
      <c r="ERB522" s="414"/>
      <c r="ERC522" s="414"/>
      <c r="ERD522" s="413"/>
      <c r="ERE522" s="413"/>
      <c r="ERF522" s="413"/>
      <c r="ERG522" s="413"/>
      <c r="ERH522" s="413"/>
      <c r="ERI522" s="407"/>
      <c r="ERJ522" s="439"/>
      <c r="ERK522" s="413"/>
      <c r="ERL522" s="413"/>
      <c r="ERM522" s="413"/>
      <c r="ERN522" s="413"/>
      <c r="ERO522" s="413"/>
      <c r="ERP522" s="413"/>
      <c r="ERQ522" s="413"/>
      <c r="ERR522" s="412"/>
      <c r="ERS522" s="412"/>
      <c r="ERT522" s="412"/>
      <c r="ERU522" s="412"/>
      <c r="ERV522" s="412"/>
      <c r="ERW522" s="412"/>
      <c r="ERX522" s="412"/>
      <c r="ERY522" s="412"/>
      <c r="ERZ522" s="412"/>
      <c r="ESA522" s="412"/>
      <c r="ESB522" s="412"/>
      <c r="ESC522" s="412"/>
      <c r="ESD522" s="412"/>
      <c r="ESE522" s="412"/>
      <c r="ESF522" s="412"/>
      <c r="ESG522" s="412"/>
      <c r="ESH522" s="412"/>
      <c r="ESI522" s="412"/>
      <c r="ESJ522" s="412"/>
      <c r="ESK522" s="412"/>
      <c r="ESL522" s="412"/>
      <c r="ESM522" s="412"/>
      <c r="ESN522" s="412"/>
      <c r="ESO522" s="412"/>
      <c r="ESP522" s="412"/>
      <c r="ESQ522" s="412"/>
      <c r="ESR522" s="412"/>
      <c r="ESS522" s="412"/>
      <c r="EST522" s="412"/>
      <c r="ESU522" s="412"/>
      <c r="ESV522" s="412"/>
      <c r="ESW522" s="412"/>
      <c r="ESX522" s="412"/>
      <c r="ESY522" s="412"/>
      <c r="ESZ522" s="412"/>
      <c r="ETA522" s="412"/>
      <c r="ETB522" s="412"/>
      <c r="ETC522" s="412"/>
      <c r="ETD522" s="412"/>
      <c r="ETE522" s="412"/>
      <c r="ETF522" s="412"/>
      <c r="ETG522" s="412"/>
      <c r="ETH522" s="412"/>
      <c r="ETI522" s="412"/>
      <c r="ETJ522" s="413"/>
      <c r="ETK522" s="413"/>
      <c r="ETL522" s="413"/>
      <c r="ETM522" s="413"/>
      <c r="ETN522" s="413"/>
      <c r="ETO522" s="413"/>
      <c r="ETP522" s="413"/>
      <c r="ETQ522" s="413"/>
      <c r="ETR522" s="413"/>
      <c r="ETS522" s="413"/>
      <c r="ETT522" s="413"/>
      <c r="ETU522" s="413"/>
      <c r="ETV522" s="413"/>
      <c r="ETW522" s="413"/>
      <c r="ETX522" s="413"/>
      <c r="ETY522" s="413"/>
      <c r="ETZ522" s="413"/>
      <c r="EUA522" s="413"/>
      <c r="EUB522" s="413"/>
      <c r="EUC522" s="413"/>
      <c r="EUD522" s="413"/>
      <c r="EUE522" s="413"/>
      <c r="EUF522" s="413"/>
      <c r="EUG522" s="413"/>
      <c r="EUH522" s="414"/>
      <c r="EUI522" s="414"/>
      <c r="EUJ522" s="414"/>
      <c r="EUK522" s="414"/>
      <c r="EUL522" s="414"/>
      <c r="EUM522" s="413"/>
      <c r="EUN522" s="413"/>
      <c r="EUO522" s="414"/>
      <c r="EUP522" s="414"/>
      <c r="EUQ522" s="413"/>
      <c r="EUR522" s="413"/>
      <c r="EUS522" s="414"/>
      <c r="EUT522" s="414"/>
      <c r="EUU522" s="413"/>
      <c r="EUV522" s="413"/>
      <c r="EUW522" s="413"/>
      <c r="EUX522" s="413"/>
      <c r="EUY522" s="413"/>
      <c r="EUZ522" s="413"/>
      <c r="EVA522" s="413"/>
      <c r="EVB522" s="414"/>
      <c r="EVC522" s="414"/>
      <c r="EVD522" s="413"/>
      <c r="EVE522" s="413"/>
      <c r="EVF522" s="414"/>
      <c r="EVG522" s="414"/>
      <c r="EVH522" s="413"/>
      <c r="EVI522" s="413"/>
      <c r="EVJ522" s="413"/>
      <c r="EVK522" s="413"/>
      <c r="EVL522" s="413"/>
      <c r="EVM522" s="407"/>
      <c r="EVN522" s="439"/>
      <c r="EVO522" s="413"/>
      <c r="EVP522" s="413"/>
      <c r="EVQ522" s="413"/>
      <c r="EVR522" s="413"/>
      <c r="EVS522" s="413"/>
      <c r="EVT522" s="413"/>
      <c r="EVU522" s="413"/>
      <c r="EVV522" s="412"/>
      <c r="EVW522" s="412"/>
      <c r="EVX522" s="412"/>
      <c r="EVY522" s="412"/>
      <c r="EVZ522" s="412"/>
      <c r="EWA522" s="412"/>
      <c r="EWB522" s="412"/>
      <c r="EWC522" s="412"/>
      <c r="EWD522" s="412"/>
      <c r="EWE522" s="412"/>
      <c r="EWF522" s="412"/>
      <c r="EWG522" s="412"/>
      <c r="EWH522" s="412"/>
      <c r="EWI522" s="412"/>
      <c r="EWJ522" s="412"/>
      <c r="EWK522" s="412"/>
      <c r="EWL522" s="412"/>
      <c r="EWM522" s="412"/>
      <c r="EWN522" s="412"/>
      <c r="EWO522" s="412"/>
      <c r="EWP522" s="412"/>
      <c r="EWQ522" s="412"/>
      <c r="EWR522" s="412"/>
      <c r="EWS522" s="412"/>
      <c r="EWT522" s="412"/>
      <c r="EWU522" s="412"/>
      <c r="EWV522" s="412"/>
      <c r="EWW522" s="412"/>
      <c r="EWX522" s="412"/>
      <c r="EWY522" s="412"/>
      <c r="EWZ522" s="412"/>
      <c r="EXA522" s="412"/>
      <c r="EXB522" s="412"/>
      <c r="EXC522" s="412"/>
      <c r="EXD522" s="412"/>
      <c r="EXE522" s="412"/>
      <c r="EXF522" s="412"/>
      <c r="EXG522" s="412"/>
      <c r="EXH522" s="412"/>
      <c r="EXI522" s="412"/>
      <c r="EXJ522" s="412"/>
      <c r="EXK522" s="412"/>
      <c r="EXL522" s="412"/>
      <c r="EXM522" s="412"/>
      <c r="EXN522" s="413"/>
      <c r="EXO522" s="413"/>
      <c r="EXP522" s="413"/>
      <c r="EXQ522" s="413"/>
      <c r="EXR522" s="413"/>
      <c r="EXS522" s="413"/>
      <c r="EXT522" s="413"/>
      <c r="EXU522" s="413"/>
      <c r="EXV522" s="413"/>
      <c r="EXW522" s="413"/>
      <c r="EXX522" s="413"/>
      <c r="EXY522" s="413"/>
      <c r="EXZ522" s="413"/>
      <c r="EYA522" s="413"/>
      <c r="EYB522" s="413"/>
      <c r="EYC522" s="413"/>
      <c r="EYD522" s="413"/>
      <c r="EYE522" s="413"/>
      <c r="EYF522" s="413"/>
      <c r="EYG522" s="413"/>
      <c r="EYH522" s="413"/>
      <c r="EYI522" s="413"/>
      <c r="EYJ522" s="413"/>
      <c r="EYK522" s="413"/>
      <c r="EYL522" s="414"/>
      <c r="EYM522" s="414"/>
      <c r="EYN522" s="414"/>
      <c r="EYO522" s="414"/>
      <c r="EYP522" s="414"/>
      <c r="EYQ522" s="413"/>
      <c r="EYR522" s="413"/>
      <c r="EYS522" s="414"/>
      <c r="EYT522" s="414"/>
      <c r="EYU522" s="413"/>
      <c r="EYV522" s="413"/>
      <c r="EYW522" s="414"/>
      <c r="EYX522" s="414"/>
      <c r="EYY522" s="413"/>
      <c r="EYZ522" s="413"/>
      <c r="EZA522" s="413"/>
      <c r="EZB522" s="413"/>
      <c r="EZC522" s="413"/>
      <c r="EZD522" s="413"/>
      <c r="EZE522" s="413"/>
      <c r="EZF522" s="414"/>
      <c r="EZG522" s="414"/>
      <c r="EZH522" s="413"/>
      <c r="EZI522" s="413"/>
      <c r="EZJ522" s="414"/>
      <c r="EZK522" s="414"/>
      <c r="EZL522" s="413"/>
      <c r="EZM522" s="413"/>
      <c r="EZN522" s="413"/>
      <c r="EZO522" s="413"/>
      <c r="EZP522" s="413"/>
      <c r="EZQ522" s="407"/>
      <c r="EZR522" s="439"/>
      <c r="EZS522" s="413"/>
      <c r="EZT522" s="413"/>
      <c r="EZU522" s="413"/>
      <c r="EZV522" s="413"/>
      <c r="EZW522" s="413"/>
      <c r="EZX522" s="413"/>
      <c r="EZY522" s="413"/>
      <c r="EZZ522" s="412"/>
      <c r="FAA522" s="412"/>
      <c r="FAB522" s="412"/>
      <c r="FAC522" s="412"/>
      <c r="FAD522" s="412"/>
      <c r="FAE522" s="412"/>
      <c r="FAF522" s="412"/>
      <c r="FAG522" s="412"/>
      <c r="FAH522" s="412"/>
      <c r="FAI522" s="412"/>
      <c r="FAJ522" s="412"/>
      <c r="FAK522" s="412"/>
      <c r="FAL522" s="412"/>
      <c r="FAM522" s="412"/>
      <c r="FAN522" s="412"/>
      <c r="FAO522" s="412"/>
      <c r="FAP522" s="412"/>
      <c r="FAQ522" s="412"/>
      <c r="FAR522" s="412"/>
      <c r="FAS522" s="412"/>
      <c r="FAT522" s="412"/>
      <c r="FAU522" s="412"/>
      <c r="FAV522" s="412"/>
      <c r="FAW522" s="412"/>
      <c r="FAX522" s="412"/>
      <c r="FAY522" s="412"/>
      <c r="FAZ522" s="412"/>
      <c r="FBA522" s="412"/>
      <c r="FBB522" s="412"/>
      <c r="FBC522" s="412"/>
      <c r="FBD522" s="412"/>
      <c r="FBE522" s="412"/>
      <c r="FBF522" s="412"/>
      <c r="FBG522" s="412"/>
      <c r="FBH522" s="412"/>
      <c r="FBI522" s="412"/>
      <c r="FBJ522" s="412"/>
      <c r="FBK522" s="412"/>
      <c r="FBL522" s="412"/>
      <c r="FBM522" s="412"/>
      <c r="FBN522" s="412"/>
      <c r="FBO522" s="412"/>
      <c r="FBP522" s="412"/>
      <c r="FBQ522" s="412"/>
      <c r="FBR522" s="413"/>
      <c r="FBS522" s="413"/>
      <c r="FBT522" s="413"/>
      <c r="FBU522" s="413"/>
      <c r="FBV522" s="413"/>
      <c r="FBW522" s="413"/>
      <c r="FBX522" s="413"/>
      <c r="FBY522" s="413"/>
      <c r="FBZ522" s="413"/>
      <c r="FCA522" s="413"/>
      <c r="FCB522" s="413"/>
      <c r="FCC522" s="413"/>
      <c r="FCD522" s="413"/>
      <c r="FCE522" s="413"/>
      <c r="FCF522" s="413"/>
      <c r="FCG522" s="413"/>
      <c r="FCH522" s="413"/>
      <c r="FCI522" s="413"/>
      <c r="FCJ522" s="413"/>
      <c r="FCK522" s="413"/>
      <c r="FCL522" s="413"/>
      <c r="FCM522" s="413"/>
      <c r="FCN522" s="413"/>
      <c r="FCO522" s="413"/>
      <c r="FCP522" s="414"/>
      <c r="FCQ522" s="414"/>
      <c r="FCR522" s="414"/>
      <c r="FCS522" s="414"/>
      <c r="FCT522" s="414"/>
      <c r="FCU522" s="413"/>
      <c r="FCV522" s="413"/>
      <c r="FCW522" s="414"/>
      <c r="FCX522" s="414"/>
      <c r="FCY522" s="413"/>
      <c r="FCZ522" s="413"/>
      <c r="FDA522" s="414"/>
      <c r="FDB522" s="414"/>
      <c r="FDC522" s="413"/>
      <c r="FDD522" s="413"/>
      <c r="FDE522" s="413"/>
      <c r="FDF522" s="413"/>
      <c r="FDG522" s="413"/>
      <c r="FDH522" s="413"/>
      <c r="FDI522" s="413"/>
      <c r="FDJ522" s="414"/>
      <c r="FDK522" s="414"/>
      <c r="FDL522" s="413"/>
      <c r="FDM522" s="413"/>
      <c r="FDN522" s="414"/>
      <c r="FDO522" s="414"/>
      <c r="FDP522" s="413"/>
      <c r="FDQ522" s="413"/>
      <c r="FDR522" s="413"/>
      <c r="FDS522" s="413"/>
      <c r="FDT522" s="413"/>
      <c r="FDU522" s="407"/>
      <c r="FDV522" s="439"/>
      <c r="FDW522" s="413"/>
      <c r="FDX522" s="413"/>
      <c r="FDY522" s="413"/>
      <c r="FDZ522" s="413"/>
      <c r="FEA522" s="413"/>
      <c r="FEB522" s="413"/>
      <c r="FEC522" s="413"/>
      <c r="FED522" s="412"/>
      <c r="FEE522" s="412"/>
      <c r="FEF522" s="412"/>
      <c r="FEG522" s="412"/>
      <c r="FEH522" s="412"/>
      <c r="FEI522" s="412"/>
      <c r="FEJ522" s="412"/>
      <c r="FEK522" s="412"/>
      <c r="FEL522" s="412"/>
      <c r="FEM522" s="412"/>
      <c r="FEN522" s="412"/>
      <c r="FEO522" s="412"/>
      <c r="FEP522" s="412"/>
      <c r="FEQ522" s="412"/>
      <c r="FER522" s="412"/>
      <c r="FES522" s="412"/>
      <c r="FET522" s="412"/>
      <c r="FEU522" s="412"/>
      <c r="FEV522" s="412"/>
      <c r="FEW522" s="412"/>
      <c r="FEX522" s="412"/>
      <c r="FEY522" s="412"/>
      <c r="FEZ522" s="412"/>
      <c r="FFA522" s="412"/>
      <c r="FFB522" s="412"/>
      <c r="FFC522" s="412"/>
      <c r="FFD522" s="412"/>
      <c r="FFE522" s="412"/>
      <c r="FFF522" s="412"/>
      <c r="FFG522" s="412"/>
      <c r="FFH522" s="412"/>
      <c r="FFI522" s="412"/>
      <c r="FFJ522" s="412"/>
      <c r="FFK522" s="412"/>
      <c r="FFL522" s="412"/>
      <c r="FFM522" s="412"/>
      <c r="FFN522" s="412"/>
      <c r="FFO522" s="412"/>
      <c r="FFP522" s="412"/>
      <c r="FFQ522" s="412"/>
      <c r="FFR522" s="412"/>
      <c r="FFS522" s="412"/>
      <c r="FFT522" s="412"/>
      <c r="FFU522" s="412"/>
      <c r="FFV522" s="413"/>
      <c r="FFW522" s="413"/>
      <c r="FFX522" s="413"/>
      <c r="FFY522" s="413"/>
      <c r="FFZ522" s="413"/>
      <c r="FGA522" s="413"/>
      <c r="FGB522" s="413"/>
      <c r="FGC522" s="413"/>
      <c r="FGD522" s="413"/>
      <c r="FGE522" s="413"/>
      <c r="FGF522" s="413"/>
      <c r="FGG522" s="413"/>
      <c r="FGH522" s="413"/>
      <c r="FGI522" s="413"/>
      <c r="FGJ522" s="413"/>
      <c r="FGK522" s="413"/>
      <c r="FGL522" s="413"/>
      <c r="FGM522" s="413"/>
      <c r="FGN522" s="413"/>
      <c r="FGO522" s="413"/>
      <c r="FGP522" s="413"/>
      <c r="FGQ522" s="413"/>
      <c r="FGR522" s="413"/>
      <c r="FGS522" s="413"/>
      <c r="FGT522" s="414"/>
      <c r="FGU522" s="414"/>
      <c r="FGV522" s="414"/>
      <c r="FGW522" s="414"/>
      <c r="FGX522" s="414"/>
      <c r="FGY522" s="413"/>
      <c r="FGZ522" s="413"/>
      <c r="FHA522" s="414"/>
      <c r="FHB522" s="414"/>
      <c r="FHC522" s="413"/>
      <c r="FHD522" s="413"/>
      <c r="FHE522" s="414"/>
      <c r="FHF522" s="414"/>
      <c r="FHG522" s="413"/>
      <c r="FHH522" s="413"/>
      <c r="FHI522" s="413"/>
      <c r="FHJ522" s="413"/>
      <c r="FHK522" s="413"/>
      <c r="FHL522" s="413"/>
      <c r="FHM522" s="413"/>
      <c r="FHN522" s="414"/>
      <c r="FHO522" s="414"/>
      <c r="FHP522" s="413"/>
      <c r="FHQ522" s="413"/>
      <c r="FHR522" s="414"/>
      <c r="FHS522" s="414"/>
      <c r="FHT522" s="413"/>
      <c r="FHU522" s="413"/>
      <c r="FHV522" s="413"/>
      <c r="FHW522" s="413"/>
      <c r="FHX522" s="413"/>
      <c r="FHY522" s="407"/>
      <c r="FHZ522" s="439"/>
      <c r="FIA522" s="413"/>
      <c r="FIB522" s="413"/>
      <c r="FIC522" s="413"/>
      <c r="FID522" s="413"/>
      <c r="FIE522" s="413"/>
      <c r="FIF522" s="413"/>
      <c r="FIG522" s="413"/>
      <c r="FIH522" s="412"/>
      <c r="FII522" s="412"/>
      <c r="FIJ522" s="412"/>
      <c r="FIK522" s="412"/>
      <c r="FIL522" s="412"/>
      <c r="FIM522" s="412"/>
      <c r="FIN522" s="412"/>
      <c r="FIO522" s="412"/>
      <c r="FIP522" s="412"/>
      <c r="FIQ522" s="412"/>
      <c r="FIR522" s="412"/>
      <c r="FIS522" s="412"/>
      <c r="FIT522" s="412"/>
      <c r="FIU522" s="412"/>
      <c r="FIV522" s="412"/>
      <c r="FIW522" s="412"/>
      <c r="FIX522" s="412"/>
      <c r="FIY522" s="412"/>
      <c r="FIZ522" s="412"/>
      <c r="FJA522" s="412"/>
      <c r="FJB522" s="412"/>
      <c r="FJC522" s="412"/>
      <c r="FJD522" s="412"/>
      <c r="FJE522" s="412"/>
      <c r="FJF522" s="412"/>
      <c r="FJG522" s="412"/>
      <c r="FJH522" s="412"/>
      <c r="FJI522" s="412"/>
      <c r="FJJ522" s="412"/>
      <c r="FJK522" s="412"/>
      <c r="FJL522" s="412"/>
      <c r="FJM522" s="412"/>
      <c r="FJN522" s="412"/>
      <c r="FJO522" s="412"/>
      <c r="FJP522" s="412"/>
      <c r="FJQ522" s="412"/>
      <c r="FJR522" s="412"/>
      <c r="FJS522" s="412"/>
      <c r="FJT522" s="412"/>
      <c r="FJU522" s="412"/>
      <c r="FJV522" s="412"/>
      <c r="FJW522" s="412"/>
      <c r="FJX522" s="412"/>
      <c r="FJY522" s="412"/>
      <c r="FJZ522" s="413"/>
      <c r="FKA522" s="413"/>
      <c r="FKB522" s="413"/>
      <c r="FKC522" s="413"/>
      <c r="FKD522" s="413"/>
      <c r="FKE522" s="413"/>
      <c r="FKF522" s="413"/>
      <c r="FKG522" s="413"/>
      <c r="FKH522" s="413"/>
      <c r="FKI522" s="413"/>
      <c r="FKJ522" s="413"/>
      <c r="FKK522" s="413"/>
      <c r="FKL522" s="413"/>
      <c r="FKM522" s="413"/>
      <c r="FKN522" s="413"/>
      <c r="FKO522" s="413"/>
      <c r="FKP522" s="413"/>
      <c r="FKQ522" s="413"/>
      <c r="FKR522" s="413"/>
      <c r="FKS522" s="413"/>
      <c r="FKT522" s="413"/>
      <c r="FKU522" s="413"/>
      <c r="FKV522" s="413"/>
      <c r="FKW522" s="413"/>
      <c r="FKX522" s="414"/>
      <c r="FKY522" s="414"/>
      <c r="FKZ522" s="414"/>
      <c r="FLA522" s="414"/>
      <c r="FLB522" s="414"/>
      <c r="FLC522" s="413"/>
      <c r="FLD522" s="413"/>
      <c r="FLE522" s="414"/>
      <c r="FLF522" s="414"/>
      <c r="FLG522" s="413"/>
      <c r="FLH522" s="413"/>
      <c r="FLI522" s="414"/>
      <c r="FLJ522" s="414"/>
      <c r="FLK522" s="413"/>
      <c r="FLL522" s="413"/>
      <c r="FLM522" s="413"/>
      <c r="FLN522" s="413"/>
      <c r="FLO522" s="413"/>
      <c r="FLP522" s="413"/>
      <c r="FLQ522" s="413"/>
      <c r="FLR522" s="414"/>
      <c r="FLS522" s="414"/>
      <c r="FLT522" s="413"/>
      <c r="FLU522" s="413"/>
      <c r="FLV522" s="414"/>
      <c r="FLW522" s="414"/>
      <c r="FLX522" s="413"/>
      <c r="FLY522" s="413"/>
      <c r="FLZ522" s="413"/>
      <c r="FMA522" s="413"/>
      <c r="FMB522" s="413"/>
      <c r="FMC522" s="407"/>
      <c r="FMD522" s="439"/>
      <c r="FME522" s="413"/>
      <c r="FMF522" s="413"/>
      <c r="FMG522" s="413"/>
      <c r="FMH522" s="413"/>
      <c r="FMI522" s="413"/>
      <c r="FMJ522" s="413"/>
      <c r="FMK522" s="413"/>
      <c r="FML522" s="412"/>
      <c r="FMM522" s="412"/>
      <c r="FMN522" s="412"/>
      <c r="FMO522" s="412"/>
      <c r="FMP522" s="412"/>
      <c r="FMQ522" s="412"/>
      <c r="FMR522" s="412"/>
      <c r="FMS522" s="412"/>
      <c r="FMT522" s="412"/>
      <c r="FMU522" s="412"/>
      <c r="FMV522" s="412"/>
      <c r="FMW522" s="412"/>
      <c r="FMX522" s="412"/>
      <c r="FMY522" s="412"/>
      <c r="FMZ522" s="412"/>
      <c r="FNA522" s="412"/>
      <c r="FNB522" s="412"/>
      <c r="FNC522" s="412"/>
      <c r="FND522" s="412"/>
      <c r="FNE522" s="412"/>
      <c r="FNF522" s="412"/>
      <c r="FNG522" s="412"/>
      <c r="FNH522" s="412"/>
      <c r="FNI522" s="412"/>
      <c r="FNJ522" s="412"/>
      <c r="FNK522" s="412"/>
      <c r="FNL522" s="412"/>
      <c r="FNM522" s="412"/>
      <c r="FNN522" s="412"/>
      <c r="FNO522" s="412"/>
      <c r="FNP522" s="412"/>
      <c r="FNQ522" s="412"/>
      <c r="FNR522" s="412"/>
      <c r="FNS522" s="412"/>
      <c r="FNT522" s="412"/>
      <c r="FNU522" s="412"/>
      <c r="FNV522" s="412"/>
      <c r="FNW522" s="412"/>
      <c r="FNX522" s="412"/>
      <c r="FNY522" s="412"/>
      <c r="FNZ522" s="412"/>
      <c r="FOA522" s="412"/>
      <c r="FOB522" s="412"/>
      <c r="FOC522" s="412"/>
      <c r="FOD522" s="413"/>
      <c r="FOE522" s="413"/>
      <c r="FOF522" s="413"/>
      <c r="FOG522" s="413"/>
      <c r="FOH522" s="413"/>
      <c r="FOI522" s="413"/>
      <c r="FOJ522" s="413"/>
      <c r="FOK522" s="413"/>
      <c r="FOL522" s="413"/>
      <c r="FOM522" s="413"/>
      <c r="FON522" s="413"/>
      <c r="FOO522" s="413"/>
      <c r="FOP522" s="413"/>
      <c r="FOQ522" s="413"/>
      <c r="FOR522" s="413"/>
      <c r="FOS522" s="413"/>
      <c r="FOT522" s="413"/>
      <c r="FOU522" s="413"/>
      <c r="FOV522" s="413"/>
      <c r="FOW522" s="413"/>
      <c r="FOX522" s="413"/>
      <c r="FOY522" s="413"/>
      <c r="FOZ522" s="413"/>
      <c r="FPA522" s="413"/>
      <c r="FPB522" s="414"/>
      <c r="FPC522" s="414"/>
      <c r="FPD522" s="414"/>
      <c r="FPE522" s="414"/>
      <c r="FPF522" s="414"/>
      <c r="FPG522" s="413"/>
      <c r="FPH522" s="413"/>
      <c r="FPI522" s="414"/>
      <c r="FPJ522" s="414"/>
      <c r="FPK522" s="413"/>
      <c r="FPL522" s="413"/>
      <c r="FPM522" s="414"/>
      <c r="FPN522" s="414"/>
      <c r="FPO522" s="413"/>
      <c r="FPP522" s="413"/>
      <c r="FPQ522" s="413"/>
      <c r="FPR522" s="413"/>
      <c r="FPS522" s="413"/>
      <c r="FPT522" s="413"/>
      <c r="FPU522" s="413"/>
      <c r="FPV522" s="414"/>
      <c r="FPW522" s="414"/>
      <c r="FPX522" s="413"/>
      <c r="FPY522" s="413"/>
      <c r="FPZ522" s="414"/>
      <c r="FQA522" s="414"/>
      <c r="FQB522" s="413"/>
      <c r="FQC522" s="413"/>
      <c r="FQD522" s="413"/>
      <c r="FQE522" s="413"/>
      <c r="FQF522" s="413"/>
      <c r="FQG522" s="407"/>
      <c r="FQH522" s="439"/>
      <c r="FQI522" s="413"/>
      <c r="FQJ522" s="413"/>
      <c r="FQK522" s="413"/>
      <c r="FQL522" s="413"/>
      <c r="FQM522" s="413"/>
      <c r="FQN522" s="413"/>
      <c r="FQO522" s="413"/>
      <c r="FQP522" s="412"/>
      <c r="FQQ522" s="412"/>
      <c r="FQR522" s="412"/>
      <c r="FQS522" s="412"/>
      <c r="FQT522" s="412"/>
      <c r="FQU522" s="412"/>
      <c r="FQV522" s="412"/>
      <c r="FQW522" s="412"/>
      <c r="FQX522" s="412"/>
      <c r="FQY522" s="412"/>
      <c r="FQZ522" s="412"/>
      <c r="FRA522" s="412"/>
      <c r="FRB522" s="412"/>
      <c r="FRC522" s="412"/>
      <c r="FRD522" s="412"/>
      <c r="FRE522" s="412"/>
      <c r="FRF522" s="412"/>
      <c r="FRG522" s="412"/>
      <c r="FRH522" s="412"/>
      <c r="FRI522" s="412"/>
      <c r="FRJ522" s="412"/>
      <c r="FRK522" s="412"/>
      <c r="FRL522" s="412"/>
      <c r="FRM522" s="412"/>
      <c r="FRN522" s="412"/>
      <c r="FRO522" s="412"/>
      <c r="FRP522" s="412"/>
      <c r="FRQ522" s="412"/>
      <c r="FRR522" s="412"/>
      <c r="FRS522" s="412"/>
      <c r="FRT522" s="412"/>
      <c r="FRU522" s="412"/>
      <c r="FRV522" s="412"/>
      <c r="FRW522" s="412"/>
      <c r="FRX522" s="412"/>
      <c r="FRY522" s="412"/>
      <c r="FRZ522" s="412"/>
      <c r="FSA522" s="412"/>
      <c r="FSB522" s="412"/>
      <c r="FSC522" s="412"/>
      <c r="FSD522" s="412"/>
      <c r="FSE522" s="412"/>
      <c r="FSF522" s="412"/>
      <c r="FSG522" s="412"/>
      <c r="FSH522" s="413"/>
      <c r="FSI522" s="413"/>
      <c r="FSJ522" s="413"/>
      <c r="FSK522" s="413"/>
      <c r="FSL522" s="413"/>
      <c r="FSM522" s="413"/>
      <c r="FSN522" s="413"/>
      <c r="FSO522" s="413"/>
      <c r="FSP522" s="413"/>
      <c r="FSQ522" s="413"/>
      <c r="FSR522" s="413"/>
      <c r="FSS522" s="413"/>
      <c r="FST522" s="413"/>
      <c r="FSU522" s="413"/>
      <c r="FSV522" s="413"/>
      <c r="FSW522" s="413"/>
      <c r="FSX522" s="413"/>
      <c r="FSY522" s="413"/>
      <c r="FSZ522" s="413"/>
      <c r="FTA522" s="413"/>
      <c r="FTB522" s="413"/>
      <c r="FTC522" s="413"/>
      <c r="FTD522" s="413"/>
      <c r="FTE522" s="413"/>
      <c r="FTF522" s="414"/>
      <c r="FTG522" s="414"/>
      <c r="FTH522" s="414"/>
      <c r="FTI522" s="414"/>
      <c r="FTJ522" s="414"/>
      <c r="FTK522" s="413"/>
      <c r="FTL522" s="413"/>
      <c r="FTM522" s="414"/>
      <c r="FTN522" s="414"/>
      <c r="FTO522" s="413"/>
      <c r="FTP522" s="413"/>
      <c r="FTQ522" s="414"/>
      <c r="FTR522" s="414"/>
      <c r="FTS522" s="413"/>
      <c r="FTT522" s="413"/>
      <c r="FTU522" s="413"/>
      <c r="FTV522" s="413"/>
      <c r="FTW522" s="413"/>
      <c r="FTX522" s="413"/>
      <c r="FTY522" s="413"/>
      <c r="FTZ522" s="414"/>
      <c r="FUA522" s="414"/>
      <c r="FUB522" s="413"/>
      <c r="FUC522" s="413"/>
      <c r="FUD522" s="414"/>
      <c r="FUE522" s="414"/>
      <c r="FUF522" s="413"/>
      <c r="FUG522" s="413"/>
      <c r="FUH522" s="413"/>
      <c r="FUI522" s="413"/>
      <c r="FUJ522" s="413"/>
      <c r="FUK522" s="407"/>
      <c r="FUL522" s="439"/>
      <c r="FUM522" s="413"/>
      <c r="FUN522" s="413"/>
      <c r="FUO522" s="413"/>
      <c r="FUP522" s="413"/>
      <c r="FUQ522" s="413"/>
      <c r="FUR522" s="413"/>
      <c r="FUS522" s="413"/>
      <c r="FUT522" s="412"/>
      <c r="FUU522" s="412"/>
      <c r="FUV522" s="412"/>
      <c r="FUW522" s="412"/>
      <c r="FUX522" s="412"/>
      <c r="FUY522" s="412"/>
      <c r="FUZ522" s="412"/>
      <c r="FVA522" s="412"/>
      <c r="FVB522" s="412"/>
      <c r="FVC522" s="412"/>
      <c r="FVD522" s="412"/>
      <c r="FVE522" s="412"/>
      <c r="FVF522" s="412"/>
      <c r="FVG522" s="412"/>
      <c r="FVH522" s="412"/>
      <c r="FVI522" s="412"/>
      <c r="FVJ522" s="412"/>
      <c r="FVK522" s="412"/>
      <c r="FVL522" s="412"/>
      <c r="FVM522" s="412"/>
      <c r="FVN522" s="412"/>
      <c r="FVO522" s="412"/>
      <c r="FVP522" s="412"/>
      <c r="FVQ522" s="412"/>
      <c r="FVR522" s="412"/>
      <c r="FVS522" s="412"/>
      <c r="FVT522" s="412"/>
      <c r="FVU522" s="412"/>
      <c r="FVV522" s="412"/>
      <c r="FVW522" s="412"/>
      <c r="FVX522" s="412"/>
      <c r="FVY522" s="412"/>
      <c r="FVZ522" s="412"/>
      <c r="FWA522" s="412"/>
      <c r="FWB522" s="412"/>
      <c r="FWC522" s="412"/>
      <c r="FWD522" s="412"/>
      <c r="FWE522" s="412"/>
      <c r="FWF522" s="412"/>
      <c r="FWG522" s="412"/>
      <c r="FWH522" s="412"/>
      <c r="FWI522" s="412"/>
      <c r="FWJ522" s="412"/>
      <c r="FWK522" s="412"/>
      <c r="FWL522" s="413"/>
      <c r="FWM522" s="413"/>
      <c r="FWN522" s="413"/>
      <c r="FWO522" s="413"/>
      <c r="FWP522" s="413"/>
      <c r="FWQ522" s="413"/>
      <c r="FWR522" s="413"/>
      <c r="FWS522" s="413"/>
      <c r="FWT522" s="413"/>
      <c r="FWU522" s="413"/>
      <c r="FWV522" s="413"/>
      <c r="FWW522" s="413"/>
      <c r="FWX522" s="413"/>
      <c r="FWY522" s="413"/>
      <c r="FWZ522" s="413"/>
      <c r="FXA522" s="413"/>
      <c r="FXB522" s="413"/>
      <c r="FXC522" s="413"/>
      <c r="FXD522" s="413"/>
      <c r="FXE522" s="413"/>
      <c r="FXF522" s="413"/>
      <c r="FXG522" s="413"/>
      <c r="FXH522" s="413"/>
      <c r="FXI522" s="413"/>
      <c r="FXJ522" s="414"/>
      <c r="FXK522" s="414"/>
      <c r="FXL522" s="414"/>
      <c r="FXM522" s="414"/>
      <c r="FXN522" s="414"/>
      <c r="FXO522" s="413"/>
      <c r="FXP522" s="413"/>
      <c r="FXQ522" s="414"/>
      <c r="FXR522" s="414"/>
      <c r="FXS522" s="413"/>
      <c r="FXT522" s="413"/>
      <c r="FXU522" s="414"/>
      <c r="FXV522" s="414"/>
      <c r="FXW522" s="413"/>
      <c r="FXX522" s="413"/>
      <c r="FXY522" s="413"/>
      <c r="FXZ522" s="413"/>
      <c r="FYA522" s="413"/>
      <c r="FYB522" s="413"/>
      <c r="FYC522" s="413"/>
      <c r="FYD522" s="414"/>
      <c r="FYE522" s="414"/>
      <c r="FYF522" s="413"/>
      <c r="FYG522" s="413"/>
      <c r="FYH522" s="414"/>
      <c r="FYI522" s="414"/>
      <c r="FYJ522" s="413"/>
      <c r="FYK522" s="413"/>
      <c r="FYL522" s="413"/>
      <c r="FYM522" s="413"/>
      <c r="FYN522" s="413"/>
      <c r="FYO522" s="407"/>
      <c r="FYP522" s="439"/>
      <c r="FYQ522" s="413"/>
      <c r="FYR522" s="413"/>
      <c r="FYS522" s="413"/>
      <c r="FYT522" s="413"/>
      <c r="FYU522" s="413"/>
      <c r="FYV522" s="413"/>
      <c r="FYW522" s="413"/>
      <c r="FYX522" s="412"/>
      <c r="FYY522" s="412"/>
      <c r="FYZ522" s="412"/>
      <c r="FZA522" s="412"/>
      <c r="FZB522" s="412"/>
      <c r="FZC522" s="412"/>
      <c r="FZD522" s="412"/>
      <c r="FZE522" s="412"/>
      <c r="FZF522" s="412"/>
      <c r="FZG522" s="412"/>
      <c r="FZH522" s="412"/>
      <c r="FZI522" s="412"/>
      <c r="FZJ522" s="412"/>
      <c r="FZK522" s="412"/>
      <c r="FZL522" s="412"/>
      <c r="FZM522" s="412"/>
      <c r="FZN522" s="412"/>
      <c r="FZO522" s="412"/>
      <c r="FZP522" s="412"/>
      <c r="FZQ522" s="412"/>
      <c r="FZR522" s="412"/>
      <c r="FZS522" s="412"/>
      <c r="FZT522" s="412"/>
      <c r="FZU522" s="412"/>
      <c r="FZV522" s="412"/>
      <c r="FZW522" s="412"/>
      <c r="FZX522" s="412"/>
      <c r="FZY522" s="412"/>
      <c r="FZZ522" s="412"/>
      <c r="GAA522" s="412"/>
      <c r="GAB522" s="412"/>
      <c r="GAC522" s="412"/>
      <c r="GAD522" s="412"/>
      <c r="GAE522" s="412"/>
      <c r="GAF522" s="412"/>
      <c r="GAG522" s="412"/>
      <c r="GAH522" s="412"/>
      <c r="GAI522" s="412"/>
      <c r="GAJ522" s="412"/>
      <c r="GAK522" s="412"/>
      <c r="GAL522" s="412"/>
      <c r="GAM522" s="412"/>
      <c r="GAN522" s="412"/>
      <c r="GAO522" s="412"/>
      <c r="GAP522" s="413"/>
      <c r="GAQ522" s="413"/>
      <c r="GAR522" s="413"/>
      <c r="GAS522" s="413"/>
      <c r="GAT522" s="413"/>
      <c r="GAU522" s="413"/>
      <c r="GAV522" s="413"/>
      <c r="GAW522" s="413"/>
      <c r="GAX522" s="413"/>
      <c r="GAY522" s="413"/>
      <c r="GAZ522" s="413"/>
      <c r="GBA522" s="413"/>
      <c r="GBB522" s="413"/>
      <c r="GBC522" s="413"/>
      <c r="GBD522" s="413"/>
      <c r="GBE522" s="413"/>
      <c r="GBF522" s="413"/>
      <c r="GBG522" s="413"/>
      <c r="GBH522" s="413"/>
      <c r="GBI522" s="413"/>
      <c r="GBJ522" s="413"/>
      <c r="GBK522" s="413"/>
      <c r="GBL522" s="413"/>
      <c r="GBM522" s="413"/>
      <c r="GBN522" s="414"/>
      <c r="GBO522" s="414"/>
      <c r="GBP522" s="414"/>
      <c r="GBQ522" s="414"/>
      <c r="GBR522" s="414"/>
      <c r="GBS522" s="413"/>
      <c r="GBT522" s="413"/>
      <c r="GBU522" s="414"/>
      <c r="GBV522" s="414"/>
      <c r="GBW522" s="413"/>
      <c r="GBX522" s="413"/>
      <c r="GBY522" s="414"/>
      <c r="GBZ522" s="414"/>
      <c r="GCA522" s="413"/>
      <c r="GCB522" s="413"/>
      <c r="GCC522" s="413"/>
      <c r="GCD522" s="413"/>
      <c r="GCE522" s="413"/>
      <c r="GCF522" s="413"/>
      <c r="GCG522" s="413"/>
      <c r="GCH522" s="414"/>
      <c r="GCI522" s="414"/>
      <c r="GCJ522" s="413"/>
      <c r="GCK522" s="413"/>
      <c r="GCL522" s="414"/>
      <c r="GCM522" s="414"/>
      <c r="GCN522" s="413"/>
      <c r="GCO522" s="413"/>
      <c r="GCP522" s="413"/>
      <c r="GCQ522" s="413"/>
      <c r="GCR522" s="413"/>
      <c r="GCS522" s="407"/>
      <c r="GCT522" s="439"/>
      <c r="GCU522" s="413"/>
      <c r="GCV522" s="413"/>
      <c r="GCW522" s="413"/>
      <c r="GCX522" s="413"/>
      <c r="GCY522" s="413"/>
      <c r="GCZ522" s="413"/>
      <c r="GDA522" s="413"/>
      <c r="GDB522" s="412"/>
      <c r="GDC522" s="412"/>
      <c r="GDD522" s="412"/>
      <c r="GDE522" s="412"/>
      <c r="GDF522" s="412"/>
      <c r="GDG522" s="412"/>
      <c r="GDH522" s="412"/>
      <c r="GDI522" s="412"/>
      <c r="GDJ522" s="412"/>
      <c r="GDK522" s="412"/>
      <c r="GDL522" s="412"/>
      <c r="GDM522" s="412"/>
      <c r="GDN522" s="412"/>
      <c r="GDO522" s="412"/>
      <c r="GDP522" s="412"/>
      <c r="GDQ522" s="412"/>
      <c r="GDR522" s="412"/>
      <c r="GDS522" s="412"/>
      <c r="GDT522" s="412"/>
      <c r="GDU522" s="412"/>
      <c r="GDV522" s="412"/>
      <c r="GDW522" s="412"/>
      <c r="GDX522" s="412"/>
      <c r="GDY522" s="412"/>
      <c r="GDZ522" s="412"/>
      <c r="GEA522" s="412"/>
      <c r="GEB522" s="412"/>
      <c r="GEC522" s="412"/>
      <c r="GED522" s="412"/>
      <c r="GEE522" s="412"/>
      <c r="GEF522" s="412"/>
      <c r="GEG522" s="412"/>
      <c r="GEH522" s="412"/>
      <c r="GEI522" s="412"/>
      <c r="GEJ522" s="412"/>
      <c r="GEK522" s="412"/>
      <c r="GEL522" s="412"/>
      <c r="GEM522" s="412"/>
      <c r="GEN522" s="412"/>
      <c r="GEO522" s="412"/>
      <c r="GEP522" s="412"/>
      <c r="GEQ522" s="412"/>
      <c r="GER522" s="412"/>
      <c r="GES522" s="412"/>
      <c r="GET522" s="413"/>
      <c r="GEU522" s="413"/>
      <c r="GEV522" s="413"/>
      <c r="GEW522" s="413"/>
      <c r="GEX522" s="413"/>
      <c r="GEY522" s="413"/>
      <c r="GEZ522" s="413"/>
      <c r="GFA522" s="413"/>
      <c r="GFB522" s="413"/>
      <c r="GFC522" s="413"/>
      <c r="GFD522" s="413"/>
      <c r="GFE522" s="413"/>
      <c r="GFF522" s="413"/>
      <c r="GFG522" s="413"/>
      <c r="GFH522" s="413"/>
      <c r="GFI522" s="413"/>
      <c r="GFJ522" s="413"/>
      <c r="GFK522" s="413"/>
      <c r="GFL522" s="413"/>
      <c r="GFM522" s="413"/>
      <c r="GFN522" s="413"/>
      <c r="GFO522" s="413"/>
      <c r="GFP522" s="413"/>
      <c r="GFQ522" s="413"/>
      <c r="GFR522" s="414"/>
      <c r="GFS522" s="414"/>
      <c r="GFT522" s="414"/>
      <c r="GFU522" s="414"/>
      <c r="GFV522" s="414"/>
      <c r="GFW522" s="413"/>
      <c r="GFX522" s="413"/>
      <c r="GFY522" s="414"/>
      <c r="GFZ522" s="414"/>
      <c r="GGA522" s="413"/>
      <c r="GGB522" s="413"/>
      <c r="GGC522" s="414"/>
      <c r="GGD522" s="414"/>
      <c r="GGE522" s="413"/>
      <c r="GGF522" s="413"/>
      <c r="GGG522" s="413"/>
      <c r="GGH522" s="413"/>
      <c r="GGI522" s="413"/>
      <c r="GGJ522" s="413"/>
      <c r="GGK522" s="413"/>
      <c r="GGL522" s="414"/>
      <c r="GGM522" s="414"/>
      <c r="GGN522" s="413"/>
      <c r="GGO522" s="413"/>
      <c r="GGP522" s="414"/>
      <c r="GGQ522" s="414"/>
      <c r="GGR522" s="413"/>
      <c r="GGS522" s="413"/>
      <c r="GGT522" s="413"/>
      <c r="GGU522" s="413"/>
      <c r="GGV522" s="413"/>
      <c r="GGW522" s="407"/>
      <c r="GGX522" s="439"/>
      <c r="GGY522" s="413"/>
      <c r="GGZ522" s="413"/>
      <c r="GHA522" s="413"/>
      <c r="GHB522" s="413"/>
      <c r="GHC522" s="413"/>
      <c r="GHD522" s="413"/>
      <c r="GHE522" s="413"/>
      <c r="GHF522" s="412"/>
      <c r="GHG522" s="412"/>
      <c r="GHH522" s="412"/>
      <c r="GHI522" s="412"/>
      <c r="GHJ522" s="412"/>
      <c r="GHK522" s="412"/>
      <c r="GHL522" s="412"/>
      <c r="GHM522" s="412"/>
      <c r="GHN522" s="412"/>
      <c r="GHO522" s="412"/>
      <c r="GHP522" s="412"/>
      <c r="GHQ522" s="412"/>
      <c r="GHR522" s="412"/>
      <c r="GHS522" s="412"/>
      <c r="GHT522" s="412"/>
      <c r="GHU522" s="412"/>
      <c r="GHV522" s="412"/>
      <c r="GHW522" s="412"/>
      <c r="GHX522" s="412"/>
      <c r="GHY522" s="412"/>
      <c r="GHZ522" s="412"/>
      <c r="GIA522" s="412"/>
      <c r="GIB522" s="412"/>
      <c r="GIC522" s="412"/>
      <c r="GID522" s="412"/>
      <c r="GIE522" s="412"/>
      <c r="GIF522" s="412"/>
      <c r="GIG522" s="412"/>
      <c r="GIH522" s="412"/>
      <c r="GII522" s="412"/>
      <c r="GIJ522" s="412"/>
      <c r="GIK522" s="412"/>
      <c r="GIL522" s="412"/>
      <c r="GIM522" s="412"/>
      <c r="GIN522" s="412"/>
      <c r="GIO522" s="412"/>
      <c r="GIP522" s="412"/>
      <c r="GIQ522" s="412"/>
      <c r="GIR522" s="412"/>
      <c r="GIS522" s="412"/>
      <c r="GIT522" s="412"/>
      <c r="GIU522" s="412"/>
      <c r="GIV522" s="412"/>
      <c r="GIW522" s="412"/>
      <c r="GIX522" s="413"/>
      <c r="GIY522" s="413"/>
      <c r="GIZ522" s="413"/>
      <c r="GJA522" s="413"/>
      <c r="GJB522" s="413"/>
      <c r="GJC522" s="413"/>
      <c r="GJD522" s="413"/>
      <c r="GJE522" s="413"/>
      <c r="GJF522" s="413"/>
      <c r="GJG522" s="413"/>
      <c r="GJH522" s="413"/>
      <c r="GJI522" s="413"/>
      <c r="GJJ522" s="413"/>
      <c r="GJK522" s="413"/>
      <c r="GJL522" s="413"/>
      <c r="GJM522" s="413"/>
      <c r="GJN522" s="413"/>
      <c r="GJO522" s="413"/>
      <c r="GJP522" s="413"/>
      <c r="GJQ522" s="413"/>
      <c r="GJR522" s="413"/>
      <c r="GJS522" s="413"/>
      <c r="GJT522" s="413"/>
      <c r="GJU522" s="413"/>
      <c r="GJV522" s="414"/>
      <c r="GJW522" s="414"/>
      <c r="GJX522" s="414"/>
      <c r="GJY522" s="414"/>
      <c r="GJZ522" s="414"/>
      <c r="GKA522" s="413"/>
      <c r="GKB522" s="413"/>
      <c r="GKC522" s="414"/>
      <c r="GKD522" s="414"/>
      <c r="GKE522" s="413"/>
      <c r="GKF522" s="413"/>
      <c r="GKG522" s="414"/>
      <c r="GKH522" s="414"/>
      <c r="GKI522" s="413"/>
      <c r="GKJ522" s="413"/>
      <c r="GKK522" s="413"/>
      <c r="GKL522" s="413"/>
      <c r="GKM522" s="413"/>
      <c r="GKN522" s="413"/>
      <c r="GKO522" s="413"/>
      <c r="GKP522" s="414"/>
      <c r="GKQ522" s="414"/>
      <c r="GKR522" s="413"/>
      <c r="GKS522" s="413"/>
      <c r="GKT522" s="414"/>
      <c r="GKU522" s="414"/>
      <c r="GKV522" s="413"/>
      <c r="GKW522" s="413"/>
      <c r="GKX522" s="413"/>
      <c r="GKY522" s="413"/>
      <c r="GKZ522" s="413"/>
      <c r="GLA522" s="407"/>
      <c r="GLB522" s="439"/>
      <c r="GLC522" s="413"/>
      <c r="GLD522" s="413"/>
      <c r="GLE522" s="413"/>
      <c r="GLF522" s="413"/>
      <c r="GLG522" s="413"/>
      <c r="GLH522" s="413"/>
      <c r="GLI522" s="413"/>
      <c r="GLJ522" s="412"/>
      <c r="GLK522" s="412"/>
      <c r="GLL522" s="412"/>
      <c r="GLM522" s="412"/>
      <c r="GLN522" s="412"/>
      <c r="GLO522" s="412"/>
      <c r="GLP522" s="412"/>
      <c r="GLQ522" s="412"/>
      <c r="GLR522" s="412"/>
      <c r="GLS522" s="412"/>
      <c r="GLT522" s="412"/>
      <c r="GLU522" s="412"/>
      <c r="GLV522" s="412"/>
      <c r="GLW522" s="412"/>
      <c r="GLX522" s="412"/>
      <c r="GLY522" s="412"/>
      <c r="GLZ522" s="412"/>
      <c r="GMA522" s="412"/>
      <c r="GMB522" s="412"/>
      <c r="GMC522" s="412"/>
      <c r="GMD522" s="412"/>
      <c r="GME522" s="412"/>
      <c r="GMF522" s="412"/>
      <c r="GMG522" s="412"/>
      <c r="GMH522" s="412"/>
      <c r="GMI522" s="412"/>
      <c r="GMJ522" s="412"/>
      <c r="GMK522" s="412"/>
      <c r="GML522" s="412"/>
      <c r="GMM522" s="412"/>
      <c r="GMN522" s="412"/>
      <c r="GMO522" s="412"/>
      <c r="GMP522" s="412"/>
      <c r="GMQ522" s="412"/>
      <c r="GMR522" s="412"/>
      <c r="GMS522" s="412"/>
      <c r="GMT522" s="412"/>
      <c r="GMU522" s="412"/>
      <c r="GMV522" s="412"/>
      <c r="GMW522" s="412"/>
      <c r="GMX522" s="412"/>
      <c r="GMY522" s="412"/>
      <c r="GMZ522" s="412"/>
      <c r="GNA522" s="412"/>
      <c r="GNB522" s="413"/>
      <c r="GNC522" s="413"/>
      <c r="GND522" s="413"/>
      <c r="GNE522" s="413"/>
      <c r="GNF522" s="413"/>
      <c r="GNG522" s="413"/>
      <c r="GNH522" s="413"/>
      <c r="GNI522" s="413"/>
      <c r="GNJ522" s="413"/>
      <c r="GNK522" s="413"/>
      <c r="GNL522" s="413"/>
      <c r="GNM522" s="413"/>
      <c r="GNN522" s="413"/>
      <c r="GNO522" s="413"/>
      <c r="GNP522" s="413"/>
      <c r="GNQ522" s="413"/>
      <c r="GNR522" s="413"/>
      <c r="GNS522" s="413"/>
      <c r="GNT522" s="413"/>
      <c r="GNU522" s="413"/>
      <c r="GNV522" s="413"/>
      <c r="GNW522" s="413"/>
      <c r="GNX522" s="413"/>
      <c r="GNY522" s="413"/>
      <c r="GNZ522" s="414"/>
      <c r="GOA522" s="414"/>
      <c r="GOB522" s="414"/>
      <c r="GOC522" s="414"/>
      <c r="GOD522" s="414"/>
      <c r="GOE522" s="413"/>
      <c r="GOF522" s="413"/>
      <c r="GOG522" s="414"/>
      <c r="GOH522" s="414"/>
      <c r="GOI522" s="413"/>
      <c r="GOJ522" s="413"/>
      <c r="GOK522" s="414"/>
      <c r="GOL522" s="414"/>
      <c r="GOM522" s="413"/>
      <c r="GON522" s="413"/>
      <c r="GOO522" s="413"/>
      <c r="GOP522" s="413"/>
      <c r="GOQ522" s="413"/>
      <c r="GOR522" s="413"/>
      <c r="GOS522" s="413"/>
      <c r="GOT522" s="414"/>
      <c r="GOU522" s="414"/>
      <c r="GOV522" s="413"/>
      <c r="GOW522" s="413"/>
      <c r="GOX522" s="414"/>
      <c r="GOY522" s="414"/>
      <c r="GOZ522" s="413"/>
      <c r="GPA522" s="413"/>
      <c r="GPB522" s="413"/>
      <c r="GPC522" s="413"/>
      <c r="GPD522" s="413"/>
      <c r="GPE522" s="407"/>
      <c r="GPF522" s="439"/>
      <c r="GPG522" s="413"/>
      <c r="GPH522" s="413"/>
      <c r="GPI522" s="413"/>
      <c r="GPJ522" s="413"/>
      <c r="GPK522" s="413"/>
      <c r="GPL522" s="413"/>
      <c r="GPM522" s="413"/>
      <c r="GPN522" s="412"/>
      <c r="GPO522" s="412"/>
      <c r="GPP522" s="412"/>
      <c r="GPQ522" s="412"/>
      <c r="GPR522" s="412"/>
      <c r="GPS522" s="412"/>
      <c r="GPT522" s="412"/>
      <c r="GPU522" s="412"/>
      <c r="GPV522" s="412"/>
      <c r="GPW522" s="412"/>
      <c r="GPX522" s="412"/>
      <c r="GPY522" s="412"/>
      <c r="GPZ522" s="412"/>
      <c r="GQA522" s="412"/>
      <c r="GQB522" s="412"/>
      <c r="GQC522" s="412"/>
      <c r="GQD522" s="412"/>
      <c r="GQE522" s="412"/>
      <c r="GQF522" s="412"/>
      <c r="GQG522" s="412"/>
      <c r="GQH522" s="412"/>
      <c r="GQI522" s="412"/>
      <c r="GQJ522" s="412"/>
      <c r="GQK522" s="412"/>
      <c r="GQL522" s="412"/>
      <c r="GQM522" s="412"/>
      <c r="GQN522" s="412"/>
      <c r="GQO522" s="412"/>
      <c r="GQP522" s="412"/>
      <c r="GQQ522" s="412"/>
      <c r="GQR522" s="412"/>
      <c r="GQS522" s="412"/>
      <c r="GQT522" s="412"/>
      <c r="GQU522" s="412"/>
      <c r="GQV522" s="412"/>
      <c r="GQW522" s="412"/>
      <c r="GQX522" s="412"/>
      <c r="GQY522" s="412"/>
      <c r="GQZ522" s="412"/>
      <c r="GRA522" s="412"/>
      <c r="GRB522" s="412"/>
      <c r="GRC522" s="412"/>
      <c r="GRD522" s="412"/>
      <c r="GRE522" s="412"/>
      <c r="GRF522" s="413"/>
      <c r="GRG522" s="413"/>
      <c r="GRH522" s="413"/>
      <c r="GRI522" s="413"/>
      <c r="GRJ522" s="413"/>
      <c r="GRK522" s="413"/>
      <c r="GRL522" s="413"/>
      <c r="GRM522" s="413"/>
      <c r="GRN522" s="413"/>
      <c r="GRO522" s="413"/>
      <c r="GRP522" s="413"/>
      <c r="GRQ522" s="413"/>
      <c r="GRR522" s="413"/>
      <c r="GRS522" s="413"/>
      <c r="GRT522" s="413"/>
      <c r="GRU522" s="413"/>
      <c r="GRV522" s="413"/>
      <c r="GRW522" s="413"/>
      <c r="GRX522" s="413"/>
      <c r="GRY522" s="413"/>
      <c r="GRZ522" s="413"/>
      <c r="GSA522" s="413"/>
      <c r="GSB522" s="413"/>
      <c r="GSC522" s="413"/>
      <c r="GSD522" s="414"/>
      <c r="GSE522" s="414"/>
      <c r="GSF522" s="414"/>
      <c r="GSG522" s="414"/>
      <c r="GSH522" s="414"/>
      <c r="GSI522" s="413"/>
      <c r="GSJ522" s="413"/>
      <c r="GSK522" s="414"/>
      <c r="GSL522" s="414"/>
      <c r="GSM522" s="413"/>
      <c r="GSN522" s="413"/>
      <c r="GSO522" s="414"/>
      <c r="GSP522" s="414"/>
      <c r="GSQ522" s="413"/>
      <c r="GSR522" s="413"/>
      <c r="GSS522" s="413"/>
      <c r="GST522" s="413"/>
      <c r="GSU522" s="413"/>
      <c r="GSV522" s="413"/>
      <c r="GSW522" s="413"/>
      <c r="GSX522" s="414"/>
      <c r="GSY522" s="414"/>
      <c r="GSZ522" s="413"/>
      <c r="GTA522" s="413"/>
      <c r="GTB522" s="414"/>
      <c r="GTC522" s="414"/>
      <c r="GTD522" s="413"/>
      <c r="GTE522" s="413"/>
      <c r="GTF522" s="413"/>
      <c r="GTG522" s="413"/>
      <c r="GTH522" s="413"/>
      <c r="GTI522" s="407"/>
      <c r="GTJ522" s="439"/>
      <c r="GTK522" s="413"/>
      <c r="GTL522" s="413"/>
      <c r="GTM522" s="413"/>
      <c r="GTN522" s="413"/>
      <c r="GTO522" s="413"/>
      <c r="GTP522" s="413"/>
      <c r="GTQ522" s="413"/>
      <c r="GTR522" s="412"/>
      <c r="GTS522" s="412"/>
      <c r="GTT522" s="412"/>
      <c r="GTU522" s="412"/>
      <c r="GTV522" s="412"/>
      <c r="GTW522" s="412"/>
      <c r="GTX522" s="412"/>
      <c r="GTY522" s="412"/>
      <c r="GTZ522" s="412"/>
      <c r="GUA522" s="412"/>
      <c r="GUB522" s="412"/>
      <c r="GUC522" s="412"/>
      <c r="GUD522" s="412"/>
      <c r="GUE522" s="412"/>
      <c r="GUF522" s="412"/>
      <c r="GUG522" s="412"/>
      <c r="GUH522" s="412"/>
      <c r="GUI522" s="412"/>
      <c r="GUJ522" s="412"/>
      <c r="GUK522" s="412"/>
      <c r="GUL522" s="412"/>
      <c r="GUM522" s="412"/>
      <c r="GUN522" s="412"/>
      <c r="GUO522" s="412"/>
      <c r="GUP522" s="412"/>
      <c r="GUQ522" s="412"/>
      <c r="GUR522" s="412"/>
      <c r="GUS522" s="412"/>
      <c r="GUT522" s="412"/>
      <c r="GUU522" s="412"/>
      <c r="GUV522" s="412"/>
      <c r="GUW522" s="412"/>
      <c r="GUX522" s="412"/>
      <c r="GUY522" s="412"/>
      <c r="GUZ522" s="412"/>
      <c r="GVA522" s="412"/>
      <c r="GVB522" s="412"/>
      <c r="GVC522" s="412"/>
      <c r="GVD522" s="412"/>
      <c r="GVE522" s="412"/>
      <c r="GVF522" s="412"/>
      <c r="GVG522" s="412"/>
      <c r="GVH522" s="412"/>
      <c r="GVI522" s="412"/>
      <c r="GVJ522" s="413"/>
      <c r="GVK522" s="413"/>
      <c r="GVL522" s="413"/>
      <c r="GVM522" s="413"/>
      <c r="GVN522" s="413"/>
      <c r="GVO522" s="413"/>
      <c r="GVP522" s="413"/>
      <c r="GVQ522" s="413"/>
      <c r="GVR522" s="413"/>
      <c r="GVS522" s="413"/>
      <c r="GVT522" s="413"/>
      <c r="GVU522" s="413"/>
      <c r="GVV522" s="413"/>
      <c r="GVW522" s="413"/>
      <c r="GVX522" s="413"/>
      <c r="GVY522" s="413"/>
      <c r="GVZ522" s="413"/>
      <c r="GWA522" s="413"/>
      <c r="GWB522" s="413"/>
      <c r="GWC522" s="413"/>
      <c r="GWD522" s="413"/>
      <c r="GWE522" s="413"/>
      <c r="GWF522" s="413"/>
      <c r="GWG522" s="413"/>
      <c r="GWH522" s="414"/>
      <c r="GWI522" s="414"/>
      <c r="GWJ522" s="414"/>
      <c r="GWK522" s="414"/>
      <c r="GWL522" s="414"/>
      <c r="GWM522" s="413"/>
      <c r="GWN522" s="413"/>
      <c r="GWO522" s="414"/>
      <c r="GWP522" s="414"/>
      <c r="GWQ522" s="413"/>
      <c r="GWR522" s="413"/>
      <c r="GWS522" s="414"/>
      <c r="GWT522" s="414"/>
      <c r="GWU522" s="413"/>
      <c r="GWV522" s="413"/>
      <c r="GWW522" s="413"/>
      <c r="GWX522" s="413"/>
      <c r="GWY522" s="413"/>
      <c r="GWZ522" s="413"/>
      <c r="GXA522" s="413"/>
      <c r="GXB522" s="414"/>
      <c r="GXC522" s="414"/>
      <c r="GXD522" s="413"/>
      <c r="GXE522" s="413"/>
      <c r="GXF522" s="414"/>
      <c r="GXG522" s="414"/>
      <c r="GXH522" s="413"/>
      <c r="GXI522" s="413"/>
      <c r="GXJ522" s="413"/>
      <c r="GXK522" s="413"/>
      <c r="GXL522" s="413"/>
      <c r="GXM522" s="407"/>
      <c r="GXN522" s="439"/>
      <c r="GXO522" s="413"/>
      <c r="GXP522" s="413"/>
      <c r="GXQ522" s="413"/>
      <c r="GXR522" s="413"/>
      <c r="GXS522" s="413"/>
      <c r="GXT522" s="413"/>
      <c r="GXU522" s="413"/>
      <c r="GXV522" s="412"/>
      <c r="GXW522" s="412"/>
      <c r="GXX522" s="412"/>
      <c r="GXY522" s="412"/>
      <c r="GXZ522" s="412"/>
      <c r="GYA522" s="412"/>
      <c r="GYB522" s="412"/>
      <c r="GYC522" s="412"/>
      <c r="GYD522" s="412"/>
      <c r="GYE522" s="412"/>
      <c r="GYF522" s="412"/>
      <c r="GYG522" s="412"/>
      <c r="GYH522" s="412"/>
      <c r="GYI522" s="412"/>
      <c r="GYJ522" s="412"/>
      <c r="GYK522" s="412"/>
      <c r="GYL522" s="412"/>
      <c r="GYM522" s="412"/>
      <c r="GYN522" s="412"/>
      <c r="GYO522" s="412"/>
      <c r="GYP522" s="412"/>
      <c r="GYQ522" s="412"/>
      <c r="GYR522" s="412"/>
      <c r="GYS522" s="412"/>
      <c r="GYT522" s="412"/>
      <c r="GYU522" s="412"/>
      <c r="GYV522" s="412"/>
      <c r="GYW522" s="412"/>
      <c r="GYX522" s="412"/>
      <c r="GYY522" s="412"/>
      <c r="GYZ522" s="412"/>
      <c r="GZA522" s="412"/>
      <c r="GZB522" s="412"/>
      <c r="GZC522" s="412"/>
      <c r="GZD522" s="412"/>
      <c r="GZE522" s="412"/>
      <c r="GZF522" s="412"/>
      <c r="GZG522" s="412"/>
      <c r="GZH522" s="412"/>
      <c r="GZI522" s="412"/>
      <c r="GZJ522" s="412"/>
      <c r="GZK522" s="412"/>
      <c r="GZL522" s="412"/>
      <c r="GZM522" s="412"/>
      <c r="GZN522" s="413"/>
      <c r="GZO522" s="413"/>
      <c r="GZP522" s="413"/>
      <c r="GZQ522" s="413"/>
      <c r="GZR522" s="413"/>
      <c r="GZS522" s="413"/>
      <c r="GZT522" s="413"/>
      <c r="GZU522" s="413"/>
      <c r="GZV522" s="413"/>
      <c r="GZW522" s="413"/>
      <c r="GZX522" s="413"/>
      <c r="GZY522" s="413"/>
      <c r="GZZ522" s="413"/>
      <c r="HAA522" s="413"/>
      <c r="HAB522" s="413"/>
      <c r="HAC522" s="413"/>
      <c r="HAD522" s="413"/>
      <c r="HAE522" s="413"/>
      <c r="HAF522" s="413"/>
      <c r="HAG522" s="413"/>
      <c r="HAH522" s="413"/>
      <c r="HAI522" s="413"/>
      <c r="HAJ522" s="413"/>
      <c r="HAK522" s="413"/>
      <c r="HAL522" s="414"/>
      <c r="HAM522" s="414"/>
      <c r="HAN522" s="414"/>
      <c r="HAO522" s="414"/>
      <c r="HAP522" s="414"/>
      <c r="HAQ522" s="413"/>
      <c r="HAR522" s="413"/>
      <c r="HAS522" s="414"/>
      <c r="HAT522" s="414"/>
      <c r="HAU522" s="413"/>
      <c r="HAV522" s="413"/>
      <c r="HAW522" s="414"/>
      <c r="HAX522" s="414"/>
      <c r="HAY522" s="413"/>
      <c r="HAZ522" s="413"/>
      <c r="HBA522" s="413"/>
      <c r="HBB522" s="413"/>
      <c r="HBC522" s="413"/>
      <c r="HBD522" s="413"/>
      <c r="HBE522" s="413"/>
      <c r="HBF522" s="414"/>
      <c r="HBG522" s="414"/>
      <c r="HBH522" s="413"/>
      <c r="HBI522" s="413"/>
      <c r="HBJ522" s="414"/>
      <c r="HBK522" s="414"/>
      <c r="HBL522" s="413"/>
      <c r="HBM522" s="413"/>
      <c r="HBN522" s="413"/>
      <c r="HBO522" s="413"/>
      <c r="HBP522" s="413"/>
      <c r="HBQ522" s="407"/>
      <c r="HBR522" s="439"/>
      <c r="HBS522" s="413"/>
      <c r="HBT522" s="413"/>
      <c r="HBU522" s="413"/>
      <c r="HBV522" s="413"/>
      <c r="HBW522" s="413"/>
      <c r="HBX522" s="413"/>
      <c r="HBY522" s="413"/>
      <c r="HBZ522" s="412"/>
      <c r="HCA522" s="412"/>
      <c r="HCB522" s="412"/>
      <c r="HCC522" s="412"/>
      <c r="HCD522" s="412"/>
      <c r="HCE522" s="412"/>
      <c r="HCF522" s="412"/>
      <c r="HCG522" s="412"/>
      <c r="HCH522" s="412"/>
      <c r="HCI522" s="412"/>
      <c r="HCJ522" s="412"/>
      <c r="HCK522" s="412"/>
      <c r="HCL522" s="412"/>
      <c r="HCM522" s="412"/>
      <c r="HCN522" s="412"/>
      <c r="HCO522" s="412"/>
      <c r="HCP522" s="412"/>
      <c r="HCQ522" s="412"/>
      <c r="HCR522" s="412"/>
      <c r="HCS522" s="412"/>
      <c r="HCT522" s="412"/>
      <c r="HCU522" s="412"/>
      <c r="HCV522" s="412"/>
      <c r="HCW522" s="412"/>
      <c r="HCX522" s="412"/>
      <c r="HCY522" s="412"/>
      <c r="HCZ522" s="412"/>
      <c r="HDA522" s="412"/>
      <c r="HDB522" s="412"/>
      <c r="HDC522" s="412"/>
      <c r="HDD522" s="412"/>
      <c r="HDE522" s="412"/>
      <c r="HDF522" s="412"/>
      <c r="HDG522" s="412"/>
      <c r="HDH522" s="412"/>
      <c r="HDI522" s="412"/>
      <c r="HDJ522" s="412"/>
      <c r="HDK522" s="412"/>
      <c r="HDL522" s="412"/>
      <c r="HDM522" s="412"/>
      <c r="HDN522" s="412"/>
      <c r="HDO522" s="412"/>
      <c r="HDP522" s="412"/>
      <c r="HDQ522" s="412"/>
      <c r="HDR522" s="413"/>
      <c r="HDS522" s="413"/>
      <c r="HDT522" s="413"/>
      <c r="HDU522" s="413"/>
      <c r="HDV522" s="413"/>
      <c r="HDW522" s="413"/>
      <c r="HDX522" s="413"/>
      <c r="HDY522" s="413"/>
      <c r="HDZ522" s="413"/>
      <c r="HEA522" s="413"/>
      <c r="HEB522" s="413"/>
      <c r="HEC522" s="413"/>
      <c r="HED522" s="413"/>
      <c r="HEE522" s="413"/>
      <c r="HEF522" s="413"/>
      <c r="HEG522" s="413"/>
      <c r="HEH522" s="413"/>
      <c r="HEI522" s="413"/>
      <c r="HEJ522" s="413"/>
      <c r="HEK522" s="413"/>
      <c r="HEL522" s="413"/>
      <c r="HEM522" s="413"/>
      <c r="HEN522" s="413"/>
      <c r="HEO522" s="413"/>
      <c r="HEP522" s="414"/>
      <c r="HEQ522" s="414"/>
      <c r="HER522" s="414"/>
      <c r="HES522" s="414"/>
      <c r="HET522" s="414"/>
      <c r="HEU522" s="413"/>
      <c r="HEV522" s="413"/>
      <c r="HEW522" s="414"/>
      <c r="HEX522" s="414"/>
      <c r="HEY522" s="413"/>
      <c r="HEZ522" s="413"/>
      <c r="HFA522" s="414"/>
      <c r="HFB522" s="414"/>
      <c r="HFC522" s="413"/>
      <c r="HFD522" s="413"/>
      <c r="HFE522" s="413"/>
      <c r="HFF522" s="413"/>
      <c r="HFG522" s="413"/>
      <c r="HFH522" s="413"/>
      <c r="HFI522" s="413"/>
      <c r="HFJ522" s="414"/>
      <c r="HFK522" s="414"/>
      <c r="HFL522" s="413"/>
      <c r="HFM522" s="413"/>
      <c r="HFN522" s="414"/>
      <c r="HFO522" s="414"/>
      <c r="HFP522" s="413"/>
      <c r="HFQ522" s="413"/>
      <c r="HFR522" s="413"/>
      <c r="HFS522" s="413"/>
      <c r="HFT522" s="413"/>
      <c r="HFU522" s="407"/>
      <c r="HFV522" s="439"/>
      <c r="HFW522" s="413"/>
      <c r="HFX522" s="413"/>
      <c r="HFY522" s="413"/>
      <c r="HFZ522" s="413"/>
      <c r="HGA522" s="413"/>
      <c r="HGB522" s="413"/>
      <c r="HGC522" s="413"/>
      <c r="HGD522" s="412"/>
      <c r="HGE522" s="412"/>
      <c r="HGF522" s="412"/>
      <c r="HGG522" s="412"/>
      <c r="HGH522" s="412"/>
      <c r="HGI522" s="412"/>
      <c r="HGJ522" s="412"/>
      <c r="HGK522" s="412"/>
      <c r="HGL522" s="412"/>
      <c r="HGM522" s="412"/>
      <c r="HGN522" s="412"/>
      <c r="HGO522" s="412"/>
      <c r="HGP522" s="412"/>
      <c r="HGQ522" s="412"/>
      <c r="HGR522" s="412"/>
      <c r="HGS522" s="412"/>
      <c r="HGT522" s="412"/>
      <c r="HGU522" s="412"/>
      <c r="HGV522" s="412"/>
      <c r="HGW522" s="412"/>
      <c r="HGX522" s="412"/>
      <c r="HGY522" s="412"/>
      <c r="HGZ522" s="412"/>
      <c r="HHA522" s="412"/>
      <c r="HHB522" s="412"/>
      <c r="HHC522" s="412"/>
      <c r="HHD522" s="412"/>
      <c r="HHE522" s="412"/>
      <c r="HHF522" s="412"/>
      <c r="HHG522" s="412"/>
      <c r="HHH522" s="412"/>
      <c r="HHI522" s="412"/>
      <c r="HHJ522" s="412"/>
      <c r="HHK522" s="412"/>
      <c r="HHL522" s="412"/>
      <c r="HHM522" s="412"/>
      <c r="HHN522" s="412"/>
      <c r="HHO522" s="412"/>
      <c r="HHP522" s="412"/>
      <c r="HHQ522" s="412"/>
      <c r="HHR522" s="412"/>
      <c r="HHS522" s="412"/>
      <c r="HHT522" s="412"/>
      <c r="HHU522" s="412"/>
      <c r="HHV522" s="413"/>
      <c r="HHW522" s="413"/>
      <c r="HHX522" s="413"/>
      <c r="HHY522" s="413"/>
      <c r="HHZ522" s="413"/>
      <c r="HIA522" s="413"/>
      <c r="HIB522" s="413"/>
      <c r="HIC522" s="413"/>
      <c r="HID522" s="413"/>
      <c r="HIE522" s="413"/>
      <c r="HIF522" s="413"/>
      <c r="HIG522" s="413"/>
      <c r="HIH522" s="413"/>
      <c r="HII522" s="413"/>
      <c r="HIJ522" s="413"/>
      <c r="HIK522" s="413"/>
      <c r="HIL522" s="413"/>
      <c r="HIM522" s="413"/>
      <c r="HIN522" s="413"/>
      <c r="HIO522" s="413"/>
      <c r="HIP522" s="413"/>
      <c r="HIQ522" s="413"/>
      <c r="HIR522" s="413"/>
      <c r="HIS522" s="413"/>
      <c r="HIT522" s="414"/>
      <c r="HIU522" s="414"/>
      <c r="HIV522" s="414"/>
      <c r="HIW522" s="414"/>
      <c r="HIX522" s="414"/>
      <c r="HIY522" s="413"/>
      <c r="HIZ522" s="413"/>
      <c r="HJA522" s="414"/>
      <c r="HJB522" s="414"/>
      <c r="HJC522" s="413"/>
      <c r="HJD522" s="413"/>
      <c r="HJE522" s="414"/>
      <c r="HJF522" s="414"/>
      <c r="HJG522" s="413"/>
      <c r="HJH522" s="413"/>
      <c r="HJI522" s="413"/>
      <c r="HJJ522" s="413"/>
      <c r="HJK522" s="413"/>
      <c r="HJL522" s="413"/>
      <c r="HJM522" s="413"/>
      <c r="HJN522" s="414"/>
      <c r="HJO522" s="414"/>
      <c r="HJP522" s="413"/>
      <c r="HJQ522" s="413"/>
      <c r="HJR522" s="414"/>
      <c r="HJS522" s="414"/>
      <c r="HJT522" s="413"/>
      <c r="HJU522" s="413"/>
      <c r="HJV522" s="413"/>
      <c r="HJW522" s="413"/>
      <c r="HJX522" s="413"/>
      <c r="HJY522" s="407"/>
      <c r="HJZ522" s="439"/>
      <c r="HKA522" s="413"/>
      <c r="HKB522" s="413"/>
      <c r="HKC522" s="413"/>
      <c r="HKD522" s="413"/>
      <c r="HKE522" s="413"/>
      <c r="HKF522" s="413"/>
      <c r="HKG522" s="413"/>
      <c r="HKH522" s="412"/>
      <c r="HKI522" s="412"/>
      <c r="HKJ522" s="412"/>
      <c r="HKK522" s="412"/>
      <c r="HKL522" s="412"/>
      <c r="HKM522" s="412"/>
      <c r="HKN522" s="412"/>
      <c r="HKO522" s="412"/>
      <c r="HKP522" s="412"/>
      <c r="HKQ522" s="412"/>
      <c r="HKR522" s="412"/>
      <c r="HKS522" s="412"/>
      <c r="HKT522" s="412"/>
      <c r="HKU522" s="412"/>
      <c r="HKV522" s="412"/>
      <c r="HKW522" s="412"/>
      <c r="HKX522" s="412"/>
      <c r="HKY522" s="412"/>
      <c r="HKZ522" s="412"/>
      <c r="HLA522" s="412"/>
      <c r="HLB522" s="412"/>
      <c r="HLC522" s="412"/>
      <c r="HLD522" s="412"/>
      <c r="HLE522" s="412"/>
      <c r="HLF522" s="412"/>
      <c r="HLG522" s="412"/>
      <c r="HLH522" s="412"/>
      <c r="HLI522" s="412"/>
      <c r="HLJ522" s="412"/>
      <c r="HLK522" s="412"/>
      <c r="HLL522" s="412"/>
      <c r="HLM522" s="412"/>
      <c r="HLN522" s="412"/>
      <c r="HLO522" s="412"/>
      <c r="HLP522" s="412"/>
      <c r="HLQ522" s="412"/>
      <c r="HLR522" s="412"/>
      <c r="HLS522" s="412"/>
      <c r="HLT522" s="412"/>
      <c r="HLU522" s="412"/>
      <c r="HLV522" s="412"/>
      <c r="HLW522" s="412"/>
      <c r="HLX522" s="412"/>
      <c r="HLY522" s="412"/>
      <c r="HLZ522" s="413"/>
      <c r="HMA522" s="413"/>
      <c r="HMB522" s="413"/>
      <c r="HMC522" s="413"/>
      <c r="HMD522" s="413"/>
      <c r="HME522" s="413"/>
      <c r="HMF522" s="413"/>
      <c r="HMG522" s="413"/>
      <c r="HMH522" s="413"/>
      <c r="HMI522" s="413"/>
      <c r="HMJ522" s="413"/>
      <c r="HMK522" s="413"/>
      <c r="HML522" s="413"/>
      <c r="HMM522" s="413"/>
      <c r="HMN522" s="413"/>
      <c r="HMO522" s="413"/>
      <c r="HMP522" s="413"/>
      <c r="HMQ522" s="413"/>
      <c r="HMR522" s="413"/>
      <c r="HMS522" s="413"/>
      <c r="HMT522" s="413"/>
      <c r="HMU522" s="413"/>
      <c r="HMV522" s="413"/>
      <c r="HMW522" s="413"/>
      <c r="HMX522" s="414"/>
      <c r="HMY522" s="414"/>
      <c r="HMZ522" s="414"/>
      <c r="HNA522" s="414"/>
      <c r="HNB522" s="414"/>
      <c r="HNC522" s="413"/>
      <c r="HND522" s="413"/>
      <c r="HNE522" s="414"/>
      <c r="HNF522" s="414"/>
      <c r="HNG522" s="413"/>
      <c r="HNH522" s="413"/>
      <c r="HNI522" s="414"/>
      <c r="HNJ522" s="414"/>
      <c r="HNK522" s="413"/>
      <c r="HNL522" s="413"/>
      <c r="HNM522" s="413"/>
      <c r="HNN522" s="413"/>
      <c r="HNO522" s="413"/>
      <c r="HNP522" s="413"/>
      <c r="HNQ522" s="413"/>
      <c r="HNR522" s="414"/>
      <c r="HNS522" s="414"/>
      <c r="HNT522" s="413"/>
      <c r="HNU522" s="413"/>
      <c r="HNV522" s="414"/>
      <c r="HNW522" s="414"/>
      <c r="HNX522" s="413"/>
      <c r="HNY522" s="413"/>
      <c r="HNZ522" s="413"/>
      <c r="HOA522" s="413"/>
      <c r="HOB522" s="413"/>
      <c r="HOC522" s="407"/>
      <c r="HOD522" s="439"/>
      <c r="HOE522" s="413"/>
      <c r="HOF522" s="413"/>
      <c r="HOG522" s="413"/>
      <c r="HOH522" s="413"/>
      <c r="HOI522" s="413"/>
      <c r="HOJ522" s="413"/>
      <c r="HOK522" s="413"/>
      <c r="HOL522" s="412"/>
      <c r="HOM522" s="412"/>
      <c r="HON522" s="412"/>
      <c r="HOO522" s="412"/>
      <c r="HOP522" s="412"/>
      <c r="HOQ522" s="412"/>
      <c r="HOR522" s="412"/>
      <c r="HOS522" s="412"/>
      <c r="HOT522" s="412"/>
      <c r="HOU522" s="412"/>
      <c r="HOV522" s="412"/>
      <c r="HOW522" s="412"/>
      <c r="HOX522" s="412"/>
      <c r="HOY522" s="412"/>
      <c r="HOZ522" s="412"/>
      <c r="HPA522" s="412"/>
      <c r="HPB522" s="412"/>
      <c r="HPC522" s="412"/>
      <c r="HPD522" s="412"/>
      <c r="HPE522" s="412"/>
      <c r="HPF522" s="412"/>
      <c r="HPG522" s="412"/>
      <c r="HPH522" s="412"/>
      <c r="HPI522" s="412"/>
      <c r="HPJ522" s="412"/>
      <c r="HPK522" s="412"/>
      <c r="HPL522" s="412"/>
      <c r="HPM522" s="412"/>
      <c r="HPN522" s="412"/>
      <c r="HPO522" s="412"/>
      <c r="HPP522" s="412"/>
      <c r="HPQ522" s="412"/>
      <c r="HPR522" s="412"/>
      <c r="HPS522" s="412"/>
      <c r="HPT522" s="412"/>
      <c r="HPU522" s="412"/>
      <c r="HPV522" s="412"/>
      <c r="HPW522" s="412"/>
      <c r="HPX522" s="412"/>
      <c r="HPY522" s="412"/>
      <c r="HPZ522" s="412"/>
      <c r="HQA522" s="412"/>
      <c r="HQB522" s="412"/>
      <c r="HQC522" s="412"/>
      <c r="HQD522" s="413"/>
      <c r="HQE522" s="413"/>
      <c r="HQF522" s="413"/>
      <c r="HQG522" s="413"/>
      <c r="HQH522" s="413"/>
      <c r="HQI522" s="413"/>
      <c r="HQJ522" s="413"/>
      <c r="HQK522" s="413"/>
      <c r="HQL522" s="413"/>
      <c r="HQM522" s="413"/>
      <c r="HQN522" s="413"/>
      <c r="HQO522" s="413"/>
      <c r="HQP522" s="413"/>
      <c r="HQQ522" s="413"/>
      <c r="HQR522" s="413"/>
      <c r="HQS522" s="413"/>
      <c r="HQT522" s="413"/>
      <c r="HQU522" s="413"/>
      <c r="HQV522" s="413"/>
      <c r="HQW522" s="413"/>
      <c r="HQX522" s="413"/>
      <c r="HQY522" s="413"/>
      <c r="HQZ522" s="413"/>
      <c r="HRA522" s="413"/>
      <c r="HRB522" s="414"/>
      <c r="HRC522" s="414"/>
      <c r="HRD522" s="414"/>
      <c r="HRE522" s="414"/>
      <c r="HRF522" s="414"/>
      <c r="HRG522" s="413"/>
      <c r="HRH522" s="413"/>
      <c r="HRI522" s="414"/>
      <c r="HRJ522" s="414"/>
      <c r="HRK522" s="413"/>
      <c r="HRL522" s="413"/>
      <c r="HRM522" s="414"/>
      <c r="HRN522" s="414"/>
      <c r="HRO522" s="413"/>
      <c r="HRP522" s="413"/>
      <c r="HRQ522" s="413"/>
      <c r="HRR522" s="413"/>
      <c r="HRS522" s="413"/>
      <c r="HRT522" s="413"/>
      <c r="HRU522" s="413"/>
      <c r="HRV522" s="414"/>
      <c r="HRW522" s="414"/>
      <c r="HRX522" s="413"/>
      <c r="HRY522" s="413"/>
      <c r="HRZ522" s="414"/>
      <c r="HSA522" s="414"/>
      <c r="HSB522" s="413"/>
      <c r="HSC522" s="413"/>
      <c r="HSD522" s="413"/>
      <c r="HSE522" s="413"/>
      <c r="HSF522" s="413"/>
      <c r="HSG522" s="407"/>
      <c r="HSH522" s="439"/>
      <c r="HSI522" s="413"/>
      <c r="HSJ522" s="413"/>
      <c r="HSK522" s="413"/>
      <c r="HSL522" s="413"/>
      <c r="HSM522" s="413"/>
      <c r="HSN522" s="413"/>
      <c r="HSO522" s="413"/>
      <c r="HSP522" s="412"/>
      <c r="HSQ522" s="412"/>
      <c r="HSR522" s="412"/>
      <c r="HSS522" s="412"/>
      <c r="HST522" s="412"/>
      <c r="HSU522" s="412"/>
      <c r="HSV522" s="412"/>
      <c r="HSW522" s="412"/>
      <c r="HSX522" s="412"/>
      <c r="HSY522" s="412"/>
      <c r="HSZ522" s="412"/>
      <c r="HTA522" s="412"/>
      <c r="HTB522" s="412"/>
      <c r="HTC522" s="412"/>
      <c r="HTD522" s="412"/>
      <c r="HTE522" s="412"/>
      <c r="HTF522" s="412"/>
      <c r="HTG522" s="412"/>
      <c r="HTH522" s="412"/>
      <c r="HTI522" s="412"/>
      <c r="HTJ522" s="412"/>
      <c r="HTK522" s="412"/>
      <c r="HTL522" s="412"/>
      <c r="HTM522" s="412"/>
      <c r="HTN522" s="412"/>
      <c r="HTO522" s="412"/>
      <c r="HTP522" s="412"/>
      <c r="HTQ522" s="412"/>
      <c r="HTR522" s="412"/>
      <c r="HTS522" s="412"/>
      <c r="HTT522" s="412"/>
      <c r="HTU522" s="412"/>
      <c r="HTV522" s="412"/>
      <c r="HTW522" s="412"/>
      <c r="HTX522" s="412"/>
      <c r="HTY522" s="412"/>
      <c r="HTZ522" s="412"/>
      <c r="HUA522" s="412"/>
      <c r="HUB522" s="412"/>
      <c r="HUC522" s="412"/>
      <c r="HUD522" s="412"/>
      <c r="HUE522" s="412"/>
      <c r="HUF522" s="412"/>
      <c r="HUG522" s="412"/>
      <c r="HUH522" s="413"/>
      <c r="HUI522" s="413"/>
      <c r="HUJ522" s="413"/>
      <c r="HUK522" s="413"/>
      <c r="HUL522" s="413"/>
      <c r="HUM522" s="413"/>
      <c r="HUN522" s="413"/>
      <c r="HUO522" s="413"/>
      <c r="HUP522" s="413"/>
      <c r="HUQ522" s="413"/>
      <c r="HUR522" s="413"/>
      <c r="HUS522" s="413"/>
      <c r="HUT522" s="413"/>
      <c r="HUU522" s="413"/>
      <c r="HUV522" s="413"/>
      <c r="HUW522" s="413"/>
      <c r="HUX522" s="413"/>
      <c r="HUY522" s="413"/>
      <c r="HUZ522" s="413"/>
      <c r="HVA522" s="413"/>
      <c r="HVB522" s="413"/>
      <c r="HVC522" s="413"/>
      <c r="HVD522" s="413"/>
      <c r="HVE522" s="413"/>
      <c r="HVF522" s="414"/>
      <c r="HVG522" s="414"/>
      <c r="HVH522" s="414"/>
      <c r="HVI522" s="414"/>
      <c r="HVJ522" s="414"/>
      <c r="HVK522" s="413"/>
      <c r="HVL522" s="413"/>
      <c r="HVM522" s="414"/>
      <c r="HVN522" s="414"/>
      <c r="HVO522" s="413"/>
      <c r="HVP522" s="413"/>
      <c r="HVQ522" s="414"/>
      <c r="HVR522" s="414"/>
      <c r="HVS522" s="413"/>
      <c r="HVT522" s="413"/>
      <c r="HVU522" s="413"/>
      <c r="HVV522" s="413"/>
      <c r="HVW522" s="413"/>
      <c r="HVX522" s="413"/>
      <c r="HVY522" s="413"/>
      <c r="HVZ522" s="414"/>
      <c r="HWA522" s="414"/>
      <c r="HWB522" s="413"/>
      <c r="HWC522" s="413"/>
      <c r="HWD522" s="414"/>
      <c r="HWE522" s="414"/>
      <c r="HWF522" s="413"/>
      <c r="HWG522" s="413"/>
      <c r="HWH522" s="413"/>
      <c r="HWI522" s="413"/>
      <c r="HWJ522" s="413"/>
      <c r="HWK522" s="407"/>
      <c r="HWL522" s="439"/>
      <c r="HWM522" s="413"/>
      <c r="HWN522" s="413"/>
      <c r="HWO522" s="413"/>
      <c r="HWP522" s="413"/>
      <c r="HWQ522" s="413"/>
      <c r="HWR522" s="413"/>
      <c r="HWS522" s="413"/>
      <c r="HWT522" s="412"/>
      <c r="HWU522" s="412"/>
      <c r="HWV522" s="412"/>
      <c r="HWW522" s="412"/>
      <c r="HWX522" s="412"/>
      <c r="HWY522" s="412"/>
      <c r="HWZ522" s="412"/>
      <c r="HXA522" s="412"/>
      <c r="HXB522" s="412"/>
      <c r="HXC522" s="412"/>
      <c r="HXD522" s="412"/>
      <c r="HXE522" s="412"/>
      <c r="HXF522" s="412"/>
      <c r="HXG522" s="412"/>
      <c r="HXH522" s="412"/>
      <c r="HXI522" s="412"/>
      <c r="HXJ522" s="412"/>
      <c r="HXK522" s="412"/>
      <c r="HXL522" s="412"/>
      <c r="HXM522" s="412"/>
      <c r="HXN522" s="412"/>
      <c r="HXO522" s="412"/>
      <c r="HXP522" s="412"/>
      <c r="HXQ522" s="412"/>
      <c r="HXR522" s="412"/>
      <c r="HXS522" s="412"/>
      <c r="HXT522" s="412"/>
      <c r="HXU522" s="412"/>
      <c r="HXV522" s="412"/>
      <c r="HXW522" s="412"/>
      <c r="HXX522" s="412"/>
      <c r="HXY522" s="412"/>
      <c r="HXZ522" s="412"/>
      <c r="HYA522" s="412"/>
      <c r="HYB522" s="412"/>
      <c r="HYC522" s="412"/>
      <c r="HYD522" s="412"/>
      <c r="HYE522" s="412"/>
      <c r="HYF522" s="412"/>
      <c r="HYG522" s="412"/>
      <c r="HYH522" s="412"/>
      <c r="HYI522" s="412"/>
      <c r="HYJ522" s="412"/>
      <c r="HYK522" s="412"/>
      <c r="HYL522" s="413"/>
      <c r="HYM522" s="413"/>
      <c r="HYN522" s="413"/>
      <c r="HYO522" s="413"/>
      <c r="HYP522" s="413"/>
      <c r="HYQ522" s="413"/>
      <c r="HYR522" s="413"/>
      <c r="HYS522" s="413"/>
      <c r="HYT522" s="413"/>
      <c r="HYU522" s="413"/>
      <c r="HYV522" s="413"/>
      <c r="HYW522" s="413"/>
      <c r="HYX522" s="413"/>
      <c r="HYY522" s="413"/>
      <c r="HYZ522" s="413"/>
      <c r="HZA522" s="413"/>
      <c r="HZB522" s="413"/>
      <c r="HZC522" s="413"/>
      <c r="HZD522" s="413"/>
      <c r="HZE522" s="413"/>
      <c r="HZF522" s="413"/>
      <c r="HZG522" s="413"/>
      <c r="HZH522" s="413"/>
      <c r="HZI522" s="413"/>
      <c r="HZJ522" s="414"/>
      <c r="HZK522" s="414"/>
      <c r="HZL522" s="414"/>
      <c r="HZM522" s="414"/>
      <c r="HZN522" s="414"/>
      <c r="HZO522" s="413"/>
      <c r="HZP522" s="413"/>
      <c r="HZQ522" s="414"/>
      <c r="HZR522" s="414"/>
      <c r="HZS522" s="413"/>
      <c r="HZT522" s="413"/>
      <c r="HZU522" s="414"/>
      <c r="HZV522" s="414"/>
      <c r="HZW522" s="413"/>
      <c r="HZX522" s="413"/>
      <c r="HZY522" s="413"/>
      <c r="HZZ522" s="413"/>
      <c r="IAA522" s="413"/>
      <c r="IAB522" s="413"/>
      <c r="IAC522" s="413"/>
      <c r="IAD522" s="414"/>
      <c r="IAE522" s="414"/>
      <c r="IAF522" s="413"/>
      <c r="IAG522" s="413"/>
      <c r="IAH522" s="414"/>
      <c r="IAI522" s="414"/>
      <c r="IAJ522" s="413"/>
      <c r="IAK522" s="413"/>
      <c r="IAL522" s="413"/>
      <c r="IAM522" s="413"/>
      <c r="IAN522" s="413"/>
      <c r="IAO522" s="407"/>
      <c r="IAP522" s="439"/>
      <c r="IAQ522" s="413"/>
      <c r="IAR522" s="413"/>
      <c r="IAS522" s="413"/>
      <c r="IAT522" s="413"/>
      <c r="IAU522" s="413"/>
      <c r="IAV522" s="413"/>
      <c r="IAW522" s="413"/>
      <c r="IAX522" s="412"/>
      <c r="IAY522" s="412"/>
      <c r="IAZ522" s="412"/>
      <c r="IBA522" s="412"/>
      <c r="IBB522" s="412"/>
      <c r="IBC522" s="412"/>
      <c r="IBD522" s="412"/>
      <c r="IBE522" s="412"/>
      <c r="IBF522" s="412"/>
      <c r="IBG522" s="412"/>
      <c r="IBH522" s="412"/>
      <c r="IBI522" s="412"/>
      <c r="IBJ522" s="412"/>
      <c r="IBK522" s="412"/>
      <c r="IBL522" s="412"/>
      <c r="IBM522" s="412"/>
      <c r="IBN522" s="412"/>
      <c r="IBO522" s="412"/>
      <c r="IBP522" s="412"/>
      <c r="IBQ522" s="412"/>
      <c r="IBR522" s="412"/>
      <c r="IBS522" s="412"/>
      <c r="IBT522" s="412"/>
      <c r="IBU522" s="412"/>
      <c r="IBV522" s="412"/>
      <c r="IBW522" s="412"/>
      <c r="IBX522" s="412"/>
      <c r="IBY522" s="412"/>
      <c r="IBZ522" s="412"/>
      <c r="ICA522" s="412"/>
      <c r="ICB522" s="412"/>
      <c r="ICC522" s="412"/>
      <c r="ICD522" s="412"/>
      <c r="ICE522" s="412"/>
      <c r="ICF522" s="412"/>
      <c r="ICG522" s="412"/>
      <c r="ICH522" s="412"/>
      <c r="ICI522" s="412"/>
      <c r="ICJ522" s="412"/>
      <c r="ICK522" s="412"/>
      <c r="ICL522" s="412"/>
      <c r="ICM522" s="412"/>
      <c r="ICN522" s="412"/>
      <c r="ICO522" s="412"/>
      <c r="ICP522" s="413"/>
      <c r="ICQ522" s="413"/>
      <c r="ICR522" s="413"/>
      <c r="ICS522" s="413"/>
      <c r="ICT522" s="413"/>
      <c r="ICU522" s="413"/>
      <c r="ICV522" s="413"/>
      <c r="ICW522" s="413"/>
      <c r="ICX522" s="413"/>
      <c r="ICY522" s="413"/>
      <c r="ICZ522" s="413"/>
      <c r="IDA522" s="413"/>
      <c r="IDB522" s="413"/>
      <c r="IDC522" s="413"/>
      <c r="IDD522" s="413"/>
      <c r="IDE522" s="413"/>
      <c r="IDF522" s="413"/>
      <c r="IDG522" s="413"/>
      <c r="IDH522" s="413"/>
      <c r="IDI522" s="413"/>
      <c r="IDJ522" s="413"/>
      <c r="IDK522" s="413"/>
      <c r="IDL522" s="413"/>
      <c r="IDM522" s="413"/>
      <c r="IDN522" s="414"/>
      <c r="IDO522" s="414"/>
      <c r="IDP522" s="414"/>
      <c r="IDQ522" s="414"/>
      <c r="IDR522" s="414"/>
      <c r="IDS522" s="413"/>
      <c r="IDT522" s="413"/>
      <c r="IDU522" s="414"/>
      <c r="IDV522" s="414"/>
      <c r="IDW522" s="413"/>
      <c r="IDX522" s="413"/>
      <c r="IDY522" s="414"/>
      <c r="IDZ522" s="414"/>
      <c r="IEA522" s="413"/>
      <c r="IEB522" s="413"/>
      <c r="IEC522" s="413"/>
      <c r="IED522" s="413"/>
      <c r="IEE522" s="413"/>
      <c r="IEF522" s="413"/>
      <c r="IEG522" s="413"/>
      <c r="IEH522" s="414"/>
      <c r="IEI522" s="414"/>
      <c r="IEJ522" s="413"/>
      <c r="IEK522" s="413"/>
      <c r="IEL522" s="414"/>
      <c r="IEM522" s="414"/>
      <c r="IEN522" s="413"/>
      <c r="IEO522" s="413"/>
      <c r="IEP522" s="413"/>
      <c r="IEQ522" s="413"/>
      <c r="IER522" s="413"/>
      <c r="IES522" s="407"/>
      <c r="IET522" s="439"/>
      <c r="IEU522" s="413"/>
      <c r="IEV522" s="413"/>
      <c r="IEW522" s="413"/>
      <c r="IEX522" s="413"/>
      <c r="IEY522" s="413"/>
      <c r="IEZ522" s="413"/>
      <c r="IFA522" s="413"/>
      <c r="IFB522" s="412"/>
      <c r="IFC522" s="412"/>
      <c r="IFD522" s="412"/>
      <c r="IFE522" s="412"/>
      <c r="IFF522" s="412"/>
      <c r="IFG522" s="412"/>
      <c r="IFH522" s="412"/>
      <c r="IFI522" s="412"/>
      <c r="IFJ522" s="412"/>
      <c r="IFK522" s="412"/>
      <c r="IFL522" s="412"/>
      <c r="IFM522" s="412"/>
      <c r="IFN522" s="412"/>
      <c r="IFO522" s="412"/>
      <c r="IFP522" s="412"/>
      <c r="IFQ522" s="412"/>
      <c r="IFR522" s="412"/>
      <c r="IFS522" s="412"/>
      <c r="IFT522" s="412"/>
      <c r="IFU522" s="412"/>
      <c r="IFV522" s="412"/>
      <c r="IFW522" s="412"/>
      <c r="IFX522" s="412"/>
      <c r="IFY522" s="412"/>
      <c r="IFZ522" s="412"/>
      <c r="IGA522" s="412"/>
      <c r="IGB522" s="412"/>
      <c r="IGC522" s="412"/>
      <c r="IGD522" s="412"/>
      <c r="IGE522" s="412"/>
      <c r="IGF522" s="412"/>
      <c r="IGG522" s="412"/>
      <c r="IGH522" s="412"/>
      <c r="IGI522" s="412"/>
      <c r="IGJ522" s="412"/>
      <c r="IGK522" s="412"/>
      <c r="IGL522" s="412"/>
      <c r="IGM522" s="412"/>
      <c r="IGN522" s="412"/>
      <c r="IGO522" s="412"/>
      <c r="IGP522" s="412"/>
      <c r="IGQ522" s="412"/>
      <c r="IGR522" s="412"/>
      <c r="IGS522" s="412"/>
      <c r="IGT522" s="413"/>
      <c r="IGU522" s="413"/>
      <c r="IGV522" s="413"/>
      <c r="IGW522" s="413"/>
      <c r="IGX522" s="413"/>
      <c r="IGY522" s="413"/>
      <c r="IGZ522" s="413"/>
      <c r="IHA522" s="413"/>
      <c r="IHB522" s="413"/>
      <c r="IHC522" s="413"/>
      <c r="IHD522" s="413"/>
      <c r="IHE522" s="413"/>
      <c r="IHF522" s="413"/>
      <c r="IHG522" s="413"/>
      <c r="IHH522" s="413"/>
      <c r="IHI522" s="413"/>
      <c r="IHJ522" s="413"/>
      <c r="IHK522" s="413"/>
      <c r="IHL522" s="413"/>
      <c r="IHM522" s="413"/>
      <c r="IHN522" s="413"/>
      <c r="IHO522" s="413"/>
      <c r="IHP522" s="413"/>
      <c r="IHQ522" s="413"/>
      <c r="IHR522" s="414"/>
      <c r="IHS522" s="414"/>
      <c r="IHT522" s="414"/>
      <c r="IHU522" s="414"/>
      <c r="IHV522" s="414"/>
      <c r="IHW522" s="413"/>
      <c r="IHX522" s="413"/>
      <c r="IHY522" s="414"/>
      <c r="IHZ522" s="414"/>
      <c r="IIA522" s="413"/>
      <c r="IIB522" s="413"/>
      <c r="IIC522" s="414"/>
      <c r="IID522" s="414"/>
      <c r="IIE522" s="413"/>
      <c r="IIF522" s="413"/>
      <c r="IIG522" s="413"/>
      <c r="IIH522" s="413"/>
      <c r="III522" s="413"/>
      <c r="IIJ522" s="413"/>
      <c r="IIK522" s="413"/>
      <c r="IIL522" s="414"/>
      <c r="IIM522" s="414"/>
      <c r="IIN522" s="413"/>
      <c r="IIO522" s="413"/>
      <c r="IIP522" s="414"/>
      <c r="IIQ522" s="414"/>
      <c r="IIR522" s="413"/>
      <c r="IIS522" s="413"/>
      <c r="IIT522" s="413"/>
      <c r="IIU522" s="413"/>
      <c r="IIV522" s="413"/>
      <c r="IIW522" s="407"/>
      <c r="IIX522" s="439"/>
      <c r="IIY522" s="413"/>
      <c r="IIZ522" s="413"/>
      <c r="IJA522" s="413"/>
      <c r="IJB522" s="413"/>
      <c r="IJC522" s="413"/>
      <c r="IJD522" s="413"/>
      <c r="IJE522" s="413"/>
      <c r="IJF522" s="412"/>
      <c r="IJG522" s="412"/>
      <c r="IJH522" s="412"/>
      <c r="IJI522" s="412"/>
      <c r="IJJ522" s="412"/>
      <c r="IJK522" s="412"/>
      <c r="IJL522" s="412"/>
      <c r="IJM522" s="412"/>
      <c r="IJN522" s="412"/>
      <c r="IJO522" s="412"/>
      <c r="IJP522" s="412"/>
      <c r="IJQ522" s="412"/>
      <c r="IJR522" s="412"/>
      <c r="IJS522" s="412"/>
      <c r="IJT522" s="412"/>
      <c r="IJU522" s="412"/>
      <c r="IJV522" s="412"/>
      <c r="IJW522" s="412"/>
      <c r="IJX522" s="412"/>
      <c r="IJY522" s="412"/>
      <c r="IJZ522" s="412"/>
      <c r="IKA522" s="412"/>
      <c r="IKB522" s="412"/>
      <c r="IKC522" s="412"/>
      <c r="IKD522" s="412"/>
      <c r="IKE522" s="412"/>
      <c r="IKF522" s="412"/>
      <c r="IKG522" s="412"/>
      <c r="IKH522" s="412"/>
      <c r="IKI522" s="412"/>
      <c r="IKJ522" s="412"/>
      <c r="IKK522" s="412"/>
      <c r="IKL522" s="412"/>
      <c r="IKM522" s="412"/>
      <c r="IKN522" s="412"/>
      <c r="IKO522" s="412"/>
      <c r="IKP522" s="412"/>
      <c r="IKQ522" s="412"/>
      <c r="IKR522" s="412"/>
      <c r="IKS522" s="412"/>
      <c r="IKT522" s="412"/>
      <c r="IKU522" s="412"/>
      <c r="IKV522" s="412"/>
      <c r="IKW522" s="412"/>
      <c r="IKX522" s="413"/>
      <c r="IKY522" s="413"/>
      <c r="IKZ522" s="413"/>
      <c r="ILA522" s="413"/>
      <c r="ILB522" s="413"/>
      <c r="ILC522" s="413"/>
      <c r="ILD522" s="413"/>
      <c r="ILE522" s="413"/>
      <c r="ILF522" s="413"/>
      <c r="ILG522" s="413"/>
      <c r="ILH522" s="413"/>
      <c r="ILI522" s="413"/>
      <c r="ILJ522" s="413"/>
      <c r="ILK522" s="413"/>
      <c r="ILL522" s="413"/>
      <c r="ILM522" s="413"/>
      <c r="ILN522" s="413"/>
      <c r="ILO522" s="413"/>
      <c r="ILP522" s="413"/>
      <c r="ILQ522" s="413"/>
      <c r="ILR522" s="413"/>
      <c r="ILS522" s="413"/>
      <c r="ILT522" s="413"/>
      <c r="ILU522" s="413"/>
      <c r="ILV522" s="414"/>
      <c r="ILW522" s="414"/>
      <c r="ILX522" s="414"/>
      <c r="ILY522" s="414"/>
      <c r="ILZ522" s="414"/>
      <c r="IMA522" s="413"/>
      <c r="IMB522" s="413"/>
      <c r="IMC522" s="414"/>
      <c r="IMD522" s="414"/>
      <c r="IME522" s="413"/>
      <c r="IMF522" s="413"/>
      <c r="IMG522" s="414"/>
      <c r="IMH522" s="414"/>
      <c r="IMI522" s="413"/>
      <c r="IMJ522" s="413"/>
      <c r="IMK522" s="413"/>
      <c r="IML522" s="413"/>
      <c r="IMM522" s="413"/>
      <c r="IMN522" s="413"/>
      <c r="IMO522" s="413"/>
      <c r="IMP522" s="414"/>
      <c r="IMQ522" s="414"/>
      <c r="IMR522" s="413"/>
      <c r="IMS522" s="413"/>
      <c r="IMT522" s="414"/>
      <c r="IMU522" s="414"/>
      <c r="IMV522" s="413"/>
      <c r="IMW522" s="413"/>
      <c r="IMX522" s="413"/>
      <c r="IMY522" s="413"/>
      <c r="IMZ522" s="413"/>
      <c r="INA522" s="407"/>
      <c r="INB522" s="439"/>
      <c r="INC522" s="413"/>
      <c r="IND522" s="413"/>
      <c r="INE522" s="413"/>
      <c r="INF522" s="413"/>
      <c r="ING522" s="413"/>
      <c r="INH522" s="413"/>
      <c r="INI522" s="413"/>
      <c r="INJ522" s="412"/>
      <c r="INK522" s="412"/>
      <c r="INL522" s="412"/>
      <c r="INM522" s="412"/>
      <c r="INN522" s="412"/>
      <c r="INO522" s="412"/>
      <c r="INP522" s="412"/>
      <c r="INQ522" s="412"/>
      <c r="INR522" s="412"/>
      <c r="INS522" s="412"/>
      <c r="INT522" s="412"/>
      <c r="INU522" s="412"/>
      <c r="INV522" s="412"/>
      <c r="INW522" s="412"/>
      <c r="INX522" s="412"/>
      <c r="INY522" s="412"/>
      <c r="INZ522" s="412"/>
      <c r="IOA522" s="412"/>
      <c r="IOB522" s="412"/>
      <c r="IOC522" s="412"/>
      <c r="IOD522" s="412"/>
      <c r="IOE522" s="412"/>
      <c r="IOF522" s="412"/>
      <c r="IOG522" s="412"/>
      <c r="IOH522" s="412"/>
      <c r="IOI522" s="412"/>
      <c r="IOJ522" s="412"/>
      <c r="IOK522" s="412"/>
      <c r="IOL522" s="412"/>
      <c r="IOM522" s="412"/>
      <c r="ION522" s="412"/>
      <c r="IOO522" s="412"/>
      <c r="IOP522" s="412"/>
      <c r="IOQ522" s="412"/>
      <c r="IOR522" s="412"/>
      <c r="IOS522" s="412"/>
      <c r="IOT522" s="412"/>
      <c r="IOU522" s="412"/>
      <c r="IOV522" s="412"/>
      <c r="IOW522" s="412"/>
      <c r="IOX522" s="412"/>
      <c r="IOY522" s="412"/>
      <c r="IOZ522" s="412"/>
      <c r="IPA522" s="412"/>
      <c r="IPB522" s="413"/>
      <c r="IPC522" s="413"/>
      <c r="IPD522" s="413"/>
      <c r="IPE522" s="413"/>
      <c r="IPF522" s="413"/>
      <c r="IPG522" s="413"/>
      <c r="IPH522" s="413"/>
      <c r="IPI522" s="413"/>
      <c r="IPJ522" s="413"/>
      <c r="IPK522" s="413"/>
      <c r="IPL522" s="413"/>
      <c r="IPM522" s="413"/>
      <c r="IPN522" s="413"/>
      <c r="IPO522" s="413"/>
      <c r="IPP522" s="413"/>
      <c r="IPQ522" s="413"/>
      <c r="IPR522" s="413"/>
      <c r="IPS522" s="413"/>
      <c r="IPT522" s="413"/>
      <c r="IPU522" s="413"/>
      <c r="IPV522" s="413"/>
      <c r="IPW522" s="413"/>
      <c r="IPX522" s="413"/>
      <c r="IPY522" s="413"/>
      <c r="IPZ522" s="414"/>
      <c r="IQA522" s="414"/>
      <c r="IQB522" s="414"/>
      <c r="IQC522" s="414"/>
      <c r="IQD522" s="414"/>
      <c r="IQE522" s="413"/>
      <c r="IQF522" s="413"/>
      <c r="IQG522" s="414"/>
      <c r="IQH522" s="414"/>
      <c r="IQI522" s="413"/>
      <c r="IQJ522" s="413"/>
      <c r="IQK522" s="414"/>
      <c r="IQL522" s="414"/>
      <c r="IQM522" s="413"/>
      <c r="IQN522" s="413"/>
      <c r="IQO522" s="413"/>
      <c r="IQP522" s="413"/>
      <c r="IQQ522" s="413"/>
      <c r="IQR522" s="413"/>
      <c r="IQS522" s="413"/>
      <c r="IQT522" s="414"/>
      <c r="IQU522" s="414"/>
      <c r="IQV522" s="413"/>
      <c r="IQW522" s="413"/>
      <c r="IQX522" s="414"/>
      <c r="IQY522" s="414"/>
      <c r="IQZ522" s="413"/>
      <c r="IRA522" s="413"/>
      <c r="IRB522" s="413"/>
      <c r="IRC522" s="413"/>
      <c r="IRD522" s="413"/>
      <c r="IRE522" s="407"/>
      <c r="IRF522" s="439"/>
      <c r="IRG522" s="413"/>
      <c r="IRH522" s="413"/>
      <c r="IRI522" s="413"/>
      <c r="IRJ522" s="413"/>
      <c r="IRK522" s="413"/>
      <c r="IRL522" s="413"/>
      <c r="IRM522" s="413"/>
      <c r="IRN522" s="412"/>
      <c r="IRO522" s="412"/>
      <c r="IRP522" s="412"/>
      <c r="IRQ522" s="412"/>
      <c r="IRR522" s="412"/>
      <c r="IRS522" s="412"/>
      <c r="IRT522" s="412"/>
      <c r="IRU522" s="412"/>
      <c r="IRV522" s="412"/>
      <c r="IRW522" s="412"/>
      <c r="IRX522" s="412"/>
      <c r="IRY522" s="412"/>
      <c r="IRZ522" s="412"/>
      <c r="ISA522" s="412"/>
      <c r="ISB522" s="412"/>
      <c r="ISC522" s="412"/>
      <c r="ISD522" s="412"/>
      <c r="ISE522" s="412"/>
      <c r="ISF522" s="412"/>
      <c r="ISG522" s="412"/>
      <c r="ISH522" s="412"/>
      <c r="ISI522" s="412"/>
      <c r="ISJ522" s="412"/>
      <c r="ISK522" s="412"/>
      <c r="ISL522" s="412"/>
      <c r="ISM522" s="412"/>
      <c r="ISN522" s="412"/>
      <c r="ISO522" s="412"/>
      <c r="ISP522" s="412"/>
      <c r="ISQ522" s="412"/>
      <c r="ISR522" s="412"/>
      <c r="ISS522" s="412"/>
      <c r="IST522" s="412"/>
      <c r="ISU522" s="412"/>
      <c r="ISV522" s="412"/>
      <c r="ISW522" s="412"/>
      <c r="ISX522" s="412"/>
      <c r="ISY522" s="412"/>
      <c r="ISZ522" s="412"/>
      <c r="ITA522" s="412"/>
      <c r="ITB522" s="412"/>
      <c r="ITC522" s="412"/>
      <c r="ITD522" s="412"/>
      <c r="ITE522" s="412"/>
      <c r="ITF522" s="413"/>
      <c r="ITG522" s="413"/>
      <c r="ITH522" s="413"/>
      <c r="ITI522" s="413"/>
      <c r="ITJ522" s="413"/>
      <c r="ITK522" s="413"/>
      <c r="ITL522" s="413"/>
      <c r="ITM522" s="413"/>
      <c r="ITN522" s="413"/>
      <c r="ITO522" s="413"/>
      <c r="ITP522" s="413"/>
      <c r="ITQ522" s="413"/>
      <c r="ITR522" s="413"/>
      <c r="ITS522" s="413"/>
      <c r="ITT522" s="413"/>
      <c r="ITU522" s="413"/>
      <c r="ITV522" s="413"/>
      <c r="ITW522" s="413"/>
      <c r="ITX522" s="413"/>
      <c r="ITY522" s="413"/>
      <c r="ITZ522" s="413"/>
      <c r="IUA522" s="413"/>
      <c r="IUB522" s="413"/>
      <c r="IUC522" s="413"/>
      <c r="IUD522" s="414"/>
      <c r="IUE522" s="414"/>
      <c r="IUF522" s="414"/>
      <c r="IUG522" s="414"/>
      <c r="IUH522" s="414"/>
      <c r="IUI522" s="413"/>
      <c r="IUJ522" s="413"/>
      <c r="IUK522" s="414"/>
      <c r="IUL522" s="414"/>
      <c r="IUM522" s="413"/>
      <c r="IUN522" s="413"/>
      <c r="IUO522" s="414"/>
      <c r="IUP522" s="414"/>
      <c r="IUQ522" s="413"/>
      <c r="IUR522" s="413"/>
      <c r="IUS522" s="413"/>
      <c r="IUT522" s="413"/>
      <c r="IUU522" s="413"/>
      <c r="IUV522" s="413"/>
      <c r="IUW522" s="413"/>
      <c r="IUX522" s="414"/>
      <c r="IUY522" s="414"/>
      <c r="IUZ522" s="413"/>
      <c r="IVA522" s="413"/>
      <c r="IVB522" s="414"/>
      <c r="IVC522" s="414"/>
      <c r="IVD522" s="413"/>
      <c r="IVE522" s="413"/>
      <c r="IVF522" s="413"/>
      <c r="IVG522" s="413"/>
      <c r="IVH522" s="413"/>
      <c r="IVI522" s="407"/>
      <c r="IVJ522" s="439"/>
      <c r="IVK522" s="413"/>
      <c r="IVL522" s="413"/>
      <c r="IVM522" s="413"/>
      <c r="IVN522" s="413"/>
      <c r="IVO522" s="413"/>
      <c r="IVP522" s="413"/>
      <c r="IVQ522" s="413"/>
      <c r="IVR522" s="412"/>
      <c r="IVS522" s="412"/>
      <c r="IVT522" s="412"/>
      <c r="IVU522" s="412"/>
      <c r="IVV522" s="412"/>
      <c r="IVW522" s="412"/>
      <c r="IVX522" s="412"/>
      <c r="IVY522" s="412"/>
      <c r="IVZ522" s="412"/>
      <c r="IWA522" s="412"/>
      <c r="IWB522" s="412"/>
      <c r="IWC522" s="412"/>
      <c r="IWD522" s="412"/>
      <c r="IWE522" s="412"/>
      <c r="IWF522" s="412"/>
      <c r="IWG522" s="412"/>
      <c r="IWH522" s="412"/>
      <c r="IWI522" s="412"/>
      <c r="IWJ522" s="412"/>
      <c r="IWK522" s="412"/>
      <c r="IWL522" s="412"/>
      <c r="IWM522" s="412"/>
      <c r="IWN522" s="412"/>
      <c r="IWO522" s="412"/>
      <c r="IWP522" s="412"/>
      <c r="IWQ522" s="412"/>
      <c r="IWR522" s="412"/>
      <c r="IWS522" s="412"/>
      <c r="IWT522" s="412"/>
      <c r="IWU522" s="412"/>
      <c r="IWV522" s="412"/>
      <c r="IWW522" s="412"/>
      <c r="IWX522" s="412"/>
      <c r="IWY522" s="412"/>
      <c r="IWZ522" s="412"/>
      <c r="IXA522" s="412"/>
      <c r="IXB522" s="412"/>
      <c r="IXC522" s="412"/>
      <c r="IXD522" s="412"/>
      <c r="IXE522" s="412"/>
      <c r="IXF522" s="412"/>
      <c r="IXG522" s="412"/>
      <c r="IXH522" s="412"/>
      <c r="IXI522" s="412"/>
      <c r="IXJ522" s="413"/>
      <c r="IXK522" s="413"/>
      <c r="IXL522" s="413"/>
      <c r="IXM522" s="413"/>
      <c r="IXN522" s="413"/>
      <c r="IXO522" s="413"/>
      <c r="IXP522" s="413"/>
      <c r="IXQ522" s="413"/>
      <c r="IXR522" s="413"/>
      <c r="IXS522" s="413"/>
      <c r="IXT522" s="413"/>
      <c r="IXU522" s="413"/>
      <c r="IXV522" s="413"/>
      <c r="IXW522" s="413"/>
      <c r="IXX522" s="413"/>
      <c r="IXY522" s="413"/>
      <c r="IXZ522" s="413"/>
      <c r="IYA522" s="413"/>
      <c r="IYB522" s="413"/>
      <c r="IYC522" s="413"/>
      <c r="IYD522" s="413"/>
      <c r="IYE522" s="413"/>
      <c r="IYF522" s="413"/>
      <c r="IYG522" s="413"/>
      <c r="IYH522" s="414"/>
      <c r="IYI522" s="414"/>
      <c r="IYJ522" s="414"/>
      <c r="IYK522" s="414"/>
      <c r="IYL522" s="414"/>
      <c r="IYM522" s="413"/>
      <c r="IYN522" s="413"/>
      <c r="IYO522" s="414"/>
      <c r="IYP522" s="414"/>
      <c r="IYQ522" s="413"/>
      <c r="IYR522" s="413"/>
      <c r="IYS522" s="414"/>
      <c r="IYT522" s="414"/>
      <c r="IYU522" s="413"/>
      <c r="IYV522" s="413"/>
      <c r="IYW522" s="413"/>
      <c r="IYX522" s="413"/>
      <c r="IYY522" s="413"/>
      <c r="IYZ522" s="413"/>
      <c r="IZA522" s="413"/>
      <c r="IZB522" s="414"/>
      <c r="IZC522" s="414"/>
      <c r="IZD522" s="413"/>
      <c r="IZE522" s="413"/>
      <c r="IZF522" s="414"/>
      <c r="IZG522" s="414"/>
      <c r="IZH522" s="413"/>
      <c r="IZI522" s="413"/>
      <c r="IZJ522" s="413"/>
      <c r="IZK522" s="413"/>
      <c r="IZL522" s="413"/>
      <c r="IZM522" s="407"/>
      <c r="IZN522" s="439"/>
      <c r="IZO522" s="413"/>
      <c r="IZP522" s="413"/>
      <c r="IZQ522" s="413"/>
      <c r="IZR522" s="413"/>
      <c r="IZS522" s="413"/>
      <c r="IZT522" s="413"/>
      <c r="IZU522" s="413"/>
      <c r="IZV522" s="412"/>
      <c r="IZW522" s="412"/>
      <c r="IZX522" s="412"/>
      <c r="IZY522" s="412"/>
      <c r="IZZ522" s="412"/>
      <c r="JAA522" s="412"/>
      <c r="JAB522" s="412"/>
      <c r="JAC522" s="412"/>
      <c r="JAD522" s="412"/>
      <c r="JAE522" s="412"/>
      <c r="JAF522" s="412"/>
      <c r="JAG522" s="412"/>
      <c r="JAH522" s="412"/>
      <c r="JAI522" s="412"/>
      <c r="JAJ522" s="412"/>
      <c r="JAK522" s="412"/>
      <c r="JAL522" s="412"/>
      <c r="JAM522" s="412"/>
      <c r="JAN522" s="412"/>
      <c r="JAO522" s="412"/>
      <c r="JAP522" s="412"/>
      <c r="JAQ522" s="412"/>
      <c r="JAR522" s="412"/>
      <c r="JAS522" s="412"/>
      <c r="JAT522" s="412"/>
      <c r="JAU522" s="412"/>
      <c r="JAV522" s="412"/>
      <c r="JAW522" s="412"/>
      <c r="JAX522" s="412"/>
      <c r="JAY522" s="412"/>
      <c r="JAZ522" s="412"/>
      <c r="JBA522" s="412"/>
      <c r="JBB522" s="412"/>
      <c r="JBC522" s="412"/>
      <c r="JBD522" s="412"/>
      <c r="JBE522" s="412"/>
      <c r="JBF522" s="412"/>
      <c r="JBG522" s="412"/>
      <c r="JBH522" s="412"/>
      <c r="JBI522" s="412"/>
      <c r="JBJ522" s="412"/>
      <c r="JBK522" s="412"/>
      <c r="JBL522" s="412"/>
      <c r="JBM522" s="412"/>
      <c r="JBN522" s="413"/>
      <c r="JBO522" s="413"/>
      <c r="JBP522" s="413"/>
      <c r="JBQ522" s="413"/>
      <c r="JBR522" s="413"/>
      <c r="JBS522" s="413"/>
      <c r="JBT522" s="413"/>
      <c r="JBU522" s="413"/>
      <c r="JBV522" s="413"/>
      <c r="JBW522" s="413"/>
      <c r="JBX522" s="413"/>
      <c r="JBY522" s="413"/>
      <c r="JBZ522" s="413"/>
      <c r="JCA522" s="413"/>
      <c r="JCB522" s="413"/>
      <c r="JCC522" s="413"/>
      <c r="JCD522" s="413"/>
      <c r="JCE522" s="413"/>
      <c r="JCF522" s="413"/>
      <c r="JCG522" s="413"/>
      <c r="JCH522" s="413"/>
      <c r="JCI522" s="413"/>
      <c r="JCJ522" s="413"/>
      <c r="JCK522" s="413"/>
      <c r="JCL522" s="414"/>
      <c r="JCM522" s="414"/>
      <c r="JCN522" s="414"/>
      <c r="JCO522" s="414"/>
      <c r="JCP522" s="414"/>
      <c r="JCQ522" s="413"/>
      <c r="JCR522" s="413"/>
      <c r="JCS522" s="414"/>
      <c r="JCT522" s="414"/>
      <c r="JCU522" s="413"/>
      <c r="JCV522" s="413"/>
      <c r="JCW522" s="414"/>
      <c r="JCX522" s="414"/>
      <c r="JCY522" s="413"/>
      <c r="JCZ522" s="413"/>
      <c r="JDA522" s="413"/>
      <c r="JDB522" s="413"/>
      <c r="JDC522" s="413"/>
      <c r="JDD522" s="413"/>
      <c r="JDE522" s="413"/>
      <c r="JDF522" s="414"/>
      <c r="JDG522" s="414"/>
      <c r="JDH522" s="413"/>
      <c r="JDI522" s="413"/>
      <c r="JDJ522" s="414"/>
      <c r="JDK522" s="414"/>
      <c r="JDL522" s="413"/>
      <c r="JDM522" s="413"/>
      <c r="JDN522" s="413"/>
      <c r="JDO522" s="413"/>
      <c r="JDP522" s="413"/>
      <c r="JDQ522" s="407"/>
      <c r="JDR522" s="439"/>
      <c r="JDS522" s="413"/>
      <c r="JDT522" s="413"/>
      <c r="JDU522" s="413"/>
      <c r="JDV522" s="413"/>
      <c r="JDW522" s="413"/>
      <c r="JDX522" s="413"/>
      <c r="JDY522" s="413"/>
      <c r="JDZ522" s="412"/>
      <c r="JEA522" s="412"/>
      <c r="JEB522" s="412"/>
      <c r="JEC522" s="412"/>
      <c r="JED522" s="412"/>
      <c r="JEE522" s="412"/>
      <c r="JEF522" s="412"/>
      <c r="JEG522" s="412"/>
      <c r="JEH522" s="412"/>
      <c r="JEI522" s="412"/>
      <c r="JEJ522" s="412"/>
      <c r="JEK522" s="412"/>
      <c r="JEL522" s="412"/>
      <c r="JEM522" s="412"/>
      <c r="JEN522" s="412"/>
      <c r="JEO522" s="412"/>
      <c r="JEP522" s="412"/>
      <c r="JEQ522" s="412"/>
      <c r="JER522" s="412"/>
      <c r="JES522" s="412"/>
      <c r="JET522" s="412"/>
      <c r="JEU522" s="412"/>
      <c r="JEV522" s="412"/>
      <c r="JEW522" s="412"/>
      <c r="JEX522" s="412"/>
      <c r="JEY522" s="412"/>
      <c r="JEZ522" s="412"/>
      <c r="JFA522" s="412"/>
      <c r="JFB522" s="412"/>
      <c r="JFC522" s="412"/>
      <c r="JFD522" s="412"/>
      <c r="JFE522" s="412"/>
      <c r="JFF522" s="412"/>
      <c r="JFG522" s="412"/>
      <c r="JFH522" s="412"/>
      <c r="JFI522" s="412"/>
      <c r="JFJ522" s="412"/>
      <c r="JFK522" s="412"/>
      <c r="JFL522" s="412"/>
      <c r="JFM522" s="412"/>
      <c r="JFN522" s="412"/>
      <c r="JFO522" s="412"/>
      <c r="JFP522" s="412"/>
      <c r="JFQ522" s="412"/>
      <c r="JFR522" s="413"/>
      <c r="JFS522" s="413"/>
      <c r="JFT522" s="413"/>
      <c r="JFU522" s="413"/>
      <c r="JFV522" s="413"/>
      <c r="JFW522" s="413"/>
      <c r="JFX522" s="413"/>
      <c r="JFY522" s="413"/>
      <c r="JFZ522" s="413"/>
      <c r="JGA522" s="413"/>
      <c r="JGB522" s="413"/>
      <c r="JGC522" s="413"/>
      <c r="JGD522" s="413"/>
      <c r="JGE522" s="413"/>
      <c r="JGF522" s="413"/>
      <c r="JGG522" s="413"/>
      <c r="JGH522" s="413"/>
      <c r="JGI522" s="413"/>
      <c r="JGJ522" s="413"/>
      <c r="JGK522" s="413"/>
      <c r="JGL522" s="413"/>
      <c r="JGM522" s="413"/>
      <c r="JGN522" s="413"/>
      <c r="JGO522" s="413"/>
      <c r="JGP522" s="414"/>
      <c r="JGQ522" s="414"/>
      <c r="JGR522" s="414"/>
      <c r="JGS522" s="414"/>
      <c r="JGT522" s="414"/>
      <c r="JGU522" s="413"/>
      <c r="JGV522" s="413"/>
      <c r="JGW522" s="414"/>
      <c r="JGX522" s="414"/>
      <c r="JGY522" s="413"/>
      <c r="JGZ522" s="413"/>
      <c r="JHA522" s="414"/>
      <c r="JHB522" s="414"/>
      <c r="JHC522" s="413"/>
      <c r="JHD522" s="413"/>
      <c r="JHE522" s="413"/>
      <c r="JHF522" s="413"/>
      <c r="JHG522" s="413"/>
      <c r="JHH522" s="413"/>
      <c r="JHI522" s="413"/>
      <c r="JHJ522" s="414"/>
      <c r="JHK522" s="414"/>
      <c r="JHL522" s="413"/>
      <c r="JHM522" s="413"/>
      <c r="JHN522" s="414"/>
      <c r="JHO522" s="414"/>
      <c r="JHP522" s="413"/>
      <c r="JHQ522" s="413"/>
      <c r="JHR522" s="413"/>
      <c r="JHS522" s="413"/>
      <c r="JHT522" s="413"/>
      <c r="JHU522" s="407"/>
      <c r="JHV522" s="439"/>
      <c r="JHW522" s="413"/>
      <c r="JHX522" s="413"/>
      <c r="JHY522" s="413"/>
      <c r="JHZ522" s="413"/>
      <c r="JIA522" s="413"/>
      <c r="JIB522" s="413"/>
      <c r="JIC522" s="413"/>
      <c r="JID522" s="412"/>
      <c r="JIE522" s="412"/>
      <c r="JIF522" s="412"/>
      <c r="JIG522" s="412"/>
      <c r="JIH522" s="412"/>
      <c r="JII522" s="412"/>
      <c r="JIJ522" s="412"/>
      <c r="JIK522" s="412"/>
      <c r="JIL522" s="412"/>
      <c r="JIM522" s="412"/>
      <c r="JIN522" s="412"/>
      <c r="JIO522" s="412"/>
      <c r="JIP522" s="412"/>
      <c r="JIQ522" s="412"/>
      <c r="JIR522" s="412"/>
      <c r="JIS522" s="412"/>
      <c r="JIT522" s="412"/>
      <c r="JIU522" s="412"/>
      <c r="JIV522" s="412"/>
      <c r="JIW522" s="412"/>
      <c r="JIX522" s="412"/>
      <c r="JIY522" s="412"/>
      <c r="JIZ522" s="412"/>
      <c r="JJA522" s="412"/>
      <c r="JJB522" s="412"/>
      <c r="JJC522" s="412"/>
      <c r="JJD522" s="412"/>
      <c r="JJE522" s="412"/>
      <c r="JJF522" s="412"/>
      <c r="JJG522" s="412"/>
      <c r="JJH522" s="412"/>
      <c r="JJI522" s="412"/>
      <c r="JJJ522" s="412"/>
      <c r="JJK522" s="412"/>
      <c r="JJL522" s="412"/>
      <c r="JJM522" s="412"/>
      <c r="JJN522" s="412"/>
      <c r="JJO522" s="412"/>
      <c r="JJP522" s="412"/>
      <c r="JJQ522" s="412"/>
      <c r="JJR522" s="412"/>
      <c r="JJS522" s="412"/>
      <c r="JJT522" s="412"/>
      <c r="JJU522" s="412"/>
      <c r="JJV522" s="413"/>
      <c r="JJW522" s="413"/>
      <c r="JJX522" s="413"/>
      <c r="JJY522" s="413"/>
      <c r="JJZ522" s="413"/>
      <c r="JKA522" s="413"/>
      <c r="JKB522" s="413"/>
      <c r="JKC522" s="413"/>
      <c r="JKD522" s="413"/>
      <c r="JKE522" s="413"/>
      <c r="JKF522" s="413"/>
      <c r="JKG522" s="413"/>
      <c r="JKH522" s="413"/>
      <c r="JKI522" s="413"/>
      <c r="JKJ522" s="413"/>
      <c r="JKK522" s="413"/>
      <c r="JKL522" s="413"/>
      <c r="JKM522" s="413"/>
      <c r="JKN522" s="413"/>
      <c r="JKO522" s="413"/>
      <c r="JKP522" s="413"/>
      <c r="JKQ522" s="413"/>
      <c r="JKR522" s="413"/>
      <c r="JKS522" s="413"/>
      <c r="JKT522" s="414"/>
      <c r="JKU522" s="414"/>
      <c r="JKV522" s="414"/>
      <c r="JKW522" s="414"/>
      <c r="JKX522" s="414"/>
      <c r="JKY522" s="413"/>
      <c r="JKZ522" s="413"/>
      <c r="JLA522" s="414"/>
      <c r="JLB522" s="414"/>
      <c r="JLC522" s="413"/>
      <c r="JLD522" s="413"/>
      <c r="JLE522" s="414"/>
      <c r="JLF522" s="414"/>
      <c r="JLG522" s="413"/>
      <c r="JLH522" s="413"/>
      <c r="JLI522" s="413"/>
      <c r="JLJ522" s="413"/>
      <c r="JLK522" s="413"/>
      <c r="JLL522" s="413"/>
      <c r="JLM522" s="413"/>
      <c r="JLN522" s="414"/>
      <c r="JLO522" s="414"/>
      <c r="JLP522" s="413"/>
      <c r="JLQ522" s="413"/>
      <c r="JLR522" s="414"/>
      <c r="JLS522" s="414"/>
      <c r="JLT522" s="413"/>
      <c r="JLU522" s="413"/>
      <c r="JLV522" s="413"/>
      <c r="JLW522" s="413"/>
      <c r="JLX522" s="413"/>
      <c r="JLY522" s="407"/>
      <c r="JLZ522" s="439"/>
      <c r="JMA522" s="413"/>
      <c r="JMB522" s="413"/>
      <c r="JMC522" s="413"/>
      <c r="JMD522" s="413"/>
      <c r="JME522" s="413"/>
      <c r="JMF522" s="413"/>
      <c r="JMG522" s="413"/>
      <c r="JMH522" s="412"/>
      <c r="JMI522" s="412"/>
      <c r="JMJ522" s="412"/>
      <c r="JMK522" s="412"/>
      <c r="JML522" s="412"/>
      <c r="JMM522" s="412"/>
      <c r="JMN522" s="412"/>
      <c r="JMO522" s="412"/>
      <c r="JMP522" s="412"/>
      <c r="JMQ522" s="412"/>
      <c r="JMR522" s="412"/>
      <c r="JMS522" s="412"/>
      <c r="JMT522" s="412"/>
      <c r="JMU522" s="412"/>
      <c r="JMV522" s="412"/>
      <c r="JMW522" s="412"/>
      <c r="JMX522" s="412"/>
      <c r="JMY522" s="412"/>
      <c r="JMZ522" s="412"/>
      <c r="JNA522" s="412"/>
      <c r="JNB522" s="412"/>
      <c r="JNC522" s="412"/>
      <c r="JND522" s="412"/>
      <c r="JNE522" s="412"/>
      <c r="JNF522" s="412"/>
      <c r="JNG522" s="412"/>
      <c r="JNH522" s="412"/>
      <c r="JNI522" s="412"/>
      <c r="JNJ522" s="412"/>
      <c r="JNK522" s="412"/>
      <c r="JNL522" s="412"/>
      <c r="JNM522" s="412"/>
      <c r="JNN522" s="412"/>
      <c r="JNO522" s="412"/>
      <c r="JNP522" s="412"/>
      <c r="JNQ522" s="412"/>
      <c r="JNR522" s="412"/>
      <c r="JNS522" s="412"/>
      <c r="JNT522" s="412"/>
      <c r="JNU522" s="412"/>
      <c r="JNV522" s="412"/>
      <c r="JNW522" s="412"/>
      <c r="JNX522" s="412"/>
      <c r="JNY522" s="412"/>
      <c r="JNZ522" s="413"/>
      <c r="JOA522" s="413"/>
      <c r="JOB522" s="413"/>
      <c r="JOC522" s="413"/>
      <c r="JOD522" s="413"/>
      <c r="JOE522" s="413"/>
      <c r="JOF522" s="413"/>
      <c r="JOG522" s="413"/>
      <c r="JOH522" s="413"/>
      <c r="JOI522" s="413"/>
      <c r="JOJ522" s="413"/>
      <c r="JOK522" s="413"/>
      <c r="JOL522" s="413"/>
      <c r="JOM522" s="413"/>
      <c r="JON522" s="413"/>
      <c r="JOO522" s="413"/>
      <c r="JOP522" s="413"/>
      <c r="JOQ522" s="413"/>
      <c r="JOR522" s="413"/>
      <c r="JOS522" s="413"/>
      <c r="JOT522" s="413"/>
      <c r="JOU522" s="413"/>
      <c r="JOV522" s="413"/>
      <c r="JOW522" s="413"/>
      <c r="JOX522" s="414"/>
      <c r="JOY522" s="414"/>
      <c r="JOZ522" s="414"/>
      <c r="JPA522" s="414"/>
      <c r="JPB522" s="414"/>
      <c r="JPC522" s="413"/>
      <c r="JPD522" s="413"/>
      <c r="JPE522" s="414"/>
      <c r="JPF522" s="414"/>
      <c r="JPG522" s="413"/>
      <c r="JPH522" s="413"/>
      <c r="JPI522" s="414"/>
      <c r="JPJ522" s="414"/>
      <c r="JPK522" s="413"/>
      <c r="JPL522" s="413"/>
      <c r="JPM522" s="413"/>
      <c r="JPN522" s="413"/>
      <c r="JPO522" s="413"/>
      <c r="JPP522" s="413"/>
      <c r="JPQ522" s="413"/>
      <c r="JPR522" s="414"/>
      <c r="JPS522" s="414"/>
      <c r="JPT522" s="413"/>
      <c r="JPU522" s="413"/>
      <c r="JPV522" s="414"/>
      <c r="JPW522" s="414"/>
      <c r="JPX522" s="413"/>
      <c r="JPY522" s="413"/>
      <c r="JPZ522" s="413"/>
      <c r="JQA522" s="413"/>
      <c r="JQB522" s="413"/>
      <c r="JQC522" s="407"/>
      <c r="JQD522" s="439"/>
      <c r="JQE522" s="413"/>
      <c r="JQF522" s="413"/>
      <c r="JQG522" s="413"/>
      <c r="JQH522" s="413"/>
      <c r="JQI522" s="413"/>
      <c r="JQJ522" s="413"/>
      <c r="JQK522" s="413"/>
      <c r="JQL522" s="412"/>
      <c r="JQM522" s="412"/>
      <c r="JQN522" s="412"/>
      <c r="JQO522" s="412"/>
      <c r="JQP522" s="412"/>
      <c r="JQQ522" s="412"/>
      <c r="JQR522" s="412"/>
      <c r="JQS522" s="412"/>
      <c r="JQT522" s="412"/>
      <c r="JQU522" s="412"/>
      <c r="JQV522" s="412"/>
      <c r="JQW522" s="412"/>
      <c r="JQX522" s="412"/>
      <c r="JQY522" s="412"/>
      <c r="JQZ522" s="412"/>
      <c r="JRA522" s="412"/>
      <c r="JRB522" s="412"/>
      <c r="JRC522" s="412"/>
      <c r="JRD522" s="412"/>
      <c r="JRE522" s="412"/>
      <c r="JRF522" s="412"/>
      <c r="JRG522" s="412"/>
      <c r="JRH522" s="412"/>
      <c r="JRI522" s="412"/>
      <c r="JRJ522" s="412"/>
      <c r="JRK522" s="412"/>
      <c r="JRL522" s="412"/>
      <c r="JRM522" s="412"/>
      <c r="JRN522" s="412"/>
      <c r="JRO522" s="412"/>
      <c r="JRP522" s="412"/>
      <c r="JRQ522" s="412"/>
      <c r="JRR522" s="412"/>
      <c r="JRS522" s="412"/>
      <c r="JRT522" s="412"/>
      <c r="JRU522" s="412"/>
      <c r="JRV522" s="412"/>
      <c r="JRW522" s="412"/>
      <c r="JRX522" s="412"/>
      <c r="JRY522" s="412"/>
      <c r="JRZ522" s="412"/>
      <c r="JSA522" s="412"/>
      <c r="JSB522" s="412"/>
      <c r="JSC522" s="412"/>
      <c r="JSD522" s="413"/>
      <c r="JSE522" s="413"/>
      <c r="JSF522" s="413"/>
      <c r="JSG522" s="413"/>
      <c r="JSH522" s="413"/>
      <c r="JSI522" s="413"/>
      <c r="JSJ522" s="413"/>
      <c r="JSK522" s="413"/>
      <c r="JSL522" s="413"/>
      <c r="JSM522" s="413"/>
      <c r="JSN522" s="413"/>
      <c r="JSO522" s="413"/>
      <c r="JSP522" s="413"/>
      <c r="JSQ522" s="413"/>
      <c r="JSR522" s="413"/>
      <c r="JSS522" s="413"/>
      <c r="JST522" s="413"/>
      <c r="JSU522" s="413"/>
      <c r="JSV522" s="413"/>
      <c r="JSW522" s="413"/>
      <c r="JSX522" s="413"/>
      <c r="JSY522" s="413"/>
      <c r="JSZ522" s="413"/>
      <c r="JTA522" s="413"/>
      <c r="JTB522" s="414"/>
      <c r="JTC522" s="414"/>
      <c r="JTD522" s="414"/>
      <c r="JTE522" s="414"/>
      <c r="JTF522" s="414"/>
      <c r="JTG522" s="413"/>
      <c r="JTH522" s="413"/>
      <c r="JTI522" s="414"/>
      <c r="JTJ522" s="414"/>
      <c r="JTK522" s="413"/>
      <c r="JTL522" s="413"/>
      <c r="JTM522" s="414"/>
      <c r="JTN522" s="414"/>
      <c r="JTO522" s="413"/>
      <c r="JTP522" s="413"/>
      <c r="JTQ522" s="413"/>
      <c r="JTR522" s="413"/>
      <c r="JTS522" s="413"/>
      <c r="JTT522" s="413"/>
      <c r="JTU522" s="413"/>
      <c r="JTV522" s="414"/>
      <c r="JTW522" s="414"/>
      <c r="JTX522" s="413"/>
      <c r="JTY522" s="413"/>
      <c r="JTZ522" s="414"/>
      <c r="JUA522" s="414"/>
      <c r="JUB522" s="413"/>
      <c r="JUC522" s="413"/>
      <c r="JUD522" s="413"/>
      <c r="JUE522" s="413"/>
      <c r="JUF522" s="413"/>
      <c r="JUG522" s="407"/>
      <c r="JUH522" s="439"/>
      <c r="JUI522" s="413"/>
      <c r="JUJ522" s="413"/>
      <c r="JUK522" s="413"/>
      <c r="JUL522" s="413"/>
      <c r="JUM522" s="413"/>
      <c r="JUN522" s="413"/>
      <c r="JUO522" s="413"/>
      <c r="JUP522" s="412"/>
      <c r="JUQ522" s="412"/>
      <c r="JUR522" s="412"/>
      <c r="JUS522" s="412"/>
      <c r="JUT522" s="412"/>
      <c r="JUU522" s="412"/>
      <c r="JUV522" s="412"/>
      <c r="JUW522" s="412"/>
      <c r="JUX522" s="412"/>
      <c r="JUY522" s="412"/>
      <c r="JUZ522" s="412"/>
      <c r="JVA522" s="412"/>
      <c r="JVB522" s="412"/>
      <c r="JVC522" s="412"/>
      <c r="JVD522" s="412"/>
      <c r="JVE522" s="412"/>
      <c r="JVF522" s="412"/>
      <c r="JVG522" s="412"/>
      <c r="JVH522" s="412"/>
      <c r="JVI522" s="412"/>
      <c r="JVJ522" s="412"/>
      <c r="JVK522" s="412"/>
      <c r="JVL522" s="412"/>
      <c r="JVM522" s="412"/>
      <c r="JVN522" s="412"/>
      <c r="JVO522" s="412"/>
      <c r="JVP522" s="412"/>
      <c r="JVQ522" s="412"/>
      <c r="JVR522" s="412"/>
      <c r="JVS522" s="412"/>
      <c r="JVT522" s="412"/>
      <c r="JVU522" s="412"/>
      <c r="JVV522" s="412"/>
      <c r="JVW522" s="412"/>
      <c r="JVX522" s="412"/>
      <c r="JVY522" s="412"/>
      <c r="JVZ522" s="412"/>
      <c r="JWA522" s="412"/>
      <c r="JWB522" s="412"/>
      <c r="JWC522" s="412"/>
      <c r="JWD522" s="412"/>
      <c r="JWE522" s="412"/>
      <c r="JWF522" s="412"/>
      <c r="JWG522" s="412"/>
      <c r="JWH522" s="413"/>
      <c r="JWI522" s="413"/>
      <c r="JWJ522" s="413"/>
      <c r="JWK522" s="413"/>
      <c r="JWL522" s="413"/>
      <c r="JWM522" s="413"/>
      <c r="JWN522" s="413"/>
      <c r="JWO522" s="413"/>
      <c r="JWP522" s="413"/>
      <c r="JWQ522" s="413"/>
      <c r="JWR522" s="413"/>
      <c r="JWS522" s="413"/>
      <c r="JWT522" s="413"/>
      <c r="JWU522" s="413"/>
      <c r="JWV522" s="413"/>
      <c r="JWW522" s="413"/>
      <c r="JWX522" s="413"/>
      <c r="JWY522" s="413"/>
      <c r="JWZ522" s="413"/>
      <c r="JXA522" s="413"/>
      <c r="JXB522" s="413"/>
      <c r="JXC522" s="413"/>
      <c r="JXD522" s="413"/>
      <c r="JXE522" s="413"/>
      <c r="JXF522" s="414"/>
      <c r="JXG522" s="414"/>
      <c r="JXH522" s="414"/>
      <c r="JXI522" s="414"/>
      <c r="JXJ522" s="414"/>
      <c r="JXK522" s="413"/>
      <c r="JXL522" s="413"/>
      <c r="JXM522" s="414"/>
      <c r="JXN522" s="414"/>
      <c r="JXO522" s="413"/>
      <c r="JXP522" s="413"/>
      <c r="JXQ522" s="414"/>
      <c r="JXR522" s="414"/>
      <c r="JXS522" s="413"/>
      <c r="JXT522" s="413"/>
      <c r="JXU522" s="413"/>
      <c r="JXV522" s="413"/>
      <c r="JXW522" s="413"/>
      <c r="JXX522" s="413"/>
      <c r="JXY522" s="413"/>
      <c r="JXZ522" s="414"/>
      <c r="JYA522" s="414"/>
      <c r="JYB522" s="413"/>
      <c r="JYC522" s="413"/>
      <c r="JYD522" s="414"/>
      <c r="JYE522" s="414"/>
      <c r="JYF522" s="413"/>
      <c r="JYG522" s="413"/>
      <c r="JYH522" s="413"/>
      <c r="JYI522" s="413"/>
      <c r="JYJ522" s="413"/>
      <c r="JYK522" s="407"/>
      <c r="JYL522" s="439"/>
      <c r="JYM522" s="413"/>
      <c r="JYN522" s="413"/>
      <c r="JYO522" s="413"/>
      <c r="JYP522" s="413"/>
      <c r="JYQ522" s="413"/>
      <c r="JYR522" s="413"/>
      <c r="JYS522" s="413"/>
      <c r="JYT522" s="412"/>
      <c r="JYU522" s="412"/>
      <c r="JYV522" s="412"/>
      <c r="JYW522" s="412"/>
      <c r="JYX522" s="412"/>
      <c r="JYY522" s="412"/>
      <c r="JYZ522" s="412"/>
      <c r="JZA522" s="412"/>
      <c r="JZB522" s="412"/>
      <c r="JZC522" s="412"/>
      <c r="JZD522" s="412"/>
      <c r="JZE522" s="412"/>
      <c r="JZF522" s="412"/>
      <c r="JZG522" s="412"/>
      <c r="JZH522" s="412"/>
      <c r="JZI522" s="412"/>
      <c r="JZJ522" s="412"/>
      <c r="JZK522" s="412"/>
      <c r="JZL522" s="412"/>
      <c r="JZM522" s="412"/>
      <c r="JZN522" s="412"/>
      <c r="JZO522" s="412"/>
      <c r="JZP522" s="412"/>
      <c r="JZQ522" s="412"/>
      <c r="JZR522" s="412"/>
      <c r="JZS522" s="412"/>
      <c r="JZT522" s="412"/>
      <c r="JZU522" s="412"/>
      <c r="JZV522" s="412"/>
      <c r="JZW522" s="412"/>
      <c r="JZX522" s="412"/>
      <c r="JZY522" s="412"/>
      <c r="JZZ522" s="412"/>
      <c r="KAA522" s="412"/>
      <c r="KAB522" s="412"/>
      <c r="KAC522" s="412"/>
      <c r="KAD522" s="412"/>
      <c r="KAE522" s="412"/>
      <c r="KAF522" s="412"/>
      <c r="KAG522" s="412"/>
      <c r="KAH522" s="412"/>
      <c r="KAI522" s="412"/>
      <c r="KAJ522" s="412"/>
      <c r="KAK522" s="412"/>
      <c r="KAL522" s="413"/>
      <c r="KAM522" s="413"/>
      <c r="KAN522" s="413"/>
      <c r="KAO522" s="413"/>
      <c r="KAP522" s="413"/>
      <c r="KAQ522" s="413"/>
      <c r="KAR522" s="413"/>
      <c r="KAS522" s="413"/>
      <c r="KAT522" s="413"/>
      <c r="KAU522" s="413"/>
      <c r="KAV522" s="413"/>
      <c r="KAW522" s="413"/>
      <c r="KAX522" s="413"/>
      <c r="KAY522" s="413"/>
      <c r="KAZ522" s="413"/>
      <c r="KBA522" s="413"/>
      <c r="KBB522" s="413"/>
      <c r="KBC522" s="413"/>
      <c r="KBD522" s="413"/>
      <c r="KBE522" s="413"/>
      <c r="KBF522" s="413"/>
      <c r="KBG522" s="413"/>
      <c r="KBH522" s="413"/>
      <c r="KBI522" s="413"/>
      <c r="KBJ522" s="414"/>
      <c r="KBK522" s="414"/>
      <c r="KBL522" s="414"/>
      <c r="KBM522" s="414"/>
      <c r="KBN522" s="414"/>
      <c r="KBO522" s="413"/>
      <c r="KBP522" s="413"/>
      <c r="KBQ522" s="414"/>
      <c r="KBR522" s="414"/>
      <c r="KBS522" s="413"/>
      <c r="KBT522" s="413"/>
      <c r="KBU522" s="414"/>
      <c r="KBV522" s="414"/>
      <c r="KBW522" s="413"/>
      <c r="KBX522" s="413"/>
      <c r="KBY522" s="413"/>
      <c r="KBZ522" s="413"/>
      <c r="KCA522" s="413"/>
      <c r="KCB522" s="413"/>
      <c r="KCC522" s="413"/>
      <c r="KCD522" s="414"/>
      <c r="KCE522" s="414"/>
      <c r="KCF522" s="413"/>
      <c r="KCG522" s="413"/>
      <c r="KCH522" s="414"/>
      <c r="KCI522" s="414"/>
      <c r="KCJ522" s="413"/>
      <c r="KCK522" s="413"/>
      <c r="KCL522" s="413"/>
      <c r="KCM522" s="413"/>
      <c r="KCN522" s="413"/>
      <c r="KCO522" s="407"/>
      <c r="KCP522" s="439"/>
      <c r="KCQ522" s="413"/>
      <c r="KCR522" s="413"/>
      <c r="KCS522" s="413"/>
      <c r="KCT522" s="413"/>
      <c r="KCU522" s="413"/>
      <c r="KCV522" s="413"/>
      <c r="KCW522" s="413"/>
      <c r="KCX522" s="412"/>
      <c r="KCY522" s="412"/>
      <c r="KCZ522" s="412"/>
      <c r="KDA522" s="412"/>
      <c r="KDB522" s="412"/>
      <c r="KDC522" s="412"/>
      <c r="KDD522" s="412"/>
      <c r="KDE522" s="412"/>
      <c r="KDF522" s="412"/>
      <c r="KDG522" s="412"/>
      <c r="KDH522" s="412"/>
      <c r="KDI522" s="412"/>
      <c r="KDJ522" s="412"/>
      <c r="KDK522" s="412"/>
      <c r="KDL522" s="412"/>
      <c r="KDM522" s="412"/>
      <c r="KDN522" s="412"/>
      <c r="KDO522" s="412"/>
      <c r="KDP522" s="412"/>
      <c r="KDQ522" s="412"/>
      <c r="KDR522" s="412"/>
      <c r="KDS522" s="412"/>
      <c r="KDT522" s="412"/>
      <c r="KDU522" s="412"/>
      <c r="KDV522" s="412"/>
      <c r="KDW522" s="412"/>
      <c r="KDX522" s="412"/>
      <c r="KDY522" s="412"/>
      <c r="KDZ522" s="412"/>
      <c r="KEA522" s="412"/>
      <c r="KEB522" s="412"/>
      <c r="KEC522" s="412"/>
      <c r="KED522" s="412"/>
      <c r="KEE522" s="412"/>
      <c r="KEF522" s="412"/>
      <c r="KEG522" s="412"/>
      <c r="KEH522" s="412"/>
      <c r="KEI522" s="412"/>
      <c r="KEJ522" s="412"/>
      <c r="KEK522" s="412"/>
      <c r="KEL522" s="412"/>
      <c r="KEM522" s="412"/>
      <c r="KEN522" s="412"/>
      <c r="KEO522" s="412"/>
      <c r="KEP522" s="413"/>
      <c r="KEQ522" s="413"/>
      <c r="KER522" s="413"/>
      <c r="KES522" s="413"/>
      <c r="KET522" s="413"/>
      <c r="KEU522" s="413"/>
      <c r="KEV522" s="413"/>
      <c r="KEW522" s="413"/>
      <c r="KEX522" s="413"/>
      <c r="KEY522" s="413"/>
      <c r="KEZ522" s="413"/>
      <c r="KFA522" s="413"/>
      <c r="KFB522" s="413"/>
      <c r="KFC522" s="413"/>
      <c r="KFD522" s="413"/>
      <c r="KFE522" s="413"/>
      <c r="KFF522" s="413"/>
      <c r="KFG522" s="413"/>
      <c r="KFH522" s="413"/>
      <c r="KFI522" s="413"/>
      <c r="KFJ522" s="413"/>
      <c r="KFK522" s="413"/>
      <c r="KFL522" s="413"/>
      <c r="KFM522" s="413"/>
      <c r="KFN522" s="414"/>
      <c r="KFO522" s="414"/>
      <c r="KFP522" s="414"/>
      <c r="KFQ522" s="414"/>
      <c r="KFR522" s="414"/>
      <c r="KFS522" s="413"/>
      <c r="KFT522" s="413"/>
      <c r="KFU522" s="414"/>
      <c r="KFV522" s="414"/>
      <c r="KFW522" s="413"/>
      <c r="KFX522" s="413"/>
      <c r="KFY522" s="414"/>
      <c r="KFZ522" s="414"/>
      <c r="KGA522" s="413"/>
      <c r="KGB522" s="413"/>
      <c r="KGC522" s="413"/>
      <c r="KGD522" s="413"/>
      <c r="KGE522" s="413"/>
      <c r="KGF522" s="413"/>
      <c r="KGG522" s="413"/>
      <c r="KGH522" s="414"/>
      <c r="KGI522" s="414"/>
      <c r="KGJ522" s="413"/>
      <c r="KGK522" s="413"/>
      <c r="KGL522" s="414"/>
      <c r="KGM522" s="414"/>
      <c r="KGN522" s="413"/>
      <c r="KGO522" s="413"/>
      <c r="KGP522" s="413"/>
      <c r="KGQ522" s="413"/>
      <c r="KGR522" s="413"/>
      <c r="KGS522" s="407"/>
      <c r="KGT522" s="439"/>
      <c r="KGU522" s="413"/>
      <c r="KGV522" s="413"/>
      <c r="KGW522" s="413"/>
      <c r="KGX522" s="413"/>
      <c r="KGY522" s="413"/>
      <c r="KGZ522" s="413"/>
      <c r="KHA522" s="413"/>
      <c r="KHB522" s="412"/>
      <c r="KHC522" s="412"/>
      <c r="KHD522" s="412"/>
      <c r="KHE522" s="412"/>
      <c r="KHF522" s="412"/>
      <c r="KHG522" s="412"/>
      <c r="KHH522" s="412"/>
      <c r="KHI522" s="412"/>
      <c r="KHJ522" s="412"/>
      <c r="KHK522" s="412"/>
      <c r="KHL522" s="412"/>
      <c r="KHM522" s="412"/>
      <c r="KHN522" s="412"/>
      <c r="KHO522" s="412"/>
      <c r="KHP522" s="412"/>
      <c r="KHQ522" s="412"/>
      <c r="KHR522" s="412"/>
      <c r="KHS522" s="412"/>
      <c r="KHT522" s="412"/>
      <c r="KHU522" s="412"/>
      <c r="KHV522" s="412"/>
      <c r="KHW522" s="412"/>
      <c r="KHX522" s="412"/>
      <c r="KHY522" s="412"/>
      <c r="KHZ522" s="412"/>
      <c r="KIA522" s="412"/>
      <c r="KIB522" s="412"/>
      <c r="KIC522" s="412"/>
      <c r="KID522" s="412"/>
      <c r="KIE522" s="412"/>
      <c r="KIF522" s="412"/>
      <c r="KIG522" s="412"/>
      <c r="KIH522" s="412"/>
      <c r="KII522" s="412"/>
      <c r="KIJ522" s="412"/>
      <c r="KIK522" s="412"/>
      <c r="KIL522" s="412"/>
      <c r="KIM522" s="412"/>
      <c r="KIN522" s="412"/>
      <c r="KIO522" s="412"/>
      <c r="KIP522" s="412"/>
      <c r="KIQ522" s="412"/>
      <c r="KIR522" s="412"/>
      <c r="KIS522" s="412"/>
      <c r="KIT522" s="413"/>
      <c r="KIU522" s="413"/>
      <c r="KIV522" s="413"/>
      <c r="KIW522" s="413"/>
      <c r="KIX522" s="413"/>
      <c r="KIY522" s="413"/>
      <c r="KIZ522" s="413"/>
      <c r="KJA522" s="413"/>
      <c r="KJB522" s="413"/>
      <c r="KJC522" s="413"/>
      <c r="KJD522" s="413"/>
      <c r="KJE522" s="413"/>
      <c r="KJF522" s="413"/>
      <c r="KJG522" s="413"/>
      <c r="KJH522" s="413"/>
      <c r="KJI522" s="413"/>
      <c r="KJJ522" s="413"/>
      <c r="KJK522" s="413"/>
      <c r="KJL522" s="413"/>
      <c r="KJM522" s="413"/>
      <c r="KJN522" s="413"/>
      <c r="KJO522" s="413"/>
      <c r="KJP522" s="413"/>
      <c r="KJQ522" s="413"/>
      <c r="KJR522" s="414"/>
      <c r="KJS522" s="414"/>
      <c r="KJT522" s="414"/>
      <c r="KJU522" s="414"/>
      <c r="KJV522" s="414"/>
      <c r="KJW522" s="413"/>
      <c r="KJX522" s="413"/>
      <c r="KJY522" s="414"/>
      <c r="KJZ522" s="414"/>
      <c r="KKA522" s="413"/>
      <c r="KKB522" s="413"/>
      <c r="KKC522" s="414"/>
      <c r="KKD522" s="414"/>
      <c r="KKE522" s="413"/>
      <c r="KKF522" s="413"/>
      <c r="KKG522" s="413"/>
      <c r="KKH522" s="413"/>
      <c r="KKI522" s="413"/>
      <c r="KKJ522" s="413"/>
      <c r="KKK522" s="413"/>
      <c r="KKL522" s="414"/>
      <c r="KKM522" s="414"/>
      <c r="KKN522" s="413"/>
      <c r="KKO522" s="413"/>
      <c r="KKP522" s="414"/>
      <c r="KKQ522" s="414"/>
      <c r="KKR522" s="413"/>
      <c r="KKS522" s="413"/>
      <c r="KKT522" s="413"/>
      <c r="KKU522" s="413"/>
      <c r="KKV522" s="413"/>
      <c r="KKW522" s="407"/>
      <c r="KKX522" s="439"/>
      <c r="KKY522" s="413"/>
      <c r="KKZ522" s="413"/>
      <c r="KLA522" s="413"/>
      <c r="KLB522" s="413"/>
      <c r="KLC522" s="413"/>
      <c r="KLD522" s="413"/>
      <c r="KLE522" s="413"/>
      <c r="KLF522" s="412"/>
      <c r="KLG522" s="412"/>
      <c r="KLH522" s="412"/>
      <c r="KLI522" s="412"/>
      <c r="KLJ522" s="412"/>
      <c r="KLK522" s="412"/>
      <c r="KLL522" s="412"/>
      <c r="KLM522" s="412"/>
      <c r="KLN522" s="412"/>
      <c r="KLO522" s="412"/>
      <c r="KLP522" s="412"/>
      <c r="KLQ522" s="412"/>
      <c r="KLR522" s="412"/>
      <c r="KLS522" s="412"/>
      <c r="KLT522" s="412"/>
      <c r="KLU522" s="412"/>
      <c r="KLV522" s="412"/>
      <c r="KLW522" s="412"/>
      <c r="KLX522" s="412"/>
      <c r="KLY522" s="412"/>
      <c r="KLZ522" s="412"/>
      <c r="KMA522" s="412"/>
      <c r="KMB522" s="412"/>
      <c r="KMC522" s="412"/>
      <c r="KMD522" s="412"/>
      <c r="KME522" s="412"/>
      <c r="KMF522" s="412"/>
      <c r="KMG522" s="412"/>
      <c r="KMH522" s="412"/>
      <c r="KMI522" s="412"/>
      <c r="KMJ522" s="412"/>
      <c r="KMK522" s="412"/>
      <c r="KML522" s="412"/>
      <c r="KMM522" s="412"/>
      <c r="KMN522" s="412"/>
      <c r="KMO522" s="412"/>
      <c r="KMP522" s="412"/>
      <c r="KMQ522" s="412"/>
      <c r="KMR522" s="412"/>
      <c r="KMS522" s="412"/>
      <c r="KMT522" s="412"/>
      <c r="KMU522" s="412"/>
      <c r="KMV522" s="412"/>
      <c r="KMW522" s="412"/>
      <c r="KMX522" s="413"/>
      <c r="KMY522" s="413"/>
      <c r="KMZ522" s="413"/>
      <c r="KNA522" s="413"/>
      <c r="KNB522" s="413"/>
      <c r="KNC522" s="413"/>
      <c r="KND522" s="413"/>
      <c r="KNE522" s="413"/>
      <c r="KNF522" s="413"/>
      <c r="KNG522" s="413"/>
      <c r="KNH522" s="413"/>
      <c r="KNI522" s="413"/>
      <c r="KNJ522" s="413"/>
      <c r="KNK522" s="413"/>
      <c r="KNL522" s="413"/>
      <c r="KNM522" s="413"/>
      <c r="KNN522" s="413"/>
      <c r="KNO522" s="413"/>
      <c r="KNP522" s="413"/>
      <c r="KNQ522" s="413"/>
      <c r="KNR522" s="413"/>
      <c r="KNS522" s="413"/>
      <c r="KNT522" s="413"/>
      <c r="KNU522" s="413"/>
      <c r="KNV522" s="414"/>
      <c r="KNW522" s="414"/>
      <c r="KNX522" s="414"/>
      <c r="KNY522" s="414"/>
      <c r="KNZ522" s="414"/>
      <c r="KOA522" s="413"/>
      <c r="KOB522" s="413"/>
      <c r="KOC522" s="414"/>
      <c r="KOD522" s="414"/>
      <c r="KOE522" s="413"/>
      <c r="KOF522" s="413"/>
      <c r="KOG522" s="414"/>
      <c r="KOH522" s="414"/>
      <c r="KOI522" s="413"/>
      <c r="KOJ522" s="413"/>
      <c r="KOK522" s="413"/>
      <c r="KOL522" s="413"/>
      <c r="KOM522" s="413"/>
      <c r="KON522" s="413"/>
      <c r="KOO522" s="413"/>
      <c r="KOP522" s="414"/>
      <c r="KOQ522" s="414"/>
      <c r="KOR522" s="413"/>
      <c r="KOS522" s="413"/>
      <c r="KOT522" s="414"/>
      <c r="KOU522" s="414"/>
      <c r="KOV522" s="413"/>
      <c r="KOW522" s="413"/>
      <c r="KOX522" s="413"/>
      <c r="KOY522" s="413"/>
      <c r="KOZ522" s="413"/>
      <c r="KPA522" s="407"/>
      <c r="KPB522" s="439"/>
      <c r="KPC522" s="413"/>
      <c r="KPD522" s="413"/>
      <c r="KPE522" s="413"/>
      <c r="KPF522" s="413"/>
      <c r="KPG522" s="413"/>
      <c r="KPH522" s="413"/>
      <c r="KPI522" s="413"/>
      <c r="KPJ522" s="412"/>
      <c r="KPK522" s="412"/>
      <c r="KPL522" s="412"/>
      <c r="KPM522" s="412"/>
      <c r="KPN522" s="412"/>
      <c r="KPO522" s="412"/>
      <c r="KPP522" s="412"/>
      <c r="KPQ522" s="412"/>
      <c r="KPR522" s="412"/>
      <c r="KPS522" s="412"/>
      <c r="KPT522" s="412"/>
      <c r="KPU522" s="412"/>
      <c r="KPV522" s="412"/>
      <c r="KPW522" s="412"/>
      <c r="KPX522" s="412"/>
      <c r="KPY522" s="412"/>
      <c r="KPZ522" s="412"/>
      <c r="KQA522" s="412"/>
      <c r="KQB522" s="412"/>
      <c r="KQC522" s="412"/>
      <c r="KQD522" s="412"/>
      <c r="KQE522" s="412"/>
      <c r="KQF522" s="412"/>
      <c r="KQG522" s="412"/>
      <c r="KQH522" s="412"/>
      <c r="KQI522" s="412"/>
      <c r="KQJ522" s="412"/>
      <c r="KQK522" s="412"/>
      <c r="KQL522" s="412"/>
      <c r="KQM522" s="412"/>
      <c r="KQN522" s="412"/>
      <c r="KQO522" s="412"/>
      <c r="KQP522" s="412"/>
      <c r="KQQ522" s="412"/>
      <c r="KQR522" s="412"/>
      <c r="KQS522" s="412"/>
      <c r="KQT522" s="412"/>
      <c r="KQU522" s="412"/>
      <c r="KQV522" s="412"/>
      <c r="KQW522" s="412"/>
      <c r="KQX522" s="412"/>
      <c r="KQY522" s="412"/>
      <c r="KQZ522" s="412"/>
      <c r="KRA522" s="412"/>
      <c r="KRB522" s="413"/>
      <c r="KRC522" s="413"/>
      <c r="KRD522" s="413"/>
      <c r="KRE522" s="413"/>
      <c r="KRF522" s="413"/>
      <c r="KRG522" s="413"/>
      <c r="KRH522" s="413"/>
      <c r="KRI522" s="413"/>
      <c r="KRJ522" s="413"/>
      <c r="KRK522" s="413"/>
      <c r="KRL522" s="413"/>
      <c r="KRM522" s="413"/>
      <c r="KRN522" s="413"/>
      <c r="KRO522" s="413"/>
      <c r="KRP522" s="413"/>
      <c r="KRQ522" s="413"/>
      <c r="KRR522" s="413"/>
      <c r="KRS522" s="413"/>
      <c r="KRT522" s="413"/>
      <c r="KRU522" s="413"/>
      <c r="KRV522" s="413"/>
      <c r="KRW522" s="413"/>
      <c r="KRX522" s="413"/>
      <c r="KRY522" s="413"/>
      <c r="KRZ522" s="414"/>
      <c r="KSA522" s="414"/>
      <c r="KSB522" s="414"/>
      <c r="KSC522" s="414"/>
      <c r="KSD522" s="414"/>
      <c r="KSE522" s="413"/>
      <c r="KSF522" s="413"/>
      <c r="KSG522" s="414"/>
      <c r="KSH522" s="414"/>
      <c r="KSI522" s="413"/>
      <c r="KSJ522" s="413"/>
      <c r="KSK522" s="414"/>
      <c r="KSL522" s="414"/>
      <c r="KSM522" s="413"/>
      <c r="KSN522" s="413"/>
      <c r="KSO522" s="413"/>
      <c r="KSP522" s="413"/>
      <c r="KSQ522" s="413"/>
      <c r="KSR522" s="413"/>
      <c r="KSS522" s="413"/>
      <c r="KST522" s="414"/>
      <c r="KSU522" s="414"/>
      <c r="KSV522" s="413"/>
      <c r="KSW522" s="413"/>
      <c r="KSX522" s="414"/>
      <c r="KSY522" s="414"/>
      <c r="KSZ522" s="413"/>
      <c r="KTA522" s="413"/>
      <c r="KTB522" s="413"/>
      <c r="KTC522" s="413"/>
      <c r="KTD522" s="413"/>
      <c r="KTE522" s="407"/>
      <c r="KTF522" s="439"/>
      <c r="KTG522" s="413"/>
      <c r="KTH522" s="413"/>
      <c r="KTI522" s="413"/>
      <c r="KTJ522" s="413"/>
      <c r="KTK522" s="413"/>
      <c r="KTL522" s="413"/>
      <c r="KTM522" s="413"/>
      <c r="KTN522" s="412"/>
      <c r="KTO522" s="412"/>
      <c r="KTP522" s="412"/>
      <c r="KTQ522" s="412"/>
      <c r="KTR522" s="412"/>
      <c r="KTS522" s="412"/>
      <c r="KTT522" s="412"/>
      <c r="KTU522" s="412"/>
      <c r="KTV522" s="412"/>
      <c r="KTW522" s="412"/>
      <c r="KTX522" s="412"/>
      <c r="KTY522" s="412"/>
      <c r="KTZ522" s="412"/>
      <c r="KUA522" s="412"/>
      <c r="KUB522" s="412"/>
      <c r="KUC522" s="412"/>
      <c r="KUD522" s="412"/>
      <c r="KUE522" s="412"/>
      <c r="KUF522" s="412"/>
      <c r="KUG522" s="412"/>
      <c r="KUH522" s="412"/>
      <c r="KUI522" s="412"/>
      <c r="KUJ522" s="412"/>
      <c r="KUK522" s="412"/>
      <c r="KUL522" s="412"/>
      <c r="KUM522" s="412"/>
      <c r="KUN522" s="412"/>
      <c r="KUO522" s="412"/>
      <c r="KUP522" s="412"/>
      <c r="KUQ522" s="412"/>
      <c r="KUR522" s="412"/>
      <c r="KUS522" s="412"/>
      <c r="KUT522" s="412"/>
      <c r="KUU522" s="412"/>
      <c r="KUV522" s="412"/>
      <c r="KUW522" s="412"/>
      <c r="KUX522" s="412"/>
      <c r="KUY522" s="412"/>
      <c r="KUZ522" s="412"/>
      <c r="KVA522" s="412"/>
      <c r="KVB522" s="412"/>
      <c r="KVC522" s="412"/>
      <c r="KVD522" s="412"/>
      <c r="KVE522" s="412"/>
      <c r="KVF522" s="413"/>
      <c r="KVG522" s="413"/>
      <c r="KVH522" s="413"/>
      <c r="KVI522" s="413"/>
      <c r="KVJ522" s="413"/>
      <c r="KVK522" s="413"/>
      <c r="KVL522" s="413"/>
      <c r="KVM522" s="413"/>
      <c r="KVN522" s="413"/>
      <c r="KVO522" s="413"/>
      <c r="KVP522" s="413"/>
      <c r="KVQ522" s="413"/>
      <c r="KVR522" s="413"/>
      <c r="KVS522" s="413"/>
      <c r="KVT522" s="413"/>
      <c r="KVU522" s="413"/>
      <c r="KVV522" s="413"/>
      <c r="KVW522" s="413"/>
      <c r="KVX522" s="413"/>
      <c r="KVY522" s="413"/>
      <c r="KVZ522" s="413"/>
      <c r="KWA522" s="413"/>
      <c r="KWB522" s="413"/>
      <c r="KWC522" s="413"/>
      <c r="KWD522" s="414"/>
      <c r="KWE522" s="414"/>
      <c r="KWF522" s="414"/>
      <c r="KWG522" s="414"/>
      <c r="KWH522" s="414"/>
      <c r="KWI522" s="413"/>
      <c r="KWJ522" s="413"/>
      <c r="KWK522" s="414"/>
      <c r="KWL522" s="414"/>
      <c r="KWM522" s="413"/>
      <c r="KWN522" s="413"/>
      <c r="KWO522" s="414"/>
      <c r="KWP522" s="414"/>
      <c r="KWQ522" s="413"/>
      <c r="KWR522" s="413"/>
      <c r="KWS522" s="413"/>
      <c r="KWT522" s="413"/>
      <c r="KWU522" s="413"/>
      <c r="KWV522" s="413"/>
      <c r="KWW522" s="413"/>
      <c r="KWX522" s="414"/>
      <c r="KWY522" s="414"/>
      <c r="KWZ522" s="413"/>
      <c r="KXA522" s="413"/>
      <c r="KXB522" s="414"/>
      <c r="KXC522" s="414"/>
      <c r="KXD522" s="413"/>
      <c r="KXE522" s="413"/>
      <c r="KXF522" s="413"/>
      <c r="KXG522" s="413"/>
      <c r="KXH522" s="413"/>
      <c r="KXI522" s="407"/>
      <c r="KXJ522" s="439"/>
      <c r="KXK522" s="413"/>
      <c r="KXL522" s="413"/>
      <c r="KXM522" s="413"/>
      <c r="KXN522" s="413"/>
      <c r="KXO522" s="413"/>
      <c r="KXP522" s="413"/>
      <c r="KXQ522" s="413"/>
      <c r="KXR522" s="412"/>
      <c r="KXS522" s="412"/>
      <c r="KXT522" s="412"/>
      <c r="KXU522" s="412"/>
      <c r="KXV522" s="412"/>
      <c r="KXW522" s="412"/>
      <c r="KXX522" s="412"/>
      <c r="KXY522" s="412"/>
      <c r="KXZ522" s="412"/>
      <c r="KYA522" s="412"/>
      <c r="KYB522" s="412"/>
      <c r="KYC522" s="412"/>
      <c r="KYD522" s="412"/>
      <c r="KYE522" s="412"/>
      <c r="KYF522" s="412"/>
      <c r="KYG522" s="412"/>
      <c r="KYH522" s="412"/>
      <c r="KYI522" s="412"/>
      <c r="KYJ522" s="412"/>
      <c r="KYK522" s="412"/>
      <c r="KYL522" s="412"/>
      <c r="KYM522" s="412"/>
      <c r="KYN522" s="412"/>
      <c r="KYO522" s="412"/>
      <c r="KYP522" s="412"/>
      <c r="KYQ522" s="412"/>
      <c r="KYR522" s="412"/>
      <c r="KYS522" s="412"/>
      <c r="KYT522" s="412"/>
      <c r="KYU522" s="412"/>
      <c r="KYV522" s="412"/>
      <c r="KYW522" s="412"/>
      <c r="KYX522" s="412"/>
      <c r="KYY522" s="412"/>
      <c r="KYZ522" s="412"/>
      <c r="KZA522" s="412"/>
      <c r="KZB522" s="412"/>
      <c r="KZC522" s="412"/>
      <c r="KZD522" s="412"/>
      <c r="KZE522" s="412"/>
      <c r="KZF522" s="412"/>
      <c r="KZG522" s="412"/>
      <c r="KZH522" s="412"/>
      <c r="KZI522" s="412"/>
      <c r="KZJ522" s="413"/>
      <c r="KZK522" s="413"/>
      <c r="KZL522" s="413"/>
      <c r="KZM522" s="413"/>
      <c r="KZN522" s="413"/>
      <c r="KZO522" s="413"/>
      <c r="KZP522" s="413"/>
      <c r="KZQ522" s="413"/>
      <c r="KZR522" s="413"/>
      <c r="KZS522" s="413"/>
      <c r="KZT522" s="413"/>
      <c r="KZU522" s="413"/>
      <c r="KZV522" s="413"/>
      <c r="KZW522" s="413"/>
      <c r="KZX522" s="413"/>
      <c r="KZY522" s="413"/>
      <c r="KZZ522" s="413"/>
      <c r="LAA522" s="413"/>
      <c r="LAB522" s="413"/>
      <c r="LAC522" s="413"/>
      <c r="LAD522" s="413"/>
      <c r="LAE522" s="413"/>
      <c r="LAF522" s="413"/>
      <c r="LAG522" s="413"/>
      <c r="LAH522" s="414"/>
      <c r="LAI522" s="414"/>
      <c r="LAJ522" s="414"/>
      <c r="LAK522" s="414"/>
      <c r="LAL522" s="414"/>
      <c r="LAM522" s="413"/>
      <c r="LAN522" s="413"/>
      <c r="LAO522" s="414"/>
      <c r="LAP522" s="414"/>
      <c r="LAQ522" s="413"/>
      <c r="LAR522" s="413"/>
      <c r="LAS522" s="414"/>
      <c r="LAT522" s="414"/>
      <c r="LAU522" s="413"/>
      <c r="LAV522" s="413"/>
      <c r="LAW522" s="413"/>
      <c r="LAX522" s="413"/>
      <c r="LAY522" s="413"/>
      <c r="LAZ522" s="413"/>
      <c r="LBA522" s="413"/>
      <c r="LBB522" s="414"/>
      <c r="LBC522" s="414"/>
      <c r="LBD522" s="413"/>
      <c r="LBE522" s="413"/>
      <c r="LBF522" s="414"/>
      <c r="LBG522" s="414"/>
      <c r="LBH522" s="413"/>
      <c r="LBI522" s="413"/>
      <c r="LBJ522" s="413"/>
      <c r="LBK522" s="413"/>
      <c r="LBL522" s="413"/>
      <c r="LBM522" s="407"/>
      <c r="LBN522" s="439"/>
      <c r="LBO522" s="413"/>
      <c r="LBP522" s="413"/>
      <c r="LBQ522" s="413"/>
      <c r="LBR522" s="413"/>
      <c r="LBS522" s="413"/>
      <c r="LBT522" s="413"/>
      <c r="LBU522" s="413"/>
      <c r="LBV522" s="412"/>
      <c r="LBW522" s="412"/>
      <c r="LBX522" s="412"/>
      <c r="LBY522" s="412"/>
      <c r="LBZ522" s="412"/>
      <c r="LCA522" s="412"/>
      <c r="LCB522" s="412"/>
      <c r="LCC522" s="412"/>
      <c r="LCD522" s="412"/>
      <c r="LCE522" s="412"/>
      <c r="LCF522" s="412"/>
      <c r="LCG522" s="412"/>
      <c r="LCH522" s="412"/>
      <c r="LCI522" s="412"/>
      <c r="LCJ522" s="412"/>
      <c r="LCK522" s="412"/>
      <c r="LCL522" s="412"/>
      <c r="LCM522" s="412"/>
      <c r="LCN522" s="412"/>
      <c r="LCO522" s="412"/>
      <c r="LCP522" s="412"/>
      <c r="LCQ522" s="412"/>
      <c r="LCR522" s="412"/>
      <c r="LCS522" s="412"/>
      <c r="LCT522" s="412"/>
      <c r="LCU522" s="412"/>
      <c r="LCV522" s="412"/>
      <c r="LCW522" s="412"/>
      <c r="LCX522" s="412"/>
      <c r="LCY522" s="412"/>
      <c r="LCZ522" s="412"/>
      <c r="LDA522" s="412"/>
      <c r="LDB522" s="412"/>
      <c r="LDC522" s="412"/>
      <c r="LDD522" s="412"/>
      <c r="LDE522" s="412"/>
      <c r="LDF522" s="412"/>
      <c r="LDG522" s="412"/>
      <c r="LDH522" s="412"/>
      <c r="LDI522" s="412"/>
      <c r="LDJ522" s="412"/>
      <c r="LDK522" s="412"/>
      <c r="LDL522" s="412"/>
      <c r="LDM522" s="412"/>
      <c r="LDN522" s="413"/>
      <c r="LDO522" s="413"/>
      <c r="LDP522" s="413"/>
      <c r="LDQ522" s="413"/>
      <c r="LDR522" s="413"/>
      <c r="LDS522" s="413"/>
      <c r="LDT522" s="413"/>
      <c r="LDU522" s="413"/>
      <c r="LDV522" s="413"/>
      <c r="LDW522" s="413"/>
      <c r="LDX522" s="413"/>
      <c r="LDY522" s="413"/>
      <c r="LDZ522" s="413"/>
      <c r="LEA522" s="413"/>
      <c r="LEB522" s="413"/>
      <c r="LEC522" s="413"/>
      <c r="LED522" s="413"/>
      <c r="LEE522" s="413"/>
      <c r="LEF522" s="413"/>
      <c r="LEG522" s="413"/>
      <c r="LEH522" s="413"/>
      <c r="LEI522" s="413"/>
      <c r="LEJ522" s="413"/>
      <c r="LEK522" s="413"/>
      <c r="LEL522" s="414"/>
      <c r="LEM522" s="414"/>
      <c r="LEN522" s="414"/>
      <c r="LEO522" s="414"/>
      <c r="LEP522" s="414"/>
      <c r="LEQ522" s="413"/>
      <c r="LER522" s="413"/>
      <c r="LES522" s="414"/>
      <c r="LET522" s="414"/>
      <c r="LEU522" s="413"/>
      <c r="LEV522" s="413"/>
      <c r="LEW522" s="414"/>
      <c r="LEX522" s="414"/>
      <c r="LEY522" s="413"/>
      <c r="LEZ522" s="413"/>
      <c r="LFA522" s="413"/>
      <c r="LFB522" s="413"/>
      <c r="LFC522" s="413"/>
      <c r="LFD522" s="413"/>
      <c r="LFE522" s="413"/>
      <c r="LFF522" s="414"/>
      <c r="LFG522" s="414"/>
      <c r="LFH522" s="413"/>
      <c r="LFI522" s="413"/>
      <c r="LFJ522" s="414"/>
      <c r="LFK522" s="414"/>
      <c r="LFL522" s="413"/>
      <c r="LFM522" s="413"/>
      <c r="LFN522" s="413"/>
      <c r="LFO522" s="413"/>
      <c r="LFP522" s="413"/>
      <c r="LFQ522" s="407"/>
      <c r="LFR522" s="439"/>
      <c r="LFS522" s="413"/>
      <c r="LFT522" s="413"/>
      <c r="LFU522" s="413"/>
      <c r="LFV522" s="413"/>
      <c r="LFW522" s="413"/>
      <c r="LFX522" s="413"/>
      <c r="LFY522" s="413"/>
      <c r="LFZ522" s="412"/>
      <c r="LGA522" s="412"/>
      <c r="LGB522" s="412"/>
      <c r="LGC522" s="412"/>
      <c r="LGD522" s="412"/>
      <c r="LGE522" s="412"/>
      <c r="LGF522" s="412"/>
      <c r="LGG522" s="412"/>
      <c r="LGH522" s="412"/>
      <c r="LGI522" s="412"/>
      <c r="LGJ522" s="412"/>
      <c r="LGK522" s="412"/>
      <c r="LGL522" s="412"/>
      <c r="LGM522" s="412"/>
      <c r="LGN522" s="412"/>
      <c r="LGO522" s="412"/>
      <c r="LGP522" s="412"/>
      <c r="LGQ522" s="412"/>
      <c r="LGR522" s="412"/>
      <c r="LGS522" s="412"/>
      <c r="LGT522" s="412"/>
      <c r="LGU522" s="412"/>
      <c r="LGV522" s="412"/>
      <c r="LGW522" s="412"/>
      <c r="LGX522" s="412"/>
      <c r="LGY522" s="412"/>
      <c r="LGZ522" s="412"/>
      <c r="LHA522" s="412"/>
      <c r="LHB522" s="412"/>
      <c r="LHC522" s="412"/>
      <c r="LHD522" s="412"/>
      <c r="LHE522" s="412"/>
      <c r="LHF522" s="412"/>
      <c r="LHG522" s="412"/>
      <c r="LHH522" s="412"/>
      <c r="LHI522" s="412"/>
      <c r="LHJ522" s="412"/>
      <c r="LHK522" s="412"/>
      <c r="LHL522" s="412"/>
      <c r="LHM522" s="412"/>
      <c r="LHN522" s="412"/>
      <c r="LHO522" s="412"/>
      <c r="LHP522" s="412"/>
      <c r="LHQ522" s="412"/>
      <c r="LHR522" s="413"/>
      <c r="LHS522" s="413"/>
      <c r="LHT522" s="413"/>
      <c r="LHU522" s="413"/>
      <c r="LHV522" s="413"/>
      <c r="LHW522" s="413"/>
      <c r="LHX522" s="413"/>
      <c r="LHY522" s="413"/>
      <c r="LHZ522" s="413"/>
      <c r="LIA522" s="413"/>
      <c r="LIB522" s="413"/>
      <c r="LIC522" s="413"/>
      <c r="LID522" s="413"/>
      <c r="LIE522" s="413"/>
      <c r="LIF522" s="413"/>
      <c r="LIG522" s="413"/>
      <c r="LIH522" s="413"/>
      <c r="LII522" s="413"/>
      <c r="LIJ522" s="413"/>
      <c r="LIK522" s="413"/>
      <c r="LIL522" s="413"/>
      <c r="LIM522" s="413"/>
      <c r="LIN522" s="413"/>
      <c r="LIO522" s="413"/>
      <c r="LIP522" s="414"/>
      <c r="LIQ522" s="414"/>
      <c r="LIR522" s="414"/>
      <c r="LIS522" s="414"/>
      <c r="LIT522" s="414"/>
      <c r="LIU522" s="413"/>
      <c r="LIV522" s="413"/>
      <c r="LIW522" s="414"/>
      <c r="LIX522" s="414"/>
      <c r="LIY522" s="413"/>
      <c r="LIZ522" s="413"/>
      <c r="LJA522" s="414"/>
      <c r="LJB522" s="414"/>
      <c r="LJC522" s="413"/>
      <c r="LJD522" s="413"/>
      <c r="LJE522" s="413"/>
      <c r="LJF522" s="413"/>
      <c r="LJG522" s="413"/>
      <c r="LJH522" s="413"/>
      <c r="LJI522" s="413"/>
      <c r="LJJ522" s="414"/>
      <c r="LJK522" s="414"/>
      <c r="LJL522" s="413"/>
      <c r="LJM522" s="413"/>
      <c r="LJN522" s="414"/>
      <c r="LJO522" s="414"/>
      <c r="LJP522" s="413"/>
      <c r="LJQ522" s="413"/>
      <c r="LJR522" s="413"/>
      <c r="LJS522" s="413"/>
      <c r="LJT522" s="413"/>
      <c r="LJU522" s="407"/>
      <c r="LJV522" s="439"/>
      <c r="LJW522" s="413"/>
      <c r="LJX522" s="413"/>
      <c r="LJY522" s="413"/>
      <c r="LJZ522" s="413"/>
      <c r="LKA522" s="413"/>
      <c r="LKB522" s="413"/>
      <c r="LKC522" s="413"/>
      <c r="LKD522" s="412"/>
      <c r="LKE522" s="412"/>
      <c r="LKF522" s="412"/>
      <c r="LKG522" s="412"/>
      <c r="LKH522" s="412"/>
      <c r="LKI522" s="412"/>
      <c r="LKJ522" s="412"/>
      <c r="LKK522" s="412"/>
      <c r="LKL522" s="412"/>
      <c r="LKM522" s="412"/>
      <c r="LKN522" s="412"/>
      <c r="LKO522" s="412"/>
      <c r="LKP522" s="412"/>
      <c r="LKQ522" s="412"/>
      <c r="LKR522" s="412"/>
      <c r="LKS522" s="412"/>
      <c r="LKT522" s="412"/>
      <c r="LKU522" s="412"/>
      <c r="LKV522" s="412"/>
      <c r="LKW522" s="412"/>
      <c r="LKX522" s="412"/>
      <c r="LKY522" s="412"/>
      <c r="LKZ522" s="412"/>
      <c r="LLA522" s="412"/>
      <c r="LLB522" s="412"/>
      <c r="LLC522" s="412"/>
      <c r="LLD522" s="412"/>
      <c r="LLE522" s="412"/>
      <c r="LLF522" s="412"/>
      <c r="LLG522" s="412"/>
      <c r="LLH522" s="412"/>
      <c r="LLI522" s="412"/>
      <c r="LLJ522" s="412"/>
      <c r="LLK522" s="412"/>
      <c r="LLL522" s="412"/>
      <c r="LLM522" s="412"/>
      <c r="LLN522" s="412"/>
      <c r="LLO522" s="412"/>
      <c r="LLP522" s="412"/>
      <c r="LLQ522" s="412"/>
      <c r="LLR522" s="412"/>
      <c r="LLS522" s="412"/>
      <c r="LLT522" s="412"/>
      <c r="LLU522" s="412"/>
      <c r="LLV522" s="413"/>
      <c r="LLW522" s="413"/>
      <c r="LLX522" s="413"/>
      <c r="LLY522" s="413"/>
      <c r="LLZ522" s="413"/>
      <c r="LMA522" s="413"/>
      <c r="LMB522" s="413"/>
      <c r="LMC522" s="413"/>
      <c r="LMD522" s="413"/>
      <c r="LME522" s="413"/>
      <c r="LMF522" s="413"/>
      <c r="LMG522" s="413"/>
      <c r="LMH522" s="413"/>
      <c r="LMI522" s="413"/>
      <c r="LMJ522" s="413"/>
      <c r="LMK522" s="413"/>
      <c r="LML522" s="413"/>
      <c r="LMM522" s="413"/>
      <c r="LMN522" s="413"/>
      <c r="LMO522" s="413"/>
      <c r="LMP522" s="413"/>
      <c r="LMQ522" s="413"/>
      <c r="LMR522" s="413"/>
      <c r="LMS522" s="413"/>
      <c r="LMT522" s="414"/>
      <c r="LMU522" s="414"/>
      <c r="LMV522" s="414"/>
      <c r="LMW522" s="414"/>
      <c r="LMX522" s="414"/>
      <c r="LMY522" s="413"/>
      <c r="LMZ522" s="413"/>
      <c r="LNA522" s="414"/>
      <c r="LNB522" s="414"/>
      <c r="LNC522" s="413"/>
      <c r="LND522" s="413"/>
      <c r="LNE522" s="414"/>
      <c r="LNF522" s="414"/>
      <c r="LNG522" s="413"/>
      <c r="LNH522" s="413"/>
      <c r="LNI522" s="413"/>
      <c r="LNJ522" s="413"/>
      <c r="LNK522" s="413"/>
      <c r="LNL522" s="413"/>
      <c r="LNM522" s="413"/>
      <c r="LNN522" s="414"/>
      <c r="LNO522" s="414"/>
      <c r="LNP522" s="413"/>
      <c r="LNQ522" s="413"/>
      <c r="LNR522" s="414"/>
      <c r="LNS522" s="414"/>
      <c r="LNT522" s="413"/>
      <c r="LNU522" s="413"/>
      <c r="LNV522" s="413"/>
      <c r="LNW522" s="413"/>
      <c r="LNX522" s="413"/>
      <c r="LNY522" s="407"/>
      <c r="LNZ522" s="439"/>
      <c r="LOA522" s="413"/>
      <c r="LOB522" s="413"/>
      <c r="LOC522" s="413"/>
      <c r="LOD522" s="413"/>
      <c r="LOE522" s="413"/>
      <c r="LOF522" s="413"/>
      <c r="LOG522" s="413"/>
      <c r="LOH522" s="412"/>
      <c r="LOI522" s="412"/>
      <c r="LOJ522" s="412"/>
      <c r="LOK522" s="412"/>
      <c r="LOL522" s="412"/>
      <c r="LOM522" s="412"/>
      <c r="LON522" s="412"/>
      <c r="LOO522" s="412"/>
      <c r="LOP522" s="412"/>
      <c r="LOQ522" s="412"/>
      <c r="LOR522" s="412"/>
      <c r="LOS522" s="412"/>
      <c r="LOT522" s="412"/>
      <c r="LOU522" s="412"/>
      <c r="LOV522" s="412"/>
      <c r="LOW522" s="412"/>
      <c r="LOX522" s="412"/>
      <c r="LOY522" s="412"/>
      <c r="LOZ522" s="412"/>
      <c r="LPA522" s="412"/>
      <c r="LPB522" s="412"/>
      <c r="LPC522" s="412"/>
      <c r="LPD522" s="412"/>
      <c r="LPE522" s="412"/>
      <c r="LPF522" s="412"/>
      <c r="LPG522" s="412"/>
      <c r="LPH522" s="412"/>
      <c r="LPI522" s="412"/>
      <c r="LPJ522" s="412"/>
      <c r="LPK522" s="412"/>
      <c r="LPL522" s="412"/>
      <c r="LPM522" s="412"/>
      <c r="LPN522" s="412"/>
      <c r="LPO522" s="412"/>
      <c r="LPP522" s="412"/>
      <c r="LPQ522" s="412"/>
      <c r="LPR522" s="412"/>
      <c r="LPS522" s="412"/>
      <c r="LPT522" s="412"/>
      <c r="LPU522" s="412"/>
      <c r="LPV522" s="412"/>
      <c r="LPW522" s="412"/>
      <c r="LPX522" s="412"/>
      <c r="LPY522" s="412"/>
      <c r="LPZ522" s="413"/>
      <c r="LQA522" s="413"/>
      <c r="LQB522" s="413"/>
      <c r="LQC522" s="413"/>
      <c r="LQD522" s="413"/>
      <c r="LQE522" s="413"/>
      <c r="LQF522" s="413"/>
      <c r="LQG522" s="413"/>
      <c r="LQH522" s="413"/>
      <c r="LQI522" s="413"/>
      <c r="LQJ522" s="413"/>
      <c r="LQK522" s="413"/>
      <c r="LQL522" s="413"/>
      <c r="LQM522" s="413"/>
      <c r="LQN522" s="413"/>
      <c r="LQO522" s="413"/>
      <c r="LQP522" s="413"/>
      <c r="LQQ522" s="413"/>
      <c r="LQR522" s="413"/>
      <c r="LQS522" s="413"/>
      <c r="LQT522" s="413"/>
      <c r="LQU522" s="413"/>
      <c r="LQV522" s="413"/>
      <c r="LQW522" s="413"/>
      <c r="LQX522" s="414"/>
      <c r="LQY522" s="414"/>
      <c r="LQZ522" s="414"/>
      <c r="LRA522" s="414"/>
      <c r="LRB522" s="414"/>
      <c r="LRC522" s="413"/>
      <c r="LRD522" s="413"/>
      <c r="LRE522" s="414"/>
      <c r="LRF522" s="414"/>
      <c r="LRG522" s="413"/>
      <c r="LRH522" s="413"/>
      <c r="LRI522" s="414"/>
      <c r="LRJ522" s="414"/>
      <c r="LRK522" s="413"/>
      <c r="LRL522" s="413"/>
      <c r="LRM522" s="413"/>
      <c r="LRN522" s="413"/>
      <c r="LRO522" s="413"/>
      <c r="LRP522" s="413"/>
      <c r="LRQ522" s="413"/>
      <c r="LRR522" s="414"/>
      <c r="LRS522" s="414"/>
      <c r="LRT522" s="413"/>
      <c r="LRU522" s="413"/>
      <c r="LRV522" s="414"/>
      <c r="LRW522" s="414"/>
      <c r="LRX522" s="413"/>
      <c r="LRY522" s="413"/>
      <c r="LRZ522" s="413"/>
      <c r="LSA522" s="413"/>
      <c r="LSB522" s="413"/>
      <c r="LSC522" s="407"/>
      <c r="LSD522" s="439"/>
      <c r="LSE522" s="413"/>
      <c r="LSF522" s="413"/>
      <c r="LSG522" s="413"/>
      <c r="LSH522" s="413"/>
      <c r="LSI522" s="413"/>
      <c r="LSJ522" s="413"/>
      <c r="LSK522" s="413"/>
      <c r="LSL522" s="412"/>
      <c r="LSM522" s="412"/>
      <c r="LSN522" s="412"/>
      <c r="LSO522" s="412"/>
      <c r="LSP522" s="412"/>
      <c r="LSQ522" s="412"/>
      <c r="LSR522" s="412"/>
      <c r="LSS522" s="412"/>
      <c r="LST522" s="412"/>
      <c r="LSU522" s="412"/>
      <c r="LSV522" s="412"/>
      <c r="LSW522" s="412"/>
      <c r="LSX522" s="412"/>
      <c r="LSY522" s="412"/>
      <c r="LSZ522" s="412"/>
      <c r="LTA522" s="412"/>
      <c r="LTB522" s="412"/>
      <c r="LTC522" s="412"/>
      <c r="LTD522" s="412"/>
      <c r="LTE522" s="412"/>
      <c r="LTF522" s="412"/>
      <c r="LTG522" s="412"/>
      <c r="LTH522" s="412"/>
      <c r="LTI522" s="412"/>
      <c r="LTJ522" s="412"/>
      <c r="LTK522" s="412"/>
      <c r="LTL522" s="412"/>
      <c r="LTM522" s="412"/>
      <c r="LTN522" s="412"/>
      <c r="LTO522" s="412"/>
      <c r="LTP522" s="412"/>
      <c r="LTQ522" s="412"/>
      <c r="LTR522" s="412"/>
      <c r="LTS522" s="412"/>
      <c r="LTT522" s="412"/>
      <c r="LTU522" s="412"/>
      <c r="LTV522" s="412"/>
      <c r="LTW522" s="412"/>
      <c r="LTX522" s="412"/>
      <c r="LTY522" s="412"/>
      <c r="LTZ522" s="412"/>
      <c r="LUA522" s="412"/>
      <c r="LUB522" s="412"/>
      <c r="LUC522" s="412"/>
      <c r="LUD522" s="413"/>
      <c r="LUE522" s="413"/>
      <c r="LUF522" s="413"/>
      <c r="LUG522" s="413"/>
      <c r="LUH522" s="413"/>
      <c r="LUI522" s="413"/>
      <c r="LUJ522" s="413"/>
      <c r="LUK522" s="413"/>
      <c r="LUL522" s="413"/>
      <c r="LUM522" s="413"/>
      <c r="LUN522" s="413"/>
      <c r="LUO522" s="413"/>
      <c r="LUP522" s="413"/>
      <c r="LUQ522" s="413"/>
      <c r="LUR522" s="413"/>
      <c r="LUS522" s="413"/>
      <c r="LUT522" s="413"/>
      <c r="LUU522" s="413"/>
      <c r="LUV522" s="413"/>
      <c r="LUW522" s="413"/>
      <c r="LUX522" s="413"/>
      <c r="LUY522" s="413"/>
      <c r="LUZ522" s="413"/>
      <c r="LVA522" s="413"/>
      <c r="LVB522" s="414"/>
      <c r="LVC522" s="414"/>
      <c r="LVD522" s="414"/>
      <c r="LVE522" s="414"/>
      <c r="LVF522" s="414"/>
      <c r="LVG522" s="413"/>
      <c r="LVH522" s="413"/>
      <c r="LVI522" s="414"/>
      <c r="LVJ522" s="414"/>
      <c r="LVK522" s="413"/>
      <c r="LVL522" s="413"/>
      <c r="LVM522" s="414"/>
      <c r="LVN522" s="414"/>
      <c r="LVO522" s="413"/>
      <c r="LVP522" s="413"/>
      <c r="LVQ522" s="413"/>
      <c r="LVR522" s="413"/>
      <c r="LVS522" s="413"/>
      <c r="LVT522" s="413"/>
      <c r="LVU522" s="413"/>
      <c r="LVV522" s="414"/>
      <c r="LVW522" s="414"/>
      <c r="LVX522" s="413"/>
      <c r="LVY522" s="413"/>
      <c r="LVZ522" s="414"/>
      <c r="LWA522" s="414"/>
      <c r="LWB522" s="413"/>
      <c r="LWC522" s="413"/>
      <c r="LWD522" s="413"/>
      <c r="LWE522" s="413"/>
      <c r="LWF522" s="413"/>
      <c r="LWG522" s="407"/>
      <c r="LWH522" s="439"/>
      <c r="LWI522" s="413"/>
      <c r="LWJ522" s="413"/>
      <c r="LWK522" s="413"/>
      <c r="LWL522" s="413"/>
      <c r="LWM522" s="413"/>
      <c r="LWN522" s="413"/>
      <c r="LWO522" s="413"/>
      <c r="LWP522" s="412"/>
      <c r="LWQ522" s="412"/>
      <c r="LWR522" s="412"/>
      <c r="LWS522" s="412"/>
      <c r="LWT522" s="412"/>
      <c r="LWU522" s="412"/>
      <c r="LWV522" s="412"/>
      <c r="LWW522" s="412"/>
      <c r="LWX522" s="412"/>
      <c r="LWY522" s="412"/>
      <c r="LWZ522" s="412"/>
      <c r="LXA522" s="412"/>
      <c r="LXB522" s="412"/>
      <c r="LXC522" s="412"/>
      <c r="LXD522" s="412"/>
      <c r="LXE522" s="412"/>
      <c r="LXF522" s="412"/>
      <c r="LXG522" s="412"/>
      <c r="LXH522" s="412"/>
      <c r="LXI522" s="412"/>
      <c r="LXJ522" s="412"/>
      <c r="LXK522" s="412"/>
      <c r="LXL522" s="412"/>
      <c r="LXM522" s="412"/>
      <c r="LXN522" s="412"/>
      <c r="LXO522" s="412"/>
      <c r="LXP522" s="412"/>
      <c r="LXQ522" s="412"/>
      <c r="LXR522" s="412"/>
      <c r="LXS522" s="412"/>
      <c r="LXT522" s="412"/>
      <c r="LXU522" s="412"/>
      <c r="LXV522" s="412"/>
      <c r="LXW522" s="412"/>
      <c r="LXX522" s="412"/>
      <c r="LXY522" s="412"/>
      <c r="LXZ522" s="412"/>
      <c r="LYA522" s="412"/>
      <c r="LYB522" s="412"/>
      <c r="LYC522" s="412"/>
      <c r="LYD522" s="412"/>
      <c r="LYE522" s="412"/>
      <c r="LYF522" s="412"/>
      <c r="LYG522" s="412"/>
      <c r="LYH522" s="413"/>
      <c r="LYI522" s="413"/>
      <c r="LYJ522" s="413"/>
      <c r="LYK522" s="413"/>
      <c r="LYL522" s="413"/>
      <c r="LYM522" s="413"/>
      <c r="LYN522" s="413"/>
      <c r="LYO522" s="413"/>
      <c r="LYP522" s="413"/>
      <c r="LYQ522" s="413"/>
      <c r="LYR522" s="413"/>
      <c r="LYS522" s="413"/>
      <c r="LYT522" s="413"/>
      <c r="LYU522" s="413"/>
      <c r="LYV522" s="413"/>
      <c r="LYW522" s="413"/>
      <c r="LYX522" s="413"/>
      <c r="LYY522" s="413"/>
      <c r="LYZ522" s="413"/>
      <c r="LZA522" s="413"/>
      <c r="LZB522" s="413"/>
      <c r="LZC522" s="413"/>
      <c r="LZD522" s="413"/>
      <c r="LZE522" s="413"/>
      <c r="LZF522" s="414"/>
      <c r="LZG522" s="414"/>
      <c r="LZH522" s="414"/>
      <c r="LZI522" s="414"/>
      <c r="LZJ522" s="414"/>
      <c r="LZK522" s="413"/>
      <c r="LZL522" s="413"/>
      <c r="LZM522" s="414"/>
      <c r="LZN522" s="414"/>
      <c r="LZO522" s="413"/>
      <c r="LZP522" s="413"/>
      <c r="LZQ522" s="414"/>
      <c r="LZR522" s="414"/>
      <c r="LZS522" s="413"/>
      <c r="LZT522" s="413"/>
      <c r="LZU522" s="413"/>
      <c r="LZV522" s="413"/>
      <c r="LZW522" s="413"/>
      <c r="LZX522" s="413"/>
      <c r="LZY522" s="413"/>
      <c r="LZZ522" s="414"/>
      <c r="MAA522" s="414"/>
      <c r="MAB522" s="413"/>
      <c r="MAC522" s="413"/>
      <c r="MAD522" s="414"/>
      <c r="MAE522" s="414"/>
      <c r="MAF522" s="413"/>
      <c r="MAG522" s="413"/>
      <c r="MAH522" s="413"/>
      <c r="MAI522" s="413"/>
      <c r="MAJ522" s="413"/>
      <c r="MAK522" s="407"/>
      <c r="MAL522" s="439"/>
      <c r="MAM522" s="413"/>
      <c r="MAN522" s="413"/>
      <c r="MAO522" s="413"/>
      <c r="MAP522" s="413"/>
      <c r="MAQ522" s="413"/>
      <c r="MAR522" s="413"/>
      <c r="MAS522" s="413"/>
      <c r="MAT522" s="412"/>
      <c r="MAU522" s="412"/>
      <c r="MAV522" s="412"/>
      <c r="MAW522" s="412"/>
      <c r="MAX522" s="412"/>
      <c r="MAY522" s="412"/>
      <c r="MAZ522" s="412"/>
      <c r="MBA522" s="412"/>
      <c r="MBB522" s="412"/>
      <c r="MBC522" s="412"/>
      <c r="MBD522" s="412"/>
      <c r="MBE522" s="412"/>
      <c r="MBF522" s="412"/>
      <c r="MBG522" s="412"/>
      <c r="MBH522" s="412"/>
      <c r="MBI522" s="412"/>
      <c r="MBJ522" s="412"/>
      <c r="MBK522" s="412"/>
      <c r="MBL522" s="412"/>
      <c r="MBM522" s="412"/>
      <c r="MBN522" s="412"/>
      <c r="MBO522" s="412"/>
      <c r="MBP522" s="412"/>
      <c r="MBQ522" s="412"/>
      <c r="MBR522" s="412"/>
      <c r="MBS522" s="412"/>
      <c r="MBT522" s="412"/>
      <c r="MBU522" s="412"/>
      <c r="MBV522" s="412"/>
      <c r="MBW522" s="412"/>
      <c r="MBX522" s="412"/>
      <c r="MBY522" s="412"/>
      <c r="MBZ522" s="412"/>
      <c r="MCA522" s="412"/>
      <c r="MCB522" s="412"/>
      <c r="MCC522" s="412"/>
      <c r="MCD522" s="412"/>
      <c r="MCE522" s="412"/>
      <c r="MCF522" s="412"/>
      <c r="MCG522" s="412"/>
      <c r="MCH522" s="412"/>
      <c r="MCI522" s="412"/>
      <c r="MCJ522" s="412"/>
      <c r="MCK522" s="412"/>
      <c r="MCL522" s="413"/>
      <c r="MCM522" s="413"/>
      <c r="MCN522" s="413"/>
      <c r="MCO522" s="413"/>
      <c r="MCP522" s="413"/>
      <c r="MCQ522" s="413"/>
      <c r="MCR522" s="413"/>
      <c r="MCS522" s="413"/>
      <c r="MCT522" s="413"/>
      <c r="MCU522" s="413"/>
      <c r="MCV522" s="413"/>
      <c r="MCW522" s="413"/>
      <c r="MCX522" s="413"/>
      <c r="MCY522" s="413"/>
      <c r="MCZ522" s="413"/>
      <c r="MDA522" s="413"/>
      <c r="MDB522" s="413"/>
      <c r="MDC522" s="413"/>
      <c r="MDD522" s="413"/>
      <c r="MDE522" s="413"/>
      <c r="MDF522" s="413"/>
      <c r="MDG522" s="413"/>
      <c r="MDH522" s="413"/>
      <c r="MDI522" s="413"/>
      <c r="MDJ522" s="414"/>
      <c r="MDK522" s="414"/>
      <c r="MDL522" s="414"/>
      <c r="MDM522" s="414"/>
      <c r="MDN522" s="414"/>
      <c r="MDO522" s="413"/>
      <c r="MDP522" s="413"/>
      <c r="MDQ522" s="414"/>
      <c r="MDR522" s="414"/>
      <c r="MDS522" s="413"/>
      <c r="MDT522" s="413"/>
      <c r="MDU522" s="414"/>
      <c r="MDV522" s="414"/>
      <c r="MDW522" s="413"/>
      <c r="MDX522" s="413"/>
      <c r="MDY522" s="413"/>
      <c r="MDZ522" s="413"/>
      <c r="MEA522" s="413"/>
      <c r="MEB522" s="413"/>
      <c r="MEC522" s="413"/>
      <c r="MED522" s="414"/>
      <c r="MEE522" s="414"/>
      <c r="MEF522" s="413"/>
      <c r="MEG522" s="413"/>
      <c r="MEH522" s="414"/>
      <c r="MEI522" s="414"/>
      <c r="MEJ522" s="413"/>
      <c r="MEK522" s="413"/>
      <c r="MEL522" s="413"/>
      <c r="MEM522" s="413"/>
      <c r="MEN522" s="413"/>
      <c r="MEO522" s="407"/>
      <c r="MEP522" s="439"/>
      <c r="MEQ522" s="413"/>
      <c r="MER522" s="413"/>
      <c r="MES522" s="413"/>
      <c r="MET522" s="413"/>
      <c r="MEU522" s="413"/>
      <c r="MEV522" s="413"/>
      <c r="MEW522" s="413"/>
      <c r="MEX522" s="412"/>
      <c r="MEY522" s="412"/>
      <c r="MEZ522" s="412"/>
      <c r="MFA522" s="412"/>
      <c r="MFB522" s="412"/>
      <c r="MFC522" s="412"/>
      <c r="MFD522" s="412"/>
      <c r="MFE522" s="412"/>
      <c r="MFF522" s="412"/>
      <c r="MFG522" s="412"/>
      <c r="MFH522" s="412"/>
      <c r="MFI522" s="412"/>
      <c r="MFJ522" s="412"/>
      <c r="MFK522" s="412"/>
      <c r="MFL522" s="412"/>
      <c r="MFM522" s="412"/>
      <c r="MFN522" s="412"/>
      <c r="MFO522" s="412"/>
      <c r="MFP522" s="412"/>
      <c r="MFQ522" s="412"/>
      <c r="MFR522" s="412"/>
      <c r="MFS522" s="412"/>
      <c r="MFT522" s="412"/>
      <c r="MFU522" s="412"/>
      <c r="MFV522" s="412"/>
      <c r="MFW522" s="412"/>
      <c r="MFX522" s="412"/>
      <c r="MFY522" s="412"/>
      <c r="MFZ522" s="412"/>
      <c r="MGA522" s="412"/>
      <c r="MGB522" s="412"/>
      <c r="MGC522" s="412"/>
      <c r="MGD522" s="412"/>
      <c r="MGE522" s="412"/>
      <c r="MGF522" s="412"/>
      <c r="MGG522" s="412"/>
      <c r="MGH522" s="412"/>
      <c r="MGI522" s="412"/>
      <c r="MGJ522" s="412"/>
      <c r="MGK522" s="412"/>
      <c r="MGL522" s="412"/>
      <c r="MGM522" s="412"/>
      <c r="MGN522" s="412"/>
      <c r="MGO522" s="412"/>
      <c r="MGP522" s="413"/>
      <c r="MGQ522" s="413"/>
      <c r="MGR522" s="413"/>
      <c r="MGS522" s="413"/>
      <c r="MGT522" s="413"/>
      <c r="MGU522" s="413"/>
      <c r="MGV522" s="413"/>
      <c r="MGW522" s="413"/>
      <c r="MGX522" s="413"/>
      <c r="MGY522" s="413"/>
      <c r="MGZ522" s="413"/>
      <c r="MHA522" s="413"/>
      <c r="MHB522" s="413"/>
      <c r="MHC522" s="413"/>
      <c r="MHD522" s="413"/>
      <c r="MHE522" s="413"/>
      <c r="MHF522" s="413"/>
      <c r="MHG522" s="413"/>
      <c r="MHH522" s="413"/>
      <c r="MHI522" s="413"/>
      <c r="MHJ522" s="413"/>
      <c r="MHK522" s="413"/>
      <c r="MHL522" s="413"/>
      <c r="MHM522" s="413"/>
      <c r="MHN522" s="414"/>
      <c r="MHO522" s="414"/>
      <c r="MHP522" s="414"/>
      <c r="MHQ522" s="414"/>
      <c r="MHR522" s="414"/>
      <c r="MHS522" s="413"/>
      <c r="MHT522" s="413"/>
      <c r="MHU522" s="414"/>
      <c r="MHV522" s="414"/>
      <c r="MHW522" s="413"/>
      <c r="MHX522" s="413"/>
      <c r="MHY522" s="414"/>
      <c r="MHZ522" s="414"/>
      <c r="MIA522" s="413"/>
      <c r="MIB522" s="413"/>
      <c r="MIC522" s="413"/>
      <c r="MID522" s="413"/>
      <c r="MIE522" s="413"/>
      <c r="MIF522" s="413"/>
      <c r="MIG522" s="413"/>
      <c r="MIH522" s="414"/>
      <c r="MII522" s="414"/>
      <c r="MIJ522" s="413"/>
      <c r="MIK522" s="413"/>
      <c r="MIL522" s="414"/>
      <c r="MIM522" s="414"/>
      <c r="MIN522" s="413"/>
      <c r="MIO522" s="413"/>
      <c r="MIP522" s="413"/>
      <c r="MIQ522" s="413"/>
      <c r="MIR522" s="413"/>
      <c r="MIS522" s="407"/>
      <c r="MIT522" s="439"/>
      <c r="MIU522" s="413"/>
      <c r="MIV522" s="413"/>
      <c r="MIW522" s="413"/>
      <c r="MIX522" s="413"/>
      <c r="MIY522" s="413"/>
      <c r="MIZ522" s="413"/>
      <c r="MJA522" s="413"/>
      <c r="MJB522" s="412"/>
      <c r="MJC522" s="412"/>
      <c r="MJD522" s="412"/>
      <c r="MJE522" s="412"/>
      <c r="MJF522" s="412"/>
      <c r="MJG522" s="412"/>
      <c r="MJH522" s="412"/>
      <c r="MJI522" s="412"/>
      <c r="MJJ522" s="412"/>
      <c r="MJK522" s="412"/>
      <c r="MJL522" s="412"/>
      <c r="MJM522" s="412"/>
      <c r="MJN522" s="412"/>
      <c r="MJO522" s="412"/>
      <c r="MJP522" s="412"/>
      <c r="MJQ522" s="412"/>
      <c r="MJR522" s="412"/>
      <c r="MJS522" s="412"/>
      <c r="MJT522" s="412"/>
      <c r="MJU522" s="412"/>
      <c r="MJV522" s="412"/>
      <c r="MJW522" s="412"/>
      <c r="MJX522" s="412"/>
      <c r="MJY522" s="412"/>
      <c r="MJZ522" s="412"/>
      <c r="MKA522" s="412"/>
      <c r="MKB522" s="412"/>
      <c r="MKC522" s="412"/>
      <c r="MKD522" s="412"/>
      <c r="MKE522" s="412"/>
      <c r="MKF522" s="412"/>
      <c r="MKG522" s="412"/>
      <c r="MKH522" s="412"/>
      <c r="MKI522" s="412"/>
      <c r="MKJ522" s="412"/>
      <c r="MKK522" s="412"/>
      <c r="MKL522" s="412"/>
      <c r="MKM522" s="412"/>
      <c r="MKN522" s="412"/>
      <c r="MKO522" s="412"/>
      <c r="MKP522" s="412"/>
      <c r="MKQ522" s="412"/>
      <c r="MKR522" s="412"/>
      <c r="MKS522" s="412"/>
      <c r="MKT522" s="413"/>
      <c r="MKU522" s="413"/>
      <c r="MKV522" s="413"/>
      <c r="MKW522" s="413"/>
      <c r="MKX522" s="413"/>
      <c r="MKY522" s="413"/>
      <c r="MKZ522" s="413"/>
      <c r="MLA522" s="413"/>
      <c r="MLB522" s="413"/>
      <c r="MLC522" s="413"/>
      <c r="MLD522" s="413"/>
      <c r="MLE522" s="413"/>
      <c r="MLF522" s="413"/>
      <c r="MLG522" s="413"/>
      <c r="MLH522" s="413"/>
      <c r="MLI522" s="413"/>
      <c r="MLJ522" s="413"/>
      <c r="MLK522" s="413"/>
      <c r="MLL522" s="413"/>
      <c r="MLM522" s="413"/>
      <c r="MLN522" s="413"/>
      <c r="MLO522" s="413"/>
      <c r="MLP522" s="413"/>
      <c r="MLQ522" s="413"/>
      <c r="MLR522" s="414"/>
      <c r="MLS522" s="414"/>
      <c r="MLT522" s="414"/>
      <c r="MLU522" s="414"/>
      <c r="MLV522" s="414"/>
      <c r="MLW522" s="413"/>
      <c r="MLX522" s="413"/>
      <c r="MLY522" s="414"/>
      <c r="MLZ522" s="414"/>
      <c r="MMA522" s="413"/>
      <c r="MMB522" s="413"/>
      <c r="MMC522" s="414"/>
      <c r="MMD522" s="414"/>
      <c r="MME522" s="413"/>
      <c r="MMF522" s="413"/>
      <c r="MMG522" s="413"/>
      <c r="MMH522" s="413"/>
      <c r="MMI522" s="413"/>
      <c r="MMJ522" s="413"/>
      <c r="MMK522" s="413"/>
      <c r="MML522" s="414"/>
      <c r="MMM522" s="414"/>
      <c r="MMN522" s="413"/>
      <c r="MMO522" s="413"/>
      <c r="MMP522" s="414"/>
      <c r="MMQ522" s="414"/>
      <c r="MMR522" s="413"/>
      <c r="MMS522" s="413"/>
      <c r="MMT522" s="413"/>
      <c r="MMU522" s="413"/>
      <c r="MMV522" s="413"/>
      <c r="MMW522" s="407"/>
      <c r="MMX522" s="439"/>
      <c r="MMY522" s="413"/>
      <c r="MMZ522" s="413"/>
      <c r="MNA522" s="413"/>
      <c r="MNB522" s="413"/>
      <c r="MNC522" s="413"/>
      <c r="MND522" s="413"/>
      <c r="MNE522" s="413"/>
      <c r="MNF522" s="412"/>
      <c r="MNG522" s="412"/>
      <c r="MNH522" s="412"/>
      <c r="MNI522" s="412"/>
      <c r="MNJ522" s="412"/>
      <c r="MNK522" s="412"/>
      <c r="MNL522" s="412"/>
      <c r="MNM522" s="412"/>
      <c r="MNN522" s="412"/>
      <c r="MNO522" s="412"/>
      <c r="MNP522" s="412"/>
      <c r="MNQ522" s="412"/>
      <c r="MNR522" s="412"/>
      <c r="MNS522" s="412"/>
      <c r="MNT522" s="412"/>
      <c r="MNU522" s="412"/>
      <c r="MNV522" s="412"/>
      <c r="MNW522" s="412"/>
      <c r="MNX522" s="412"/>
      <c r="MNY522" s="412"/>
      <c r="MNZ522" s="412"/>
      <c r="MOA522" s="412"/>
      <c r="MOB522" s="412"/>
      <c r="MOC522" s="412"/>
      <c r="MOD522" s="412"/>
      <c r="MOE522" s="412"/>
      <c r="MOF522" s="412"/>
      <c r="MOG522" s="412"/>
      <c r="MOH522" s="412"/>
      <c r="MOI522" s="412"/>
      <c r="MOJ522" s="412"/>
      <c r="MOK522" s="412"/>
      <c r="MOL522" s="412"/>
      <c r="MOM522" s="412"/>
      <c r="MON522" s="412"/>
      <c r="MOO522" s="412"/>
      <c r="MOP522" s="412"/>
      <c r="MOQ522" s="412"/>
      <c r="MOR522" s="412"/>
      <c r="MOS522" s="412"/>
      <c r="MOT522" s="412"/>
      <c r="MOU522" s="412"/>
      <c r="MOV522" s="412"/>
      <c r="MOW522" s="412"/>
      <c r="MOX522" s="413"/>
      <c r="MOY522" s="413"/>
      <c r="MOZ522" s="413"/>
      <c r="MPA522" s="413"/>
      <c r="MPB522" s="413"/>
      <c r="MPC522" s="413"/>
      <c r="MPD522" s="413"/>
      <c r="MPE522" s="413"/>
      <c r="MPF522" s="413"/>
      <c r="MPG522" s="413"/>
      <c r="MPH522" s="413"/>
      <c r="MPI522" s="413"/>
      <c r="MPJ522" s="413"/>
      <c r="MPK522" s="413"/>
      <c r="MPL522" s="413"/>
      <c r="MPM522" s="413"/>
      <c r="MPN522" s="413"/>
      <c r="MPO522" s="413"/>
      <c r="MPP522" s="413"/>
      <c r="MPQ522" s="413"/>
      <c r="MPR522" s="413"/>
      <c r="MPS522" s="413"/>
      <c r="MPT522" s="413"/>
      <c r="MPU522" s="413"/>
      <c r="MPV522" s="414"/>
      <c r="MPW522" s="414"/>
      <c r="MPX522" s="414"/>
      <c r="MPY522" s="414"/>
      <c r="MPZ522" s="414"/>
      <c r="MQA522" s="413"/>
      <c r="MQB522" s="413"/>
      <c r="MQC522" s="414"/>
      <c r="MQD522" s="414"/>
      <c r="MQE522" s="413"/>
      <c r="MQF522" s="413"/>
      <c r="MQG522" s="414"/>
      <c r="MQH522" s="414"/>
      <c r="MQI522" s="413"/>
      <c r="MQJ522" s="413"/>
      <c r="MQK522" s="413"/>
      <c r="MQL522" s="413"/>
      <c r="MQM522" s="413"/>
      <c r="MQN522" s="413"/>
      <c r="MQO522" s="413"/>
      <c r="MQP522" s="414"/>
      <c r="MQQ522" s="414"/>
      <c r="MQR522" s="413"/>
      <c r="MQS522" s="413"/>
      <c r="MQT522" s="414"/>
      <c r="MQU522" s="414"/>
      <c r="MQV522" s="413"/>
      <c r="MQW522" s="413"/>
      <c r="MQX522" s="413"/>
      <c r="MQY522" s="413"/>
      <c r="MQZ522" s="413"/>
      <c r="MRA522" s="407"/>
      <c r="MRB522" s="439"/>
      <c r="MRC522" s="413"/>
      <c r="MRD522" s="413"/>
      <c r="MRE522" s="413"/>
      <c r="MRF522" s="413"/>
      <c r="MRG522" s="413"/>
      <c r="MRH522" s="413"/>
      <c r="MRI522" s="413"/>
      <c r="MRJ522" s="412"/>
      <c r="MRK522" s="412"/>
      <c r="MRL522" s="412"/>
      <c r="MRM522" s="412"/>
      <c r="MRN522" s="412"/>
      <c r="MRO522" s="412"/>
      <c r="MRP522" s="412"/>
      <c r="MRQ522" s="412"/>
      <c r="MRR522" s="412"/>
      <c r="MRS522" s="412"/>
      <c r="MRT522" s="412"/>
      <c r="MRU522" s="412"/>
      <c r="MRV522" s="412"/>
      <c r="MRW522" s="412"/>
      <c r="MRX522" s="412"/>
      <c r="MRY522" s="412"/>
      <c r="MRZ522" s="412"/>
      <c r="MSA522" s="412"/>
      <c r="MSB522" s="412"/>
      <c r="MSC522" s="412"/>
      <c r="MSD522" s="412"/>
      <c r="MSE522" s="412"/>
      <c r="MSF522" s="412"/>
      <c r="MSG522" s="412"/>
      <c r="MSH522" s="412"/>
      <c r="MSI522" s="412"/>
      <c r="MSJ522" s="412"/>
      <c r="MSK522" s="412"/>
      <c r="MSL522" s="412"/>
      <c r="MSM522" s="412"/>
      <c r="MSN522" s="412"/>
      <c r="MSO522" s="412"/>
      <c r="MSP522" s="412"/>
      <c r="MSQ522" s="412"/>
      <c r="MSR522" s="412"/>
      <c r="MSS522" s="412"/>
      <c r="MST522" s="412"/>
      <c r="MSU522" s="412"/>
      <c r="MSV522" s="412"/>
      <c r="MSW522" s="412"/>
      <c r="MSX522" s="412"/>
      <c r="MSY522" s="412"/>
      <c r="MSZ522" s="412"/>
      <c r="MTA522" s="412"/>
      <c r="MTB522" s="413"/>
      <c r="MTC522" s="413"/>
      <c r="MTD522" s="413"/>
      <c r="MTE522" s="413"/>
      <c r="MTF522" s="413"/>
      <c r="MTG522" s="413"/>
      <c r="MTH522" s="413"/>
      <c r="MTI522" s="413"/>
      <c r="MTJ522" s="413"/>
      <c r="MTK522" s="413"/>
      <c r="MTL522" s="413"/>
      <c r="MTM522" s="413"/>
      <c r="MTN522" s="413"/>
      <c r="MTO522" s="413"/>
      <c r="MTP522" s="413"/>
      <c r="MTQ522" s="413"/>
      <c r="MTR522" s="413"/>
      <c r="MTS522" s="413"/>
      <c r="MTT522" s="413"/>
      <c r="MTU522" s="413"/>
      <c r="MTV522" s="413"/>
      <c r="MTW522" s="413"/>
      <c r="MTX522" s="413"/>
      <c r="MTY522" s="413"/>
      <c r="MTZ522" s="414"/>
      <c r="MUA522" s="414"/>
      <c r="MUB522" s="414"/>
      <c r="MUC522" s="414"/>
      <c r="MUD522" s="414"/>
      <c r="MUE522" s="413"/>
      <c r="MUF522" s="413"/>
      <c r="MUG522" s="414"/>
      <c r="MUH522" s="414"/>
      <c r="MUI522" s="413"/>
      <c r="MUJ522" s="413"/>
      <c r="MUK522" s="414"/>
      <c r="MUL522" s="414"/>
      <c r="MUM522" s="413"/>
      <c r="MUN522" s="413"/>
      <c r="MUO522" s="413"/>
      <c r="MUP522" s="413"/>
      <c r="MUQ522" s="413"/>
      <c r="MUR522" s="413"/>
      <c r="MUS522" s="413"/>
      <c r="MUT522" s="414"/>
      <c r="MUU522" s="414"/>
      <c r="MUV522" s="413"/>
      <c r="MUW522" s="413"/>
      <c r="MUX522" s="414"/>
      <c r="MUY522" s="414"/>
      <c r="MUZ522" s="413"/>
      <c r="MVA522" s="413"/>
      <c r="MVB522" s="413"/>
      <c r="MVC522" s="413"/>
      <c r="MVD522" s="413"/>
      <c r="MVE522" s="407"/>
      <c r="MVF522" s="439"/>
      <c r="MVG522" s="413"/>
      <c r="MVH522" s="413"/>
      <c r="MVI522" s="413"/>
      <c r="MVJ522" s="413"/>
      <c r="MVK522" s="413"/>
      <c r="MVL522" s="413"/>
      <c r="MVM522" s="413"/>
      <c r="MVN522" s="412"/>
      <c r="MVO522" s="412"/>
      <c r="MVP522" s="412"/>
      <c r="MVQ522" s="412"/>
      <c r="MVR522" s="412"/>
      <c r="MVS522" s="412"/>
      <c r="MVT522" s="412"/>
      <c r="MVU522" s="412"/>
      <c r="MVV522" s="412"/>
      <c r="MVW522" s="412"/>
      <c r="MVX522" s="412"/>
      <c r="MVY522" s="412"/>
      <c r="MVZ522" s="412"/>
      <c r="MWA522" s="412"/>
      <c r="MWB522" s="412"/>
      <c r="MWC522" s="412"/>
      <c r="MWD522" s="412"/>
      <c r="MWE522" s="412"/>
      <c r="MWF522" s="412"/>
      <c r="MWG522" s="412"/>
      <c r="MWH522" s="412"/>
      <c r="MWI522" s="412"/>
      <c r="MWJ522" s="412"/>
      <c r="MWK522" s="412"/>
      <c r="MWL522" s="412"/>
      <c r="MWM522" s="412"/>
      <c r="MWN522" s="412"/>
      <c r="MWO522" s="412"/>
      <c r="MWP522" s="412"/>
      <c r="MWQ522" s="412"/>
      <c r="MWR522" s="412"/>
      <c r="MWS522" s="412"/>
      <c r="MWT522" s="412"/>
      <c r="MWU522" s="412"/>
      <c r="MWV522" s="412"/>
      <c r="MWW522" s="412"/>
      <c r="MWX522" s="412"/>
      <c r="MWY522" s="412"/>
      <c r="MWZ522" s="412"/>
      <c r="MXA522" s="412"/>
      <c r="MXB522" s="412"/>
      <c r="MXC522" s="412"/>
      <c r="MXD522" s="412"/>
      <c r="MXE522" s="412"/>
      <c r="MXF522" s="413"/>
      <c r="MXG522" s="413"/>
      <c r="MXH522" s="413"/>
      <c r="MXI522" s="413"/>
      <c r="MXJ522" s="413"/>
      <c r="MXK522" s="413"/>
      <c r="MXL522" s="413"/>
      <c r="MXM522" s="413"/>
      <c r="MXN522" s="413"/>
      <c r="MXO522" s="413"/>
      <c r="MXP522" s="413"/>
      <c r="MXQ522" s="413"/>
      <c r="MXR522" s="413"/>
      <c r="MXS522" s="413"/>
      <c r="MXT522" s="413"/>
      <c r="MXU522" s="413"/>
      <c r="MXV522" s="413"/>
      <c r="MXW522" s="413"/>
      <c r="MXX522" s="413"/>
      <c r="MXY522" s="413"/>
      <c r="MXZ522" s="413"/>
      <c r="MYA522" s="413"/>
      <c r="MYB522" s="413"/>
      <c r="MYC522" s="413"/>
      <c r="MYD522" s="414"/>
      <c r="MYE522" s="414"/>
      <c r="MYF522" s="414"/>
      <c r="MYG522" s="414"/>
      <c r="MYH522" s="414"/>
      <c r="MYI522" s="413"/>
      <c r="MYJ522" s="413"/>
      <c r="MYK522" s="414"/>
      <c r="MYL522" s="414"/>
      <c r="MYM522" s="413"/>
      <c r="MYN522" s="413"/>
      <c r="MYO522" s="414"/>
      <c r="MYP522" s="414"/>
      <c r="MYQ522" s="413"/>
      <c r="MYR522" s="413"/>
      <c r="MYS522" s="413"/>
      <c r="MYT522" s="413"/>
      <c r="MYU522" s="413"/>
      <c r="MYV522" s="413"/>
      <c r="MYW522" s="413"/>
      <c r="MYX522" s="414"/>
      <c r="MYY522" s="414"/>
      <c r="MYZ522" s="413"/>
      <c r="MZA522" s="413"/>
      <c r="MZB522" s="414"/>
      <c r="MZC522" s="414"/>
      <c r="MZD522" s="413"/>
      <c r="MZE522" s="413"/>
      <c r="MZF522" s="413"/>
      <c r="MZG522" s="413"/>
      <c r="MZH522" s="413"/>
      <c r="MZI522" s="407"/>
      <c r="MZJ522" s="439"/>
      <c r="MZK522" s="413"/>
      <c r="MZL522" s="413"/>
      <c r="MZM522" s="413"/>
      <c r="MZN522" s="413"/>
      <c r="MZO522" s="413"/>
      <c r="MZP522" s="413"/>
      <c r="MZQ522" s="413"/>
      <c r="MZR522" s="412"/>
      <c r="MZS522" s="412"/>
      <c r="MZT522" s="412"/>
      <c r="MZU522" s="412"/>
      <c r="MZV522" s="412"/>
      <c r="MZW522" s="412"/>
      <c r="MZX522" s="412"/>
      <c r="MZY522" s="412"/>
      <c r="MZZ522" s="412"/>
      <c r="NAA522" s="412"/>
      <c r="NAB522" s="412"/>
      <c r="NAC522" s="412"/>
      <c r="NAD522" s="412"/>
      <c r="NAE522" s="412"/>
      <c r="NAF522" s="412"/>
      <c r="NAG522" s="412"/>
      <c r="NAH522" s="412"/>
      <c r="NAI522" s="412"/>
      <c r="NAJ522" s="412"/>
      <c r="NAK522" s="412"/>
      <c r="NAL522" s="412"/>
      <c r="NAM522" s="412"/>
      <c r="NAN522" s="412"/>
      <c r="NAO522" s="412"/>
      <c r="NAP522" s="412"/>
      <c r="NAQ522" s="412"/>
      <c r="NAR522" s="412"/>
      <c r="NAS522" s="412"/>
      <c r="NAT522" s="412"/>
      <c r="NAU522" s="412"/>
      <c r="NAV522" s="412"/>
      <c r="NAW522" s="412"/>
      <c r="NAX522" s="412"/>
      <c r="NAY522" s="412"/>
      <c r="NAZ522" s="412"/>
      <c r="NBA522" s="412"/>
      <c r="NBB522" s="412"/>
      <c r="NBC522" s="412"/>
      <c r="NBD522" s="412"/>
      <c r="NBE522" s="412"/>
      <c r="NBF522" s="412"/>
      <c r="NBG522" s="412"/>
      <c r="NBH522" s="412"/>
      <c r="NBI522" s="412"/>
      <c r="NBJ522" s="413"/>
      <c r="NBK522" s="413"/>
      <c r="NBL522" s="413"/>
      <c r="NBM522" s="413"/>
      <c r="NBN522" s="413"/>
      <c r="NBO522" s="413"/>
      <c r="NBP522" s="413"/>
      <c r="NBQ522" s="413"/>
      <c r="NBR522" s="413"/>
      <c r="NBS522" s="413"/>
      <c r="NBT522" s="413"/>
      <c r="NBU522" s="413"/>
      <c r="NBV522" s="413"/>
      <c r="NBW522" s="413"/>
      <c r="NBX522" s="413"/>
      <c r="NBY522" s="413"/>
      <c r="NBZ522" s="413"/>
      <c r="NCA522" s="413"/>
      <c r="NCB522" s="413"/>
      <c r="NCC522" s="413"/>
      <c r="NCD522" s="413"/>
      <c r="NCE522" s="413"/>
      <c r="NCF522" s="413"/>
      <c r="NCG522" s="413"/>
      <c r="NCH522" s="414"/>
      <c r="NCI522" s="414"/>
      <c r="NCJ522" s="414"/>
      <c r="NCK522" s="414"/>
      <c r="NCL522" s="414"/>
      <c r="NCM522" s="413"/>
      <c r="NCN522" s="413"/>
      <c r="NCO522" s="414"/>
      <c r="NCP522" s="414"/>
      <c r="NCQ522" s="413"/>
      <c r="NCR522" s="413"/>
      <c r="NCS522" s="414"/>
      <c r="NCT522" s="414"/>
      <c r="NCU522" s="413"/>
      <c r="NCV522" s="413"/>
      <c r="NCW522" s="413"/>
      <c r="NCX522" s="413"/>
      <c r="NCY522" s="413"/>
      <c r="NCZ522" s="413"/>
      <c r="NDA522" s="413"/>
      <c r="NDB522" s="414"/>
      <c r="NDC522" s="414"/>
      <c r="NDD522" s="413"/>
      <c r="NDE522" s="413"/>
      <c r="NDF522" s="414"/>
      <c r="NDG522" s="414"/>
      <c r="NDH522" s="413"/>
      <c r="NDI522" s="413"/>
      <c r="NDJ522" s="413"/>
      <c r="NDK522" s="413"/>
      <c r="NDL522" s="413"/>
      <c r="NDM522" s="407"/>
      <c r="NDN522" s="439"/>
      <c r="NDO522" s="413"/>
      <c r="NDP522" s="413"/>
      <c r="NDQ522" s="413"/>
      <c r="NDR522" s="413"/>
      <c r="NDS522" s="413"/>
      <c r="NDT522" s="413"/>
      <c r="NDU522" s="413"/>
      <c r="NDV522" s="412"/>
      <c r="NDW522" s="412"/>
      <c r="NDX522" s="412"/>
      <c r="NDY522" s="412"/>
      <c r="NDZ522" s="412"/>
      <c r="NEA522" s="412"/>
      <c r="NEB522" s="412"/>
      <c r="NEC522" s="412"/>
      <c r="NED522" s="412"/>
      <c r="NEE522" s="412"/>
      <c r="NEF522" s="412"/>
      <c r="NEG522" s="412"/>
      <c r="NEH522" s="412"/>
      <c r="NEI522" s="412"/>
      <c r="NEJ522" s="412"/>
      <c r="NEK522" s="412"/>
      <c r="NEL522" s="412"/>
      <c r="NEM522" s="412"/>
      <c r="NEN522" s="412"/>
      <c r="NEO522" s="412"/>
      <c r="NEP522" s="412"/>
      <c r="NEQ522" s="412"/>
      <c r="NER522" s="412"/>
      <c r="NES522" s="412"/>
      <c r="NET522" s="412"/>
      <c r="NEU522" s="412"/>
      <c r="NEV522" s="412"/>
      <c r="NEW522" s="412"/>
      <c r="NEX522" s="412"/>
      <c r="NEY522" s="412"/>
      <c r="NEZ522" s="412"/>
      <c r="NFA522" s="412"/>
      <c r="NFB522" s="412"/>
      <c r="NFC522" s="412"/>
      <c r="NFD522" s="412"/>
      <c r="NFE522" s="412"/>
      <c r="NFF522" s="412"/>
      <c r="NFG522" s="412"/>
      <c r="NFH522" s="412"/>
      <c r="NFI522" s="412"/>
      <c r="NFJ522" s="412"/>
      <c r="NFK522" s="412"/>
      <c r="NFL522" s="412"/>
      <c r="NFM522" s="412"/>
      <c r="NFN522" s="413"/>
      <c r="NFO522" s="413"/>
      <c r="NFP522" s="413"/>
      <c r="NFQ522" s="413"/>
      <c r="NFR522" s="413"/>
      <c r="NFS522" s="413"/>
      <c r="NFT522" s="413"/>
      <c r="NFU522" s="413"/>
      <c r="NFV522" s="413"/>
      <c r="NFW522" s="413"/>
      <c r="NFX522" s="413"/>
      <c r="NFY522" s="413"/>
      <c r="NFZ522" s="413"/>
      <c r="NGA522" s="413"/>
      <c r="NGB522" s="413"/>
      <c r="NGC522" s="413"/>
      <c r="NGD522" s="413"/>
      <c r="NGE522" s="413"/>
      <c r="NGF522" s="413"/>
      <c r="NGG522" s="413"/>
      <c r="NGH522" s="413"/>
      <c r="NGI522" s="413"/>
      <c r="NGJ522" s="413"/>
      <c r="NGK522" s="413"/>
      <c r="NGL522" s="414"/>
      <c r="NGM522" s="414"/>
      <c r="NGN522" s="414"/>
      <c r="NGO522" s="414"/>
      <c r="NGP522" s="414"/>
      <c r="NGQ522" s="413"/>
      <c r="NGR522" s="413"/>
      <c r="NGS522" s="414"/>
      <c r="NGT522" s="414"/>
      <c r="NGU522" s="413"/>
      <c r="NGV522" s="413"/>
      <c r="NGW522" s="414"/>
      <c r="NGX522" s="414"/>
      <c r="NGY522" s="413"/>
      <c r="NGZ522" s="413"/>
      <c r="NHA522" s="413"/>
      <c r="NHB522" s="413"/>
      <c r="NHC522" s="413"/>
      <c r="NHD522" s="413"/>
      <c r="NHE522" s="413"/>
      <c r="NHF522" s="414"/>
      <c r="NHG522" s="414"/>
      <c r="NHH522" s="413"/>
      <c r="NHI522" s="413"/>
      <c r="NHJ522" s="414"/>
      <c r="NHK522" s="414"/>
      <c r="NHL522" s="413"/>
      <c r="NHM522" s="413"/>
      <c r="NHN522" s="413"/>
      <c r="NHO522" s="413"/>
      <c r="NHP522" s="413"/>
      <c r="NHQ522" s="407"/>
      <c r="NHR522" s="439"/>
      <c r="NHS522" s="413"/>
      <c r="NHT522" s="413"/>
      <c r="NHU522" s="413"/>
      <c r="NHV522" s="413"/>
      <c r="NHW522" s="413"/>
      <c r="NHX522" s="413"/>
      <c r="NHY522" s="413"/>
      <c r="NHZ522" s="412"/>
      <c r="NIA522" s="412"/>
      <c r="NIB522" s="412"/>
      <c r="NIC522" s="412"/>
      <c r="NID522" s="412"/>
      <c r="NIE522" s="412"/>
      <c r="NIF522" s="412"/>
      <c r="NIG522" s="412"/>
      <c r="NIH522" s="412"/>
      <c r="NII522" s="412"/>
      <c r="NIJ522" s="412"/>
      <c r="NIK522" s="412"/>
      <c r="NIL522" s="412"/>
      <c r="NIM522" s="412"/>
      <c r="NIN522" s="412"/>
      <c r="NIO522" s="412"/>
      <c r="NIP522" s="412"/>
      <c r="NIQ522" s="412"/>
      <c r="NIR522" s="412"/>
      <c r="NIS522" s="412"/>
      <c r="NIT522" s="412"/>
      <c r="NIU522" s="412"/>
      <c r="NIV522" s="412"/>
      <c r="NIW522" s="412"/>
      <c r="NIX522" s="412"/>
      <c r="NIY522" s="412"/>
      <c r="NIZ522" s="412"/>
      <c r="NJA522" s="412"/>
      <c r="NJB522" s="412"/>
      <c r="NJC522" s="412"/>
      <c r="NJD522" s="412"/>
      <c r="NJE522" s="412"/>
      <c r="NJF522" s="412"/>
      <c r="NJG522" s="412"/>
      <c r="NJH522" s="412"/>
      <c r="NJI522" s="412"/>
      <c r="NJJ522" s="412"/>
      <c r="NJK522" s="412"/>
      <c r="NJL522" s="412"/>
      <c r="NJM522" s="412"/>
      <c r="NJN522" s="412"/>
      <c r="NJO522" s="412"/>
      <c r="NJP522" s="412"/>
      <c r="NJQ522" s="412"/>
      <c r="NJR522" s="413"/>
      <c r="NJS522" s="413"/>
      <c r="NJT522" s="413"/>
      <c r="NJU522" s="413"/>
      <c r="NJV522" s="413"/>
      <c r="NJW522" s="413"/>
      <c r="NJX522" s="413"/>
      <c r="NJY522" s="413"/>
      <c r="NJZ522" s="413"/>
      <c r="NKA522" s="413"/>
      <c r="NKB522" s="413"/>
      <c r="NKC522" s="413"/>
      <c r="NKD522" s="413"/>
      <c r="NKE522" s="413"/>
      <c r="NKF522" s="413"/>
      <c r="NKG522" s="413"/>
      <c r="NKH522" s="413"/>
      <c r="NKI522" s="413"/>
      <c r="NKJ522" s="413"/>
      <c r="NKK522" s="413"/>
      <c r="NKL522" s="413"/>
      <c r="NKM522" s="413"/>
      <c r="NKN522" s="413"/>
      <c r="NKO522" s="413"/>
      <c r="NKP522" s="414"/>
      <c r="NKQ522" s="414"/>
      <c r="NKR522" s="414"/>
      <c r="NKS522" s="414"/>
      <c r="NKT522" s="414"/>
      <c r="NKU522" s="413"/>
      <c r="NKV522" s="413"/>
      <c r="NKW522" s="414"/>
      <c r="NKX522" s="414"/>
      <c r="NKY522" s="413"/>
      <c r="NKZ522" s="413"/>
      <c r="NLA522" s="414"/>
      <c r="NLB522" s="414"/>
      <c r="NLC522" s="413"/>
      <c r="NLD522" s="413"/>
      <c r="NLE522" s="413"/>
      <c r="NLF522" s="413"/>
      <c r="NLG522" s="413"/>
      <c r="NLH522" s="413"/>
      <c r="NLI522" s="413"/>
      <c r="NLJ522" s="414"/>
      <c r="NLK522" s="414"/>
      <c r="NLL522" s="413"/>
      <c r="NLM522" s="413"/>
      <c r="NLN522" s="414"/>
      <c r="NLO522" s="414"/>
      <c r="NLP522" s="413"/>
      <c r="NLQ522" s="413"/>
      <c r="NLR522" s="413"/>
      <c r="NLS522" s="413"/>
      <c r="NLT522" s="413"/>
      <c r="NLU522" s="407"/>
      <c r="NLV522" s="439"/>
      <c r="NLW522" s="413"/>
      <c r="NLX522" s="413"/>
      <c r="NLY522" s="413"/>
      <c r="NLZ522" s="413"/>
      <c r="NMA522" s="413"/>
      <c r="NMB522" s="413"/>
      <c r="NMC522" s="413"/>
      <c r="NMD522" s="412"/>
      <c r="NME522" s="412"/>
      <c r="NMF522" s="412"/>
      <c r="NMG522" s="412"/>
      <c r="NMH522" s="412"/>
      <c r="NMI522" s="412"/>
      <c r="NMJ522" s="412"/>
      <c r="NMK522" s="412"/>
      <c r="NML522" s="412"/>
      <c r="NMM522" s="412"/>
      <c r="NMN522" s="412"/>
      <c r="NMO522" s="412"/>
      <c r="NMP522" s="412"/>
      <c r="NMQ522" s="412"/>
      <c r="NMR522" s="412"/>
      <c r="NMS522" s="412"/>
      <c r="NMT522" s="412"/>
      <c r="NMU522" s="412"/>
      <c r="NMV522" s="412"/>
      <c r="NMW522" s="412"/>
      <c r="NMX522" s="412"/>
      <c r="NMY522" s="412"/>
      <c r="NMZ522" s="412"/>
      <c r="NNA522" s="412"/>
      <c r="NNB522" s="412"/>
      <c r="NNC522" s="412"/>
      <c r="NND522" s="412"/>
      <c r="NNE522" s="412"/>
      <c r="NNF522" s="412"/>
      <c r="NNG522" s="412"/>
      <c r="NNH522" s="412"/>
      <c r="NNI522" s="412"/>
      <c r="NNJ522" s="412"/>
      <c r="NNK522" s="412"/>
      <c r="NNL522" s="412"/>
      <c r="NNM522" s="412"/>
      <c r="NNN522" s="412"/>
      <c r="NNO522" s="412"/>
      <c r="NNP522" s="412"/>
      <c r="NNQ522" s="412"/>
      <c r="NNR522" s="412"/>
      <c r="NNS522" s="412"/>
      <c r="NNT522" s="412"/>
      <c r="NNU522" s="412"/>
      <c r="NNV522" s="413"/>
      <c r="NNW522" s="413"/>
      <c r="NNX522" s="413"/>
      <c r="NNY522" s="413"/>
      <c r="NNZ522" s="413"/>
      <c r="NOA522" s="413"/>
      <c r="NOB522" s="413"/>
      <c r="NOC522" s="413"/>
      <c r="NOD522" s="413"/>
      <c r="NOE522" s="413"/>
      <c r="NOF522" s="413"/>
      <c r="NOG522" s="413"/>
      <c r="NOH522" s="413"/>
      <c r="NOI522" s="413"/>
      <c r="NOJ522" s="413"/>
      <c r="NOK522" s="413"/>
      <c r="NOL522" s="413"/>
      <c r="NOM522" s="413"/>
      <c r="NON522" s="413"/>
      <c r="NOO522" s="413"/>
      <c r="NOP522" s="413"/>
      <c r="NOQ522" s="413"/>
      <c r="NOR522" s="413"/>
      <c r="NOS522" s="413"/>
      <c r="NOT522" s="414"/>
      <c r="NOU522" s="414"/>
      <c r="NOV522" s="414"/>
      <c r="NOW522" s="414"/>
      <c r="NOX522" s="414"/>
      <c r="NOY522" s="413"/>
      <c r="NOZ522" s="413"/>
      <c r="NPA522" s="414"/>
      <c r="NPB522" s="414"/>
      <c r="NPC522" s="413"/>
      <c r="NPD522" s="413"/>
      <c r="NPE522" s="414"/>
      <c r="NPF522" s="414"/>
      <c r="NPG522" s="413"/>
      <c r="NPH522" s="413"/>
      <c r="NPI522" s="413"/>
      <c r="NPJ522" s="413"/>
      <c r="NPK522" s="413"/>
      <c r="NPL522" s="413"/>
      <c r="NPM522" s="413"/>
      <c r="NPN522" s="414"/>
      <c r="NPO522" s="414"/>
      <c r="NPP522" s="413"/>
      <c r="NPQ522" s="413"/>
      <c r="NPR522" s="414"/>
      <c r="NPS522" s="414"/>
      <c r="NPT522" s="413"/>
      <c r="NPU522" s="413"/>
      <c r="NPV522" s="413"/>
      <c r="NPW522" s="413"/>
      <c r="NPX522" s="413"/>
      <c r="NPY522" s="407"/>
      <c r="NPZ522" s="439"/>
      <c r="NQA522" s="413"/>
      <c r="NQB522" s="413"/>
      <c r="NQC522" s="413"/>
      <c r="NQD522" s="413"/>
      <c r="NQE522" s="413"/>
      <c r="NQF522" s="413"/>
      <c r="NQG522" s="413"/>
      <c r="NQH522" s="412"/>
      <c r="NQI522" s="412"/>
      <c r="NQJ522" s="412"/>
      <c r="NQK522" s="412"/>
      <c r="NQL522" s="412"/>
      <c r="NQM522" s="412"/>
      <c r="NQN522" s="412"/>
      <c r="NQO522" s="412"/>
      <c r="NQP522" s="412"/>
      <c r="NQQ522" s="412"/>
      <c r="NQR522" s="412"/>
      <c r="NQS522" s="412"/>
      <c r="NQT522" s="412"/>
      <c r="NQU522" s="412"/>
      <c r="NQV522" s="412"/>
      <c r="NQW522" s="412"/>
      <c r="NQX522" s="412"/>
      <c r="NQY522" s="412"/>
      <c r="NQZ522" s="412"/>
      <c r="NRA522" s="412"/>
      <c r="NRB522" s="412"/>
      <c r="NRC522" s="412"/>
      <c r="NRD522" s="412"/>
      <c r="NRE522" s="412"/>
      <c r="NRF522" s="412"/>
      <c r="NRG522" s="412"/>
      <c r="NRH522" s="412"/>
      <c r="NRI522" s="412"/>
      <c r="NRJ522" s="412"/>
      <c r="NRK522" s="412"/>
      <c r="NRL522" s="412"/>
      <c r="NRM522" s="412"/>
      <c r="NRN522" s="412"/>
      <c r="NRO522" s="412"/>
      <c r="NRP522" s="412"/>
      <c r="NRQ522" s="412"/>
      <c r="NRR522" s="412"/>
      <c r="NRS522" s="412"/>
      <c r="NRT522" s="412"/>
      <c r="NRU522" s="412"/>
      <c r="NRV522" s="412"/>
      <c r="NRW522" s="412"/>
      <c r="NRX522" s="412"/>
      <c r="NRY522" s="412"/>
      <c r="NRZ522" s="413"/>
      <c r="NSA522" s="413"/>
      <c r="NSB522" s="413"/>
      <c r="NSC522" s="413"/>
      <c r="NSD522" s="413"/>
      <c r="NSE522" s="413"/>
      <c r="NSF522" s="413"/>
      <c r="NSG522" s="413"/>
      <c r="NSH522" s="413"/>
      <c r="NSI522" s="413"/>
      <c r="NSJ522" s="413"/>
      <c r="NSK522" s="413"/>
      <c r="NSL522" s="413"/>
      <c r="NSM522" s="413"/>
      <c r="NSN522" s="413"/>
      <c r="NSO522" s="413"/>
      <c r="NSP522" s="413"/>
      <c r="NSQ522" s="413"/>
      <c r="NSR522" s="413"/>
      <c r="NSS522" s="413"/>
      <c r="NST522" s="413"/>
      <c r="NSU522" s="413"/>
      <c r="NSV522" s="413"/>
      <c r="NSW522" s="413"/>
      <c r="NSX522" s="414"/>
      <c r="NSY522" s="414"/>
      <c r="NSZ522" s="414"/>
      <c r="NTA522" s="414"/>
      <c r="NTB522" s="414"/>
      <c r="NTC522" s="413"/>
      <c r="NTD522" s="413"/>
      <c r="NTE522" s="414"/>
      <c r="NTF522" s="414"/>
      <c r="NTG522" s="413"/>
      <c r="NTH522" s="413"/>
      <c r="NTI522" s="414"/>
      <c r="NTJ522" s="414"/>
      <c r="NTK522" s="413"/>
      <c r="NTL522" s="413"/>
      <c r="NTM522" s="413"/>
      <c r="NTN522" s="413"/>
      <c r="NTO522" s="413"/>
      <c r="NTP522" s="413"/>
      <c r="NTQ522" s="413"/>
      <c r="NTR522" s="414"/>
      <c r="NTS522" s="414"/>
      <c r="NTT522" s="413"/>
      <c r="NTU522" s="413"/>
      <c r="NTV522" s="414"/>
      <c r="NTW522" s="414"/>
      <c r="NTX522" s="413"/>
      <c r="NTY522" s="413"/>
      <c r="NTZ522" s="413"/>
      <c r="NUA522" s="413"/>
      <c r="NUB522" s="413"/>
      <c r="NUC522" s="407"/>
      <c r="NUD522" s="439"/>
      <c r="NUE522" s="413"/>
      <c r="NUF522" s="413"/>
      <c r="NUG522" s="413"/>
      <c r="NUH522" s="413"/>
      <c r="NUI522" s="413"/>
      <c r="NUJ522" s="413"/>
      <c r="NUK522" s="413"/>
      <c r="NUL522" s="412"/>
      <c r="NUM522" s="412"/>
      <c r="NUN522" s="412"/>
      <c r="NUO522" s="412"/>
      <c r="NUP522" s="412"/>
      <c r="NUQ522" s="412"/>
      <c r="NUR522" s="412"/>
      <c r="NUS522" s="412"/>
      <c r="NUT522" s="412"/>
      <c r="NUU522" s="412"/>
      <c r="NUV522" s="412"/>
      <c r="NUW522" s="412"/>
      <c r="NUX522" s="412"/>
      <c r="NUY522" s="412"/>
      <c r="NUZ522" s="412"/>
      <c r="NVA522" s="412"/>
      <c r="NVB522" s="412"/>
      <c r="NVC522" s="412"/>
      <c r="NVD522" s="412"/>
      <c r="NVE522" s="412"/>
      <c r="NVF522" s="412"/>
      <c r="NVG522" s="412"/>
      <c r="NVH522" s="412"/>
      <c r="NVI522" s="412"/>
      <c r="NVJ522" s="412"/>
      <c r="NVK522" s="412"/>
      <c r="NVL522" s="412"/>
      <c r="NVM522" s="412"/>
      <c r="NVN522" s="412"/>
      <c r="NVO522" s="412"/>
      <c r="NVP522" s="412"/>
      <c r="NVQ522" s="412"/>
      <c r="NVR522" s="412"/>
      <c r="NVS522" s="412"/>
      <c r="NVT522" s="412"/>
      <c r="NVU522" s="412"/>
      <c r="NVV522" s="412"/>
      <c r="NVW522" s="412"/>
      <c r="NVX522" s="412"/>
      <c r="NVY522" s="412"/>
      <c r="NVZ522" s="412"/>
      <c r="NWA522" s="412"/>
      <c r="NWB522" s="412"/>
      <c r="NWC522" s="412"/>
      <c r="NWD522" s="413"/>
      <c r="NWE522" s="413"/>
      <c r="NWF522" s="413"/>
      <c r="NWG522" s="413"/>
      <c r="NWH522" s="413"/>
      <c r="NWI522" s="413"/>
      <c r="NWJ522" s="413"/>
      <c r="NWK522" s="413"/>
      <c r="NWL522" s="413"/>
      <c r="NWM522" s="413"/>
      <c r="NWN522" s="413"/>
      <c r="NWO522" s="413"/>
      <c r="NWP522" s="413"/>
      <c r="NWQ522" s="413"/>
      <c r="NWR522" s="413"/>
      <c r="NWS522" s="413"/>
      <c r="NWT522" s="413"/>
      <c r="NWU522" s="413"/>
      <c r="NWV522" s="413"/>
      <c r="NWW522" s="413"/>
      <c r="NWX522" s="413"/>
      <c r="NWY522" s="413"/>
      <c r="NWZ522" s="413"/>
      <c r="NXA522" s="413"/>
      <c r="NXB522" s="414"/>
      <c r="NXC522" s="414"/>
      <c r="NXD522" s="414"/>
      <c r="NXE522" s="414"/>
      <c r="NXF522" s="414"/>
      <c r="NXG522" s="413"/>
      <c r="NXH522" s="413"/>
      <c r="NXI522" s="414"/>
      <c r="NXJ522" s="414"/>
      <c r="NXK522" s="413"/>
      <c r="NXL522" s="413"/>
      <c r="NXM522" s="414"/>
      <c r="NXN522" s="414"/>
      <c r="NXO522" s="413"/>
      <c r="NXP522" s="413"/>
      <c r="NXQ522" s="413"/>
      <c r="NXR522" s="413"/>
      <c r="NXS522" s="413"/>
      <c r="NXT522" s="413"/>
      <c r="NXU522" s="413"/>
      <c r="NXV522" s="414"/>
      <c r="NXW522" s="414"/>
      <c r="NXX522" s="413"/>
      <c r="NXY522" s="413"/>
      <c r="NXZ522" s="414"/>
      <c r="NYA522" s="414"/>
      <c r="NYB522" s="413"/>
      <c r="NYC522" s="413"/>
      <c r="NYD522" s="413"/>
      <c r="NYE522" s="413"/>
      <c r="NYF522" s="413"/>
      <c r="NYG522" s="407"/>
      <c r="NYH522" s="439"/>
      <c r="NYI522" s="413"/>
      <c r="NYJ522" s="413"/>
      <c r="NYK522" s="413"/>
      <c r="NYL522" s="413"/>
      <c r="NYM522" s="413"/>
      <c r="NYN522" s="413"/>
      <c r="NYO522" s="413"/>
      <c r="NYP522" s="412"/>
      <c r="NYQ522" s="412"/>
      <c r="NYR522" s="412"/>
      <c r="NYS522" s="412"/>
      <c r="NYT522" s="412"/>
      <c r="NYU522" s="412"/>
      <c r="NYV522" s="412"/>
      <c r="NYW522" s="412"/>
      <c r="NYX522" s="412"/>
      <c r="NYY522" s="412"/>
      <c r="NYZ522" s="412"/>
      <c r="NZA522" s="412"/>
      <c r="NZB522" s="412"/>
      <c r="NZC522" s="412"/>
      <c r="NZD522" s="412"/>
      <c r="NZE522" s="412"/>
      <c r="NZF522" s="412"/>
      <c r="NZG522" s="412"/>
      <c r="NZH522" s="412"/>
      <c r="NZI522" s="412"/>
      <c r="NZJ522" s="412"/>
      <c r="NZK522" s="412"/>
      <c r="NZL522" s="412"/>
      <c r="NZM522" s="412"/>
      <c r="NZN522" s="412"/>
      <c r="NZO522" s="412"/>
      <c r="NZP522" s="412"/>
      <c r="NZQ522" s="412"/>
      <c r="NZR522" s="412"/>
      <c r="NZS522" s="412"/>
      <c r="NZT522" s="412"/>
      <c r="NZU522" s="412"/>
      <c r="NZV522" s="412"/>
      <c r="NZW522" s="412"/>
      <c r="NZX522" s="412"/>
      <c r="NZY522" s="412"/>
      <c r="NZZ522" s="412"/>
      <c r="OAA522" s="412"/>
      <c r="OAB522" s="412"/>
      <c r="OAC522" s="412"/>
      <c r="OAD522" s="412"/>
      <c r="OAE522" s="412"/>
      <c r="OAF522" s="412"/>
      <c r="OAG522" s="412"/>
      <c r="OAH522" s="413"/>
      <c r="OAI522" s="413"/>
      <c r="OAJ522" s="413"/>
      <c r="OAK522" s="413"/>
      <c r="OAL522" s="413"/>
      <c r="OAM522" s="413"/>
      <c r="OAN522" s="413"/>
      <c r="OAO522" s="413"/>
      <c r="OAP522" s="413"/>
      <c r="OAQ522" s="413"/>
      <c r="OAR522" s="413"/>
      <c r="OAS522" s="413"/>
      <c r="OAT522" s="413"/>
      <c r="OAU522" s="413"/>
      <c r="OAV522" s="413"/>
      <c r="OAW522" s="413"/>
      <c r="OAX522" s="413"/>
      <c r="OAY522" s="413"/>
      <c r="OAZ522" s="413"/>
      <c r="OBA522" s="413"/>
      <c r="OBB522" s="413"/>
      <c r="OBC522" s="413"/>
      <c r="OBD522" s="413"/>
      <c r="OBE522" s="413"/>
      <c r="OBF522" s="414"/>
      <c r="OBG522" s="414"/>
      <c r="OBH522" s="414"/>
      <c r="OBI522" s="414"/>
      <c r="OBJ522" s="414"/>
      <c r="OBK522" s="413"/>
      <c r="OBL522" s="413"/>
      <c r="OBM522" s="414"/>
      <c r="OBN522" s="414"/>
      <c r="OBO522" s="413"/>
      <c r="OBP522" s="413"/>
      <c r="OBQ522" s="414"/>
      <c r="OBR522" s="414"/>
      <c r="OBS522" s="413"/>
      <c r="OBT522" s="413"/>
      <c r="OBU522" s="413"/>
      <c r="OBV522" s="413"/>
      <c r="OBW522" s="413"/>
      <c r="OBX522" s="413"/>
      <c r="OBY522" s="413"/>
      <c r="OBZ522" s="414"/>
      <c r="OCA522" s="414"/>
      <c r="OCB522" s="413"/>
      <c r="OCC522" s="413"/>
      <c r="OCD522" s="414"/>
      <c r="OCE522" s="414"/>
      <c r="OCF522" s="413"/>
      <c r="OCG522" s="413"/>
      <c r="OCH522" s="413"/>
      <c r="OCI522" s="413"/>
      <c r="OCJ522" s="413"/>
      <c r="OCK522" s="407"/>
      <c r="OCL522" s="439"/>
      <c r="OCM522" s="413"/>
      <c r="OCN522" s="413"/>
      <c r="OCO522" s="413"/>
      <c r="OCP522" s="413"/>
      <c r="OCQ522" s="413"/>
      <c r="OCR522" s="413"/>
      <c r="OCS522" s="413"/>
      <c r="OCT522" s="412"/>
      <c r="OCU522" s="412"/>
      <c r="OCV522" s="412"/>
      <c r="OCW522" s="412"/>
      <c r="OCX522" s="412"/>
      <c r="OCY522" s="412"/>
      <c r="OCZ522" s="412"/>
      <c r="ODA522" s="412"/>
      <c r="ODB522" s="412"/>
      <c r="ODC522" s="412"/>
      <c r="ODD522" s="412"/>
      <c r="ODE522" s="412"/>
      <c r="ODF522" s="412"/>
      <c r="ODG522" s="412"/>
      <c r="ODH522" s="412"/>
      <c r="ODI522" s="412"/>
      <c r="ODJ522" s="412"/>
      <c r="ODK522" s="412"/>
      <c r="ODL522" s="412"/>
      <c r="ODM522" s="412"/>
      <c r="ODN522" s="412"/>
      <c r="ODO522" s="412"/>
      <c r="ODP522" s="412"/>
      <c r="ODQ522" s="412"/>
      <c r="ODR522" s="412"/>
      <c r="ODS522" s="412"/>
      <c r="ODT522" s="412"/>
      <c r="ODU522" s="412"/>
      <c r="ODV522" s="412"/>
      <c r="ODW522" s="412"/>
      <c r="ODX522" s="412"/>
      <c r="ODY522" s="412"/>
      <c r="ODZ522" s="412"/>
      <c r="OEA522" s="412"/>
      <c r="OEB522" s="412"/>
      <c r="OEC522" s="412"/>
      <c r="OED522" s="412"/>
      <c r="OEE522" s="412"/>
      <c r="OEF522" s="412"/>
      <c r="OEG522" s="412"/>
      <c r="OEH522" s="412"/>
      <c r="OEI522" s="412"/>
      <c r="OEJ522" s="412"/>
      <c r="OEK522" s="412"/>
      <c r="OEL522" s="413"/>
      <c r="OEM522" s="413"/>
      <c r="OEN522" s="413"/>
      <c r="OEO522" s="413"/>
      <c r="OEP522" s="413"/>
      <c r="OEQ522" s="413"/>
      <c r="OER522" s="413"/>
      <c r="OES522" s="413"/>
      <c r="OET522" s="413"/>
      <c r="OEU522" s="413"/>
      <c r="OEV522" s="413"/>
      <c r="OEW522" s="413"/>
      <c r="OEX522" s="413"/>
      <c r="OEY522" s="413"/>
      <c r="OEZ522" s="413"/>
      <c r="OFA522" s="413"/>
      <c r="OFB522" s="413"/>
      <c r="OFC522" s="413"/>
      <c r="OFD522" s="413"/>
      <c r="OFE522" s="413"/>
      <c r="OFF522" s="413"/>
      <c r="OFG522" s="413"/>
      <c r="OFH522" s="413"/>
      <c r="OFI522" s="413"/>
      <c r="OFJ522" s="414"/>
      <c r="OFK522" s="414"/>
      <c r="OFL522" s="414"/>
      <c r="OFM522" s="414"/>
      <c r="OFN522" s="414"/>
      <c r="OFO522" s="413"/>
      <c r="OFP522" s="413"/>
      <c r="OFQ522" s="414"/>
      <c r="OFR522" s="414"/>
      <c r="OFS522" s="413"/>
      <c r="OFT522" s="413"/>
      <c r="OFU522" s="414"/>
      <c r="OFV522" s="414"/>
      <c r="OFW522" s="413"/>
      <c r="OFX522" s="413"/>
      <c r="OFY522" s="413"/>
      <c r="OFZ522" s="413"/>
      <c r="OGA522" s="413"/>
      <c r="OGB522" s="413"/>
      <c r="OGC522" s="413"/>
      <c r="OGD522" s="414"/>
      <c r="OGE522" s="414"/>
      <c r="OGF522" s="413"/>
      <c r="OGG522" s="413"/>
      <c r="OGH522" s="414"/>
      <c r="OGI522" s="414"/>
      <c r="OGJ522" s="413"/>
      <c r="OGK522" s="413"/>
      <c r="OGL522" s="413"/>
      <c r="OGM522" s="413"/>
      <c r="OGN522" s="413"/>
      <c r="OGO522" s="407"/>
      <c r="OGP522" s="439"/>
      <c r="OGQ522" s="413"/>
      <c r="OGR522" s="413"/>
      <c r="OGS522" s="413"/>
      <c r="OGT522" s="413"/>
      <c r="OGU522" s="413"/>
      <c r="OGV522" s="413"/>
      <c r="OGW522" s="413"/>
      <c r="OGX522" s="412"/>
      <c r="OGY522" s="412"/>
      <c r="OGZ522" s="412"/>
      <c r="OHA522" s="412"/>
      <c r="OHB522" s="412"/>
      <c r="OHC522" s="412"/>
      <c r="OHD522" s="412"/>
      <c r="OHE522" s="412"/>
      <c r="OHF522" s="412"/>
      <c r="OHG522" s="412"/>
      <c r="OHH522" s="412"/>
      <c r="OHI522" s="412"/>
      <c r="OHJ522" s="412"/>
      <c r="OHK522" s="412"/>
      <c r="OHL522" s="412"/>
      <c r="OHM522" s="412"/>
      <c r="OHN522" s="412"/>
      <c r="OHO522" s="412"/>
      <c r="OHP522" s="412"/>
      <c r="OHQ522" s="412"/>
      <c r="OHR522" s="412"/>
      <c r="OHS522" s="412"/>
      <c r="OHT522" s="412"/>
      <c r="OHU522" s="412"/>
      <c r="OHV522" s="412"/>
      <c r="OHW522" s="412"/>
      <c r="OHX522" s="412"/>
      <c r="OHY522" s="412"/>
      <c r="OHZ522" s="412"/>
      <c r="OIA522" s="412"/>
      <c r="OIB522" s="412"/>
      <c r="OIC522" s="412"/>
      <c r="OID522" s="412"/>
      <c r="OIE522" s="412"/>
      <c r="OIF522" s="412"/>
      <c r="OIG522" s="412"/>
      <c r="OIH522" s="412"/>
      <c r="OII522" s="412"/>
      <c r="OIJ522" s="412"/>
      <c r="OIK522" s="412"/>
      <c r="OIL522" s="412"/>
      <c r="OIM522" s="412"/>
      <c r="OIN522" s="412"/>
      <c r="OIO522" s="412"/>
      <c r="OIP522" s="413"/>
      <c r="OIQ522" s="413"/>
      <c r="OIR522" s="413"/>
      <c r="OIS522" s="413"/>
      <c r="OIT522" s="413"/>
      <c r="OIU522" s="413"/>
      <c r="OIV522" s="413"/>
      <c r="OIW522" s="413"/>
      <c r="OIX522" s="413"/>
      <c r="OIY522" s="413"/>
      <c r="OIZ522" s="413"/>
      <c r="OJA522" s="413"/>
      <c r="OJB522" s="413"/>
      <c r="OJC522" s="413"/>
      <c r="OJD522" s="413"/>
      <c r="OJE522" s="413"/>
      <c r="OJF522" s="413"/>
      <c r="OJG522" s="413"/>
      <c r="OJH522" s="413"/>
      <c r="OJI522" s="413"/>
      <c r="OJJ522" s="413"/>
      <c r="OJK522" s="413"/>
      <c r="OJL522" s="413"/>
      <c r="OJM522" s="413"/>
      <c r="OJN522" s="414"/>
      <c r="OJO522" s="414"/>
      <c r="OJP522" s="414"/>
      <c r="OJQ522" s="414"/>
      <c r="OJR522" s="414"/>
      <c r="OJS522" s="413"/>
      <c r="OJT522" s="413"/>
      <c r="OJU522" s="414"/>
      <c r="OJV522" s="414"/>
      <c r="OJW522" s="413"/>
      <c r="OJX522" s="413"/>
      <c r="OJY522" s="414"/>
      <c r="OJZ522" s="414"/>
      <c r="OKA522" s="413"/>
      <c r="OKB522" s="413"/>
      <c r="OKC522" s="413"/>
      <c r="OKD522" s="413"/>
      <c r="OKE522" s="413"/>
      <c r="OKF522" s="413"/>
      <c r="OKG522" s="413"/>
      <c r="OKH522" s="414"/>
      <c r="OKI522" s="414"/>
      <c r="OKJ522" s="413"/>
      <c r="OKK522" s="413"/>
      <c r="OKL522" s="414"/>
      <c r="OKM522" s="414"/>
      <c r="OKN522" s="413"/>
      <c r="OKO522" s="413"/>
      <c r="OKP522" s="413"/>
      <c r="OKQ522" s="413"/>
      <c r="OKR522" s="413"/>
      <c r="OKS522" s="407"/>
      <c r="OKT522" s="439"/>
      <c r="OKU522" s="413"/>
      <c r="OKV522" s="413"/>
      <c r="OKW522" s="413"/>
      <c r="OKX522" s="413"/>
      <c r="OKY522" s="413"/>
      <c r="OKZ522" s="413"/>
      <c r="OLA522" s="413"/>
      <c r="OLB522" s="412"/>
      <c r="OLC522" s="412"/>
      <c r="OLD522" s="412"/>
      <c r="OLE522" s="412"/>
      <c r="OLF522" s="412"/>
      <c r="OLG522" s="412"/>
      <c r="OLH522" s="412"/>
      <c r="OLI522" s="412"/>
      <c r="OLJ522" s="412"/>
      <c r="OLK522" s="412"/>
      <c r="OLL522" s="412"/>
      <c r="OLM522" s="412"/>
      <c r="OLN522" s="412"/>
      <c r="OLO522" s="412"/>
      <c r="OLP522" s="412"/>
      <c r="OLQ522" s="412"/>
      <c r="OLR522" s="412"/>
      <c r="OLS522" s="412"/>
      <c r="OLT522" s="412"/>
      <c r="OLU522" s="412"/>
      <c r="OLV522" s="412"/>
      <c r="OLW522" s="412"/>
      <c r="OLX522" s="412"/>
      <c r="OLY522" s="412"/>
      <c r="OLZ522" s="412"/>
      <c r="OMA522" s="412"/>
      <c r="OMB522" s="412"/>
      <c r="OMC522" s="412"/>
      <c r="OMD522" s="412"/>
      <c r="OME522" s="412"/>
      <c r="OMF522" s="412"/>
      <c r="OMG522" s="412"/>
      <c r="OMH522" s="412"/>
      <c r="OMI522" s="412"/>
      <c r="OMJ522" s="412"/>
      <c r="OMK522" s="412"/>
      <c r="OML522" s="412"/>
      <c r="OMM522" s="412"/>
      <c r="OMN522" s="412"/>
      <c r="OMO522" s="412"/>
      <c r="OMP522" s="412"/>
      <c r="OMQ522" s="412"/>
      <c r="OMR522" s="412"/>
      <c r="OMS522" s="412"/>
      <c r="OMT522" s="413"/>
      <c r="OMU522" s="413"/>
      <c r="OMV522" s="413"/>
      <c r="OMW522" s="413"/>
      <c r="OMX522" s="413"/>
      <c r="OMY522" s="413"/>
      <c r="OMZ522" s="413"/>
      <c r="ONA522" s="413"/>
      <c r="ONB522" s="413"/>
      <c r="ONC522" s="413"/>
      <c r="OND522" s="413"/>
      <c r="ONE522" s="413"/>
      <c r="ONF522" s="413"/>
      <c r="ONG522" s="413"/>
      <c r="ONH522" s="413"/>
      <c r="ONI522" s="413"/>
      <c r="ONJ522" s="413"/>
      <c r="ONK522" s="413"/>
      <c r="ONL522" s="413"/>
      <c r="ONM522" s="413"/>
      <c r="ONN522" s="413"/>
      <c r="ONO522" s="413"/>
      <c r="ONP522" s="413"/>
      <c r="ONQ522" s="413"/>
      <c r="ONR522" s="414"/>
      <c r="ONS522" s="414"/>
      <c r="ONT522" s="414"/>
      <c r="ONU522" s="414"/>
      <c r="ONV522" s="414"/>
      <c r="ONW522" s="413"/>
      <c r="ONX522" s="413"/>
      <c r="ONY522" s="414"/>
      <c r="ONZ522" s="414"/>
      <c r="OOA522" s="413"/>
      <c r="OOB522" s="413"/>
      <c r="OOC522" s="414"/>
      <c r="OOD522" s="414"/>
      <c r="OOE522" s="413"/>
      <c r="OOF522" s="413"/>
      <c r="OOG522" s="413"/>
      <c r="OOH522" s="413"/>
      <c r="OOI522" s="413"/>
      <c r="OOJ522" s="413"/>
      <c r="OOK522" s="413"/>
      <c r="OOL522" s="414"/>
      <c r="OOM522" s="414"/>
      <c r="OON522" s="413"/>
      <c r="OOO522" s="413"/>
      <c r="OOP522" s="414"/>
      <c r="OOQ522" s="414"/>
      <c r="OOR522" s="413"/>
      <c r="OOS522" s="413"/>
      <c r="OOT522" s="413"/>
      <c r="OOU522" s="413"/>
      <c r="OOV522" s="413"/>
      <c r="OOW522" s="407"/>
      <c r="OOX522" s="439"/>
      <c r="OOY522" s="413"/>
      <c r="OOZ522" s="413"/>
      <c r="OPA522" s="413"/>
      <c r="OPB522" s="413"/>
      <c r="OPC522" s="413"/>
      <c r="OPD522" s="413"/>
      <c r="OPE522" s="413"/>
      <c r="OPF522" s="412"/>
      <c r="OPG522" s="412"/>
      <c r="OPH522" s="412"/>
      <c r="OPI522" s="412"/>
      <c r="OPJ522" s="412"/>
      <c r="OPK522" s="412"/>
      <c r="OPL522" s="412"/>
      <c r="OPM522" s="412"/>
      <c r="OPN522" s="412"/>
      <c r="OPO522" s="412"/>
      <c r="OPP522" s="412"/>
      <c r="OPQ522" s="412"/>
      <c r="OPR522" s="412"/>
      <c r="OPS522" s="412"/>
      <c r="OPT522" s="412"/>
      <c r="OPU522" s="412"/>
      <c r="OPV522" s="412"/>
      <c r="OPW522" s="412"/>
      <c r="OPX522" s="412"/>
      <c r="OPY522" s="412"/>
      <c r="OPZ522" s="412"/>
      <c r="OQA522" s="412"/>
      <c r="OQB522" s="412"/>
      <c r="OQC522" s="412"/>
      <c r="OQD522" s="412"/>
      <c r="OQE522" s="412"/>
      <c r="OQF522" s="412"/>
      <c r="OQG522" s="412"/>
      <c r="OQH522" s="412"/>
      <c r="OQI522" s="412"/>
      <c r="OQJ522" s="412"/>
      <c r="OQK522" s="412"/>
      <c r="OQL522" s="412"/>
      <c r="OQM522" s="412"/>
      <c r="OQN522" s="412"/>
      <c r="OQO522" s="412"/>
      <c r="OQP522" s="412"/>
      <c r="OQQ522" s="412"/>
      <c r="OQR522" s="412"/>
      <c r="OQS522" s="412"/>
      <c r="OQT522" s="412"/>
      <c r="OQU522" s="412"/>
      <c r="OQV522" s="412"/>
      <c r="OQW522" s="412"/>
      <c r="OQX522" s="413"/>
      <c r="OQY522" s="413"/>
      <c r="OQZ522" s="413"/>
      <c r="ORA522" s="413"/>
      <c r="ORB522" s="413"/>
      <c r="ORC522" s="413"/>
      <c r="ORD522" s="413"/>
      <c r="ORE522" s="413"/>
      <c r="ORF522" s="413"/>
      <c r="ORG522" s="413"/>
      <c r="ORH522" s="413"/>
      <c r="ORI522" s="413"/>
      <c r="ORJ522" s="413"/>
      <c r="ORK522" s="413"/>
      <c r="ORL522" s="413"/>
      <c r="ORM522" s="413"/>
      <c r="ORN522" s="413"/>
      <c r="ORO522" s="413"/>
      <c r="ORP522" s="413"/>
      <c r="ORQ522" s="413"/>
      <c r="ORR522" s="413"/>
      <c r="ORS522" s="413"/>
      <c r="ORT522" s="413"/>
      <c r="ORU522" s="413"/>
      <c r="ORV522" s="414"/>
      <c r="ORW522" s="414"/>
      <c r="ORX522" s="414"/>
      <c r="ORY522" s="414"/>
      <c r="ORZ522" s="414"/>
      <c r="OSA522" s="413"/>
      <c r="OSB522" s="413"/>
      <c r="OSC522" s="414"/>
      <c r="OSD522" s="414"/>
      <c r="OSE522" s="413"/>
      <c r="OSF522" s="413"/>
      <c r="OSG522" s="414"/>
      <c r="OSH522" s="414"/>
      <c r="OSI522" s="413"/>
      <c r="OSJ522" s="413"/>
      <c r="OSK522" s="413"/>
      <c r="OSL522" s="413"/>
      <c r="OSM522" s="413"/>
      <c r="OSN522" s="413"/>
      <c r="OSO522" s="413"/>
      <c r="OSP522" s="414"/>
      <c r="OSQ522" s="414"/>
      <c r="OSR522" s="413"/>
      <c r="OSS522" s="413"/>
      <c r="OST522" s="414"/>
      <c r="OSU522" s="414"/>
      <c r="OSV522" s="413"/>
      <c r="OSW522" s="413"/>
      <c r="OSX522" s="413"/>
      <c r="OSY522" s="413"/>
      <c r="OSZ522" s="413"/>
      <c r="OTA522" s="407"/>
      <c r="OTB522" s="439"/>
      <c r="OTC522" s="413"/>
      <c r="OTD522" s="413"/>
      <c r="OTE522" s="413"/>
      <c r="OTF522" s="413"/>
      <c r="OTG522" s="413"/>
      <c r="OTH522" s="413"/>
      <c r="OTI522" s="413"/>
      <c r="OTJ522" s="412"/>
      <c r="OTK522" s="412"/>
      <c r="OTL522" s="412"/>
      <c r="OTM522" s="412"/>
      <c r="OTN522" s="412"/>
      <c r="OTO522" s="412"/>
      <c r="OTP522" s="412"/>
      <c r="OTQ522" s="412"/>
      <c r="OTR522" s="412"/>
      <c r="OTS522" s="412"/>
      <c r="OTT522" s="412"/>
      <c r="OTU522" s="412"/>
      <c r="OTV522" s="412"/>
      <c r="OTW522" s="412"/>
      <c r="OTX522" s="412"/>
      <c r="OTY522" s="412"/>
      <c r="OTZ522" s="412"/>
      <c r="OUA522" s="412"/>
      <c r="OUB522" s="412"/>
      <c r="OUC522" s="412"/>
      <c r="OUD522" s="412"/>
      <c r="OUE522" s="412"/>
      <c r="OUF522" s="412"/>
      <c r="OUG522" s="412"/>
      <c r="OUH522" s="412"/>
      <c r="OUI522" s="412"/>
      <c r="OUJ522" s="412"/>
      <c r="OUK522" s="412"/>
      <c r="OUL522" s="412"/>
      <c r="OUM522" s="412"/>
      <c r="OUN522" s="412"/>
      <c r="OUO522" s="412"/>
      <c r="OUP522" s="412"/>
      <c r="OUQ522" s="412"/>
      <c r="OUR522" s="412"/>
      <c r="OUS522" s="412"/>
      <c r="OUT522" s="412"/>
      <c r="OUU522" s="412"/>
      <c r="OUV522" s="412"/>
      <c r="OUW522" s="412"/>
      <c r="OUX522" s="412"/>
      <c r="OUY522" s="412"/>
      <c r="OUZ522" s="412"/>
      <c r="OVA522" s="412"/>
      <c r="OVB522" s="413"/>
      <c r="OVC522" s="413"/>
      <c r="OVD522" s="413"/>
      <c r="OVE522" s="413"/>
      <c r="OVF522" s="413"/>
      <c r="OVG522" s="413"/>
      <c r="OVH522" s="413"/>
      <c r="OVI522" s="413"/>
      <c r="OVJ522" s="413"/>
      <c r="OVK522" s="413"/>
      <c r="OVL522" s="413"/>
      <c r="OVM522" s="413"/>
      <c r="OVN522" s="413"/>
      <c r="OVO522" s="413"/>
      <c r="OVP522" s="413"/>
      <c r="OVQ522" s="413"/>
      <c r="OVR522" s="413"/>
      <c r="OVS522" s="413"/>
      <c r="OVT522" s="413"/>
      <c r="OVU522" s="413"/>
      <c r="OVV522" s="413"/>
      <c r="OVW522" s="413"/>
      <c r="OVX522" s="413"/>
      <c r="OVY522" s="413"/>
      <c r="OVZ522" s="414"/>
      <c r="OWA522" s="414"/>
      <c r="OWB522" s="414"/>
      <c r="OWC522" s="414"/>
      <c r="OWD522" s="414"/>
      <c r="OWE522" s="413"/>
      <c r="OWF522" s="413"/>
      <c r="OWG522" s="414"/>
      <c r="OWH522" s="414"/>
      <c r="OWI522" s="413"/>
      <c r="OWJ522" s="413"/>
      <c r="OWK522" s="414"/>
      <c r="OWL522" s="414"/>
      <c r="OWM522" s="413"/>
      <c r="OWN522" s="413"/>
      <c r="OWO522" s="413"/>
      <c r="OWP522" s="413"/>
      <c r="OWQ522" s="413"/>
      <c r="OWR522" s="413"/>
      <c r="OWS522" s="413"/>
      <c r="OWT522" s="414"/>
      <c r="OWU522" s="414"/>
      <c r="OWV522" s="413"/>
      <c r="OWW522" s="413"/>
      <c r="OWX522" s="414"/>
      <c r="OWY522" s="414"/>
      <c r="OWZ522" s="413"/>
      <c r="OXA522" s="413"/>
      <c r="OXB522" s="413"/>
      <c r="OXC522" s="413"/>
      <c r="OXD522" s="413"/>
      <c r="OXE522" s="407"/>
      <c r="OXF522" s="439"/>
      <c r="OXG522" s="413"/>
      <c r="OXH522" s="413"/>
      <c r="OXI522" s="413"/>
      <c r="OXJ522" s="413"/>
      <c r="OXK522" s="413"/>
      <c r="OXL522" s="413"/>
      <c r="OXM522" s="413"/>
      <c r="OXN522" s="412"/>
      <c r="OXO522" s="412"/>
      <c r="OXP522" s="412"/>
      <c r="OXQ522" s="412"/>
      <c r="OXR522" s="412"/>
      <c r="OXS522" s="412"/>
      <c r="OXT522" s="412"/>
      <c r="OXU522" s="412"/>
      <c r="OXV522" s="412"/>
      <c r="OXW522" s="412"/>
      <c r="OXX522" s="412"/>
      <c r="OXY522" s="412"/>
      <c r="OXZ522" s="412"/>
      <c r="OYA522" s="412"/>
      <c r="OYB522" s="412"/>
      <c r="OYC522" s="412"/>
      <c r="OYD522" s="412"/>
      <c r="OYE522" s="412"/>
      <c r="OYF522" s="412"/>
      <c r="OYG522" s="412"/>
      <c r="OYH522" s="412"/>
      <c r="OYI522" s="412"/>
      <c r="OYJ522" s="412"/>
      <c r="OYK522" s="412"/>
      <c r="OYL522" s="412"/>
      <c r="OYM522" s="412"/>
      <c r="OYN522" s="412"/>
      <c r="OYO522" s="412"/>
      <c r="OYP522" s="412"/>
      <c r="OYQ522" s="412"/>
      <c r="OYR522" s="412"/>
      <c r="OYS522" s="412"/>
      <c r="OYT522" s="412"/>
      <c r="OYU522" s="412"/>
      <c r="OYV522" s="412"/>
      <c r="OYW522" s="412"/>
      <c r="OYX522" s="412"/>
      <c r="OYY522" s="412"/>
      <c r="OYZ522" s="412"/>
      <c r="OZA522" s="412"/>
      <c r="OZB522" s="412"/>
      <c r="OZC522" s="412"/>
      <c r="OZD522" s="412"/>
      <c r="OZE522" s="412"/>
      <c r="OZF522" s="413"/>
      <c r="OZG522" s="413"/>
      <c r="OZH522" s="413"/>
      <c r="OZI522" s="413"/>
      <c r="OZJ522" s="413"/>
      <c r="OZK522" s="413"/>
      <c r="OZL522" s="413"/>
      <c r="OZM522" s="413"/>
      <c r="OZN522" s="413"/>
      <c r="OZO522" s="413"/>
      <c r="OZP522" s="413"/>
      <c r="OZQ522" s="413"/>
      <c r="OZR522" s="413"/>
      <c r="OZS522" s="413"/>
      <c r="OZT522" s="413"/>
      <c r="OZU522" s="413"/>
      <c r="OZV522" s="413"/>
      <c r="OZW522" s="413"/>
      <c r="OZX522" s="413"/>
      <c r="OZY522" s="413"/>
      <c r="OZZ522" s="413"/>
      <c r="PAA522" s="413"/>
      <c r="PAB522" s="413"/>
      <c r="PAC522" s="413"/>
      <c r="PAD522" s="414"/>
      <c r="PAE522" s="414"/>
      <c r="PAF522" s="414"/>
      <c r="PAG522" s="414"/>
      <c r="PAH522" s="414"/>
      <c r="PAI522" s="413"/>
      <c r="PAJ522" s="413"/>
      <c r="PAK522" s="414"/>
      <c r="PAL522" s="414"/>
      <c r="PAM522" s="413"/>
      <c r="PAN522" s="413"/>
      <c r="PAO522" s="414"/>
      <c r="PAP522" s="414"/>
      <c r="PAQ522" s="413"/>
      <c r="PAR522" s="413"/>
      <c r="PAS522" s="413"/>
      <c r="PAT522" s="413"/>
      <c r="PAU522" s="413"/>
      <c r="PAV522" s="413"/>
      <c r="PAW522" s="413"/>
      <c r="PAX522" s="414"/>
      <c r="PAY522" s="414"/>
      <c r="PAZ522" s="413"/>
      <c r="PBA522" s="413"/>
      <c r="PBB522" s="414"/>
      <c r="PBC522" s="414"/>
      <c r="PBD522" s="413"/>
      <c r="PBE522" s="413"/>
      <c r="PBF522" s="413"/>
      <c r="PBG522" s="413"/>
      <c r="PBH522" s="413"/>
      <c r="PBI522" s="407"/>
      <c r="PBJ522" s="439"/>
      <c r="PBK522" s="413"/>
      <c r="PBL522" s="413"/>
      <c r="PBM522" s="413"/>
      <c r="PBN522" s="413"/>
      <c r="PBO522" s="413"/>
      <c r="PBP522" s="413"/>
      <c r="PBQ522" s="413"/>
      <c r="PBR522" s="412"/>
      <c r="PBS522" s="412"/>
      <c r="PBT522" s="412"/>
      <c r="PBU522" s="412"/>
      <c r="PBV522" s="412"/>
      <c r="PBW522" s="412"/>
      <c r="PBX522" s="412"/>
      <c r="PBY522" s="412"/>
      <c r="PBZ522" s="412"/>
      <c r="PCA522" s="412"/>
      <c r="PCB522" s="412"/>
      <c r="PCC522" s="412"/>
      <c r="PCD522" s="412"/>
      <c r="PCE522" s="412"/>
      <c r="PCF522" s="412"/>
      <c r="PCG522" s="412"/>
      <c r="PCH522" s="412"/>
      <c r="PCI522" s="412"/>
      <c r="PCJ522" s="412"/>
      <c r="PCK522" s="412"/>
      <c r="PCL522" s="412"/>
      <c r="PCM522" s="412"/>
      <c r="PCN522" s="412"/>
      <c r="PCO522" s="412"/>
      <c r="PCP522" s="412"/>
      <c r="PCQ522" s="412"/>
      <c r="PCR522" s="412"/>
      <c r="PCS522" s="412"/>
      <c r="PCT522" s="412"/>
      <c r="PCU522" s="412"/>
      <c r="PCV522" s="412"/>
      <c r="PCW522" s="412"/>
      <c r="PCX522" s="412"/>
      <c r="PCY522" s="412"/>
      <c r="PCZ522" s="412"/>
      <c r="PDA522" s="412"/>
      <c r="PDB522" s="412"/>
      <c r="PDC522" s="412"/>
      <c r="PDD522" s="412"/>
      <c r="PDE522" s="412"/>
      <c r="PDF522" s="412"/>
      <c r="PDG522" s="412"/>
      <c r="PDH522" s="412"/>
      <c r="PDI522" s="412"/>
      <c r="PDJ522" s="413"/>
      <c r="PDK522" s="413"/>
      <c r="PDL522" s="413"/>
      <c r="PDM522" s="413"/>
      <c r="PDN522" s="413"/>
      <c r="PDO522" s="413"/>
      <c r="PDP522" s="413"/>
      <c r="PDQ522" s="413"/>
      <c r="PDR522" s="413"/>
      <c r="PDS522" s="413"/>
      <c r="PDT522" s="413"/>
      <c r="PDU522" s="413"/>
      <c r="PDV522" s="413"/>
      <c r="PDW522" s="413"/>
      <c r="PDX522" s="413"/>
      <c r="PDY522" s="413"/>
      <c r="PDZ522" s="413"/>
      <c r="PEA522" s="413"/>
      <c r="PEB522" s="413"/>
      <c r="PEC522" s="413"/>
      <c r="PED522" s="413"/>
      <c r="PEE522" s="413"/>
      <c r="PEF522" s="413"/>
      <c r="PEG522" s="413"/>
      <c r="PEH522" s="414"/>
      <c r="PEI522" s="414"/>
      <c r="PEJ522" s="414"/>
      <c r="PEK522" s="414"/>
      <c r="PEL522" s="414"/>
      <c r="PEM522" s="413"/>
      <c r="PEN522" s="413"/>
      <c r="PEO522" s="414"/>
      <c r="PEP522" s="414"/>
      <c r="PEQ522" s="413"/>
      <c r="PER522" s="413"/>
      <c r="PES522" s="414"/>
      <c r="PET522" s="414"/>
      <c r="PEU522" s="413"/>
      <c r="PEV522" s="413"/>
      <c r="PEW522" s="413"/>
      <c r="PEX522" s="413"/>
      <c r="PEY522" s="413"/>
      <c r="PEZ522" s="413"/>
      <c r="PFA522" s="413"/>
      <c r="PFB522" s="414"/>
      <c r="PFC522" s="414"/>
      <c r="PFD522" s="413"/>
      <c r="PFE522" s="413"/>
      <c r="PFF522" s="414"/>
      <c r="PFG522" s="414"/>
      <c r="PFH522" s="413"/>
      <c r="PFI522" s="413"/>
      <c r="PFJ522" s="413"/>
      <c r="PFK522" s="413"/>
      <c r="PFL522" s="413"/>
      <c r="PFM522" s="407"/>
      <c r="PFN522" s="439"/>
      <c r="PFO522" s="413"/>
      <c r="PFP522" s="413"/>
      <c r="PFQ522" s="413"/>
      <c r="PFR522" s="413"/>
      <c r="PFS522" s="413"/>
      <c r="PFT522" s="413"/>
      <c r="PFU522" s="413"/>
      <c r="PFV522" s="412"/>
      <c r="PFW522" s="412"/>
      <c r="PFX522" s="412"/>
      <c r="PFY522" s="412"/>
      <c r="PFZ522" s="412"/>
      <c r="PGA522" s="412"/>
      <c r="PGB522" s="412"/>
      <c r="PGC522" s="412"/>
      <c r="PGD522" s="412"/>
      <c r="PGE522" s="412"/>
      <c r="PGF522" s="412"/>
      <c r="PGG522" s="412"/>
      <c r="PGH522" s="412"/>
      <c r="PGI522" s="412"/>
      <c r="PGJ522" s="412"/>
      <c r="PGK522" s="412"/>
      <c r="PGL522" s="412"/>
      <c r="PGM522" s="412"/>
      <c r="PGN522" s="412"/>
      <c r="PGO522" s="412"/>
      <c r="PGP522" s="412"/>
      <c r="PGQ522" s="412"/>
      <c r="PGR522" s="412"/>
      <c r="PGS522" s="412"/>
      <c r="PGT522" s="412"/>
      <c r="PGU522" s="412"/>
      <c r="PGV522" s="412"/>
      <c r="PGW522" s="412"/>
      <c r="PGX522" s="412"/>
      <c r="PGY522" s="412"/>
      <c r="PGZ522" s="412"/>
      <c r="PHA522" s="412"/>
      <c r="PHB522" s="412"/>
      <c r="PHC522" s="412"/>
      <c r="PHD522" s="412"/>
      <c r="PHE522" s="412"/>
      <c r="PHF522" s="412"/>
      <c r="PHG522" s="412"/>
      <c r="PHH522" s="412"/>
      <c r="PHI522" s="412"/>
      <c r="PHJ522" s="412"/>
      <c r="PHK522" s="412"/>
      <c r="PHL522" s="412"/>
      <c r="PHM522" s="412"/>
      <c r="PHN522" s="413"/>
      <c r="PHO522" s="413"/>
      <c r="PHP522" s="413"/>
      <c r="PHQ522" s="413"/>
      <c r="PHR522" s="413"/>
      <c r="PHS522" s="413"/>
      <c r="PHT522" s="413"/>
      <c r="PHU522" s="413"/>
      <c r="PHV522" s="413"/>
      <c r="PHW522" s="413"/>
      <c r="PHX522" s="413"/>
      <c r="PHY522" s="413"/>
      <c r="PHZ522" s="413"/>
      <c r="PIA522" s="413"/>
      <c r="PIB522" s="413"/>
      <c r="PIC522" s="413"/>
      <c r="PID522" s="413"/>
      <c r="PIE522" s="413"/>
      <c r="PIF522" s="413"/>
      <c r="PIG522" s="413"/>
      <c r="PIH522" s="413"/>
      <c r="PII522" s="413"/>
      <c r="PIJ522" s="413"/>
      <c r="PIK522" s="413"/>
      <c r="PIL522" s="414"/>
      <c r="PIM522" s="414"/>
      <c r="PIN522" s="414"/>
      <c r="PIO522" s="414"/>
      <c r="PIP522" s="414"/>
      <c r="PIQ522" s="413"/>
      <c r="PIR522" s="413"/>
      <c r="PIS522" s="414"/>
      <c r="PIT522" s="414"/>
      <c r="PIU522" s="413"/>
      <c r="PIV522" s="413"/>
      <c r="PIW522" s="414"/>
      <c r="PIX522" s="414"/>
      <c r="PIY522" s="413"/>
      <c r="PIZ522" s="413"/>
      <c r="PJA522" s="413"/>
      <c r="PJB522" s="413"/>
      <c r="PJC522" s="413"/>
      <c r="PJD522" s="413"/>
      <c r="PJE522" s="413"/>
      <c r="PJF522" s="414"/>
      <c r="PJG522" s="414"/>
      <c r="PJH522" s="413"/>
      <c r="PJI522" s="413"/>
      <c r="PJJ522" s="414"/>
      <c r="PJK522" s="414"/>
      <c r="PJL522" s="413"/>
      <c r="PJM522" s="413"/>
      <c r="PJN522" s="413"/>
      <c r="PJO522" s="413"/>
      <c r="PJP522" s="413"/>
      <c r="PJQ522" s="407"/>
      <c r="PJR522" s="439"/>
      <c r="PJS522" s="413"/>
      <c r="PJT522" s="413"/>
      <c r="PJU522" s="413"/>
      <c r="PJV522" s="413"/>
      <c r="PJW522" s="413"/>
      <c r="PJX522" s="413"/>
      <c r="PJY522" s="413"/>
      <c r="PJZ522" s="412"/>
      <c r="PKA522" s="412"/>
      <c r="PKB522" s="412"/>
      <c r="PKC522" s="412"/>
      <c r="PKD522" s="412"/>
      <c r="PKE522" s="412"/>
      <c r="PKF522" s="412"/>
      <c r="PKG522" s="412"/>
      <c r="PKH522" s="412"/>
      <c r="PKI522" s="412"/>
      <c r="PKJ522" s="412"/>
      <c r="PKK522" s="412"/>
      <c r="PKL522" s="412"/>
      <c r="PKM522" s="412"/>
      <c r="PKN522" s="412"/>
      <c r="PKO522" s="412"/>
      <c r="PKP522" s="412"/>
      <c r="PKQ522" s="412"/>
      <c r="PKR522" s="412"/>
      <c r="PKS522" s="412"/>
      <c r="PKT522" s="412"/>
      <c r="PKU522" s="412"/>
      <c r="PKV522" s="412"/>
      <c r="PKW522" s="412"/>
      <c r="PKX522" s="412"/>
      <c r="PKY522" s="412"/>
      <c r="PKZ522" s="412"/>
      <c r="PLA522" s="412"/>
      <c r="PLB522" s="412"/>
      <c r="PLC522" s="412"/>
      <c r="PLD522" s="412"/>
      <c r="PLE522" s="412"/>
      <c r="PLF522" s="412"/>
      <c r="PLG522" s="412"/>
      <c r="PLH522" s="412"/>
      <c r="PLI522" s="412"/>
      <c r="PLJ522" s="412"/>
      <c r="PLK522" s="412"/>
      <c r="PLL522" s="412"/>
      <c r="PLM522" s="412"/>
      <c r="PLN522" s="412"/>
      <c r="PLO522" s="412"/>
      <c r="PLP522" s="412"/>
      <c r="PLQ522" s="412"/>
      <c r="PLR522" s="413"/>
      <c r="PLS522" s="413"/>
      <c r="PLT522" s="413"/>
      <c r="PLU522" s="413"/>
      <c r="PLV522" s="413"/>
      <c r="PLW522" s="413"/>
      <c r="PLX522" s="413"/>
      <c r="PLY522" s="413"/>
      <c r="PLZ522" s="413"/>
      <c r="PMA522" s="413"/>
      <c r="PMB522" s="413"/>
      <c r="PMC522" s="413"/>
      <c r="PMD522" s="413"/>
      <c r="PME522" s="413"/>
      <c r="PMF522" s="413"/>
      <c r="PMG522" s="413"/>
      <c r="PMH522" s="413"/>
      <c r="PMI522" s="413"/>
      <c r="PMJ522" s="413"/>
      <c r="PMK522" s="413"/>
      <c r="PML522" s="413"/>
      <c r="PMM522" s="413"/>
      <c r="PMN522" s="413"/>
      <c r="PMO522" s="413"/>
      <c r="PMP522" s="414"/>
      <c r="PMQ522" s="414"/>
      <c r="PMR522" s="414"/>
      <c r="PMS522" s="414"/>
      <c r="PMT522" s="414"/>
      <c r="PMU522" s="413"/>
      <c r="PMV522" s="413"/>
      <c r="PMW522" s="414"/>
      <c r="PMX522" s="414"/>
      <c r="PMY522" s="413"/>
      <c r="PMZ522" s="413"/>
      <c r="PNA522" s="414"/>
      <c r="PNB522" s="414"/>
      <c r="PNC522" s="413"/>
      <c r="PND522" s="413"/>
      <c r="PNE522" s="413"/>
      <c r="PNF522" s="413"/>
      <c r="PNG522" s="413"/>
      <c r="PNH522" s="413"/>
      <c r="PNI522" s="413"/>
      <c r="PNJ522" s="414"/>
      <c r="PNK522" s="414"/>
      <c r="PNL522" s="413"/>
      <c r="PNM522" s="413"/>
      <c r="PNN522" s="414"/>
      <c r="PNO522" s="414"/>
      <c r="PNP522" s="413"/>
      <c r="PNQ522" s="413"/>
      <c r="PNR522" s="413"/>
      <c r="PNS522" s="413"/>
      <c r="PNT522" s="413"/>
      <c r="PNU522" s="407"/>
      <c r="PNV522" s="439"/>
      <c r="PNW522" s="413"/>
      <c r="PNX522" s="413"/>
      <c r="PNY522" s="413"/>
      <c r="PNZ522" s="413"/>
      <c r="POA522" s="413"/>
      <c r="POB522" s="413"/>
      <c r="POC522" s="413"/>
      <c r="POD522" s="412"/>
      <c r="POE522" s="412"/>
      <c r="POF522" s="412"/>
      <c r="POG522" s="412"/>
      <c r="POH522" s="412"/>
      <c r="POI522" s="412"/>
      <c r="POJ522" s="412"/>
      <c r="POK522" s="412"/>
      <c r="POL522" s="412"/>
      <c r="POM522" s="412"/>
      <c r="PON522" s="412"/>
      <c r="POO522" s="412"/>
      <c r="POP522" s="412"/>
      <c r="POQ522" s="412"/>
      <c r="POR522" s="412"/>
      <c r="POS522" s="412"/>
      <c r="POT522" s="412"/>
      <c r="POU522" s="412"/>
      <c r="POV522" s="412"/>
      <c r="POW522" s="412"/>
      <c r="POX522" s="412"/>
      <c r="POY522" s="412"/>
      <c r="POZ522" s="412"/>
      <c r="PPA522" s="412"/>
      <c r="PPB522" s="412"/>
      <c r="PPC522" s="412"/>
      <c r="PPD522" s="412"/>
      <c r="PPE522" s="412"/>
      <c r="PPF522" s="412"/>
      <c r="PPG522" s="412"/>
      <c r="PPH522" s="412"/>
      <c r="PPI522" s="412"/>
      <c r="PPJ522" s="412"/>
      <c r="PPK522" s="412"/>
      <c r="PPL522" s="412"/>
      <c r="PPM522" s="412"/>
      <c r="PPN522" s="412"/>
      <c r="PPO522" s="412"/>
      <c r="PPP522" s="412"/>
      <c r="PPQ522" s="412"/>
      <c r="PPR522" s="412"/>
      <c r="PPS522" s="412"/>
      <c r="PPT522" s="412"/>
      <c r="PPU522" s="412"/>
      <c r="PPV522" s="413"/>
      <c r="PPW522" s="413"/>
      <c r="PPX522" s="413"/>
      <c r="PPY522" s="413"/>
      <c r="PPZ522" s="413"/>
      <c r="PQA522" s="413"/>
      <c r="PQB522" s="413"/>
      <c r="PQC522" s="413"/>
      <c r="PQD522" s="413"/>
      <c r="PQE522" s="413"/>
      <c r="PQF522" s="413"/>
      <c r="PQG522" s="413"/>
      <c r="PQH522" s="413"/>
      <c r="PQI522" s="413"/>
      <c r="PQJ522" s="413"/>
      <c r="PQK522" s="413"/>
      <c r="PQL522" s="413"/>
      <c r="PQM522" s="413"/>
      <c r="PQN522" s="413"/>
      <c r="PQO522" s="413"/>
      <c r="PQP522" s="413"/>
      <c r="PQQ522" s="413"/>
      <c r="PQR522" s="413"/>
      <c r="PQS522" s="413"/>
      <c r="PQT522" s="414"/>
      <c r="PQU522" s="414"/>
      <c r="PQV522" s="414"/>
      <c r="PQW522" s="414"/>
      <c r="PQX522" s="414"/>
      <c r="PQY522" s="413"/>
      <c r="PQZ522" s="413"/>
      <c r="PRA522" s="414"/>
      <c r="PRB522" s="414"/>
      <c r="PRC522" s="413"/>
      <c r="PRD522" s="413"/>
      <c r="PRE522" s="414"/>
      <c r="PRF522" s="414"/>
      <c r="PRG522" s="413"/>
      <c r="PRH522" s="413"/>
      <c r="PRI522" s="413"/>
      <c r="PRJ522" s="413"/>
      <c r="PRK522" s="413"/>
      <c r="PRL522" s="413"/>
      <c r="PRM522" s="413"/>
      <c r="PRN522" s="414"/>
      <c r="PRO522" s="414"/>
      <c r="PRP522" s="413"/>
      <c r="PRQ522" s="413"/>
      <c r="PRR522" s="414"/>
      <c r="PRS522" s="414"/>
      <c r="PRT522" s="413"/>
      <c r="PRU522" s="413"/>
      <c r="PRV522" s="413"/>
      <c r="PRW522" s="413"/>
      <c r="PRX522" s="413"/>
      <c r="PRY522" s="407"/>
      <c r="PRZ522" s="439"/>
      <c r="PSA522" s="413"/>
      <c r="PSB522" s="413"/>
      <c r="PSC522" s="413"/>
      <c r="PSD522" s="413"/>
      <c r="PSE522" s="413"/>
      <c r="PSF522" s="413"/>
      <c r="PSG522" s="413"/>
      <c r="PSH522" s="412"/>
      <c r="PSI522" s="412"/>
      <c r="PSJ522" s="412"/>
      <c r="PSK522" s="412"/>
      <c r="PSL522" s="412"/>
      <c r="PSM522" s="412"/>
      <c r="PSN522" s="412"/>
      <c r="PSO522" s="412"/>
      <c r="PSP522" s="412"/>
      <c r="PSQ522" s="412"/>
      <c r="PSR522" s="412"/>
      <c r="PSS522" s="412"/>
      <c r="PST522" s="412"/>
      <c r="PSU522" s="412"/>
      <c r="PSV522" s="412"/>
      <c r="PSW522" s="412"/>
      <c r="PSX522" s="412"/>
      <c r="PSY522" s="412"/>
      <c r="PSZ522" s="412"/>
      <c r="PTA522" s="412"/>
      <c r="PTB522" s="412"/>
      <c r="PTC522" s="412"/>
      <c r="PTD522" s="412"/>
      <c r="PTE522" s="412"/>
      <c r="PTF522" s="412"/>
      <c r="PTG522" s="412"/>
      <c r="PTH522" s="412"/>
      <c r="PTI522" s="412"/>
      <c r="PTJ522" s="412"/>
      <c r="PTK522" s="412"/>
      <c r="PTL522" s="412"/>
      <c r="PTM522" s="412"/>
      <c r="PTN522" s="412"/>
      <c r="PTO522" s="412"/>
      <c r="PTP522" s="412"/>
      <c r="PTQ522" s="412"/>
      <c r="PTR522" s="412"/>
      <c r="PTS522" s="412"/>
      <c r="PTT522" s="412"/>
      <c r="PTU522" s="412"/>
      <c r="PTV522" s="412"/>
      <c r="PTW522" s="412"/>
      <c r="PTX522" s="412"/>
      <c r="PTY522" s="412"/>
      <c r="PTZ522" s="413"/>
      <c r="PUA522" s="413"/>
      <c r="PUB522" s="413"/>
      <c r="PUC522" s="413"/>
      <c r="PUD522" s="413"/>
      <c r="PUE522" s="413"/>
      <c r="PUF522" s="413"/>
      <c r="PUG522" s="413"/>
      <c r="PUH522" s="413"/>
      <c r="PUI522" s="413"/>
      <c r="PUJ522" s="413"/>
      <c r="PUK522" s="413"/>
      <c r="PUL522" s="413"/>
      <c r="PUM522" s="413"/>
      <c r="PUN522" s="413"/>
      <c r="PUO522" s="413"/>
      <c r="PUP522" s="413"/>
      <c r="PUQ522" s="413"/>
      <c r="PUR522" s="413"/>
      <c r="PUS522" s="413"/>
      <c r="PUT522" s="413"/>
      <c r="PUU522" s="413"/>
      <c r="PUV522" s="413"/>
      <c r="PUW522" s="413"/>
      <c r="PUX522" s="414"/>
      <c r="PUY522" s="414"/>
      <c r="PUZ522" s="414"/>
      <c r="PVA522" s="414"/>
      <c r="PVB522" s="414"/>
      <c r="PVC522" s="413"/>
      <c r="PVD522" s="413"/>
      <c r="PVE522" s="414"/>
      <c r="PVF522" s="414"/>
      <c r="PVG522" s="413"/>
      <c r="PVH522" s="413"/>
      <c r="PVI522" s="414"/>
      <c r="PVJ522" s="414"/>
      <c r="PVK522" s="413"/>
      <c r="PVL522" s="413"/>
      <c r="PVM522" s="413"/>
      <c r="PVN522" s="413"/>
      <c r="PVO522" s="413"/>
      <c r="PVP522" s="413"/>
      <c r="PVQ522" s="413"/>
      <c r="PVR522" s="414"/>
      <c r="PVS522" s="414"/>
      <c r="PVT522" s="413"/>
      <c r="PVU522" s="413"/>
      <c r="PVV522" s="414"/>
      <c r="PVW522" s="414"/>
      <c r="PVX522" s="413"/>
      <c r="PVY522" s="413"/>
      <c r="PVZ522" s="413"/>
      <c r="PWA522" s="413"/>
      <c r="PWB522" s="413"/>
      <c r="PWC522" s="407"/>
      <c r="PWD522" s="439"/>
      <c r="PWE522" s="413"/>
      <c r="PWF522" s="413"/>
      <c r="PWG522" s="413"/>
      <c r="PWH522" s="413"/>
      <c r="PWI522" s="413"/>
      <c r="PWJ522" s="413"/>
      <c r="PWK522" s="413"/>
      <c r="PWL522" s="412"/>
      <c r="PWM522" s="412"/>
      <c r="PWN522" s="412"/>
      <c r="PWO522" s="412"/>
      <c r="PWP522" s="412"/>
      <c r="PWQ522" s="412"/>
      <c r="PWR522" s="412"/>
      <c r="PWS522" s="412"/>
      <c r="PWT522" s="412"/>
      <c r="PWU522" s="412"/>
      <c r="PWV522" s="412"/>
      <c r="PWW522" s="412"/>
      <c r="PWX522" s="412"/>
      <c r="PWY522" s="412"/>
      <c r="PWZ522" s="412"/>
      <c r="PXA522" s="412"/>
      <c r="PXB522" s="412"/>
      <c r="PXC522" s="412"/>
      <c r="PXD522" s="412"/>
      <c r="PXE522" s="412"/>
      <c r="PXF522" s="412"/>
      <c r="PXG522" s="412"/>
      <c r="PXH522" s="412"/>
      <c r="PXI522" s="412"/>
      <c r="PXJ522" s="412"/>
      <c r="PXK522" s="412"/>
      <c r="PXL522" s="412"/>
      <c r="PXM522" s="412"/>
      <c r="PXN522" s="412"/>
      <c r="PXO522" s="412"/>
      <c r="PXP522" s="412"/>
      <c r="PXQ522" s="412"/>
      <c r="PXR522" s="412"/>
      <c r="PXS522" s="412"/>
      <c r="PXT522" s="412"/>
      <c r="PXU522" s="412"/>
      <c r="PXV522" s="412"/>
      <c r="PXW522" s="412"/>
      <c r="PXX522" s="412"/>
      <c r="PXY522" s="412"/>
      <c r="PXZ522" s="412"/>
      <c r="PYA522" s="412"/>
      <c r="PYB522" s="412"/>
      <c r="PYC522" s="412"/>
      <c r="PYD522" s="413"/>
      <c r="PYE522" s="413"/>
      <c r="PYF522" s="413"/>
      <c r="PYG522" s="413"/>
      <c r="PYH522" s="413"/>
      <c r="PYI522" s="413"/>
      <c r="PYJ522" s="413"/>
      <c r="PYK522" s="413"/>
      <c r="PYL522" s="413"/>
      <c r="PYM522" s="413"/>
      <c r="PYN522" s="413"/>
      <c r="PYO522" s="413"/>
      <c r="PYP522" s="413"/>
      <c r="PYQ522" s="413"/>
      <c r="PYR522" s="413"/>
      <c r="PYS522" s="413"/>
      <c r="PYT522" s="413"/>
      <c r="PYU522" s="413"/>
      <c r="PYV522" s="413"/>
      <c r="PYW522" s="413"/>
      <c r="PYX522" s="413"/>
      <c r="PYY522" s="413"/>
      <c r="PYZ522" s="413"/>
      <c r="PZA522" s="413"/>
      <c r="PZB522" s="414"/>
      <c r="PZC522" s="414"/>
      <c r="PZD522" s="414"/>
      <c r="PZE522" s="414"/>
      <c r="PZF522" s="414"/>
      <c r="PZG522" s="413"/>
      <c r="PZH522" s="413"/>
      <c r="PZI522" s="414"/>
      <c r="PZJ522" s="414"/>
      <c r="PZK522" s="413"/>
      <c r="PZL522" s="413"/>
      <c r="PZM522" s="414"/>
      <c r="PZN522" s="414"/>
      <c r="PZO522" s="413"/>
      <c r="PZP522" s="413"/>
      <c r="PZQ522" s="413"/>
      <c r="PZR522" s="413"/>
      <c r="PZS522" s="413"/>
      <c r="PZT522" s="413"/>
      <c r="PZU522" s="413"/>
      <c r="PZV522" s="414"/>
      <c r="PZW522" s="414"/>
      <c r="PZX522" s="413"/>
      <c r="PZY522" s="413"/>
      <c r="PZZ522" s="414"/>
      <c r="QAA522" s="414"/>
      <c r="QAB522" s="413"/>
      <c r="QAC522" s="413"/>
      <c r="QAD522" s="413"/>
      <c r="QAE522" s="413"/>
      <c r="QAF522" s="413"/>
      <c r="QAG522" s="407"/>
      <c r="QAH522" s="439"/>
      <c r="QAI522" s="413"/>
      <c r="QAJ522" s="413"/>
      <c r="QAK522" s="413"/>
      <c r="QAL522" s="413"/>
      <c r="QAM522" s="413"/>
      <c r="QAN522" s="413"/>
      <c r="QAO522" s="413"/>
      <c r="QAP522" s="412"/>
      <c r="QAQ522" s="412"/>
      <c r="QAR522" s="412"/>
      <c r="QAS522" s="412"/>
      <c r="QAT522" s="412"/>
      <c r="QAU522" s="412"/>
      <c r="QAV522" s="412"/>
      <c r="QAW522" s="412"/>
      <c r="QAX522" s="412"/>
      <c r="QAY522" s="412"/>
      <c r="QAZ522" s="412"/>
      <c r="QBA522" s="412"/>
      <c r="QBB522" s="412"/>
      <c r="QBC522" s="412"/>
      <c r="QBD522" s="412"/>
      <c r="QBE522" s="412"/>
      <c r="QBF522" s="412"/>
      <c r="QBG522" s="412"/>
      <c r="QBH522" s="412"/>
      <c r="QBI522" s="412"/>
      <c r="QBJ522" s="412"/>
      <c r="QBK522" s="412"/>
      <c r="QBL522" s="412"/>
      <c r="QBM522" s="412"/>
      <c r="QBN522" s="412"/>
      <c r="QBO522" s="412"/>
      <c r="QBP522" s="412"/>
      <c r="QBQ522" s="412"/>
      <c r="QBR522" s="412"/>
      <c r="QBS522" s="412"/>
      <c r="QBT522" s="412"/>
      <c r="QBU522" s="412"/>
      <c r="QBV522" s="412"/>
      <c r="QBW522" s="412"/>
      <c r="QBX522" s="412"/>
      <c r="QBY522" s="412"/>
      <c r="QBZ522" s="412"/>
      <c r="QCA522" s="412"/>
      <c r="QCB522" s="412"/>
      <c r="QCC522" s="412"/>
      <c r="QCD522" s="412"/>
      <c r="QCE522" s="412"/>
      <c r="QCF522" s="412"/>
      <c r="QCG522" s="412"/>
      <c r="QCH522" s="413"/>
      <c r="QCI522" s="413"/>
      <c r="QCJ522" s="413"/>
      <c r="QCK522" s="413"/>
      <c r="QCL522" s="413"/>
      <c r="QCM522" s="413"/>
      <c r="QCN522" s="413"/>
      <c r="QCO522" s="413"/>
      <c r="QCP522" s="413"/>
      <c r="QCQ522" s="413"/>
      <c r="QCR522" s="413"/>
      <c r="QCS522" s="413"/>
      <c r="QCT522" s="413"/>
      <c r="QCU522" s="413"/>
      <c r="QCV522" s="413"/>
      <c r="QCW522" s="413"/>
      <c r="QCX522" s="413"/>
      <c r="QCY522" s="413"/>
      <c r="QCZ522" s="413"/>
      <c r="QDA522" s="413"/>
      <c r="QDB522" s="413"/>
      <c r="QDC522" s="413"/>
      <c r="QDD522" s="413"/>
      <c r="QDE522" s="413"/>
      <c r="QDF522" s="414"/>
      <c r="QDG522" s="414"/>
      <c r="QDH522" s="414"/>
      <c r="QDI522" s="414"/>
      <c r="QDJ522" s="414"/>
      <c r="QDK522" s="413"/>
      <c r="QDL522" s="413"/>
      <c r="QDM522" s="414"/>
      <c r="QDN522" s="414"/>
      <c r="QDO522" s="413"/>
      <c r="QDP522" s="413"/>
      <c r="QDQ522" s="414"/>
      <c r="QDR522" s="414"/>
      <c r="QDS522" s="413"/>
      <c r="QDT522" s="413"/>
      <c r="QDU522" s="413"/>
      <c r="QDV522" s="413"/>
      <c r="QDW522" s="413"/>
      <c r="QDX522" s="413"/>
      <c r="QDY522" s="413"/>
      <c r="QDZ522" s="414"/>
      <c r="QEA522" s="414"/>
      <c r="QEB522" s="413"/>
      <c r="QEC522" s="413"/>
      <c r="QED522" s="414"/>
      <c r="QEE522" s="414"/>
      <c r="QEF522" s="413"/>
      <c r="QEG522" s="413"/>
      <c r="QEH522" s="413"/>
      <c r="QEI522" s="413"/>
      <c r="QEJ522" s="413"/>
      <c r="QEK522" s="407"/>
      <c r="QEL522" s="439"/>
      <c r="QEM522" s="413"/>
      <c r="QEN522" s="413"/>
      <c r="QEO522" s="413"/>
      <c r="QEP522" s="413"/>
      <c r="QEQ522" s="413"/>
      <c r="QER522" s="413"/>
      <c r="QES522" s="413"/>
      <c r="QET522" s="412"/>
      <c r="QEU522" s="412"/>
      <c r="QEV522" s="412"/>
      <c r="QEW522" s="412"/>
      <c r="QEX522" s="412"/>
      <c r="QEY522" s="412"/>
      <c r="QEZ522" s="412"/>
      <c r="QFA522" s="412"/>
      <c r="QFB522" s="412"/>
      <c r="QFC522" s="412"/>
      <c r="QFD522" s="412"/>
      <c r="QFE522" s="412"/>
      <c r="QFF522" s="412"/>
      <c r="QFG522" s="412"/>
      <c r="QFH522" s="412"/>
      <c r="QFI522" s="412"/>
      <c r="QFJ522" s="412"/>
      <c r="QFK522" s="412"/>
      <c r="QFL522" s="412"/>
      <c r="QFM522" s="412"/>
      <c r="QFN522" s="412"/>
      <c r="QFO522" s="412"/>
      <c r="QFP522" s="412"/>
      <c r="QFQ522" s="412"/>
      <c r="QFR522" s="412"/>
      <c r="QFS522" s="412"/>
      <c r="QFT522" s="412"/>
      <c r="QFU522" s="412"/>
      <c r="QFV522" s="412"/>
      <c r="QFW522" s="412"/>
      <c r="QFX522" s="412"/>
      <c r="QFY522" s="412"/>
      <c r="QFZ522" s="412"/>
      <c r="QGA522" s="412"/>
      <c r="QGB522" s="412"/>
      <c r="QGC522" s="412"/>
      <c r="QGD522" s="412"/>
      <c r="QGE522" s="412"/>
      <c r="QGF522" s="412"/>
      <c r="QGG522" s="412"/>
      <c r="QGH522" s="412"/>
      <c r="QGI522" s="412"/>
      <c r="QGJ522" s="412"/>
      <c r="QGK522" s="412"/>
      <c r="QGL522" s="413"/>
      <c r="QGM522" s="413"/>
      <c r="QGN522" s="413"/>
      <c r="QGO522" s="413"/>
      <c r="QGP522" s="413"/>
      <c r="QGQ522" s="413"/>
      <c r="QGR522" s="413"/>
      <c r="QGS522" s="413"/>
      <c r="QGT522" s="413"/>
      <c r="QGU522" s="413"/>
      <c r="QGV522" s="413"/>
      <c r="QGW522" s="413"/>
      <c r="QGX522" s="413"/>
      <c r="QGY522" s="413"/>
      <c r="QGZ522" s="413"/>
      <c r="QHA522" s="413"/>
      <c r="QHB522" s="413"/>
      <c r="QHC522" s="413"/>
      <c r="QHD522" s="413"/>
      <c r="QHE522" s="413"/>
      <c r="QHF522" s="413"/>
      <c r="QHG522" s="413"/>
      <c r="QHH522" s="413"/>
      <c r="QHI522" s="413"/>
      <c r="QHJ522" s="414"/>
      <c r="QHK522" s="414"/>
      <c r="QHL522" s="414"/>
      <c r="QHM522" s="414"/>
      <c r="QHN522" s="414"/>
      <c r="QHO522" s="413"/>
      <c r="QHP522" s="413"/>
      <c r="QHQ522" s="414"/>
      <c r="QHR522" s="414"/>
      <c r="QHS522" s="413"/>
      <c r="QHT522" s="413"/>
      <c r="QHU522" s="414"/>
      <c r="QHV522" s="414"/>
      <c r="QHW522" s="413"/>
      <c r="QHX522" s="413"/>
      <c r="QHY522" s="413"/>
      <c r="QHZ522" s="413"/>
      <c r="QIA522" s="413"/>
      <c r="QIB522" s="413"/>
      <c r="QIC522" s="413"/>
      <c r="QID522" s="414"/>
      <c r="QIE522" s="414"/>
      <c r="QIF522" s="413"/>
      <c r="QIG522" s="413"/>
      <c r="QIH522" s="414"/>
      <c r="QII522" s="414"/>
      <c r="QIJ522" s="413"/>
      <c r="QIK522" s="413"/>
      <c r="QIL522" s="413"/>
      <c r="QIM522" s="413"/>
      <c r="QIN522" s="413"/>
      <c r="QIO522" s="407"/>
      <c r="QIP522" s="439"/>
      <c r="QIQ522" s="413"/>
      <c r="QIR522" s="413"/>
      <c r="QIS522" s="413"/>
      <c r="QIT522" s="413"/>
      <c r="QIU522" s="413"/>
      <c r="QIV522" s="413"/>
      <c r="QIW522" s="413"/>
      <c r="QIX522" s="412"/>
      <c r="QIY522" s="412"/>
      <c r="QIZ522" s="412"/>
      <c r="QJA522" s="412"/>
      <c r="QJB522" s="412"/>
      <c r="QJC522" s="412"/>
      <c r="QJD522" s="412"/>
      <c r="QJE522" s="412"/>
      <c r="QJF522" s="412"/>
      <c r="QJG522" s="412"/>
      <c r="QJH522" s="412"/>
      <c r="QJI522" s="412"/>
      <c r="QJJ522" s="412"/>
      <c r="QJK522" s="412"/>
      <c r="QJL522" s="412"/>
      <c r="QJM522" s="412"/>
      <c r="QJN522" s="412"/>
      <c r="QJO522" s="412"/>
      <c r="QJP522" s="412"/>
      <c r="QJQ522" s="412"/>
      <c r="QJR522" s="412"/>
      <c r="QJS522" s="412"/>
      <c r="QJT522" s="412"/>
      <c r="QJU522" s="412"/>
      <c r="QJV522" s="412"/>
      <c r="QJW522" s="412"/>
      <c r="QJX522" s="412"/>
      <c r="QJY522" s="412"/>
      <c r="QJZ522" s="412"/>
      <c r="QKA522" s="412"/>
      <c r="QKB522" s="412"/>
      <c r="QKC522" s="412"/>
      <c r="QKD522" s="412"/>
      <c r="QKE522" s="412"/>
      <c r="QKF522" s="412"/>
      <c r="QKG522" s="412"/>
      <c r="QKH522" s="412"/>
      <c r="QKI522" s="412"/>
      <c r="QKJ522" s="412"/>
      <c r="QKK522" s="412"/>
      <c r="QKL522" s="412"/>
      <c r="QKM522" s="412"/>
      <c r="QKN522" s="412"/>
      <c r="QKO522" s="412"/>
      <c r="QKP522" s="413"/>
      <c r="QKQ522" s="413"/>
      <c r="QKR522" s="413"/>
      <c r="QKS522" s="413"/>
      <c r="QKT522" s="413"/>
      <c r="QKU522" s="413"/>
      <c r="QKV522" s="413"/>
      <c r="QKW522" s="413"/>
      <c r="QKX522" s="413"/>
      <c r="QKY522" s="413"/>
      <c r="QKZ522" s="413"/>
      <c r="QLA522" s="413"/>
      <c r="QLB522" s="413"/>
      <c r="QLC522" s="413"/>
      <c r="QLD522" s="413"/>
      <c r="QLE522" s="413"/>
      <c r="QLF522" s="413"/>
      <c r="QLG522" s="413"/>
      <c r="QLH522" s="413"/>
      <c r="QLI522" s="413"/>
      <c r="QLJ522" s="413"/>
      <c r="QLK522" s="413"/>
      <c r="QLL522" s="413"/>
      <c r="QLM522" s="413"/>
      <c r="QLN522" s="414"/>
      <c r="QLO522" s="414"/>
      <c r="QLP522" s="414"/>
      <c r="QLQ522" s="414"/>
      <c r="QLR522" s="414"/>
      <c r="QLS522" s="413"/>
      <c r="QLT522" s="413"/>
      <c r="QLU522" s="414"/>
      <c r="QLV522" s="414"/>
      <c r="QLW522" s="413"/>
      <c r="QLX522" s="413"/>
      <c r="QLY522" s="414"/>
      <c r="QLZ522" s="414"/>
      <c r="QMA522" s="413"/>
      <c r="QMB522" s="413"/>
      <c r="QMC522" s="413"/>
      <c r="QMD522" s="413"/>
      <c r="QME522" s="413"/>
      <c r="QMF522" s="413"/>
      <c r="QMG522" s="413"/>
      <c r="QMH522" s="414"/>
      <c r="QMI522" s="414"/>
      <c r="QMJ522" s="413"/>
      <c r="QMK522" s="413"/>
      <c r="QML522" s="414"/>
      <c r="QMM522" s="414"/>
      <c r="QMN522" s="413"/>
      <c r="QMO522" s="413"/>
      <c r="QMP522" s="413"/>
      <c r="QMQ522" s="413"/>
      <c r="QMR522" s="413"/>
      <c r="QMS522" s="407"/>
      <c r="QMT522" s="439"/>
      <c r="QMU522" s="413"/>
      <c r="QMV522" s="413"/>
      <c r="QMW522" s="413"/>
      <c r="QMX522" s="413"/>
      <c r="QMY522" s="413"/>
      <c r="QMZ522" s="413"/>
      <c r="QNA522" s="413"/>
      <c r="QNB522" s="412"/>
      <c r="QNC522" s="412"/>
      <c r="QND522" s="412"/>
      <c r="QNE522" s="412"/>
      <c r="QNF522" s="412"/>
      <c r="QNG522" s="412"/>
      <c r="QNH522" s="412"/>
      <c r="QNI522" s="412"/>
      <c r="QNJ522" s="412"/>
      <c r="QNK522" s="412"/>
      <c r="QNL522" s="412"/>
      <c r="QNM522" s="412"/>
      <c r="QNN522" s="412"/>
      <c r="QNO522" s="412"/>
      <c r="QNP522" s="412"/>
      <c r="QNQ522" s="412"/>
      <c r="QNR522" s="412"/>
      <c r="QNS522" s="412"/>
      <c r="QNT522" s="412"/>
      <c r="QNU522" s="412"/>
      <c r="QNV522" s="412"/>
      <c r="QNW522" s="412"/>
      <c r="QNX522" s="412"/>
      <c r="QNY522" s="412"/>
      <c r="QNZ522" s="412"/>
      <c r="QOA522" s="412"/>
      <c r="QOB522" s="412"/>
      <c r="QOC522" s="412"/>
      <c r="QOD522" s="412"/>
      <c r="QOE522" s="412"/>
      <c r="QOF522" s="412"/>
      <c r="QOG522" s="412"/>
      <c r="QOH522" s="412"/>
      <c r="QOI522" s="412"/>
      <c r="QOJ522" s="412"/>
      <c r="QOK522" s="412"/>
      <c r="QOL522" s="412"/>
      <c r="QOM522" s="412"/>
      <c r="QON522" s="412"/>
      <c r="QOO522" s="412"/>
      <c r="QOP522" s="412"/>
      <c r="QOQ522" s="412"/>
      <c r="QOR522" s="412"/>
      <c r="QOS522" s="412"/>
      <c r="QOT522" s="413"/>
      <c r="QOU522" s="413"/>
      <c r="QOV522" s="413"/>
      <c r="QOW522" s="413"/>
      <c r="QOX522" s="413"/>
      <c r="QOY522" s="413"/>
      <c r="QOZ522" s="413"/>
      <c r="QPA522" s="413"/>
      <c r="QPB522" s="413"/>
      <c r="QPC522" s="413"/>
      <c r="QPD522" s="413"/>
      <c r="QPE522" s="413"/>
      <c r="QPF522" s="413"/>
      <c r="QPG522" s="413"/>
      <c r="QPH522" s="413"/>
      <c r="QPI522" s="413"/>
      <c r="QPJ522" s="413"/>
      <c r="QPK522" s="413"/>
      <c r="QPL522" s="413"/>
      <c r="QPM522" s="413"/>
      <c r="QPN522" s="413"/>
      <c r="QPO522" s="413"/>
      <c r="QPP522" s="413"/>
      <c r="QPQ522" s="413"/>
      <c r="QPR522" s="414"/>
      <c r="QPS522" s="414"/>
      <c r="QPT522" s="414"/>
      <c r="QPU522" s="414"/>
      <c r="QPV522" s="414"/>
      <c r="QPW522" s="413"/>
      <c r="QPX522" s="413"/>
      <c r="QPY522" s="414"/>
      <c r="QPZ522" s="414"/>
      <c r="QQA522" s="413"/>
      <c r="QQB522" s="413"/>
      <c r="QQC522" s="414"/>
      <c r="QQD522" s="414"/>
      <c r="QQE522" s="413"/>
      <c r="QQF522" s="413"/>
      <c r="QQG522" s="413"/>
      <c r="QQH522" s="413"/>
      <c r="QQI522" s="413"/>
      <c r="QQJ522" s="413"/>
      <c r="QQK522" s="413"/>
      <c r="QQL522" s="414"/>
      <c r="QQM522" s="414"/>
      <c r="QQN522" s="413"/>
      <c r="QQO522" s="413"/>
      <c r="QQP522" s="414"/>
      <c r="QQQ522" s="414"/>
      <c r="QQR522" s="413"/>
      <c r="QQS522" s="413"/>
      <c r="QQT522" s="413"/>
      <c r="QQU522" s="413"/>
      <c r="QQV522" s="413"/>
      <c r="QQW522" s="407"/>
      <c r="QQX522" s="439"/>
      <c r="QQY522" s="413"/>
      <c r="QQZ522" s="413"/>
      <c r="QRA522" s="413"/>
      <c r="QRB522" s="413"/>
      <c r="QRC522" s="413"/>
      <c r="QRD522" s="413"/>
      <c r="QRE522" s="413"/>
      <c r="QRF522" s="412"/>
      <c r="QRG522" s="412"/>
      <c r="QRH522" s="412"/>
      <c r="QRI522" s="412"/>
      <c r="QRJ522" s="412"/>
      <c r="QRK522" s="412"/>
      <c r="QRL522" s="412"/>
      <c r="QRM522" s="412"/>
      <c r="QRN522" s="412"/>
      <c r="QRO522" s="412"/>
      <c r="QRP522" s="412"/>
      <c r="QRQ522" s="412"/>
      <c r="QRR522" s="412"/>
      <c r="QRS522" s="412"/>
      <c r="QRT522" s="412"/>
      <c r="QRU522" s="412"/>
      <c r="QRV522" s="412"/>
      <c r="QRW522" s="412"/>
      <c r="QRX522" s="412"/>
      <c r="QRY522" s="412"/>
      <c r="QRZ522" s="412"/>
      <c r="QSA522" s="412"/>
      <c r="QSB522" s="412"/>
      <c r="QSC522" s="412"/>
      <c r="QSD522" s="412"/>
      <c r="QSE522" s="412"/>
      <c r="QSF522" s="412"/>
      <c r="QSG522" s="412"/>
      <c r="QSH522" s="412"/>
      <c r="QSI522" s="412"/>
      <c r="QSJ522" s="412"/>
      <c r="QSK522" s="412"/>
      <c r="QSL522" s="412"/>
      <c r="QSM522" s="412"/>
      <c r="QSN522" s="412"/>
      <c r="QSO522" s="412"/>
      <c r="QSP522" s="412"/>
      <c r="QSQ522" s="412"/>
      <c r="QSR522" s="412"/>
      <c r="QSS522" s="412"/>
      <c r="QST522" s="412"/>
      <c r="QSU522" s="412"/>
      <c r="QSV522" s="412"/>
      <c r="QSW522" s="412"/>
      <c r="QSX522" s="413"/>
      <c r="QSY522" s="413"/>
      <c r="QSZ522" s="413"/>
      <c r="QTA522" s="413"/>
      <c r="QTB522" s="413"/>
      <c r="QTC522" s="413"/>
      <c r="QTD522" s="413"/>
      <c r="QTE522" s="413"/>
      <c r="QTF522" s="413"/>
      <c r="QTG522" s="413"/>
      <c r="QTH522" s="413"/>
      <c r="QTI522" s="413"/>
      <c r="QTJ522" s="413"/>
      <c r="QTK522" s="413"/>
      <c r="QTL522" s="413"/>
      <c r="QTM522" s="413"/>
      <c r="QTN522" s="413"/>
      <c r="QTO522" s="413"/>
      <c r="QTP522" s="413"/>
      <c r="QTQ522" s="413"/>
      <c r="QTR522" s="413"/>
      <c r="QTS522" s="413"/>
      <c r="QTT522" s="413"/>
      <c r="QTU522" s="413"/>
      <c r="QTV522" s="414"/>
      <c r="QTW522" s="414"/>
      <c r="QTX522" s="414"/>
      <c r="QTY522" s="414"/>
      <c r="QTZ522" s="414"/>
      <c r="QUA522" s="413"/>
      <c r="QUB522" s="413"/>
      <c r="QUC522" s="414"/>
      <c r="QUD522" s="414"/>
      <c r="QUE522" s="413"/>
      <c r="QUF522" s="413"/>
      <c r="QUG522" s="414"/>
      <c r="QUH522" s="414"/>
      <c r="QUI522" s="413"/>
      <c r="QUJ522" s="413"/>
      <c r="QUK522" s="413"/>
      <c r="QUL522" s="413"/>
      <c r="QUM522" s="413"/>
      <c r="QUN522" s="413"/>
      <c r="QUO522" s="413"/>
      <c r="QUP522" s="414"/>
      <c r="QUQ522" s="414"/>
      <c r="QUR522" s="413"/>
      <c r="QUS522" s="413"/>
      <c r="QUT522" s="414"/>
      <c r="QUU522" s="414"/>
      <c r="QUV522" s="413"/>
      <c r="QUW522" s="413"/>
      <c r="QUX522" s="413"/>
      <c r="QUY522" s="413"/>
      <c r="QUZ522" s="413"/>
      <c r="QVA522" s="407"/>
      <c r="QVB522" s="439"/>
      <c r="QVC522" s="413"/>
      <c r="QVD522" s="413"/>
      <c r="QVE522" s="413"/>
      <c r="QVF522" s="413"/>
      <c r="QVG522" s="413"/>
      <c r="QVH522" s="413"/>
      <c r="QVI522" s="413"/>
      <c r="QVJ522" s="412"/>
      <c r="QVK522" s="412"/>
      <c r="QVL522" s="412"/>
      <c r="QVM522" s="412"/>
      <c r="QVN522" s="412"/>
      <c r="QVO522" s="412"/>
      <c r="QVP522" s="412"/>
      <c r="QVQ522" s="412"/>
      <c r="QVR522" s="412"/>
      <c r="QVS522" s="412"/>
      <c r="QVT522" s="412"/>
      <c r="QVU522" s="412"/>
      <c r="QVV522" s="412"/>
      <c r="QVW522" s="412"/>
      <c r="QVX522" s="412"/>
      <c r="QVY522" s="412"/>
      <c r="QVZ522" s="412"/>
      <c r="QWA522" s="412"/>
      <c r="QWB522" s="412"/>
      <c r="QWC522" s="412"/>
      <c r="QWD522" s="412"/>
      <c r="QWE522" s="412"/>
      <c r="QWF522" s="412"/>
      <c r="QWG522" s="412"/>
      <c r="QWH522" s="412"/>
      <c r="QWI522" s="412"/>
      <c r="QWJ522" s="412"/>
      <c r="QWK522" s="412"/>
      <c r="QWL522" s="412"/>
      <c r="QWM522" s="412"/>
      <c r="QWN522" s="412"/>
      <c r="QWO522" s="412"/>
      <c r="QWP522" s="412"/>
      <c r="QWQ522" s="412"/>
      <c r="QWR522" s="412"/>
      <c r="QWS522" s="412"/>
      <c r="QWT522" s="412"/>
      <c r="QWU522" s="412"/>
      <c r="QWV522" s="412"/>
      <c r="QWW522" s="412"/>
      <c r="QWX522" s="412"/>
      <c r="QWY522" s="412"/>
      <c r="QWZ522" s="412"/>
      <c r="QXA522" s="412"/>
      <c r="QXB522" s="413"/>
      <c r="QXC522" s="413"/>
      <c r="QXD522" s="413"/>
      <c r="QXE522" s="413"/>
      <c r="QXF522" s="413"/>
      <c r="QXG522" s="413"/>
      <c r="QXH522" s="413"/>
      <c r="QXI522" s="413"/>
      <c r="QXJ522" s="413"/>
      <c r="QXK522" s="413"/>
      <c r="QXL522" s="413"/>
      <c r="QXM522" s="413"/>
      <c r="QXN522" s="413"/>
      <c r="QXO522" s="413"/>
      <c r="QXP522" s="413"/>
      <c r="QXQ522" s="413"/>
      <c r="QXR522" s="413"/>
      <c r="QXS522" s="413"/>
      <c r="QXT522" s="413"/>
      <c r="QXU522" s="413"/>
      <c r="QXV522" s="413"/>
      <c r="QXW522" s="413"/>
      <c r="QXX522" s="413"/>
      <c r="QXY522" s="413"/>
      <c r="QXZ522" s="414"/>
      <c r="QYA522" s="414"/>
      <c r="QYB522" s="414"/>
      <c r="QYC522" s="414"/>
      <c r="QYD522" s="414"/>
      <c r="QYE522" s="413"/>
      <c r="QYF522" s="413"/>
      <c r="QYG522" s="414"/>
      <c r="QYH522" s="414"/>
      <c r="QYI522" s="413"/>
      <c r="QYJ522" s="413"/>
      <c r="QYK522" s="414"/>
      <c r="QYL522" s="414"/>
      <c r="QYM522" s="413"/>
      <c r="QYN522" s="413"/>
      <c r="QYO522" s="413"/>
      <c r="QYP522" s="413"/>
      <c r="QYQ522" s="413"/>
      <c r="QYR522" s="413"/>
      <c r="QYS522" s="413"/>
      <c r="QYT522" s="414"/>
      <c r="QYU522" s="414"/>
      <c r="QYV522" s="413"/>
      <c r="QYW522" s="413"/>
      <c r="QYX522" s="414"/>
      <c r="QYY522" s="414"/>
      <c r="QYZ522" s="413"/>
      <c r="QZA522" s="413"/>
      <c r="QZB522" s="413"/>
      <c r="QZC522" s="413"/>
      <c r="QZD522" s="413"/>
      <c r="QZE522" s="407"/>
      <c r="QZF522" s="439"/>
      <c r="QZG522" s="413"/>
      <c r="QZH522" s="413"/>
      <c r="QZI522" s="413"/>
      <c r="QZJ522" s="413"/>
      <c r="QZK522" s="413"/>
      <c r="QZL522" s="413"/>
      <c r="QZM522" s="413"/>
      <c r="QZN522" s="412"/>
      <c r="QZO522" s="412"/>
      <c r="QZP522" s="412"/>
      <c r="QZQ522" s="412"/>
      <c r="QZR522" s="412"/>
      <c r="QZS522" s="412"/>
      <c r="QZT522" s="412"/>
      <c r="QZU522" s="412"/>
      <c r="QZV522" s="412"/>
      <c r="QZW522" s="412"/>
      <c r="QZX522" s="412"/>
      <c r="QZY522" s="412"/>
      <c r="QZZ522" s="412"/>
      <c r="RAA522" s="412"/>
      <c r="RAB522" s="412"/>
      <c r="RAC522" s="412"/>
      <c r="RAD522" s="412"/>
      <c r="RAE522" s="412"/>
      <c r="RAF522" s="412"/>
      <c r="RAG522" s="412"/>
      <c r="RAH522" s="412"/>
      <c r="RAI522" s="412"/>
      <c r="RAJ522" s="412"/>
      <c r="RAK522" s="412"/>
      <c r="RAL522" s="412"/>
      <c r="RAM522" s="412"/>
      <c r="RAN522" s="412"/>
      <c r="RAO522" s="412"/>
      <c r="RAP522" s="412"/>
      <c r="RAQ522" s="412"/>
      <c r="RAR522" s="412"/>
      <c r="RAS522" s="412"/>
      <c r="RAT522" s="412"/>
      <c r="RAU522" s="412"/>
      <c r="RAV522" s="412"/>
      <c r="RAW522" s="412"/>
      <c r="RAX522" s="412"/>
      <c r="RAY522" s="412"/>
      <c r="RAZ522" s="412"/>
      <c r="RBA522" s="412"/>
      <c r="RBB522" s="412"/>
      <c r="RBC522" s="412"/>
      <c r="RBD522" s="412"/>
      <c r="RBE522" s="412"/>
      <c r="RBF522" s="413"/>
      <c r="RBG522" s="413"/>
      <c r="RBH522" s="413"/>
      <c r="RBI522" s="413"/>
      <c r="RBJ522" s="413"/>
      <c r="RBK522" s="413"/>
      <c r="RBL522" s="413"/>
      <c r="RBM522" s="413"/>
      <c r="RBN522" s="413"/>
      <c r="RBO522" s="413"/>
      <c r="RBP522" s="413"/>
      <c r="RBQ522" s="413"/>
      <c r="RBR522" s="413"/>
      <c r="RBS522" s="413"/>
      <c r="RBT522" s="413"/>
      <c r="RBU522" s="413"/>
      <c r="RBV522" s="413"/>
      <c r="RBW522" s="413"/>
      <c r="RBX522" s="413"/>
      <c r="RBY522" s="413"/>
      <c r="RBZ522" s="413"/>
      <c r="RCA522" s="413"/>
      <c r="RCB522" s="413"/>
    </row>
    <row r="523" spans="1:12248" s="670" customFormat="1" ht="50.25" hidden="1" customHeight="1" x14ac:dyDescent="0.25">
      <c r="B523" s="660"/>
      <c r="C523" s="111" t="s">
        <v>31</v>
      </c>
      <c r="D523" s="193">
        <f>E523+F523+G523+H523</f>
        <v>0</v>
      </c>
      <c r="E523" s="193"/>
      <c r="F523" s="193">
        <f>SUM(F524:F526)</f>
        <v>0</v>
      </c>
      <c r="G523" s="194"/>
      <c r="H523" s="194"/>
      <c r="I523" s="193">
        <f>M523</f>
        <v>0</v>
      </c>
      <c r="J523" s="569" t="e">
        <f>I523/D523</f>
        <v>#DIV/0!</v>
      </c>
      <c r="K523" s="307"/>
      <c r="L523" s="569"/>
      <c r="M523" s="193">
        <f>SUM(M524:M526)</f>
        <v>0</v>
      </c>
      <c r="N523" s="592" t="e">
        <f t="shared" si="1429"/>
        <v>#DIV/0!</v>
      </c>
      <c r="O523" s="307"/>
      <c r="P523" s="307"/>
      <c r="Q523" s="307"/>
      <c r="R523" s="307"/>
      <c r="S523" s="193">
        <f>W523</f>
        <v>0</v>
      </c>
      <c r="T523" s="641" t="e">
        <f t="shared" ref="T523:T532" si="1434">S523/D523</f>
        <v>#DIV/0!</v>
      </c>
      <c r="U523" s="112"/>
      <c r="V523" s="621"/>
      <c r="W523" s="193">
        <v>0</v>
      </c>
      <c r="X523" s="641">
        <v>0</v>
      </c>
      <c r="Y523" s="307"/>
      <c r="Z523" s="307"/>
      <c r="AA523" s="307"/>
      <c r="AB523" s="307"/>
      <c r="AC523" s="193">
        <f t="shared" si="1376"/>
        <v>0</v>
      </c>
      <c r="AD523" s="569" t="e">
        <f t="shared" si="1377"/>
        <v>#DIV/0!</v>
      </c>
      <c r="AE523" s="112"/>
      <c r="AF523" s="641"/>
      <c r="AG523" s="193">
        <v>0</v>
      </c>
      <c r="AH523" s="641" t="e">
        <f t="shared" si="1421"/>
        <v>#DIV/0!</v>
      </c>
      <c r="AI523" s="307"/>
      <c r="AJ523" s="307"/>
      <c r="AK523" s="193"/>
      <c r="AL523" s="307"/>
      <c r="AM523" s="307"/>
      <c r="AN523" s="307"/>
      <c r="AO523" s="307"/>
      <c r="AP523" s="307"/>
      <c r="AQ523" s="307"/>
      <c r="AR523" s="307"/>
      <c r="AS523" s="307"/>
      <c r="AT523" s="307"/>
      <c r="AU523" s="112">
        <f>AX523-F523</f>
        <v>0</v>
      </c>
      <c r="AV523" s="112">
        <f>AW523+AX523+AY523+AZ523</f>
        <v>0</v>
      </c>
      <c r="AW523" s="112">
        <f>SUM(AW524:AW526)</f>
        <v>0</v>
      </c>
      <c r="AX523" s="112">
        <f>SUM(AX524:AX526)</f>
        <v>0</v>
      </c>
      <c r="AY523" s="307"/>
      <c r="AZ523" s="307"/>
      <c r="BA523" s="112">
        <f t="shared" si="1430"/>
        <v>0</v>
      </c>
      <c r="BB523" s="112">
        <f>SUM(BB524:BB526)</f>
        <v>0</v>
      </c>
      <c r="BC523" s="307"/>
      <c r="BD523" s="307"/>
      <c r="BE523" s="112">
        <f t="shared" si="1431"/>
        <v>0</v>
      </c>
      <c r="BF523" s="112">
        <f>SUM(BF524:BF526)</f>
        <v>0</v>
      </c>
      <c r="BG523" s="307"/>
      <c r="BH523" s="307"/>
      <c r="BI523" s="112">
        <f>BJ523+BK523</f>
        <v>658533.15960000001</v>
      </c>
      <c r="BJ523" s="112">
        <f>SUM(BJ524:BJ526)</f>
        <v>0</v>
      </c>
      <c r="BK523" s="112">
        <f>SUM(BK524:BK526)</f>
        <v>658533.15960000001</v>
      </c>
      <c r="BL523" s="307"/>
      <c r="BM523" s="307"/>
      <c r="BN523" s="112">
        <f>BQ523-BI523</f>
        <v>0</v>
      </c>
      <c r="BO523" s="112">
        <f>BP523+BQ523</f>
        <v>658533.15960000001</v>
      </c>
      <c r="BP523" s="112">
        <f>SUM(BP524:BP526)</f>
        <v>0</v>
      </c>
      <c r="BQ523" s="112">
        <f>SUM(BQ524:BQ526)</f>
        <v>658533.15960000001</v>
      </c>
      <c r="BR523" s="307"/>
      <c r="BS523" s="307"/>
      <c r="BT523" s="307">
        <f t="shared" si="1402"/>
        <v>0</v>
      </c>
      <c r="BU523" s="307"/>
      <c r="BV523" s="112">
        <f>BW523+BX523</f>
        <v>894946.09960000007</v>
      </c>
      <c r="BW523" s="112">
        <f>SUM(BW524:BW526)</f>
        <v>0</v>
      </c>
      <c r="BX523" s="112">
        <f>SUM(BX524:BX526)</f>
        <v>894946.09960000007</v>
      </c>
      <c r="BY523" s="307"/>
      <c r="BZ523" s="307"/>
      <c r="CA523" s="112">
        <f t="shared" si="1432"/>
        <v>0</v>
      </c>
      <c r="CB523" s="193">
        <f>CF523-BW523</f>
        <v>0</v>
      </c>
      <c r="CC523" s="194"/>
      <c r="CD523" s="194"/>
      <c r="CE523" s="112">
        <f>CG523</f>
        <v>24946.099600000001</v>
      </c>
      <c r="CF523" s="193">
        <f>BW523</f>
        <v>0</v>
      </c>
      <c r="CG523" s="112">
        <f>SUM(CG524:CG526)</f>
        <v>24946.099600000001</v>
      </c>
      <c r="CH523" s="194">
        <f t="shared" si="1433"/>
        <v>0</v>
      </c>
      <c r="CI523" s="194"/>
      <c r="CJ523" s="112">
        <f>CJ525</f>
        <v>0</v>
      </c>
      <c r="CK523" s="112">
        <f>CL523+CM523</f>
        <v>24946.099600000001</v>
      </c>
      <c r="CL523" s="112">
        <f>SUM(CL524:CL526)</f>
        <v>0</v>
      </c>
      <c r="CM523" s="112">
        <f>SUM(CM524:CM526)</f>
        <v>24946.099600000001</v>
      </c>
      <c r="CN523" s="307"/>
      <c r="CO523" s="307"/>
    </row>
    <row r="524" spans="1:12248" s="198" customFormat="1" ht="50.25" hidden="1" customHeight="1" x14ac:dyDescent="0.25">
      <c r="B524" s="209"/>
      <c r="C524" s="137" t="s">
        <v>237</v>
      </c>
      <c r="D524" s="262">
        <f>F524</f>
        <v>0</v>
      </c>
      <c r="E524" s="262"/>
      <c r="F524" s="262"/>
      <c r="G524" s="263"/>
      <c r="H524" s="263"/>
      <c r="I524" s="262"/>
      <c r="J524" s="569" t="e">
        <f t="shared" ref="J524:J532" si="1435">I524/D524</f>
        <v>#DIV/0!</v>
      </c>
      <c r="K524" s="316"/>
      <c r="L524" s="569"/>
      <c r="M524" s="262"/>
      <c r="N524" s="592" t="e">
        <f t="shared" si="1429"/>
        <v>#DIV/0!</v>
      </c>
      <c r="O524" s="316"/>
      <c r="P524" s="316"/>
      <c r="Q524" s="316"/>
      <c r="R524" s="316"/>
      <c r="S524" s="262">
        <f t="shared" ref="S524:S532" si="1436">W524</f>
        <v>0</v>
      </c>
      <c r="T524" s="622" t="e">
        <f t="shared" si="1434"/>
        <v>#DIV/0!</v>
      </c>
      <c r="U524" s="199"/>
      <c r="V524" s="629"/>
      <c r="W524" s="262"/>
      <c r="X524" s="622" t="e">
        <f t="shared" ref="X524" si="1437">W524/#REF!</f>
        <v>#REF!</v>
      </c>
      <c r="Y524" s="316"/>
      <c r="Z524" s="316"/>
      <c r="AA524" s="316"/>
      <c r="AB524" s="316"/>
      <c r="AC524" s="262">
        <f t="shared" si="1376"/>
        <v>0</v>
      </c>
      <c r="AD524" s="575" t="e">
        <f t="shared" si="1377"/>
        <v>#DIV/0!</v>
      </c>
      <c r="AE524" s="199"/>
      <c r="AF524" s="622"/>
      <c r="AG524" s="262"/>
      <c r="AH524" s="622" t="e">
        <f t="shared" si="1421"/>
        <v>#DIV/0!</v>
      </c>
      <c r="AI524" s="316"/>
      <c r="AJ524" s="316"/>
      <c r="AK524" s="262"/>
      <c r="AL524" s="316"/>
      <c r="AM524" s="316"/>
      <c r="AN524" s="316"/>
      <c r="AO524" s="316"/>
      <c r="AP524" s="316"/>
      <c r="AQ524" s="316"/>
      <c r="AR524" s="316"/>
      <c r="AS524" s="316"/>
      <c r="AT524" s="316"/>
      <c r="AU524" s="199">
        <f t="shared" ref="AU524" si="1438">AX524-F524</f>
        <v>0</v>
      </c>
      <c r="AV524" s="199">
        <f t="shared" ref="AV524:AV526" si="1439">AW524</f>
        <v>0</v>
      </c>
      <c r="AW524" s="199"/>
      <c r="AX524" s="199">
        <v>0</v>
      </c>
      <c r="AY524" s="316"/>
      <c r="AZ524" s="316"/>
      <c r="BA524" s="102">
        <f t="shared" si="1401"/>
        <v>0</v>
      </c>
      <c r="BB524" s="316"/>
      <c r="BC524" s="316"/>
      <c r="BD524" s="316"/>
      <c r="BE524" s="199">
        <f t="shared" si="1393"/>
        <v>0</v>
      </c>
      <c r="BF524" s="199">
        <f t="shared" ref="BF524:BF551" si="1440">E524</f>
        <v>0</v>
      </c>
      <c r="BG524" s="316"/>
      <c r="BH524" s="316"/>
      <c r="BI524" s="199">
        <f>BJ524+BK524</f>
        <v>20856.289639999999</v>
      </c>
      <c r="BJ524" s="199">
        <v>0</v>
      </c>
      <c r="BK524" s="199">
        <f>'[8]кудрово '!$X$11+'[8]кудрово '!$X$12</f>
        <v>20856.289639999999</v>
      </c>
      <c r="BL524" s="316"/>
      <c r="BM524" s="316"/>
      <c r="BN524" s="199">
        <f t="shared" ref="BN524:BN590" si="1441">BO524+BP524+BQ524</f>
        <v>41712.579279999998</v>
      </c>
      <c r="BO524" s="199">
        <f>BP524+BQ524</f>
        <v>20856.289639999999</v>
      </c>
      <c r="BP524" s="199">
        <v>0</v>
      </c>
      <c r="BQ524" s="199">
        <f>'[8]кудрово '!$X$11+'[8]кудрово '!$X$12</f>
        <v>20856.289639999999</v>
      </c>
      <c r="BR524" s="316"/>
      <c r="BS524" s="316"/>
      <c r="BT524" s="316">
        <f t="shared" si="1402"/>
        <v>0</v>
      </c>
      <c r="BU524" s="316"/>
      <c r="BV524" s="199">
        <f>BW524+BX524</f>
        <v>20564.74956</v>
      </c>
      <c r="BW524" s="199">
        <v>0</v>
      </c>
      <c r="BX524" s="199">
        <f>'[8]кудрово '!$AD$11+'[8]кудрово '!$AD$12</f>
        <v>20564.74956</v>
      </c>
      <c r="BY524" s="316"/>
      <c r="BZ524" s="316"/>
      <c r="CA524" s="199">
        <f t="shared" si="1432"/>
        <v>0</v>
      </c>
      <c r="CB524" s="262"/>
      <c r="CC524" s="263"/>
      <c r="CD524" s="263"/>
      <c r="CE524" s="199">
        <f>CG524</f>
        <v>24946.099600000001</v>
      </c>
      <c r="CF524" s="262">
        <f t="shared" ref="CF524:CF541" si="1442">BW524</f>
        <v>0</v>
      </c>
      <c r="CG524" s="262">
        <v>24946.099600000001</v>
      </c>
      <c r="CH524" s="263">
        <f t="shared" si="1433"/>
        <v>0</v>
      </c>
      <c r="CI524" s="263"/>
      <c r="CJ524" s="199"/>
      <c r="CK524" s="199">
        <f>CL524+CM524</f>
        <v>24946.099600000001</v>
      </c>
      <c r="CL524" s="199">
        <v>0</v>
      </c>
      <c r="CM524" s="199">
        <f>CG524</f>
        <v>24946.099600000001</v>
      </c>
      <c r="CN524" s="316"/>
      <c r="CO524" s="316"/>
    </row>
    <row r="525" spans="1:12248" s="198" customFormat="1" ht="50.25" hidden="1" customHeight="1" x14ac:dyDescent="0.25">
      <c r="B525" s="209"/>
      <c r="C525" s="137" t="s">
        <v>238</v>
      </c>
      <c r="D525" s="262">
        <f t="shared" ref="D525:D526" si="1443">F525</f>
        <v>0</v>
      </c>
      <c r="E525" s="262"/>
      <c r="F525" s="262"/>
      <c r="G525" s="263"/>
      <c r="H525" s="263"/>
      <c r="I525" s="262"/>
      <c r="J525" s="569" t="e">
        <f t="shared" si="1435"/>
        <v>#DIV/0!</v>
      </c>
      <c r="K525" s="316"/>
      <c r="L525" s="569"/>
      <c r="M525" s="262"/>
      <c r="N525" s="592" t="e">
        <f t="shared" si="1429"/>
        <v>#DIV/0!</v>
      </c>
      <c r="O525" s="316"/>
      <c r="P525" s="316"/>
      <c r="Q525" s="316"/>
      <c r="R525" s="316"/>
      <c r="S525" s="262">
        <f t="shared" si="1436"/>
        <v>0</v>
      </c>
      <c r="T525" s="622" t="e">
        <f t="shared" si="1434"/>
        <v>#DIV/0!</v>
      </c>
      <c r="U525" s="199"/>
      <c r="V525" s="629"/>
      <c r="W525" s="262"/>
      <c r="X525" s="622" t="e">
        <f t="shared" ref="X525" si="1444">W525/#REF!</f>
        <v>#REF!</v>
      </c>
      <c r="Y525" s="316"/>
      <c r="Z525" s="316"/>
      <c r="AA525" s="316"/>
      <c r="AB525" s="316"/>
      <c r="AC525" s="262">
        <f t="shared" si="1376"/>
        <v>0</v>
      </c>
      <c r="AD525" s="575" t="e">
        <f t="shared" si="1377"/>
        <v>#DIV/0!</v>
      </c>
      <c r="AE525" s="199"/>
      <c r="AF525" s="622"/>
      <c r="AG525" s="262"/>
      <c r="AH525" s="622" t="e">
        <f t="shared" si="1421"/>
        <v>#DIV/0!</v>
      </c>
      <c r="AI525" s="316"/>
      <c r="AJ525" s="316"/>
      <c r="AK525" s="262"/>
      <c r="AL525" s="316"/>
      <c r="AM525" s="316"/>
      <c r="AN525" s="316"/>
      <c r="AO525" s="316"/>
      <c r="AP525" s="316"/>
      <c r="AQ525" s="316"/>
      <c r="AR525" s="316"/>
      <c r="AS525" s="316"/>
      <c r="AT525" s="316"/>
      <c r="AU525" s="199">
        <f>AX525-F525</f>
        <v>0</v>
      </c>
      <c r="AV525" s="199">
        <f t="shared" si="1439"/>
        <v>0</v>
      </c>
      <c r="AW525" s="199"/>
      <c r="AX525" s="199">
        <v>0</v>
      </c>
      <c r="AY525" s="316"/>
      <c r="AZ525" s="316"/>
      <c r="BA525" s="102">
        <f t="shared" si="1401"/>
        <v>0</v>
      </c>
      <c r="BB525" s="316"/>
      <c r="BC525" s="316"/>
      <c r="BD525" s="316"/>
      <c r="BE525" s="199">
        <f t="shared" si="1393"/>
        <v>0</v>
      </c>
      <c r="BF525" s="199">
        <f t="shared" si="1440"/>
        <v>0</v>
      </c>
      <c r="BG525" s="316"/>
      <c r="BH525" s="316"/>
      <c r="BI525" s="199">
        <f t="shared" ref="BI525" si="1445">BJ525+BK525</f>
        <v>637676.86996000004</v>
      </c>
      <c r="BJ525" s="199">
        <v>0</v>
      </c>
      <c r="BK525" s="199">
        <f>'[8]кудрово '!$X$8</f>
        <v>637676.86996000004</v>
      </c>
      <c r="BL525" s="316"/>
      <c r="BM525" s="316"/>
      <c r="BN525" s="199">
        <f t="shared" si="1441"/>
        <v>1275353.7399200001</v>
      </c>
      <c r="BO525" s="199">
        <f t="shared" ref="BO525" si="1446">BP525+BQ525</f>
        <v>637676.86996000004</v>
      </c>
      <c r="BP525" s="199">
        <v>0</v>
      </c>
      <c r="BQ525" s="199">
        <f>'[8]кудрово '!$X$8</f>
        <v>637676.86996000004</v>
      </c>
      <c r="BR525" s="316"/>
      <c r="BS525" s="316"/>
      <c r="BT525" s="316">
        <f t="shared" si="1402"/>
        <v>0</v>
      </c>
      <c r="BU525" s="316"/>
      <c r="BV525" s="199">
        <f t="shared" ref="BV525" si="1447">BW525+BX525</f>
        <v>874381.35004000005</v>
      </c>
      <c r="BW525" s="199">
        <v>0</v>
      </c>
      <c r="BX525" s="199">
        <f>'[8]кудрово '!$AD$8</f>
        <v>874381.35004000005</v>
      </c>
      <c r="BY525" s="316"/>
      <c r="BZ525" s="316"/>
      <c r="CA525" s="199">
        <f t="shared" si="1432"/>
        <v>0</v>
      </c>
      <c r="CB525" s="262"/>
      <c r="CC525" s="263"/>
      <c r="CD525" s="263"/>
      <c r="CE525" s="199">
        <f t="shared" ref="CE525:CE563" si="1448">CF525+CH525+CI525</f>
        <v>0</v>
      </c>
      <c r="CF525" s="262">
        <f t="shared" si="1442"/>
        <v>0</v>
      </c>
      <c r="CG525" s="262"/>
      <c r="CH525" s="263">
        <f t="shared" si="1433"/>
        <v>0</v>
      </c>
      <c r="CI525" s="263"/>
      <c r="CJ525" s="199"/>
      <c r="CK525" s="199">
        <f t="shared" ref="CK525" si="1449">CL525+CM525</f>
        <v>0</v>
      </c>
      <c r="CL525" s="199">
        <v>0</v>
      </c>
      <c r="CM525" s="199"/>
      <c r="CN525" s="316"/>
      <c r="CO525" s="316"/>
    </row>
    <row r="526" spans="1:12248" s="198" customFormat="1" ht="50.25" hidden="1" customHeight="1" x14ac:dyDescent="0.25">
      <c r="B526" s="209"/>
      <c r="C526" s="137" t="s">
        <v>239</v>
      </c>
      <c r="D526" s="262">
        <f t="shared" si="1443"/>
        <v>0</v>
      </c>
      <c r="E526" s="262"/>
      <c r="F526" s="262"/>
      <c r="G526" s="263"/>
      <c r="H526" s="263"/>
      <c r="I526" s="262"/>
      <c r="J526" s="569" t="e">
        <f t="shared" si="1435"/>
        <v>#DIV/0!</v>
      </c>
      <c r="K526" s="316"/>
      <c r="L526" s="569"/>
      <c r="M526" s="262"/>
      <c r="N526" s="592" t="e">
        <f t="shared" si="1429"/>
        <v>#DIV/0!</v>
      </c>
      <c r="O526" s="316"/>
      <c r="P526" s="316"/>
      <c r="Q526" s="316"/>
      <c r="R526" s="316"/>
      <c r="S526" s="262">
        <f t="shared" si="1436"/>
        <v>0</v>
      </c>
      <c r="T526" s="622" t="e">
        <f t="shared" si="1434"/>
        <v>#DIV/0!</v>
      </c>
      <c r="U526" s="199"/>
      <c r="V526" s="629"/>
      <c r="W526" s="262"/>
      <c r="X526" s="622" t="e">
        <f t="shared" ref="X526" si="1450">W526/#REF!</f>
        <v>#REF!</v>
      </c>
      <c r="Y526" s="316"/>
      <c r="Z526" s="316"/>
      <c r="AA526" s="316"/>
      <c r="AB526" s="316"/>
      <c r="AC526" s="262">
        <f t="shared" ref="AC526:AC551" si="1451">AE526+AG526+AI526+AK526</f>
        <v>0</v>
      </c>
      <c r="AD526" s="575" t="e">
        <f t="shared" ref="AD526:AD589" si="1452">AC526/D526</f>
        <v>#DIV/0!</v>
      </c>
      <c r="AE526" s="199"/>
      <c r="AF526" s="622"/>
      <c r="AG526" s="262"/>
      <c r="AH526" s="622" t="e">
        <f t="shared" si="1421"/>
        <v>#DIV/0!</v>
      </c>
      <c r="AI526" s="316"/>
      <c r="AJ526" s="316"/>
      <c r="AK526" s="262"/>
      <c r="AL526" s="316"/>
      <c r="AM526" s="316"/>
      <c r="AN526" s="316"/>
      <c r="AO526" s="316"/>
      <c r="AP526" s="316"/>
      <c r="AQ526" s="316"/>
      <c r="AR526" s="316"/>
      <c r="AS526" s="316"/>
      <c r="AT526" s="316"/>
      <c r="AU526" s="199">
        <f t="shared" ref="AU526" si="1453">AX526-F526</f>
        <v>0</v>
      </c>
      <c r="AV526" s="199">
        <f t="shared" si="1439"/>
        <v>0</v>
      </c>
      <c r="AW526" s="199"/>
      <c r="AX526" s="199">
        <v>0</v>
      </c>
      <c r="AY526" s="316"/>
      <c r="AZ526" s="316"/>
      <c r="BA526" s="199">
        <f t="shared" si="1401"/>
        <v>0</v>
      </c>
      <c r="BB526" s="199">
        <f>BF526-E526</f>
        <v>0</v>
      </c>
      <c r="BC526" s="316"/>
      <c r="BD526" s="316"/>
      <c r="BE526" s="199">
        <f t="shared" si="1393"/>
        <v>0</v>
      </c>
      <c r="BF526" s="199">
        <f t="shared" si="1440"/>
        <v>0</v>
      </c>
      <c r="BG526" s="316"/>
      <c r="BH526" s="316"/>
      <c r="BI526" s="199">
        <f t="shared" ref="BI526:BI534" si="1454">BJ526</f>
        <v>0</v>
      </c>
      <c r="BJ526" s="199"/>
      <c r="BK526" s="199"/>
      <c r="BL526" s="316"/>
      <c r="BM526" s="316"/>
      <c r="BN526" s="199">
        <f t="shared" si="1441"/>
        <v>0</v>
      </c>
      <c r="BO526" s="199">
        <f t="shared" ref="BO526" si="1455">BP526</f>
        <v>0</v>
      </c>
      <c r="BP526" s="199"/>
      <c r="BQ526" s="199"/>
      <c r="BR526" s="316"/>
      <c r="BS526" s="316"/>
      <c r="BT526" s="316">
        <f t="shared" si="1402"/>
        <v>0</v>
      </c>
      <c r="BU526" s="316"/>
      <c r="BV526" s="199">
        <f t="shared" ref="BV526:BV527" si="1456">BW526</f>
        <v>0</v>
      </c>
      <c r="BW526" s="199"/>
      <c r="BX526" s="199"/>
      <c r="BY526" s="316"/>
      <c r="BZ526" s="316"/>
      <c r="CA526" s="199">
        <f t="shared" si="1432"/>
        <v>0</v>
      </c>
      <c r="CB526" s="262"/>
      <c r="CC526" s="263"/>
      <c r="CD526" s="263"/>
      <c r="CE526" s="199">
        <f t="shared" si="1448"/>
        <v>0</v>
      </c>
      <c r="CF526" s="262">
        <f t="shared" si="1442"/>
        <v>0</v>
      </c>
      <c r="CG526" s="262"/>
      <c r="CH526" s="263">
        <f t="shared" si="1433"/>
        <v>0</v>
      </c>
      <c r="CI526" s="263"/>
      <c r="CJ526" s="199"/>
      <c r="CK526" s="199">
        <f t="shared" ref="CK526:CK527" si="1457">CL526</f>
        <v>0</v>
      </c>
      <c r="CL526" s="199"/>
      <c r="CM526" s="199"/>
      <c r="CN526" s="316"/>
      <c r="CO526" s="316"/>
    </row>
    <row r="527" spans="1:12248" s="473" customFormat="1" ht="54" customHeight="1" x14ac:dyDescent="0.25">
      <c r="B527" s="474"/>
      <c r="C527" s="532" t="s">
        <v>240</v>
      </c>
      <c r="D527" s="476">
        <f>F527</f>
        <v>1538446.6400000001</v>
      </c>
      <c r="E527" s="476"/>
      <c r="F527" s="476">
        <f>SUM(F528:F532)</f>
        <v>1538446.6400000001</v>
      </c>
      <c r="G527" s="476"/>
      <c r="H527" s="476"/>
      <c r="I527" s="476">
        <f>M527</f>
        <v>490572.82256</v>
      </c>
      <c r="J527" s="571">
        <f t="shared" si="1435"/>
        <v>0.31887542265359298</v>
      </c>
      <c r="K527" s="802"/>
      <c r="L527" s="571"/>
      <c r="M527" s="476">
        <f>SUM(M528:M532)</f>
        <v>490572.82256</v>
      </c>
      <c r="N527" s="571">
        <f t="shared" si="1429"/>
        <v>0.31887542265359298</v>
      </c>
      <c r="O527" s="802"/>
      <c r="P527" s="802"/>
      <c r="Q527" s="802"/>
      <c r="R527" s="802"/>
      <c r="S527" s="476">
        <f t="shared" si="1436"/>
        <v>654938.08770000003</v>
      </c>
      <c r="T527" s="639">
        <f t="shared" si="1434"/>
        <v>0.42571387961821022</v>
      </c>
      <c r="U527" s="802"/>
      <c r="V527" s="616"/>
      <c r="W527" s="476">
        <f>W528+W529+W530+W531+W532</f>
        <v>654938.08770000003</v>
      </c>
      <c r="X527" s="639">
        <f>W527/D527</f>
        <v>0.42571387961821022</v>
      </c>
      <c r="Y527" s="802"/>
      <c r="Z527" s="802"/>
      <c r="AA527" s="802"/>
      <c r="AB527" s="802"/>
      <c r="AC527" s="476">
        <f t="shared" si="1451"/>
        <v>826403.66100000008</v>
      </c>
      <c r="AD527" s="571">
        <f t="shared" si="1452"/>
        <v>0.53716758158086009</v>
      </c>
      <c r="AE527" s="802"/>
      <c r="AF527" s="639"/>
      <c r="AG527" s="476">
        <f>AG528+AG529+AG530+AG531+AG532</f>
        <v>826403.66100000008</v>
      </c>
      <c r="AH527" s="639">
        <f t="shared" si="1421"/>
        <v>0.53716758158086009</v>
      </c>
      <c r="AI527" s="802"/>
      <c r="AJ527" s="802"/>
      <c r="AK527" s="476"/>
      <c r="AL527" s="802"/>
      <c r="AM527" s="802"/>
      <c r="AN527" s="802"/>
      <c r="AO527" s="802"/>
      <c r="AP527" s="802"/>
      <c r="AQ527" s="802"/>
      <c r="AR527" s="802"/>
      <c r="AS527" s="802"/>
      <c r="AT527" s="802"/>
      <c r="AU527" s="476">
        <f>AU531</f>
        <v>-1.8000000272877514E-3</v>
      </c>
      <c r="AV527" s="802">
        <f>AW527+AX527+AY527+AZ527</f>
        <v>1538446.6381999999</v>
      </c>
      <c r="AW527" s="802">
        <f>SUM(AW528:AW532)</f>
        <v>0</v>
      </c>
      <c r="AX527" s="476">
        <f>SUM(AX528:AX532)</f>
        <v>1538446.6381999999</v>
      </c>
      <c r="AY527" s="802"/>
      <c r="AZ527" s="802"/>
      <c r="BA527" s="802">
        <f t="shared" si="1401"/>
        <v>0</v>
      </c>
      <c r="BB527" s="802"/>
      <c r="BC527" s="802"/>
      <c r="BD527" s="802"/>
      <c r="BE527" s="802">
        <f t="shared" si="1393"/>
        <v>0</v>
      </c>
      <c r="BF527" s="802">
        <f t="shared" si="1440"/>
        <v>0</v>
      </c>
      <c r="BG527" s="802"/>
      <c r="BH527" s="802"/>
      <c r="BI527" s="802">
        <f t="shared" si="1454"/>
        <v>0</v>
      </c>
      <c r="BJ527" s="802">
        <f>BJ531+BJ532</f>
        <v>0</v>
      </c>
      <c r="BK527" s="802"/>
      <c r="BL527" s="802"/>
      <c r="BM527" s="802"/>
      <c r="BN527" s="802">
        <f>BQ527-BI527</f>
        <v>0</v>
      </c>
      <c r="BO527" s="802">
        <f>BQ527</f>
        <v>0</v>
      </c>
      <c r="BP527" s="802">
        <f>BP531+BP532</f>
        <v>0</v>
      </c>
      <c r="BQ527" s="802">
        <f>BQ531</f>
        <v>0</v>
      </c>
      <c r="BR527" s="802"/>
      <c r="BS527" s="802"/>
      <c r="BT527" s="802">
        <f t="shared" si="1402"/>
        <v>0</v>
      </c>
      <c r="BU527" s="802"/>
      <c r="BV527" s="802">
        <f t="shared" si="1456"/>
        <v>0</v>
      </c>
      <c r="BW527" s="802">
        <f>BW531+BW532</f>
        <v>0</v>
      </c>
      <c r="BX527" s="802"/>
      <c r="BY527" s="802"/>
      <c r="BZ527" s="802"/>
      <c r="CA527" s="802">
        <f t="shared" si="1432"/>
        <v>0</v>
      </c>
      <c r="CB527" s="802"/>
      <c r="CC527" s="476"/>
      <c r="CD527" s="476"/>
      <c r="CE527" s="802">
        <f t="shared" si="1448"/>
        <v>0</v>
      </c>
      <c r="CF527" s="802">
        <f t="shared" si="1442"/>
        <v>0</v>
      </c>
      <c r="CG527" s="802"/>
      <c r="CH527" s="476">
        <f t="shared" si="1433"/>
        <v>0</v>
      </c>
      <c r="CI527" s="476"/>
      <c r="CJ527" s="802"/>
      <c r="CK527" s="802">
        <f t="shared" si="1457"/>
        <v>0</v>
      </c>
      <c r="CL527" s="802">
        <f>CL531+CL532</f>
        <v>0</v>
      </c>
      <c r="CM527" s="802"/>
      <c r="CN527" s="802"/>
      <c r="CO527" s="802"/>
    </row>
    <row r="528" spans="1:12248" s="671" customFormat="1" ht="46.5" hidden="1" customHeight="1" x14ac:dyDescent="0.25">
      <c r="B528" s="209"/>
      <c r="C528" s="137" t="s">
        <v>237</v>
      </c>
      <c r="D528" s="262">
        <f>F528</f>
        <v>18988.284220000001</v>
      </c>
      <c r="E528" s="262"/>
      <c r="F528" s="262">
        <v>18988.284220000001</v>
      </c>
      <c r="G528" s="263"/>
      <c r="H528" s="263"/>
      <c r="I528" s="123">
        <f t="shared" ref="I528:I532" si="1458">M528</f>
        <v>2615.8015599999999</v>
      </c>
      <c r="J528" s="592">
        <f t="shared" si="1435"/>
        <v>0.13775871109222315</v>
      </c>
      <c r="K528" s="316"/>
      <c r="L528" s="316"/>
      <c r="M528" s="123">
        <v>2615.8015599999999</v>
      </c>
      <c r="N528" s="592">
        <f t="shared" si="1429"/>
        <v>0.13775871109222315</v>
      </c>
      <c r="O528" s="316"/>
      <c r="P528" s="316"/>
      <c r="Q528" s="316"/>
      <c r="R528" s="316"/>
      <c r="S528" s="262">
        <f t="shared" si="1436"/>
        <v>3609.683629999985</v>
      </c>
      <c r="T528" s="672">
        <f t="shared" si="1434"/>
        <v>0.19010056876007644</v>
      </c>
      <c r="U528" s="199"/>
      <c r="V528" s="586"/>
      <c r="W528" s="262">
        <f>491566.70463-W529-W530-W532</f>
        <v>3609.683629999985</v>
      </c>
      <c r="X528" s="672">
        <f>W528/D528</f>
        <v>0.19010056876007644</v>
      </c>
      <c r="Y528" s="316"/>
      <c r="Z528" s="316"/>
      <c r="AA528" s="316"/>
      <c r="AB528" s="316"/>
      <c r="AC528" s="262">
        <f t="shared" si="1451"/>
        <v>18988.284220000001</v>
      </c>
      <c r="AD528" s="592">
        <f t="shared" si="1452"/>
        <v>1</v>
      </c>
      <c r="AE528" s="199"/>
      <c r="AF528" s="672"/>
      <c r="AG528" s="262">
        <f>10293.77249+6365+2329.51173</f>
        <v>18988.284220000001</v>
      </c>
      <c r="AH528" s="672">
        <f t="shared" si="1421"/>
        <v>1</v>
      </c>
      <c r="AI528" s="316"/>
      <c r="AJ528" s="316"/>
      <c r="AK528" s="262"/>
      <c r="AL528" s="316"/>
      <c r="AM528" s="316"/>
      <c r="AN528" s="316"/>
      <c r="AO528" s="316"/>
      <c r="AP528" s="316"/>
      <c r="AQ528" s="316"/>
      <c r="AR528" s="316"/>
      <c r="AS528" s="316"/>
      <c r="AT528" s="316"/>
      <c r="AU528" s="199"/>
      <c r="AV528" s="199">
        <f>AX528</f>
        <v>18988.284220000001</v>
      </c>
      <c r="AW528" s="199"/>
      <c r="AX528" s="199">
        <f>F528</f>
        <v>18988.284220000001</v>
      </c>
      <c r="AY528" s="316"/>
      <c r="AZ528" s="316"/>
      <c r="BA528" s="199">
        <f t="shared" si="1401"/>
        <v>0</v>
      </c>
      <c r="BB528" s="316"/>
      <c r="BC528" s="316"/>
      <c r="BD528" s="316"/>
      <c r="BE528" s="33">
        <f t="shared" si="1393"/>
        <v>0</v>
      </c>
      <c r="BF528" s="33">
        <f t="shared" si="1440"/>
        <v>0</v>
      </c>
      <c r="BG528" s="316"/>
      <c r="BH528" s="316"/>
      <c r="BI528" s="199"/>
      <c r="BJ528" s="199"/>
      <c r="BK528" s="199"/>
      <c r="BL528" s="316"/>
      <c r="BM528" s="316"/>
      <c r="BN528" s="199">
        <f t="shared" si="1441"/>
        <v>0</v>
      </c>
      <c r="BO528" s="199"/>
      <c r="BP528" s="199"/>
      <c r="BQ528" s="199"/>
      <c r="BR528" s="316"/>
      <c r="BS528" s="316"/>
      <c r="BT528" s="316">
        <f t="shared" si="1402"/>
        <v>0</v>
      </c>
      <c r="BU528" s="316"/>
      <c r="BV528" s="199"/>
      <c r="BW528" s="199"/>
      <c r="BX528" s="199"/>
      <c r="BY528" s="316"/>
      <c r="BZ528" s="316"/>
      <c r="CA528" s="199">
        <f t="shared" si="1432"/>
        <v>0</v>
      </c>
      <c r="CB528" s="262"/>
      <c r="CC528" s="263"/>
      <c r="CD528" s="263"/>
      <c r="CE528" s="199">
        <f t="shared" si="1448"/>
        <v>0</v>
      </c>
      <c r="CF528" s="262">
        <f t="shared" si="1442"/>
        <v>0</v>
      </c>
      <c r="CG528" s="262"/>
      <c r="CH528" s="263">
        <f t="shared" si="1433"/>
        <v>0</v>
      </c>
      <c r="CI528" s="263"/>
      <c r="CJ528" s="199"/>
      <c r="CK528" s="199"/>
      <c r="CL528" s="199"/>
      <c r="CM528" s="199"/>
      <c r="CN528" s="316"/>
      <c r="CO528" s="316"/>
    </row>
    <row r="529" spans="1:12248" s="671" customFormat="1" ht="46.5" hidden="1" customHeight="1" x14ac:dyDescent="0.25">
      <c r="B529" s="209"/>
      <c r="C529" s="137" t="s">
        <v>429</v>
      </c>
      <c r="D529" s="262">
        <f t="shared" ref="D529:D532" si="1459">F529</f>
        <v>20000</v>
      </c>
      <c r="E529" s="262"/>
      <c r="F529" s="262">
        <v>20000</v>
      </c>
      <c r="G529" s="263"/>
      <c r="H529" s="263"/>
      <c r="I529" s="123">
        <f t="shared" si="1458"/>
        <v>4618.2160000000003</v>
      </c>
      <c r="J529" s="592">
        <f t="shared" si="1435"/>
        <v>0.23091080000000003</v>
      </c>
      <c r="K529" s="316"/>
      <c r="L529" s="316"/>
      <c r="M529" s="123">
        <v>4618.2160000000003</v>
      </c>
      <c r="N529" s="592">
        <f>M529/F529</f>
        <v>0.23091080000000003</v>
      </c>
      <c r="O529" s="316"/>
      <c r="P529" s="316"/>
      <c r="Q529" s="316"/>
      <c r="R529" s="316"/>
      <c r="S529" s="262">
        <f t="shared" si="1436"/>
        <v>4618.2160000000003</v>
      </c>
      <c r="T529" s="672">
        <f t="shared" si="1434"/>
        <v>0.23091080000000003</v>
      </c>
      <c r="U529" s="199"/>
      <c r="V529" s="586"/>
      <c r="W529" s="262">
        <v>4618.2160000000003</v>
      </c>
      <c r="X529" s="672">
        <f t="shared" ref="X529:X532" si="1460">W529/D529</f>
        <v>0.23091080000000003</v>
      </c>
      <c r="Y529" s="316"/>
      <c r="Z529" s="316"/>
      <c r="AA529" s="316"/>
      <c r="AB529" s="316"/>
      <c r="AC529" s="262">
        <f t="shared" si="1451"/>
        <v>4618.2160000000003</v>
      </c>
      <c r="AD529" s="592">
        <f t="shared" si="1452"/>
        <v>0.23091080000000003</v>
      </c>
      <c r="AE529" s="199"/>
      <c r="AF529" s="672"/>
      <c r="AG529" s="262">
        <f>W529</f>
        <v>4618.2160000000003</v>
      </c>
      <c r="AH529" s="672">
        <f t="shared" si="1421"/>
        <v>0.23091080000000003</v>
      </c>
      <c r="AI529" s="316"/>
      <c r="AJ529" s="316"/>
      <c r="AK529" s="262"/>
      <c r="AL529" s="316"/>
      <c r="AM529" s="316"/>
      <c r="AN529" s="316"/>
      <c r="AO529" s="316"/>
      <c r="AP529" s="316"/>
      <c r="AQ529" s="316"/>
      <c r="AR529" s="316"/>
      <c r="AS529" s="316"/>
      <c r="AT529" s="316"/>
      <c r="AU529" s="199"/>
      <c r="AV529" s="199">
        <f t="shared" ref="AV529:AV532" si="1461">AX529</f>
        <v>20000</v>
      </c>
      <c r="AW529" s="199"/>
      <c r="AX529" s="199">
        <f t="shared" ref="AX529:AX532" si="1462">F529</f>
        <v>20000</v>
      </c>
      <c r="AY529" s="316"/>
      <c r="AZ529" s="316"/>
      <c r="BA529" s="199"/>
      <c r="BB529" s="316"/>
      <c r="BC529" s="316"/>
      <c r="BD529" s="316"/>
      <c r="BE529" s="33"/>
      <c r="BF529" s="33"/>
      <c r="BG529" s="316"/>
      <c r="BH529" s="316"/>
      <c r="BI529" s="199"/>
      <c r="BJ529" s="199"/>
      <c r="BK529" s="199"/>
      <c r="BL529" s="316"/>
      <c r="BM529" s="316"/>
      <c r="BN529" s="199"/>
      <c r="BO529" s="199"/>
      <c r="BP529" s="199"/>
      <c r="BQ529" s="199"/>
      <c r="BR529" s="316"/>
      <c r="BS529" s="316"/>
      <c r="BT529" s="316"/>
      <c r="BU529" s="316"/>
      <c r="BV529" s="199"/>
      <c r="BW529" s="199"/>
      <c r="BX529" s="199"/>
      <c r="BY529" s="316"/>
      <c r="BZ529" s="316"/>
      <c r="CA529" s="199"/>
      <c r="CB529" s="262"/>
      <c r="CC529" s="263"/>
      <c r="CD529" s="263"/>
      <c r="CE529" s="199"/>
      <c r="CF529" s="262"/>
      <c r="CG529" s="262"/>
      <c r="CH529" s="263"/>
      <c r="CI529" s="263"/>
      <c r="CJ529" s="199"/>
      <c r="CK529" s="199"/>
      <c r="CL529" s="199"/>
      <c r="CM529" s="199"/>
      <c r="CN529" s="316"/>
      <c r="CO529" s="316"/>
    </row>
    <row r="530" spans="1:12248" s="671" customFormat="1" ht="46.5" hidden="1" customHeight="1" x14ac:dyDescent="0.25">
      <c r="B530" s="209"/>
      <c r="C530" s="137" t="s">
        <v>430</v>
      </c>
      <c r="D530" s="262">
        <f t="shared" si="1459"/>
        <v>20000</v>
      </c>
      <c r="E530" s="262"/>
      <c r="F530" s="262">
        <v>20000</v>
      </c>
      <c r="G530" s="263"/>
      <c r="H530" s="263"/>
      <c r="I530" s="123">
        <f t="shared" si="1458"/>
        <v>7570.5290000000005</v>
      </c>
      <c r="J530" s="592">
        <f t="shared" si="1435"/>
        <v>0.37852645000000001</v>
      </c>
      <c r="K530" s="316"/>
      <c r="L530" s="316"/>
      <c r="M530" s="123">
        <v>7570.5290000000005</v>
      </c>
      <c r="N530" s="592">
        <f t="shared" ref="N530:N533" si="1463">M530/F530</f>
        <v>0.37852645000000001</v>
      </c>
      <c r="O530" s="316"/>
      <c r="P530" s="316"/>
      <c r="Q530" s="316"/>
      <c r="R530" s="316"/>
      <c r="S530" s="262">
        <f t="shared" si="1436"/>
        <v>7570.5290000000005</v>
      </c>
      <c r="T530" s="672">
        <f t="shared" si="1434"/>
        <v>0.37852645000000001</v>
      </c>
      <c r="U530" s="199"/>
      <c r="V530" s="586"/>
      <c r="W530" s="262">
        <v>7570.5290000000005</v>
      </c>
      <c r="X530" s="672">
        <f t="shared" si="1460"/>
        <v>0.37852645000000001</v>
      </c>
      <c r="Y530" s="316"/>
      <c r="Z530" s="316"/>
      <c r="AA530" s="316"/>
      <c r="AB530" s="316"/>
      <c r="AC530" s="262">
        <f t="shared" si="1451"/>
        <v>7570.5290000000005</v>
      </c>
      <c r="AD530" s="592">
        <f t="shared" si="1452"/>
        <v>0.37852645000000001</v>
      </c>
      <c r="AE530" s="199"/>
      <c r="AF530" s="672"/>
      <c r="AG530" s="262">
        <v>7570.5290000000005</v>
      </c>
      <c r="AH530" s="672">
        <f t="shared" si="1421"/>
        <v>0.37852645000000001</v>
      </c>
      <c r="AI530" s="316"/>
      <c r="AJ530" s="316"/>
      <c r="AK530" s="262"/>
      <c r="AL530" s="316"/>
      <c r="AM530" s="316"/>
      <c r="AN530" s="316"/>
      <c r="AO530" s="316"/>
      <c r="AP530" s="316"/>
      <c r="AQ530" s="316"/>
      <c r="AR530" s="316"/>
      <c r="AS530" s="316"/>
      <c r="AT530" s="316"/>
      <c r="AU530" s="199"/>
      <c r="AV530" s="199">
        <f t="shared" si="1461"/>
        <v>20000</v>
      </c>
      <c r="AW530" s="199"/>
      <c r="AX530" s="199">
        <f t="shared" si="1462"/>
        <v>20000</v>
      </c>
      <c r="AY530" s="316"/>
      <c r="AZ530" s="316"/>
      <c r="BA530" s="199"/>
      <c r="BB530" s="316"/>
      <c r="BC530" s="316"/>
      <c r="BD530" s="316"/>
      <c r="BE530" s="33"/>
      <c r="BF530" s="33"/>
      <c r="BG530" s="316"/>
      <c r="BH530" s="316"/>
      <c r="BI530" s="199"/>
      <c r="BJ530" s="199"/>
      <c r="BK530" s="199"/>
      <c r="BL530" s="316"/>
      <c r="BM530" s="316"/>
      <c r="BN530" s="199"/>
      <c r="BO530" s="199"/>
      <c r="BP530" s="199"/>
      <c r="BQ530" s="199"/>
      <c r="BR530" s="316"/>
      <c r="BS530" s="316"/>
      <c r="BT530" s="316"/>
      <c r="BU530" s="316"/>
      <c r="BV530" s="199"/>
      <c r="BW530" s="199"/>
      <c r="BX530" s="199"/>
      <c r="BY530" s="316"/>
      <c r="BZ530" s="316"/>
      <c r="CA530" s="199"/>
      <c r="CB530" s="262"/>
      <c r="CC530" s="263"/>
      <c r="CD530" s="263"/>
      <c r="CE530" s="199"/>
      <c r="CF530" s="262"/>
      <c r="CG530" s="262"/>
      <c r="CH530" s="263"/>
      <c r="CI530" s="263"/>
      <c r="CJ530" s="199"/>
      <c r="CK530" s="199"/>
      <c r="CL530" s="199"/>
      <c r="CM530" s="199"/>
      <c r="CN530" s="316"/>
      <c r="CO530" s="316"/>
    </row>
    <row r="531" spans="1:12248" s="671" customFormat="1" ht="50.25" hidden="1" customHeight="1" x14ac:dyDescent="0.25">
      <c r="B531" s="209"/>
      <c r="C531" s="137" t="s">
        <v>238</v>
      </c>
      <c r="D531" s="262">
        <f t="shared" si="1459"/>
        <v>319458.35577999998</v>
      </c>
      <c r="E531" s="262"/>
      <c r="F531" s="262">
        <v>319458.35577999998</v>
      </c>
      <c r="G531" s="263"/>
      <c r="H531" s="263"/>
      <c r="I531" s="123">
        <f t="shared" si="1458"/>
        <v>0</v>
      </c>
      <c r="J531" s="592">
        <f t="shared" si="1435"/>
        <v>0</v>
      </c>
      <c r="K531" s="316"/>
      <c r="L531" s="316"/>
      <c r="M531" s="123">
        <v>0</v>
      </c>
      <c r="N531" s="592">
        <f t="shared" si="1463"/>
        <v>0</v>
      </c>
      <c r="O531" s="316"/>
      <c r="P531" s="316"/>
      <c r="Q531" s="316"/>
      <c r="R531" s="316"/>
      <c r="S531" s="262">
        <f t="shared" si="1436"/>
        <v>163371.38307000001</v>
      </c>
      <c r="T531" s="672">
        <f t="shared" si="1434"/>
        <v>0.51140118927585132</v>
      </c>
      <c r="U531" s="199"/>
      <c r="V531" s="586"/>
      <c r="W531" s="262">
        <v>163371.38307000001</v>
      </c>
      <c r="X531" s="672">
        <f t="shared" si="1460"/>
        <v>0.51140118927585132</v>
      </c>
      <c r="Y531" s="316"/>
      <c r="Z531" s="316"/>
      <c r="AA531" s="316"/>
      <c r="AB531" s="316"/>
      <c r="AC531" s="262">
        <f t="shared" si="1451"/>
        <v>319458.35577999998</v>
      </c>
      <c r="AD531" s="592">
        <f t="shared" si="1452"/>
        <v>1</v>
      </c>
      <c r="AE531" s="199"/>
      <c r="AF531" s="672"/>
      <c r="AG531" s="262">
        <v>319458.35577999998</v>
      </c>
      <c r="AH531" s="672">
        <f t="shared" si="1421"/>
        <v>1</v>
      </c>
      <c r="AI531" s="316"/>
      <c r="AJ531" s="316"/>
      <c r="AK531" s="262"/>
      <c r="AL531" s="316"/>
      <c r="AM531" s="316"/>
      <c r="AN531" s="316"/>
      <c r="AO531" s="316"/>
      <c r="AP531" s="316"/>
      <c r="AQ531" s="316"/>
      <c r="AR531" s="316"/>
      <c r="AS531" s="316"/>
      <c r="AT531" s="316"/>
      <c r="AU531" s="262">
        <f>AX531-F531</f>
        <v>-1.8000000272877514E-3</v>
      </c>
      <c r="AV531" s="199">
        <f t="shared" si="1461"/>
        <v>319458.35397999996</v>
      </c>
      <c r="AW531" s="199"/>
      <c r="AX531" s="199">
        <f>F531-0.0018</f>
        <v>319458.35397999996</v>
      </c>
      <c r="AY531" s="316"/>
      <c r="AZ531" s="316"/>
      <c r="BA531" s="199">
        <f t="shared" si="1401"/>
        <v>0</v>
      </c>
      <c r="BB531" s="316"/>
      <c r="BC531" s="316"/>
      <c r="BD531" s="316"/>
      <c r="BE531" s="33">
        <f t="shared" si="1393"/>
        <v>0</v>
      </c>
      <c r="BF531" s="33">
        <f t="shared" si="1440"/>
        <v>0</v>
      </c>
      <c r="BG531" s="316"/>
      <c r="BH531" s="316"/>
      <c r="BI531" s="199">
        <f t="shared" si="1454"/>
        <v>0</v>
      </c>
      <c r="BJ531" s="199"/>
      <c r="BK531" s="199"/>
      <c r="BL531" s="316"/>
      <c r="BM531" s="316"/>
      <c r="BN531" s="199">
        <f t="shared" si="1441"/>
        <v>0</v>
      </c>
      <c r="BO531" s="199">
        <f t="shared" ref="BO531:BO532" si="1464">BP531</f>
        <v>0</v>
      </c>
      <c r="BP531" s="199"/>
      <c r="BQ531" s="199">
        <v>0</v>
      </c>
      <c r="BR531" s="316"/>
      <c r="BS531" s="316"/>
      <c r="BT531" s="316">
        <f t="shared" si="1402"/>
        <v>0</v>
      </c>
      <c r="BU531" s="316"/>
      <c r="BV531" s="199">
        <f t="shared" ref="BV531:BV532" si="1465">BW531</f>
        <v>0</v>
      </c>
      <c r="BW531" s="199"/>
      <c r="BX531" s="199"/>
      <c r="BY531" s="316"/>
      <c r="BZ531" s="316"/>
      <c r="CA531" s="199">
        <f t="shared" si="1432"/>
        <v>0</v>
      </c>
      <c r="CB531" s="262"/>
      <c r="CC531" s="263"/>
      <c r="CD531" s="263"/>
      <c r="CE531" s="199">
        <f t="shared" si="1448"/>
        <v>0</v>
      </c>
      <c r="CF531" s="262">
        <f t="shared" si="1442"/>
        <v>0</v>
      </c>
      <c r="CG531" s="262"/>
      <c r="CH531" s="263">
        <f t="shared" si="1433"/>
        <v>0</v>
      </c>
      <c r="CI531" s="263"/>
      <c r="CJ531" s="199"/>
      <c r="CK531" s="199">
        <f t="shared" ref="CK531:CK532" si="1466">CL531</f>
        <v>0</v>
      </c>
      <c r="CL531" s="199"/>
      <c r="CM531" s="199"/>
      <c r="CN531" s="316"/>
      <c r="CO531" s="316"/>
    </row>
    <row r="532" spans="1:12248" s="671" customFormat="1" ht="50.25" hidden="1" customHeight="1" x14ac:dyDescent="0.25">
      <c r="B532" s="209"/>
      <c r="C532" s="137" t="s">
        <v>239</v>
      </c>
      <c r="D532" s="262">
        <f t="shared" si="1459"/>
        <v>1160000</v>
      </c>
      <c r="E532" s="262"/>
      <c r="F532" s="262">
        <v>1160000</v>
      </c>
      <c r="G532" s="263"/>
      <c r="H532" s="263"/>
      <c r="I532" s="123">
        <f t="shared" si="1458"/>
        <v>475768.27600000001</v>
      </c>
      <c r="J532" s="592">
        <f t="shared" si="1435"/>
        <v>0.41014506551724139</v>
      </c>
      <c r="K532" s="316"/>
      <c r="L532" s="316"/>
      <c r="M532" s="123">
        <v>475768.27600000001</v>
      </c>
      <c r="N532" s="592">
        <f t="shared" si="1463"/>
        <v>0.41014506551724139</v>
      </c>
      <c r="O532" s="316"/>
      <c r="P532" s="316"/>
      <c r="Q532" s="316"/>
      <c r="R532" s="316"/>
      <c r="S532" s="262">
        <f t="shared" si="1436"/>
        <v>475768.27600000001</v>
      </c>
      <c r="T532" s="672">
        <f t="shared" si="1434"/>
        <v>0.41014506551724139</v>
      </c>
      <c r="U532" s="199"/>
      <c r="V532" s="586"/>
      <c r="W532" s="262">
        <v>475768.27600000001</v>
      </c>
      <c r="X532" s="672">
        <f t="shared" si="1460"/>
        <v>0.41014506551724139</v>
      </c>
      <c r="Y532" s="316"/>
      <c r="Z532" s="316"/>
      <c r="AA532" s="316"/>
      <c r="AB532" s="316"/>
      <c r="AC532" s="262">
        <f t="shared" si="1451"/>
        <v>475768.27600000001</v>
      </c>
      <c r="AD532" s="592">
        <f t="shared" si="1452"/>
        <v>0.41014506551724139</v>
      </c>
      <c r="AE532" s="199"/>
      <c r="AF532" s="672"/>
      <c r="AG532" s="262">
        <f>W532</f>
        <v>475768.27600000001</v>
      </c>
      <c r="AH532" s="672">
        <f t="shared" si="1421"/>
        <v>0.41014506551724139</v>
      </c>
      <c r="AI532" s="316"/>
      <c r="AJ532" s="316"/>
      <c r="AK532" s="262"/>
      <c r="AL532" s="316"/>
      <c r="AM532" s="316"/>
      <c r="AN532" s="316"/>
      <c r="AO532" s="316"/>
      <c r="AP532" s="316"/>
      <c r="AQ532" s="316"/>
      <c r="AR532" s="316"/>
      <c r="AS532" s="316"/>
      <c r="AT532" s="316"/>
      <c r="AU532" s="199"/>
      <c r="AV532" s="199">
        <f t="shared" si="1461"/>
        <v>1160000</v>
      </c>
      <c r="AW532" s="199"/>
      <c r="AX532" s="199">
        <f t="shared" si="1462"/>
        <v>1160000</v>
      </c>
      <c r="AY532" s="316"/>
      <c r="AZ532" s="316"/>
      <c r="BA532" s="199">
        <f t="shared" si="1401"/>
        <v>0</v>
      </c>
      <c r="BB532" s="316"/>
      <c r="BC532" s="316"/>
      <c r="BD532" s="316"/>
      <c r="BE532" s="33">
        <f t="shared" si="1393"/>
        <v>0</v>
      </c>
      <c r="BF532" s="33">
        <f t="shared" si="1440"/>
        <v>0</v>
      </c>
      <c r="BG532" s="316"/>
      <c r="BH532" s="316"/>
      <c r="BI532" s="199">
        <f t="shared" si="1454"/>
        <v>0</v>
      </c>
      <c r="BJ532" s="199"/>
      <c r="BK532" s="199"/>
      <c r="BL532" s="316"/>
      <c r="BM532" s="316"/>
      <c r="BN532" s="199">
        <f t="shared" si="1441"/>
        <v>0</v>
      </c>
      <c r="BO532" s="199">
        <f t="shared" si="1464"/>
        <v>0</v>
      </c>
      <c r="BP532" s="199"/>
      <c r="BQ532" s="199"/>
      <c r="BR532" s="316"/>
      <c r="BS532" s="316"/>
      <c r="BT532" s="316">
        <f t="shared" si="1402"/>
        <v>0</v>
      </c>
      <c r="BU532" s="316"/>
      <c r="BV532" s="199">
        <f t="shared" si="1465"/>
        <v>0</v>
      </c>
      <c r="BW532" s="199"/>
      <c r="BX532" s="199"/>
      <c r="BY532" s="316"/>
      <c r="BZ532" s="316"/>
      <c r="CA532" s="199">
        <f t="shared" si="1432"/>
        <v>0</v>
      </c>
      <c r="CB532" s="262"/>
      <c r="CC532" s="263"/>
      <c r="CD532" s="263"/>
      <c r="CE532" s="199">
        <f t="shared" si="1448"/>
        <v>0</v>
      </c>
      <c r="CF532" s="262">
        <f t="shared" si="1442"/>
        <v>0</v>
      </c>
      <c r="CG532" s="262"/>
      <c r="CH532" s="263">
        <f t="shared" si="1433"/>
        <v>0</v>
      </c>
      <c r="CI532" s="263"/>
      <c r="CJ532" s="199"/>
      <c r="CK532" s="199">
        <f t="shared" si="1466"/>
        <v>0</v>
      </c>
      <c r="CL532" s="199"/>
      <c r="CM532" s="199"/>
      <c r="CN532" s="316"/>
      <c r="CO532" s="316"/>
    </row>
    <row r="533" spans="1:12248" s="645" customFormat="1" ht="214.5" customHeight="1" x14ac:dyDescent="0.3">
      <c r="A533" s="407"/>
      <c r="B533" s="441" t="s">
        <v>62</v>
      </c>
      <c r="C533" s="440" t="s">
        <v>232</v>
      </c>
      <c r="D533" s="412">
        <f>E533+F533+G533+H533</f>
        <v>520223.09876000002</v>
      </c>
      <c r="E533" s="412"/>
      <c r="F533" s="412">
        <f>F534+F538</f>
        <v>520223.09876000002</v>
      </c>
      <c r="G533" s="412"/>
      <c r="H533" s="412"/>
      <c r="I533" s="412">
        <f>M533</f>
        <v>155106.64480000001</v>
      </c>
      <c r="J533" s="570">
        <f>I533/D533</f>
        <v>0.29815409036951851</v>
      </c>
      <c r="K533" s="413"/>
      <c r="L533" s="570"/>
      <c r="M533" s="412">
        <f>M534+M538</f>
        <v>155106.64480000001</v>
      </c>
      <c r="N533" s="570">
        <f t="shared" si="1463"/>
        <v>0.29815409036951851</v>
      </c>
      <c r="O533" s="413"/>
      <c r="P533" s="413"/>
      <c r="Q533" s="413"/>
      <c r="R533" s="413"/>
      <c r="S533" s="412">
        <f>W533</f>
        <v>405210.81438</v>
      </c>
      <c r="T533" s="570">
        <f>S533/D533</f>
        <v>0.77891738245736786</v>
      </c>
      <c r="U533" s="413"/>
      <c r="V533" s="644"/>
      <c r="W533" s="412">
        <f>W534+W538</f>
        <v>405210.81438</v>
      </c>
      <c r="X533" s="570">
        <f t="shared" si="1423"/>
        <v>0.77891738245736786</v>
      </c>
      <c r="Y533" s="413"/>
      <c r="Z533" s="413"/>
      <c r="AA533" s="413"/>
      <c r="AB533" s="413"/>
      <c r="AC533" s="412">
        <f t="shared" si="1451"/>
        <v>485998.86999999988</v>
      </c>
      <c r="AD533" s="570">
        <f t="shared" si="1452"/>
        <v>0.93421240071504563</v>
      </c>
      <c r="AE533" s="413"/>
      <c r="AF533" s="628"/>
      <c r="AG533" s="412">
        <f>AG534+AG538</f>
        <v>485998.86999999988</v>
      </c>
      <c r="AH533" s="628">
        <f t="shared" si="1421"/>
        <v>0.93421240071504563</v>
      </c>
      <c r="AI533" s="413"/>
      <c r="AJ533" s="413"/>
      <c r="AK533" s="412"/>
      <c r="AL533" s="577"/>
      <c r="AM533" s="413"/>
      <c r="AN533" s="413"/>
      <c r="AO533" s="413"/>
      <c r="AP533" s="413"/>
      <c r="AQ533" s="413"/>
      <c r="AR533" s="413"/>
      <c r="AS533" s="413"/>
      <c r="AT533" s="413"/>
      <c r="AU533" s="413">
        <f>AX533-D533</f>
        <v>4.2200000025331974E-3</v>
      </c>
      <c r="AV533" s="413">
        <f>AW533+AX533+AY533+AZ533</f>
        <v>520223.10298000003</v>
      </c>
      <c r="AW533" s="413">
        <f>AW534+AW538</f>
        <v>0</v>
      </c>
      <c r="AX533" s="413">
        <f>AX534+AX538</f>
        <v>520223.10298000003</v>
      </c>
      <c r="AY533" s="413"/>
      <c r="AZ533" s="413"/>
      <c r="BA533" s="413">
        <f t="shared" si="1401"/>
        <v>0</v>
      </c>
      <c r="BB533" s="413"/>
      <c r="BC533" s="413"/>
      <c r="BD533" s="413"/>
      <c r="BE533" s="413">
        <f t="shared" si="1393"/>
        <v>0</v>
      </c>
      <c r="BF533" s="413">
        <f t="shared" si="1440"/>
        <v>0</v>
      </c>
      <c r="BG533" s="413"/>
      <c r="BH533" s="413"/>
      <c r="BI533" s="413">
        <f>BJ533+BK533+BL533+BM533</f>
        <v>1216606</v>
      </c>
      <c r="BJ533" s="413">
        <f>BJ534+BJ538</f>
        <v>0</v>
      </c>
      <c r="BK533" s="413">
        <f>BK534+BK538</f>
        <v>1216606</v>
      </c>
      <c r="BL533" s="413"/>
      <c r="BM533" s="413"/>
      <c r="BN533" s="413">
        <f>BO533-BI533</f>
        <v>0</v>
      </c>
      <c r="BO533" s="413">
        <f>BP533+BQ533+BR533+BS533</f>
        <v>1216605.9999999998</v>
      </c>
      <c r="BP533" s="413">
        <f>BP534+BP538</f>
        <v>0</v>
      </c>
      <c r="BQ533" s="413">
        <f>BQ534+BQ538</f>
        <v>1216605.9999999998</v>
      </c>
      <c r="BR533" s="413"/>
      <c r="BS533" s="413"/>
      <c r="BT533" s="413">
        <f t="shared" si="1402"/>
        <v>0</v>
      </c>
      <c r="BU533" s="413"/>
      <c r="BV533" s="413">
        <f>BW533+BX533+BY533+BZ533</f>
        <v>1433607.4599999997</v>
      </c>
      <c r="BW533" s="413">
        <f>BW534+BW538</f>
        <v>0</v>
      </c>
      <c r="BX533" s="413">
        <f>BX534+BX538</f>
        <v>1433607.4599999997</v>
      </c>
      <c r="BY533" s="413"/>
      <c r="BZ533" s="413"/>
      <c r="CA533" s="413">
        <f t="shared" si="1432"/>
        <v>0</v>
      </c>
      <c r="CB533" s="413"/>
      <c r="CC533" s="413"/>
      <c r="CD533" s="413"/>
      <c r="CE533" s="413">
        <f>CG533</f>
        <v>563607.46</v>
      </c>
      <c r="CF533" s="413">
        <f t="shared" si="1442"/>
        <v>0</v>
      </c>
      <c r="CG533" s="413">
        <f>CG534</f>
        <v>563607.46</v>
      </c>
      <c r="CH533" s="413">
        <f t="shared" si="1433"/>
        <v>0</v>
      </c>
      <c r="CI533" s="413"/>
      <c r="CJ533" s="413">
        <f>CJ534</f>
        <v>0</v>
      </c>
      <c r="CK533" s="413">
        <f>CL533+CM533+CN533+CO533</f>
        <v>563607.46</v>
      </c>
      <c r="CL533" s="413">
        <f>CL534+CL538</f>
        <v>0</v>
      </c>
      <c r="CM533" s="413">
        <f>CM534+CM538</f>
        <v>563607.46</v>
      </c>
      <c r="CN533" s="413"/>
      <c r="CO533" s="454"/>
      <c r="CP533" s="413"/>
      <c r="CQ533" s="413"/>
      <c r="CR533" s="413"/>
      <c r="CS533" s="413"/>
      <c r="CT533" s="413"/>
      <c r="CU533" s="413"/>
      <c r="CV533" s="413"/>
      <c r="CW533" s="413"/>
      <c r="CX533" s="413"/>
      <c r="CY533" s="413"/>
      <c r="CZ533" s="413"/>
      <c r="DA533" s="413"/>
      <c r="DB533" s="413"/>
      <c r="DC533" s="414"/>
      <c r="DD533" s="414"/>
      <c r="DE533" s="414"/>
      <c r="DF533" s="414"/>
      <c r="DG533" s="412"/>
      <c r="DH533" s="412"/>
      <c r="DI533" s="412"/>
      <c r="DJ533" s="412"/>
      <c r="DK533" s="412"/>
      <c r="DL533" s="412"/>
      <c r="DM533" s="412"/>
      <c r="DN533" s="412"/>
      <c r="DO533" s="412"/>
      <c r="DP533" s="412"/>
      <c r="DQ533" s="412"/>
      <c r="DR533" s="412"/>
      <c r="DS533" s="412"/>
      <c r="DT533" s="412"/>
      <c r="DU533" s="412"/>
      <c r="DV533" s="412"/>
      <c r="DW533" s="412"/>
      <c r="DX533" s="412"/>
      <c r="DY533" s="412"/>
      <c r="DZ533" s="413"/>
      <c r="EA533" s="413"/>
      <c r="EB533" s="413"/>
      <c r="EC533" s="413"/>
      <c r="ED533" s="413"/>
      <c r="EE533" s="413"/>
      <c r="EF533" s="413"/>
      <c r="EG533" s="413"/>
      <c r="EH533" s="413"/>
      <c r="EI533" s="413"/>
      <c r="EJ533" s="413"/>
      <c r="EK533" s="413"/>
      <c r="EL533" s="413"/>
      <c r="EM533" s="413"/>
      <c r="EN533" s="413"/>
      <c r="EO533" s="413"/>
      <c r="EP533" s="413"/>
      <c r="EQ533" s="413"/>
      <c r="ER533" s="413"/>
      <c r="ES533" s="413"/>
      <c r="ET533" s="413"/>
      <c r="EU533" s="413"/>
      <c r="EV533" s="413"/>
      <c r="EW533" s="413"/>
      <c r="EX533" s="414"/>
      <c r="EY533" s="414"/>
      <c r="EZ533" s="414"/>
      <c r="FA533" s="414"/>
      <c r="FB533" s="414"/>
      <c r="FC533" s="413"/>
      <c r="FD533" s="413"/>
      <c r="FE533" s="414"/>
      <c r="FF533" s="414"/>
      <c r="FG533" s="413"/>
      <c r="FH533" s="413"/>
      <c r="FI533" s="414"/>
      <c r="FJ533" s="414"/>
      <c r="FK533" s="413"/>
      <c r="FL533" s="413"/>
      <c r="FM533" s="413"/>
      <c r="FN533" s="413"/>
      <c r="FO533" s="413"/>
      <c r="FP533" s="413"/>
      <c r="FQ533" s="413"/>
      <c r="FR533" s="414"/>
      <c r="FS533" s="414"/>
      <c r="FT533" s="413"/>
      <c r="FU533" s="413"/>
      <c r="FV533" s="414"/>
      <c r="FW533" s="414"/>
      <c r="FX533" s="413"/>
      <c r="FY533" s="413"/>
      <c r="FZ533" s="413"/>
      <c r="GA533" s="413"/>
      <c r="GB533" s="413"/>
      <c r="GC533" s="407"/>
      <c r="GD533" s="439"/>
      <c r="GE533" s="413"/>
      <c r="GF533" s="413"/>
      <c r="GG533" s="413"/>
      <c r="GH533" s="413"/>
      <c r="GI533" s="413"/>
      <c r="GJ533" s="413"/>
      <c r="GK533" s="413"/>
      <c r="GL533" s="412"/>
      <c r="GM533" s="412"/>
      <c r="GN533" s="412"/>
      <c r="GO533" s="412"/>
      <c r="GP533" s="412"/>
      <c r="GQ533" s="412"/>
      <c r="GR533" s="412"/>
      <c r="GS533" s="412"/>
      <c r="GT533" s="412"/>
      <c r="GU533" s="412"/>
      <c r="GV533" s="412"/>
      <c r="GW533" s="412"/>
      <c r="GX533" s="412"/>
      <c r="GY533" s="412"/>
      <c r="GZ533" s="412"/>
      <c r="HA533" s="412"/>
      <c r="HB533" s="412"/>
      <c r="HC533" s="412"/>
      <c r="HD533" s="412"/>
      <c r="HE533" s="412"/>
      <c r="HF533" s="412"/>
      <c r="HG533" s="412"/>
      <c r="HH533" s="412"/>
      <c r="HI533" s="412"/>
      <c r="HJ533" s="412"/>
      <c r="HK533" s="412"/>
      <c r="HL533" s="412"/>
      <c r="HM533" s="412"/>
      <c r="HN533" s="412"/>
      <c r="HO533" s="412"/>
      <c r="HP533" s="412"/>
      <c r="HQ533" s="412"/>
      <c r="HR533" s="412"/>
      <c r="HS533" s="412"/>
      <c r="HT533" s="412"/>
      <c r="HU533" s="412"/>
      <c r="HV533" s="412"/>
      <c r="HW533" s="412"/>
      <c r="HX533" s="412"/>
      <c r="HY533" s="412"/>
      <c r="HZ533" s="412"/>
      <c r="IA533" s="412"/>
      <c r="IB533" s="412"/>
      <c r="IC533" s="412"/>
      <c r="ID533" s="413"/>
      <c r="IE533" s="413"/>
      <c r="IF533" s="413"/>
      <c r="IG533" s="413"/>
      <c r="IH533" s="413"/>
      <c r="II533" s="413"/>
      <c r="IJ533" s="413"/>
      <c r="IK533" s="413"/>
      <c r="IL533" s="413"/>
      <c r="IM533" s="413"/>
      <c r="IN533" s="413"/>
      <c r="IO533" s="413"/>
      <c r="IP533" s="413"/>
      <c r="IQ533" s="413"/>
      <c r="IR533" s="413"/>
      <c r="IS533" s="413"/>
      <c r="IT533" s="413"/>
      <c r="IU533" s="413"/>
      <c r="IV533" s="413"/>
      <c r="IW533" s="413"/>
      <c r="IX533" s="413"/>
      <c r="IY533" s="413"/>
      <c r="IZ533" s="413"/>
      <c r="JA533" s="413"/>
      <c r="JB533" s="414"/>
      <c r="JC533" s="414"/>
      <c r="JD533" s="414"/>
      <c r="JE533" s="414"/>
      <c r="JF533" s="414"/>
      <c r="JG533" s="413"/>
      <c r="JH533" s="413"/>
      <c r="JI533" s="414"/>
      <c r="JJ533" s="414"/>
      <c r="JK533" s="413"/>
      <c r="JL533" s="413"/>
      <c r="JM533" s="414"/>
      <c r="JN533" s="414"/>
      <c r="JO533" s="413"/>
      <c r="JP533" s="413"/>
      <c r="JQ533" s="413"/>
      <c r="JR533" s="413"/>
      <c r="JS533" s="413"/>
      <c r="JT533" s="413"/>
      <c r="JU533" s="413"/>
      <c r="JV533" s="414"/>
      <c r="JW533" s="414"/>
      <c r="JX533" s="413"/>
      <c r="JY533" s="413"/>
      <c r="JZ533" s="414"/>
      <c r="KA533" s="414"/>
      <c r="KB533" s="413"/>
      <c r="KC533" s="413"/>
      <c r="KD533" s="413"/>
      <c r="KE533" s="413"/>
      <c r="KF533" s="413"/>
      <c r="KG533" s="407"/>
      <c r="KH533" s="439"/>
      <c r="KI533" s="413"/>
      <c r="KJ533" s="413"/>
      <c r="KK533" s="413"/>
      <c r="KL533" s="413"/>
      <c r="KM533" s="413"/>
      <c r="KN533" s="413"/>
      <c r="KO533" s="413"/>
      <c r="KP533" s="412"/>
      <c r="KQ533" s="412"/>
      <c r="KR533" s="412"/>
      <c r="KS533" s="412"/>
      <c r="KT533" s="412"/>
      <c r="KU533" s="412"/>
      <c r="KV533" s="412"/>
      <c r="KW533" s="412"/>
      <c r="KX533" s="412"/>
      <c r="KY533" s="412"/>
      <c r="KZ533" s="412"/>
      <c r="LA533" s="412"/>
      <c r="LB533" s="412"/>
      <c r="LC533" s="412"/>
      <c r="LD533" s="412"/>
      <c r="LE533" s="412"/>
      <c r="LF533" s="412"/>
      <c r="LG533" s="412"/>
      <c r="LH533" s="412"/>
      <c r="LI533" s="412"/>
      <c r="LJ533" s="412"/>
      <c r="LK533" s="412"/>
      <c r="LL533" s="412"/>
      <c r="LM533" s="412"/>
      <c r="LN533" s="412"/>
      <c r="LO533" s="412"/>
      <c r="LP533" s="412"/>
      <c r="LQ533" s="412"/>
      <c r="LR533" s="412"/>
      <c r="LS533" s="412"/>
      <c r="LT533" s="412"/>
      <c r="LU533" s="412"/>
      <c r="LV533" s="412"/>
      <c r="LW533" s="412"/>
      <c r="LX533" s="412"/>
      <c r="LY533" s="412"/>
      <c r="LZ533" s="412"/>
      <c r="MA533" s="412"/>
      <c r="MB533" s="412"/>
      <c r="MC533" s="412"/>
      <c r="MD533" s="412"/>
      <c r="ME533" s="412"/>
      <c r="MF533" s="412"/>
      <c r="MG533" s="412"/>
      <c r="MH533" s="413"/>
      <c r="MI533" s="413"/>
      <c r="MJ533" s="413"/>
      <c r="MK533" s="413"/>
      <c r="ML533" s="413"/>
      <c r="MM533" s="413"/>
      <c r="MN533" s="413"/>
      <c r="MO533" s="413"/>
      <c r="MP533" s="413"/>
      <c r="MQ533" s="413"/>
      <c r="MR533" s="413"/>
      <c r="MS533" s="413"/>
      <c r="MT533" s="413"/>
      <c r="MU533" s="413"/>
      <c r="MV533" s="413"/>
      <c r="MW533" s="413"/>
      <c r="MX533" s="413"/>
      <c r="MY533" s="413"/>
      <c r="MZ533" s="413"/>
      <c r="NA533" s="413"/>
      <c r="NB533" s="413"/>
      <c r="NC533" s="413"/>
      <c r="ND533" s="413"/>
      <c r="NE533" s="413"/>
      <c r="NF533" s="414"/>
      <c r="NG533" s="414"/>
      <c r="NH533" s="414"/>
      <c r="NI533" s="414"/>
      <c r="NJ533" s="414"/>
      <c r="NK533" s="413"/>
      <c r="NL533" s="413"/>
      <c r="NM533" s="414"/>
      <c r="NN533" s="414"/>
      <c r="NO533" s="413"/>
      <c r="NP533" s="413"/>
      <c r="NQ533" s="414"/>
      <c r="NR533" s="414"/>
      <c r="NS533" s="413"/>
      <c r="NT533" s="413"/>
      <c r="NU533" s="413"/>
      <c r="NV533" s="413"/>
      <c r="NW533" s="413"/>
      <c r="NX533" s="413"/>
      <c r="NY533" s="413"/>
      <c r="NZ533" s="414"/>
      <c r="OA533" s="414"/>
      <c r="OB533" s="413"/>
      <c r="OC533" s="413"/>
      <c r="OD533" s="414"/>
      <c r="OE533" s="414"/>
      <c r="OF533" s="413"/>
      <c r="OG533" s="413"/>
      <c r="OH533" s="413"/>
      <c r="OI533" s="413"/>
      <c r="OJ533" s="413"/>
      <c r="OK533" s="407"/>
      <c r="OL533" s="439"/>
      <c r="OM533" s="413"/>
      <c r="ON533" s="413"/>
      <c r="OO533" s="413"/>
      <c r="OP533" s="413"/>
      <c r="OQ533" s="413"/>
      <c r="OR533" s="413"/>
      <c r="OS533" s="413"/>
      <c r="OT533" s="412"/>
      <c r="OU533" s="412"/>
      <c r="OV533" s="412"/>
      <c r="OW533" s="412"/>
      <c r="OX533" s="412"/>
      <c r="OY533" s="412"/>
      <c r="OZ533" s="412"/>
      <c r="PA533" s="412"/>
      <c r="PB533" s="412"/>
      <c r="PC533" s="412"/>
      <c r="PD533" s="412"/>
      <c r="PE533" s="412"/>
      <c r="PF533" s="412"/>
      <c r="PG533" s="412"/>
      <c r="PH533" s="412"/>
      <c r="PI533" s="412"/>
      <c r="PJ533" s="412"/>
      <c r="PK533" s="412"/>
      <c r="PL533" s="412"/>
      <c r="PM533" s="412"/>
      <c r="PN533" s="412"/>
      <c r="PO533" s="412"/>
      <c r="PP533" s="412"/>
      <c r="PQ533" s="412"/>
      <c r="PR533" s="412"/>
      <c r="PS533" s="412"/>
      <c r="PT533" s="412"/>
      <c r="PU533" s="412"/>
      <c r="PV533" s="412"/>
      <c r="PW533" s="412"/>
      <c r="PX533" s="412"/>
      <c r="PY533" s="412"/>
      <c r="PZ533" s="412"/>
      <c r="QA533" s="412"/>
      <c r="QB533" s="412"/>
      <c r="QC533" s="412"/>
      <c r="QD533" s="412"/>
      <c r="QE533" s="412"/>
      <c r="QF533" s="412"/>
      <c r="QG533" s="412"/>
      <c r="QH533" s="412"/>
      <c r="QI533" s="412"/>
      <c r="QJ533" s="412"/>
      <c r="QK533" s="412"/>
      <c r="QL533" s="413"/>
      <c r="QM533" s="413"/>
      <c r="QN533" s="413"/>
      <c r="QO533" s="413"/>
      <c r="QP533" s="413"/>
      <c r="QQ533" s="413"/>
      <c r="QR533" s="413"/>
      <c r="QS533" s="413"/>
      <c r="QT533" s="413"/>
      <c r="QU533" s="413"/>
      <c r="QV533" s="413"/>
      <c r="QW533" s="413"/>
      <c r="QX533" s="413"/>
      <c r="QY533" s="413"/>
      <c r="QZ533" s="413"/>
      <c r="RA533" s="413"/>
      <c r="RB533" s="413"/>
      <c r="RC533" s="413"/>
      <c r="RD533" s="413"/>
      <c r="RE533" s="413"/>
      <c r="RF533" s="413"/>
      <c r="RG533" s="413"/>
      <c r="RH533" s="413"/>
      <c r="RI533" s="413"/>
      <c r="RJ533" s="414"/>
      <c r="RK533" s="414"/>
      <c r="RL533" s="414"/>
      <c r="RM533" s="414"/>
      <c r="RN533" s="414"/>
      <c r="RO533" s="413"/>
      <c r="RP533" s="413"/>
      <c r="RQ533" s="414"/>
      <c r="RR533" s="414"/>
      <c r="RS533" s="413"/>
      <c r="RT533" s="413"/>
      <c r="RU533" s="414"/>
      <c r="RV533" s="414"/>
      <c r="RW533" s="413"/>
      <c r="RX533" s="413"/>
      <c r="RY533" s="413"/>
      <c r="RZ533" s="413"/>
      <c r="SA533" s="413"/>
      <c r="SB533" s="413"/>
      <c r="SC533" s="413"/>
      <c r="SD533" s="414"/>
      <c r="SE533" s="414"/>
      <c r="SF533" s="413"/>
      <c r="SG533" s="413"/>
      <c r="SH533" s="414"/>
      <c r="SI533" s="414"/>
      <c r="SJ533" s="413"/>
      <c r="SK533" s="413"/>
      <c r="SL533" s="413"/>
      <c r="SM533" s="413"/>
      <c r="SN533" s="413"/>
      <c r="SO533" s="407"/>
      <c r="SP533" s="439"/>
      <c r="SQ533" s="413"/>
      <c r="SR533" s="413"/>
      <c r="SS533" s="413"/>
      <c r="ST533" s="413"/>
      <c r="SU533" s="413"/>
      <c r="SV533" s="413"/>
      <c r="SW533" s="413"/>
      <c r="SX533" s="412"/>
      <c r="SY533" s="412"/>
      <c r="SZ533" s="412"/>
      <c r="TA533" s="412"/>
      <c r="TB533" s="412"/>
      <c r="TC533" s="412"/>
      <c r="TD533" s="412"/>
      <c r="TE533" s="412"/>
      <c r="TF533" s="412"/>
      <c r="TG533" s="412"/>
      <c r="TH533" s="412"/>
      <c r="TI533" s="412"/>
      <c r="TJ533" s="412"/>
      <c r="TK533" s="412"/>
      <c r="TL533" s="412"/>
      <c r="TM533" s="412"/>
      <c r="TN533" s="412"/>
      <c r="TO533" s="412"/>
      <c r="TP533" s="412"/>
      <c r="TQ533" s="412"/>
      <c r="TR533" s="412"/>
      <c r="TS533" s="412"/>
      <c r="TT533" s="412"/>
      <c r="TU533" s="412"/>
      <c r="TV533" s="412"/>
      <c r="TW533" s="412"/>
      <c r="TX533" s="412"/>
      <c r="TY533" s="412"/>
      <c r="TZ533" s="412"/>
      <c r="UA533" s="412"/>
      <c r="UB533" s="412"/>
      <c r="UC533" s="412"/>
      <c r="UD533" s="412"/>
      <c r="UE533" s="412"/>
      <c r="UF533" s="412"/>
      <c r="UG533" s="412"/>
      <c r="UH533" s="412"/>
      <c r="UI533" s="412"/>
      <c r="UJ533" s="412"/>
      <c r="UK533" s="412"/>
      <c r="UL533" s="412"/>
      <c r="UM533" s="412"/>
      <c r="UN533" s="412"/>
      <c r="UO533" s="412"/>
      <c r="UP533" s="413"/>
      <c r="UQ533" s="413"/>
      <c r="UR533" s="413"/>
      <c r="US533" s="413"/>
      <c r="UT533" s="413"/>
      <c r="UU533" s="413"/>
      <c r="UV533" s="413"/>
      <c r="UW533" s="413"/>
      <c r="UX533" s="413"/>
      <c r="UY533" s="413"/>
      <c r="UZ533" s="413"/>
      <c r="VA533" s="413"/>
      <c r="VB533" s="413"/>
      <c r="VC533" s="413"/>
      <c r="VD533" s="413"/>
      <c r="VE533" s="413"/>
      <c r="VF533" s="413"/>
      <c r="VG533" s="413"/>
      <c r="VH533" s="413"/>
      <c r="VI533" s="413"/>
      <c r="VJ533" s="413"/>
      <c r="VK533" s="413"/>
      <c r="VL533" s="413"/>
      <c r="VM533" s="413"/>
      <c r="VN533" s="414"/>
      <c r="VO533" s="414"/>
      <c r="VP533" s="414"/>
      <c r="VQ533" s="414"/>
      <c r="VR533" s="414"/>
      <c r="VS533" s="413"/>
      <c r="VT533" s="413"/>
      <c r="VU533" s="414"/>
      <c r="VV533" s="414"/>
      <c r="VW533" s="413"/>
      <c r="VX533" s="413"/>
      <c r="VY533" s="414"/>
      <c r="VZ533" s="414"/>
      <c r="WA533" s="413"/>
      <c r="WB533" s="413"/>
      <c r="WC533" s="413"/>
      <c r="WD533" s="413"/>
      <c r="WE533" s="413"/>
      <c r="WF533" s="413"/>
      <c r="WG533" s="413"/>
      <c r="WH533" s="414"/>
      <c r="WI533" s="414"/>
      <c r="WJ533" s="413"/>
      <c r="WK533" s="413"/>
      <c r="WL533" s="414"/>
      <c r="WM533" s="414"/>
      <c r="WN533" s="413"/>
      <c r="WO533" s="413"/>
      <c r="WP533" s="413"/>
      <c r="WQ533" s="413"/>
      <c r="WR533" s="413"/>
      <c r="WS533" s="407"/>
      <c r="WT533" s="439"/>
      <c r="WU533" s="413"/>
      <c r="WV533" s="413"/>
      <c r="WW533" s="413"/>
      <c r="WX533" s="413"/>
      <c r="WY533" s="413"/>
      <c r="WZ533" s="413"/>
      <c r="XA533" s="413"/>
      <c r="XB533" s="412"/>
      <c r="XC533" s="412"/>
      <c r="XD533" s="412"/>
      <c r="XE533" s="412"/>
      <c r="XF533" s="412"/>
      <c r="XG533" s="412"/>
      <c r="XH533" s="412"/>
      <c r="XI533" s="412"/>
      <c r="XJ533" s="412"/>
      <c r="XK533" s="412"/>
      <c r="XL533" s="412"/>
      <c r="XM533" s="412"/>
      <c r="XN533" s="412"/>
      <c r="XO533" s="412"/>
      <c r="XP533" s="412"/>
      <c r="XQ533" s="412"/>
      <c r="XR533" s="412"/>
      <c r="XS533" s="412"/>
      <c r="XT533" s="412"/>
      <c r="XU533" s="412"/>
      <c r="XV533" s="412"/>
      <c r="XW533" s="412"/>
      <c r="XX533" s="412"/>
      <c r="XY533" s="412"/>
      <c r="XZ533" s="412"/>
      <c r="YA533" s="412"/>
      <c r="YB533" s="412"/>
      <c r="YC533" s="412"/>
      <c r="YD533" s="412"/>
      <c r="YE533" s="412"/>
      <c r="YF533" s="412"/>
      <c r="YG533" s="412"/>
      <c r="YH533" s="412"/>
      <c r="YI533" s="412"/>
      <c r="YJ533" s="412"/>
      <c r="YK533" s="412"/>
      <c r="YL533" s="412"/>
      <c r="YM533" s="412"/>
      <c r="YN533" s="412"/>
      <c r="YO533" s="412"/>
      <c r="YP533" s="412"/>
      <c r="YQ533" s="412"/>
      <c r="YR533" s="412"/>
      <c r="YS533" s="412"/>
      <c r="YT533" s="413"/>
      <c r="YU533" s="413"/>
      <c r="YV533" s="413"/>
      <c r="YW533" s="413"/>
      <c r="YX533" s="413"/>
      <c r="YY533" s="413"/>
      <c r="YZ533" s="413"/>
      <c r="ZA533" s="413"/>
      <c r="ZB533" s="413"/>
      <c r="ZC533" s="413"/>
      <c r="ZD533" s="413"/>
      <c r="ZE533" s="413"/>
      <c r="ZF533" s="413"/>
      <c r="ZG533" s="413"/>
      <c r="ZH533" s="413"/>
      <c r="ZI533" s="413"/>
      <c r="ZJ533" s="413"/>
      <c r="ZK533" s="413"/>
      <c r="ZL533" s="413"/>
      <c r="ZM533" s="413"/>
      <c r="ZN533" s="413"/>
      <c r="ZO533" s="413"/>
      <c r="ZP533" s="413"/>
      <c r="ZQ533" s="413"/>
      <c r="ZR533" s="414"/>
      <c r="ZS533" s="414"/>
      <c r="ZT533" s="414"/>
      <c r="ZU533" s="414"/>
      <c r="ZV533" s="414"/>
      <c r="ZW533" s="413"/>
      <c r="ZX533" s="413"/>
      <c r="ZY533" s="414"/>
      <c r="ZZ533" s="414"/>
      <c r="AAA533" s="413"/>
      <c r="AAB533" s="413"/>
      <c r="AAC533" s="414"/>
      <c r="AAD533" s="414"/>
      <c r="AAE533" s="413"/>
      <c r="AAF533" s="413"/>
      <c r="AAG533" s="413"/>
      <c r="AAH533" s="413"/>
      <c r="AAI533" s="413"/>
      <c r="AAJ533" s="413"/>
      <c r="AAK533" s="413"/>
      <c r="AAL533" s="414"/>
      <c r="AAM533" s="414"/>
      <c r="AAN533" s="413"/>
      <c r="AAO533" s="413"/>
      <c r="AAP533" s="414"/>
      <c r="AAQ533" s="414"/>
      <c r="AAR533" s="413"/>
      <c r="AAS533" s="413"/>
      <c r="AAT533" s="413"/>
      <c r="AAU533" s="413"/>
      <c r="AAV533" s="413"/>
      <c r="AAW533" s="407"/>
      <c r="AAX533" s="439"/>
      <c r="AAY533" s="413"/>
      <c r="AAZ533" s="413"/>
      <c r="ABA533" s="413"/>
      <c r="ABB533" s="413"/>
      <c r="ABC533" s="413"/>
      <c r="ABD533" s="413"/>
      <c r="ABE533" s="413"/>
      <c r="ABF533" s="412"/>
      <c r="ABG533" s="412"/>
      <c r="ABH533" s="412"/>
      <c r="ABI533" s="412"/>
      <c r="ABJ533" s="412"/>
      <c r="ABK533" s="412"/>
      <c r="ABL533" s="412"/>
      <c r="ABM533" s="412"/>
      <c r="ABN533" s="412"/>
      <c r="ABO533" s="412"/>
      <c r="ABP533" s="412"/>
      <c r="ABQ533" s="412"/>
      <c r="ABR533" s="412"/>
      <c r="ABS533" s="412"/>
      <c r="ABT533" s="412"/>
      <c r="ABU533" s="412"/>
      <c r="ABV533" s="412"/>
      <c r="ABW533" s="412"/>
      <c r="ABX533" s="412"/>
      <c r="ABY533" s="412"/>
      <c r="ABZ533" s="412"/>
      <c r="ACA533" s="412"/>
      <c r="ACB533" s="412"/>
      <c r="ACC533" s="412"/>
      <c r="ACD533" s="412"/>
      <c r="ACE533" s="412"/>
      <c r="ACF533" s="412"/>
      <c r="ACG533" s="412"/>
      <c r="ACH533" s="412"/>
      <c r="ACI533" s="412"/>
      <c r="ACJ533" s="412"/>
      <c r="ACK533" s="412"/>
      <c r="ACL533" s="412"/>
      <c r="ACM533" s="412"/>
      <c r="ACN533" s="412"/>
      <c r="ACO533" s="412"/>
      <c r="ACP533" s="412"/>
      <c r="ACQ533" s="412"/>
      <c r="ACR533" s="412"/>
      <c r="ACS533" s="412"/>
      <c r="ACT533" s="412"/>
      <c r="ACU533" s="412"/>
      <c r="ACV533" s="412"/>
      <c r="ACW533" s="412"/>
      <c r="ACX533" s="413"/>
      <c r="ACY533" s="413"/>
      <c r="ACZ533" s="413"/>
      <c r="ADA533" s="413"/>
      <c r="ADB533" s="413"/>
      <c r="ADC533" s="413"/>
      <c r="ADD533" s="413"/>
      <c r="ADE533" s="413"/>
      <c r="ADF533" s="413"/>
      <c r="ADG533" s="413"/>
      <c r="ADH533" s="413"/>
      <c r="ADI533" s="413"/>
      <c r="ADJ533" s="413"/>
      <c r="ADK533" s="413"/>
      <c r="ADL533" s="413"/>
      <c r="ADM533" s="413"/>
      <c r="ADN533" s="413"/>
      <c r="ADO533" s="413"/>
      <c r="ADP533" s="413"/>
      <c r="ADQ533" s="413"/>
      <c r="ADR533" s="413"/>
      <c r="ADS533" s="413"/>
      <c r="ADT533" s="413"/>
      <c r="ADU533" s="413"/>
      <c r="ADV533" s="414"/>
      <c r="ADW533" s="414"/>
      <c r="ADX533" s="414"/>
      <c r="ADY533" s="414"/>
      <c r="ADZ533" s="414"/>
      <c r="AEA533" s="413"/>
      <c r="AEB533" s="413"/>
      <c r="AEC533" s="414"/>
      <c r="AED533" s="414"/>
      <c r="AEE533" s="413"/>
      <c r="AEF533" s="413"/>
      <c r="AEG533" s="414"/>
      <c r="AEH533" s="414"/>
      <c r="AEI533" s="413"/>
      <c r="AEJ533" s="413"/>
      <c r="AEK533" s="413"/>
      <c r="AEL533" s="413"/>
      <c r="AEM533" s="413"/>
      <c r="AEN533" s="413"/>
      <c r="AEO533" s="413"/>
      <c r="AEP533" s="414"/>
      <c r="AEQ533" s="414"/>
      <c r="AER533" s="413"/>
      <c r="AES533" s="413"/>
      <c r="AET533" s="414"/>
      <c r="AEU533" s="414"/>
      <c r="AEV533" s="413"/>
      <c r="AEW533" s="413"/>
      <c r="AEX533" s="413"/>
      <c r="AEY533" s="413"/>
      <c r="AEZ533" s="413"/>
      <c r="AFA533" s="407"/>
      <c r="AFB533" s="439"/>
      <c r="AFC533" s="413"/>
      <c r="AFD533" s="413"/>
      <c r="AFE533" s="413"/>
      <c r="AFF533" s="413"/>
      <c r="AFG533" s="413"/>
      <c r="AFH533" s="413"/>
      <c r="AFI533" s="413"/>
      <c r="AFJ533" s="412"/>
      <c r="AFK533" s="412"/>
      <c r="AFL533" s="412"/>
      <c r="AFM533" s="412"/>
      <c r="AFN533" s="412"/>
      <c r="AFO533" s="412"/>
      <c r="AFP533" s="412"/>
      <c r="AFQ533" s="412"/>
      <c r="AFR533" s="412"/>
      <c r="AFS533" s="412"/>
      <c r="AFT533" s="412"/>
      <c r="AFU533" s="412"/>
      <c r="AFV533" s="412"/>
      <c r="AFW533" s="412"/>
      <c r="AFX533" s="412"/>
      <c r="AFY533" s="412"/>
      <c r="AFZ533" s="412"/>
      <c r="AGA533" s="412"/>
      <c r="AGB533" s="412"/>
      <c r="AGC533" s="412"/>
      <c r="AGD533" s="412"/>
      <c r="AGE533" s="412"/>
      <c r="AGF533" s="412"/>
      <c r="AGG533" s="412"/>
      <c r="AGH533" s="412"/>
      <c r="AGI533" s="412"/>
      <c r="AGJ533" s="412"/>
      <c r="AGK533" s="412"/>
      <c r="AGL533" s="412"/>
      <c r="AGM533" s="412"/>
      <c r="AGN533" s="412"/>
      <c r="AGO533" s="412"/>
      <c r="AGP533" s="412"/>
      <c r="AGQ533" s="412"/>
      <c r="AGR533" s="412"/>
      <c r="AGS533" s="412"/>
      <c r="AGT533" s="412"/>
      <c r="AGU533" s="412"/>
      <c r="AGV533" s="412"/>
      <c r="AGW533" s="412"/>
      <c r="AGX533" s="412"/>
      <c r="AGY533" s="412"/>
      <c r="AGZ533" s="412"/>
      <c r="AHA533" s="412"/>
      <c r="AHB533" s="413"/>
      <c r="AHC533" s="413"/>
      <c r="AHD533" s="413"/>
      <c r="AHE533" s="413"/>
      <c r="AHF533" s="413"/>
      <c r="AHG533" s="413"/>
      <c r="AHH533" s="413"/>
      <c r="AHI533" s="413"/>
      <c r="AHJ533" s="413"/>
      <c r="AHK533" s="413"/>
      <c r="AHL533" s="413"/>
      <c r="AHM533" s="413"/>
      <c r="AHN533" s="413"/>
      <c r="AHO533" s="413"/>
      <c r="AHP533" s="413"/>
      <c r="AHQ533" s="413"/>
      <c r="AHR533" s="413"/>
      <c r="AHS533" s="413"/>
      <c r="AHT533" s="413"/>
      <c r="AHU533" s="413"/>
      <c r="AHV533" s="413"/>
      <c r="AHW533" s="413"/>
      <c r="AHX533" s="413"/>
      <c r="AHY533" s="413"/>
      <c r="AHZ533" s="414"/>
      <c r="AIA533" s="414"/>
      <c r="AIB533" s="414"/>
      <c r="AIC533" s="414"/>
      <c r="AID533" s="414"/>
      <c r="AIE533" s="413"/>
      <c r="AIF533" s="413"/>
      <c r="AIG533" s="414"/>
      <c r="AIH533" s="414"/>
      <c r="AII533" s="413"/>
      <c r="AIJ533" s="413"/>
      <c r="AIK533" s="414"/>
      <c r="AIL533" s="414"/>
      <c r="AIM533" s="413"/>
      <c r="AIN533" s="413"/>
      <c r="AIO533" s="413"/>
      <c r="AIP533" s="413"/>
      <c r="AIQ533" s="413"/>
      <c r="AIR533" s="413"/>
      <c r="AIS533" s="413"/>
      <c r="AIT533" s="414"/>
      <c r="AIU533" s="414"/>
      <c r="AIV533" s="413"/>
      <c r="AIW533" s="413"/>
      <c r="AIX533" s="414"/>
      <c r="AIY533" s="414"/>
      <c r="AIZ533" s="413"/>
      <c r="AJA533" s="413"/>
      <c r="AJB533" s="413"/>
      <c r="AJC533" s="413"/>
      <c r="AJD533" s="413"/>
      <c r="AJE533" s="407"/>
      <c r="AJF533" s="439"/>
      <c r="AJG533" s="413"/>
      <c r="AJH533" s="413"/>
      <c r="AJI533" s="413"/>
      <c r="AJJ533" s="413"/>
      <c r="AJK533" s="413"/>
      <c r="AJL533" s="413"/>
      <c r="AJM533" s="413"/>
      <c r="AJN533" s="412"/>
      <c r="AJO533" s="412"/>
      <c r="AJP533" s="412"/>
      <c r="AJQ533" s="412"/>
      <c r="AJR533" s="412"/>
      <c r="AJS533" s="412"/>
      <c r="AJT533" s="412"/>
      <c r="AJU533" s="412"/>
      <c r="AJV533" s="412"/>
      <c r="AJW533" s="412"/>
      <c r="AJX533" s="412"/>
      <c r="AJY533" s="412"/>
      <c r="AJZ533" s="412"/>
      <c r="AKA533" s="412"/>
      <c r="AKB533" s="412"/>
      <c r="AKC533" s="412"/>
      <c r="AKD533" s="412"/>
      <c r="AKE533" s="412"/>
      <c r="AKF533" s="412"/>
      <c r="AKG533" s="412"/>
      <c r="AKH533" s="412"/>
      <c r="AKI533" s="412"/>
      <c r="AKJ533" s="412"/>
      <c r="AKK533" s="412"/>
      <c r="AKL533" s="412"/>
      <c r="AKM533" s="412"/>
      <c r="AKN533" s="412"/>
      <c r="AKO533" s="412"/>
      <c r="AKP533" s="412"/>
      <c r="AKQ533" s="412"/>
      <c r="AKR533" s="412"/>
      <c r="AKS533" s="412"/>
      <c r="AKT533" s="412"/>
      <c r="AKU533" s="412"/>
      <c r="AKV533" s="412"/>
      <c r="AKW533" s="412"/>
      <c r="AKX533" s="412"/>
      <c r="AKY533" s="412"/>
      <c r="AKZ533" s="412"/>
      <c r="ALA533" s="412"/>
      <c r="ALB533" s="412"/>
      <c r="ALC533" s="412"/>
      <c r="ALD533" s="412"/>
      <c r="ALE533" s="412"/>
      <c r="ALF533" s="413"/>
      <c r="ALG533" s="413"/>
      <c r="ALH533" s="413"/>
      <c r="ALI533" s="413"/>
      <c r="ALJ533" s="413"/>
      <c r="ALK533" s="413"/>
      <c r="ALL533" s="413"/>
      <c r="ALM533" s="413"/>
      <c r="ALN533" s="413"/>
      <c r="ALO533" s="413"/>
      <c r="ALP533" s="413"/>
      <c r="ALQ533" s="413"/>
      <c r="ALR533" s="413"/>
      <c r="ALS533" s="413"/>
      <c r="ALT533" s="413"/>
      <c r="ALU533" s="413"/>
      <c r="ALV533" s="413"/>
      <c r="ALW533" s="413"/>
      <c r="ALX533" s="413"/>
      <c r="ALY533" s="413"/>
      <c r="ALZ533" s="413"/>
      <c r="AMA533" s="413"/>
      <c r="AMB533" s="413"/>
      <c r="AMC533" s="413"/>
      <c r="AMD533" s="414"/>
      <c r="AME533" s="414"/>
      <c r="AMF533" s="414"/>
      <c r="AMG533" s="414"/>
      <c r="AMH533" s="414"/>
      <c r="AMI533" s="413"/>
      <c r="AMJ533" s="413"/>
      <c r="AMK533" s="414"/>
      <c r="AML533" s="414"/>
      <c r="AMM533" s="413"/>
      <c r="AMN533" s="413"/>
      <c r="AMO533" s="414"/>
      <c r="AMP533" s="414"/>
      <c r="AMQ533" s="413"/>
      <c r="AMR533" s="413"/>
      <c r="AMS533" s="413"/>
      <c r="AMT533" s="413"/>
      <c r="AMU533" s="413"/>
      <c r="AMV533" s="413"/>
      <c r="AMW533" s="413"/>
      <c r="AMX533" s="414"/>
      <c r="AMY533" s="414"/>
      <c r="AMZ533" s="413"/>
      <c r="ANA533" s="413"/>
      <c r="ANB533" s="414"/>
      <c r="ANC533" s="414"/>
      <c r="AND533" s="413"/>
      <c r="ANE533" s="413"/>
      <c r="ANF533" s="413"/>
      <c r="ANG533" s="413"/>
      <c r="ANH533" s="413"/>
      <c r="ANI533" s="407"/>
      <c r="ANJ533" s="439"/>
      <c r="ANK533" s="413"/>
      <c r="ANL533" s="413"/>
      <c r="ANM533" s="413"/>
      <c r="ANN533" s="413"/>
      <c r="ANO533" s="413"/>
      <c r="ANP533" s="413"/>
      <c r="ANQ533" s="413"/>
      <c r="ANR533" s="412"/>
      <c r="ANS533" s="412"/>
      <c r="ANT533" s="412"/>
      <c r="ANU533" s="412"/>
      <c r="ANV533" s="412"/>
      <c r="ANW533" s="412"/>
      <c r="ANX533" s="412"/>
      <c r="ANY533" s="412"/>
      <c r="ANZ533" s="412"/>
      <c r="AOA533" s="412"/>
      <c r="AOB533" s="412"/>
      <c r="AOC533" s="412"/>
      <c r="AOD533" s="412"/>
      <c r="AOE533" s="412"/>
      <c r="AOF533" s="412"/>
      <c r="AOG533" s="412"/>
      <c r="AOH533" s="412"/>
      <c r="AOI533" s="412"/>
      <c r="AOJ533" s="412"/>
      <c r="AOK533" s="412"/>
      <c r="AOL533" s="412"/>
      <c r="AOM533" s="412"/>
      <c r="AON533" s="412"/>
      <c r="AOO533" s="412"/>
      <c r="AOP533" s="412"/>
      <c r="AOQ533" s="412"/>
      <c r="AOR533" s="412"/>
      <c r="AOS533" s="412"/>
      <c r="AOT533" s="412"/>
      <c r="AOU533" s="412"/>
      <c r="AOV533" s="412"/>
      <c r="AOW533" s="412"/>
      <c r="AOX533" s="412"/>
      <c r="AOY533" s="412"/>
      <c r="AOZ533" s="412"/>
      <c r="APA533" s="412"/>
      <c r="APB533" s="412"/>
      <c r="APC533" s="412"/>
      <c r="APD533" s="412"/>
      <c r="APE533" s="412"/>
      <c r="APF533" s="412"/>
      <c r="APG533" s="412"/>
      <c r="APH533" s="412"/>
      <c r="API533" s="412"/>
      <c r="APJ533" s="413"/>
      <c r="APK533" s="413"/>
      <c r="APL533" s="413"/>
      <c r="APM533" s="413"/>
      <c r="APN533" s="413"/>
      <c r="APO533" s="413"/>
      <c r="APP533" s="413"/>
      <c r="APQ533" s="413"/>
      <c r="APR533" s="413"/>
      <c r="APS533" s="413"/>
      <c r="APT533" s="413"/>
      <c r="APU533" s="413"/>
      <c r="APV533" s="413"/>
      <c r="APW533" s="413"/>
      <c r="APX533" s="413"/>
      <c r="APY533" s="413"/>
      <c r="APZ533" s="413"/>
      <c r="AQA533" s="413"/>
      <c r="AQB533" s="413"/>
      <c r="AQC533" s="413"/>
      <c r="AQD533" s="413"/>
      <c r="AQE533" s="413"/>
      <c r="AQF533" s="413"/>
      <c r="AQG533" s="413"/>
      <c r="AQH533" s="414"/>
      <c r="AQI533" s="414"/>
      <c r="AQJ533" s="414"/>
      <c r="AQK533" s="414"/>
      <c r="AQL533" s="414"/>
      <c r="AQM533" s="413"/>
      <c r="AQN533" s="413"/>
      <c r="AQO533" s="414"/>
      <c r="AQP533" s="414"/>
      <c r="AQQ533" s="413"/>
      <c r="AQR533" s="413"/>
      <c r="AQS533" s="414"/>
      <c r="AQT533" s="414"/>
      <c r="AQU533" s="413"/>
      <c r="AQV533" s="413"/>
      <c r="AQW533" s="413"/>
      <c r="AQX533" s="413"/>
      <c r="AQY533" s="413"/>
      <c r="AQZ533" s="413"/>
      <c r="ARA533" s="413"/>
      <c r="ARB533" s="414"/>
      <c r="ARC533" s="414"/>
      <c r="ARD533" s="413"/>
      <c r="ARE533" s="413"/>
      <c r="ARF533" s="414"/>
      <c r="ARG533" s="414"/>
      <c r="ARH533" s="413"/>
      <c r="ARI533" s="413"/>
      <c r="ARJ533" s="413"/>
      <c r="ARK533" s="413"/>
      <c r="ARL533" s="413"/>
      <c r="ARM533" s="407"/>
      <c r="ARN533" s="439"/>
      <c r="ARO533" s="413"/>
      <c r="ARP533" s="413"/>
      <c r="ARQ533" s="413"/>
      <c r="ARR533" s="413"/>
      <c r="ARS533" s="413"/>
      <c r="ART533" s="413"/>
      <c r="ARU533" s="413"/>
      <c r="ARV533" s="412"/>
      <c r="ARW533" s="412"/>
      <c r="ARX533" s="412"/>
      <c r="ARY533" s="412"/>
      <c r="ARZ533" s="412"/>
      <c r="ASA533" s="412"/>
      <c r="ASB533" s="412"/>
      <c r="ASC533" s="412"/>
      <c r="ASD533" s="412"/>
      <c r="ASE533" s="412"/>
      <c r="ASF533" s="412"/>
      <c r="ASG533" s="412"/>
      <c r="ASH533" s="412"/>
      <c r="ASI533" s="412"/>
      <c r="ASJ533" s="412"/>
      <c r="ASK533" s="412"/>
      <c r="ASL533" s="412"/>
      <c r="ASM533" s="412"/>
      <c r="ASN533" s="412"/>
      <c r="ASO533" s="412"/>
      <c r="ASP533" s="412"/>
      <c r="ASQ533" s="412"/>
      <c r="ASR533" s="412"/>
      <c r="ASS533" s="412"/>
      <c r="AST533" s="412"/>
      <c r="ASU533" s="412"/>
      <c r="ASV533" s="412"/>
      <c r="ASW533" s="412"/>
      <c r="ASX533" s="412"/>
      <c r="ASY533" s="412"/>
      <c r="ASZ533" s="412"/>
      <c r="ATA533" s="412"/>
      <c r="ATB533" s="412"/>
      <c r="ATC533" s="412"/>
      <c r="ATD533" s="412"/>
      <c r="ATE533" s="412"/>
      <c r="ATF533" s="412"/>
      <c r="ATG533" s="412"/>
      <c r="ATH533" s="412"/>
      <c r="ATI533" s="412"/>
      <c r="ATJ533" s="412"/>
      <c r="ATK533" s="412"/>
      <c r="ATL533" s="412"/>
      <c r="ATM533" s="412"/>
      <c r="ATN533" s="413"/>
      <c r="ATO533" s="413"/>
      <c r="ATP533" s="413"/>
      <c r="ATQ533" s="413"/>
      <c r="ATR533" s="413"/>
      <c r="ATS533" s="413"/>
      <c r="ATT533" s="413"/>
      <c r="ATU533" s="413"/>
      <c r="ATV533" s="413"/>
      <c r="ATW533" s="413"/>
      <c r="ATX533" s="413"/>
      <c r="ATY533" s="413"/>
      <c r="ATZ533" s="413"/>
      <c r="AUA533" s="413"/>
      <c r="AUB533" s="413"/>
      <c r="AUC533" s="413"/>
      <c r="AUD533" s="413"/>
      <c r="AUE533" s="413"/>
      <c r="AUF533" s="413"/>
      <c r="AUG533" s="413"/>
      <c r="AUH533" s="413"/>
      <c r="AUI533" s="413"/>
      <c r="AUJ533" s="413"/>
      <c r="AUK533" s="413"/>
      <c r="AUL533" s="414"/>
      <c r="AUM533" s="414"/>
      <c r="AUN533" s="414"/>
      <c r="AUO533" s="414"/>
      <c r="AUP533" s="414"/>
      <c r="AUQ533" s="413"/>
      <c r="AUR533" s="413"/>
      <c r="AUS533" s="414"/>
      <c r="AUT533" s="414"/>
      <c r="AUU533" s="413"/>
      <c r="AUV533" s="413"/>
      <c r="AUW533" s="414"/>
      <c r="AUX533" s="414"/>
      <c r="AUY533" s="413"/>
      <c r="AUZ533" s="413"/>
      <c r="AVA533" s="413"/>
      <c r="AVB533" s="413"/>
      <c r="AVC533" s="413"/>
      <c r="AVD533" s="413"/>
      <c r="AVE533" s="413"/>
      <c r="AVF533" s="414"/>
      <c r="AVG533" s="414"/>
      <c r="AVH533" s="413"/>
      <c r="AVI533" s="413"/>
      <c r="AVJ533" s="414"/>
      <c r="AVK533" s="414"/>
      <c r="AVL533" s="413"/>
      <c r="AVM533" s="413"/>
      <c r="AVN533" s="413"/>
      <c r="AVO533" s="413"/>
      <c r="AVP533" s="413"/>
      <c r="AVQ533" s="407"/>
      <c r="AVR533" s="439"/>
      <c r="AVS533" s="413"/>
      <c r="AVT533" s="413"/>
      <c r="AVU533" s="413"/>
      <c r="AVV533" s="413"/>
      <c r="AVW533" s="413"/>
      <c r="AVX533" s="413"/>
      <c r="AVY533" s="413"/>
      <c r="AVZ533" s="412"/>
      <c r="AWA533" s="412"/>
      <c r="AWB533" s="412"/>
      <c r="AWC533" s="412"/>
      <c r="AWD533" s="412"/>
      <c r="AWE533" s="412"/>
      <c r="AWF533" s="412"/>
      <c r="AWG533" s="412"/>
      <c r="AWH533" s="412"/>
      <c r="AWI533" s="412"/>
      <c r="AWJ533" s="412"/>
      <c r="AWK533" s="412"/>
      <c r="AWL533" s="412"/>
      <c r="AWM533" s="412"/>
      <c r="AWN533" s="412"/>
      <c r="AWO533" s="412"/>
      <c r="AWP533" s="412"/>
      <c r="AWQ533" s="412"/>
      <c r="AWR533" s="412"/>
      <c r="AWS533" s="412"/>
      <c r="AWT533" s="412"/>
      <c r="AWU533" s="412"/>
      <c r="AWV533" s="412"/>
      <c r="AWW533" s="412"/>
      <c r="AWX533" s="412"/>
      <c r="AWY533" s="412"/>
      <c r="AWZ533" s="412"/>
      <c r="AXA533" s="412"/>
      <c r="AXB533" s="412"/>
      <c r="AXC533" s="412"/>
      <c r="AXD533" s="412"/>
      <c r="AXE533" s="412"/>
      <c r="AXF533" s="412"/>
      <c r="AXG533" s="412"/>
      <c r="AXH533" s="412"/>
      <c r="AXI533" s="412"/>
      <c r="AXJ533" s="412"/>
      <c r="AXK533" s="412"/>
      <c r="AXL533" s="412"/>
      <c r="AXM533" s="412"/>
      <c r="AXN533" s="412"/>
      <c r="AXO533" s="412"/>
      <c r="AXP533" s="412"/>
      <c r="AXQ533" s="412"/>
      <c r="AXR533" s="413"/>
      <c r="AXS533" s="413"/>
      <c r="AXT533" s="413"/>
      <c r="AXU533" s="413"/>
      <c r="AXV533" s="413"/>
      <c r="AXW533" s="413"/>
      <c r="AXX533" s="413"/>
      <c r="AXY533" s="413"/>
      <c r="AXZ533" s="413"/>
      <c r="AYA533" s="413"/>
      <c r="AYB533" s="413"/>
      <c r="AYC533" s="413"/>
      <c r="AYD533" s="413"/>
      <c r="AYE533" s="413"/>
      <c r="AYF533" s="413"/>
      <c r="AYG533" s="413"/>
      <c r="AYH533" s="413"/>
      <c r="AYI533" s="413"/>
      <c r="AYJ533" s="413"/>
      <c r="AYK533" s="413"/>
      <c r="AYL533" s="413"/>
      <c r="AYM533" s="413"/>
      <c r="AYN533" s="413"/>
      <c r="AYO533" s="413"/>
      <c r="AYP533" s="414"/>
      <c r="AYQ533" s="414"/>
      <c r="AYR533" s="414"/>
      <c r="AYS533" s="414"/>
      <c r="AYT533" s="414"/>
      <c r="AYU533" s="413"/>
      <c r="AYV533" s="413"/>
      <c r="AYW533" s="414"/>
      <c r="AYX533" s="414"/>
      <c r="AYY533" s="413"/>
      <c r="AYZ533" s="413"/>
      <c r="AZA533" s="414"/>
      <c r="AZB533" s="414"/>
      <c r="AZC533" s="413"/>
      <c r="AZD533" s="413"/>
      <c r="AZE533" s="413"/>
      <c r="AZF533" s="413"/>
      <c r="AZG533" s="413"/>
      <c r="AZH533" s="413"/>
      <c r="AZI533" s="413"/>
      <c r="AZJ533" s="414"/>
      <c r="AZK533" s="414"/>
      <c r="AZL533" s="413"/>
      <c r="AZM533" s="413"/>
      <c r="AZN533" s="414"/>
      <c r="AZO533" s="414"/>
      <c r="AZP533" s="413"/>
      <c r="AZQ533" s="413"/>
      <c r="AZR533" s="413"/>
      <c r="AZS533" s="413"/>
      <c r="AZT533" s="413"/>
      <c r="AZU533" s="407"/>
      <c r="AZV533" s="439"/>
      <c r="AZW533" s="413"/>
      <c r="AZX533" s="413"/>
      <c r="AZY533" s="413"/>
      <c r="AZZ533" s="413"/>
      <c r="BAA533" s="413"/>
      <c r="BAB533" s="413"/>
      <c r="BAC533" s="413"/>
      <c r="BAD533" s="412"/>
      <c r="BAE533" s="412"/>
      <c r="BAF533" s="412"/>
      <c r="BAG533" s="412"/>
      <c r="BAH533" s="412"/>
      <c r="BAI533" s="412"/>
      <c r="BAJ533" s="412"/>
      <c r="BAK533" s="412"/>
      <c r="BAL533" s="412"/>
      <c r="BAM533" s="412"/>
      <c r="BAN533" s="412"/>
      <c r="BAO533" s="412"/>
      <c r="BAP533" s="412"/>
      <c r="BAQ533" s="412"/>
      <c r="BAR533" s="412"/>
      <c r="BAS533" s="412"/>
      <c r="BAT533" s="412"/>
      <c r="BAU533" s="412"/>
      <c r="BAV533" s="412"/>
      <c r="BAW533" s="412"/>
      <c r="BAX533" s="412"/>
      <c r="BAY533" s="412"/>
      <c r="BAZ533" s="412"/>
      <c r="BBA533" s="412"/>
      <c r="BBB533" s="412"/>
      <c r="BBC533" s="412"/>
      <c r="BBD533" s="412"/>
      <c r="BBE533" s="412"/>
      <c r="BBF533" s="412"/>
      <c r="BBG533" s="412"/>
      <c r="BBH533" s="412"/>
      <c r="BBI533" s="412"/>
      <c r="BBJ533" s="412"/>
      <c r="BBK533" s="412"/>
      <c r="BBL533" s="412"/>
      <c r="BBM533" s="412"/>
      <c r="BBN533" s="412"/>
      <c r="BBO533" s="412"/>
      <c r="BBP533" s="412"/>
      <c r="BBQ533" s="412"/>
      <c r="BBR533" s="412"/>
      <c r="BBS533" s="412"/>
      <c r="BBT533" s="412"/>
      <c r="BBU533" s="412"/>
      <c r="BBV533" s="413"/>
      <c r="BBW533" s="413"/>
      <c r="BBX533" s="413"/>
      <c r="BBY533" s="413"/>
      <c r="BBZ533" s="413"/>
      <c r="BCA533" s="413"/>
      <c r="BCB533" s="413"/>
      <c r="BCC533" s="413"/>
      <c r="BCD533" s="413"/>
      <c r="BCE533" s="413"/>
      <c r="BCF533" s="413"/>
      <c r="BCG533" s="413"/>
      <c r="BCH533" s="413"/>
      <c r="BCI533" s="413"/>
      <c r="BCJ533" s="413"/>
      <c r="BCK533" s="413"/>
      <c r="BCL533" s="413"/>
      <c r="BCM533" s="413"/>
      <c r="BCN533" s="413"/>
      <c r="BCO533" s="413"/>
      <c r="BCP533" s="413"/>
      <c r="BCQ533" s="413"/>
      <c r="BCR533" s="413"/>
      <c r="BCS533" s="413"/>
      <c r="BCT533" s="414"/>
      <c r="BCU533" s="414"/>
      <c r="BCV533" s="414"/>
      <c r="BCW533" s="414"/>
      <c r="BCX533" s="414"/>
      <c r="BCY533" s="413"/>
      <c r="BCZ533" s="413"/>
      <c r="BDA533" s="414"/>
      <c r="BDB533" s="414"/>
      <c r="BDC533" s="413"/>
      <c r="BDD533" s="413"/>
      <c r="BDE533" s="414"/>
      <c r="BDF533" s="414"/>
      <c r="BDG533" s="413"/>
      <c r="BDH533" s="413"/>
      <c r="BDI533" s="413"/>
      <c r="BDJ533" s="413"/>
      <c r="BDK533" s="413"/>
      <c r="BDL533" s="413"/>
      <c r="BDM533" s="413"/>
      <c r="BDN533" s="414"/>
      <c r="BDO533" s="414"/>
      <c r="BDP533" s="413"/>
      <c r="BDQ533" s="413"/>
      <c r="BDR533" s="414"/>
      <c r="BDS533" s="414"/>
      <c r="BDT533" s="413"/>
      <c r="BDU533" s="413"/>
      <c r="BDV533" s="413"/>
      <c r="BDW533" s="413"/>
      <c r="BDX533" s="413"/>
      <c r="BDY533" s="407"/>
      <c r="BDZ533" s="439"/>
      <c r="BEA533" s="413"/>
      <c r="BEB533" s="413"/>
      <c r="BEC533" s="413"/>
      <c r="BED533" s="413"/>
      <c r="BEE533" s="413"/>
      <c r="BEF533" s="413"/>
      <c r="BEG533" s="413"/>
      <c r="BEH533" s="412"/>
      <c r="BEI533" s="412"/>
      <c r="BEJ533" s="412"/>
      <c r="BEK533" s="412"/>
      <c r="BEL533" s="412"/>
      <c r="BEM533" s="412"/>
      <c r="BEN533" s="412"/>
      <c r="BEO533" s="412"/>
      <c r="BEP533" s="412"/>
      <c r="BEQ533" s="412"/>
      <c r="BER533" s="412"/>
      <c r="BES533" s="412"/>
      <c r="BET533" s="412"/>
      <c r="BEU533" s="412"/>
      <c r="BEV533" s="412"/>
      <c r="BEW533" s="412"/>
      <c r="BEX533" s="412"/>
      <c r="BEY533" s="412"/>
      <c r="BEZ533" s="412"/>
      <c r="BFA533" s="412"/>
      <c r="BFB533" s="412"/>
      <c r="BFC533" s="412"/>
      <c r="BFD533" s="412"/>
      <c r="BFE533" s="412"/>
      <c r="BFF533" s="412"/>
      <c r="BFG533" s="412"/>
      <c r="BFH533" s="412"/>
      <c r="BFI533" s="412"/>
      <c r="BFJ533" s="412"/>
      <c r="BFK533" s="412"/>
      <c r="BFL533" s="412"/>
      <c r="BFM533" s="412"/>
      <c r="BFN533" s="412"/>
      <c r="BFO533" s="412"/>
      <c r="BFP533" s="412"/>
      <c r="BFQ533" s="412"/>
      <c r="BFR533" s="412"/>
      <c r="BFS533" s="412"/>
      <c r="BFT533" s="412"/>
      <c r="BFU533" s="412"/>
      <c r="BFV533" s="412"/>
      <c r="BFW533" s="412"/>
      <c r="BFX533" s="412"/>
      <c r="BFY533" s="412"/>
      <c r="BFZ533" s="413"/>
      <c r="BGA533" s="413"/>
      <c r="BGB533" s="413"/>
      <c r="BGC533" s="413"/>
      <c r="BGD533" s="413"/>
      <c r="BGE533" s="413"/>
      <c r="BGF533" s="413"/>
      <c r="BGG533" s="413"/>
      <c r="BGH533" s="413"/>
      <c r="BGI533" s="413"/>
      <c r="BGJ533" s="413"/>
      <c r="BGK533" s="413"/>
      <c r="BGL533" s="413"/>
      <c r="BGM533" s="413"/>
      <c r="BGN533" s="413"/>
      <c r="BGO533" s="413"/>
      <c r="BGP533" s="413"/>
      <c r="BGQ533" s="413"/>
      <c r="BGR533" s="413"/>
      <c r="BGS533" s="413"/>
      <c r="BGT533" s="413"/>
      <c r="BGU533" s="413"/>
      <c r="BGV533" s="413"/>
      <c r="BGW533" s="413"/>
      <c r="BGX533" s="414"/>
      <c r="BGY533" s="414"/>
      <c r="BGZ533" s="414"/>
      <c r="BHA533" s="414"/>
      <c r="BHB533" s="414"/>
      <c r="BHC533" s="413"/>
      <c r="BHD533" s="413"/>
      <c r="BHE533" s="414"/>
      <c r="BHF533" s="414"/>
      <c r="BHG533" s="413"/>
      <c r="BHH533" s="413"/>
      <c r="BHI533" s="414"/>
      <c r="BHJ533" s="414"/>
      <c r="BHK533" s="413"/>
      <c r="BHL533" s="413"/>
      <c r="BHM533" s="413"/>
      <c r="BHN533" s="413"/>
      <c r="BHO533" s="413"/>
      <c r="BHP533" s="413"/>
      <c r="BHQ533" s="413"/>
      <c r="BHR533" s="414"/>
      <c r="BHS533" s="414"/>
      <c r="BHT533" s="413"/>
      <c r="BHU533" s="413"/>
      <c r="BHV533" s="414"/>
      <c r="BHW533" s="414"/>
      <c r="BHX533" s="413"/>
      <c r="BHY533" s="413"/>
      <c r="BHZ533" s="413"/>
      <c r="BIA533" s="413"/>
      <c r="BIB533" s="413"/>
      <c r="BIC533" s="407"/>
      <c r="BID533" s="439"/>
      <c r="BIE533" s="413"/>
      <c r="BIF533" s="413"/>
      <c r="BIG533" s="413"/>
      <c r="BIH533" s="413"/>
      <c r="BII533" s="413"/>
      <c r="BIJ533" s="413"/>
      <c r="BIK533" s="413"/>
      <c r="BIL533" s="412"/>
      <c r="BIM533" s="412"/>
      <c r="BIN533" s="412"/>
      <c r="BIO533" s="412"/>
      <c r="BIP533" s="412"/>
      <c r="BIQ533" s="412"/>
      <c r="BIR533" s="412"/>
      <c r="BIS533" s="412"/>
      <c r="BIT533" s="412"/>
      <c r="BIU533" s="412"/>
      <c r="BIV533" s="412"/>
      <c r="BIW533" s="412"/>
      <c r="BIX533" s="412"/>
      <c r="BIY533" s="412"/>
      <c r="BIZ533" s="412"/>
      <c r="BJA533" s="412"/>
      <c r="BJB533" s="412"/>
      <c r="BJC533" s="412"/>
      <c r="BJD533" s="412"/>
      <c r="BJE533" s="412"/>
      <c r="BJF533" s="412"/>
      <c r="BJG533" s="412"/>
      <c r="BJH533" s="412"/>
      <c r="BJI533" s="412"/>
      <c r="BJJ533" s="412"/>
      <c r="BJK533" s="412"/>
      <c r="BJL533" s="412"/>
      <c r="BJM533" s="412"/>
      <c r="BJN533" s="412"/>
      <c r="BJO533" s="412"/>
      <c r="BJP533" s="412"/>
      <c r="BJQ533" s="412"/>
      <c r="BJR533" s="412"/>
      <c r="BJS533" s="412"/>
      <c r="BJT533" s="412"/>
      <c r="BJU533" s="412"/>
      <c r="BJV533" s="412"/>
      <c r="BJW533" s="412"/>
      <c r="BJX533" s="412"/>
      <c r="BJY533" s="412"/>
      <c r="BJZ533" s="412"/>
      <c r="BKA533" s="412"/>
      <c r="BKB533" s="412"/>
      <c r="BKC533" s="412"/>
      <c r="BKD533" s="413"/>
      <c r="BKE533" s="413"/>
      <c r="BKF533" s="413"/>
      <c r="BKG533" s="413"/>
      <c r="BKH533" s="413"/>
      <c r="BKI533" s="413"/>
      <c r="BKJ533" s="413"/>
      <c r="BKK533" s="413"/>
      <c r="BKL533" s="413"/>
      <c r="BKM533" s="413"/>
      <c r="BKN533" s="413"/>
      <c r="BKO533" s="413"/>
      <c r="BKP533" s="413"/>
      <c r="BKQ533" s="413"/>
      <c r="BKR533" s="413"/>
      <c r="BKS533" s="413"/>
      <c r="BKT533" s="413"/>
      <c r="BKU533" s="413"/>
      <c r="BKV533" s="413"/>
      <c r="BKW533" s="413"/>
      <c r="BKX533" s="413"/>
      <c r="BKY533" s="413"/>
      <c r="BKZ533" s="413"/>
      <c r="BLA533" s="413"/>
      <c r="BLB533" s="414"/>
      <c r="BLC533" s="414"/>
      <c r="BLD533" s="414"/>
      <c r="BLE533" s="414"/>
      <c r="BLF533" s="414"/>
      <c r="BLG533" s="413"/>
      <c r="BLH533" s="413"/>
      <c r="BLI533" s="414"/>
      <c r="BLJ533" s="414"/>
      <c r="BLK533" s="413"/>
      <c r="BLL533" s="413"/>
      <c r="BLM533" s="414"/>
      <c r="BLN533" s="414"/>
      <c r="BLO533" s="413"/>
      <c r="BLP533" s="413"/>
      <c r="BLQ533" s="413"/>
      <c r="BLR533" s="413"/>
      <c r="BLS533" s="413"/>
      <c r="BLT533" s="413"/>
      <c r="BLU533" s="413"/>
      <c r="BLV533" s="414"/>
      <c r="BLW533" s="414"/>
      <c r="BLX533" s="413"/>
      <c r="BLY533" s="413"/>
      <c r="BLZ533" s="414"/>
      <c r="BMA533" s="414"/>
      <c r="BMB533" s="413"/>
      <c r="BMC533" s="413"/>
      <c r="BMD533" s="413"/>
      <c r="BME533" s="413"/>
      <c r="BMF533" s="413"/>
      <c r="BMG533" s="407"/>
      <c r="BMH533" s="439"/>
      <c r="BMI533" s="413"/>
      <c r="BMJ533" s="413"/>
      <c r="BMK533" s="413"/>
      <c r="BML533" s="413"/>
      <c r="BMM533" s="413"/>
      <c r="BMN533" s="413"/>
      <c r="BMO533" s="413"/>
      <c r="BMP533" s="412"/>
      <c r="BMQ533" s="412"/>
      <c r="BMR533" s="412"/>
      <c r="BMS533" s="412"/>
      <c r="BMT533" s="412"/>
      <c r="BMU533" s="412"/>
      <c r="BMV533" s="412"/>
      <c r="BMW533" s="412"/>
      <c r="BMX533" s="412"/>
      <c r="BMY533" s="412"/>
      <c r="BMZ533" s="412"/>
      <c r="BNA533" s="412"/>
      <c r="BNB533" s="412"/>
      <c r="BNC533" s="412"/>
      <c r="BND533" s="412"/>
      <c r="BNE533" s="412"/>
      <c r="BNF533" s="412"/>
      <c r="BNG533" s="412"/>
      <c r="BNH533" s="412"/>
      <c r="BNI533" s="412"/>
      <c r="BNJ533" s="412"/>
      <c r="BNK533" s="412"/>
      <c r="BNL533" s="412"/>
      <c r="BNM533" s="412"/>
      <c r="BNN533" s="412"/>
      <c r="BNO533" s="412"/>
      <c r="BNP533" s="412"/>
      <c r="BNQ533" s="412"/>
      <c r="BNR533" s="412"/>
      <c r="BNS533" s="412"/>
      <c r="BNT533" s="412"/>
      <c r="BNU533" s="412"/>
      <c r="BNV533" s="412"/>
      <c r="BNW533" s="412"/>
      <c r="BNX533" s="412"/>
      <c r="BNY533" s="412"/>
      <c r="BNZ533" s="412"/>
      <c r="BOA533" s="412"/>
      <c r="BOB533" s="412"/>
      <c r="BOC533" s="412"/>
      <c r="BOD533" s="412"/>
      <c r="BOE533" s="412"/>
      <c r="BOF533" s="412"/>
      <c r="BOG533" s="412"/>
      <c r="BOH533" s="413"/>
      <c r="BOI533" s="413"/>
      <c r="BOJ533" s="413"/>
      <c r="BOK533" s="413"/>
      <c r="BOL533" s="413"/>
      <c r="BOM533" s="413"/>
      <c r="BON533" s="413"/>
      <c r="BOO533" s="413"/>
      <c r="BOP533" s="413"/>
      <c r="BOQ533" s="413"/>
      <c r="BOR533" s="413"/>
      <c r="BOS533" s="413"/>
      <c r="BOT533" s="413"/>
      <c r="BOU533" s="413"/>
      <c r="BOV533" s="413"/>
      <c r="BOW533" s="413"/>
      <c r="BOX533" s="413"/>
      <c r="BOY533" s="413"/>
      <c r="BOZ533" s="413"/>
      <c r="BPA533" s="413"/>
      <c r="BPB533" s="413"/>
      <c r="BPC533" s="413"/>
      <c r="BPD533" s="413"/>
      <c r="BPE533" s="413"/>
      <c r="BPF533" s="414"/>
      <c r="BPG533" s="414"/>
      <c r="BPH533" s="414"/>
      <c r="BPI533" s="414"/>
      <c r="BPJ533" s="414"/>
      <c r="BPK533" s="413"/>
      <c r="BPL533" s="413"/>
      <c r="BPM533" s="414"/>
      <c r="BPN533" s="414"/>
      <c r="BPO533" s="413"/>
      <c r="BPP533" s="413"/>
      <c r="BPQ533" s="414"/>
      <c r="BPR533" s="414"/>
      <c r="BPS533" s="413"/>
      <c r="BPT533" s="413"/>
      <c r="BPU533" s="413"/>
      <c r="BPV533" s="413"/>
      <c r="BPW533" s="413"/>
      <c r="BPX533" s="413"/>
      <c r="BPY533" s="413"/>
      <c r="BPZ533" s="414"/>
      <c r="BQA533" s="414"/>
      <c r="BQB533" s="413"/>
      <c r="BQC533" s="413"/>
      <c r="BQD533" s="414"/>
      <c r="BQE533" s="414"/>
      <c r="BQF533" s="413"/>
      <c r="BQG533" s="413"/>
      <c r="BQH533" s="413"/>
      <c r="BQI533" s="413"/>
      <c r="BQJ533" s="413"/>
      <c r="BQK533" s="407"/>
      <c r="BQL533" s="439"/>
      <c r="BQM533" s="413"/>
      <c r="BQN533" s="413"/>
      <c r="BQO533" s="413"/>
      <c r="BQP533" s="413"/>
      <c r="BQQ533" s="413"/>
      <c r="BQR533" s="413"/>
      <c r="BQS533" s="413"/>
      <c r="BQT533" s="412"/>
      <c r="BQU533" s="412"/>
      <c r="BQV533" s="412"/>
      <c r="BQW533" s="412"/>
      <c r="BQX533" s="412"/>
      <c r="BQY533" s="412"/>
      <c r="BQZ533" s="412"/>
      <c r="BRA533" s="412"/>
      <c r="BRB533" s="412"/>
      <c r="BRC533" s="412"/>
      <c r="BRD533" s="412"/>
      <c r="BRE533" s="412"/>
      <c r="BRF533" s="412"/>
      <c r="BRG533" s="412"/>
      <c r="BRH533" s="412"/>
      <c r="BRI533" s="412"/>
      <c r="BRJ533" s="412"/>
      <c r="BRK533" s="412"/>
      <c r="BRL533" s="412"/>
      <c r="BRM533" s="412"/>
      <c r="BRN533" s="412"/>
      <c r="BRO533" s="412"/>
      <c r="BRP533" s="412"/>
      <c r="BRQ533" s="412"/>
      <c r="BRR533" s="412"/>
      <c r="BRS533" s="412"/>
      <c r="BRT533" s="412"/>
      <c r="BRU533" s="412"/>
      <c r="BRV533" s="412"/>
      <c r="BRW533" s="412"/>
      <c r="BRX533" s="412"/>
      <c r="BRY533" s="412"/>
      <c r="BRZ533" s="412"/>
      <c r="BSA533" s="412"/>
      <c r="BSB533" s="412"/>
      <c r="BSC533" s="412"/>
      <c r="BSD533" s="412"/>
      <c r="BSE533" s="412"/>
      <c r="BSF533" s="412"/>
      <c r="BSG533" s="412"/>
      <c r="BSH533" s="412"/>
      <c r="BSI533" s="412"/>
      <c r="BSJ533" s="412"/>
      <c r="BSK533" s="412"/>
      <c r="BSL533" s="413"/>
      <c r="BSM533" s="413"/>
      <c r="BSN533" s="413"/>
      <c r="BSO533" s="413"/>
      <c r="BSP533" s="413"/>
      <c r="BSQ533" s="413"/>
      <c r="BSR533" s="413"/>
      <c r="BSS533" s="413"/>
      <c r="BST533" s="413"/>
      <c r="BSU533" s="413"/>
      <c r="BSV533" s="413"/>
      <c r="BSW533" s="413"/>
      <c r="BSX533" s="413"/>
      <c r="BSY533" s="413"/>
      <c r="BSZ533" s="413"/>
      <c r="BTA533" s="413"/>
      <c r="BTB533" s="413"/>
      <c r="BTC533" s="413"/>
      <c r="BTD533" s="413"/>
      <c r="BTE533" s="413"/>
      <c r="BTF533" s="413"/>
      <c r="BTG533" s="413"/>
      <c r="BTH533" s="413"/>
      <c r="BTI533" s="413"/>
      <c r="BTJ533" s="414"/>
      <c r="BTK533" s="414"/>
      <c r="BTL533" s="414"/>
      <c r="BTM533" s="414"/>
      <c r="BTN533" s="414"/>
      <c r="BTO533" s="413"/>
      <c r="BTP533" s="413"/>
      <c r="BTQ533" s="414"/>
      <c r="BTR533" s="414"/>
      <c r="BTS533" s="413"/>
      <c r="BTT533" s="413"/>
      <c r="BTU533" s="414"/>
      <c r="BTV533" s="414"/>
      <c r="BTW533" s="413"/>
      <c r="BTX533" s="413"/>
      <c r="BTY533" s="413"/>
      <c r="BTZ533" s="413"/>
      <c r="BUA533" s="413"/>
      <c r="BUB533" s="413"/>
      <c r="BUC533" s="413"/>
      <c r="BUD533" s="414"/>
      <c r="BUE533" s="414"/>
      <c r="BUF533" s="413"/>
      <c r="BUG533" s="413"/>
      <c r="BUH533" s="414"/>
      <c r="BUI533" s="414"/>
      <c r="BUJ533" s="413"/>
      <c r="BUK533" s="413"/>
      <c r="BUL533" s="413"/>
      <c r="BUM533" s="413"/>
      <c r="BUN533" s="413"/>
      <c r="BUO533" s="407"/>
      <c r="BUP533" s="439"/>
      <c r="BUQ533" s="413"/>
      <c r="BUR533" s="413"/>
      <c r="BUS533" s="413"/>
      <c r="BUT533" s="413"/>
      <c r="BUU533" s="413"/>
      <c r="BUV533" s="413"/>
      <c r="BUW533" s="413"/>
      <c r="BUX533" s="412"/>
      <c r="BUY533" s="412"/>
      <c r="BUZ533" s="412"/>
      <c r="BVA533" s="412"/>
      <c r="BVB533" s="412"/>
      <c r="BVC533" s="412"/>
      <c r="BVD533" s="412"/>
      <c r="BVE533" s="412"/>
      <c r="BVF533" s="412"/>
      <c r="BVG533" s="412"/>
      <c r="BVH533" s="412"/>
      <c r="BVI533" s="412"/>
      <c r="BVJ533" s="412"/>
      <c r="BVK533" s="412"/>
      <c r="BVL533" s="412"/>
      <c r="BVM533" s="412"/>
      <c r="BVN533" s="412"/>
      <c r="BVO533" s="412"/>
      <c r="BVP533" s="412"/>
      <c r="BVQ533" s="412"/>
      <c r="BVR533" s="412"/>
      <c r="BVS533" s="412"/>
      <c r="BVT533" s="412"/>
      <c r="BVU533" s="412"/>
      <c r="BVV533" s="412"/>
      <c r="BVW533" s="412"/>
      <c r="BVX533" s="412"/>
      <c r="BVY533" s="412"/>
      <c r="BVZ533" s="412"/>
      <c r="BWA533" s="412"/>
      <c r="BWB533" s="412"/>
      <c r="BWC533" s="412"/>
      <c r="BWD533" s="412"/>
      <c r="BWE533" s="412"/>
      <c r="BWF533" s="412"/>
      <c r="BWG533" s="412"/>
      <c r="BWH533" s="412"/>
      <c r="BWI533" s="412"/>
      <c r="BWJ533" s="412"/>
      <c r="BWK533" s="412"/>
      <c r="BWL533" s="412"/>
      <c r="BWM533" s="412"/>
      <c r="BWN533" s="412"/>
      <c r="BWO533" s="412"/>
      <c r="BWP533" s="413"/>
      <c r="BWQ533" s="413"/>
      <c r="BWR533" s="413"/>
      <c r="BWS533" s="413"/>
      <c r="BWT533" s="413"/>
      <c r="BWU533" s="413"/>
      <c r="BWV533" s="413"/>
      <c r="BWW533" s="413"/>
      <c r="BWX533" s="413"/>
      <c r="BWY533" s="413"/>
      <c r="BWZ533" s="413"/>
      <c r="BXA533" s="413"/>
      <c r="BXB533" s="413"/>
      <c r="BXC533" s="413"/>
      <c r="BXD533" s="413"/>
      <c r="BXE533" s="413"/>
      <c r="BXF533" s="413"/>
      <c r="BXG533" s="413"/>
      <c r="BXH533" s="413"/>
      <c r="BXI533" s="413"/>
      <c r="BXJ533" s="413"/>
      <c r="BXK533" s="413"/>
      <c r="BXL533" s="413"/>
      <c r="BXM533" s="413"/>
      <c r="BXN533" s="414"/>
      <c r="BXO533" s="414"/>
      <c r="BXP533" s="414"/>
      <c r="BXQ533" s="414"/>
      <c r="BXR533" s="414"/>
      <c r="BXS533" s="413"/>
      <c r="BXT533" s="413"/>
      <c r="BXU533" s="414"/>
      <c r="BXV533" s="414"/>
      <c r="BXW533" s="413"/>
      <c r="BXX533" s="413"/>
      <c r="BXY533" s="414"/>
      <c r="BXZ533" s="414"/>
      <c r="BYA533" s="413"/>
      <c r="BYB533" s="413"/>
      <c r="BYC533" s="413"/>
      <c r="BYD533" s="413"/>
      <c r="BYE533" s="413"/>
      <c r="BYF533" s="413"/>
      <c r="BYG533" s="413"/>
      <c r="BYH533" s="414"/>
      <c r="BYI533" s="414"/>
      <c r="BYJ533" s="413"/>
      <c r="BYK533" s="413"/>
      <c r="BYL533" s="414"/>
      <c r="BYM533" s="414"/>
      <c r="BYN533" s="413"/>
      <c r="BYO533" s="413"/>
      <c r="BYP533" s="413"/>
      <c r="BYQ533" s="413"/>
      <c r="BYR533" s="413"/>
      <c r="BYS533" s="407"/>
      <c r="BYT533" s="439"/>
      <c r="BYU533" s="413"/>
      <c r="BYV533" s="413"/>
      <c r="BYW533" s="413"/>
      <c r="BYX533" s="413"/>
      <c r="BYY533" s="413"/>
      <c r="BYZ533" s="413"/>
      <c r="BZA533" s="413"/>
      <c r="BZB533" s="412"/>
      <c r="BZC533" s="412"/>
      <c r="BZD533" s="412"/>
      <c r="BZE533" s="412"/>
      <c r="BZF533" s="412"/>
      <c r="BZG533" s="412"/>
      <c r="BZH533" s="412"/>
      <c r="BZI533" s="412"/>
      <c r="BZJ533" s="412"/>
      <c r="BZK533" s="412"/>
      <c r="BZL533" s="412"/>
      <c r="BZM533" s="412"/>
      <c r="BZN533" s="412"/>
      <c r="BZO533" s="412"/>
      <c r="BZP533" s="412"/>
      <c r="BZQ533" s="412"/>
      <c r="BZR533" s="412"/>
      <c r="BZS533" s="412"/>
      <c r="BZT533" s="412"/>
      <c r="BZU533" s="412"/>
      <c r="BZV533" s="412"/>
      <c r="BZW533" s="412"/>
      <c r="BZX533" s="412"/>
      <c r="BZY533" s="412"/>
      <c r="BZZ533" s="412"/>
      <c r="CAA533" s="412"/>
      <c r="CAB533" s="412"/>
      <c r="CAC533" s="412"/>
      <c r="CAD533" s="412"/>
      <c r="CAE533" s="412"/>
      <c r="CAF533" s="412"/>
      <c r="CAG533" s="412"/>
      <c r="CAH533" s="412"/>
      <c r="CAI533" s="412"/>
      <c r="CAJ533" s="412"/>
      <c r="CAK533" s="412"/>
      <c r="CAL533" s="412"/>
      <c r="CAM533" s="412"/>
      <c r="CAN533" s="412"/>
      <c r="CAO533" s="412"/>
      <c r="CAP533" s="412"/>
      <c r="CAQ533" s="412"/>
      <c r="CAR533" s="412"/>
      <c r="CAS533" s="412"/>
      <c r="CAT533" s="413"/>
      <c r="CAU533" s="413"/>
      <c r="CAV533" s="413"/>
      <c r="CAW533" s="413"/>
      <c r="CAX533" s="413"/>
      <c r="CAY533" s="413"/>
      <c r="CAZ533" s="413"/>
      <c r="CBA533" s="413"/>
      <c r="CBB533" s="413"/>
      <c r="CBC533" s="413"/>
      <c r="CBD533" s="413"/>
      <c r="CBE533" s="413"/>
      <c r="CBF533" s="413"/>
      <c r="CBG533" s="413"/>
      <c r="CBH533" s="413"/>
      <c r="CBI533" s="413"/>
      <c r="CBJ533" s="413"/>
      <c r="CBK533" s="413"/>
      <c r="CBL533" s="413"/>
      <c r="CBM533" s="413"/>
      <c r="CBN533" s="413"/>
      <c r="CBO533" s="413"/>
      <c r="CBP533" s="413"/>
      <c r="CBQ533" s="413"/>
      <c r="CBR533" s="414"/>
      <c r="CBS533" s="414"/>
      <c r="CBT533" s="414"/>
      <c r="CBU533" s="414"/>
      <c r="CBV533" s="414"/>
      <c r="CBW533" s="413"/>
      <c r="CBX533" s="413"/>
      <c r="CBY533" s="414"/>
      <c r="CBZ533" s="414"/>
      <c r="CCA533" s="413"/>
      <c r="CCB533" s="413"/>
      <c r="CCC533" s="414"/>
      <c r="CCD533" s="414"/>
      <c r="CCE533" s="413"/>
      <c r="CCF533" s="413"/>
      <c r="CCG533" s="413"/>
      <c r="CCH533" s="413"/>
      <c r="CCI533" s="413"/>
      <c r="CCJ533" s="413"/>
      <c r="CCK533" s="413"/>
      <c r="CCL533" s="414"/>
      <c r="CCM533" s="414"/>
      <c r="CCN533" s="413"/>
      <c r="CCO533" s="413"/>
      <c r="CCP533" s="414"/>
      <c r="CCQ533" s="414"/>
      <c r="CCR533" s="413"/>
      <c r="CCS533" s="413"/>
      <c r="CCT533" s="413"/>
      <c r="CCU533" s="413"/>
      <c r="CCV533" s="413"/>
      <c r="CCW533" s="407"/>
      <c r="CCX533" s="439"/>
      <c r="CCY533" s="413"/>
      <c r="CCZ533" s="413"/>
      <c r="CDA533" s="413"/>
      <c r="CDB533" s="413"/>
      <c r="CDC533" s="413"/>
      <c r="CDD533" s="413"/>
      <c r="CDE533" s="413"/>
      <c r="CDF533" s="412"/>
      <c r="CDG533" s="412"/>
      <c r="CDH533" s="412"/>
      <c r="CDI533" s="412"/>
      <c r="CDJ533" s="412"/>
      <c r="CDK533" s="412"/>
      <c r="CDL533" s="412"/>
      <c r="CDM533" s="412"/>
      <c r="CDN533" s="412"/>
      <c r="CDO533" s="412"/>
      <c r="CDP533" s="412"/>
      <c r="CDQ533" s="412"/>
      <c r="CDR533" s="412"/>
      <c r="CDS533" s="412"/>
      <c r="CDT533" s="412"/>
      <c r="CDU533" s="412"/>
      <c r="CDV533" s="412"/>
      <c r="CDW533" s="412"/>
      <c r="CDX533" s="412"/>
      <c r="CDY533" s="412"/>
      <c r="CDZ533" s="412"/>
      <c r="CEA533" s="412"/>
      <c r="CEB533" s="412"/>
      <c r="CEC533" s="412"/>
      <c r="CED533" s="412"/>
      <c r="CEE533" s="412"/>
      <c r="CEF533" s="412"/>
      <c r="CEG533" s="412"/>
      <c r="CEH533" s="412"/>
      <c r="CEI533" s="412"/>
      <c r="CEJ533" s="412"/>
      <c r="CEK533" s="412"/>
      <c r="CEL533" s="412"/>
      <c r="CEM533" s="412"/>
      <c r="CEN533" s="412"/>
      <c r="CEO533" s="412"/>
      <c r="CEP533" s="412"/>
      <c r="CEQ533" s="412"/>
      <c r="CER533" s="412"/>
      <c r="CES533" s="412"/>
      <c r="CET533" s="412"/>
      <c r="CEU533" s="412"/>
      <c r="CEV533" s="412"/>
      <c r="CEW533" s="412"/>
      <c r="CEX533" s="413"/>
      <c r="CEY533" s="413"/>
      <c r="CEZ533" s="413"/>
      <c r="CFA533" s="413"/>
      <c r="CFB533" s="413"/>
      <c r="CFC533" s="413"/>
      <c r="CFD533" s="413"/>
      <c r="CFE533" s="413"/>
      <c r="CFF533" s="413"/>
      <c r="CFG533" s="413"/>
      <c r="CFH533" s="413"/>
      <c r="CFI533" s="413"/>
      <c r="CFJ533" s="413"/>
      <c r="CFK533" s="413"/>
      <c r="CFL533" s="413"/>
      <c r="CFM533" s="413"/>
      <c r="CFN533" s="413"/>
      <c r="CFO533" s="413"/>
      <c r="CFP533" s="413"/>
      <c r="CFQ533" s="413"/>
      <c r="CFR533" s="413"/>
      <c r="CFS533" s="413"/>
      <c r="CFT533" s="413"/>
      <c r="CFU533" s="413"/>
      <c r="CFV533" s="414"/>
      <c r="CFW533" s="414"/>
      <c r="CFX533" s="414"/>
      <c r="CFY533" s="414"/>
      <c r="CFZ533" s="414"/>
      <c r="CGA533" s="413"/>
      <c r="CGB533" s="413"/>
      <c r="CGC533" s="414"/>
      <c r="CGD533" s="414"/>
      <c r="CGE533" s="413"/>
      <c r="CGF533" s="413"/>
      <c r="CGG533" s="414"/>
      <c r="CGH533" s="414"/>
      <c r="CGI533" s="413"/>
      <c r="CGJ533" s="413"/>
      <c r="CGK533" s="413"/>
      <c r="CGL533" s="413"/>
      <c r="CGM533" s="413"/>
      <c r="CGN533" s="413"/>
      <c r="CGO533" s="413"/>
      <c r="CGP533" s="414"/>
      <c r="CGQ533" s="414"/>
      <c r="CGR533" s="413"/>
      <c r="CGS533" s="413"/>
      <c r="CGT533" s="414"/>
      <c r="CGU533" s="414"/>
      <c r="CGV533" s="413"/>
      <c r="CGW533" s="413"/>
      <c r="CGX533" s="413"/>
      <c r="CGY533" s="413"/>
      <c r="CGZ533" s="413"/>
      <c r="CHA533" s="407"/>
      <c r="CHB533" s="439"/>
      <c r="CHC533" s="413"/>
      <c r="CHD533" s="413"/>
      <c r="CHE533" s="413"/>
      <c r="CHF533" s="413"/>
      <c r="CHG533" s="413"/>
      <c r="CHH533" s="413"/>
      <c r="CHI533" s="413"/>
      <c r="CHJ533" s="412"/>
      <c r="CHK533" s="412"/>
      <c r="CHL533" s="412"/>
      <c r="CHM533" s="412"/>
      <c r="CHN533" s="412"/>
      <c r="CHO533" s="412"/>
      <c r="CHP533" s="412"/>
      <c r="CHQ533" s="412"/>
      <c r="CHR533" s="412"/>
      <c r="CHS533" s="412"/>
      <c r="CHT533" s="412"/>
      <c r="CHU533" s="412"/>
      <c r="CHV533" s="412"/>
      <c r="CHW533" s="412"/>
      <c r="CHX533" s="412"/>
      <c r="CHY533" s="412"/>
      <c r="CHZ533" s="412"/>
      <c r="CIA533" s="412"/>
      <c r="CIB533" s="412"/>
      <c r="CIC533" s="412"/>
      <c r="CID533" s="412"/>
      <c r="CIE533" s="412"/>
      <c r="CIF533" s="412"/>
      <c r="CIG533" s="412"/>
      <c r="CIH533" s="412"/>
      <c r="CII533" s="412"/>
      <c r="CIJ533" s="412"/>
      <c r="CIK533" s="412"/>
      <c r="CIL533" s="412"/>
      <c r="CIM533" s="412"/>
      <c r="CIN533" s="412"/>
      <c r="CIO533" s="412"/>
      <c r="CIP533" s="412"/>
      <c r="CIQ533" s="412"/>
      <c r="CIR533" s="412"/>
      <c r="CIS533" s="412"/>
      <c r="CIT533" s="412"/>
      <c r="CIU533" s="412"/>
      <c r="CIV533" s="412"/>
      <c r="CIW533" s="412"/>
      <c r="CIX533" s="412"/>
      <c r="CIY533" s="412"/>
      <c r="CIZ533" s="412"/>
      <c r="CJA533" s="412"/>
      <c r="CJB533" s="413"/>
      <c r="CJC533" s="413"/>
      <c r="CJD533" s="413"/>
      <c r="CJE533" s="413"/>
      <c r="CJF533" s="413"/>
      <c r="CJG533" s="413"/>
      <c r="CJH533" s="413"/>
      <c r="CJI533" s="413"/>
      <c r="CJJ533" s="413"/>
      <c r="CJK533" s="413"/>
      <c r="CJL533" s="413"/>
      <c r="CJM533" s="413"/>
      <c r="CJN533" s="413"/>
      <c r="CJO533" s="413"/>
      <c r="CJP533" s="413"/>
      <c r="CJQ533" s="413"/>
      <c r="CJR533" s="413"/>
      <c r="CJS533" s="413"/>
      <c r="CJT533" s="413"/>
      <c r="CJU533" s="413"/>
      <c r="CJV533" s="413"/>
      <c r="CJW533" s="413"/>
      <c r="CJX533" s="413"/>
      <c r="CJY533" s="413"/>
      <c r="CJZ533" s="414"/>
      <c r="CKA533" s="414"/>
      <c r="CKB533" s="414"/>
      <c r="CKC533" s="414"/>
      <c r="CKD533" s="414"/>
      <c r="CKE533" s="413"/>
      <c r="CKF533" s="413"/>
      <c r="CKG533" s="414"/>
      <c r="CKH533" s="414"/>
      <c r="CKI533" s="413"/>
      <c r="CKJ533" s="413"/>
      <c r="CKK533" s="414"/>
      <c r="CKL533" s="414"/>
      <c r="CKM533" s="413"/>
      <c r="CKN533" s="413"/>
      <c r="CKO533" s="413"/>
      <c r="CKP533" s="413"/>
      <c r="CKQ533" s="413"/>
      <c r="CKR533" s="413"/>
      <c r="CKS533" s="413"/>
      <c r="CKT533" s="414"/>
      <c r="CKU533" s="414"/>
      <c r="CKV533" s="413"/>
      <c r="CKW533" s="413"/>
      <c r="CKX533" s="414"/>
      <c r="CKY533" s="414"/>
      <c r="CKZ533" s="413"/>
      <c r="CLA533" s="413"/>
      <c r="CLB533" s="413"/>
      <c r="CLC533" s="413"/>
      <c r="CLD533" s="413"/>
      <c r="CLE533" s="407"/>
      <c r="CLF533" s="439"/>
      <c r="CLG533" s="413"/>
      <c r="CLH533" s="413"/>
      <c r="CLI533" s="413"/>
      <c r="CLJ533" s="413"/>
      <c r="CLK533" s="413"/>
      <c r="CLL533" s="413"/>
      <c r="CLM533" s="413"/>
      <c r="CLN533" s="412"/>
      <c r="CLO533" s="412"/>
      <c r="CLP533" s="412"/>
      <c r="CLQ533" s="412"/>
      <c r="CLR533" s="412"/>
      <c r="CLS533" s="412"/>
      <c r="CLT533" s="412"/>
      <c r="CLU533" s="412"/>
      <c r="CLV533" s="412"/>
      <c r="CLW533" s="412"/>
      <c r="CLX533" s="412"/>
      <c r="CLY533" s="412"/>
      <c r="CLZ533" s="412"/>
      <c r="CMA533" s="412"/>
      <c r="CMB533" s="412"/>
      <c r="CMC533" s="412"/>
      <c r="CMD533" s="412"/>
      <c r="CME533" s="412"/>
      <c r="CMF533" s="412"/>
      <c r="CMG533" s="412"/>
      <c r="CMH533" s="412"/>
      <c r="CMI533" s="412"/>
      <c r="CMJ533" s="412"/>
      <c r="CMK533" s="412"/>
      <c r="CML533" s="412"/>
      <c r="CMM533" s="412"/>
      <c r="CMN533" s="412"/>
      <c r="CMO533" s="412"/>
      <c r="CMP533" s="412"/>
      <c r="CMQ533" s="412"/>
      <c r="CMR533" s="412"/>
      <c r="CMS533" s="412"/>
      <c r="CMT533" s="412"/>
      <c r="CMU533" s="412"/>
      <c r="CMV533" s="412"/>
      <c r="CMW533" s="412"/>
      <c r="CMX533" s="412"/>
      <c r="CMY533" s="412"/>
      <c r="CMZ533" s="412"/>
      <c r="CNA533" s="412"/>
      <c r="CNB533" s="412"/>
      <c r="CNC533" s="412"/>
      <c r="CND533" s="412"/>
      <c r="CNE533" s="412"/>
      <c r="CNF533" s="413"/>
      <c r="CNG533" s="413"/>
      <c r="CNH533" s="413"/>
      <c r="CNI533" s="413"/>
      <c r="CNJ533" s="413"/>
      <c r="CNK533" s="413"/>
      <c r="CNL533" s="413"/>
      <c r="CNM533" s="413"/>
      <c r="CNN533" s="413"/>
      <c r="CNO533" s="413"/>
      <c r="CNP533" s="413"/>
      <c r="CNQ533" s="413"/>
      <c r="CNR533" s="413"/>
      <c r="CNS533" s="413"/>
      <c r="CNT533" s="413"/>
      <c r="CNU533" s="413"/>
      <c r="CNV533" s="413"/>
      <c r="CNW533" s="413"/>
      <c r="CNX533" s="413"/>
      <c r="CNY533" s="413"/>
      <c r="CNZ533" s="413"/>
      <c r="COA533" s="413"/>
      <c r="COB533" s="413"/>
      <c r="COC533" s="413"/>
      <c r="COD533" s="414"/>
      <c r="COE533" s="414"/>
      <c r="COF533" s="414"/>
      <c r="COG533" s="414"/>
      <c r="COH533" s="414"/>
      <c r="COI533" s="413"/>
      <c r="COJ533" s="413"/>
      <c r="COK533" s="414"/>
      <c r="COL533" s="414"/>
      <c r="COM533" s="413"/>
      <c r="CON533" s="413"/>
      <c r="COO533" s="414"/>
      <c r="COP533" s="414"/>
      <c r="COQ533" s="413"/>
      <c r="COR533" s="413"/>
      <c r="COS533" s="413"/>
      <c r="COT533" s="413"/>
      <c r="COU533" s="413"/>
      <c r="COV533" s="413"/>
      <c r="COW533" s="413"/>
      <c r="COX533" s="414"/>
      <c r="COY533" s="414"/>
      <c r="COZ533" s="413"/>
      <c r="CPA533" s="413"/>
      <c r="CPB533" s="414"/>
      <c r="CPC533" s="414"/>
      <c r="CPD533" s="413"/>
      <c r="CPE533" s="413"/>
      <c r="CPF533" s="413"/>
      <c r="CPG533" s="413"/>
      <c r="CPH533" s="413"/>
      <c r="CPI533" s="407"/>
      <c r="CPJ533" s="439"/>
      <c r="CPK533" s="413"/>
      <c r="CPL533" s="413"/>
      <c r="CPM533" s="413"/>
      <c r="CPN533" s="413"/>
      <c r="CPO533" s="413"/>
      <c r="CPP533" s="413"/>
      <c r="CPQ533" s="413"/>
      <c r="CPR533" s="412"/>
      <c r="CPS533" s="412"/>
      <c r="CPT533" s="412"/>
      <c r="CPU533" s="412"/>
      <c r="CPV533" s="412"/>
      <c r="CPW533" s="412"/>
      <c r="CPX533" s="412"/>
      <c r="CPY533" s="412"/>
      <c r="CPZ533" s="412"/>
      <c r="CQA533" s="412"/>
      <c r="CQB533" s="412"/>
      <c r="CQC533" s="412"/>
      <c r="CQD533" s="412"/>
      <c r="CQE533" s="412"/>
      <c r="CQF533" s="412"/>
      <c r="CQG533" s="412"/>
      <c r="CQH533" s="412"/>
      <c r="CQI533" s="412"/>
      <c r="CQJ533" s="412"/>
      <c r="CQK533" s="412"/>
      <c r="CQL533" s="412"/>
      <c r="CQM533" s="412"/>
      <c r="CQN533" s="412"/>
      <c r="CQO533" s="412"/>
      <c r="CQP533" s="412"/>
      <c r="CQQ533" s="412"/>
      <c r="CQR533" s="412"/>
      <c r="CQS533" s="412"/>
      <c r="CQT533" s="412"/>
      <c r="CQU533" s="412"/>
      <c r="CQV533" s="412"/>
      <c r="CQW533" s="412"/>
      <c r="CQX533" s="412"/>
      <c r="CQY533" s="412"/>
      <c r="CQZ533" s="412"/>
      <c r="CRA533" s="412"/>
      <c r="CRB533" s="412"/>
      <c r="CRC533" s="412"/>
      <c r="CRD533" s="412"/>
      <c r="CRE533" s="412"/>
      <c r="CRF533" s="412"/>
      <c r="CRG533" s="412"/>
      <c r="CRH533" s="412"/>
      <c r="CRI533" s="412"/>
      <c r="CRJ533" s="413"/>
      <c r="CRK533" s="413"/>
      <c r="CRL533" s="413"/>
      <c r="CRM533" s="413"/>
      <c r="CRN533" s="413"/>
      <c r="CRO533" s="413"/>
      <c r="CRP533" s="413"/>
      <c r="CRQ533" s="413"/>
      <c r="CRR533" s="413"/>
      <c r="CRS533" s="413"/>
      <c r="CRT533" s="413"/>
      <c r="CRU533" s="413"/>
      <c r="CRV533" s="413"/>
      <c r="CRW533" s="413"/>
      <c r="CRX533" s="413"/>
      <c r="CRY533" s="413"/>
      <c r="CRZ533" s="413"/>
      <c r="CSA533" s="413"/>
      <c r="CSB533" s="413"/>
      <c r="CSC533" s="413"/>
      <c r="CSD533" s="413"/>
      <c r="CSE533" s="413"/>
      <c r="CSF533" s="413"/>
      <c r="CSG533" s="413"/>
      <c r="CSH533" s="414"/>
      <c r="CSI533" s="414"/>
      <c r="CSJ533" s="414"/>
      <c r="CSK533" s="414"/>
      <c r="CSL533" s="414"/>
      <c r="CSM533" s="413"/>
      <c r="CSN533" s="413"/>
      <c r="CSO533" s="414"/>
      <c r="CSP533" s="414"/>
      <c r="CSQ533" s="413"/>
      <c r="CSR533" s="413"/>
      <c r="CSS533" s="414"/>
      <c r="CST533" s="414"/>
      <c r="CSU533" s="413"/>
      <c r="CSV533" s="413"/>
      <c r="CSW533" s="413"/>
      <c r="CSX533" s="413"/>
      <c r="CSY533" s="413"/>
      <c r="CSZ533" s="413"/>
      <c r="CTA533" s="413"/>
      <c r="CTB533" s="414"/>
      <c r="CTC533" s="414"/>
      <c r="CTD533" s="413"/>
      <c r="CTE533" s="413"/>
      <c r="CTF533" s="414"/>
      <c r="CTG533" s="414"/>
      <c r="CTH533" s="413"/>
      <c r="CTI533" s="413"/>
      <c r="CTJ533" s="413"/>
      <c r="CTK533" s="413"/>
      <c r="CTL533" s="413"/>
      <c r="CTM533" s="407"/>
      <c r="CTN533" s="439"/>
      <c r="CTO533" s="413"/>
      <c r="CTP533" s="413"/>
      <c r="CTQ533" s="413"/>
      <c r="CTR533" s="413"/>
      <c r="CTS533" s="413"/>
      <c r="CTT533" s="413"/>
      <c r="CTU533" s="413"/>
      <c r="CTV533" s="412"/>
      <c r="CTW533" s="412"/>
      <c r="CTX533" s="412"/>
      <c r="CTY533" s="412"/>
      <c r="CTZ533" s="412"/>
      <c r="CUA533" s="412"/>
      <c r="CUB533" s="412"/>
      <c r="CUC533" s="412"/>
      <c r="CUD533" s="412"/>
      <c r="CUE533" s="412"/>
      <c r="CUF533" s="412"/>
      <c r="CUG533" s="412"/>
      <c r="CUH533" s="412"/>
      <c r="CUI533" s="412"/>
      <c r="CUJ533" s="412"/>
      <c r="CUK533" s="412"/>
      <c r="CUL533" s="412"/>
      <c r="CUM533" s="412"/>
      <c r="CUN533" s="412"/>
      <c r="CUO533" s="412"/>
      <c r="CUP533" s="412"/>
      <c r="CUQ533" s="412"/>
      <c r="CUR533" s="412"/>
      <c r="CUS533" s="412"/>
      <c r="CUT533" s="412"/>
      <c r="CUU533" s="412"/>
      <c r="CUV533" s="412"/>
      <c r="CUW533" s="412"/>
      <c r="CUX533" s="412"/>
      <c r="CUY533" s="412"/>
      <c r="CUZ533" s="412"/>
      <c r="CVA533" s="412"/>
      <c r="CVB533" s="412"/>
      <c r="CVC533" s="412"/>
      <c r="CVD533" s="412"/>
      <c r="CVE533" s="412"/>
      <c r="CVF533" s="412"/>
      <c r="CVG533" s="412"/>
      <c r="CVH533" s="412"/>
      <c r="CVI533" s="412"/>
      <c r="CVJ533" s="412"/>
      <c r="CVK533" s="412"/>
      <c r="CVL533" s="412"/>
      <c r="CVM533" s="412"/>
      <c r="CVN533" s="413"/>
      <c r="CVO533" s="413"/>
      <c r="CVP533" s="413"/>
      <c r="CVQ533" s="413"/>
      <c r="CVR533" s="413"/>
      <c r="CVS533" s="413"/>
      <c r="CVT533" s="413"/>
      <c r="CVU533" s="413"/>
      <c r="CVV533" s="413"/>
      <c r="CVW533" s="413"/>
      <c r="CVX533" s="413"/>
      <c r="CVY533" s="413"/>
      <c r="CVZ533" s="413"/>
      <c r="CWA533" s="413"/>
      <c r="CWB533" s="413"/>
      <c r="CWC533" s="413"/>
      <c r="CWD533" s="413"/>
      <c r="CWE533" s="413"/>
      <c r="CWF533" s="413"/>
      <c r="CWG533" s="413"/>
      <c r="CWH533" s="413"/>
      <c r="CWI533" s="413"/>
      <c r="CWJ533" s="413"/>
      <c r="CWK533" s="413"/>
      <c r="CWL533" s="414"/>
      <c r="CWM533" s="414"/>
      <c r="CWN533" s="414"/>
      <c r="CWO533" s="414"/>
      <c r="CWP533" s="414"/>
      <c r="CWQ533" s="413"/>
      <c r="CWR533" s="413"/>
      <c r="CWS533" s="414"/>
      <c r="CWT533" s="414"/>
      <c r="CWU533" s="413"/>
      <c r="CWV533" s="413"/>
      <c r="CWW533" s="414"/>
      <c r="CWX533" s="414"/>
      <c r="CWY533" s="413"/>
      <c r="CWZ533" s="413"/>
      <c r="CXA533" s="413"/>
      <c r="CXB533" s="413"/>
      <c r="CXC533" s="413"/>
      <c r="CXD533" s="413"/>
      <c r="CXE533" s="413"/>
      <c r="CXF533" s="414"/>
      <c r="CXG533" s="414"/>
      <c r="CXH533" s="413"/>
      <c r="CXI533" s="413"/>
      <c r="CXJ533" s="414"/>
      <c r="CXK533" s="414"/>
      <c r="CXL533" s="413"/>
      <c r="CXM533" s="413"/>
      <c r="CXN533" s="413"/>
      <c r="CXO533" s="413"/>
      <c r="CXP533" s="413"/>
      <c r="CXQ533" s="407"/>
      <c r="CXR533" s="439"/>
      <c r="CXS533" s="413"/>
      <c r="CXT533" s="413"/>
      <c r="CXU533" s="413"/>
      <c r="CXV533" s="413"/>
      <c r="CXW533" s="413"/>
      <c r="CXX533" s="413"/>
      <c r="CXY533" s="413"/>
      <c r="CXZ533" s="412"/>
      <c r="CYA533" s="412"/>
      <c r="CYB533" s="412"/>
      <c r="CYC533" s="412"/>
      <c r="CYD533" s="412"/>
      <c r="CYE533" s="412"/>
      <c r="CYF533" s="412"/>
      <c r="CYG533" s="412"/>
      <c r="CYH533" s="412"/>
      <c r="CYI533" s="412"/>
      <c r="CYJ533" s="412"/>
      <c r="CYK533" s="412"/>
      <c r="CYL533" s="412"/>
      <c r="CYM533" s="412"/>
      <c r="CYN533" s="412"/>
      <c r="CYO533" s="412"/>
      <c r="CYP533" s="412"/>
      <c r="CYQ533" s="412"/>
      <c r="CYR533" s="412"/>
      <c r="CYS533" s="412"/>
      <c r="CYT533" s="412"/>
      <c r="CYU533" s="412"/>
      <c r="CYV533" s="412"/>
      <c r="CYW533" s="412"/>
      <c r="CYX533" s="412"/>
      <c r="CYY533" s="412"/>
      <c r="CYZ533" s="412"/>
      <c r="CZA533" s="412"/>
      <c r="CZB533" s="412"/>
      <c r="CZC533" s="412"/>
      <c r="CZD533" s="412"/>
      <c r="CZE533" s="412"/>
      <c r="CZF533" s="412"/>
      <c r="CZG533" s="412"/>
      <c r="CZH533" s="412"/>
      <c r="CZI533" s="412"/>
      <c r="CZJ533" s="412"/>
      <c r="CZK533" s="412"/>
      <c r="CZL533" s="412"/>
      <c r="CZM533" s="412"/>
      <c r="CZN533" s="412"/>
      <c r="CZO533" s="412"/>
      <c r="CZP533" s="412"/>
      <c r="CZQ533" s="412"/>
      <c r="CZR533" s="413"/>
      <c r="CZS533" s="413"/>
      <c r="CZT533" s="413"/>
      <c r="CZU533" s="413"/>
      <c r="CZV533" s="413"/>
      <c r="CZW533" s="413"/>
      <c r="CZX533" s="413"/>
      <c r="CZY533" s="413"/>
      <c r="CZZ533" s="413"/>
      <c r="DAA533" s="413"/>
      <c r="DAB533" s="413"/>
      <c r="DAC533" s="413"/>
      <c r="DAD533" s="413"/>
      <c r="DAE533" s="413"/>
      <c r="DAF533" s="413"/>
      <c r="DAG533" s="413"/>
      <c r="DAH533" s="413"/>
      <c r="DAI533" s="413"/>
      <c r="DAJ533" s="413"/>
      <c r="DAK533" s="413"/>
      <c r="DAL533" s="413"/>
      <c r="DAM533" s="413"/>
      <c r="DAN533" s="413"/>
      <c r="DAO533" s="413"/>
      <c r="DAP533" s="414"/>
      <c r="DAQ533" s="414"/>
      <c r="DAR533" s="414"/>
      <c r="DAS533" s="414"/>
      <c r="DAT533" s="414"/>
      <c r="DAU533" s="413"/>
      <c r="DAV533" s="413"/>
      <c r="DAW533" s="414"/>
      <c r="DAX533" s="414"/>
      <c r="DAY533" s="413"/>
      <c r="DAZ533" s="413"/>
      <c r="DBA533" s="414"/>
      <c r="DBB533" s="414"/>
      <c r="DBC533" s="413"/>
      <c r="DBD533" s="413"/>
      <c r="DBE533" s="413"/>
      <c r="DBF533" s="413"/>
      <c r="DBG533" s="413"/>
      <c r="DBH533" s="413"/>
      <c r="DBI533" s="413"/>
      <c r="DBJ533" s="414"/>
      <c r="DBK533" s="414"/>
      <c r="DBL533" s="413"/>
      <c r="DBM533" s="413"/>
      <c r="DBN533" s="414"/>
      <c r="DBO533" s="414"/>
      <c r="DBP533" s="413"/>
      <c r="DBQ533" s="413"/>
      <c r="DBR533" s="413"/>
      <c r="DBS533" s="413"/>
      <c r="DBT533" s="413"/>
      <c r="DBU533" s="407"/>
      <c r="DBV533" s="439"/>
      <c r="DBW533" s="413"/>
      <c r="DBX533" s="413"/>
      <c r="DBY533" s="413"/>
      <c r="DBZ533" s="413"/>
      <c r="DCA533" s="413"/>
      <c r="DCB533" s="413"/>
      <c r="DCC533" s="413"/>
      <c r="DCD533" s="412"/>
      <c r="DCE533" s="412"/>
      <c r="DCF533" s="412"/>
      <c r="DCG533" s="412"/>
      <c r="DCH533" s="412"/>
      <c r="DCI533" s="412"/>
      <c r="DCJ533" s="412"/>
      <c r="DCK533" s="412"/>
      <c r="DCL533" s="412"/>
      <c r="DCM533" s="412"/>
      <c r="DCN533" s="412"/>
      <c r="DCO533" s="412"/>
      <c r="DCP533" s="412"/>
      <c r="DCQ533" s="412"/>
      <c r="DCR533" s="412"/>
      <c r="DCS533" s="412"/>
      <c r="DCT533" s="412"/>
      <c r="DCU533" s="412"/>
      <c r="DCV533" s="412"/>
      <c r="DCW533" s="412"/>
      <c r="DCX533" s="412"/>
      <c r="DCY533" s="412"/>
      <c r="DCZ533" s="412"/>
      <c r="DDA533" s="412"/>
      <c r="DDB533" s="412"/>
      <c r="DDC533" s="412"/>
      <c r="DDD533" s="412"/>
      <c r="DDE533" s="412"/>
      <c r="DDF533" s="412"/>
      <c r="DDG533" s="412"/>
      <c r="DDH533" s="412"/>
      <c r="DDI533" s="412"/>
      <c r="DDJ533" s="412"/>
      <c r="DDK533" s="412"/>
      <c r="DDL533" s="412"/>
      <c r="DDM533" s="412"/>
      <c r="DDN533" s="412"/>
      <c r="DDO533" s="412"/>
      <c r="DDP533" s="412"/>
      <c r="DDQ533" s="412"/>
      <c r="DDR533" s="412"/>
      <c r="DDS533" s="412"/>
      <c r="DDT533" s="412"/>
      <c r="DDU533" s="412"/>
      <c r="DDV533" s="413"/>
      <c r="DDW533" s="413"/>
      <c r="DDX533" s="413"/>
      <c r="DDY533" s="413"/>
      <c r="DDZ533" s="413"/>
      <c r="DEA533" s="413"/>
      <c r="DEB533" s="413"/>
      <c r="DEC533" s="413"/>
      <c r="DED533" s="413"/>
      <c r="DEE533" s="413"/>
      <c r="DEF533" s="413"/>
      <c r="DEG533" s="413"/>
      <c r="DEH533" s="413"/>
      <c r="DEI533" s="413"/>
      <c r="DEJ533" s="413"/>
      <c r="DEK533" s="413"/>
      <c r="DEL533" s="413"/>
      <c r="DEM533" s="413"/>
      <c r="DEN533" s="413"/>
      <c r="DEO533" s="413"/>
      <c r="DEP533" s="413"/>
      <c r="DEQ533" s="413"/>
      <c r="DER533" s="413"/>
      <c r="DES533" s="413"/>
      <c r="DET533" s="414"/>
      <c r="DEU533" s="414"/>
      <c r="DEV533" s="414"/>
      <c r="DEW533" s="414"/>
      <c r="DEX533" s="414"/>
      <c r="DEY533" s="413"/>
      <c r="DEZ533" s="413"/>
      <c r="DFA533" s="414"/>
      <c r="DFB533" s="414"/>
      <c r="DFC533" s="413"/>
      <c r="DFD533" s="413"/>
      <c r="DFE533" s="414"/>
      <c r="DFF533" s="414"/>
      <c r="DFG533" s="413"/>
      <c r="DFH533" s="413"/>
      <c r="DFI533" s="413"/>
      <c r="DFJ533" s="413"/>
      <c r="DFK533" s="413"/>
      <c r="DFL533" s="413"/>
      <c r="DFM533" s="413"/>
      <c r="DFN533" s="414"/>
      <c r="DFO533" s="414"/>
      <c r="DFP533" s="413"/>
      <c r="DFQ533" s="413"/>
      <c r="DFR533" s="414"/>
      <c r="DFS533" s="414"/>
      <c r="DFT533" s="413"/>
      <c r="DFU533" s="413"/>
      <c r="DFV533" s="413"/>
      <c r="DFW533" s="413"/>
      <c r="DFX533" s="413"/>
      <c r="DFY533" s="407"/>
      <c r="DFZ533" s="439"/>
      <c r="DGA533" s="413"/>
      <c r="DGB533" s="413"/>
      <c r="DGC533" s="413"/>
      <c r="DGD533" s="413"/>
      <c r="DGE533" s="413"/>
      <c r="DGF533" s="413"/>
      <c r="DGG533" s="413"/>
      <c r="DGH533" s="412"/>
      <c r="DGI533" s="412"/>
      <c r="DGJ533" s="412"/>
      <c r="DGK533" s="412"/>
      <c r="DGL533" s="412"/>
      <c r="DGM533" s="412"/>
      <c r="DGN533" s="412"/>
      <c r="DGO533" s="412"/>
      <c r="DGP533" s="412"/>
      <c r="DGQ533" s="412"/>
      <c r="DGR533" s="412"/>
      <c r="DGS533" s="412"/>
      <c r="DGT533" s="412"/>
      <c r="DGU533" s="412"/>
      <c r="DGV533" s="412"/>
      <c r="DGW533" s="412"/>
      <c r="DGX533" s="412"/>
      <c r="DGY533" s="412"/>
      <c r="DGZ533" s="412"/>
      <c r="DHA533" s="412"/>
      <c r="DHB533" s="412"/>
      <c r="DHC533" s="412"/>
      <c r="DHD533" s="412"/>
      <c r="DHE533" s="412"/>
      <c r="DHF533" s="412"/>
      <c r="DHG533" s="412"/>
      <c r="DHH533" s="412"/>
      <c r="DHI533" s="412"/>
      <c r="DHJ533" s="412"/>
      <c r="DHK533" s="412"/>
      <c r="DHL533" s="412"/>
      <c r="DHM533" s="412"/>
      <c r="DHN533" s="412"/>
      <c r="DHO533" s="412"/>
      <c r="DHP533" s="412"/>
      <c r="DHQ533" s="412"/>
      <c r="DHR533" s="412"/>
      <c r="DHS533" s="412"/>
      <c r="DHT533" s="412"/>
      <c r="DHU533" s="412"/>
      <c r="DHV533" s="412"/>
      <c r="DHW533" s="412"/>
      <c r="DHX533" s="412"/>
      <c r="DHY533" s="412"/>
      <c r="DHZ533" s="413"/>
      <c r="DIA533" s="413"/>
      <c r="DIB533" s="413"/>
      <c r="DIC533" s="413"/>
      <c r="DID533" s="413"/>
      <c r="DIE533" s="413"/>
      <c r="DIF533" s="413"/>
      <c r="DIG533" s="413"/>
      <c r="DIH533" s="413"/>
      <c r="DII533" s="413"/>
      <c r="DIJ533" s="413"/>
      <c r="DIK533" s="413"/>
      <c r="DIL533" s="413"/>
      <c r="DIM533" s="413"/>
      <c r="DIN533" s="413"/>
      <c r="DIO533" s="413"/>
      <c r="DIP533" s="413"/>
      <c r="DIQ533" s="413"/>
      <c r="DIR533" s="413"/>
      <c r="DIS533" s="413"/>
      <c r="DIT533" s="413"/>
      <c r="DIU533" s="413"/>
      <c r="DIV533" s="413"/>
      <c r="DIW533" s="413"/>
      <c r="DIX533" s="414"/>
      <c r="DIY533" s="414"/>
      <c r="DIZ533" s="414"/>
      <c r="DJA533" s="414"/>
      <c r="DJB533" s="414"/>
      <c r="DJC533" s="413"/>
      <c r="DJD533" s="413"/>
      <c r="DJE533" s="414"/>
      <c r="DJF533" s="414"/>
      <c r="DJG533" s="413"/>
      <c r="DJH533" s="413"/>
      <c r="DJI533" s="414"/>
      <c r="DJJ533" s="414"/>
      <c r="DJK533" s="413"/>
      <c r="DJL533" s="413"/>
      <c r="DJM533" s="413"/>
      <c r="DJN533" s="413"/>
      <c r="DJO533" s="413"/>
      <c r="DJP533" s="413"/>
      <c r="DJQ533" s="413"/>
      <c r="DJR533" s="414"/>
      <c r="DJS533" s="414"/>
      <c r="DJT533" s="413"/>
      <c r="DJU533" s="413"/>
      <c r="DJV533" s="414"/>
      <c r="DJW533" s="414"/>
      <c r="DJX533" s="413"/>
      <c r="DJY533" s="413"/>
      <c r="DJZ533" s="413"/>
      <c r="DKA533" s="413"/>
      <c r="DKB533" s="413"/>
      <c r="DKC533" s="407"/>
      <c r="DKD533" s="439"/>
      <c r="DKE533" s="413"/>
      <c r="DKF533" s="413"/>
      <c r="DKG533" s="413"/>
      <c r="DKH533" s="413"/>
      <c r="DKI533" s="413"/>
      <c r="DKJ533" s="413"/>
      <c r="DKK533" s="413"/>
      <c r="DKL533" s="412"/>
      <c r="DKM533" s="412"/>
      <c r="DKN533" s="412"/>
      <c r="DKO533" s="412"/>
      <c r="DKP533" s="412"/>
      <c r="DKQ533" s="412"/>
      <c r="DKR533" s="412"/>
      <c r="DKS533" s="412"/>
      <c r="DKT533" s="412"/>
      <c r="DKU533" s="412"/>
      <c r="DKV533" s="412"/>
      <c r="DKW533" s="412"/>
      <c r="DKX533" s="412"/>
      <c r="DKY533" s="412"/>
      <c r="DKZ533" s="412"/>
      <c r="DLA533" s="412"/>
      <c r="DLB533" s="412"/>
      <c r="DLC533" s="412"/>
      <c r="DLD533" s="412"/>
      <c r="DLE533" s="412"/>
      <c r="DLF533" s="412"/>
      <c r="DLG533" s="412"/>
      <c r="DLH533" s="412"/>
      <c r="DLI533" s="412"/>
      <c r="DLJ533" s="412"/>
      <c r="DLK533" s="412"/>
      <c r="DLL533" s="412"/>
      <c r="DLM533" s="412"/>
      <c r="DLN533" s="412"/>
      <c r="DLO533" s="412"/>
      <c r="DLP533" s="412"/>
      <c r="DLQ533" s="412"/>
      <c r="DLR533" s="412"/>
      <c r="DLS533" s="412"/>
      <c r="DLT533" s="412"/>
      <c r="DLU533" s="412"/>
      <c r="DLV533" s="412"/>
      <c r="DLW533" s="412"/>
      <c r="DLX533" s="412"/>
      <c r="DLY533" s="412"/>
      <c r="DLZ533" s="412"/>
      <c r="DMA533" s="412"/>
      <c r="DMB533" s="412"/>
      <c r="DMC533" s="412"/>
      <c r="DMD533" s="413"/>
      <c r="DME533" s="413"/>
      <c r="DMF533" s="413"/>
      <c r="DMG533" s="413"/>
      <c r="DMH533" s="413"/>
      <c r="DMI533" s="413"/>
      <c r="DMJ533" s="413"/>
      <c r="DMK533" s="413"/>
      <c r="DML533" s="413"/>
      <c r="DMM533" s="413"/>
      <c r="DMN533" s="413"/>
      <c r="DMO533" s="413"/>
      <c r="DMP533" s="413"/>
      <c r="DMQ533" s="413"/>
      <c r="DMR533" s="413"/>
      <c r="DMS533" s="413"/>
      <c r="DMT533" s="413"/>
      <c r="DMU533" s="413"/>
      <c r="DMV533" s="413"/>
      <c r="DMW533" s="413"/>
      <c r="DMX533" s="413"/>
      <c r="DMY533" s="413"/>
      <c r="DMZ533" s="413"/>
      <c r="DNA533" s="413"/>
      <c r="DNB533" s="414"/>
      <c r="DNC533" s="414"/>
      <c r="DND533" s="414"/>
      <c r="DNE533" s="414"/>
      <c r="DNF533" s="414"/>
      <c r="DNG533" s="413"/>
      <c r="DNH533" s="413"/>
      <c r="DNI533" s="414"/>
      <c r="DNJ533" s="414"/>
      <c r="DNK533" s="413"/>
      <c r="DNL533" s="413"/>
      <c r="DNM533" s="414"/>
      <c r="DNN533" s="414"/>
      <c r="DNO533" s="413"/>
      <c r="DNP533" s="413"/>
      <c r="DNQ533" s="413"/>
      <c r="DNR533" s="413"/>
      <c r="DNS533" s="413"/>
      <c r="DNT533" s="413"/>
      <c r="DNU533" s="413"/>
      <c r="DNV533" s="414"/>
      <c r="DNW533" s="414"/>
      <c r="DNX533" s="413"/>
      <c r="DNY533" s="413"/>
      <c r="DNZ533" s="414"/>
      <c r="DOA533" s="414"/>
      <c r="DOB533" s="413"/>
      <c r="DOC533" s="413"/>
      <c r="DOD533" s="413"/>
      <c r="DOE533" s="413"/>
      <c r="DOF533" s="413"/>
      <c r="DOG533" s="407"/>
      <c r="DOH533" s="439"/>
      <c r="DOI533" s="413"/>
      <c r="DOJ533" s="413"/>
      <c r="DOK533" s="413"/>
      <c r="DOL533" s="413"/>
      <c r="DOM533" s="413"/>
      <c r="DON533" s="413"/>
      <c r="DOO533" s="413"/>
      <c r="DOP533" s="412"/>
      <c r="DOQ533" s="412"/>
      <c r="DOR533" s="412"/>
      <c r="DOS533" s="412"/>
      <c r="DOT533" s="412"/>
      <c r="DOU533" s="412"/>
      <c r="DOV533" s="412"/>
      <c r="DOW533" s="412"/>
      <c r="DOX533" s="412"/>
      <c r="DOY533" s="412"/>
      <c r="DOZ533" s="412"/>
      <c r="DPA533" s="412"/>
      <c r="DPB533" s="412"/>
      <c r="DPC533" s="412"/>
      <c r="DPD533" s="412"/>
      <c r="DPE533" s="412"/>
      <c r="DPF533" s="412"/>
      <c r="DPG533" s="412"/>
      <c r="DPH533" s="412"/>
      <c r="DPI533" s="412"/>
      <c r="DPJ533" s="412"/>
      <c r="DPK533" s="412"/>
      <c r="DPL533" s="412"/>
      <c r="DPM533" s="412"/>
      <c r="DPN533" s="412"/>
      <c r="DPO533" s="412"/>
      <c r="DPP533" s="412"/>
      <c r="DPQ533" s="412"/>
      <c r="DPR533" s="412"/>
      <c r="DPS533" s="412"/>
      <c r="DPT533" s="412"/>
      <c r="DPU533" s="412"/>
      <c r="DPV533" s="412"/>
      <c r="DPW533" s="412"/>
      <c r="DPX533" s="412"/>
      <c r="DPY533" s="412"/>
      <c r="DPZ533" s="412"/>
      <c r="DQA533" s="412"/>
      <c r="DQB533" s="412"/>
      <c r="DQC533" s="412"/>
      <c r="DQD533" s="412"/>
      <c r="DQE533" s="412"/>
      <c r="DQF533" s="412"/>
      <c r="DQG533" s="412"/>
      <c r="DQH533" s="413"/>
      <c r="DQI533" s="413"/>
      <c r="DQJ533" s="413"/>
      <c r="DQK533" s="413"/>
      <c r="DQL533" s="413"/>
      <c r="DQM533" s="413"/>
      <c r="DQN533" s="413"/>
      <c r="DQO533" s="413"/>
      <c r="DQP533" s="413"/>
      <c r="DQQ533" s="413"/>
      <c r="DQR533" s="413"/>
      <c r="DQS533" s="413"/>
      <c r="DQT533" s="413"/>
      <c r="DQU533" s="413"/>
      <c r="DQV533" s="413"/>
      <c r="DQW533" s="413"/>
      <c r="DQX533" s="413"/>
      <c r="DQY533" s="413"/>
      <c r="DQZ533" s="413"/>
      <c r="DRA533" s="413"/>
      <c r="DRB533" s="413"/>
      <c r="DRC533" s="413"/>
      <c r="DRD533" s="413"/>
      <c r="DRE533" s="413"/>
      <c r="DRF533" s="414"/>
      <c r="DRG533" s="414"/>
      <c r="DRH533" s="414"/>
      <c r="DRI533" s="414"/>
      <c r="DRJ533" s="414"/>
      <c r="DRK533" s="413"/>
      <c r="DRL533" s="413"/>
      <c r="DRM533" s="414"/>
      <c r="DRN533" s="414"/>
      <c r="DRO533" s="413"/>
      <c r="DRP533" s="413"/>
      <c r="DRQ533" s="414"/>
      <c r="DRR533" s="414"/>
      <c r="DRS533" s="413"/>
      <c r="DRT533" s="413"/>
      <c r="DRU533" s="413"/>
      <c r="DRV533" s="413"/>
      <c r="DRW533" s="413"/>
      <c r="DRX533" s="413"/>
      <c r="DRY533" s="413"/>
      <c r="DRZ533" s="414"/>
      <c r="DSA533" s="414"/>
      <c r="DSB533" s="413"/>
      <c r="DSC533" s="413"/>
      <c r="DSD533" s="414"/>
      <c r="DSE533" s="414"/>
      <c r="DSF533" s="413"/>
      <c r="DSG533" s="413"/>
      <c r="DSH533" s="413"/>
      <c r="DSI533" s="413"/>
      <c r="DSJ533" s="413"/>
      <c r="DSK533" s="407"/>
      <c r="DSL533" s="439"/>
      <c r="DSM533" s="413"/>
      <c r="DSN533" s="413"/>
      <c r="DSO533" s="413"/>
      <c r="DSP533" s="413"/>
      <c r="DSQ533" s="413"/>
      <c r="DSR533" s="413"/>
      <c r="DSS533" s="413"/>
      <c r="DST533" s="412"/>
      <c r="DSU533" s="412"/>
      <c r="DSV533" s="412"/>
      <c r="DSW533" s="412"/>
      <c r="DSX533" s="412"/>
      <c r="DSY533" s="412"/>
      <c r="DSZ533" s="412"/>
      <c r="DTA533" s="412"/>
      <c r="DTB533" s="412"/>
      <c r="DTC533" s="412"/>
      <c r="DTD533" s="412"/>
      <c r="DTE533" s="412"/>
      <c r="DTF533" s="412"/>
      <c r="DTG533" s="412"/>
      <c r="DTH533" s="412"/>
      <c r="DTI533" s="412"/>
      <c r="DTJ533" s="412"/>
      <c r="DTK533" s="412"/>
      <c r="DTL533" s="412"/>
      <c r="DTM533" s="412"/>
      <c r="DTN533" s="412"/>
      <c r="DTO533" s="412"/>
      <c r="DTP533" s="412"/>
      <c r="DTQ533" s="412"/>
      <c r="DTR533" s="412"/>
      <c r="DTS533" s="412"/>
      <c r="DTT533" s="412"/>
      <c r="DTU533" s="412"/>
      <c r="DTV533" s="412"/>
      <c r="DTW533" s="412"/>
      <c r="DTX533" s="412"/>
      <c r="DTY533" s="412"/>
      <c r="DTZ533" s="412"/>
      <c r="DUA533" s="412"/>
      <c r="DUB533" s="412"/>
      <c r="DUC533" s="412"/>
      <c r="DUD533" s="412"/>
      <c r="DUE533" s="412"/>
      <c r="DUF533" s="412"/>
      <c r="DUG533" s="412"/>
      <c r="DUH533" s="412"/>
      <c r="DUI533" s="412"/>
      <c r="DUJ533" s="412"/>
      <c r="DUK533" s="412"/>
      <c r="DUL533" s="413"/>
      <c r="DUM533" s="413"/>
      <c r="DUN533" s="413"/>
      <c r="DUO533" s="413"/>
      <c r="DUP533" s="413"/>
      <c r="DUQ533" s="413"/>
      <c r="DUR533" s="413"/>
      <c r="DUS533" s="413"/>
      <c r="DUT533" s="413"/>
      <c r="DUU533" s="413"/>
      <c r="DUV533" s="413"/>
      <c r="DUW533" s="413"/>
      <c r="DUX533" s="413"/>
      <c r="DUY533" s="413"/>
      <c r="DUZ533" s="413"/>
      <c r="DVA533" s="413"/>
      <c r="DVB533" s="413"/>
      <c r="DVC533" s="413"/>
      <c r="DVD533" s="413"/>
      <c r="DVE533" s="413"/>
      <c r="DVF533" s="413"/>
      <c r="DVG533" s="413"/>
      <c r="DVH533" s="413"/>
      <c r="DVI533" s="413"/>
      <c r="DVJ533" s="414"/>
      <c r="DVK533" s="414"/>
      <c r="DVL533" s="414"/>
      <c r="DVM533" s="414"/>
      <c r="DVN533" s="414"/>
      <c r="DVO533" s="413"/>
      <c r="DVP533" s="413"/>
      <c r="DVQ533" s="414"/>
      <c r="DVR533" s="414"/>
      <c r="DVS533" s="413"/>
      <c r="DVT533" s="413"/>
      <c r="DVU533" s="414"/>
      <c r="DVV533" s="414"/>
      <c r="DVW533" s="413"/>
      <c r="DVX533" s="413"/>
      <c r="DVY533" s="413"/>
      <c r="DVZ533" s="413"/>
      <c r="DWA533" s="413"/>
      <c r="DWB533" s="413"/>
      <c r="DWC533" s="413"/>
      <c r="DWD533" s="414"/>
      <c r="DWE533" s="414"/>
      <c r="DWF533" s="413"/>
      <c r="DWG533" s="413"/>
      <c r="DWH533" s="414"/>
      <c r="DWI533" s="414"/>
      <c r="DWJ533" s="413"/>
      <c r="DWK533" s="413"/>
      <c r="DWL533" s="413"/>
      <c r="DWM533" s="413"/>
      <c r="DWN533" s="413"/>
      <c r="DWO533" s="407"/>
      <c r="DWP533" s="439"/>
      <c r="DWQ533" s="413"/>
      <c r="DWR533" s="413"/>
      <c r="DWS533" s="413"/>
      <c r="DWT533" s="413"/>
      <c r="DWU533" s="413"/>
      <c r="DWV533" s="413"/>
      <c r="DWW533" s="413"/>
      <c r="DWX533" s="412"/>
      <c r="DWY533" s="412"/>
      <c r="DWZ533" s="412"/>
      <c r="DXA533" s="412"/>
      <c r="DXB533" s="412"/>
      <c r="DXC533" s="412"/>
      <c r="DXD533" s="412"/>
      <c r="DXE533" s="412"/>
      <c r="DXF533" s="412"/>
      <c r="DXG533" s="412"/>
      <c r="DXH533" s="412"/>
      <c r="DXI533" s="412"/>
      <c r="DXJ533" s="412"/>
      <c r="DXK533" s="412"/>
      <c r="DXL533" s="412"/>
      <c r="DXM533" s="412"/>
      <c r="DXN533" s="412"/>
      <c r="DXO533" s="412"/>
      <c r="DXP533" s="412"/>
      <c r="DXQ533" s="412"/>
      <c r="DXR533" s="412"/>
      <c r="DXS533" s="412"/>
      <c r="DXT533" s="412"/>
      <c r="DXU533" s="412"/>
      <c r="DXV533" s="412"/>
      <c r="DXW533" s="412"/>
      <c r="DXX533" s="412"/>
      <c r="DXY533" s="412"/>
      <c r="DXZ533" s="412"/>
      <c r="DYA533" s="412"/>
      <c r="DYB533" s="412"/>
      <c r="DYC533" s="412"/>
      <c r="DYD533" s="412"/>
      <c r="DYE533" s="412"/>
      <c r="DYF533" s="412"/>
      <c r="DYG533" s="412"/>
      <c r="DYH533" s="412"/>
      <c r="DYI533" s="412"/>
      <c r="DYJ533" s="412"/>
      <c r="DYK533" s="412"/>
      <c r="DYL533" s="412"/>
      <c r="DYM533" s="412"/>
      <c r="DYN533" s="412"/>
      <c r="DYO533" s="412"/>
      <c r="DYP533" s="413"/>
      <c r="DYQ533" s="413"/>
      <c r="DYR533" s="413"/>
      <c r="DYS533" s="413"/>
      <c r="DYT533" s="413"/>
      <c r="DYU533" s="413"/>
      <c r="DYV533" s="413"/>
      <c r="DYW533" s="413"/>
      <c r="DYX533" s="413"/>
      <c r="DYY533" s="413"/>
      <c r="DYZ533" s="413"/>
      <c r="DZA533" s="413"/>
      <c r="DZB533" s="413"/>
      <c r="DZC533" s="413"/>
      <c r="DZD533" s="413"/>
      <c r="DZE533" s="413"/>
      <c r="DZF533" s="413"/>
      <c r="DZG533" s="413"/>
      <c r="DZH533" s="413"/>
      <c r="DZI533" s="413"/>
      <c r="DZJ533" s="413"/>
      <c r="DZK533" s="413"/>
      <c r="DZL533" s="413"/>
      <c r="DZM533" s="413"/>
      <c r="DZN533" s="414"/>
      <c r="DZO533" s="414"/>
      <c r="DZP533" s="414"/>
      <c r="DZQ533" s="414"/>
      <c r="DZR533" s="414"/>
      <c r="DZS533" s="413"/>
      <c r="DZT533" s="413"/>
      <c r="DZU533" s="414"/>
      <c r="DZV533" s="414"/>
      <c r="DZW533" s="413"/>
      <c r="DZX533" s="413"/>
      <c r="DZY533" s="414"/>
      <c r="DZZ533" s="414"/>
      <c r="EAA533" s="413"/>
      <c r="EAB533" s="413"/>
      <c r="EAC533" s="413"/>
      <c r="EAD533" s="413"/>
      <c r="EAE533" s="413"/>
      <c r="EAF533" s="413"/>
      <c r="EAG533" s="413"/>
      <c r="EAH533" s="414"/>
      <c r="EAI533" s="414"/>
      <c r="EAJ533" s="413"/>
      <c r="EAK533" s="413"/>
      <c r="EAL533" s="414"/>
      <c r="EAM533" s="414"/>
      <c r="EAN533" s="413"/>
      <c r="EAO533" s="413"/>
      <c r="EAP533" s="413"/>
      <c r="EAQ533" s="413"/>
      <c r="EAR533" s="413"/>
      <c r="EAS533" s="407"/>
      <c r="EAT533" s="439"/>
      <c r="EAU533" s="413"/>
      <c r="EAV533" s="413"/>
      <c r="EAW533" s="413"/>
      <c r="EAX533" s="413"/>
      <c r="EAY533" s="413"/>
      <c r="EAZ533" s="413"/>
      <c r="EBA533" s="413"/>
      <c r="EBB533" s="412"/>
      <c r="EBC533" s="412"/>
      <c r="EBD533" s="412"/>
      <c r="EBE533" s="412"/>
      <c r="EBF533" s="412"/>
      <c r="EBG533" s="412"/>
      <c r="EBH533" s="412"/>
      <c r="EBI533" s="412"/>
      <c r="EBJ533" s="412"/>
      <c r="EBK533" s="412"/>
      <c r="EBL533" s="412"/>
      <c r="EBM533" s="412"/>
      <c r="EBN533" s="412"/>
      <c r="EBO533" s="412"/>
      <c r="EBP533" s="412"/>
      <c r="EBQ533" s="412"/>
      <c r="EBR533" s="412"/>
      <c r="EBS533" s="412"/>
      <c r="EBT533" s="412"/>
      <c r="EBU533" s="412"/>
      <c r="EBV533" s="412"/>
      <c r="EBW533" s="412"/>
      <c r="EBX533" s="412"/>
      <c r="EBY533" s="412"/>
      <c r="EBZ533" s="412"/>
      <c r="ECA533" s="412"/>
      <c r="ECB533" s="412"/>
      <c r="ECC533" s="412"/>
      <c r="ECD533" s="412"/>
      <c r="ECE533" s="412"/>
      <c r="ECF533" s="412"/>
      <c r="ECG533" s="412"/>
      <c r="ECH533" s="412"/>
      <c r="ECI533" s="412"/>
      <c r="ECJ533" s="412"/>
      <c r="ECK533" s="412"/>
      <c r="ECL533" s="412"/>
      <c r="ECM533" s="412"/>
      <c r="ECN533" s="412"/>
      <c r="ECO533" s="412"/>
      <c r="ECP533" s="412"/>
      <c r="ECQ533" s="412"/>
      <c r="ECR533" s="412"/>
      <c r="ECS533" s="412"/>
      <c r="ECT533" s="413"/>
      <c r="ECU533" s="413"/>
      <c r="ECV533" s="413"/>
      <c r="ECW533" s="413"/>
      <c r="ECX533" s="413"/>
      <c r="ECY533" s="413"/>
      <c r="ECZ533" s="413"/>
      <c r="EDA533" s="413"/>
      <c r="EDB533" s="413"/>
      <c r="EDC533" s="413"/>
      <c r="EDD533" s="413"/>
      <c r="EDE533" s="413"/>
      <c r="EDF533" s="413"/>
      <c r="EDG533" s="413"/>
      <c r="EDH533" s="413"/>
      <c r="EDI533" s="413"/>
      <c r="EDJ533" s="413"/>
      <c r="EDK533" s="413"/>
      <c r="EDL533" s="413"/>
      <c r="EDM533" s="413"/>
      <c r="EDN533" s="413"/>
      <c r="EDO533" s="413"/>
      <c r="EDP533" s="413"/>
      <c r="EDQ533" s="413"/>
      <c r="EDR533" s="414"/>
      <c r="EDS533" s="414"/>
      <c r="EDT533" s="414"/>
      <c r="EDU533" s="414"/>
      <c r="EDV533" s="414"/>
      <c r="EDW533" s="413"/>
      <c r="EDX533" s="413"/>
      <c r="EDY533" s="414"/>
      <c r="EDZ533" s="414"/>
      <c r="EEA533" s="413"/>
      <c r="EEB533" s="413"/>
      <c r="EEC533" s="414"/>
      <c r="EED533" s="414"/>
      <c r="EEE533" s="413"/>
      <c r="EEF533" s="413"/>
      <c r="EEG533" s="413"/>
      <c r="EEH533" s="413"/>
      <c r="EEI533" s="413"/>
      <c r="EEJ533" s="413"/>
      <c r="EEK533" s="413"/>
      <c r="EEL533" s="414"/>
      <c r="EEM533" s="414"/>
      <c r="EEN533" s="413"/>
      <c r="EEO533" s="413"/>
      <c r="EEP533" s="414"/>
      <c r="EEQ533" s="414"/>
      <c r="EER533" s="413"/>
      <c r="EES533" s="413"/>
      <c r="EET533" s="413"/>
      <c r="EEU533" s="413"/>
      <c r="EEV533" s="413"/>
      <c r="EEW533" s="407"/>
      <c r="EEX533" s="439"/>
      <c r="EEY533" s="413"/>
      <c r="EEZ533" s="413"/>
      <c r="EFA533" s="413"/>
      <c r="EFB533" s="413"/>
      <c r="EFC533" s="413"/>
      <c r="EFD533" s="413"/>
      <c r="EFE533" s="413"/>
      <c r="EFF533" s="412"/>
      <c r="EFG533" s="412"/>
      <c r="EFH533" s="412"/>
      <c r="EFI533" s="412"/>
      <c r="EFJ533" s="412"/>
      <c r="EFK533" s="412"/>
      <c r="EFL533" s="412"/>
      <c r="EFM533" s="412"/>
      <c r="EFN533" s="412"/>
      <c r="EFO533" s="412"/>
      <c r="EFP533" s="412"/>
      <c r="EFQ533" s="412"/>
      <c r="EFR533" s="412"/>
      <c r="EFS533" s="412"/>
      <c r="EFT533" s="412"/>
      <c r="EFU533" s="412"/>
      <c r="EFV533" s="412"/>
      <c r="EFW533" s="412"/>
      <c r="EFX533" s="412"/>
      <c r="EFY533" s="412"/>
      <c r="EFZ533" s="412"/>
      <c r="EGA533" s="412"/>
      <c r="EGB533" s="412"/>
      <c r="EGC533" s="412"/>
      <c r="EGD533" s="412"/>
      <c r="EGE533" s="412"/>
      <c r="EGF533" s="412"/>
      <c r="EGG533" s="412"/>
      <c r="EGH533" s="412"/>
      <c r="EGI533" s="412"/>
      <c r="EGJ533" s="412"/>
      <c r="EGK533" s="412"/>
      <c r="EGL533" s="412"/>
      <c r="EGM533" s="412"/>
      <c r="EGN533" s="412"/>
      <c r="EGO533" s="412"/>
      <c r="EGP533" s="412"/>
      <c r="EGQ533" s="412"/>
      <c r="EGR533" s="412"/>
      <c r="EGS533" s="412"/>
      <c r="EGT533" s="412"/>
      <c r="EGU533" s="412"/>
      <c r="EGV533" s="412"/>
      <c r="EGW533" s="412"/>
      <c r="EGX533" s="413"/>
      <c r="EGY533" s="413"/>
      <c r="EGZ533" s="413"/>
      <c r="EHA533" s="413"/>
      <c r="EHB533" s="413"/>
      <c r="EHC533" s="413"/>
      <c r="EHD533" s="413"/>
      <c r="EHE533" s="413"/>
      <c r="EHF533" s="413"/>
      <c r="EHG533" s="413"/>
      <c r="EHH533" s="413"/>
      <c r="EHI533" s="413"/>
      <c r="EHJ533" s="413"/>
      <c r="EHK533" s="413"/>
      <c r="EHL533" s="413"/>
      <c r="EHM533" s="413"/>
      <c r="EHN533" s="413"/>
      <c r="EHO533" s="413"/>
      <c r="EHP533" s="413"/>
      <c r="EHQ533" s="413"/>
      <c r="EHR533" s="413"/>
      <c r="EHS533" s="413"/>
      <c r="EHT533" s="413"/>
      <c r="EHU533" s="413"/>
      <c r="EHV533" s="414"/>
      <c r="EHW533" s="414"/>
      <c r="EHX533" s="414"/>
      <c r="EHY533" s="414"/>
      <c r="EHZ533" s="414"/>
      <c r="EIA533" s="413"/>
      <c r="EIB533" s="413"/>
      <c r="EIC533" s="414"/>
      <c r="EID533" s="414"/>
      <c r="EIE533" s="413"/>
      <c r="EIF533" s="413"/>
      <c r="EIG533" s="414"/>
      <c r="EIH533" s="414"/>
      <c r="EII533" s="413"/>
      <c r="EIJ533" s="413"/>
      <c r="EIK533" s="413"/>
      <c r="EIL533" s="413"/>
      <c r="EIM533" s="413"/>
      <c r="EIN533" s="413"/>
      <c r="EIO533" s="413"/>
      <c r="EIP533" s="414"/>
      <c r="EIQ533" s="414"/>
      <c r="EIR533" s="413"/>
      <c r="EIS533" s="413"/>
      <c r="EIT533" s="414"/>
      <c r="EIU533" s="414"/>
      <c r="EIV533" s="413"/>
      <c r="EIW533" s="413"/>
      <c r="EIX533" s="413"/>
      <c r="EIY533" s="413"/>
      <c r="EIZ533" s="413"/>
      <c r="EJA533" s="407"/>
      <c r="EJB533" s="439"/>
      <c r="EJC533" s="413"/>
      <c r="EJD533" s="413"/>
      <c r="EJE533" s="413"/>
      <c r="EJF533" s="413"/>
      <c r="EJG533" s="413"/>
      <c r="EJH533" s="413"/>
      <c r="EJI533" s="413"/>
      <c r="EJJ533" s="412"/>
      <c r="EJK533" s="412"/>
      <c r="EJL533" s="412"/>
      <c r="EJM533" s="412"/>
      <c r="EJN533" s="412"/>
      <c r="EJO533" s="412"/>
      <c r="EJP533" s="412"/>
      <c r="EJQ533" s="412"/>
      <c r="EJR533" s="412"/>
      <c r="EJS533" s="412"/>
      <c r="EJT533" s="412"/>
      <c r="EJU533" s="412"/>
      <c r="EJV533" s="412"/>
      <c r="EJW533" s="412"/>
      <c r="EJX533" s="412"/>
      <c r="EJY533" s="412"/>
      <c r="EJZ533" s="412"/>
      <c r="EKA533" s="412"/>
      <c r="EKB533" s="412"/>
      <c r="EKC533" s="412"/>
      <c r="EKD533" s="412"/>
      <c r="EKE533" s="412"/>
      <c r="EKF533" s="412"/>
      <c r="EKG533" s="412"/>
      <c r="EKH533" s="412"/>
      <c r="EKI533" s="412"/>
      <c r="EKJ533" s="412"/>
      <c r="EKK533" s="412"/>
      <c r="EKL533" s="412"/>
      <c r="EKM533" s="412"/>
      <c r="EKN533" s="412"/>
      <c r="EKO533" s="412"/>
      <c r="EKP533" s="412"/>
      <c r="EKQ533" s="412"/>
      <c r="EKR533" s="412"/>
      <c r="EKS533" s="412"/>
      <c r="EKT533" s="412"/>
      <c r="EKU533" s="412"/>
      <c r="EKV533" s="412"/>
      <c r="EKW533" s="412"/>
      <c r="EKX533" s="412"/>
      <c r="EKY533" s="412"/>
      <c r="EKZ533" s="412"/>
      <c r="ELA533" s="412"/>
      <c r="ELB533" s="413"/>
      <c r="ELC533" s="413"/>
      <c r="ELD533" s="413"/>
      <c r="ELE533" s="413"/>
      <c r="ELF533" s="413"/>
      <c r="ELG533" s="413"/>
      <c r="ELH533" s="413"/>
      <c r="ELI533" s="413"/>
      <c r="ELJ533" s="413"/>
      <c r="ELK533" s="413"/>
      <c r="ELL533" s="413"/>
      <c r="ELM533" s="413"/>
      <c r="ELN533" s="413"/>
      <c r="ELO533" s="413"/>
      <c r="ELP533" s="413"/>
      <c r="ELQ533" s="413"/>
      <c r="ELR533" s="413"/>
      <c r="ELS533" s="413"/>
      <c r="ELT533" s="413"/>
      <c r="ELU533" s="413"/>
      <c r="ELV533" s="413"/>
      <c r="ELW533" s="413"/>
      <c r="ELX533" s="413"/>
      <c r="ELY533" s="413"/>
      <c r="ELZ533" s="414"/>
      <c r="EMA533" s="414"/>
      <c r="EMB533" s="414"/>
      <c r="EMC533" s="414"/>
      <c r="EMD533" s="414"/>
      <c r="EME533" s="413"/>
      <c r="EMF533" s="413"/>
      <c r="EMG533" s="414"/>
      <c r="EMH533" s="414"/>
      <c r="EMI533" s="413"/>
      <c r="EMJ533" s="413"/>
      <c r="EMK533" s="414"/>
      <c r="EML533" s="414"/>
      <c r="EMM533" s="413"/>
      <c r="EMN533" s="413"/>
      <c r="EMO533" s="413"/>
      <c r="EMP533" s="413"/>
      <c r="EMQ533" s="413"/>
      <c r="EMR533" s="413"/>
      <c r="EMS533" s="413"/>
      <c r="EMT533" s="414"/>
      <c r="EMU533" s="414"/>
      <c r="EMV533" s="413"/>
      <c r="EMW533" s="413"/>
      <c r="EMX533" s="414"/>
      <c r="EMY533" s="414"/>
      <c r="EMZ533" s="413"/>
      <c r="ENA533" s="413"/>
      <c r="ENB533" s="413"/>
      <c r="ENC533" s="413"/>
      <c r="END533" s="413"/>
      <c r="ENE533" s="407"/>
      <c r="ENF533" s="439"/>
      <c r="ENG533" s="413"/>
      <c r="ENH533" s="413"/>
      <c r="ENI533" s="413"/>
      <c r="ENJ533" s="413"/>
      <c r="ENK533" s="413"/>
      <c r="ENL533" s="413"/>
      <c r="ENM533" s="413"/>
      <c r="ENN533" s="412"/>
      <c r="ENO533" s="412"/>
      <c r="ENP533" s="412"/>
      <c r="ENQ533" s="412"/>
      <c r="ENR533" s="412"/>
      <c r="ENS533" s="412"/>
      <c r="ENT533" s="412"/>
      <c r="ENU533" s="412"/>
      <c r="ENV533" s="412"/>
      <c r="ENW533" s="412"/>
      <c r="ENX533" s="412"/>
      <c r="ENY533" s="412"/>
      <c r="ENZ533" s="412"/>
      <c r="EOA533" s="412"/>
      <c r="EOB533" s="412"/>
      <c r="EOC533" s="412"/>
      <c r="EOD533" s="412"/>
      <c r="EOE533" s="412"/>
      <c r="EOF533" s="412"/>
      <c r="EOG533" s="412"/>
      <c r="EOH533" s="412"/>
      <c r="EOI533" s="412"/>
      <c r="EOJ533" s="412"/>
      <c r="EOK533" s="412"/>
      <c r="EOL533" s="412"/>
      <c r="EOM533" s="412"/>
      <c r="EON533" s="412"/>
      <c r="EOO533" s="412"/>
      <c r="EOP533" s="412"/>
      <c r="EOQ533" s="412"/>
      <c r="EOR533" s="412"/>
      <c r="EOS533" s="412"/>
      <c r="EOT533" s="412"/>
      <c r="EOU533" s="412"/>
      <c r="EOV533" s="412"/>
      <c r="EOW533" s="412"/>
      <c r="EOX533" s="412"/>
      <c r="EOY533" s="412"/>
      <c r="EOZ533" s="412"/>
      <c r="EPA533" s="412"/>
      <c r="EPB533" s="412"/>
      <c r="EPC533" s="412"/>
      <c r="EPD533" s="412"/>
      <c r="EPE533" s="412"/>
      <c r="EPF533" s="413"/>
      <c r="EPG533" s="413"/>
      <c r="EPH533" s="413"/>
      <c r="EPI533" s="413"/>
      <c r="EPJ533" s="413"/>
      <c r="EPK533" s="413"/>
      <c r="EPL533" s="413"/>
      <c r="EPM533" s="413"/>
      <c r="EPN533" s="413"/>
      <c r="EPO533" s="413"/>
      <c r="EPP533" s="413"/>
      <c r="EPQ533" s="413"/>
      <c r="EPR533" s="413"/>
      <c r="EPS533" s="413"/>
      <c r="EPT533" s="413"/>
      <c r="EPU533" s="413"/>
      <c r="EPV533" s="413"/>
      <c r="EPW533" s="413"/>
      <c r="EPX533" s="413"/>
      <c r="EPY533" s="413"/>
      <c r="EPZ533" s="413"/>
      <c r="EQA533" s="413"/>
      <c r="EQB533" s="413"/>
      <c r="EQC533" s="413"/>
      <c r="EQD533" s="414"/>
      <c r="EQE533" s="414"/>
      <c r="EQF533" s="414"/>
      <c r="EQG533" s="414"/>
      <c r="EQH533" s="414"/>
      <c r="EQI533" s="413"/>
      <c r="EQJ533" s="413"/>
      <c r="EQK533" s="414"/>
      <c r="EQL533" s="414"/>
      <c r="EQM533" s="413"/>
      <c r="EQN533" s="413"/>
      <c r="EQO533" s="414"/>
      <c r="EQP533" s="414"/>
      <c r="EQQ533" s="413"/>
      <c r="EQR533" s="413"/>
      <c r="EQS533" s="413"/>
      <c r="EQT533" s="413"/>
      <c r="EQU533" s="413"/>
      <c r="EQV533" s="413"/>
      <c r="EQW533" s="413"/>
      <c r="EQX533" s="414"/>
      <c r="EQY533" s="414"/>
      <c r="EQZ533" s="413"/>
      <c r="ERA533" s="413"/>
      <c r="ERB533" s="414"/>
      <c r="ERC533" s="414"/>
      <c r="ERD533" s="413"/>
      <c r="ERE533" s="413"/>
      <c r="ERF533" s="413"/>
      <c r="ERG533" s="413"/>
      <c r="ERH533" s="413"/>
      <c r="ERI533" s="407"/>
      <c r="ERJ533" s="439"/>
      <c r="ERK533" s="413"/>
      <c r="ERL533" s="413"/>
      <c r="ERM533" s="413"/>
      <c r="ERN533" s="413"/>
      <c r="ERO533" s="413"/>
      <c r="ERP533" s="413"/>
      <c r="ERQ533" s="413"/>
      <c r="ERR533" s="412"/>
      <c r="ERS533" s="412"/>
      <c r="ERT533" s="412"/>
      <c r="ERU533" s="412"/>
      <c r="ERV533" s="412"/>
      <c r="ERW533" s="412"/>
      <c r="ERX533" s="412"/>
      <c r="ERY533" s="412"/>
      <c r="ERZ533" s="412"/>
      <c r="ESA533" s="412"/>
      <c r="ESB533" s="412"/>
      <c r="ESC533" s="412"/>
      <c r="ESD533" s="412"/>
      <c r="ESE533" s="412"/>
      <c r="ESF533" s="412"/>
      <c r="ESG533" s="412"/>
      <c r="ESH533" s="412"/>
      <c r="ESI533" s="412"/>
      <c r="ESJ533" s="412"/>
      <c r="ESK533" s="412"/>
      <c r="ESL533" s="412"/>
      <c r="ESM533" s="412"/>
      <c r="ESN533" s="412"/>
      <c r="ESO533" s="412"/>
      <c r="ESP533" s="412"/>
      <c r="ESQ533" s="412"/>
      <c r="ESR533" s="412"/>
      <c r="ESS533" s="412"/>
      <c r="EST533" s="412"/>
      <c r="ESU533" s="412"/>
      <c r="ESV533" s="412"/>
      <c r="ESW533" s="412"/>
      <c r="ESX533" s="412"/>
      <c r="ESY533" s="412"/>
      <c r="ESZ533" s="412"/>
      <c r="ETA533" s="412"/>
      <c r="ETB533" s="412"/>
      <c r="ETC533" s="412"/>
      <c r="ETD533" s="412"/>
      <c r="ETE533" s="412"/>
      <c r="ETF533" s="412"/>
      <c r="ETG533" s="412"/>
      <c r="ETH533" s="412"/>
      <c r="ETI533" s="412"/>
      <c r="ETJ533" s="413"/>
      <c r="ETK533" s="413"/>
      <c r="ETL533" s="413"/>
      <c r="ETM533" s="413"/>
      <c r="ETN533" s="413"/>
      <c r="ETO533" s="413"/>
      <c r="ETP533" s="413"/>
      <c r="ETQ533" s="413"/>
      <c r="ETR533" s="413"/>
      <c r="ETS533" s="413"/>
      <c r="ETT533" s="413"/>
      <c r="ETU533" s="413"/>
      <c r="ETV533" s="413"/>
      <c r="ETW533" s="413"/>
      <c r="ETX533" s="413"/>
      <c r="ETY533" s="413"/>
      <c r="ETZ533" s="413"/>
      <c r="EUA533" s="413"/>
      <c r="EUB533" s="413"/>
      <c r="EUC533" s="413"/>
      <c r="EUD533" s="413"/>
      <c r="EUE533" s="413"/>
      <c r="EUF533" s="413"/>
      <c r="EUG533" s="413"/>
      <c r="EUH533" s="414"/>
      <c r="EUI533" s="414"/>
      <c r="EUJ533" s="414"/>
      <c r="EUK533" s="414"/>
      <c r="EUL533" s="414"/>
      <c r="EUM533" s="413"/>
      <c r="EUN533" s="413"/>
      <c r="EUO533" s="414"/>
      <c r="EUP533" s="414"/>
      <c r="EUQ533" s="413"/>
      <c r="EUR533" s="413"/>
      <c r="EUS533" s="414"/>
      <c r="EUT533" s="414"/>
      <c r="EUU533" s="413"/>
      <c r="EUV533" s="413"/>
      <c r="EUW533" s="413"/>
      <c r="EUX533" s="413"/>
      <c r="EUY533" s="413"/>
      <c r="EUZ533" s="413"/>
      <c r="EVA533" s="413"/>
      <c r="EVB533" s="414"/>
      <c r="EVC533" s="414"/>
      <c r="EVD533" s="413"/>
      <c r="EVE533" s="413"/>
      <c r="EVF533" s="414"/>
      <c r="EVG533" s="414"/>
      <c r="EVH533" s="413"/>
      <c r="EVI533" s="413"/>
      <c r="EVJ533" s="413"/>
      <c r="EVK533" s="413"/>
      <c r="EVL533" s="413"/>
      <c r="EVM533" s="407"/>
      <c r="EVN533" s="439"/>
      <c r="EVO533" s="413"/>
      <c r="EVP533" s="413"/>
      <c r="EVQ533" s="413"/>
      <c r="EVR533" s="413"/>
      <c r="EVS533" s="413"/>
      <c r="EVT533" s="413"/>
      <c r="EVU533" s="413"/>
      <c r="EVV533" s="412"/>
      <c r="EVW533" s="412"/>
      <c r="EVX533" s="412"/>
      <c r="EVY533" s="412"/>
      <c r="EVZ533" s="412"/>
      <c r="EWA533" s="412"/>
      <c r="EWB533" s="412"/>
      <c r="EWC533" s="412"/>
      <c r="EWD533" s="412"/>
      <c r="EWE533" s="412"/>
      <c r="EWF533" s="412"/>
      <c r="EWG533" s="412"/>
      <c r="EWH533" s="412"/>
      <c r="EWI533" s="412"/>
      <c r="EWJ533" s="412"/>
      <c r="EWK533" s="412"/>
      <c r="EWL533" s="412"/>
      <c r="EWM533" s="412"/>
      <c r="EWN533" s="412"/>
      <c r="EWO533" s="412"/>
      <c r="EWP533" s="412"/>
      <c r="EWQ533" s="412"/>
      <c r="EWR533" s="412"/>
      <c r="EWS533" s="412"/>
      <c r="EWT533" s="412"/>
      <c r="EWU533" s="412"/>
      <c r="EWV533" s="412"/>
      <c r="EWW533" s="412"/>
      <c r="EWX533" s="412"/>
      <c r="EWY533" s="412"/>
      <c r="EWZ533" s="412"/>
      <c r="EXA533" s="412"/>
      <c r="EXB533" s="412"/>
      <c r="EXC533" s="412"/>
      <c r="EXD533" s="412"/>
      <c r="EXE533" s="412"/>
      <c r="EXF533" s="412"/>
      <c r="EXG533" s="412"/>
      <c r="EXH533" s="412"/>
      <c r="EXI533" s="412"/>
      <c r="EXJ533" s="412"/>
      <c r="EXK533" s="412"/>
      <c r="EXL533" s="412"/>
      <c r="EXM533" s="412"/>
      <c r="EXN533" s="413"/>
      <c r="EXO533" s="413"/>
      <c r="EXP533" s="413"/>
      <c r="EXQ533" s="413"/>
      <c r="EXR533" s="413"/>
      <c r="EXS533" s="413"/>
      <c r="EXT533" s="413"/>
      <c r="EXU533" s="413"/>
      <c r="EXV533" s="413"/>
      <c r="EXW533" s="413"/>
      <c r="EXX533" s="413"/>
      <c r="EXY533" s="413"/>
      <c r="EXZ533" s="413"/>
      <c r="EYA533" s="413"/>
      <c r="EYB533" s="413"/>
      <c r="EYC533" s="413"/>
      <c r="EYD533" s="413"/>
      <c r="EYE533" s="413"/>
      <c r="EYF533" s="413"/>
      <c r="EYG533" s="413"/>
      <c r="EYH533" s="413"/>
      <c r="EYI533" s="413"/>
      <c r="EYJ533" s="413"/>
      <c r="EYK533" s="413"/>
      <c r="EYL533" s="414"/>
      <c r="EYM533" s="414"/>
      <c r="EYN533" s="414"/>
      <c r="EYO533" s="414"/>
      <c r="EYP533" s="414"/>
      <c r="EYQ533" s="413"/>
      <c r="EYR533" s="413"/>
      <c r="EYS533" s="414"/>
      <c r="EYT533" s="414"/>
      <c r="EYU533" s="413"/>
      <c r="EYV533" s="413"/>
      <c r="EYW533" s="414"/>
      <c r="EYX533" s="414"/>
      <c r="EYY533" s="413"/>
      <c r="EYZ533" s="413"/>
      <c r="EZA533" s="413"/>
      <c r="EZB533" s="413"/>
      <c r="EZC533" s="413"/>
      <c r="EZD533" s="413"/>
      <c r="EZE533" s="413"/>
      <c r="EZF533" s="414"/>
      <c r="EZG533" s="414"/>
      <c r="EZH533" s="413"/>
      <c r="EZI533" s="413"/>
      <c r="EZJ533" s="414"/>
      <c r="EZK533" s="414"/>
      <c r="EZL533" s="413"/>
      <c r="EZM533" s="413"/>
      <c r="EZN533" s="413"/>
      <c r="EZO533" s="413"/>
      <c r="EZP533" s="413"/>
      <c r="EZQ533" s="407"/>
      <c r="EZR533" s="439"/>
      <c r="EZS533" s="413"/>
      <c r="EZT533" s="413"/>
      <c r="EZU533" s="413"/>
      <c r="EZV533" s="413"/>
      <c r="EZW533" s="413"/>
      <c r="EZX533" s="413"/>
      <c r="EZY533" s="413"/>
      <c r="EZZ533" s="412"/>
      <c r="FAA533" s="412"/>
      <c r="FAB533" s="412"/>
      <c r="FAC533" s="412"/>
      <c r="FAD533" s="412"/>
      <c r="FAE533" s="412"/>
      <c r="FAF533" s="412"/>
      <c r="FAG533" s="412"/>
      <c r="FAH533" s="412"/>
      <c r="FAI533" s="412"/>
      <c r="FAJ533" s="412"/>
      <c r="FAK533" s="412"/>
      <c r="FAL533" s="412"/>
      <c r="FAM533" s="412"/>
      <c r="FAN533" s="412"/>
      <c r="FAO533" s="412"/>
      <c r="FAP533" s="412"/>
      <c r="FAQ533" s="412"/>
      <c r="FAR533" s="412"/>
      <c r="FAS533" s="412"/>
      <c r="FAT533" s="412"/>
      <c r="FAU533" s="412"/>
      <c r="FAV533" s="412"/>
      <c r="FAW533" s="412"/>
      <c r="FAX533" s="412"/>
      <c r="FAY533" s="412"/>
      <c r="FAZ533" s="412"/>
      <c r="FBA533" s="412"/>
      <c r="FBB533" s="412"/>
      <c r="FBC533" s="412"/>
      <c r="FBD533" s="412"/>
      <c r="FBE533" s="412"/>
      <c r="FBF533" s="412"/>
      <c r="FBG533" s="412"/>
      <c r="FBH533" s="412"/>
      <c r="FBI533" s="412"/>
      <c r="FBJ533" s="412"/>
      <c r="FBK533" s="412"/>
      <c r="FBL533" s="412"/>
      <c r="FBM533" s="412"/>
      <c r="FBN533" s="412"/>
      <c r="FBO533" s="412"/>
      <c r="FBP533" s="412"/>
      <c r="FBQ533" s="412"/>
      <c r="FBR533" s="413"/>
      <c r="FBS533" s="413"/>
      <c r="FBT533" s="413"/>
      <c r="FBU533" s="413"/>
      <c r="FBV533" s="413"/>
      <c r="FBW533" s="413"/>
      <c r="FBX533" s="413"/>
      <c r="FBY533" s="413"/>
      <c r="FBZ533" s="413"/>
      <c r="FCA533" s="413"/>
      <c r="FCB533" s="413"/>
      <c r="FCC533" s="413"/>
      <c r="FCD533" s="413"/>
      <c r="FCE533" s="413"/>
      <c r="FCF533" s="413"/>
      <c r="FCG533" s="413"/>
      <c r="FCH533" s="413"/>
      <c r="FCI533" s="413"/>
      <c r="FCJ533" s="413"/>
      <c r="FCK533" s="413"/>
      <c r="FCL533" s="413"/>
      <c r="FCM533" s="413"/>
      <c r="FCN533" s="413"/>
      <c r="FCO533" s="413"/>
      <c r="FCP533" s="414"/>
      <c r="FCQ533" s="414"/>
      <c r="FCR533" s="414"/>
      <c r="FCS533" s="414"/>
      <c r="FCT533" s="414"/>
      <c r="FCU533" s="413"/>
      <c r="FCV533" s="413"/>
      <c r="FCW533" s="414"/>
      <c r="FCX533" s="414"/>
      <c r="FCY533" s="413"/>
      <c r="FCZ533" s="413"/>
      <c r="FDA533" s="414"/>
      <c r="FDB533" s="414"/>
      <c r="FDC533" s="413"/>
      <c r="FDD533" s="413"/>
      <c r="FDE533" s="413"/>
      <c r="FDF533" s="413"/>
      <c r="FDG533" s="413"/>
      <c r="FDH533" s="413"/>
      <c r="FDI533" s="413"/>
      <c r="FDJ533" s="414"/>
      <c r="FDK533" s="414"/>
      <c r="FDL533" s="413"/>
      <c r="FDM533" s="413"/>
      <c r="FDN533" s="414"/>
      <c r="FDO533" s="414"/>
      <c r="FDP533" s="413"/>
      <c r="FDQ533" s="413"/>
      <c r="FDR533" s="413"/>
      <c r="FDS533" s="413"/>
      <c r="FDT533" s="413"/>
      <c r="FDU533" s="407"/>
      <c r="FDV533" s="439"/>
      <c r="FDW533" s="413"/>
      <c r="FDX533" s="413"/>
      <c r="FDY533" s="413"/>
      <c r="FDZ533" s="413"/>
      <c r="FEA533" s="413"/>
      <c r="FEB533" s="413"/>
      <c r="FEC533" s="413"/>
      <c r="FED533" s="412"/>
      <c r="FEE533" s="412"/>
      <c r="FEF533" s="412"/>
      <c r="FEG533" s="412"/>
      <c r="FEH533" s="412"/>
      <c r="FEI533" s="412"/>
      <c r="FEJ533" s="412"/>
      <c r="FEK533" s="412"/>
      <c r="FEL533" s="412"/>
      <c r="FEM533" s="412"/>
      <c r="FEN533" s="412"/>
      <c r="FEO533" s="412"/>
      <c r="FEP533" s="412"/>
      <c r="FEQ533" s="412"/>
      <c r="FER533" s="412"/>
      <c r="FES533" s="412"/>
      <c r="FET533" s="412"/>
      <c r="FEU533" s="412"/>
      <c r="FEV533" s="412"/>
      <c r="FEW533" s="412"/>
      <c r="FEX533" s="412"/>
      <c r="FEY533" s="412"/>
      <c r="FEZ533" s="412"/>
      <c r="FFA533" s="412"/>
      <c r="FFB533" s="412"/>
      <c r="FFC533" s="412"/>
      <c r="FFD533" s="412"/>
      <c r="FFE533" s="412"/>
      <c r="FFF533" s="412"/>
      <c r="FFG533" s="412"/>
      <c r="FFH533" s="412"/>
      <c r="FFI533" s="412"/>
      <c r="FFJ533" s="412"/>
      <c r="FFK533" s="412"/>
      <c r="FFL533" s="412"/>
      <c r="FFM533" s="412"/>
      <c r="FFN533" s="412"/>
      <c r="FFO533" s="412"/>
      <c r="FFP533" s="412"/>
      <c r="FFQ533" s="412"/>
      <c r="FFR533" s="412"/>
      <c r="FFS533" s="412"/>
      <c r="FFT533" s="412"/>
      <c r="FFU533" s="412"/>
      <c r="FFV533" s="413"/>
      <c r="FFW533" s="413"/>
      <c r="FFX533" s="413"/>
      <c r="FFY533" s="413"/>
      <c r="FFZ533" s="413"/>
      <c r="FGA533" s="413"/>
      <c r="FGB533" s="413"/>
      <c r="FGC533" s="413"/>
      <c r="FGD533" s="413"/>
      <c r="FGE533" s="413"/>
      <c r="FGF533" s="413"/>
      <c r="FGG533" s="413"/>
      <c r="FGH533" s="413"/>
      <c r="FGI533" s="413"/>
      <c r="FGJ533" s="413"/>
      <c r="FGK533" s="413"/>
      <c r="FGL533" s="413"/>
      <c r="FGM533" s="413"/>
      <c r="FGN533" s="413"/>
      <c r="FGO533" s="413"/>
      <c r="FGP533" s="413"/>
      <c r="FGQ533" s="413"/>
      <c r="FGR533" s="413"/>
      <c r="FGS533" s="413"/>
      <c r="FGT533" s="414"/>
      <c r="FGU533" s="414"/>
      <c r="FGV533" s="414"/>
      <c r="FGW533" s="414"/>
      <c r="FGX533" s="414"/>
      <c r="FGY533" s="413"/>
      <c r="FGZ533" s="413"/>
      <c r="FHA533" s="414"/>
      <c r="FHB533" s="414"/>
      <c r="FHC533" s="413"/>
      <c r="FHD533" s="413"/>
      <c r="FHE533" s="414"/>
      <c r="FHF533" s="414"/>
      <c r="FHG533" s="413"/>
      <c r="FHH533" s="413"/>
      <c r="FHI533" s="413"/>
      <c r="FHJ533" s="413"/>
      <c r="FHK533" s="413"/>
      <c r="FHL533" s="413"/>
      <c r="FHM533" s="413"/>
      <c r="FHN533" s="414"/>
      <c r="FHO533" s="414"/>
      <c r="FHP533" s="413"/>
      <c r="FHQ533" s="413"/>
      <c r="FHR533" s="414"/>
      <c r="FHS533" s="414"/>
      <c r="FHT533" s="413"/>
      <c r="FHU533" s="413"/>
      <c r="FHV533" s="413"/>
      <c r="FHW533" s="413"/>
      <c r="FHX533" s="413"/>
      <c r="FHY533" s="407"/>
      <c r="FHZ533" s="439"/>
      <c r="FIA533" s="413"/>
      <c r="FIB533" s="413"/>
      <c r="FIC533" s="413"/>
      <c r="FID533" s="413"/>
      <c r="FIE533" s="413"/>
      <c r="FIF533" s="413"/>
      <c r="FIG533" s="413"/>
      <c r="FIH533" s="412"/>
      <c r="FII533" s="412"/>
      <c r="FIJ533" s="412"/>
      <c r="FIK533" s="412"/>
      <c r="FIL533" s="412"/>
      <c r="FIM533" s="412"/>
      <c r="FIN533" s="412"/>
      <c r="FIO533" s="412"/>
      <c r="FIP533" s="412"/>
      <c r="FIQ533" s="412"/>
      <c r="FIR533" s="412"/>
      <c r="FIS533" s="412"/>
      <c r="FIT533" s="412"/>
      <c r="FIU533" s="412"/>
      <c r="FIV533" s="412"/>
      <c r="FIW533" s="412"/>
      <c r="FIX533" s="412"/>
      <c r="FIY533" s="412"/>
      <c r="FIZ533" s="412"/>
      <c r="FJA533" s="412"/>
      <c r="FJB533" s="412"/>
      <c r="FJC533" s="412"/>
      <c r="FJD533" s="412"/>
      <c r="FJE533" s="412"/>
      <c r="FJF533" s="412"/>
      <c r="FJG533" s="412"/>
      <c r="FJH533" s="412"/>
      <c r="FJI533" s="412"/>
      <c r="FJJ533" s="412"/>
      <c r="FJK533" s="412"/>
      <c r="FJL533" s="412"/>
      <c r="FJM533" s="412"/>
      <c r="FJN533" s="412"/>
      <c r="FJO533" s="412"/>
      <c r="FJP533" s="412"/>
      <c r="FJQ533" s="412"/>
      <c r="FJR533" s="412"/>
      <c r="FJS533" s="412"/>
      <c r="FJT533" s="412"/>
      <c r="FJU533" s="412"/>
      <c r="FJV533" s="412"/>
      <c r="FJW533" s="412"/>
      <c r="FJX533" s="412"/>
      <c r="FJY533" s="412"/>
      <c r="FJZ533" s="413"/>
      <c r="FKA533" s="413"/>
      <c r="FKB533" s="413"/>
      <c r="FKC533" s="413"/>
      <c r="FKD533" s="413"/>
      <c r="FKE533" s="413"/>
      <c r="FKF533" s="413"/>
      <c r="FKG533" s="413"/>
      <c r="FKH533" s="413"/>
      <c r="FKI533" s="413"/>
      <c r="FKJ533" s="413"/>
      <c r="FKK533" s="413"/>
      <c r="FKL533" s="413"/>
      <c r="FKM533" s="413"/>
      <c r="FKN533" s="413"/>
      <c r="FKO533" s="413"/>
      <c r="FKP533" s="413"/>
      <c r="FKQ533" s="413"/>
      <c r="FKR533" s="413"/>
      <c r="FKS533" s="413"/>
      <c r="FKT533" s="413"/>
      <c r="FKU533" s="413"/>
      <c r="FKV533" s="413"/>
      <c r="FKW533" s="413"/>
      <c r="FKX533" s="414"/>
      <c r="FKY533" s="414"/>
      <c r="FKZ533" s="414"/>
      <c r="FLA533" s="414"/>
      <c r="FLB533" s="414"/>
      <c r="FLC533" s="413"/>
      <c r="FLD533" s="413"/>
      <c r="FLE533" s="414"/>
      <c r="FLF533" s="414"/>
      <c r="FLG533" s="413"/>
      <c r="FLH533" s="413"/>
      <c r="FLI533" s="414"/>
      <c r="FLJ533" s="414"/>
      <c r="FLK533" s="413"/>
      <c r="FLL533" s="413"/>
      <c r="FLM533" s="413"/>
      <c r="FLN533" s="413"/>
      <c r="FLO533" s="413"/>
      <c r="FLP533" s="413"/>
      <c r="FLQ533" s="413"/>
      <c r="FLR533" s="414"/>
      <c r="FLS533" s="414"/>
      <c r="FLT533" s="413"/>
      <c r="FLU533" s="413"/>
      <c r="FLV533" s="414"/>
      <c r="FLW533" s="414"/>
      <c r="FLX533" s="413"/>
      <c r="FLY533" s="413"/>
      <c r="FLZ533" s="413"/>
      <c r="FMA533" s="413"/>
      <c r="FMB533" s="413"/>
      <c r="FMC533" s="407"/>
      <c r="FMD533" s="439"/>
      <c r="FME533" s="413"/>
      <c r="FMF533" s="413"/>
      <c r="FMG533" s="413"/>
      <c r="FMH533" s="413"/>
      <c r="FMI533" s="413"/>
      <c r="FMJ533" s="413"/>
      <c r="FMK533" s="413"/>
      <c r="FML533" s="412"/>
      <c r="FMM533" s="412"/>
      <c r="FMN533" s="412"/>
      <c r="FMO533" s="412"/>
      <c r="FMP533" s="412"/>
      <c r="FMQ533" s="412"/>
      <c r="FMR533" s="412"/>
      <c r="FMS533" s="412"/>
      <c r="FMT533" s="412"/>
      <c r="FMU533" s="412"/>
      <c r="FMV533" s="412"/>
      <c r="FMW533" s="412"/>
      <c r="FMX533" s="412"/>
      <c r="FMY533" s="412"/>
      <c r="FMZ533" s="412"/>
      <c r="FNA533" s="412"/>
      <c r="FNB533" s="412"/>
      <c r="FNC533" s="412"/>
      <c r="FND533" s="412"/>
      <c r="FNE533" s="412"/>
      <c r="FNF533" s="412"/>
      <c r="FNG533" s="412"/>
      <c r="FNH533" s="412"/>
      <c r="FNI533" s="412"/>
      <c r="FNJ533" s="412"/>
      <c r="FNK533" s="412"/>
      <c r="FNL533" s="412"/>
      <c r="FNM533" s="412"/>
      <c r="FNN533" s="412"/>
      <c r="FNO533" s="412"/>
      <c r="FNP533" s="412"/>
      <c r="FNQ533" s="412"/>
      <c r="FNR533" s="412"/>
      <c r="FNS533" s="412"/>
      <c r="FNT533" s="412"/>
      <c r="FNU533" s="412"/>
      <c r="FNV533" s="412"/>
      <c r="FNW533" s="412"/>
      <c r="FNX533" s="412"/>
      <c r="FNY533" s="412"/>
      <c r="FNZ533" s="412"/>
      <c r="FOA533" s="412"/>
      <c r="FOB533" s="412"/>
      <c r="FOC533" s="412"/>
      <c r="FOD533" s="413"/>
      <c r="FOE533" s="413"/>
      <c r="FOF533" s="413"/>
      <c r="FOG533" s="413"/>
      <c r="FOH533" s="413"/>
      <c r="FOI533" s="413"/>
      <c r="FOJ533" s="413"/>
      <c r="FOK533" s="413"/>
      <c r="FOL533" s="413"/>
      <c r="FOM533" s="413"/>
      <c r="FON533" s="413"/>
      <c r="FOO533" s="413"/>
      <c r="FOP533" s="413"/>
      <c r="FOQ533" s="413"/>
      <c r="FOR533" s="413"/>
      <c r="FOS533" s="413"/>
      <c r="FOT533" s="413"/>
      <c r="FOU533" s="413"/>
      <c r="FOV533" s="413"/>
      <c r="FOW533" s="413"/>
      <c r="FOX533" s="413"/>
      <c r="FOY533" s="413"/>
      <c r="FOZ533" s="413"/>
      <c r="FPA533" s="413"/>
      <c r="FPB533" s="414"/>
      <c r="FPC533" s="414"/>
      <c r="FPD533" s="414"/>
      <c r="FPE533" s="414"/>
      <c r="FPF533" s="414"/>
      <c r="FPG533" s="413"/>
      <c r="FPH533" s="413"/>
      <c r="FPI533" s="414"/>
      <c r="FPJ533" s="414"/>
      <c r="FPK533" s="413"/>
      <c r="FPL533" s="413"/>
      <c r="FPM533" s="414"/>
      <c r="FPN533" s="414"/>
      <c r="FPO533" s="413"/>
      <c r="FPP533" s="413"/>
      <c r="FPQ533" s="413"/>
      <c r="FPR533" s="413"/>
      <c r="FPS533" s="413"/>
      <c r="FPT533" s="413"/>
      <c r="FPU533" s="413"/>
      <c r="FPV533" s="414"/>
      <c r="FPW533" s="414"/>
      <c r="FPX533" s="413"/>
      <c r="FPY533" s="413"/>
      <c r="FPZ533" s="414"/>
      <c r="FQA533" s="414"/>
      <c r="FQB533" s="413"/>
      <c r="FQC533" s="413"/>
      <c r="FQD533" s="413"/>
      <c r="FQE533" s="413"/>
      <c r="FQF533" s="413"/>
      <c r="FQG533" s="407"/>
      <c r="FQH533" s="439"/>
      <c r="FQI533" s="413"/>
      <c r="FQJ533" s="413"/>
      <c r="FQK533" s="413"/>
      <c r="FQL533" s="413"/>
      <c r="FQM533" s="413"/>
      <c r="FQN533" s="413"/>
      <c r="FQO533" s="413"/>
      <c r="FQP533" s="412"/>
      <c r="FQQ533" s="412"/>
      <c r="FQR533" s="412"/>
      <c r="FQS533" s="412"/>
      <c r="FQT533" s="412"/>
      <c r="FQU533" s="412"/>
      <c r="FQV533" s="412"/>
      <c r="FQW533" s="412"/>
      <c r="FQX533" s="412"/>
      <c r="FQY533" s="412"/>
      <c r="FQZ533" s="412"/>
      <c r="FRA533" s="412"/>
      <c r="FRB533" s="412"/>
      <c r="FRC533" s="412"/>
      <c r="FRD533" s="412"/>
      <c r="FRE533" s="412"/>
      <c r="FRF533" s="412"/>
      <c r="FRG533" s="412"/>
      <c r="FRH533" s="412"/>
      <c r="FRI533" s="412"/>
      <c r="FRJ533" s="412"/>
      <c r="FRK533" s="412"/>
      <c r="FRL533" s="412"/>
      <c r="FRM533" s="412"/>
      <c r="FRN533" s="412"/>
      <c r="FRO533" s="412"/>
      <c r="FRP533" s="412"/>
      <c r="FRQ533" s="412"/>
      <c r="FRR533" s="412"/>
      <c r="FRS533" s="412"/>
      <c r="FRT533" s="412"/>
      <c r="FRU533" s="412"/>
      <c r="FRV533" s="412"/>
      <c r="FRW533" s="412"/>
      <c r="FRX533" s="412"/>
      <c r="FRY533" s="412"/>
      <c r="FRZ533" s="412"/>
      <c r="FSA533" s="412"/>
      <c r="FSB533" s="412"/>
      <c r="FSC533" s="412"/>
      <c r="FSD533" s="412"/>
      <c r="FSE533" s="412"/>
      <c r="FSF533" s="412"/>
      <c r="FSG533" s="412"/>
      <c r="FSH533" s="413"/>
      <c r="FSI533" s="413"/>
      <c r="FSJ533" s="413"/>
      <c r="FSK533" s="413"/>
      <c r="FSL533" s="413"/>
      <c r="FSM533" s="413"/>
      <c r="FSN533" s="413"/>
      <c r="FSO533" s="413"/>
      <c r="FSP533" s="413"/>
      <c r="FSQ533" s="413"/>
      <c r="FSR533" s="413"/>
      <c r="FSS533" s="413"/>
      <c r="FST533" s="413"/>
      <c r="FSU533" s="413"/>
      <c r="FSV533" s="413"/>
      <c r="FSW533" s="413"/>
      <c r="FSX533" s="413"/>
      <c r="FSY533" s="413"/>
      <c r="FSZ533" s="413"/>
      <c r="FTA533" s="413"/>
      <c r="FTB533" s="413"/>
      <c r="FTC533" s="413"/>
      <c r="FTD533" s="413"/>
      <c r="FTE533" s="413"/>
      <c r="FTF533" s="414"/>
      <c r="FTG533" s="414"/>
      <c r="FTH533" s="414"/>
      <c r="FTI533" s="414"/>
      <c r="FTJ533" s="414"/>
      <c r="FTK533" s="413"/>
      <c r="FTL533" s="413"/>
      <c r="FTM533" s="414"/>
      <c r="FTN533" s="414"/>
      <c r="FTO533" s="413"/>
      <c r="FTP533" s="413"/>
      <c r="FTQ533" s="414"/>
      <c r="FTR533" s="414"/>
      <c r="FTS533" s="413"/>
      <c r="FTT533" s="413"/>
      <c r="FTU533" s="413"/>
      <c r="FTV533" s="413"/>
      <c r="FTW533" s="413"/>
      <c r="FTX533" s="413"/>
      <c r="FTY533" s="413"/>
      <c r="FTZ533" s="414"/>
      <c r="FUA533" s="414"/>
      <c r="FUB533" s="413"/>
      <c r="FUC533" s="413"/>
      <c r="FUD533" s="414"/>
      <c r="FUE533" s="414"/>
      <c r="FUF533" s="413"/>
      <c r="FUG533" s="413"/>
      <c r="FUH533" s="413"/>
      <c r="FUI533" s="413"/>
      <c r="FUJ533" s="413"/>
      <c r="FUK533" s="407"/>
      <c r="FUL533" s="439"/>
      <c r="FUM533" s="413"/>
      <c r="FUN533" s="413"/>
      <c r="FUO533" s="413"/>
      <c r="FUP533" s="413"/>
      <c r="FUQ533" s="413"/>
      <c r="FUR533" s="413"/>
      <c r="FUS533" s="413"/>
      <c r="FUT533" s="412"/>
      <c r="FUU533" s="412"/>
      <c r="FUV533" s="412"/>
      <c r="FUW533" s="412"/>
      <c r="FUX533" s="412"/>
      <c r="FUY533" s="412"/>
      <c r="FUZ533" s="412"/>
      <c r="FVA533" s="412"/>
      <c r="FVB533" s="412"/>
      <c r="FVC533" s="412"/>
      <c r="FVD533" s="412"/>
      <c r="FVE533" s="412"/>
      <c r="FVF533" s="412"/>
      <c r="FVG533" s="412"/>
      <c r="FVH533" s="412"/>
      <c r="FVI533" s="412"/>
      <c r="FVJ533" s="412"/>
      <c r="FVK533" s="412"/>
      <c r="FVL533" s="412"/>
      <c r="FVM533" s="412"/>
      <c r="FVN533" s="412"/>
      <c r="FVO533" s="412"/>
      <c r="FVP533" s="412"/>
      <c r="FVQ533" s="412"/>
      <c r="FVR533" s="412"/>
      <c r="FVS533" s="412"/>
      <c r="FVT533" s="412"/>
      <c r="FVU533" s="412"/>
      <c r="FVV533" s="412"/>
      <c r="FVW533" s="412"/>
      <c r="FVX533" s="412"/>
      <c r="FVY533" s="412"/>
      <c r="FVZ533" s="412"/>
      <c r="FWA533" s="412"/>
      <c r="FWB533" s="412"/>
      <c r="FWC533" s="412"/>
      <c r="FWD533" s="412"/>
      <c r="FWE533" s="412"/>
      <c r="FWF533" s="412"/>
      <c r="FWG533" s="412"/>
      <c r="FWH533" s="412"/>
      <c r="FWI533" s="412"/>
      <c r="FWJ533" s="412"/>
      <c r="FWK533" s="412"/>
      <c r="FWL533" s="413"/>
      <c r="FWM533" s="413"/>
      <c r="FWN533" s="413"/>
      <c r="FWO533" s="413"/>
      <c r="FWP533" s="413"/>
      <c r="FWQ533" s="413"/>
      <c r="FWR533" s="413"/>
      <c r="FWS533" s="413"/>
      <c r="FWT533" s="413"/>
      <c r="FWU533" s="413"/>
      <c r="FWV533" s="413"/>
      <c r="FWW533" s="413"/>
      <c r="FWX533" s="413"/>
      <c r="FWY533" s="413"/>
      <c r="FWZ533" s="413"/>
      <c r="FXA533" s="413"/>
      <c r="FXB533" s="413"/>
      <c r="FXC533" s="413"/>
      <c r="FXD533" s="413"/>
      <c r="FXE533" s="413"/>
      <c r="FXF533" s="413"/>
      <c r="FXG533" s="413"/>
      <c r="FXH533" s="413"/>
      <c r="FXI533" s="413"/>
      <c r="FXJ533" s="414"/>
      <c r="FXK533" s="414"/>
      <c r="FXL533" s="414"/>
      <c r="FXM533" s="414"/>
      <c r="FXN533" s="414"/>
      <c r="FXO533" s="413"/>
      <c r="FXP533" s="413"/>
      <c r="FXQ533" s="414"/>
      <c r="FXR533" s="414"/>
      <c r="FXS533" s="413"/>
      <c r="FXT533" s="413"/>
      <c r="FXU533" s="414"/>
      <c r="FXV533" s="414"/>
      <c r="FXW533" s="413"/>
      <c r="FXX533" s="413"/>
      <c r="FXY533" s="413"/>
      <c r="FXZ533" s="413"/>
      <c r="FYA533" s="413"/>
      <c r="FYB533" s="413"/>
      <c r="FYC533" s="413"/>
      <c r="FYD533" s="414"/>
      <c r="FYE533" s="414"/>
      <c r="FYF533" s="413"/>
      <c r="FYG533" s="413"/>
      <c r="FYH533" s="414"/>
      <c r="FYI533" s="414"/>
      <c r="FYJ533" s="413"/>
      <c r="FYK533" s="413"/>
      <c r="FYL533" s="413"/>
      <c r="FYM533" s="413"/>
      <c r="FYN533" s="413"/>
      <c r="FYO533" s="407"/>
      <c r="FYP533" s="439"/>
      <c r="FYQ533" s="413"/>
      <c r="FYR533" s="413"/>
      <c r="FYS533" s="413"/>
      <c r="FYT533" s="413"/>
      <c r="FYU533" s="413"/>
      <c r="FYV533" s="413"/>
      <c r="FYW533" s="413"/>
      <c r="FYX533" s="412"/>
      <c r="FYY533" s="412"/>
      <c r="FYZ533" s="412"/>
      <c r="FZA533" s="412"/>
      <c r="FZB533" s="412"/>
      <c r="FZC533" s="412"/>
      <c r="FZD533" s="412"/>
      <c r="FZE533" s="412"/>
      <c r="FZF533" s="412"/>
      <c r="FZG533" s="412"/>
      <c r="FZH533" s="412"/>
      <c r="FZI533" s="412"/>
      <c r="FZJ533" s="412"/>
      <c r="FZK533" s="412"/>
      <c r="FZL533" s="412"/>
      <c r="FZM533" s="412"/>
      <c r="FZN533" s="412"/>
      <c r="FZO533" s="412"/>
      <c r="FZP533" s="412"/>
      <c r="FZQ533" s="412"/>
      <c r="FZR533" s="412"/>
      <c r="FZS533" s="412"/>
      <c r="FZT533" s="412"/>
      <c r="FZU533" s="412"/>
      <c r="FZV533" s="412"/>
      <c r="FZW533" s="412"/>
      <c r="FZX533" s="412"/>
      <c r="FZY533" s="412"/>
      <c r="FZZ533" s="412"/>
      <c r="GAA533" s="412"/>
      <c r="GAB533" s="412"/>
      <c r="GAC533" s="412"/>
      <c r="GAD533" s="412"/>
      <c r="GAE533" s="412"/>
      <c r="GAF533" s="412"/>
      <c r="GAG533" s="412"/>
      <c r="GAH533" s="412"/>
      <c r="GAI533" s="412"/>
      <c r="GAJ533" s="412"/>
      <c r="GAK533" s="412"/>
      <c r="GAL533" s="412"/>
      <c r="GAM533" s="412"/>
      <c r="GAN533" s="412"/>
      <c r="GAO533" s="412"/>
      <c r="GAP533" s="413"/>
      <c r="GAQ533" s="413"/>
      <c r="GAR533" s="413"/>
      <c r="GAS533" s="413"/>
      <c r="GAT533" s="413"/>
      <c r="GAU533" s="413"/>
      <c r="GAV533" s="413"/>
      <c r="GAW533" s="413"/>
      <c r="GAX533" s="413"/>
      <c r="GAY533" s="413"/>
      <c r="GAZ533" s="413"/>
      <c r="GBA533" s="413"/>
      <c r="GBB533" s="413"/>
      <c r="GBC533" s="413"/>
      <c r="GBD533" s="413"/>
      <c r="GBE533" s="413"/>
      <c r="GBF533" s="413"/>
      <c r="GBG533" s="413"/>
      <c r="GBH533" s="413"/>
      <c r="GBI533" s="413"/>
      <c r="GBJ533" s="413"/>
      <c r="GBK533" s="413"/>
      <c r="GBL533" s="413"/>
      <c r="GBM533" s="413"/>
      <c r="GBN533" s="414"/>
      <c r="GBO533" s="414"/>
      <c r="GBP533" s="414"/>
      <c r="GBQ533" s="414"/>
      <c r="GBR533" s="414"/>
      <c r="GBS533" s="413"/>
      <c r="GBT533" s="413"/>
      <c r="GBU533" s="414"/>
      <c r="GBV533" s="414"/>
      <c r="GBW533" s="413"/>
      <c r="GBX533" s="413"/>
      <c r="GBY533" s="414"/>
      <c r="GBZ533" s="414"/>
      <c r="GCA533" s="413"/>
      <c r="GCB533" s="413"/>
      <c r="GCC533" s="413"/>
      <c r="GCD533" s="413"/>
      <c r="GCE533" s="413"/>
      <c r="GCF533" s="413"/>
      <c r="GCG533" s="413"/>
      <c r="GCH533" s="414"/>
      <c r="GCI533" s="414"/>
      <c r="GCJ533" s="413"/>
      <c r="GCK533" s="413"/>
      <c r="GCL533" s="414"/>
      <c r="GCM533" s="414"/>
      <c r="GCN533" s="413"/>
      <c r="GCO533" s="413"/>
      <c r="GCP533" s="413"/>
      <c r="GCQ533" s="413"/>
      <c r="GCR533" s="413"/>
      <c r="GCS533" s="407"/>
      <c r="GCT533" s="439"/>
      <c r="GCU533" s="413"/>
      <c r="GCV533" s="413"/>
      <c r="GCW533" s="413"/>
      <c r="GCX533" s="413"/>
      <c r="GCY533" s="413"/>
      <c r="GCZ533" s="413"/>
      <c r="GDA533" s="413"/>
      <c r="GDB533" s="412"/>
      <c r="GDC533" s="412"/>
      <c r="GDD533" s="412"/>
      <c r="GDE533" s="412"/>
      <c r="GDF533" s="412"/>
      <c r="GDG533" s="412"/>
      <c r="GDH533" s="412"/>
      <c r="GDI533" s="412"/>
      <c r="GDJ533" s="412"/>
      <c r="GDK533" s="412"/>
      <c r="GDL533" s="412"/>
      <c r="GDM533" s="412"/>
      <c r="GDN533" s="412"/>
      <c r="GDO533" s="412"/>
      <c r="GDP533" s="412"/>
      <c r="GDQ533" s="412"/>
      <c r="GDR533" s="412"/>
      <c r="GDS533" s="412"/>
      <c r="GDT533" s="412"/>
      <c r="GDU533" s="412"/>
      <c r="GDV533" s="412"/>
      <c r="GDW533" s="412"/>
      <c r="GDX533" s="412"/>
      <c r="GDY533" s="412"/>
      <c r="GDZ533" s="412"/>
      <c r="GEA533" s="412"/>
      <c r="GEB533" s="412"/>
      <c r="GEC533" s="412"/>
      <c r="GED533" s="412"/>
      <c r="GEE533" s="412"/>
      <c r="GEF533" s="412"/>
      <c r="GEG533" s="412"/>
      <c r="GEH533" s="412"/>
      <c r="GEI533" s="412"/>
      <c r="GEJ533" s="412"/>
      <c r="GEK533" s="412"/>
      <c r="GEL533" s="412"/>
      <c r="GEM533" s="412"/>
      <c r="GEN533" s="412"/>
      <c r="GEO533" s="412"/>
      <c r="GEP533" s="412"/>
      <c r="GEQ533" s="412"/>
      <c r="GER533" s="412"/>
      <c r="GES533" s="412"/>
      <c r="GET533" s="413"/>
      <c r="GEU533" s="413"/>
      <c r="GEV533" s="413"/>
      <c r="GEW533" s="413"/>
      <c r="GEX533" s="413"/>
      <c r="GEY533" s="413"/>
      <c r="GEZ533" s="413"/>
      <c r="GFA533" s="413"/>
      <c r="GFB533" s="413"/>
      <c r="GFC533" s="413"/>
      <c r="GFD533" s="413"/>
      <c r="GFE533" s="413"/>
      <c r="GFF533" s="413"/>
      <c r="GFG533" s="413"/>
      <c r="GFH533" s="413"/>
      <c r="GFI533" s="413"/>
      <c r="GFJ533" s="413"/>
      <c r="GFK533" s="413"/>
      <c r="GFL533" s="413"/>
      <c r="GFM533" s="413"/>
      <c r="GFN533" s="413"/>
      <c r="GFO533" s="413"/>
      <c r="GFP533" s="413"/>
      <c r="GFQ533" s="413"/>
      <c r="GFR533" s="414"/>
      <c r="GFS533" s="414"/>
      <c r="GFT533" s="414"/>
      <c r="GFU533" s="414"/>
      <c r="GFV533" s="414"/>
      <c r="GFW533" s="413"/>
      <c r="GFX533" s="413"/>
      <c r="GFY533" s="414"/>
      <c r="GFZ533" s="414"/>
      <c r="GGA533" s="413"/>
      <c r="GGB533" s="413"/>
      <c r="GGC533" s="414"/>
      <c r="GGD533" s="414"/>
      <c r="GGE533" s="413"/>
      <c r="GGF533" s="413"/>
      <c r="GGG533" s="413"/>
      <c r="GGH533" s="413"/>
      <c r="GGI533" s="413"/>
      <c r="GGJ533" s="413"/>
      <c r="GGK533" s="413"/>
      <c r="GGL533" s="414"/>
      <c r="GGM533" s="414"/>
      <c r="GGN533" s="413"/>
      <c r="GGO533" s="413"/>
      <c r="GGP533" s="414"/>
      <c r="GGQ533" s="414"/>
      <c r="GGR533" s="413"/>
      <c r="GGS533" s="413"/>
      <c r="GGT533" s="413"/>
      <c r="GGU533" s="413"/>
      <c r="GGV533" s="413"/>
      <c r="GGW533" s="407"/>
      <c r="GGX533" s="439"/>
      <c r="GGY533" s="413"/>
      <c r="GGZ533" s="413"/>
      <c r="GHA533" s="413"/>
      <c r="GHB533" s="413"/>
      <c r="GHC533" s="413"/>
      <c r="GHD533" s="413"/>
      <c r="GHE533" s="413"/>
      <c r="GHF533" s="412"/>
      <c r="GHG533" s="412"/>
      <c r="GHH533" s="412"/>
      <c r="GHI533" s="412"/>
      <c r="GHJ533" s="412"/>
      <c r="GHK533" s="412"/>
      <c r="GHL533" s="412"/>
      <c r="GHM533" s="412"/>
      <c r="GHN533" s="412"/>
      <c r="GHO533" s="412"/>
      <c r="GHP533" s="412"/>
      <c r="GHQ533" s="412"/>
      <c r="GHR533" s="412"/>
      <c r="GHS533" s="412"/>
      <c r="GHT533" s="412"/>
      <c r="GHU533" s="412"/>
      <c r="GHV533" s="412"/>
      <c r="GHW533" s="412"/>
      <c r="GHX533" s="412"/>
      <c r="GHY533" s="412"/>
      <c r="GHZ533" s="412"/>
      <c r="GIA533" s="412"/>
      <c r="GIB533" s="412"/>
      <c r="GIC533" s="412"/>
      <c r="GID533" s="412"/>
      <c r="GIE533" s="412"/>
      <c r="GIF533" s="412"/>
      <c r="GIG533" s="412"/>
      <c r="GIH533" s="412"/>
      <c r="GII533" s="412"/>
      <c r="GIJ533" s="412"/>
      <c r="GIK533" s="412"/>
      <c r="GIL533" s="412"/>
      <c r="GIM533" s="412"/>
      <c r="GIN533" s="412"/>
      <c r="GIO533" s="412"/>
      <c r="GIP533" s="412"/>
      <c r="GIQ533" s="412"/>
      <c r="GIR533" s="412"/>
      <c r="GIS533" s="412"/>
      <c r="GIT533" s="412"/>
      <c r="GIU533" s="412"/>
      <c r="GIV533" s="412"/>
      <c r="GIW533" s="412"/>
      <c r="GIX533" s="413"/>
      <c r="GIY533" s="413"/>
      <c r="GIZ533" s="413"/>
      <c r="GJA533" s="413"/>
      <c r="GJB533" s="413"/>
      <c r="GJC533" s="413"/>
      <c r="GJD533" s="413"/>
      <c r="GJE533" s="413"/>
      <c r="GJF533" s="413"/>
      <c r="GJG533" s="413"/>
      <c r="GJH533" s="413"/>
      <c r="GJI533" s="413"/>
      <c r="GJJ533" s="413"/>
      <c r="GJK533" s="413"/>
      <c r="GJL533" s="413"/>
      <c r="GJM533" s="413"/>
      <c r="GJN533" s="413"/>
      <c r="GJO533" s="413"/>
      <c r="GJP533" s="413"/>
      <c r="GJQ533" s="413"/>
      <c r="GJR533" s="413"/>
      <c r="GJS533" s="413"/>
      <c r="GJT533" s="413"/>
      <c r="GJU533" s="413"/>
      <c r="GJV533" s="414"/>
      <c r="GJW533" s="414"/>
      <c r="GJX533" s="414"/>
      <c r="GJY533" s="414"/>
      <c r="GJZ533" s="414"/>
      <c r="GKA533" s="413"/>
      <c r="GKB533" s="413"/>
      <c r="GKC533" s="414"/>
      <c r="GKD533" s="414"/>
      <c r="GKE533" s="413"/>
      <c r="GKF533" s="413"/>
      <c r="GKG533" s="414"/>
      <c r="GKH533" s="414"/>
      <c r="GKI533" s="413"/>
      <c r="GKJ533" s="413"/>
      <c r="GKK533" s="413"/>
      <c r="GKL533" s="413"/>
      <c r="GKM533" s="413"/>
      <c r="GKN533" s="413"/>
      <c r="GKO533" s="413"/>
      <c r="GKP533" s="414"/>
      <c r="GKQ533" s="414"/>
      <c r="GKR533" s="413"/>
      <c r="GKS533" s="413"/>
      <c r="GKT533" s="414"/>
      <c r="GKU533" s="414"/>
      <c r="GKV533" s="413"/>
      <c r="GKW533" s="413"/>
      <c r="GKX533" s="413"/>
      <c r="GKY533" s="413"/>
      <c r="GKZ533" s="413"/>
      <c r="GLA533" s="407"/>
      <c r="GLB533" s="439"/>
      <c r="GLC533" s="413"/>
      <c r="GLD533" s="413"/>
      <c r="GLE533" s="413"/>
      <c r="GLF533" s="413"/>
      <c r="GLG533" s="413"/>
      <c r="GLH533" s="413"/>
      <c r="GLI533" s="413"/>
      <c r="GLJ533" s="412"/>
      <c r="GLK533" s="412"/>
      <c r="GLL533" s="412"/>
      <c r="GLM533" s="412"/>
      <c r="GLN533" s="412"/>
      <c r="GLO533" s="412"/>
      <c r="GLP533" s="412"/>
      <c r="GLQ533" s="412"/>
      <c r="GLR533" s="412"/>
      <c r="GLS533" s="412"/>
      <c r="GLT533" s="412"/>
      <c r="GLU533" s="412"/>
      <c r="GLV533" s="412"/>
      <c r="GLW533" s="412"/>
      <c r="GLX533" s="412"/>
      <c r="GLY533" s="412"/>
      <c r="GLZ533" s="412"/>
      <c r="GMA533" s="412"/>
      <c r="GMB533" s="412"/>
      <c r="GMC533" s="412"/>
      <c r="GMD533" s="412"/>
      <c r="GME533" s="412"/>
      <c r="GMF533" s="412"/>
      <c r="GMG533" s="412"/>
      <c r="GMH533" s="412"/>
      <c r="GMI533" s="412"/>
      <c r="GMJ533" s="412"/>
      <c r="GMK533" s="412"/>
      <c r="GML533" s="412"/>
      <c r="GMM533" s="412"/>
      <c r="GMN533" s="412"/>
      <c r="GMO533" s="412"/>
      <c r="GMP533" s="412"/>
      <c r="GMQ533" s="412"/>
      <c r="GMR533" s="412"/>
      <c r="GMS533" s="412"/>
      <c r="GMT533" s="412"/>
      <c r="GMU533" s="412"/>
      <c r="GMV533" s="412"/>
      <c r="GMW533" s="412"/>
      <c r="GMX533" s="412"/>
      <c r="GMY533" s="412"/>
      <c r="GMZ533" s="412"/>
      <c r="GNA533" s="412"/>
      <c r="GNB533" s="413"/>
      <c r="GNC533" s="413"/>
      <c r="GND533" s="413"/>
      <c r="GNE533" s="413"/>
      <c r="GNF533" s="413"/>
      <c r="GNG533" s="413"/>
      <c r="GNH533" s="413"/>
      <c r="GNI533" s="413"/>
      <c r="GNJ533" s="413"/>
      <c r="GNK533" s="413"/>
      <c r="GNL533" s="413"/>
      <c r="GNM533" s="413"/>
      <c r="GNN533" s="413"/>
      <c r="GNO533" s="413"/>
      <c r="GNP533" s="413"/>
      <c r="GNQ533" s="413"/>
      <c r="GNR533" s="413"/>
      <c r="GNS533" s="413"/>
      <c r="GNT533" s="413"/>
      <c r="GNU533" s="413"/>
      <c r="GNV533" s="413"/>
      <c r="GNW533" s="413"/>
      <c r="GNX533" s="413"/>
      <c r="GNY533" s="413"/>
      <c r="GNZ533" s="414"/>
      <c r="GOA533" s="414"/>
      <c r="GOB533" s="414"/>
      <c r="GOC533" s="414"/>
      <c r="GOD533" s="414"/>
      <c r="GOE533" s="413"/>
      <c r="GOF533" s="413"/>
      <c r="GOG533" s="414"/>
      <c r="GOH533" s="414"/>
      <c r="GOI533" s="413"/>
      <c r="GOJ533" s="413"/>
      <c r="GOK533" s="414"/>
      <c r="GOL533" s="414"/>
      <c r="GOM533" s="413"/>
      <c r="GON533" s="413"/>
      <c r="GOO533" s="413"/>
      <c r="GOP533" s="413"/>
      <c r="GOQ533" s="413"/>
      <c r="GOR533" s="413"/>
      <c r="GOS533" s="413"/>
      <c r="GOT533" s="414"/>
      <c r="GOU533" s="414"/>
      <c r="GOV533" s="413"/>
      <c r="GOW533" s="413"/>
      <c r="GOX533" s="414"/>
      <c r="GOY533" s="414"/>
      <c r="GOZ533" s="413"/>
      <c r="GPA533" s="413"/>
      <c r="GPB533" s="413"/>
      <c r="GPC533" s="413"/>
      <c r="GPD533" s="413"/>
      <c r="GPE533" s="407"/>
      <c r="GPF533" s="439"/>
      <c r="GPG533" s="413"/>
      <c r="GPH533" s="413"/>
      <c r="GPI533" s="413"/>
      <c r="GPJ533" s="413"/>
      <c r="GPK533" s="413"/>
      <c r="GPL533" s="413"/>
      <c r="GPM533" s="413"/>
      <c r="GPN533" s="412"/>
      <c r="GPO533" s="412"/>
      <c r="GPP533" s="412"/>
      <c r="GPQ533" s="412"/>
      <c r="GPR533" s="412"/>
      <c r="GPS533" s="412"/>
      <c r="GPT533" s="412"/>
      <c r="GPU533" s="412"/>
      <c r="GPV533" s="412"/>
      <c r="GPW533" s="412"/>
      <c r="GPX533" s="412"/>
      <c r="GPY533" s="412"/>
      <c r="GPZ533" s="412"/>
      <c r="GQA533" s="412"/>
      <c r="GQB533" s="412"/>
      <c r="GQC533" s="412"/>
      <c r="GQD533" s="412"/>
      <c r="GQE533" s="412"/>
      <c r="GQF533" s="412"/>
      <c r="GQG533" s="412"/>
      <c r="GQH533" s="412"/>
      <c r="GQI533" s="412"/>
      <c r="GQJ533" s="412"/>
      <c r="GQK533" s="412"/>
      <c r="GQL533" s="412"/>
      <c r="GQM533" s="412"/>
      <c r="GQN533" s="412"/>
      <c r="GQO533" s="412"/>
      <c r="GQP533" s="412"/>
      <c r="GQQ533" s="412"/>
      <c r="GQR533" s="412"/>
      <c r="GQS533" s="412"/>
      <c r="GQT533" s="412"/>
      <c r="GQU533" s="412"/>
      <c r="GQV533" s="412"/>
      <c r="GQW533" s="412"/>
      <c r="GQX533" s="412"/>
      <c r="GQY533" s="412"/>
      <c r="GQZ533" s="412"/>
      <c r="GRA533" s="412"/>
      <c r="GRB533" s="412"/>
      <c r="GRC533" s="412"/>
      <c r="GRD533" s="412"/>
      <c r="GRE533" s="412"/>
      <c r="GRF533" s="413"/>
      <c r="GRG533" s="413"/>
      <c r="GRH533" s="413"/>
      <c r="GRI533" s="413"/>
      <c r="GRJ533" s="413"/>
      <c r="GRK533" s="413"/>
      <c r="GRL533" s="413"/>
      <c r="GRM533" s="413"/>
      <c r="GRN533" s="413"/>
      <c r="GRO533" s="413"/>
      <c r="GRP533" s="413"/>
      <c r="GRQ533" s="413"/>
      <c r="GRR533" s="413"/>
      <c r="GRS533" s="413"/>
      <c r="GRT533" s="413"/>
      <c r="GRU533" s="413"/>
      <c r="GRV533" s="413"/>
      <c r="GRW533" s="413"/>
      <c r="GRX533" s="413"/>
      <c r="GRY533" s="413"/>
      <c r="GRZ533" s="413"/>
      <c r="GSA533" s="413"/>
      <c r="GSB533" s="413"/>
      <c r="GSC533" s="413"/>
      <c r="GSD533" s="414"/>
      <c r="GSE533" s="414"/>
      <c r="GSF533" s="414"/>
      <c r="GSG533" s="414"/>
      <c r="GSH533" s="414"/>
      <c r="GSI533" s="413"/>
      <c r="GSJ533" s="413"/>
      <c r="GSK533" s="414"/>
      <c r="GSL533" s="414"/>
      <c r="GSM533" s="413"/>
      <c r="GSN533" s="413"/>
      <c r="GSO533" s="414"/>
      <c r="GSP533" s="414"/>
      <c r="GSQ533" s="413"/>
      <c r="GSR533" s="413"/>
      <c r="GSS533" s="413"/>
      <c r="GST533" s="413"/>
      <c r="GSU533" s="413"/>
      <c r="GSV533" s="413"/>
      <c r="GSW533" s="413"/>
      <c r="GSX533" s="414"/>
      <c r="GSY533" s="414"/>
      <c r="GSZ533" s="413"/>
      <c r="GTA533" s="413"/>
      <c r="GTB533" s="414"/>
      <c r="GTC533" s="414"/>
      <c r="GTD533" s="413"/>
      <c r="GTE533" s="413"/>
      <c r="GTF533" s="413"/>
      <c r="GTG533" s="413"/>
      <c r="GTH533" s="413"/>
      <c r="GTI533" s="407"/>
      <c r="GTJ533" s="439"/>
      <c r="GTK533" s="413"/>
      <c r="GTL533" s="413"/>
      <c r="GTM533" s="413"/>
      <c r="GTN533" s="413"/>
      <c r="GTO533" s="413"/>
      <c r="GTP533" s="413"/>
      <c r="GTQ533" s="413"/>
      <c r="GTR533" s="412"/>
      <c r="GTS533" s="412"/>
      <c r="GTT533" s="412"/>
      <c r="GTU533" s="412"/>
      <c r="GTV533" s="412"/>
      <c r="GTW533" s="412"/>
      <c r="GTX533" s="412"/>
      <c r="GTY533" s="412"/>
      <c r="GTZ533" s="412"/>
      <c r="GUA533" s="412"/>
      <c r="GUB533" s="412"/>
      <c r="GUC533" s="412"/>
      <c r="GUD533" s="412"/>
      <c r="GUE533" s="412"/>
      <c r="GUF533" s="412"/>
      <c r="GUG533" s="412"/>
      <c r="GUH533" s="412"/>
      <c r="GUI533" s="412"/>
      <c r="GUJ533" s="412"/>
      <c r="GUK533" s="412"/>
      <c r="GUL533" s="412"/>
      <c r="GUM533" s="412"/>
      <c r="GUN533" s="412"/>
      <c r="GUO533" s="412"/>
      <c r="GUP533" s="412"/>
      <c r="GUQ533" s="412"/>
      <c r="GUR533" s="412"/>
      <c r="GUS533" s="412"/>
      <c r="GUT533" s="412"/>
      <c r="GUU533" s="412"/>
      <c r="GUV533" s="412"/>
      <c r="GUW533" s="412"/>
      <c r="GUX533" s="412"/>
      <c r="GUY533" s="412"/>
      <c r="GUZ533" s="412"/>
      <c r="GVA533" s="412"/>
      <c r="GVB533" s="412"/>
      <c r="GVC533" s="412"/>
      <c r="GVD533" s="412"/>
      <c r="GVE533" s="412"/>
      <c r="GVF533" s="412"/>
      <c r="GVG533" s="412"/>
      <c r="GVH533" s="412"/>
      <c r="GVI533" s="412"/>
      <c r="GVJ533" s="413"/>
      <c r="GVK533" s="413"/>
      <c r="GVL533" s="413"/>
      <c r="GVM533" s="413"/>
      <c r="GVN533" s="413"/>
      <c r="GVO533" s="413"/>
      <c r="GVP533" s="413"/>
      <c r="GVQ533" s="413"/>
      <c r="GVR533" s="413"/>
      <c r="GVS533" s="413"/>
      <c r="GVT533" s="413"/>
      <c r="GVU533" s="413"/>
      <c r="GVV533" s="413"/>
      <c r="GVW533" s="413"/>
      <c r="GVX533" s="413"/>
      <c r="GVY533" s="413"/>
      <c r="GVZ533" s="413"/>
      <c r="GWA533" s="413"/>
      <c r="GWB533" s="413"/>
      <c r="GWC533" s="413"/>
      <c r="GWD533" s="413"/>
      <c r="GWE533" s="413"/>
      <c r="GWF533" s="413"/>
      <c r="GWG533" s="413"/>
      <c r="GWH533" s="414"/>
      <c r="GWI533" s="414"/>
      <c r="GWJ533" s="414"/>
      <c r="GWK533" s="414"/>
      <c r="GWL533" s="414"/>
      <c r="GWM533" s="413"/>
      <c r="GWN533" s="413"/>
      <c r="GWO533" s="414"/>
      <c r="GWP533" s="414"/>
      <c r="GWQ533" s="413"/>
      <c r="GWR533" s="413"/>
      <c r="GWS533" s="414"/>
      <c r="GWT533" s="414"/>
      <c r="GWU533" s="413"/>
      <c r="GWV533" s="413"/>
      <c r="GWW533" s="413"/>
      <c r="GWX533" s="413"/>
      <c r="GWY533" s="413"/>
      <c r="GWZ533" s="413"/>
      <c r="GXA533" s="413"/>
      <c r="GXB533" s="414"/>
      <c r="GXC533" s="414"/>
      <c r="GXD533" s="413"/>
      <c r="GXE533" s="413"/>
      <c r="GXF533" s="414"/>
      <c r="GXG533" s="414"/>
      <c r="GXH533" s="413"/>
      <c r="GXI533" s="413"/>
      <c r="GXJ533" s="413"/>
      <c r="GXK533" s="413"/>
      <c r="GXL533" s="413"/>
      <c r="GXM533" s="407"/>
      <c r="GXN533" s="439"/>
      <c r="GXO533" s="413"/>
      <c r="GXP533" s="413"/>
      <c r="GXQ533" s="413"/>
      <c r="GXR533" s="413"/>
      <c r="GXS533" s="413"/>
      <c r="GXT533" s="413"/>
      <c r="GXU533" s="413"/>
      <c r="GXV533" s="412"/>
      <c r="GXW533" s="412"/>
      <c r="GXX533" s="412"/>
      <c r="GXY533" s="412"/>
      <c r="GXZ533" s="412"/>
      <c r="GYA533" s="412"/>
      <c r="GYB533" s="412"/>
      <c r="GYC533" s="412"/>
      <c r="GYD533" s="412"/>
      <c r="GYE533" s="412"/>
      <c r="GYF533" s="412"/>
      <c r="GYG533" s="412"/>
      <c r="GYH533" s="412"/>
      <c r="GYI533" s="412"/>
      <c r="GYJ533" s="412"/>
      <c r="GYK533" s="412"/>
      <c r="GYL533" s="412"/>
      <c r="GYM533" s="412"/>
      <c r="GYN533" s="412"/>
      <c r="GYO533" s="412"/>
      <c r="GYP533" s="412"/>
      <c r="GYQ533" s="412"/>
      <c r="GYR533" s="412"/>
      <c r="GYS533" s="412"/>
      <c r="GYT533" s="412"/>
      <c r="GYU533" s="412"/>
      <c r="GYV533" s="412"/>
      <c r="GYW533" s="412"/>
      <c r="GYX533" s="412"/>
      <c r="GYY533" s="412"/>
      <c r="GYZ533" s="412"/>
      <c r="GZA533" s="412"/>
      <c r="GZB533" s="412"/>
      <c r="GZC533" s="412"/>
      <c r="GZD533" s="412"/>
      <c r="GZE533" s="412"/>
      <c r="GZF533" s="412"/>
      <c r="GZG533" s="412"/>
      <c r="GZH533" s="412"/>
      <c r="GZI533" s="412"/>
      <c r="GZJ533" s="412"/>
      <c r="GZK533" s="412"/>
      <c r="GZL533" s="412"/>
      <c r="GZM533" s="412"/>
      <c r="GZN533" s="413"/>
      <c r="GZO533" s="413"/>
      <c r="GZP533" s="413"/>
      <c r="GZQ533" s="413"/>
      <c r="GZR533" s="413"/>
      <c r="GZS533" s="413"/>
      <c r="GZT533" s="413"/>
      <c r="GZU533" s="413"/>
      <c r="GZV533" s="413"/>
      <c r="GZW533" s="413"/>
      <c r="GZX533" s="413"/>
      <c r="GZY533" s="413"/>
      <c r="GZZ533" s="413"/>
      <c r="HAA533" s="413"/>
      <c r="HAB533" s="413"/>
      <c r="HAC533" s="413"/>
      <c r="HAD533" s="413"/>
      <c r="HAE533" s="413"/>
      <c r="HAF533" s="413"/>
      <c r="HAG533" s="413"/>
      <c r="HAH533" s="413"/>
      <c r="HAI533" s="413"/>
      <c r="HAJ533" s="413"/>
      <c r="HAK533" s="413"/>
      <c r="HAL533" s="414"/>
      <c r="HAM533" s="414"/>
      <c r="HAN533" s="414"/>
      <c r="HAO533" s="414"/>
      <c r="HAP533" s="414"/>
      <c r="HAQ533" s="413"/>
      <c r="HAR533" s="413"/>
      <c r="HAS533" s="414"/>
      <c r="HAT533" s="414"/>
      <c r="HAU533" s="413"/>
      <c r="HAV533" s="413"/>
      <c r="HAW533" s="414"/>
      <c r="HAX533" s="414"/>
      <c r="HAY533" s="413"/>
      <c r="HAZ533" s="413"/>
      <c r="HBA533" s="413"/>
      <c r="HBB533" s="413"/>
      <c r="HBC533" s="413"/>
      <c r="HBD533" s="413"/>
      <c r="HBE533" s="413"/>
      <c r="HBF533" s="414"/>
      <c r="HBG533" s="414"/>
      <c r="HBH533" s="413"/>
      <c r="HBI533" s="413"/>
      <c r="HBJ533" s="414"/>
      <c r="HBK533" s="414"/>
      <c r="HBL533" s="413"/>
      <c r="HBM533" s="413"/>
      <c r="HBN533" s="413"/>
      <c r="HBO533" s="413"/>
      <c r="HBP533" s="413"/>
      <c r="HBQ533" s="407"/>
      <c r="HBR533" s="439"/>
      <c r="HBS533" s="413"/>
      <c r="HBT533" s="413"/>
      <c r="HBU533" s="413"/>
      <c r="HBV533" s="413"/>
      <c r="HBW533" s="413"/>
      <c r="HBX533" s="413"/>
      <c r="HBY533" s="413"/>
      <c r="HBZ533" s="412"/>
      <c r="HCA533" s="412"/>
      <c r="HCB533" s="412"/>
      <c r="HCC533" s="412"/>
      <c r="HCD533" s="412"/>
      <c r="HCE533" s="412"/>
      <c r="HCF533" s="412"/>
      <c r="HCG533" s="412"/>
      <c r="HCH533" s="412"/>
      <c r="HCI533" s="412"/>
      <c r="HCJ533" s="412"/>
      <c r="HCK533" s="412"/>
      <c r="HCL533" s="412"/>
      <c r="HCM533" s="412"/>
      <c r="HCN533" s="412"/>
      <c r="HCO533" s="412"/>
      <c r="HCP533" s="412"/>
      <c r="HCQ533" s="412"/>
      <c r="HCR533" s="412"/>
      <c r="HCS533" s="412"/>
      <c r="HCT533" s="412"/>
      <c r="HCU533" s="412"/>
      <c r="HCV533" s="412"/>
      <c r="HCW533" s="412"/>
      <c r="HCX533" s="412"/>
      <c r="HCY533" s="412"/>
      <c r="HCZ533" s="412"/>
      <c r="HDA533" s="412"/>
      <c r="HDB533" s="412"/>
      <c r="HDC533" s="412"/>
      <c r="HDD533" s="412"/>
      <c r="HDE533" s="412"/>
      <c r="HDF533" s="412"/>
      <c r="HDG533" s="412"/>
      <c r="HDH533" s="412"/>
      <c r="HDI533" s="412"/>
      <c r="HDJ533" s="412"/>
      <c r="HDK533" s="412"/>
      <c r="HDL533" s="412"/>
      <c r="HDM533" s="412"/>
      <c r="HDN533" s="412"/>
      <c r="HDO533" s="412"/>
      <c r="HDP533" s="412"/>
      <c r="HDQ533" s="412"/>
      <c r="HDR533" s="413"/>
      <c r="HDS533" s="413"/>
      <c r="HDT533" s="413"/>
      <c r="HDU533" s="413"/>
      <c r="HDV533" s="413"/>
      <c r="HDW533" s="413"/>
      <c r="HDX533" s="413"/>
      <c r="HDY533" s="413"/>
      <c r="HDZ533" s="413"/>
      <c r="HEA533" s="413"/>
      <c r="HEB533" s="413"/>
      <c r="HEC533" s="413"/>
      <c r="HED533" s="413"/>
      <c r="HEE533" s="413"/>
      <c r="HEF533" s="413"/>
      <c r="HEG533" s="413"/>
      <c r="HEH533" s="413"/>
      <c r="HEI533" s="413"/>
      <c r="HEJ533" s="413"/>
      <c r="HEK533" s="413"/>
      <c r="HEL533" s="413"/>
      <c r="HEM533" s="413"/>
      <c r="HEN533" s="413"/>
      <c r="HEO533" s="413"/>
      <c r="HEP533" s="414"/>
      <c r="HEQ533" s="414"/>
      <c r="HER533" s="414"/>
      <c r="HES533" s="414"/>
      <c r="HET533" s="414"/>
      <c r="HEU533" s="413"/>
      <c r="HEV533" s="413"/>
      <c r="HEW533" s="414"/>
      <c r="HEX533" s="414"/>
      <c r="HEY533" s="413"/>
      <c r="HEZ533" s="413"/>
      <c r="HFA533" s="414"/>
      <c r="HFB533" s="414"/>
      <c r="HFC533" s="413"/>
      <c r="HFD533" s="413"/>
      <c r="HFE533" s="413"/>
      <c r="HFF533" s="413"/>
      <c r="HFG533" s="413"/>
      <c r="HFH533" s="413"/>
      <c r="HFI533" s="413"/>
      <c r="HFJ533" s="414"/>
      <c r="HFK533" s="414"/>
      <c r="HFL533" s="413"/>
      <c r="HFM533" s="413"/>
      <c r="HFN533" s="414"/>
      <c r="HFO533" s="414"/>
      <c r="HFP533" s="413"/>
      <c r="HFQ533" s="413"/>
      <c r="HFR533" s="413"/>
      <c r="HFS533" s="413"/>
      <c r="HFT533" s="413"/>
      <c r="HFU533" s="407"/>
      <c r="HFV533" s="439"/>
      <c r="HFW533" s="413"/>
      <c r="HFX533" s="413"/>
      <c r="HFY533" s="413"/>
      <c r="HFZ533" s="413"/>
      <c r="HGA533" s="413"/>
      <c r="HGB533" s="413"/>
      <c r="HGC533" s="413"/>
      <c r="HGD533" s="412"/>
      <c r="HGE533" s="412"/>
      <c r="HGF533" s="412"/>
      <c r="HGG533" s="412"/>
      <c r="HGH533" s="412"/>
      <c r="HGI533" s="412"/>
      <c r="HGJ533" s="412"/>
      <c r="HGK533" s="412"/>
      <c r="HGL533" s="412"/>
      <c r="HGM533" s="412"/>
      <c r="HGN533" s="412"/>
      <c r="HGO533" s="412"/>
      <c r="HGP533" s="412"/>
      <c r="HGQ533" s="412"/>
      <c r="HGR533" s="412"/>
      <c r="HGS533" s="412"/>
      <c r="HGT533" s="412"/>
      <c r="HGU533" s="412"/>
      <c r="HGV533" s="412"/>
      <c r="HGW533" s="412"/>
      <c r="HGX533" s="412"/>
      <c r="HGY533" s="412"/>
      <c r="HGZ533" s="412"/>
      <c r="HHA533" s="412"/>
      <c r="HHB533" s="412"/>
      <c r="HHC533" s="412"/>
      <c r="HHD533" s="412"/>
      <c r="HHE533" s="412"/>
      <c r="HHF533" s="412"/>
      <c r="HHG533" s="412"/>
      <c r="HHH533" s="412"/>
      <c r="HHI533" s="412"/>
      <c r="HHJ533" s="412"/>
      <c r="HHK533" s="412"/>
      <c r="HHL533" s="412"/>
      <c r="HHM533" s="412"/>
      <c r="HHN533" s="412"/>
      <c r="HHO533" s="412"/>
      <c r="HHP533" s="412"/>
      <c r="HHQ533" s="412"/>
      <c r="HHR533" s="412"/>
      <c r="HHS533" s="412"/>
      <c r="HHT533" s="412"/>
      <c r="HHU533" s="412"/>
      <c r="HHV533" s="413"/>
      <c r="HHW533" s="413"/>
      <c r="HHX533" s="413"/>
      <c r="HHY533" s="413"/>
      <c r="HHZ533" s="413"/>
      <c r="HIA533" s="413"/>
      <c r="HIB533" s="413"/>
      <c r="HIC533" s="413"/>
      <c r="HID533" s="413"/>
      <c r="HIE533" s="413"/>
      <c r="HIF533" s="413"/>
      <c r="HIG533" s="413"/>
      <c r="HIH533" s="413"/>
      <c r="HII533" s="413"/>
      <c r="HIJ533" s="413"/>
      <c r="HIK533" s="413"/>
      <c r="HIL533" s="413"/>
      <c r="HIM533" s="413"/>
      <c r="HIN533" s="413"/>
      <c r="HIO533" s="413"/>
      <c r="HIP533" s="413"/>
      <c r="HIQ533" s="413"/>
      <c r="HIR533" s="413"/>
      <c r="HIS533" s="413"/>
      <c r="HIT533" s="414"/>
      <c r="HIU533" s="414"/>
      <c r="HIV533" s="414"/>
      <c r="HIW533" s="414"/>
      <c r="HIX533" s="414"/>
      <c r="HIY533" s="413"/>
      <c r="HIZ533" s="413"/>
      <c r="HJA533" s="414"/>
      <c r="HJB533" s="414"/>
      <c r="HJC533" s="413"/>
      <c r="HJD533" s="413"/>
      <c r="HJE533" s="414"/>
      <c r="HJF533" s="414"/>
      <c r="HJG533" s="413"/>
      <c r="HJH533" s="413"/>
      <c r="HJI533" s="413"/>
      <c r="HJJ533" s="413"/>
      <c r="HJK533" s="413"/>
      <c r="HJL533" s="413"/>
      <c r="HJM533" s="413"/>
      <c r="HJN533" s="414"/>
      <c r="HJO533" s="414"/>
      <c r="HJP533" s="413"/>
      <c r="HJQ533" s="413"/>
      <c r="HJR533" s="414"/>
      <c r="HJS533" s="414"/>
      <c r="HJT533" s="413"/>
      <c r="HJU533" s="413"/>
      <c r="HJV533" s="413"/>
      <c r="HJW533" s="413"/>
      <c r="HJX533" s="413"/>
      <c r="HJY533" s="407"/>
      <c r="HJZ533" s="439"/>
      <c r="HKA533" s="413"/>
      <c r="HKB533" s="413"/>
      <c r="HKC533" s="413"/>
      <c r="HKD533" s="413"/>
      <c r="HKE533" s="413"/>
      <c r="HKF533" s="413"/>
      <c r="HKG533" s="413"/>
      <c r="HKH533" s="412"/>
      <c r="HKI533" s="412"/>
      <c r="HKJ533" s="412"/>
      <c r="HKK533" s="412"/>
      <c r="HKL533" s="412"/>
      <c r="HKM533" s="412"/>
      <c r="HKN533" s="412"/>
      <c r="HKO533" s="412"/>
      <c r="HKP533" s="412"/>
      <c r="HKQ533" s="412"/>
      <c r="HKR533" s="412"/>
      <c r="HKS533" s="412"/>
      <c r="HKT533" s="412"/>
      <c r="HKU533" s="412"/>
      <c r="HKV533" s="412"/>
      <c r="HKW533" s="412"/>
      <c r="HKX533" s="412"/>
      <c r="HKY533" s="412"/>
      <c r="HKZ533" s="412"/>
      <c r="HLA533" s="412"/>
      <c r="HLB533" s="412"/>
      <c r="HLC533" s="412"/>
      <c r="HLD533" s="412"/>
      <c r="HLE533" s="412"/>
      <c r="HLF533" s="412"/>
      <c r="HLG533" s="412"/>
      <c r="HLH533" s="412"/>
      <c r="HLI533" s="412"/>
      <c r="HLJ533" s="412"/>
      <c r="HLK533" s="412"/>
      <c r="HLL533" s="412"/>
      <c r="HLM533" s="412"/>
      <c r="HLN533" s="412"/>
      <c r="HLO533" s="412"/>
      <c r="HLP533" s="412"/>
      <c r="HLQ533" s="412"/>
      <c r="HLR533" s="412"/>
      <c r="HLS533" s="412"/>
      <c r="HLT533" s="412"/>
      <c r="HLU533" s="412"/>
      <c r="HLV533" s="412"/>
      <c r="HLW533" s="412"/>
      <c r="HLX533" s="412"/>
      <c r="HLY533" s="412"/>
      <c r="HLZ533" s="413"/>
      <c r="HMA533" s="413"/>
      <c r="HMB533" s="413"/>
      <c r="HMC533" s="413"/>
      <c r="HMD533" s="413"/>
      <c r="HME533" s="413"/>
      <c r="HMF533" s="413"/>
      <c r="HMG533" s="413"/>
      <c r="HMH533" s="413"/>
      <c r="HMI533" s="413"/>
      <c r="HMJ533" s="413"/>
      <c r="HMK533" s="413"/>
      <c r="HML533" s="413"/>
      <c r="HMM533" s="413"/>
      <c r="HMN533" s="413"/>
      <c r="HMO533" s="413"/>
      <c r="HMP533" s="413"/>
      <c r="HMQ533" s="413"/>
      <c r="HMR533" s="413"/>
      <c r="HMS533" s="413"/>
      <c r="HMT533" s="413"/>
      <c r="HMU533" s="413"/>
      <c r="HMV533" s="413"/>
      <c r="HMW533" s="413"/>
      <c r="HMX533" s="414"/>
      <c r="HMY533" s="414"/>
      <c r="HMZ533" s="414"/>
      <c r="HNA533" s="414"/>
      <c r="HNB533" s="414"/>
      <c r="HNC533" s="413"/>
      <c r="HND533" s="413"/>
      <c r="HNE533" s="414"/>
      <c r="HNF533" s="414"/>
      <c r="HNG533" s="413"/>
      <c r="HNH533" s="413"/>
      <c r="HNI533" s="414"/>
      <c r="HNJ533" s="414"/>
      <c r="HNK533" s="413"/>
      <c r="HNL533" s="413"/>
      <c r="HNM533" s="413"/>
      <c r="HNN533" s="413"/>
      <c r="HNO533" s="413"/>
      <c r="HNP533" s="413"/>
      <c r="HNQ533" s="413"/>
      <c r="HNR533" s="414"/>
      <c r="HNS533" s="414"/>
      <c r="HNT533" s="413"/>
      <c r="HNU533" s="413"/>
      <c r="HNV533" s="414"/>
      <c r="HNW533" s="414"/>
      <c r="HNX533" s="413"/>
      <c r="HNY533" s="413"/>
      <c r="HNZ533" s="413"/>
      <c r="HOA533" s="413"/>
      <c r="HOB533" s="413"/>
      <c r="HOC533" s="407"/>
      <c r="HOD533" s="439"/>
      <c r="HOE533" s="413"/>
      <c r="HOF533" s="413"/>
      <c r="HOG533" s="413"/>
      <c r="HOH533" s="413"/>
      <c r="HOI533" s="413"/>
      <c r="HOJ533" s="413"/>
      <c r="HOK533" s="413"/>
      <c r="HOL533" s="412"/>
      <c r="HOM533" s="412"/>
      <c r="HON533" s="412"/>
      <c r="HOO533" s="412"/>
      <c r="HOP533" s="412"/>
      <c r="HOQ533" s="412"/>
      <c r="HOR533" s="412"/>
      <c r="HOS533" s="412"/>
      <c r="HOT533" s="412"/>
      <c r="HOU533" s="412"/>
      <c r="HOV533" s="412"/>
      <c r="HOW533" s="412"/>
      <c r="HOX533" s="412"/>
      <c r="HOY533" s="412"/>
      <c r="HOZ533" s="412"/>
      <c r="HPA533" s="412"/>
      <c r="HPB533" s="412"/>
      <c r="HPC533" s="412"/>
      <c r="HPD533" s="412"/>
      <c r="HPE533" s="412"/>
      <c r="HPF533" s="412"/>
      <c r="HPG533" s="412"/>
      <c r="HPH533" s="412"/>
      <c r="HPI533" s="412"/>
      <c r="HPJ533" s="412"/>
      <c r="HPK533" s="412"/>
      <c r="HPL533" s="412"/>
      <c r="HPM533" s="412"/>
      <c r="HPN533" s="412"/>
      <c r="HPO533" s="412"/>
      <c r="HPP533" s="412"/>
      <c r="HPQ533" s="412"/>
      <c r="HPR533" s="412"/>
      <c r="HPS533" s="412"/>
      <c r="HPT533" s="412"/>
      <c r="HPU533" s="412"/>
      <c r="HPV533" s="412"/>
      <c r="HPW533" s="412"/>
      <c r="HPX533" s="412"/>
      <c r="HPY533" s="412"/>
      <c r="HPZ533" s="412"/>
      <c r="HQA533" s="412"/>
      <c r="HQB533" s="412"/>
      <c r="HQC533" s="412"/>
      <c r="HQD533" s="413"/>
      <c r="HQE533" s="413"/>
      <c r="HQF533" s="413"/>
      <c r="HQG533" s="413"/>
      <c r="HQH533" s="413"/>
      <c r="HQI533" s="413"/>
      <c r="HQJ533" s="413"/>
      <c r="HQK533" s="413"/>
      <c r="HQL533" s="413"/>
      <c r="HQM533" s="413"/>
      <c r="HQN533" s="413"/>
      <c r="HQO533" s="413"/>
      <c r="HQP533" s="413"/>
      <c r="HQQ533" s="413"/>
      <c r="HQR533" s="413"/>
      <c r="HQS533" s="413"/>
      <c r="HQT533" s="413"/>
      <c r="HQU533" s="413"/>
      <c r="HQV533" s="413"/>
      <c r="HQW533" s="413"/>
      <c r="HQX533" s="413"/>
      <c r="HQY533" s="413"/>
      <c r="HQZ533" s="413"/>
      <c r="HRA533" s="413"/>
      <c r="HRB533" s="414"/>
      <c r="HRC533" s="414"/>
      <c r="HRD533" s="414"/>
      <c r="HRE533" s="414"/>
      <c r="HRF533" s="414"/>
      <c r="HRG533" s="413"/>
      <c r="HRH533" s="413"/>
      <c r="HRI533" s="414"/>
      <c r="HRJ533" s="414"/>
      <c r="HRK533" s="413"/>
      <c r="HRL533" s="413"/>
      <c r="HRM533" s="414"/>
      <c r="HRN533" s="414"/>
      <c r="HRO533" s="413"/>
      <c r="HRP533" s="413"/>
      <c r="HRQ533" s="413"/>
      <c r="HRR533" s="413"/>
      <c r="HRS533" s="413"/>
      <c r="HRT533" s="413"/>
      <c r="HRU533" s="413"/>
      <c r="HRV533" s="414"/>
      <c r="HRW533" s="414"/>
      <c r="HRX533" s="413"/>
      <c r="HRY533" s="413"/>
      <c r="HRZ533" s="414"/>
      <c r="HSA533" s="414"/>
      <c r="HSB533" s="413"/>
      <c r="HSC533" s="413"/>
      <c r="HSD533" s="413"/>
      <c r="HSE533" s="413"/>
      <c r="HSF533" s="413"/>
      <c r="HSG533" s="407"/>
      <c r="HSH533" s="439"/>
      <c r="HSI533" s="413"/>
      <c r="HSJ533" s="413"/>
      <c r="HSK533" s="413"/>
      <c r="HSL533" s="413"/>
      <c r="HSM533" s="413"/>
      <c r="HSN533" s="413"/>
      <c r="HSO533" s="413"/>
      <c r="HSP533" s="412"/>
      <c r="HSQ533" s="412"/>
      <c r="HSR533" s="412"/>
      <c r="HSS533" s="412"/>
      <c r="HST533" s="412"/>
      <c r="HSU533" s="412"/>
      <c r="HSV533" s="412"/>
      <c r="HSW533" s="412"/>
      <c r="HSX533" s="412"/>
      <c r="HSY533" s="412"/>
      <c r="HSZ533" s="412"/>
      <c r="HTA533" s="412"/>
      <c r="HTB533" s="412"/>
      <c r="HTC533" s="412"/>
      <c r="HTD533" s="412"/>
      <c r="HTE533" s="412"/>
      <c r="HTF533" s="412"/>
      <c r="HTG533" s="412"/>
      <c r="HTH533" s="412"/>
      <c r="HTI533" s="412"/>
      <c r="HTJ533" s="412"/>
      <c r="HTK533" s="412"/>
      <c r="HTL533" s="412"/>
      <c r="HTM533" s="412"/>
      <c r="HTN533" s="412"/>
      <c r="HTO533" s="412"/>
      <c r="HTP533" s="412"/>
      <c r="HTQ533" s="412"/>
      <c r="HTR533" s="412"/>
      <c r="HTS533" s="412"/>
      <c r="HTT533" s="412"/>
      <c r="HTU533" s="412"/>
      <c r="HTV533" s="412"/>
      <c r="HTW533" s="412"/>
      <c r="HTX533" s="412"/>
      <c r="HTY533" s="412"/>
      <c r="HTZ533" s="412"/>
      <c r="HUA533" s="412"/>
      <c r="HUB533" s="412"/>
      <c r="HUC533" s="412"/>
      <c r="HUD533" s="412"/>
      <c r="HUE533" s="412"/>
      <c r="HUF533" s="412"/>
      <c r="HUG533" s="412"/>
      <c r="HUH533" s="413"/>
      <c r="HUI533" s="413"/>
      <c r="HUJ533" s="413"/>
      <c r="HUK533" s="413"/>
      <c r="HUL533" s="413"/>
      <c r="HUM533" s="413"/>
      <c r="HUN533" s="413"/>
      <c r="HUO533" s="413"/>
      <c r="HUP533" s="413"/>
      <c r="HUQ533" s="413"/>
      <c r="HUR533" s="413"/>
      <c r="HUS533" s="413"/>
      <c r="HUT533" s="413"/>
      <c r="HUU533" s="413"/>
      <c r="HUV533" s="413"/>
      <c r="HUW533" s="413"/>
      <c r="HUX533" s="413"/>
      <c r="HUY533" s="413"/>
      <c r="HUZ533" s="413"/>
      <c r="HVA533" s="413"/>
      <c r="HVB533" s="413"/>
      <c r="HVC533" s="413"/>
      <c r="HVD533" s="413"/>
      <c r="HVE533" s="413"/>
      <c r="HVF533" s="414"/>
      <c r="HVG533" s="414"/>
      <c r="HVH533" s="414"/>
      <c r="HVI533" s="414"/>
      <c r="HVJ533" s="414"/>
      <c r="HVK533" s="413"/>
      <c r="HVL533" s="413"/>
      <c r="HVM533" s="414"/>
      <c r="HVN533" s="414"/>
      <c r="HVO533" s="413"/>
      <c r="HVP533" s="413"/>
      <c r="HVQ533" s="414"/>
      <c r="HVR533" s="414"/>
      <c r="HVS533" s="413"/>
      <c r="HVT533" s="413"/>
      <c r="HVU533" s="413"/>
      <c r="HVV533" s="413"/>
      <c r="HVW533" s="413"/>
      <c r="HVX533" s="413"/>
      <c r="HVY533" s="413"/>
      <c r="HVZ533" s="414"/>
      <c r="HWA533" s="414"/>
      <c r="HWB533" s="413"/>
      <c r="HWC533" s="413"/>
      <c r="HWD533" s="414"/>
      <c r="HWE533" s="414"/>
      <c r="HWF533" s="413"/>
      <c r="HWG533" s="413"/>
      <c r="HWH533" s="413"/>
      <c r="HWI533" s="413"/>
      <c r="HWJ533" s="413"/>
      <c r="HWK533" s="407"/>
      <c r="HWL533" s="439"/>
      <c r="HWM533" s="413"/>
      <c r="HWN533" s="413"/>
      <c r="HWO533" s="413"/>
      <c r="HWP533" s="413"/>
      <c r="HWQ533" s="413"/>
      <c r="HWR533" s="413"/>
      <c r="HWS533" s="413"/>
      <c r="HWT533" s="412"/>
      <c r="HWU533" s="412"/>
      <c r="HWV533" s="412"/>
      <c r="HWW533" s="412"/>
      <c r="HWX533" s="412"/>
      <c r="HWY533" s="412"/>
      <c r="HWZ533" s="412"/>
      <c r="HXA533" s="412"/>
      <c r="HXB533" s="412"/>
      <c r="HXC533" s="412"/>
      <c r="HXD533" s="412"/>
      <c r="HXE533" s="412"/>
      <c r="HXF533" s="412"/>
      <c r="HXG533" s="412"/>
      <c r="HXH533" s="412"/>
      <c r="HXI533" s="412"/>
      <c r="HXJ533" s="412"/>
      <c r="HXK533" s="412"/>
      <c r="HXL533" s="412"/>
      <c r="HXM533" s="412"/>
      <c r="HXN533" s="412"/>
      <c r="HXO533" s="412"/>
      <c r="HXP533" s="412"/>
      <c r="HXQ533" s="412"/>
      <c r="HXR533" s="412"/>
      <c r="HXS533" s="412"/>
      <c r="HXT533" s="412"/>
      <c r="HXU533" s="412"/>
      <c r="HXV533" s="412"/>
      <c r="HXW533" s="412"/>
      <c r="HXX533" s="412"/>
      <c r="HXY533" s="412"/>
      <c r="HXZ533" s="412"/>
      <c r="HYA533" s="412"/>
      <c r="HYB533" s="412"/>
      <c r="HYC533" s="412"/>
      <c r="HYD533" s="412"/>
      <c r="HYE533" s="412"/>
      <c r="HYF533" s="412"/>
      <c r="HYG533" s="412"/>
      <c r="HYH533" s="412"/>
      <c r="HYI533" s="412"/>
      <c r="HYJ533" s="412"/>
      <c r="HYK533" s="412"/>
      <c r="HYL533" s="413"/>
      <c r="HYM533" s="413"/>
      <c r="HYN533" s="413"/>
      <c r="HYO533" s="413"/>
      <c r="HYP533" s="413"/>
      <c r="HYQ533" s="413"/>
      <c r="HYR533" s="413"/>
      <c r="HYS533" s="413"/>
      <c r="HYT533" s="413"/>
      <c r="HYU533" s="413"/>
      <c r="HYV533" s="413"/>
      <c r="HYW533" s="413"/>
      <c r="HYX533" s="413"/>
      <c r="HYY533" s="413"/>
      <c r="HYZ533" s="413"/>
      <c r="HZA533" s="413"/>
      <c r="HZB533" s="413"/>
      <c r="HZC533" s="413"/>
      <c r="HZD533" s="413"/>
      <c r="HZE533" s="413"/>
      <c r="HZF533" s="413"/>
      <c r="HZG533" s="413"/>
      <c r="HZH533" s="413"/>
      <c r="HZI533" s="413"/>
      <c r="HZJ533" s="414"/>
      <c r="HZK533" s="414"/>
      <c r="HZL533" s="414"/>
      <c r="HZM533" s="414"/>
      <c r="HZN533" s="414"/>
      <c r="HZO533" s="413"/>
      <c r="HZP533" s="413"/>
      <c r="HZQ533" s="414"/>
      <c r="HZR533" s="414"/>
      <c r="HZS533" s="413"/>
      <c r="HZT533" s="413"/>
      <c r="HZU533" s="414"/>
      <c r="HZV533" s="414"/>
      <c r="HZW533" s="413"/>
      <c r="HZX533" s="413"/>
      <c r="HZY533" s="413"/>
      <c r="HZZ533" s="413"/>
      <c r="IAA533" s="413"/>
      <c r="IAB533" s="413"/>
      <c r="IAC533" s="413"/>
      <c r="IAD533" s="414"/>
      <c r="IAE533" s="414"/>
      <c r="IAF533" s="413"/>
      <c r="IAG533" s="413"/>
      <c r="IAH533" s="414"/>
      <c r="IAI533" s="414"/>
      <c r="IAJ533" s="413"/>
      <c r="IAK533" s="413"/>
      <c r="IAL533" s="413"/>
      <c r="IAM533" s="413"/>
      <c r="IAN533" s="413"/>
      <c r="IAO533" s="407"/>
      <c r="IAP533" s="439"/>
      <c r="IAQ533" s="413"/>
      <c r="IAR533" s="413"/>
      <c r="IAS533" s="413"/>
      <c r="IAT533" s="413"/>
      <c r="IAU533" s="413"/>
      <c r="IAV533" s="413"/>
      <c r="IAW533" s="413"/>
      <c r="IAX533" s="412"/>
      <c r="IAY533" s="412"/>
      <c r="IAZ533" s="412"/>
      <c r="IBA533" s="412"/>
      <c r="IBB533" s="412"/>
      <c r="IBC533" s="412"/>
      <c r="IBD533" s="412"/>
      <c r="IBE533" s="412"/>
      <c r="IBF533" s="412"/>
      <c r="IBG533" s="412"/>
      <c r="IBH533" s="412"/>
      <c r="IBI533" s="412"/>
      <c r="IBJ533" s="412"/>
      <c r="IBK533" s="412"/>
      <c r="IBL533" s="412"/>
      <c r="IBM533" s="412"/>
      <c r="IBN533" s="412"/>
      <c r="IBO533" s="412"/>
      <c r="IBP533" s="412"/>
      <c r="IBQ533" s="412"/>
      <c r="IBR533" s="412"/>
      <c r="IBS533" s="412"/>
      <c r="IBT533" s="412"/>
      <c r="IBU533" s="412"/>
      <c r="IBV533" s="412"/>
      <c r="IBW533" s="412"/>
      <c r="IBX533" s="412"/>
      <c r="IBY533" s="412"/>
      <c r="IBZ533" s="412"/>
      <c r="ICA533" s="412"/>
      <c r="ICB533" s="412"/>
      <c r="ICC533" s="412"/>
      <c r="ICD533" s="412"/>
      <c r="ICE533" s="412"/>
      <c r="ICF533" s="412"/>
      <c r="ICG533" s="412"/>
      <c r="ICH533" s="412"/>
      <c r="ICI533" s="412"/>
      <c r="ICJ533" s="412"/>
      <c r="ICK533" s="412"/>
      <c r="ICL533" s="412"/>
      <c r="ICM533" s="412"/>
      <c r="ICN533" s="412"/>
      <c r="ICO533" s="412"/>
      <c r="ICP533" s="413"/>
      <c r="ICQ533" s="413"/>
      <c r="ICR533" s="413"/>
      <c r="ICS533" s="413"/>
      <c r="ICT533" s="413"/>
      <c r="ICU533" s="413"/>
      <c r="ICV533" s="413"/>
      <c r="ICW533" s="413"/>
      <c r="ICX533" s="413"/>
      <c r="ICY533" s="413"/>
      <c r="ICZ533" s="413"/>
      <c r="IDA533" s="413"/>
      <c r="IDB533" s="413"/>
      <c r="IDC533" s="413"/>
      <c r="IDD533" s="413"/>
      <c r="IDE533" s="413"/>
      <c r="IDF533" s="413"/>
      <c r="IDG533" s="413"/>
      <c r="IDH533" s="413"/>
      <c r="IDI533" s="413"/>
      <c r="IDJ533" s="413"/>
      <c r="IDK533" s="413"/>
      <c r="IDL533" s="413"/>
      <c r="IDM533" s="413"/>
      <c r="IDN533" s="414"/>
      <c r="IDO533" s="414"/>
      <c r="IDP533" s="414"/>
      <c r="IDQ533" s="414"/>
      <c r="IDR533" s="414"/>
      <c r="IDS533" s="413"/>
      <c r="IDT533" s="413"/>
      <c r="IDU533" s="414"/>
      <c r="IDV533" s="414"/>
      <c r="IDW533" s="413"/>
      <c r="IDX533" s="413"/>
      <c r="IDY533" s="414"/>
      <c r="IDZ533" s="414"/>
      <c r="IEA533" s="413"/>
      <c r="IEB533" s="413"/>
      <c r="IEC533" s="413"/>
      <c r="IED533" s="413"/>
      <c r="IEE533" s="413"/>
      <c r="IEF533" s="413"/>
      <c r="IEG533" s="413"/>
      <c r="IEH533" s="414"/>
      <c r="IEI533" s="414"/>
      <c r="IEJ533" s="413"/>
      <c r="IEK533" s="413"/>
      <c r="IEL533" s="414"/>
      <c r="IEM533" s="414"/>
      <c r="IEN533" s="413"/>
      <c r="IEO533" s="413"/>
      <c r="IEP533" s="413"/>
      <c r="IEQ533" s="413"/>
      <c r="IER533" s="413"/>
      <c r="IES533" s="407"/>
      <c r="IET533" s="439"/>
      <c r="IEU533" s="413"/>
      <c r="IEV533" s="413"/>
      <c r="IEW533" s="413"/>
      <c r="IEX533" s="413"/>
      <c r="IEY533" s="413"/>
      <c r="IEZ533" s="413"/>
      <c r="IFA533" s="413"/>
      <c r="IFB533" s="412"/>
      <c r="IFC533" s="412"/>
      <c r="IFD533" s="412"/>
      <c r="IFE533" s="412"/>
      <c r="IFF533" s="412"/>
      <c r="IFG533" s="412"/>
      <c r="IFH533" s="412"/>
      <c r="IFI533" s="412"/>
      <c r="IFJ533" s="412"/>
      <c r="IFK533" s="412"/>
      <c r="IFL533" s="412"/>
      <c r="IFM533" s="412"/>
      <c r="IFN533" s="412"/>
      <c r="IFO533" s="412"/>
      <c r="IFP533" s="412"/>
      <c r="IFQ533" s="412"/>
      <c r="IFR533" s="412"/>
      <c r="IFS533" s="412"/>
      <c r="IFT533" s="412"/>
      <c r="IFU533" s="412"/>
      <c r="IFV533" s="412"/>
      <c r="IFW533" s="412"/>
      <c r="IFX533" s="412"/>
      <c r="IFY533" s="412"/>
      <c r="IFZ533" s="412"/>
      <c r="IGA533" s="412"/>
      <c r="IGB533" s="412"/>
      <c r="IGC533" s="412"/>
      <c r="IGD533" s="412"/>
      <c r="IGE533" s="412"/>
      <c r="IGF533" s="412"/>
      <c r="IGG533" s="412"/>
      <c r="IGH533" s="412"/>
      <c r="IGI533" s="412"/>
      <c r="IGJ533" s="412"/>
      <c r="IGK533" s="412"/>
      <c r="IGL533" s="412"/>
      <c r="IGM533" s="412"/>
      <c r="IGN533" s="412"/>
      <c r="IGO533" s="412"/>
      <c r="IGP533" s="412"/>
      <c r="IGQ533" s="412"/>
      <c r="IGR533" s="412"/>
      <c r="IGS533" s="412"/>
      <c r="IGT533" s="413"/>
      <c r="IGU533" s="413"/>
      <c r="IGV533" s="413"/>
      <c r="IGW533" s="413"/>
      <c r="IGX533" s="413"/>
      <c r="IGY533" s="413"/>
      <c r="IGZ533" s="413"/>
      <c r="IHA533" s="413"/>
      <c r="IHB533" s="413"/>
      <c r="IHC533" s="413"/>
      <c r="IHD533" s="413"/>
      <c r="IHE533" s="413"/>
      <c r="IHF533" s="413"/>
      <c r="IHG533" s="413"/>
      <c r="IHH533" s="413"/>
      <c r="IHI533" s="413"/>
      <c r="IHJ533" s="413"/>
      <c r="IHK533" s="413"/>
      <c r="IHL533" s="413"/>
      <c r="IHM533" s="413"/>
      <c r="IHN533" s="413"/>
      <c r="IHO533" s="413"/>
      <c r="IHP533" s="413"/>
      <c r="IHQ533" s="413"/>
      <c r="IHR533" s="414"/>
      <c r="IHS533" s="414"/>
      <c r="IHT533" s="414"/>
      <c r="IHU533" s="414"/>
      <c r="IHV533" s="414"/>
      <c r="IHW533" s="413"/>
      <c r="IHX533" s="413"/>
      <c r="IHY533" s="414"/>
      <c r="IHZ533" s="414"/>
      <c r="IIA533" s="413"/>
      <c r="IIB533" s="413"/>
      <c r="IIC533" s="414"/>
      <c r="IID533" s="414"/>
      <c r="IIE533" s="413"/>
      <c r="IIF533" s="413"/>
      <c r="IIG533" s="413"/>
      <c r="IIH533" s="413"/>
      <c r="III533" s="413"/>
      <c r="IIJ533" s="413"/>
      <c r="IIK533" s="413"/>
      <c r="IIL533" s="414"/>
      <c r="IIM533" s="414"/>
      <c r="IIN533" s="413"/>
      <c r="IIO533" s="413"/>
      <c r="IIP533" s="414"/>
      <c r="IIQ533" s="414"/>
      <c r="IIR533" s="413"/>
      <c r="IIS533" s="413"/>
      <c r="IIT533" s="413"/>
      <c r="IIU533" s="413"/>
      <c r="IIV533" s="413"/>
      <c r="IIW533" s="407"/>
      <c r="IIX533" s="439"/>
      <c r="IIY533" s="413"/>
      <c r="IIZ533" s="413"/>
      <c r="IJA533" s="413"/>
      <c r="IJB533" s="413"/>
      <c r="IJC533" s="413"/>
      <c r="IJD533" s="413"/>
      <c r="IJE533" s="413"/>
      <c r="IJF533" s="412"/>
      <c r="IJG533" s="412"/>
      <c r="IJH533" s="412"/>
      <c r="IJI533" s="412"/>
      <c r="IJJ533" s="412"/>
      <c r="IJK533" s="412"/>
      <c r="IJL533" s="412"/>
      <c r="IJM533" s="412"/>
      <c r="IJN533" s="412"/>
      <c r="IJO533" s="412"/>
      <c r="IJP533" s="412"/>
      <c r="IJQ533" s="412"/>
      <c r="IJR533" s="412"/>
      <c r="IJS533" s="412"/>
      <c r="IJT533" s="412"/>
      <c r="IJU533" s="412"/>
      <c r="IJV533" s="412"/>
      <c r="IJW533" s="412"/>
      <c r="IJX533" s="412"/>
      <c r="IJY533" s="412"/>
      <c r="IJZ533" s="412"/>
      <c r="IKA533" s="412"/>
      <c r="IKB533" s="412"/>
      <c r="IKC533" s="412"/>
      <c r="IKD533" s="412"/>
      <c r="IKE533" s="412"/>
      <c r="IKF533" s="412"/>
      <c r="IKG533" s="412"/>
      <c r="IKH533" s="412"/>
      <c r="IKI533" s="412"/>
      <c r="IKJ533" s="412"/>
      <c r="IKK533" s="412"/>
      <c r="IKL533" s="412"/>
      <c r="IKM533" s="412"/>
      <c r="IKN533" s="412"/>
      <c r="IKO533" s="412"/>
      <c r="IKP533" s="412"/>
      <c r="IKQ533" s="412"/>
      <c r="IKR533" s="412"/>
      <c r="IKS533" s="412"/>
      <c r="IKT533" s="412"/>
      <c r="IKU533" s="412"/>
      <c r="IKV533" s="412"/>
      <c r="IKW533" s="412"/>
      <c r="IKX533" s="413"/>
      <c r="IKY533" s="413"/>
      <c r="IKZ533" s="413"/>
      <c r="ILA533" s="413"/>
      <c r="ILB533" s="413"/>
      <c r="ILC533" s="413"/>
      <c r="ILD533" s="413"/>
      <c r="ILE533" s="413"/>
      <c r="ILF533" s="413"/>
      <c r="ILG533" s="413"/>
      <c r="ILH533" s="413"/>
      <c r="ILI533" s="413"/>
      <c r="ILJ533" s="413"/>
      <c r="ILK533" s="413"/>
      <c r="ILL533" s="413"/>
      <c r="ILM533" s="413"/>
      <c r="ILN533" s="413"/>
      <c r="ILO533" s="413"/>
      <c r="ILP533" s="413"/>
      <c r="ILQ533" s="413"/>
      <c r="ILR533" s="413"/>
      <c r="ILS533" s="413"/>
      <c r="ILT533" s="413"/>
      <c r="ILU533" s="413"/>
      <c r="ILV533" s="414"/>
      <c r="ILW533" s="414"/>
      <c r="ILX533" s="414"/>
      <c r="ILY533" s="414"/>
      <c r="ILZ533" s="414"/>
      <c r="IMA533" s="413"/>
      <c r="IMB533" s="413"/>
      <c r="IMC533" s="414"/>
      <c r="IMD533" s="414"/>
      <c r="IME533" s="413"/>
      <c r="IMF533" s="413"/>
      <c r="IMG533" s="414"/>
      <c r="IMH533" s="414"/>
      <c r="IMI533" s="413"/>
      <c r="IMJ533" s="413"/>
      <c r="IMK533" s="413"/>
      <c r="IML533" s="413"/>
      <c r="IMM533" s="413"/>
      <c r="IMN533" s="413"/>
      <c r="IMO533" s="413"/>
      <c r="IMP533" s="414"/>
      <c r="IMQ533" s="414"/>
      <c r="IMR533" s="413"/>
      <c r="IMS533" s="413"/>
      <c r="IMT533" s="414"/>
      <c r="IMU533" s="414"/>
      <c r="IMV533" s="413"/>
      <c r="IMW533" s="413"/>
      <c r="IMX533" s="413"/>
      <c r="IMY533" s="413"/>
      <c r="IMZ533" s="413"/>
      <c r="INA533" s="407"/>
      <c r="INB533" s="439"/>
      <c r="INC533" s="413"/>
      <c r="IND533" s="413"/>
      <c r="INE533" s="413"/>
      <c r="INF533" s="413"/>
      <c r="ING533" s="413"/>
      <c r="INH533" s="413"/>
      <c r="INI533" s="413"/>
      <c r="INJ533" s="412"/>
      <c r="INK533" s="412"/>
      <c r="INL533" s="412"/>
      <c r="INM533" s="412"/>
      <c r="INN533" s="412"/>
      <c r="INO533" s="412"/>
      <c r="INP533" s="412"/>
      <c r="INQ533" s="412"/>
      <c r="INR533" s="412"/>
      <c r="INS533" s="412"/>
      <c r="INT533" s="412"/>
      <c r="INU533" s="412"/>
      <c r="INV533" s="412"/>
      <c r="INW533" s="412"/>
      <c r="INX533" s="412"/>
      <c r="INY533" s="412"/>
      <c r="INZ533" s="412"/>
      <c r="IOA533" s="412"/>
      <c r="IOB533" s="412"/>
      <c r="IOC533" s="412"/>
      <c r="IOD533" s="412"/>
      <c r="IOE533" s="412"/>
      <c r="IOF533" s="412"/>
      <c r="IOG533" s="412"/>
      <c r="IOH533" s="412"/>
      <c r="IOI533" s="412"/>
      <c r="IOJ533" s="412"/>
      <c r="IOK533" s="412"/>
      <c r="IOL533" s="412"/>
      <c r="IOM533" s="412"/>
      <c r="ION533" s="412"/>
      <c r="IOO533" s="412"/>
      <c r="IOP533" s="412"/>
      <c r="IOQ533" s="412"/>
      <c r="IOR533" s="412"/>
      <c r="IOS533" s="412"/>
      <c r="IOT533" s="412"/>
      <c r="IOU533" s="412"/>
      <c r="IOV533" s="412"/>
      <c r="IOW533" s="412"/>
      <c r="IOX533" s="412"/>
      <c r="IOY533" s="412"/>
      <c r="IOZ533" s="412"/>
      <c r="IPA533" s="412"/>
      <c r="IPB533" s="413"/>
      <c r="IPC533" s="413"/>
      <c r="IPD533" s="413"/>
      <c r="IPE533" s="413"/>
      <c r="IPF533" s="413"/>
      <c r="IPG533" s="413"/>
      <c r="IPH533" s="413"/>
      <c r="IPI533" s="413"/>
      <c r="IPJ533" s="413"/>
      <c r="IPK533" s="413"/>
      <c r="IPL533" s="413"/>
      <c r="IPM533" s="413"/>
      <c r="IPN533" s="413"/>
      <c r="IPO533" s="413"/>
      <c r="IPP533" s="413"/>
      <c r="IPQ533" s="413"/>
      <c r="IPR533" s="413"/>
      <c r="IPS533" s="413"/>
      <c r="IPT533" s="413"/>
      <c r="IPU533" s="413"/>
      <c r="IPV533" s="413"/>
      <c r="IPW533" s="413"/>
      <c r="IPX533" s="413"/>
      <c r="IPY533" s="413"/>
      <c r="IPZ533" s="414"/>
      <c r="IQA533" s="414"/>
      <c r="IQB533" s="414"/>
      <c r="IQC533" s="414"/>
      <c r="IQD533" s="414"/>
      <c r="IQE533" s="413"/>
      <c r="IQF533" s="413"/>
      <c r="IQG533" s="414"/>
      <c r="IQH533" s="414"/>
      <c r="IQI533" s="413"/>
      <c r="IQJ533" s="413"/>
      <c r="IQK533" s="414"/>
      <c r="IQL533" s="414"/>
      <c r="IQM533" s="413"/>
      <c r="IQN533" s="413"/>
      <c r="IQO533" s="413"/>
      <c r="IQP533" s="413"/>
      <c r="IQQ533" s="413"/>
      <c r="IQR533" s="413"/>
      <c r="IQS533" s="413"/>
      <c r="IQT533" s="414"/>
      <c r="IQU533" s="414"/>
      <c r="IQV533" s="413"/>
      <c r="IQW533" s="413"/>
      <c r="IQX533" s="414"/>
      <c r="IQY533" s="414"/>
      <c r="IQZ533" s="413"/>
      <c r="IRA533" s="413"/>
      <c r="IRB533" s="413"/>
      <c r="IRC533" s="413"/>
      <c r="IRD533" s="413"/>
      <c r="IRE533" s="407"/>
      <c r="IRF533" s="439"/>
      <c r="IRG533" s="413"/>
      <c r="IRH533" s="413"/>
      <c r="IRI533" s="413"/>
      <c r="IRJ533" s="413"/>
      <c r="IRK533" s="413"/>
      <c r="IRL533" s="413"/>
      <c r="IRM533" s="413"/>
      <c r="IRN533" s="412"/>
      <c r="IRO533" s="412"/>
      <c r="IRP533" s="412"/>
      <c r="IRQ533" s="412"/>
      <c r="IRR533" s="412"/>
      <c r="IRS533" s="412"/>
      <c r="IRT533" s="412"/>
      <c r="IRU533" s="412"/>
      <c r="IRV533" s="412"/>
      <c r="IRW533" s="412"/>
      <c r="IRX533" s="412"/>
      <c r="IRY533" s="412"/>
      <c r="IRZ533" s="412"/>
      <c r="ISA533" s="412"/>
      <c r="ISB533" s="412"/>
      <c r="ISC533" s="412"/>
      <c r="ISD533" s="412"/>
      <c r="ISE533" s="412"/>
      <c r="ISF533" s="412"/>
      <c r="ISG533" s="412"/>
      <c r="ISH533" s="412"/>
      <c r="ISI533" s="412"/>
      <c r="ISJ533" s="412"/>
      <c r="ISK533" s="412"/>
      <c r="ISL533" s="412"/>
      <c r="ISM533" s="412"/>
      <c r="ISN533" s="412"/>
      <c r="ISO533" s="412"/>
      <c r="ISP533" s="412"/>
      <c r="ISQ533" s="412"/>
      <c r="ISR533" s="412"/>
      <c r="ISS533" s="412"/>
      <c r="IST533" s="412"/>
      <c r="ISU533" s="412"/>
      <c r="ISV533" s="412"/>
      <c r="ISW533" s="412"/>
      <c r="ISX533" s="412"/>
      <c r="ISY533" s="412"/>
      <c r="ISZ533" s="412"/>
      <c r="ITA533" s="412"/>
      <c r="ITB533" s="412"/>
      <c r="ITC533" s="412"/>
      <c r="ITD533" s="412"/>
      <c r="ITE533" s="412"/>
      <c r="ITF533" s="413"/>
      <c r="ITG533" s="413"/>
      <c r="ITH533" s="413"/>
      <c r="ITI533" s="413"/>
      <c r="ITJ533" s="413"/>
      <c r="ITK533" s="413"/>
      <c r="ITL533" s="413"/>
      <c r="ITM533" s="413"/>
      <c r="ITN533" s="413"/>
      <c r="ITO533" s="413"/>
      <c r="ITP533" s="413"/>
      <c r="ITQ533" s="413"/>
      <c r="ITR533" s="413"/>
      <c r="ITS533" s="413"/>
      <c r="ITT533" s="413"/>
      <c r="ITU533" s="413"/>
      <c r="ITV533" s="413"/>
      <c r="ITW533" s="413"/>
      <c r="ITX533" s="413"/>
      <c r="ITY533" s="413"/>
      <c r="ITZ533" s="413"/>
      <c r="IUA533" s="413"/>
      <c r="IUB533" s="413"/>
      <c r="IUC533" s="413"/>
      <c r="IUD533" s="414"/>
      <c r="IUE533" s="414"/>
      <c r="IUF533" s="414"/>
      <c r="IUG533" s="414"/>
      <c r="IUH533" s="414"/>
      <c r="IUI533" s="413"/>
      <c r="IUJ533" s="413"/>
      <c r="IUK533" s="414"/>
      <c r="IUL533" s="414"/>
      <c r="IUM533" s="413"/>
      <c r="IUN533" s="413"/>
      <c r="IUO533" s="414"/>
      <c r="IUP533" s="414"/>
      <c r="IUQ533" s="413"/>
      <c r="IUR533" s="413"/>
      <c r="IUS533" s="413"/>
      <c r="IUT533" s="413"/>
      <c r="IUU533" s="413"/>
      <c r="IUV533" s="413"/>
      <c r="IUW533" s="413"/>
      <c r="IUX533" s="414"/>
      <c r="IUY533" s="414"/>
      <c r="IUZ533" s="413"/>
      <c r="IVA533" s="413"/>
      <c r="IVB533" s="414"/>
      <c r="IVC533" s="414"/>
      <c r="IVD533" s="413"/>
      <c r="IVE533" s="413"/>
      <c r="IVF533" s="413"/>
      <c r="IVG533" s="413"/>
      <c r="IVH533" s="413"/>
      <c r="IVI533" s="407"/>
      <c r="IVJ533" s="439"/>
      <c r="IVK533" s="413"/>
      <c r="IVL533" s="413"/>
      <c r="IVM533" s="413"/>
      <c r="IVN533" s="413"/>
      <c r="IVO533" s="413"/>
      <c r="IVP533" s="413"/>
      <c r="IVQ533" s="413"/>
      <c r="IVR533" s="412"/>
      <c r="IVS533" s="412"/>
      <c r="IVT533" s="412"/>
      <c r="IVU533" s="412"/>
      <c r="IVV533" s="412"/>
      <c r="IVW533" s="412"/>
      <c r="IVX533" s="412"/>
      <c r="IVY533" s="412"/>
      <c r="IVZ533" s="412"/>
      <c r="IWA533" s="412"/>
      <c r="IWB533" s="412"/>
      <c r="IWC533" s="412"/>
      <c r="IWD533" s="412"/>
      <c r="IWE533" s="412"/>
      <c r="IWF533" s="412"/>
      <c r="IWG533" s="412"/>
      <c r="IWH533" s="412"/>
      <c r="IWI533" s="412"/>
      <c r="IWJ533" s="412"/>
      <c r="IWK533" s="412"/>
      <c r="IWL533" s="412"/>
      <c r="IWM533" s="412"/>
      <c r="IWN533" s="412"/>
      <c r="IWO533" s="412"/>
      <c r="IWP533" s="412"/>
      <c r="IWQ533" s="412"/>
      <c r="IWR533" s="412"/>
      <c r="IWS533" s="412"/>
      <c r="IWT533" s="412"/>
      <c r="IWU533" s="412"/>
      <c r="IWV533" s="412"/>
      <c r="IWW533" s="412"/>
      <c r="IWX533" s="412"/>
      <c r="IWY533" s="412"/>
      <c r="IWZ533" s="412"/>
      <c r="IXA533" s="412"/>
      <c r="IXB533" s="412"/>
      <c r="IXC533" s="412"/>
      <c r="IXD533" s="412"/>
      <c r="IXE533" s="412"/>
      <c r="IXF533" s="412"/>
      <c r="IXG533" s="412"/>
      <c r="IXH533" s="412"/>
      <c r="IXI533" s="412"/>
      <c r="IXJ533" s="413"/>
      <c r="IXK533" s="413"/>
      <c r="IXL533" s="413"/>
      <c r="IXM533" s="413"/>
      <c r="IXN533" s="413"/>
      <c r="IXO533" s="413"/>
      <c r="IXP533" s="413"/>
      <c r="IXQ533" s="413"/>
      <c r="IXR533" s="413"/>
      <c r="IXS533" s="413"/>
      <c r="IXT533" s="413"/>
      <c r="IXU533" s="413"/>
      <c r="IXV533" s="413"/>
      <c r="IXW533" s="413"/>
      <c r="IXX533" s="413"/>
      <c r="IXY533" s="413"/>
      <c r="IXZ533" s="413"/>
      <c r="IYA533" s="413"/>
      <c r="IYB533" s="413"/>
      <c r="IYC533" s="413"/>
      <c r="IYD533" s="413"/>
      <c r="IYE533" s="413"/>
      <c r="IYF533" s="413"/>
      <c r="IYG533" s="413"/>
      <c r="IYH533" s="414"/>
      <c r="IYI533" s="414"/>
      <c r="IYJ533" s="414"/>
      <c r="IYK533" s="414"/>
      <c r="IYL533" s="414"/>
      <c r="IYM533" s="413"/>
      <c r="IYN533" s="413"/>
      <c r="IYO533" s="414"/>
      <c r="IYP533" s="414"/>
      <c r="IYQ533" s="413"/>
      <c r="IYR533" s="413"/>
      <c r="IYS533" s="414"/>
      <c r="IYT533" s="414"/>
      <c r="IYU533" s="413"/>
      <c r="IYV533" s="413"/>
      <c r="IYW533" s="413"/>
      <c r="IYX533" s="413"/>
      <c r="IYY533" s="413"/>
      <c r="IYZ533" s="413"/>
      <c r="IZA533" s="413"/>
      <c r="IZB533" s="414"/>
      <c r="IZC533" s="414"/>
      <c r="IZD533" s="413"/>
      <c r="IZE533" s="413"/>
      <c r="IZF533" s="414"/>
      <c r="IZG533" s="414"/>
      <c r="IZH533" s="413"/>
      <c r="IZI533" s="413"/>
      <c r="IZJ533" s="413"/>
      <c r="IZK533" s="413"/>
      <c r="IZL533" s="413"/>
      <c r="IZM533" s="407"/>
      <c r="IZN533" s="439"/>
      <c r="IZO533" s="413"/>
      <c r="IZP533" s="413"/>
      <c r="IZQ533" s="413"/>
      <c r="IZR533" s="413"/>
      <c r="IZS533" s="413"/>
      <c r="IZT533" s="413"/>
      <c r="IZU533" s="413"/>
      <c r="IZV533" s="412"/>
      <c r="IZW533" s="412"/>
      <c r="IZX533" s="412"/>
      <c r="IZY533" s="412"/>
      <c r="IZZ533" s="412"/>
      <c r="JAA533" s="412"/>
      <c r="JAB533" s="412"/>
      <c r="JAC533" s="412"/>
      <c r="JAD533" s="412"/>
      <c r="JAE533" s="412"/>
      <c r="JAF533" s="412"/>
      <c r="JAG533" s="412"/>
      <c r="JAH533" s="412"/>
      <c r="JAI533" s="412"/>
      <c r="JAJ533" s="412"/>
      <c r="JAK533" s="412"/>
      <c r="JAL533" s="412"/>
      <c r="JAM533" s="412"/>
      <c r="JAN533" s="412"/>
      <c r="JAO533" s="412"/>
      <c r="JAP533" s="412"/>
      <c r="JAQ533" s="412"/>
      <c r="JAR533" s="412"/>
      <c r="JAS533" s="412"/>
      <c r="JAT533" s="412"/>
      <c r="JAU533" s="412"/>
      <c r="JAV533" s="412"/>
      <c r="JAW533" s="412"/>
      <c r="JAX533" s="412"/>
      <c r="JAY533" s="412"/>
      <c r="JAZ533" s="412"/>
      <c r="JBA533" s="412"/>
      <c r="JBB533" s="412"/>
      <c r="JBC533" s="412"/>
      <c r="JBD533" s="412"/>
      <c r="JBE533" s="412"/>
      <c r="JBF533" s="412"/>
      <c r="JBG533" s="412"/>
      <c r="JBH533" s="412"/>
      <c r="JBI533" s="412"/>
      <c r="JBJ533" s="412"/>
      <c r="JBK533" s="412"/>
      <c r="JBL533" s="412"/>
      <c r="JBM533" s="412"/>
      <c r="JBN533" s="413"/>
      <c r="JBO533" s="413"/>
      <c r="JBP533" s="413"/>
      <c r="JBQ533" s="413"/>
      <c r="JBR533" s="413"/>
      <c r="JBS533" s="413"/>
      <c r="JBT533" s="413"/>
      <c r="JBU533" s="413"/>
      <c r="JBV533" s="413"/>
      <c r="JBW533" s="413"/>
      <c r="JBX533" s="413"/>
      <c r="JBY533" s="413"/>
      <c r="JBZ533" s="413"/>
      <c r="JCA533" s="413"/>
      <c r="JCB533" s="413"/>
      <c r="JCC533" s="413"/>
      <c r="JCD533" s="413"/>
      <c r="JCE533" s="413"/>
      <c r="JCF533" s="413"/>
      <c r="JCG533" s="413"/>
      <c r="JCH533" s="413"/>
      <c r="JCI533" s="413"/>
      <c r="JCJ533" s="413"/>
      <c r="JCK533" s="413"/>
      <c r="JCL533" s="414"/>
      <c r="JCM533" s="414"/>
      <c r="JCN533" s="414"/>
      <c r="JCO533" s="414"/>
      <c r="JCP533" s="414"/>
      <c r="JCQ533" s="413"/>
      <c r="JCR533" s="413"/>
      <c r="JCS533" s="414"/>
      <c r="JCT533" s="414"/>
      <c r="JCU533" s="413"/>
      <c r="JCV533" s="413"/>
      <c r="JCW533" s="414"/>
      <c r="JCX533" s="414"/>
      <c r="JCY533" s="413"/>
      <c r="JCZ533" s="413"/>
      <c r="JDA533" s="413"/>
      <c r="JDB533" s="413"/>
      <c r="JDC533" s="413"/>
      <c r="JDD533" s="413"/>
      <c r="JDE533" s="413"/>
      <c r="JDF533" s="414"/>
      <c r="JDG533" s="414"/>
      <c r="JDH533" s="413"/>
      <c r="JDI533" s="413"/>
      <c r="JDJ533" s="414"/>
      <c r="JDK533" s="414"/>
      <c r="JDL533" s="413"/>
      <c r="JDM533" s="413"/>
      <c r="JDN533" s="413"/>
      <c r="JDO533" s="413"/>
      <c r="JDP533" s="413"/>
      <c r="JDQ533" s="407"/>
      <c r="JDR533" s="439"/>
      <c r="JDS533" s="413"/>
      <c r="JDT533" s="413"/>
      <c r="JDU533" s="413"/>
      <c r="JDV533" s="413"/>
      <c r="JDW533" s="413"/>
      <c r="JDX533" s="413"/>
      <c r="JDY533" s="413"/>
      <c r="JDZ533" s="412"/>
      <c r="JEA533" s="412"/>
      <c r="JEB533" s="412"/>
      <c r="JEC533" s="412"/>
      <c r="JED533" s="412"/>
      <c r="JEE533" s="412"/>
      <c r="JEF533" s="412"/>
      <c r="JEG533" s="412"/>
      <c r="JEH533" s="412"/>
      <c r="JEI533" s="412"/>
      <c r="JEJ533" s="412"/>
      <c r="JEK533" s="412"/>
      <c r="JEL533" s="412"/>
      <c r="JEM533" s="412"/>
      <c r="JEN533" s="412"/>
      <c r="JEO533" s="412"/>
      <c r="JEP533" s="412"/>
      <c r="JEQ533" s="412"/>
      <c r="JER533" s="412"/>
      <c r="JES533" s="412"/>
      <c r="JET533" s="412"/>
      <c r="JEU533" s="412"/>
      <c r="JEV533" s="412"/>
      <c r="JEW533" s="412"/>
      <c r="JEX533" s="412"/>
      <c r="JEY533" s="412"/>
      <c r="JEZ533" s="412"/>
      <c r="JFA533" s="412"/>
      <c r="JFB533" s="412"/>
      <c r="JFC533" s="412"/>
      <c r="JFD533" s="412"/>
      <c r="JFE533" s="412"/>
      <c r="JFF533" s="412"/>
      <c r="JFG533" s="412"/>
      <c r="JFH533" s="412"/>
      <c r="JFI533" s="412"/>
      <c r="JFJ533" s="412"/>
      <c r="JFK533" s="412"/>
      <c r="JFL533" s="412"/>
      <c r="JFM533" s="412"/>
      <c r="JFN533" s="412"/>
      <c r="JFO533" s="412"/>
      <c r="JFP533" s="412"/>
      <c r="JFQ533" s="412"/>
      <c r="JFR533" s="413"/>
      <c r="JFS533" s="413"/>
      <c r="JFT533" s="413"/>
      <c r="JFU533" s="413"/>
      <c r="JFV533" s="413"/>
      <c r="JFW533" s="413"/>
      <c r="JFX533" s="413"/>
      <c r="JFY533" s="413"/>
      <c r="JFZ533" s="413"/>
      <c r="JGA533" s="413"/>
      <c r="JGB533" s="413"/>
      <c r="JGC533" s="413"/>
      <c r="JGD533" s="413"/>
      <c r="JGE533" s="413"/>
      <c r="JGF533" s="413"/>
      <c r="JGG533" s="413"/>
      <c r="JGH533" s="413"/>
      <c r="JGI533" s="413"/>
      <c r="JGJ533" s="413"/>
      <c r="JGK533" s="413"/>
      <c r="JGL533" s="413"/>
      <c r="JGM533" s="413"/>
      <c r="JGN533" s="413"/>
      <c r="JGO533" s="413"/>
      <c r="JGP533" s="414"/>
      <c r="JGQ533" s="414"/>
      <c r="JGR533" s="414"/>
      <c r="JGS533" s="414"/>
      <c r="JGT533" s="414"/>
      <c r="JGU533" s="413"/>
      <c r="JGV533" s="413"/>
      <c r="JGW533" s="414"/>
      <c r="JGX533" s="414"/>
      <c r="JGY533" s="413"/>
      <c r="JGZ533" s="413"/>
      <c r="JHA533" s="414"/>
      <c r="JHB533" s="414"/>
      <c r="JHC533" s="413"/>
      <c r="JHD533" s="413"/>
      <c r="JHE533" s="413"/>
      <c r="JHF533" s="413"/>
      <c r="JHG533" s="413"/>
      <c r="JHH533" s="413"/>
      <c r="JHI533" s="413"/>
      <c r="JHJ533" s="414"/>
      <c r="JHK533" s="414"/>
      <c r="JHL533" s="413"/>
      <c r="JHM533" s="413"/>
      <c r="JHN533" s="414"/>
      <c r="JHO533" s="414"/>
      <c r="JHP533" s="413"/>
      <c r="JHQ533" s="413"/>
      <c r="JHR533" s="413"/>
      <c r="JHS533" s="413"/>
      <c r="JHT533" s="413"/>
      <c r="JHU533" s="407"/>
      <c r="JHV533" s="439"/>
      <c r="JHW533" s="413"/>
      <c r="JHX533" s="413"/>
      <c r="JHY533" s="413"/>
      <c r="JHZ533" s="413"/>
      <c r="JIA533" s="413"/>
      <c r="JIB533" s="413"/>
      <c r="JIC533" s="413"/>
      <c r="JID533" s="412"/>
      <c r="JIE533" s="412"/>
      <c r="JIF533" s="412"/>
      <c r="JIG533" s="412"/>
      <c r="JIH533" s="412"/>
      <c r="JII533" s="412"/>
      <c r="JIJ533" s="412"/>
      <c r="JIK533" s="412"/>
      <c r="JIL533" s="412"/>
      <c r="JIM533" s="412"/>
      <c r="JIN533" s="412"/>
      <c r="JIO533" s="412"/>
      <c r="JIP533" s="412"/>
      <c r="JIQ533" s="412"/>
      <c r="JIR533" s="412"/>
      <c r="JIS533" s="412"/>
      <c r="JIT533" s="412"/>
      <c r="JIU533" s="412"/>
      <c r="JIV533" s="412"/>
      <c r="JIW533" s="412"/>
      <c r="JIX533" s="412"/>
      <c r="JIY533" s="412"/>
      <c r="JIZ533" s="412"/>
      <c r="JJA533" s="412"/>
      <c r="JJB533" s="412"/>
      <c r="JJC533" s="412"/>
      <c r="JJD533" s="412"/>
      <c r="JJE533" s="412"/>
      <c r="JJF533" s="412"/>
      <c r="JJG533" s="412"/>
      <c r="JJH533" s="412"/>
      <c r="JJI533" s="412"/>
      <c r="JJJ533" s="412"/>
      <c r="JJK533" s="412"/>
      <c r="JJL533" s="412"/>
      <c r="JJM533" s="412"/>
      <c r="JJN533" s="412"/>
      <c r="JJO533" s="412"/>
      <c r="JJP533" s="412"/>
      <c r="JJQ533" s="412"/>
      <c r="JJR533" s="412"/>
      <c r="JJS533" s="412"/>
      <c r="JJT533" s="412"/>
      <c r="JJU533" s="412"/>
      <c r="JJV533" s="413"/>
      <c r="JJW533" s="413"/>
      <c r="JJX533" s="413"/>
      <c r="JJY533" s="413"/>
      <c r="JJZ533" s="413"/>
      <c r="JKA533" s="413"/>
      <c r="JKB533" s="413"/>
      <c r="JKC533" s="413"/>
      <c r="JKD533" s="413"/>
      <c r="JKE533" s="413"/>
      <c r="JKF533" s="413"/>
      <c r="JKG533" s="413"/>
      <c r="JKH533" s="413"/>
      <c r="JKI533" s="413"/>
      <c r="JKJ533" s="413"/>
      <c r="JKK533" s="413"/>
      <c r="JKL533" s="413"/>
      <c r="JKM533" s="413"/>
      <c r="JKN533" s="413"/>
      <c r="JKO533" s="413"/>
      <c r="JKP533" s="413"/>
      <c r="JKQ533" s="413"/>
      <c r="JKR533" s="413"/>
      <c r="JKS533" s="413"/>
      <c r="JKT533" s="414"/>
      <c r="JKU533" s="414"/>
      <c r="JKV533" s="414"/>
      <c r="JKW533" s="414"/>
      <c r="JKX533" s="414"/>
      <c r="JKY533" s="413"/>
      <c r="JKZ533" s="413"/>
      <c r="JLA533" s="414"/>
      <c r="JLB533" s="414"/>
      <c r="JLC533" s="413"/>
      <c r="JLD533" s="413"/>
      <c r="JLE533" s="414"/>
      <c r="JLF533" s="414"/>
      <c r="JLG533" s="413"/>
      <c r="JLH533" s="413"/>
      <c r="JLI533" s="413"/>
      <c r="JLJ533" s="413"/>
      <c r="JLK533" s="413"/>
      <c r="JLL533" s="413"/>
      <c r="JLM533" s="413"/>
      <c r="JLN533" s="414"/>
      <c r="JLO533" s="414"/>
      <c r="JLP533" s="413"/>
      <c r="JLQ533" s="413"/>
      <c r="JLR533" s="414"/>
      <c r="JLS533" s="414"/>
      <c r="JLT533" s="413"/>
      <c r="JLU533" s="413"/>
      <c r="JLV533" s="413"/>
      <c r="JLW533" s="413"/>
      <c r="JLX533" s="413"/>
      <c r="JLY533" s="407"/>
      <c r="JLZ533" s="439"/>
      <c r="JMA533" s="413"/>
      <c r="JMB533" s="413"/>
      <c r="JMC533" s="413"/>
      <c r="JMD533" s="413"/>
      <c r="JME533" s="413"/>
      <c r="JMF533" s="413"/>
      <c r="JMG533" s="413"/>
      <c r="JMH533" s="412"/>
      <c r="JMI533" s="412"/>
      <c r="JMJ533" s="412"/>
      <c r="JMK533" s="412"/>
      <c r="JML533" s="412"/>
      <c r="JMM533" s="412"/>
      <c r="JMN533" s="412"/>
      <c r="JMO533" s="412"/>
      <c r="JMP533" s="412"/>
      <c r="JMQ533" s="412"/>
      <c r="JMR533" s="412"/>
      <c r="JMS533" s="412"/>
      <c r="JMT533" s="412"/>
      <c r="JMU533" s="412"/>
      <c r="JMV533" s="412"/>
      <c r="JMW533" s="412"/>
      <c r="JMX533" s="412"/>
      <c r="JMY533" s="412"/>
      <c r="JMZ533" s="412"/>
      <c r="JNA533" s="412"/>
      <c r="JNB533" s="412"/>
      <c r="JNC533" s="412"/>
      <c r="JND533" s="412"/>
      <c r="JNE533" s="412"/>
      <c r="JNF533" s="412"/>
      <c r="JNG533" s="412"/>
      <c r="JNH533" s="412"/>
      <c r="JNI533" s="412"/>
      <c r="JNJ533" s="412"/>
      <c r="JNK533" s="412"/>
      <c r="JNL533" s="412"/>
      <c r="JNM533" s="412"/>
      <c r="JNN533" s="412"/>
      <c r="JNO533" s="412"/>
      <c r="JNP533" s="412"/>
      <c r="JNQ533" s="412"/>
      <c r="JNR533" s="412"/>
      <c r="JNS533" s="412"/>
      <c r="JNT533" s="412"/>
      <c r="JNU533" s="412"/>
      <c r="JNV533" s="412"/>
      <c r="JNW533" s="412"/>
      <c r="JNX533" s="412"/>
      <c r="JNY533" s="412"/>
      <c r="JNZ533" s="413"/>
      <c r="JOA533" s="413"/>
      <c r="JOB533" s="413"/>
      <c r="JOC533" s="413"/>
      <c r="JOD533" s="413"/>
      <c r="JOE533" s="413"/>
      <c r="JOF533" s="413"/>
      <c r="JOG533" s="413"/>
      <c r="JOH533" s="413"/>
      <c r="JOI533" s="413"/>
      <c r="JOJ533" s="413"/>
      <c r="JOK533" s="413"/>
      <c r="JOL533" s="413"/>
      <c r="JOM533" s="413"/>
      <c r="JON533" s="413"/>
      <c r="JOO533" s="413"/>
      <c r="JOP533" s="413"/>
      <c r="JOQ533" s="413"/>
      <c r="JOR533" s="413"/>
      <c r="JOS533" s="413"/>
      <c r="JOT533" s="413"/>
      <c r="JOU533" s="413"/>
      <c r="JOV533" s="413"/>
      <c r="JOW533" s="413"/>
      <c r="JOX533" s="414"/>
      <c r="JOY533" s="414"/>
      <c r="JOZ533" s="414"/>
      <c r="JPA533" s="414"/>
      <c r="JPB533" s="414"/>
      <c r="JPC533" s="413"/>
      <c r="JPD533" s="413"/>
      <c r="JPE533" s="414"/>
      <c r="JPF533" s="414"/>
      <c r="JPG533" s="413"/>
      <c r="JPH533" s="413"/>
      <c r="JPI533" s="414"/>
      <c r="JPJ533" s="414"/>
      <c r="JPK533" s="413"/>
      <c r="JPL533" s="413"/>
      <c r="JPM533" s="413"/>
      <c r="JPN533" s="413"/>
      <c r="JPO533" s="413"/>
      <c r="JPP533" s="413"/>
      <c r="JPQ533" s="413"/>
      <c r="JPR533" s="414"/>
      <c r="JPS533" s="414"/>
      <c r="JPT533" s="413"/>
      <c r="JPU533" s="413"/>
      <c r="JPV533" s="414"/>
      <c r="JPW533" s="414"/>
      <c r="JPX533" s="413"/>
      <c r="JPY533" s="413"/>
      <c r="JPZ533" s="413"/>
      <c r="JQA533" s="413"/>
      <c r="JQB533" s="413"/>
      <c r="JQC533" s="407"/>
      <c r="JQD533" s="439"/>
      <c r="JQE533" s="413"/>
      <c r="JQF533" s="413"/>
      <c r="JQG533" s="413"/>
      <c r="JQH533" s="413"/>
      <c r="JQI533" s="413"/>
      <c r="JQJ533" s="413"/>
      <c r="JQK533" s="413"/>
      <c r="JQL533" s="412"/>
      <c r="JQM533" s="412"/>
      <c r="JQN533" s="412"/>
      <c r="JQO533" s="412"/>
      <c r="JQP533" s="412"/>
      <c r="JQQ533" s="412"/>
      <c r="JQR533" s="412"/>
      <c r="JQS533" s="412"/>
      <c r="JQT533" s="412"/>
      <c r="JQU533" s="412"/>
      <c r="JQV533" s="412"/>
      <c r="JQW533" s="412"/>
      <c r="JQX533" s="412"/>
      <c r="JQY533" s="412"/>
      <c r="JQZ533" s="412"/>
      <c r="JRA533" s="412"/>
      <c r="JRB533" s="412"/>
      <c r="JRC533" s="412"/>
      <c r="JRD533" s="412"/>
      <c r="JRE533" s="412"/>
      <c r="JRF533" s="412"/>
      <c r="JRG533" s="412"/>
      <c r="JRH533" s="412"/>
      <c r="JRI533" s="412"/>
      <c r="JRJ533" s="412"/>
      <c r="JRK533" s="412"/>
      <c r="JRL533" s="412"/>
      <c r="JRM533" s="412"/>
      <c r="JRN533" s="412"/>
      <c r="JRO533" s="412"/>
      <c r="JRP533" s="412"/>
      <c r="JRQ533" s="412"/>
      <c r="JRR533" s="412"/>
      <c r="JRS533" s="412"/>
      <c r="JRT533" s="412"/>
      <c r="JRU533" s="412"/>
      <c r="JRV533" s="412"/>
      <c r="JRW533" s="412"/>
      <c r="JRX533" s="412"/>
      <c r="JRY533" s="412"/>
      <c r="JRZ533" s="412"/>
      <c r="JSA533" s="412"/>
      <c r="JSB533" s="412"/>
      <c r="JSC533" s="412"/>
      <c r="JSD533" s="413"/>
      <c r="JSE533" s="413"/>
      <c r="JSF533" s="413"/>
      <c r="JSG533" s="413"/>
      <c r="JSH533" s="413"/>
      <c r="JSI533" s="413"/>
      <c r="JSJ533" s="413"/>
      <c r="JSK533" s="413"/>
      <c r="JSL533" s="413"/>
      <c r="JSM533" s="413"/>
      <c r="JSN533" s="413"/>
      <c r="JSO533" s="413"/>
      <c r="JSP533" s="413"/>
      <c r="JSQ533" s="413"/>
      <c r="JSR533" s="413"/>
      <c r="JSS533" s="413"/>
      <c r="JST533" s="413"/>
      <c r="JSU533" s="413"/>
      <c r="JSV533" s="413"/>
      <c r="JSW533" s="413"/>
      <c r="JSX533" s="413"/>
      <c r="JSY533" s="413"/>
      <c r="JSZ533" s="413"/>
      <c r="JTA533" s="413"/>
      <c r="JTB533" s="414"/>
      <c r="JTC533" s="414"/>
      <c r="JTD533" s="414"/>
      <c r="JTE533" s="414"/>
      <c r="JTF533" s="414"/>
      <c r="JTG533" s="413"/>
      <c r="JTH533" s="413"/>
      <c r="JTI533" s="414"/>
      <c r="JTJ533" s="414"/>
      <c r="JTK533" s="413"/>
      <c r="JTL533" s="413"/>
      <c r="JTM533" s="414"/>
      <c r="JTN533" s="414"/>
      <c r="JTO533" s="413"/>
      <c r="JTP533" s="413"/>
      <c r="JTQ533" s="413"/>
      <c r="JTR533" s="413"/>
      <c r="JTS533" s="413"/>
      <c r="JTT533" s="413"/>
      <c r="JTU533" s="413"/>
      <c r="JTV533" s="414"/>
      <c r="JTW533" s="414"/>
      <c r="JTX533" s="413"/>
      <c r="JTY533" s="413"/>
      <c r="JTZ533" s="414"/>
      <c r="JUA533" s="414"/>
      <c r="JUB533" s="413"/>
      <c r="JUC533" s="413"/>
      <c r="JUD533" s="413"/>
      <c r="JUE533" s="413"/>
      <c r="JUF533" s="413"/>
      <c r="JUG533" s="407"/>
      <c r="JUH533" s="439"/>
      <c r="JUI533" s="413"/>
      <c r="JUJ533" s="413"/>
      <c r="JUK533" s="413"/>
      <c r="JUL533" s="413"/>
      <c r="JUM533" s="413"/>
      <c r="JUN533" s="413"/>
      <c r="JUO533" s="413"/>
      <c r="JUP533" s="412"/>
      <c r="JUQ533" s="412"/>
      <c r="JUR533" s="412"/>
      <c r="JUS533" s="412"/>
      <c r="JUT533" s="412"/>
      <c r="JUU533" s="412"/>
      <c r="JUV533" s="412"/>
      <c r="JUW533" s="412"/>
      <c r="JUX533" s="412"/>
      <c r="JUY533" s="412"/>
      <c r="JUZ533" s="412"/>
      <c r="JVA533" s="412"/>
      <c r="JVB533" s="412"/>
      <c r="JVC533" s="412"/>
      <c r="JVD533" s="412"/>
      <c r="JVE533" s="412"/>
      <c r="JVF533" s="412"/>
      <c r="JVG533" s="412"/>
      <c r="JVH533" s="412"/>
      <c r="JVI533" s="412"/>
      <c r="JVJ533" s="412"/>
      <c r="JVK533" s="412"/>
      <c r="JVL533" s="412"/>
      <c r="JVM533" s="412"/>
      <c r="JVN533" s="412"/>
      <c r="JVO533" s="412"/>
      <c r="JVP533" s="412"/>
      <c r="JVQ533" s="412"/>
      <c r="JVR533" s="412"/>
      <c r="JVS533" s="412"/>
      <c r="JVT533" s="412"/>
      <c r="JVU533" s="412"/>
      <c r="JVV533" s="412"/>
      <c r="JVW533" s="412"/>
      <c r="JVX533" s="412"/>
      <c r="JVY533" s="412"/>
      <c r="JVZ533" s="412"/>
      <c r="JWA533" s="412"/>
      <c r="JWB533" s="412"/>
      <c r="JWC533" s="412"/>
      <c r="JWD533" s="412"/>
      <c r="JWE533" s="412"/>
      <c r="JWF533" s="412"/>
      <c r="JWG533" s="412"/>
      <c r="JWH533" s="413"/>
      <c r="JWI533" s="413"/>
      <c r="JWJ533" s="413"/>
      <c r="JWK533" s="413"/>
      <c r="JWL533" s="413"/>
      <c r="JWM533" s="413"/>
      <c r="JWN533" s="413"/>
      <c r="JWO533" s="413"/>
      <c r="JWP533" s="413"/>
      <c r="JWQ533" s="413"/>
      <c r="JWR533" s="413"/>
      <c r="JWS533" s="413"/>
      <c r="JWT533" s="413"/>
      <c r="JWU533" s="413"/>
      <c r="JWV533" s="413"/>
      <c r="JWW533" s="413"/>
      <c r="JWX533" s="413"/>
      <c r="JWY533" s="413"/>
      <c r="JWZ533" s="413"/>
      <c r="JXA533" s="413"/>
      <c r="JXB533" s="413"/>
      <c r="JXC533" s="413"/>
      <c r="JXD533" s="413"/>
      <c r="JXE533" s="413"/>
      <c r="JXF533" s="414"/>
      <c r="JXG533" s="414"/>
      <c r="JXH533" s="414"/>
      <c r="JXI533" s="414"/>
      <c r="JXJ533" s="414"/>
      <c r="JXK533" s="413"/>
      <c r="JXL533" s="413"/>
      <c r="JXM533" s="414"/>
      <c r="JXN533" s="414"/>
      <c r="JXO533" s="413"/>
      <c r="JXP533" s="413"/>
      <c r="JXQ533" s="414"/>
      <c r="JXR533" s="414"/>
      <c r="JXS533" s="413"/>
      <c r="JXT533" s="413"/>
      <c r="JXU533" s="413"/>
      <c r="JXV533" s="413"/>
      <c r="JXW533" s="413"/>
      <c r="JXX533" s="413"/>
      <c r="JXY533" s="413"/>
      <c r="JXZ533" s="414"/>
      <c r="JYA533" s="414"/>
      <c r="JYB533" s="413"/>
      <c r="JYC533" s="413"/>
      <c r="JYD533" s="414"/>
      <c r="JYE533" s="414"/>
      <c r="JYF533" s="413"/>
      <c r="JYG533" s="413"/>
      <c r="JYH533" s="413"/>
      <c r="JYI533" s="413"/>
      <c r="JYJ533" s="413"/>
      <c r="JYK533" s="407"/>
      <c r="JYL533" s="439"/>
      <c r="JYM533" s="413"/>
      <c r="JYN533" s="413"/>
      <c r="JYO533" s="413"/>
      <c r="JYP533" s="413"/>
      <c r="JYQ533" s="413"/>
      <c r="JYR533" s="413"/>
      <c r="JYS533" s="413"/>
      <c r="JYT533" s="412"/>
      <c r="JYU533" s="412"/>
      <c r="JYV533" s="412"/>
      <c r="JYW533" s="412"/>
      <c r="JYX533" s="412"/>
      <c r="JYY533" s="412"/>
      <c r="JYZ533" s="412"/>
      <c r="JZA533" s="412"/>
      <c r="JZB533" s="412"/>
      <c r="JZC533" s="412"/>
      <c r="JZD533" s="412"/>
      <c r="JZE533" s="412"/>
      <c r="JZF533" s="412"/>
      <c r="JZG533" s="412"/>
      <c r="JZH533" s="412"/>
      <c r="JZI533" s="412"/>
      <c r="JZJ533" s="412"/>
      <c r="JZK533" s="412"/>
      <c r="JZL533" s="412"/>
      <c r="JZM533" s="412"/>
      <c r="JZN533" s="412"/>
      <c r="JZO533" s="412"/>
      <c r="JZP533" s="412"/>
      <c r="JZQ533" s="412"/>
      <c r="JZR533" s="412"/>
      <c r="JZS533" s="412"/>
      <c r="JZT533" s="412"/>
      <c r="JZU533" s="412"/>
      <c r="JZV533" s="412"/>
      <c r="JZW533" s="412"/>
      <c r="JZX533" s="412"/>
      <c r="JZY533" s="412"/>
      <c r="JZZ533" s="412"/>
      <c r="KAA533" s="412"/>
      <c r="KAB533" s="412"/>
      <c r="KAC533" s="412"/>
      <c r="KAD533" s="412"/>
      <c r="KAE533" s="412"/>
      <c r="KAF533" s="412"/>
      <c r="KAG533" s="412"/>
      <c r="KAH533" s="412"/>
      <c r="KAI533" s="412"/>
      <c r="KAJ533" s="412"/>
      <c r="KAK533" s="412"/>
      <c r="KAL533" s="413"/>
      <c r="KAM533" s="413"/>
      <c r="KAN533" s="413"/>
      <c r="KAO533" s="413"/>
      <c r="KAP533" s="413"/>
      <c r="KAQ533" s="413"/>
      <c r="KAR533" s="413"/>
      <c r="KAS533" s="413"/>
      <c r="KAT533" s="413"/>
      <c r="KAU533" s="413"/>
      <c r="KAV533" s="413"/>
      <c r="KAW533" s="413"/>
      <c r="KAX533" s="413"/>
      <c r="KAY533" s="413"/>
      <c r="KAZ533" s="413"/>
      <c r="KBA533" s="413"/>
      <c r="KBB533" s="413"/>
      <c r="KBC533" s="413"/>
      <c r="KBD533" s="413"/>
      <c r="KBE533" s="413"/>
      <c r="KBF533" s="413"/>
      <c r="KBG533" s="413"/>
      <c r="KBH533" s="413"/>
      <c r="KBI533" s="413"/>
      <c r="KBJ533" s="414"/>
      <c r="KBK533" s="414"/>
      <c r="KBL533" s="414"/>
      <c r="KBM533" s="414"/>
      <c r="KBN533" s="414"/>
      <c r="KBO533" s="413"/>
      <c r="KBP533" s="413"/>
      <c r="KBQ533" s="414"/>
      <c r="KBR533" s="414"/>
      <c r="KBS533" s="413"/>
      <c r="KBT533" s="413"/>
      <c r="KBU533" s="414"/>
      <c r="KBV533" s="414"/>
      <c r="KBW533" s="413"/>
      <c r="KBX533" s="413"/>
      <c r="KBY533" s="413"/>
      <c r="KBZ533" s="413"/>
      <c r="KCA533" s="413"/>
      <c r="KCB533" s="413"/>
      <c r="KCC533" s="413"/>
      <c r="KCD533" s="414"/>
      <c r="KCE533" s="414"/>
      <c r="KCF533" s="413"/>
      <c r="KCG533" s="413"/>
      <c r="KCH533" s="414"/>
      <c r="KCI533" s="414"/>
      <c r="KCJ533" s="413"/>
      <c r="KCK533" s="413"/>
      <c r="KCL533" s="413"/>
      <c r="KCM533" s="413"/>
      <c r="KCN533" s="413"/>
      <c r="KCO533" s="407"/>
      <c r="KCP533" s="439"/>
      <c r="KCQ533" s="413"/>
      <c r="KCR533" s="413"/>
      <c r="KCS533" s="413"/>
      <c r="KCT533" s="413"/>
      <c r="KCU533" s="413"/>
      <c r="KCV533" s="413"/>
      <c r="KCW533" s="413"/>
      <c r="KCX533" s="412"/>
      <c r="KCY533" s="412"/>
      <c r="KCZ533" s="412"/>
      <c r="KDA533" s="412"/>
      <c r="KDB533" s="412"/>
      <c r="KDC533" s="412"/>
      <c r="KDD533" s="412"/>
      <c r="KDE533" s="412"/>
      <c r="KDF533" s="412"/>
      <c r="KDG533" s="412"/>
      <c r="KDH533" s="412"/>
      <c r="KDI533" s="412"/>
      <c r="KDJ533" s="412"/>
      <c r="KDK533" s="412"/>
      <c r="KDL533" s="412"/>
      <c r="KDM533" s="412"/>
      <c r="KDN533" s="412"/>
      <c r="KDO533" s="412"/>
      <c r="KDP533" s="412"/>
      <c r="KDQ533" s="412"/>
      <c r="KDR533" s="412"/>
      <c r="KDS533" s="412"/>
      <c r="KDT533" s="412"/>
      <c r="KDU533" s="412"/>
      <c r="KDV533" s="412"/>
      <c r="KDW533" s="412"/>
      <c r="KDX533" s="412"/>
      <c r="KDY533" s="412"/>
      <c r="KDZ533" s="412"/>
      <c r="KEA533" s="412"/>
      <c r="KEB533" s="412"/>
      <c r="KEC533" s="412"/>
      <c r="KED533" s="412"/>
      <c r="KEE533" s="412"/>
      <c r="KEF533" s="412"/>
      <c r="KEG533" s="412"/>
      <c r="KEH533" s="412"/>
      <c r="KEI533" s="412"/>
      <c r="KEJ533" s="412"/>
      <c r="KEK533" s="412"/>
      <c r="KEL533" s="412"/>
      <c r="KEM533" s="412"/>
      <c r="KEN533" s="412"/>
      <c r="KEO533" s="412"/>
      <c r="KEP533" s="413"/>
      <c r="KEQ533" s="413"/>
      <c r="KER533" s="413"/>
      <c r="KES533" s="413"/>
      <c r="KET533" s="413"/>
      <c r="KEU533" s="413"/>
      <c r="KEV533" s="413"/>
      <c r="KEW533" s="413"/>
      <c r="KEX533" s="413"/>
      <c r="KEY533" s="413"/>
      <c r="KEZ533" s="413"/>
      <c r="KFA533" s="413"/>
      <c r="KFB533" s="413"/>
      <c r="KFC533" s="413"/>
      <c r="KFD533" s="413"/>
      <c r="KFE533" s="413"/>
      <c r="KFF533" s="413"/>
      <c r="KFG533" s="413"/>
      <c r="KFH533" s="413"/>
      <c r="KFI533" s="413"/>
      <c r="KFJ533" s="413"/>
      <c r="KFK533" s="413"/>
      <c r="KFL533" s="413"/>
      <c r="KFM533" s="413"/>
      <c r="KFN533" s="414"/>
      <c r="KFO533" s="414"/>
      <c r="KFP533" s="414"/>
      <c r="KFQ533" s="414"/>
      <c r="KFR533" s="414"/>
      <c r="KFS533" s="413"/>
      <c r="KFT533" s="413"/>
      <c r="KFU533" s="414"/>
      <c r="KFV533" s="414"/>
      <c r="KFW533" s="413"/>
      <c r="KFX533" s="413"/>
      <c r="KFY533" s="414"/>
      <c r="KFZ533" s="414"/>
      <c r="KGA533" s="413"/>
      <c r="KGB533" s="413"/>
      <c r="KGC533" s="413"/>
      <c r="KGD533" s="413"/>
      <c r="KGE533" s="413"/>
      <c r="KGF533" s="413"/>
      <c r="KGG533" s="413"/>
      <c r="KGH533" s="414"/>
      <c r="KGI533" s="414"/>
      <c r="KGJ533" s="413"/>
      <c r="KGK533" s="413"/>
      <c r="KGL533" s="414"/>
      <c r="KGM533" s="414"/>
      <c r="KGN533" s="413"/>
      <c r="KGO533" s="413"/>
      <c r="KGP533" s="413"/>
      <c r="KGQ533" s="413"/>
      <c r="KGR533" s="413"/>
      <c r="KGS533" s="407"/>
      <c r="KGT533" s="439"/>
      <c r="KGU533" s="413"/>
      <c r="KGV533" s="413"/>
      <c r="KGW533" s="413"/>
      <c r="KGX533" s="413"/>
      <c r="KGY533" s="413"/>
      <c r="KGZ533" s="413"/>
      <c r="KHA533" s="413"/>
      <c r="KHB533" s="412"/>
      <c r="KHC533" s="412"/>
      <c r="KHD533" s="412"/>
      <c r="KHE533" s="412"/>
      <c r="KHF533" s="412"/>
      <c r="KHG533" s="412"/>
      <c r="KHH533" s="412"/>
      <c r="KHI533" s="412"/>
      <c r="KHJ533" s="412"/>
      <c r="KHK533" s="412"/>
      <c r="KHL533" s="412"/>
      <c r="KHM533" s="412"/>
      <c r="KHN533" s="412"/>
      <c r="KHO533" s="412"/>
      <c r="KHP533" s="412"/>
      <c r="KHQ533" s="412"/>
      <c r="KHR533" s="412"/>
      <c r="KHS533" s="412"/>
      <c r="KHT533" s="412"/>
      <c r="KHU533" s="412"/>
      <c r="KHV533" s="412"/>
      <c r="KHW533" s="412"/>
      <c r="KHX533" s="412"/>
      <c r="KHY533" s="412"/>
      <c r="KHZ533" s="412"/>
      <c r="KIA533" s="412"/>
      <c r="KIB533" s="412"/>
      <c r="KIC533" s="412"/>
      <c r="KID533" s="412"/>
      <c r="KIE533" s="412"/>
      <c r="KIF533" s="412"/>
      <c r="KIG533" s="412"/>
      <c r="KIH533" s="412"/>
      <c r="KII533" s="412"/>
      <c r="KIJ533" s="412"/>
      <c r="KIK533" s="412"/>
      <c r="KIL533" s="412"/>
      <c r="KIM533" s="412"/>
      <c r="KIN533" s="412"/>
      <c r="KIO533" s="412"/>
      <c r="KIP533" s="412"/>
      <c r="KIQ533" s="412"/>
      <c r="KIR533" s="412"/>
      <c r="KIS533" s="412"/>
      <c r="KIT533" s="413"/>
      <c r="KIU533" s="413"/>
      <c r="KIV533" s="413"/>
      <c r="KIW533" s="413"/>
      <c r="KIX533" s="413"/>
      <c r="KIY533" s="413"/>
      <c r="KIZ533" s="413"/>
      <c r="KJA533" s="413"/>
      <c r="KJB533" s="413"/>
      <c r="KJC533" s="413"/>
      <c r="KJD533" s="413"/>
      <c r="KJE533" s="413"/>
      <c r="KJF533" s="413"/>
      <c r="KJG533" s="413"/>
      <c r="KJH533" s="413"/>
      <c r="KJI533" s="413"/>
      <c r="KJJ533" s="413"/>
      <c r="KJK533" s="413"/>
      <c r="KJL533" s="413"/>
      <c r="KJM533" s="413"/>
      <c r="KJN533" s="413"/>
      <c r="KJO533" s="413"/>
      <c r="KJP533" s="413"/>
      <c r="KJQ533" s="413"/>
      <c r="KJR533" s="414"/>
      <c r="KJS533" s="414"/>
      <c r="KJT533" s="414"/>
      <c r="KJU533" s="414"/>
      <c r="KJV533" s="414"/>
      <c r="KJW533" s="413"/>
      <c r="KJX533" s="413"/>
      <c r="KJY533" s="414"/>
      <c r="KJZ533" s="414"/>
      <c r="KKA533" s="413"/>
      <c r="KKB533" s="413"/>
      <c r="KKC533" s="414"/>
      <c r="KKD533" s="414"/>
      <c r="KKE533" s="413"/>
      <c r="KKF533" s="413"/>
      <c r="KKG533" s="413"/>
      <c r="KKH533" s="413"/>
      <c r="KKI533" s="413"/>
      <c r="KKJ533" s="413"/>
      <c r="KKK533" s="413"/>
      <c r="KKL533" s="414"/>
      <c r="KKM533" s="414"/>
      <c r="KKN533" s="413"/>
      <c r="KKO533" s="413"/>
      <c r="KKP533" s="414"/>
      <c r="KKQ533" s="414"/>
      <c r="KKR533" s="413"/>
      <c r="KKS533" s="413"/>
      <c r="KKT533" s="413"/>
      <c r="KKU533" s="413"/>
      <c r="KKV533" s="413"/>
      <c r="KKW533" s="407"/>
      <c r="KKX533" s="439"/>
      <c r="KKY533" s="413"/>
      <c r="KKZ533" s="413"/>
      <c r="KLA533" s="413"/>
      <c r="KLB533" s="413"/>
      <c r="KLC533" s="413"/>
      <c r="KLD533" s="413"/>
      <c r="KLE533" s="413"/>
      <c r="KLF533" s="412"/>
      <c r="KLG533" s="412"/>
      <c r="KLH533" s="412"/>
      <c r="KLI533" s="412"/>
      <c r="KLJ533" s="412"/>
      <c r="KLK533" s="412"/>
      <c r="KLL533" s="412"/>
      <c r="KLM533" s="412"/>
      <c r="KLN533" s="412"/>
      <c r="KLO533" s="412"/>
      <c r="KLP533" s="412"/>
      <c r="KLQ533" s="412"/>
      <c r="KLR533" s="412"/>
      <c r="KLS533" s="412"/>
      <c r="KLT533" s="412"/>
      <c r="KLU533" s="412"/>
      <c r="KLV533" s="412"/>
      <c r="KLW533" s="412"/>
      <c r="KLX533" s="412"/>
      <c r="KLY533" s="412"/>
      <c r="KLZ533" s="412"/>
      <c r="KMA533" s="412"/>
      <c r="KMB533" s="412"/>
      <c r="KMC533" s="412"/>
      <c r="KMD533" s="412"/>
      <c r="KME533" s="412"/>
      <c r="KMF533" s="412"/>
      <c r="KMG533" s="412"/>
      <c r="KMH533" s="412"/>
      <c r="KMI533" s="412"/>
      <c r="KMJ533" s="412"/>
      <c r="KMK533" s="412"/>
      <c r="KML533" s="412"/>
      <c r="KMM533" s="412"/>
      <c r="KMN533" s="412"/>
      <c r="KMO533" s="412"/>
      <c r="KMP533" s="412"/>
      <c r="KMQ533" s="412"/>
      <c r="KMR533" s="412"/>
      <c r="KMS533" s="412"/>
      <c r="KMT533" s="412"/>
      <c r="KMU533" s="412"/>
      <c r="KMV533" s="412"/>
      <c r="KMW533" s="412"/>
      <c r="KMX533" s="413"/>
      <c r="KMY533" s="413"/>
      <c r="KMZ533" s="413"/>
      <c r="KNA533" s="413"/>
      <c r="KNB533" s="413"/>
      <c r="KNC533" s="413"/>
      <c r="KND533" s="413"/>
      <c r="KNE533" s="413"/>
      <c r="KNF533" s="413"/>
      <c r="KNG533" s="413"/>
      <c r="KNH533" s="413"/>
      <c r="KNI533" s="413"/>
      <c r="KNJ533" s="413"/>
      <c r="KNK533" s="413"/>
      <c r="KNL533" s="413"/>
      <c r="KNM533" s="413"/>
      <c r="KNN533" s="413"/>
      <c r="KNO533" s="413"/>
      <c r="KNP533" s="413"/>
      <c r="KNQ533" s="413"/>
      <c r="KNR533" s="413"/>
      <c r="KNS533" s="413"/>
      <c r="KNT533" s="413"/>
      <c r="KNU533" s="413"/>
      <c r="KNV533" s="414"/>
      <c r="KNW533" s="414"/>
      <c r="KNX533" s="414"/>
      <c r="KNY533" s="414"/>
      <c r="KNZ533" s="414"/>
      <c r="KOA533" s="413"/>
      <c r="KOB533" s="413"/>
      <c r="KOC533" s="414"/>
      <c r="KOD533" s="414"/>
      <c r="KOE533" s="413"/>
      <c r="KOF533" s="413"/>
      <c r="KOG533" s="414"/>
      <c r="KOH533" s="414"/>
      <c r="KOI533" s="413"/>
      <c r="KOJ533" s="413"/>
      <c r="KOK533" s="413"/>
      <c r="KOL533" s="413"/>
      <c r="KOM533" s="413"/>
      <c r="KON533" s="413"/>
      <c r="KOO533" s="413"/>
      <c r="KOP533" s="414"/>
      <c r="KOQ533" s="414"/>
      <c r="KOR533" s="413"/>
      <c r="KOS533" s="413"/>
      <c r="KOT533" s="414"/>
      <c r="KOU533" s="414"/>
      <c r="KOV533" s="413"/>
      <c r="KOW533" s="413"/>
      <c r="KOX533" s="413"/>
      <c r="KOY533" s="413"/>
      <c r="KOZ533" s="413"/>
      <c r="KPA533" s="407"/>
      <c r="KPB533" s="439"/>
      <c r="KPC533" s="413"/>
      <c r="KPD533" s="413"/>
      <c r="KPE533" s="413"/>
      <c r="KPF533" s="413"/>
      <c r="KPG533" s="413"/>
      <c r="KPH533" s="413"/>
      <c r="KPI533" s="413"/>
      <c r="KPJ533" s="412"/>
      <c r="KPK533" s="412"/>
      <c r="KPL533" s="412"/>
      <c r="KPM533" s="412"/>
      <c r="KPN533" s="412"/>
      <c r="KPO533" s="412"/>
      <c r="KPP533" s="412"/>
      <c r="KPQ533" s="412"/>
      <c r="KPR533" s="412"/>
      <c r="KPS533" s="412"/>
      <c r="KPT533" s="412"/>
      <c r="KPU533" s="412"/>
      <c r="KPV533" s="412"/>
      <c r="KPW533" s="412"/>
      <c r="KPX533" s="412"/>
      <c r="KPY533" s="412"/>
      <c r="KPZ533" s="412"/>
      <c r="KQA533" s="412"/>
      <c r="KQB533" s="412"/>
      <c r="KQC533" s="412"/>
      <c r="KQD533" s="412"/>
      <c r="KQE533" s="412"/>
      <c r="KQF533" s="412"/>
      <c r="KQG533" s="412"/>
      <c r="KQH533" s="412"/>
      <c r="KQI533" s="412"/>
      <c r="KQJ533" s="412"/>
      <c r="KQK533" s="412"/>
      <c r="KQL533" s="412"/>
      <c r="KQM533" s="412"/>
      <c r="KQN533" s="412"/>
      <c r="KQO533" s="412"/>
      <c r="KQP533" s="412"/>
      <c r="KQQ533" s="412"/>
      <c r="KQR533" s="412"/>
      <c r="KQS533" s="412"/>
      <c r="KQT533" s="412"/>
      <c r="KQU533" s="412"/>
      <c r="KQV533" s="412"/>
      <c r="KQW533" s="412"/>
      <c r="KQX533" s="412"/>
      <c r="KQY533" s="412"/>
      <c r="KQZ533" s="412"/>
      <c r="KRA533" s="412"/>
      <c r="KRB533" s="413"/>
      <c r="KRC533" s="413"/>
      <c r="KRD533" s="413"/>
      <c r="KRE533" s="413"/>
      <c r="KRF533" s="413"/>
      <c r="KRG533" s="413"/>
      <c r="KRH533" s="413"/>
      <c r="KRI533" s="413"/>
      <c r="KRJ533" s="413"/>
      <c r="KRK533" s="413"/>
      <c r="KRL533" s="413"/>
      <c r="KRM533" s="413"/>
      <c r="KRN533" s="413"/>
      <c r="KRO533" s="413"/>
      <c r="KRP533" s="413"/>
      <c r="KRQ533" s="413"/>
      <c r="KRR533" s="413"/>
      <c r="KRS533" s="413"/>
      <c r="KRT533" s="413"/>
      <c r="KRU533" s="413"/>
      <c r="KRV533" s="413"/>
      <c r="KRW533" s="413"/>
      <c r="KRX533" s="413"/>
      <c r="KRY533" s="413"/>
      <c r="KRZ533" s="414"/>
      <c r="KSA533" s="414"/>
      <c r="KSB533" s="414"/>
      <c r="KSC533" s="414"/>
      <c r="KSD533" s="414"/>
      <c r="KSE533" s="413"/>
      <c r="KSF533" s="413"/>
      <c r="KSG533" s="414"/>
      <c r="KSH533" s="414"/>
      <c r="KSI533" s="413"/>
      <c r="KSJ533" s="413"/>
      <c r="KSK533" s="414"/>
      <c r="KSL533" s="414"/>
      <c r="KSM533" s="413"/>
      <c r="KSN533" s="413"/>
      <c r="KSO533" s="413"/>
      <c r="KSP533" s="413"/>
      <c r="KSQ533" s="413"/>
      <c r="KSR533" s="413"/>
      <c r="KSS533" s="413"/>
      <c r="KST533" s="414"/>
      <c r="KSU533" s="414"/>
      <c r="KSV533" s="413"/>
      <c r="KSW533" s="413"/>
      <c r="KSX533" s="414"/>
      <c r="KSY533" s="414"/>
      <c r="KSZ533" s="413"/>
      <c r="KTA533" s="413"/>
      <c r="KTB533" s="413"/>
      <c r="KTC533" s="413"/>
      <c r="KTD533" s="413"/>
      <c r="KTE533" s="407"/>
      <c r="KTF533" s="439"/>
      <c r="KTG533" s="413"/>
      <c r="KTH533" s="413"/>
      <c r="KTI533" s="413"/>
      <c r="KTJ533" s="413"/>
      <c r="KTK533" s="413"/>
      <c r="KTL533" s="413"/>
      <c r="KTM533" s="413"/>
      <c r="KTN533" s="412"/>
      <c r="KTO533" s="412"/>
      <c r="KTP533" s="412"/>
      <c r="KTQ533" s="412"/>
      <c r="KTR533" s="412"/>
      <c r="KTS533" s="412"/>
      <c r="KTT533" s="412"/>
      <c r="KTU533" s="412"/>
      <c r="KTV533" s="412"/>
      <c r="KTW533" s="412"/>
      <c r="KTX533" s="412"/>
      <c r="KTY533" s="412"/>
      <c r="KTZ533" s="412"/>
      <c r="KUA533" s="412"/>
      <c r="KUB533" s="412"/>
      <c r="KUC533" s="412"/>
      <c r="KUD533" s="412"/>
      <c r="KUE533" s="412"/>
      <c r="KUF533" s="412"/>
      <c r="KUG533" s="412"/>
      <c r="KUH533" s="412"/>
      <c r="KUI533" s="412"/>
      <c r="KUJ533" s="412"/>
      <c r="KUK533" s="412"/>
      <c r="KUL533" s="412"/>
      <c r="KUM533" s="412"/>
      <c r="KUN533" s="412"/>
      <c r="KUO533" s="412"/>
      <c r="KUP533" s="412"/>
      <c r="KUQ533" s="412"/>
      <c r="KUR533" s="412"/>
      <c r="KUS533" s="412"/>
      <c r="KUT533" s="412"/>
      <c r="KUU533" s="412"/>
      <c r="KUV533" s="412"/>
      <c r="KUW533" s="412"/>
      <c r="KUX533" s="412"/>
      <c r="KUY533" s="412"/>
      <c r="KUZ533" s="412"/>
      <c r="KVA533" s="412"/>
      <c r="KVB533" s="412"/>
      <c r="KVC533" s="412"/>
      <c r="KVD533" s="412"/>
      <c r="KVE533" s="412"/>
      <c r="KVF533" s="413"/>
      <c r="KVG533" s="413"/>
      <c r="KVH533" s="413"/>
      <c r="KVI533" s="413"/>
      <c r="KVJ533" s="413"/>
      <c r="KVK533" s="413"/>
      <c r="KVL533" s="413"/>
      <c r="KVM533" s="413"/>
      <c r="KVN533" s="413"/>
      <c r="KVO533" s="413"/>
      <c r="KVP533" s="413"/>
      <c r="KVQ533" s="413"/>
      <c r="KVR533" s="413"/>
      <c r="KVS533" s="413"/>
      <c r="KVT533" s="413"/>
      <c r="KVU533" s="413"/>
      <c r="KVV533" s="413"/>
      <c r="KVW533" s="413"/>
      <c r="KVX533" s="413"/>
      <c r="KVY533" s="413"/>
      <c r="KVZ533" s="413"/>
      <c r="KWA533" s="413"/>
      <c r="KWB533" s="413"/>
      <c r="KWC533" s="413"/>
      <c r="KWD533" s="414"/>
      <c r="KWE533" s="414"/>
      <c r="KWF533" s="414"/>
      <c r="KWG533" s="414"/>
      <c r="KWH533" s="414"/>
      <c r="KWI533" s="413"/>
      <c r="KWJ533" s="413"/>
      <c r="KWK533" s="414"/>
      <c r="KWL533" s="414"/>
      <c r="KWM533" s="413"/>
      <c r="KWN533" s="413"/>
      <c r="KWO533" s="414"/>
      <c r="KWP533" s="414"/>
      <c r="KWQ533" s="413"/>
      <c r="KWR533" s="413"/>
      <c r="KWS533" s="413"/>
      <c r="KWT533" s="413"/>
      <c r="KWU533" s="413"/>
      <c r="KWV533" s="413"/>
      <c r="KWW533" s="413"/>
      <c r="KWX533" s="414"/>
      <c r="KWY533" s="414"/>
      <c r="KWZ533" s="413"/>
      <c r="KXA533" s="413"/>
      <c r="KXB533" s="414"/>
      <c r="KXC533" s="414"/>
      <c r="KXD533" s="413"/>
      <c r="KXE533" s="413"/>
      <c r="KXF533" s="413"/>
      <c r="KXG533" s="413"/>
      <c r="KXH533" s="413"/>
      <c r="KXI533" s="407"/>
      <c r="KXJ533" s="439"/>
      <c r="KXK533" s="413"/>
      <c r="KXL533" s="413"/>
      <c r="KXM533" s="413"/>
      <c r="KXN533" s="413"/>
      <c r="KXO533" s="413"/>
      <c r="KXP533" s="413"/>
      <c r="KXQ533" s="413"/>
      <c r="KXR533" s="412"/>
      <c r="KXS533" s="412"/>
      <c r="KXT533" s="412"/>
      <c r="KXU533" s="412"/>
      <c r="KXV533" s="412"/>
      <c r="KXW533" s="412"/>
      <c r="KXX533" s="412"/>
      <c r="KXY533" s="412"/>
      <c r="KXZ533" s="412"/>
      <c r="KYA533" s="412"/>
      <c r="KYB533" s="412"/>
      <c r="KYC533" s="412"/>
      <c r="KYD533" s="412"/>
      <c r="KYE533" s="412"/>
      <c r="KYF533" s="412"/>
      <c r="KYG533" s="412"/>
      <c r="KYH533" s="412"/>
      <c r="KYI533" s="412"/>
      <c r="KYJ533" s="412"/>
      <c r="KYK533" s="412"/>
      <c r="KYL533" s="412"/>
      <c r="KYM533" s="412"/>
      <c r="KYN533" s="412"/>
      <c r="KYO533" s="412"/>
      <c r="KYP533" s="412"/>
      <c r="KYQ533" s="412"/>
      <c r="KYR533" s="412"/>
      <c r="KYS533" s="412"/>
      <c r="KYT533" s="412"/>
      <c r="KYU533" s="412"/>
      <c r="KYV533" s="412"/>
      <c r="KYW533" s="412"/>
      <c r="KYX533" s="412"/>
      <c r="KYY533" s="412"/>
      <c r="KYZ533" s="412"/>
      <c r="KZA533" s="412"/>
      <c r="KZB533" s="412"/>
      <c r="KZC533" s="412"/>
      <c r="KZD533" s="412"/>
      <c r="KZE533" s="412"/>
      <c r="KZF533" s="412"/>
      <c r="KZG533" s="412"/>
      <c r="KZH533" s="412"/>
      <c r="KZI533" s="412"/>
      <c r="KZJ533" s="413"/>
      <c r="KZK533" s="413"/>
      <c r="KZL533" s="413"/>
      <c r="KZM533" s="413"/>
      <c r="KZN533" s="413"/>
      <c r="KZO533" s="413"/>
      <c r="KZP533" s="413"/>
      <c r="KZQ533" s="413"/>
      <c r="KZR533" s="413"/>
      <c r="KZS533" s="413"/>
      <c r="KZT533" s="413"/>
      <c r="KZU533" s="413"/>
      <c r="KZV533" s="413"/>
      <c r="KZW533" s="413"/>
      <c r="KZX533" s="413"/>
      <c r="KZY533" s="413"/>
      <c r="KZZ533" s="413"/>
      <c r="LAA533" s="413"/>
      <c r="LAB533" s="413"/>
      <c r="LAC533" s="413"/>
      <c r="LAD533" s="413"/>
      <c r="LAE533" s="413"/>
      <c r="LAF533" s="413"/>
      <c r="LAG533" s="413"/>
      <c r="LAH533" s="414"/>
      <c r="LAI533" s="414"/>
      <c r="LAJ533" s="414"/>
      <c r="LAK533" s="414"/>
      <c r="LAL533" s="414"/>
      <c r="LAM533" s="413"/>
      <c r="LAN533" s="413"/>
      <c r="LAO533" s="414"/>
      <c r="LAP533" s="414"/>
      <c r="LAQ533" s="413"/>
      <c r="LAR533" s="413"/>
      <c r="LAS533" s="414"/>
      <c r="LAT533" s="414"/>
      <c r="LAU533" s="413"/>
      <c r="LAV533" s="413"/>
      <c r="LAW533" s="413"/>
      <c r="LAX533" s="413"/>
      <c r="LAY533" s="413"/>
      <c r="LAZ533" s="413"/>
      <c r="LBA533" s="413"/>
      <c r="LBB533" s="414"/>
      <c r="LBC533" s="414"/>
      <c r="LBD533" s="413"/>
      <c r="LBE533" s="413"/>
      <c r="LBF533" s="414"/>
      <c r="LBG533" s="414"/>
      <c r="LBH533" s="413"/>
      <c r="LBI533" s="413"/>
      <c r="LBJ533" s="413"/>
      <c r="LBK533" s="413"/>
      <c r="LBL533" s="413"/>
      <c r="LBM533" s="407"/>
      <c r="LBN533" s="439"/>
      <c r="LBO533" s="413"/>
      <c r="LBP533" s="413"/>
      <c r="LBQ533" s="413"/>
      <c r="LBR533" s="413"/>
      <c r="LBS533" s="413"/>
      <c r="LBT533" s="413"/>
      <c r="LBU533" s="413"/>
      <c r="LBV533" s="412"/>
      <c r="LBW533" s="412"/>
      <c r="LBX533" s="412"/>
      <c r="LBY533" s="412"/>
      <c r="LBZ533" s="412"/>
      <c r="LCA533" s="412"/>
      <c r="LCB533" s="412"/>
      <c r="LCC533" s="412"/>
      <c r="LCD533" s="412"/>
      <c r="LCE533" s="412"/>
      <c r="LCF533" s="412"/>
      <c r="LCG533" s="412"/>
      <c r="LCH533" s="412"/>
      <c r="LCI533" s="412"/>
      <c r="LCJ533" s="412"/>
      <c r="LCK533" s="412"/>
      <c r="LCL533" s="412"/>
      <c r="LCM533" s="412"/>
      <c r="LCN533" s="412"/>
      <c r="LCO533" s="412"/>
      <c r="LCP533" s="412"/>
      <c r="LCQ533" s="412"/>
      <c r="LCR533" s="412"/>
      <c r="LCS533" s="412"/>
      <c r="LCT533" s="412"/>
      <c r="LCU533" s="412"/>
      <c r="LCV533" s="412"/>
      <c r="LCW533" s="412"/>
      <c r="LCX533" s="412"/>
      <c r="LCY533" s="412"/>
      <c r="LCZ533" s="412"/>
      <c r="LDA533" s="412"/>
      <c r="LDB533" s="412"/>
      <c r="LDC533" s="412"/>
      <c r="LDD533" s="412"/>
      <c r="LDE533" s="412"/>
      <c r="LDF533" s="412"/>
      <c r="LDG533" s="412"/>
      <c r="LDH533" s="412"/>
      <c r="LDI533" s="412"/>
      <c r="LDJ533" s="412"/>
      <c r="LDK533" s="412"/>
      <c r="LDL533" s="412"/>
      <c r="LDM533" s="412"/>
      <c r="LDN533" s="413"/>
      <c r="LDO533" s="413"/>
      <c r="LDP533" s="413"/>
      <c r="LDQ533" s="413"/>
      <c r="LDR533" s="413"/>
      <c r="LDS533" s="413"/>
      <c r="LDT533" s="413"/>
      <c r="LDU533" s="413"/>
      <c r="LDV533" s="413"/>
      <c r="LDW533" s="413"/>
      <c r="LDX533" s="413"/>
      <c r="LDY533" s="413"/>
      <c r="LDZ533" s="413"/>
      <c r="LEA533" s="413"/>
      <c r="LEB533" s="413"/>
      <c r="LEC533" s="413"/>
      <c r="LED533" s="413"/>
      <c r="LEE533" s="413"/>
      <c r="LEF533" s="413"/>
      <c r="LEG533" s="413"/>
      <c r="LEH533" s="413"/>
      <c r="LEI533" s="413"/>
      <c r="LEJ533" s="413"/>
      <c r="LEK533" s="413"/>
      <c r="LEL533" s="414"/>
      <c r="LEM533" s="414"/>
      <c r="LEN533" s="414"/>
      <c r="LEO533" s="414"/>
      <c r="LEP533" s="414"/>
      <c r="LEQ533" s="413"/>
      <c r="LER533" s="413"/>
      <c r="LES533" s="414"/>
      <c r="LET533" s="414"/>
      <c r="LEU533" s="413"/>
      <c r="LEV533" s="413"/>
      <c r="LEW533" s="414"/>
      <c r="LEX533" s="414"/>
      <c r="LEY533" s="413"/>
      <c r="LEZ533" s="413"/>
      <c r="LFA533" s="413"/>
      <c r="LFB533" s="413"/>
      <c r="LFC533" s="413"/>
      <c r="LFD533" s="413"/>
      <c r="LFE533" s="413"/>
      <c r="LFF533" s="414"/>
      <c r="LFG533" s="414"/>
      <c r="LFH533" s="413"/>
      <c r="LFI533" s="413"/>
      <c r="LFJ533" s="414"/>
      <c r="LFK533" s="414"/>
      <c r="LFL533" s="413"/>
      <c r="LFM533" s="413"/>
      <c r="LFN533" s="413"/>
      <c r="LFO533" s="413"/>
      <c r="LFP533" s="413"/>
      <c r="LFQ533" s="407"/>
      <c r="LFR533" s="439"/>
      <c r="LFS533" s="413"/>
      <c r="LFT533" s="413"/>
      <c r="LFU533" s="413"/>
      <c r="LFV533" s="413"/>
      <c r="LFW533" s="413"/>
      <c r="LFX533" s="413"/>
      <c r="LFY533" s="413"/>
      <c r="LFZ533" s="412"/>
      <c r="LGA533" s="412"/>
      <c r="LGB533" s="412"/>
      <c r="LGC533" s="412"/>
      <c r="LGD533" s="412"/>
      <c r="LGE533" s="412"/>
      <c r="LGF533" s="412"/>
      <c r="LGG533" s="412"/>
      <c r="LGH533" s="412"/>
      <c r="LGI533" s="412"/>
      <c r="LGJ533" s="412"/>
      <c r="LGK533" s="412"/>
      <c r="LGL533" s="412"/>
      <c r="LGM533" s="412"/>
      <c r="LGN533" s="412"/>
      <c r="LGO533" s="412"/>
      <c r="LGP533" s="412"/>
      <c r="LGQ533" s="412"/>
      <c r="LGR533" s="412"/>
      <c r="LGS533" s="412"/>
      <c r="LGT533" s="412"/>
      <c r="LGU533" s="412"/>
      <c r="LGV533" s="412"/>
      <c r="LGW533" s="412"/>
      <c r="LGX533" s="412"/>
      <c r="LGY533" s="412"/>
      <c r="LGZ533" s="412"/>
      <c r="LHA533" s="412"/>
      <c r="LHB533" s="412"/>
      <c r="LHC533" s="412"/>
      <c r="LHD533" s="412"/>
      <c r="LHE533" s="412"/>
      <c r="LHF533" s="412"/>
      <c r="LHG533" s="412"/>
      <c r="LHH533" s="412"/>
      <c r="LHI533" s="412"/>
      <c r="LHJ533" s="412"/>
      <c r="LHK533" s="412"/>
      <c r="LHL533" s="412"/>
      <c r="LHM533" s="412"/>
      <c r="LHN533" s="412"/>
      <c r="LHO533" s="412"/>
      <c r="LHP533" s="412"/>
      <c r="LHQ533" s="412"/>
      <c r="LHR533" s="413"/>
      <c r="LHS533" s="413"/>
      <c r="LHT533" s="413"/>
      <c r="LHU533" s="413"/>
      <c r="LHV533" s="413"/>
      <c r="LHW533" s="413"/>
      <c r="LHX533" s="413"/>
      <c r="LHY533" s="413"/>
      <c r="LHZ533" s="413"/>
      <c r="LIA533" s="413"/>
      <c r="LIB533" s="413"/>
      <c r="LIC533" s="413"/>
      <c r="LID533" s="413"/>
      <c r="LIE533" s="413"/>
      <c r="LIF533" s="413"/>
      <c r="LIG533" s="413"/>
      <c r="LIH533" s="413"/>
      <c r="LII533" s="413"/>
      <c r="LIJ533" s="413"/>
      <c r="LIK533" s="413"/>
      <c r="LIL533" s="413"/>
      <c r="LIM533" s="413"/>
      <c r="LIN533" s="413"/>
      <c r="LIO533" s="413"/>
      <c r="LIP533" s="414"/>
      <c r="LIQ533" s="414"/>
      <c r="LIR533" s="414"/>
      <c r="LIS533" s="414"/>
      <c r="LIT533" s="414"/>
      <c r="LIU533" s="413"/>
      <c r="LIV533" s="413"/>
      <c r="LIW533" s="414"/>
      <c r="LIX533" s="414"/>
      <c r="LIY533" s="413"/>
      <c r="LIZ533" s="413"/>
      <c r="LJA533" s="414"/>
      <c r="LJB533" s="414"/>
      <c r="LJC533" s="413"/>
      <c r="LJD533" s="413"/>
      <c r="LJE533" s="413"/>
      <c r="LJF533" s="413"/>
      <c r="LJG533" s="413"/>
      <c r="LJH533" s="413"/>
      <c r="LJI533" s="413"/>
      <c r="LJJ533" s="414"/>
      <c r="LJK533" s="414"/>
      <c r="LJL533" s="413"/>
      <c r="LJM533" s="413"/>
      <c r="LJN533" s="414"/>
      <c r="LJO533" s="414"/>
      <c r="LJP533" s="413"/>
      <c r="LJQ533" s="413"/>
      <c r="LJR533" s="413"/>
      <c r="LJS533" s="413"/>
      <c r="LJT533" s="413"/>
      <c r="LJU533" s="407"/>
      <c r="LJV533" s="439"/>
      <c r="LJW533" s="413"/>
      <c r="LJX533" s="413"/>
      <c r="LJY533" s="413"/>
      <c r="LJZ533" s="413"/>
      <c r="LKA533" s="413"/>
      <c r="LKB533" s="413"/>
      <c r="LKC533" s="413"/>
      <c r="LKD533" s="412"/>
      <c r="LKE533" s="412"/>
      <c r="LKF533" s="412"/>
      <c r="LKG533" s="412"/>
      <c r="LKH533" s="412"/>
      <c r="LKI533" s="412"/>
      <c r="LKJ533" s="412"/>
      <c r="LKK533" s="412"/>
      <c r="LKL533" s="412"/>
      <c r="LKM533" s="412"/>
      <c r="LKN533" s="412"/>
      <c r="LKO533" s="412"/>
      <c r="LKP533" s="412"/>
      <c r="LKQ533" s="412"/>
      <c r="LKR533" s="412"/>
      <c r="LKS533" s="412"/>
      <c r="LKT533" s="412"/>
      <c r="LKU533" s="412"/>
      <c r="LKV533" s="412"/>
      <c r="LKW533" s="412"/>
      <c r="LKX533" s="412"/>
      <c r="LKY533" s="412"/>
      <c r="LKZ533" s="412"/>
      <c r="LLA533" s="412"/>
      <c r="LLB533" s="412"/>
      <c r="LLC533" s="412"/>
      <c r="LLD533" s="412"/>
      <c r="LLE533" s="412"/>
      <c r="LLF533" s="412"/>
      <c r="LLG533" s="412"/>
      <c r="LLH533" s="412"/>
      <c r="LLI533" s="412"/>
      <c r="LLJ533" s="412"/>
      <c r="LLK533" s="412"/>
      <c r="LLL533" s="412"/>
      <c r="LLM533" s="412"/>
      <c r="LLN533" s="412"/>
      <c r="LLO533" s="412"/>
      <c r="LLP533" s="412"/>
      <c r="LLQ533" s="412"/>
      <c r="LLR533" s="412"/>
      <c r="LLS533" s="412"/>
      <c r="LLT533" s="412"/>
      <c r="LLU533" s="412"/>
      <c r="LLV533" s="413"/>
      <c r="LLW533" s="413"/>
      <c r="LLX533" s="413"/>
      <c r="LLY533" s="413"/>
      <c r="LLZ533" s="413"/>
      <c r="LMA533" s="413"/>
      <c r="LMB533" s="413"/>
      <c r="LMC533" s="413"/>
      <c r="LMD533" s="413"/>
      <c r="LME533" s="413"/>
      <c r="LMF533" s="413"/>
      <c r="LMG533" s="413"/>
      <c r="LMH533" s="413"/>
      <c r="LMI533" s="413"/>
      <c r="LMJ533" s="413"/>
      <c r="LMK533" s="413"/>
      <c r="LML533" s="413"/>
      <c r="LMM533" s="413"/>
      <c r="LMN533" s="413"/>
      <c r="LMO533" s="413"/>
      <c r="LMP533" s="413"/>
      <c r="LMQ533" s="413"/>
      <c r="LMR533" s="413"/>
      <c r="LMS533" s="413"/>
      <c r="LMT533" s="414"/>
      <c r="LMU533" s="414"/>
      <c r="LMV533" s="414"/>
      <c r="LMW533" s="414"/>
      <c r="LMX533" s="414"/>
      <c r="LMY533" s="413"/>
      <c r="LMZ533" s="413"/>
      <c r="LNA533" s="414"/>
      <c r="LNB533" s="414"/>
      <c r="LNC533" s="413"/>
      <c r="LND533" s="413"/>
      <c r="LNE533" s="414"/>
      <c r="LNF533" s="414"/>
      <c r="LNG533" s="413"/>
      <c r="LNH533" s="413"/>
      <c r="LNI533" s="413"/>
      <c r="LNJ533" s="413"/>
      <c r="LNK533" s="413"/>
      <c r="LNL533" s="413"/>
      <c r="LNM533" s="413"/>
      <c r="LNN533" s="414"/>
      <c r="LNO533" s="414"/>
      <c r="LNP533" s="413"/>
      <c r="LNQ533" s="413"/>
      <c r="LNR533" s="414"/>
      <c r="LNS533" s="414"/>
      <c r="LNT533" s="413"/>
      <c r="LNU533" s="413"/>
      <c r="LNV533" s="413"/>
      <c r="LNW533" s="413"/>
      <c r="LNX533" s="413"/>
      <c r="LNY533" s="407"/>
      <c r="LNZ533" s="439"/>
      <c r="LOA533" s="413"/>
      <c r="LOB533" s="413"/>
      <c r="LOC533" s="413"/>
      <c r="LOD533" s="413"/>
      <c r="LOE533" s="413"/>
      <c r="LOF533" s="413"/>
      <c r="LOG533" s="413"/>
      <c r="LOH533" s="412"/>
      <c r="LOI533" s="412"/>
      <c r="LOJ533" s="412"/>
      <c r="LOK533" s="412"/>
      <c r="LOL533" s="412"/>
      <c r="LOM533" s="412"/>
      <c r="LON533" s="412"/>
      <c r="LOO533" s="412"/>
      <c r="LOP533" s="412"/>
      <c r="LOQ533" s="412"/>
      <c r="LOR533" s="412"/>
      <c r="LOS533" s="412"/>
      <c r="LOT533" s="412"/>
      <c r="LOU533" s="412"/>
      <c r="LOV533" s="412"/>
      <c r="LOW533" s="412"/>
      <c r="LOX533" s="412"/>
      <c r="LOY533" s="412"/>
      <c r="LOZ533" s="412"/>
      <c r="LPA533" s="412"/>
      <c r="LPB533" s="412"/>
      <c r="LPC533" s="412"/>
      <c r="LPD533" s="412"/>
      <c r="LPE533" s="412"/>
      <c r="LPF533" s="412"/>
      <c r="LPG533" s="412"/>
      <c r="LPH533" s="412"/>
      <c r="LPI533" s="412"/>
      <c r="LPJ533" s="412"/>
      <c r="LPK533" s="412"/>
      <c r="LPL533" s="412"/>
      <c r="LPM533" s="412"/>
      <c r="LPN533" s="412"/>
      <c r="LPO533" s="412"/>
      <c r="LPP533" s="412"/>
      <c r="LPQ533" s="412"/>
      <c r="LPR533" s="412"/>
      <c r="LPS533" s="412"/>
      <c r="LPT533" s="412"/>
      <c r="LPU533" s="412"/>
      <c r="LPV533" s="412"/>
      <c r="LPW533" s="412"/>
      <c r="LPX533" s="412"/>
      <c r="LPY533" s="412"/>
      <c r="LPZ533" s="413"/>
      <c r="LQA533" s="413"/>
      <c r="LQB533" s="413"/>
      <c r="LQC533" s="413"/>
      <c r="LQD533" s="413"/>
      <c r="LQE533" s="413"/>
      <c r="LQF533" s="413"/>
      <c r="LQG533" s="413"/>
      <c r="LQH533" s="413"/>
      <c r="LQI533" s="413"/>
      <c r="LQJ533" s="413"/>
      <c r="LQK533" s="413"/>
      <c r="LQL533" s="413"/>
      <c r="LQM533" s="413"/>
      <c r="LQN533" s="413"/>
      <c r="LQO533" s="413"/>
      <c r="LQP533" s="413"/>
      <c r="LQQ533" s="413"/>
      <c r="LQR533" s="413"/>
      <c r="LQS533" s="413"/>
      <c r="LQT533" s="413"/>
      <c r="LQU533" s="413"/>
      <c r="LQV533" s="413"/>
      <c r="LQW533" s="413"/>
      <c r="LQX533" s="414"/>
      <c r="LQY533" s="414"/>
      <c r="LQZ533" s="414"/>
      <c r="LRA533" s="414"/>
      <c r="LRB533" s="414"/>
      <c r="LRC533" s="413"/>
      <c r="LRD533" s="413"/>
      <c r="LRE533" s="414"/>
      <c r="LRF533" s="414"/>
      <c r="LRG533" s="413"/>
      <c r="LRH533" s="413"/>
      <c r="LRI533" s="414"/>
      <c r="LRJ533" s="414"/>
      <c r="LRK533" s="413"/>
      <c r="LRL533" s="413"/>
      <c r="LRM533" s="413"/>
      <c r="LRN533" s="413"/>
      <c r="LRO533" s="413"/>
      <c r="LRP533" s="413"/>
      <c r="LRQ533" s="413"/>
      <c r="LRR533" s="414"/>
      <c r="LRS533" s="414"/>
      <c r="LRT533" s="413"/>
      <c r="LRU533" s="413"/>
      <c r="LRV533" s="414"/>
      <c r="LRW533" s="414"/>
      <c r="LRX533" s="413"/>
      <c r="LRY533" s="413"/>
      <c r="LRZ533" s="413"/>
      <c r="LSA533" s="413"/>
      <c r="LSB533" s="413"/>
      <c r="LSC533" s="407"/>
      <c r="LSD533" s="439"/>
      <c r="LSE533" s="413"/>
      <c r="LSF533" s="413"/>
      <c r="LSG533" s="413"/>
      <c r="LSH533" s="413"/>
      <c r="LSI533" s="413"/>
      <c r="LSJ533" s="413"/>
      <c r="LSK533" s="413"/>
      <c r="LSL533" s="412"/>
      <c r="LSM533" s="412"/>
      <c r="LSN533" s="412"/>
      <c r="LSO533" s="412"/>
      <c r="LSP533" s="412"/>
      <c r="LSQ533" s="412"/>
      <c r="LSR533" s="412"/>
      <c r="LSS533" s="412"/>
      <c r="LST533" s="412"/>
      <c r="LSU533" s="412"/>
      <c r="LSV533" s="412"/>
      <c r="LSW533" s="412"/>
      <c r="LSX533" s="412"/>
      <c r="LSY533" s="412"/>
      <c r="LSZ533" s="412"/>
      <c r="LTA533" s="412"/>
      <c r="LTB533" s="412"/>
      <c r="LTC533" s="412"/>
      <c r="LTD533" s="412"/>
      <c r="LTE533" s="412"/>
      <c r="LTF533" s="412"/>
      <c r="LTG533" s="412"/>
      <c r="LTH533" s="412"/>
      <c r="LTI533" s="412"/>
      <c r="LTJ533" s="412"/>
      <c r="LTK533" s="412"/>
      <c r="LTL533" s="412"/>
      <c r="LTM533" s="412"/>
      <c r="LTN533" s="412"/>
      <c r="LTO533" s="412"/>
      <c r="LTP533" s="412"/>
      <c r="LTQ533" s="412"/>
      <c r="LTR533" s="412"/>
      <c r="LTS533" s="412"/>
      <c r="LTT533" s="412"/>
      <c r="LTU533" s="412"/>
      <c r="LTV533" s="412"/>
      <c r="LTW533" s="412"/>
      <c r="LTX533" s="412"/>
      <c r="LTY533" s="412"/>
      <c r="LTZ533" s="412"/>
      <c r="LUA533" s="412"/>
      <c r="LUB533" s="412"/>
      <c r="LUC533" s="412"/>
      <c r="LUD533" s="413"/>
      <c r="LUE533" s="413"/>
      <c r="LUF533" s="413"/>
      <c r="LUG533" s="413"/>
      <c r="LUH533" s="413"/>
      <c r="LUI533" s="413"/>
      <c r="LUJ533" s="413"/>
      <c r="LUK533" s="413"/>
      <c r="LUL533" s="413"/>
      <c r="LUM533" s="413"/>
      <c r="LUN533" s="413"/>
      <c r="LUO533" s="413"/>
      <c r="LUP533" s="413"/>
      <c r="LUQ533" s="413"/>
      <c r="LUR533" s="413"/>
      <c r="LUS533" s="413"/>
      <c r="LUT533" s="413"/>
      <c r="LUU533" s="413"/>
      <c r="LUV533" s="413"/>
      <c r="LUW533" s="413"/>
      <c r="LUX533" s="413"/>
      <c r="LUY533" s="413"/>
      <c r="LUZ533" s="413"/>
      <c r="LVA533" s="413"/>
      <c r="LVB533" s="414"/>
      <c r="LVC533" s="414"/>
      <c r="LVD533" s="414"/>
      <c r="LVE533" s="414"/>
      <c r="LVF533" s="414"/>
      <c r="LVG533" s="413"/>
      <c r="LVH533" s="413"/>
      <c r="LVI533" s="414"/>
      <c r="LVJ533" s="414"/>
      <c r="LVK533" s="413"/>
      <c r="LVL533" s="413"/>
      <c r="LVM533" s="414"/>
      <c r="LVN533" s="414"/>
      <c r="LVO533" s="413"/>
      <c r="LVP533" s="413"/>
      <c r="LVQ533" s="413"/>
      <c r="LVR533" s="413"/>
      <c r="LVS533" s="413"/>
      <c r="LVT533" s="413"/>
      <c r="LVU533" s="413"/>
      <c r="LVV533" s="414"/>
      <c r="LVW533" s="414"/>
      <c r="LVX533" s="413"/>
      <c r="LVY533" s="413"/>
      <c r="LVZ533" s="414"/>
      <c r="LWA533" s="414"/>
      <c r="LWB533" s="413"/>
      <c r="LWC533" s="413"/>
      <c r="LWD533" s="413"/>
      <c r="LWE533" s="413"/>
      <c r="LWF533" s="413"/>
      <c r="LWG533" s="407"/>
      <c r="LWH533" s="439"/>
      <c r="LWI533" s="413"/>
      <c r="LWJ533" s="413"/>
      <c r="LWK533" s="413"/>
      <c r="LWL533" s="413"/>
      <c r="LWM533" s="413"/>
      <c r="LWN533" s="413"/>
      <c r="LWO533" s="413"/>
      <c r="LWP533" s="412"/>
      <c r="LWQ533" s="412"/>
      <c r="LWR533" s="412"/>
      <c r="LWS533" s="412"/>
      <c r="LWT533" s="412"/>
      <c r="LWU533" s="412"/>
      <c r="LWV533" s="412"/>
      <c r="LWW533" s="412"/>
      <c r="LWX533" s="412"/>
      <c r="LWY533" s="412"/>
      <c r="LWZ533" s="412"/>
      <c r="LXA533" s="412"/>
      <c r="LXB533" s="412"/>
      <c r="LXC533" s="412"/>
      <c r="LXD533" s="412"/>
      <c r="LXE533" s="412"/>
      <c r="LXF533" s="412"/>
      <c r="LXG533" s="412"/>
      <c r="LXH533" s="412"/>
      <c r="LXI533" s="412"/>
      <c r="LXJ533" s="412"/>
      <c r="LXK533" s="412"/>
      <c r="LXL533" s="412"/>
      <c r="LXM533" s="412"/>
      <c r="LXN533" s="412"/>
      <c r="LXO533" s="412"/>
      <c r="LXP533" s="412"/>
      <c r="LXQ533" s="412"/>
      <c r="LXR533" s="412"/>
      <c r="LXS533" s="412"/>
      <c r="LXT533" s="412"/>
      <c r="LXU533" s="412"/>
      <c r="LXV533" s="412"/>
      <c r="LXW533" s="412"/>
      <c r="LXX533" s="412"/>
      <c r="LXY533" s="412"/>
      <c r="LXZ533" s="412"/>
      <c r="LYA533" s="412"/>
      <c r="LYB533" s="412"/>
      <c r="LYC533" s="412"/>
      <c r="LYD533" s="412"/>
      <c r="LYE533" s="412"/>
      <c r="LYF533" s="412"/>
      <c r="LYG533" s="412"/>
      <c r="LYH533" s="413"/>
      <c r="LYI533" s="413"/>
      <c r="LYJ533" s="413"/>
      <c r="LYK533" s="413"/>
      <c r="LYL533" s="413"/>
      <c r="LYM533" s="413"/>
      <c r="LYN533" s="413"/>
      <c r="LYO533" s="413"/>
      <c r="LYP533" s="413"/>
      <c r="LYQ533" s="413"/>
      <c r="LYR533" s="413"/>
      <c r="LYS533" s="413"/>
      <c r="LYT533" s="413"/>
      <c r="LYU533" s="413"/>
      <c r="LYV533" s="413"/>
      <c r="LYW533" s="413"/>
      <c r="LYX533" s="413"/>
      <c r="LYY533" s="413"/>
      <c r="LYZ533" s="413"/>
      <c r="LZA533" s="413"/>
      <c r="LZB533" s="413"/>
      <c r="LZC533" s="413"/>
      <c r="LZD533" s="413"/>
      <c r="LZE533" s="413"/>
      <c r="LZF533" s="414"/>
      <c r="LZG533" s="414"/>
      <c r="LZH533" s="414"/>
      <c r="LZI533" s="414"/>
      <c r="LZJ533" s="414"/>
      <c r="LZK533" s="413"/>
      <c r="LZL533" s="413"/>
      <c r="LZM533" s="414"/>
      <c r="LZN533" s="414"/>
      <c r="LZO533" s="413"/>
      <c r="LZP533" s="413"/>
      <c r="LZQ533" s="414"/>
      <c r="LZR533" s="414"/>
      <c r="LZS533" s="413"/>
      <c r="LZT533" s="413"/>
      <c r="LZU533" s="413"/>
      <c r="LZV533" s="413"/>
      <c r="LZW533" s="413"/>
      <c r="LZX533" s="413"/>
      <c r="LZY533" s="413"/>
      <c r="LZZ533" s="414"/>
      <c r="MAA533" s="414"/>
      <c r="MAB533" s="413"/>
      <c r="MAC533" s="413"/>
      <c r="MAD533" s="414"/>
      <c r="MAE533" s="414"/>
      <c r="MAF533" s="413"/>
      <c r="MAG533" s="413"/>
      <c r="MAH533" s="413"/>
      <c r="MAI533" s="413"/>
      <c r="MAJ533" s="413"/>
      <c r="MAK533" s="407"/>
      <c r="MAL533" s="439"/>
      <c r="MAM533" s="413"/>
      <c r="MAN533" s="413"/>
      <c r="MAO533" s="413"/>
      <c r="MAP533" s="413"/>
      <c r="MAQ533" s="413"/>
      <c r="MAR533" s="413"/>
      <c r="MAS533" s="413"/>
      <c r="MAT533" s="412"/>
      <c r="MAU533" s="412"/>
      <c r="MAV533" s="412"/>
      <c r="MAW533" s="412"/>
      <c r="MAX533" s="412"/>
      <c r="MAY533" s="412"/>
      <c r="MAZ533" s="412"/>
      <c r="MBA533" s="412"/>
      <c r="MBB533" s="412"/>
      <c r="MBC533" s="412"/>
      <c r="MBD533" s="412"/>
      <c r="MBE533" s="412"/>
      <c r="MBF533" s="412"/>
      <c r="MBG533" s="412"/>
      <c r="MBH533" s="412"/>
      <c r="MBI533" s="412"/>
      <c r="MBJ533" s="412"/>
      <c r="MBK533" s="412"/>
      <c r="MBL533" s="412"/>
      <c r="MBM533" s="412"/>
      <c r="MBN533" s="412"/>
      <c r="MBO533" s="412"/>
      <c r="MBP533" s="412"/>
      <c r="MBQ533" s="412"/>
      <c r="MBR533" s="412"/>
      <c r="MBS533" s="412"/>
      <c r="MBT533" s="412"/>
      <c r="MBU533" s="412"/>
      <c r="MBV533" s="412"/>
      <c r="MBW533" s="412"/>
      <c r="MBX533" s="412"/>
      <c r="MBY533" s="412"/>
      <c r="MBZ533" s="412"/>
      <c r="MCA533" s="412"/>
      <c r="MCB533" s="412"/>
      <c r="MCC533" s="412"/>
      <c r="MCD533" s="412"/>
      <c r="MCE533" s="412"/>
      <c r="MCF533" s="412"/>
      <c r="MCG533" s="412"/>
      <c r="MCH533" s="412"/>
      <c r="MCI533" s="412"/>
      <c r="MCJ533" s="412"/>
      <c r="MCK533" s="412"/>
      <c r="MCL533" s="413"/>
      <c r="MCM533" s="413"/>
      <c r="MCN533" s="413"/>
      <c r="MCO533" s="413"/>
      <c r="MCP533" s="413"/>
      <c r="MCQ533" s="413"/>
      <c r="MCR533" s="413"/>
      <c r="MCS533" s="413"/>
      <c r="MCT533" s="413"/>
      <c r="MCU533" s="413"/>
      <c r="MCV533" s="413"/>
      <c r="MCW533" s="413"/>
      <c r="MCX533" s="413"/>
      <c r="MCY533" s="413"/>
      <c r="MCZ533" s="413"/>
      <c r="MDA533" s="413"/>
      <c r="MDB533" s="413"/>
      <c r="MDC533" s="413"/>
      <c r="MDD533" s="413"/>
      <c r="MDE533" s="413"/>
      <c r="MDF533" s="413"/>
      <c r="MDG533" s="413"/>
      <c r="MDH533" s="413"/>
      <c r="MDI533" s="413"/>
      <c r="MDJ533" s="414"/>
      <c r="MDK533" s="414"/>
      <c r="MDL533" s="414"/>
      <c r="MDM533" s="414"/>
      <c r="MDN533" s="414"/>
      <c r="MDO533" s="413"/>
      <c r="MDP533" s="413"/>
      <c r="MDQ533" s="414"/>
      <c r="MDR533" s="414"/>
      <c r="MDS533" s="413"/>
      <c r="MDT533" s="413"/>
      <c r="MDU533" s="414"/>
      <c r="MDV533" s="414"/>
      <c r="MDW533" s="413"/>
      <c r="MDX533" s="413"/>
      <c r="MDY533" s="413"/>
      <c r="MDZ533" s="413"/>
      <c r="MEA533" s="413"/>
      <c r="MEB533" s="413"/>
      <c r="MEC533" s="413"/>
      <c r="MED533" s="414"/>
      <c r="MEE533" s="414"/>
      <c r="MEF533" s="413"/>
      <c r="MEG533" s="413"/>
      <c r="MEH533" s="414"/>
      <c r="MEI533" s="414"/>
      <c r="MEJ533" s="413"/>
      <c r="MEK533" s="413"/>
      <c r="MEL533" s="413"/>
      <c r="MEM533" s="413"/>
      <c r="MEN533" s="413"/>
      <c r="MEO533" s="407"/>
      <c r="MEP533" s="439"/>
      <c r="MEQ533" s="413"/>
      <c r="MER533" s="413"/>
      <c r="MES533" s="413"/>
      <c r="MET533" s="413"/>
      <c r="MEU533" s="413"/>
      <c r="MEV533" s="413"/>
      <c r="MEW533" s="413"/>
      <c r="MEX533" s="412"/>
      <c r="MEY533" s="412"/>
      <c r="MEZ533" s="412"/>
      <c r="MFA533" s="412"/>
      <c r="MFB533" s="412"/>
      <c r="MFC533" s="412"/>
      <c r="MFD533" s="412"/>
      <c r="MFE533" s="412"/>
      <c r="MFF533" s="412"/>
      <c r="MFG533" s="412"/>
      <c r="MFH533" s="412"/>
      <c r="MFI533" s="412"/>
      <c r="MFJ533" s="412"/>
      <c r="MFK533" s="412"/>
      <c r="MFL533" s="412"/>
      <c r="MFM533" s="412"/>
      <c r="MFN533" s="412"/>
      <c r="MFO533" s="412"/>
      <c r="MFP533" s="412"/>
      <c r="MFQ533" s="412"/>
      <c r="MFR533" s="412"/>
      <c r="MFS533" s="412"/>
      <c r="MFT533" s="412"/>
      <c r="MFU533" s="412"/>
      <c r="MFV533" s="412"/>
      <c r="MFW533" s="412"/>
      <c r="MFX533" s="412"/>
      <c r="MFY533" s="412"/>
      <c r="MFZ533" s="412"/>
      <c r="MGA533" s="412"/>
      <c r="MGB533" s="412"/>
      <c r="MGC533" s="412"/>
      <c r="MGD533" s="412"/>
      <c r="MGE533" s="412"/>
      <c r="MGF533" s="412"/>
      <c r="MGG533" s="412"/>
      <c r="MGH533" s="412"/>
      <c r="MGI533" s="412"/>
      <c r="MGJ533" s="412"/>
      <c r="MGK533" s="412"/>
      <c r="MGL533" s="412"/>
      <c r="MGM533" s="412"/>
      <c r="MGN533" s="412"/>
      <c r="MGO533" s="412"/>
      <c r="MGP533" s="413"/>
      <c r="MGQ533" s="413"/>
      <c r="MGR533" s="413"/>
      <c r="MGS533" s="413"/>
      <c r="MGT533" s="413"/>
      <c r="MGU533" s="413"/>
      <c r="MGV533" s="413"/>
      <c r="MGW533" s="413"/>
      <c r="MGX533" s="413"/>
      <c r="MGY533" s="413"/>
      <c r="MGZ533" s="413"/>
      <c r="MHA533" s="413"/>
      <c r="MHB533" s="413"/>
      <c r="MHC533" s="413"/>
      <c r="MHD533" s="413"/>
      <c r="MHE533" s="413"/>
      <c r="MHF533" s="413"/>
      <c r="MHG533" s="413"/>
      <c r="MHH533" s="413"/>
      <c r="MHI533" s="413"/>
      <c r="MHJ533" s="413"/>
      <c r="MHK533" s="413"/>
      <c r="MHL533" s="413"/>
      <c r="MHM533" s="413"/>
      <c r="MHN533" s="414"/>
      <c r="MHO533" s="414"/>
      <c r="MHP533" s="414"/>
      <c r="MHQ533" s="414"/>
      <c r="MHR533" s="414"/>
      <c r="MHS533" s="413"/>
      <c r="MHT533" s="413"/>
      <c r="MHU533" s="414"/>
      <c r="MHV533" s="414"/>
      <c r="MHW533" s="413"/>
      <c r="MHX533" s="413"/>
      <c r="MHY533" s="414"/>
      <c r="MHZ533" s="414"/>
      <c r="MIA533" s="413"/>
      <c r="MIB533" s="413"/>
      <c r="MIC533" s="413"/>
      <c r="MID533" s="413"/>
      <c r="MIE533" s="413"/>
      <c r="MIF533" s="413"/>
      <c r="MIG533" s="413"/>
      <c r="MIH533" s="414"/>
      <c r="MII533" s="414"/>
      <c r="MIJ533" s="413"/>
      <c r="MIK533" s="413"/>
      <c r="MIL533" s="414"/>
      <c r="MIM533" s="414"/>
      <c r="MIN533" s="413"/>
      <c r="MIO533" s="413"/>
      <c r="MIP533" s="413"/>
      <c r="MIQ533" s="413"/>
      <c r="MIR533" s="413"/>
      <c r="MIS533" s="407"/>
      <c r="MIT533" s="439"/>
      <c r="MIU533" s="413"/>
      <c r="MIV533" s="413"/>
      <c r="MIW533" s="413"/>
      <c r="MIX533" s="413"/>
      <c r="MIY533" s="413"/>
      <c r="MIZ533" s="413"/>
      <c r="MJA533" s="413"/>
      <c r="MJB533" s="412"/>
      <c r="MJC533" s="412"/>
      <c r="MJD533" s="412"/>
      <c r="MJE533" s="412"/>
      <c r="MJF533" s="412"/>
      <c r="MJG533" s="412"/>
      <c r="MJH533" s="412"/>
      <c r="MJI533" s="412"/>
      <c r="MJJ533" s="412"/>
      <c r="MJK533" s="412"/>
      <c r="MJL533" s="412"/>
      <c r="MJM533" s="412"/>
      <c r="MJN533" s="412"/>
      <c r="MJO533" s="412"/>
      <c r="MJP533" s="412"/>
      <c r="MJQ533" s="412"/>
      <c r="MJR533" s="412"/>
      <c r="MJS533" s="412"/>
      <c r="MJT533" s="412"/>
      <c r="MJU533" s="412"/>
      <c r="MJV533" s="412"/>
      <c r="MJW533" s="412"/>
      <c r="MJX533" s="412"/>
      <c r="MJY533" s="412"/>
      <c r="MJZ533" s="412"/>
      <c r="MKA533" s="412"/>
      <c r="MKB533" s="412"/>
      <c r="MKC533" s="412"/>
      <c r="MKD533" s="412"/>
      <c r="MKE533" s="412"/>
      <c r="MKF533" s="412"/>
      <c r="MKG533" s="412"/>
      <c r="MKH533" s="412"/>
      <c r="MKI533" s="412"/>
      <c r="MKJ533" s="412"/>
      <c r="MKK533" s="412"/>
      <c r="MKL533" s="412"/>
      <c r="MKM533" s="412"/>
      <c r="MKN533" s="412"/>
      <c r="MKO533" s="412"/>
      <c r="MKP533" s="412"/>
      <c r="MKQ533" s="412"/>
      <c r="MKR533" s="412"/>
      <c r="MKS533" s="412"/>
      <c r="MKT533" s="413"/>
      <c r="MKU533" s="413"/>
      <c r="MKV533" s="413"/>
      <c r="MKW533" s="413"/>
      <c r="MKX533" s="413"/>
      <c r="MKY533" s="413"/>
      <c r="MKZ533" s="413"/>
      <c r="MLA533" s="413"/>
      <c r="MLB533" s="413"/>
      <c r="MLC533" s="413"/>
      <c r="MLD533" s="413"/>
      <c r="MLE533" s="413"/>
      <c r="MLF533" s="413"/>
      <c r="MLG533" s="413"/>
      <c r="MLH533" s="413"/>
      <c r="MLI533" s="413"/>
      <c r="MLJ533" s="413"/>
      <c r="MLK533" s="413"/>
      <c r="MLL533" s="413"/>
      <c r="MLM533" s="413"/>
      <c r="MLN533" s="413"/>
      <c r="MLO533" s="413"/>
      <c r="MLP533" s="413"/>
      <c r="MLQ533" s="413"/>
      <c r="MLR533" s="414"/>
      <c r="MLS533" s="414"/>
      <c r="MLT533" s="414"/>
      <c r="MLU533" s="414"/>
      <c r="MLV533" s="414"/>
      <c r="MLW533" s="413"/>
      <c r="MLX533" s="413"/>
      <c r="MLY533" s="414"/>
      <c r="MLZ533" s="414"/>
      <c r="MMA533" s="413"/>
      <c r="MMB533" s="413"/>
      <c r="MMC533" s="414"/>
      <c r="MMD533" s="414"/>
      <c r="MME533" s="413"/>
      <c r="MMF533" s="413"/>
      <c r="MMG533" s="413"/>
      <c r="MMH533" s="413"/>
      <c r="MMI533" s="413"/>
      <c r="MMJ533" s="413"/>
      <c r="MMK533" s="413"/>
      <c r="MML533" s="414"/>
      <c r="MMM533" s="414"/>
      <c r="MMN533" s="413"/>
      <c r="MMO533" s="413"/>
      <c r="MMP533" s="414"/>
      <c r="MMQ533" s="414"/>
      <c r="MMR533" s="413"/>
      <c r="MMS533" s="413"/>
      <c r="MMT533" s="413"/>
      <c r="MMU533" s="413"/>
      <c r="MMV533" s="413"/>
      <c r="MMW533" s="407"/>
      <c r="MMX533" s="439"/>
      <c r="MMY533" s="413"/>
      <c r="MMZ533" s="413"/>
      <c r="MNA533" s="413"/>
      <c r="MNB533" s="413"/>
      <c r="MNC533" s="413"/>
      <c r="MND533" s="413"/>
      <c r="MNE533" s="413"/>
      <c r="MNF533" s="412"/>
      <c r="MNG533" s="412"/>
      <c r="MNH533" s="412"/>
      <c r="MNI533" s="412"/>
      <c r="MNJ533" s="412"/>
      <c r="MNK533" s="412"/>
      <c r="MNL533" s="412"/>
      <c r="MNM533" s="412"/>
      <c r="MNN533" s="412"/>
      <c r="MNO533" s="412"/>
      <c r="MNP533" s="412"/>
      <c r="MNQ533" s="412"/>
      <c r="MNR533" s="412"/>
      <c r="MNS533" s="412"/>
      <c r="MNT533" s="412"/>
      <c r="MNU533" s="412"/>
      <c r="MNV533" s="412"/>
      <c r="MNW533" s="412"/>
      <c r="MNX533" s="412"/>
      <c r="MNY533" s="412"/>
      <c r="MNZ533" s="412"/>
      <c r="MOA533" s="412"/>
      <c r="MOB533" s="412"/>
      <c r="MOC533" s="412"/>
      <c r="MOD533" s="412"/>
      <c r="MOE533" s="412"/>
      <c r="MOF533" s="412"/>
      <c r="MOG533" s="412"/>
      <c r="MOH533" s="412"/>
      <c r="MOI533" s="412"/>
      <c r="MOJ533" s="412"/>
      <c r="MOK533" s="412"/>
      <c r="MOL533" s="412"/>
      <c r="MOM533" s="412"/>
      <c r="MON533" s="412"/>
      <c r="MOO533" s="412"/>
      <c r="MOP533" s="412"/>
      <c r="MOQ533" s="412"/>
      <c r="MOR533" s="412"/>
      <c r="MOS533" s="412"/>
      <c r="MOT533" s="412"/>
      <c r="MOU533" s="412"/>
      <c r="MOV533" s="412"/>
      <c r="MOW533" s="412"/>
      <c r="MOX533" s="413"/>
      <c r="MOY533" s="413"/>
      <c r="MOZ533" s="413"/>
      <c r="MPA533" s="413"/>
      <c r="MPB533" s="413"/>
      <c r="MPC533" s="413"/>
      <c r="MPD533" s="413"/>
      <c r="MPE533" s="413"/>
      <c r="MPF533" s="413"/>
      <c r="MPG533" s="413"/>
      <c r="MPH533" s="413"/>
      <c r="MPI533" s="413"/>
      <c r="MPJ533" s="413"/>
      <c r="MPK533" s="413"/>
      <c r="MPL533" s="413"/>
      <c r="MPM533" s="413"/>
      <c r="MPN533" s="413"/>
      <c r="MPO533" s="413"/>
      <c r="MPP533" s="413"/>
      <c r="MPQ533" s="413"/>
      <c r="MPR533" s="413"/>
      <c r="MPS533" s="413"/>
      <c r="MPT533" s="413"/>
      <c r="MPU533" s="413"/>
      <c r="MPV533" s="414"/>
      <c r="MPW533" s="414"/>
      <c r="MPX533" s="414"/>
      <c r="MPY533" s="414"/>
      <c r="MPZ533" s="414"/>
      <c r="MQA533" s="413"/>
      <c r="MQB533" s="413"/>
      <c r="MQC533" s="414"/>
      <c r="MQD533" s="414"/>
      <c r="MQE533" s="413"/>
      <c r="MQF533" s="413"/>
      <c r="MQG533" s="414"/>
      <c r="MQH533" s="414"/>
      <c r="MQI533" s="413"/>
      <c r="MQJ533" s="413"/>
      <c r="MQK533" s="413"/>
      <c r="MQL533" s="413"/>
      <c r="MQM533" s="413"/>
      <c r="MQN533" s="413"/>
      <c r="MQO533" s="413"/>
      <c r="MQP533" s="414"/>
      <c r="MQQ533" s="414"/>
      <c r="MQR533" s="413"/>
      <c r="MQS533" s="413"/>
      <c r="MQT533" s="414"/>
      <c r="MQU533" s="414"/>
      <c r="MQV533" s="413"/>
      <c r="MQW533" s="413"/>
      <c r="MQX533" s="413"/>
      <c r="MQY533" s="413"/>
      <c r="MQZ533" s="413"/>
      <c r="MRA533" s="407"/>
      <c r="MRB533" s="439"/>
      <c r="MRC533" s="413"/>
      <c r="MRD533" s="413"/>
      <c r="MRE533" s="413"/>
      <c r="MRF533" s="413"/>
      <c r="MRG533" s="413"/>
      <c r="MRH533" s="413"/>
      <c r="MRI533" s="413"/>
      <c r="MRJ533" s="412"/>
      <c r="MRK533" s="412"/>
      <c r="MRL533" s="412"/>
      <c r="MRM533" s="412"/>
      <c r="MRN533" s="412"/>
      <c r="MRO533" s="412"/>
      <c r="MRP533" s="412"/>
      <c r="MRQ533" s="412"/>
      <c r="MRR533" s="412"/>
      <c r="MRS533" s="412"/>
      <c r="MRT533" s="412"/>
      <c r="MRU533" s="412"/>
      <c r="MRV533" s="412"/>
      <c r="MRW533" s="412"/>
      <c r="MRX533" s="412"/>
      <c r="MRY533" s="412"/>
      <c r="MRZ533" s="412"/>
      <c r="MSA533" s="412"/>
      <c r="MSB533" s="412"/>
      <c r="MSC533" s="412"/>
      <c r="MSD533" s="412"/>
      <c r="MSE533" s="412"/>
      <c r="MSF533" s="412"/>
      <c r="MSG533" s="412"/>
      <c r="MSH533" s="412"/>
      <c r="MSI533" s="412"/>
      <c r="MSJ533" s="412"/>
      <c r="MSK533" s="412"/>
      <c r="MSL533" s="412"/>
      <c r="MSM533" s="412"/>
      <c r="MSN533" s="412"/>
      <c r="MSO533" s="412"/>
      <c r="MSP533" s="412"/>
      <c r="MSQ533" s="412"/>
      <c r="MSR533" s="412"/>
      <c r="MSS533" s="412"/>
      <c r="MST533" s="412"/>
      <c r="MSU533" s="412"/>
      <c r="MSV533" s="412"/>
      <c r="MSW533" s="412"/>
      <c r="MSX533" s="412"/>
      <c r="MSY533" s="412"/>
      <c r="MSZ533" s="412"/>
      <c r="MTA533" s="412"/>
      <c r="MTB533" s="413"/>
      <c r="MTC533" s="413"/>
      <c r="MTD533" s="413"/>
      <c r="MTE533" s="413"/>
      <c r="MTF533" s="413"/>
      <c r="MTG533" s="413"/>
      <c r="MTH533" s="413"/>
      <c r="MTI533" s="413"/>
      <c r="MTJ533" s="413"/>
      <c r="MTK533" s="413"/>
      <c r="MTL533" s="413"/>
      <c r="MTM533" s="413"/>
      <c r="MTN533" s="413"/>
      <c r="MTO533" s="413"/>
      <c r="MTP533" s="413"/>
      <c r="MTQ533" s="413"/>
      <c r="MTR533" s="413"/>
      <c r="MTS533" s="413"/>
      <c r="MTT533" s="413"/>
      <c r="MTU533" s="413"/>
      <c r="MTV533" s="413"/>
      <c r="MTW533" s="413"/>
      <c r="MTX533" s="413"/>
      <c r="MTY533" s="413"/>
      <c r="MTZ533" s="414"/>
      <c r="MUA533" s="414"/>
      <c r="MUB533" s="414"/>
      <c r="MUC533" s="414"/>
      <c r="MUD533" s="414"/>
      <c r="MUE533" s="413"/>
      <c r="MUF533" s="413"/>
      <c r="MUG533" s="414"/>
      <c r="MUH533" s="414"/>
      <c r="MUI533" s="413"/>
      <c r="MUJ533" s="413"/>
      <c r="MUK533" s="414"/>
      <c r="MUL533" s="414"/>
      <c r="MUM533" s="413"/>
      <c r="MUN533" s="413"/>
      <c r="MUO533" s="413"/>
      <c r="MUP533" s="413"/>
      <c r="MUQ533" s="413"/>
      <c r="MUR533" s="413"/>
      <c r="MUS533" s="413"/>
      <c r="MUT533" s="414"/>
      <c r="MUU533" s="414"/>
      <c r="MUV533" s="413"/>
      <c r="MUW533" s="413"/>
      <c r="MUX533" s="414"/>
      <c r="MUY533" s="414"/>
      <c r="MUZ533" s="413"/>
      <c r="MVA533" s="413"/>
      <c r="MVB533" s="413"/>
      <c r="MVC533" s="413"/>
      <c r="MVD533" s="413"/>
      <c r="MVE533" s="407"/>
      <c r="MVF533" s="439"/>
      <c r="MVG533" s="413"/>
      <c r="MVH533" s="413"/>
      <c r="MVI533" s="413"/>
      <c r="MVJ533" s="413"/>
      <c r="MVK533" s="413"/>
      <c r="MVL533" s="413"/>
      <c r="MVM533" s="413"/>
      <c r="MVN533" s="412"/>
      <c r="MVO533" s="412"/>
      <c r="MVP533" s="412"/>
      <c r="MVQ533" s="412"/>
      <c r="MVR533" s="412"/>
      <c r="MVS533" s="412"/>
      <c r="MVT533" s="412"/>
      <c r="MVU533" s="412"/>
      <c r="MVV533" s="412"/>
      <c r="MVW533" s="412"/>
      <c r="MVX533" s="412"/>
      <c r="MVY533" s="412"/>
      <c r="MVZ533" s="412"/>
      <c r="MWA533" s="412"/>
      <c r="MWB533" s="412"/>
      <c r="MWC533" s="412"/>
      <c r="MWD533" s="412"/>
      <c r="MWE533" s="412"/>
      <c r="MWF533" s="412"/>
      <c r="MWG533" s="412"/>
      <c r="MWH533" s="412"/>
      <c r="MWI533" s="412"/>
      <c r="MWJ533" s="412"/>
      <c r="MWK533" s="412"/>
      <c r="MWL533" s="412"/>
      <c r="MWM533" s="412"/>
      <c r="MWN533" s="412"/>
      <c r="MWO533" s="412"/>
      <c r="MWP533" s="412"/>
      <c r="MWQ533" s="412"/>
      <c r="MWR533" s="412"/>
      <c r="MWS533" s="412"/>
      <c r="MWT533" s="412"/>
      <c r="MWU533" s="412"/>
      <c r="MWV533" s="412"/>
      <c r="MWW533" s="412"/>
      <c r="MWX533" s="412"/>
      <c r="MWY533" s="412"/>
      <c r="MWZ533" s="412"/>
      <c r="MXA533" s="412"/>
      <c r="MXB533" s="412"/>
      <c r="MXC533" s="412"/>
      <c r="MXD533" s="412"/>
      <c r="MXE533" s="412"/>
      <c r="MXF533" s="413"/>
      <c r="MXG533" s="413"/>
      <c r="MXH533" s="413"/>
      <c r="MXI533" s="413"/>
      <c r="MXJ533" s="413"/>
      <c r="MXK533" s="413"/>
      <c r="MXL533" s="413"/>
      <c r="MXM533" s="413"/>
      <c r="MXN533" s="413"/>
      <c r="MXO533" s="413"/>
      <c r="MXP533" s="413"/>
      <c r="MXQ533" s="413"/>
      <c r="MXR533" s="413"/>
      <c r="MXS533" s="413"/>
      <c r="MXT533" s="413"/>
      <c r="MXU533" s="413"/>
      <c r="MXV533" s="413"/>
      <c r="MXW533" s="413"/>
      <c r="MXX533" s="413"/>
      <c r="MXY533" s="413"/>
      <c r="MXZ533" s="413"/>
      <c r="MYA533" s="413"/>
      <c r="MYB533" s="413"/>
      <c r="MYC533" s="413"/>
      <c r="MYD533" s="414"/>
      <c r="MYE533" s="414"/>
      <c r="MYF533" s="414"/>
      <c r="MYG533" s="414"/>
      <c r="MYH533" s="414"/>
      <c r="MYI533" s="413"/>
      <c r="MYJ533" s="413"/>
      <c r="MYK533" s="414"/>
      <c r="MYL533" s="414"/>
      <c r="MYM533" s="413"/>
      <c r="MYN533" s="413"/>
      <c r="MYO533" s="414"/>
      <c r="MYP533" s="414"/>
      <c r="MYQ533" s="413"/>
      <c r="MYR533" s="413"/>
      <c r="MYS533" s="413"/>
      <c r="MYT533" s="413"/>
      <c r="MYU533" s="413"/>
      <c r="MYV533" s="413"/>
      <c r="MYW533" s="413"/>
      <c r="MYX533" s="414"/>
      <c r="MYY533" s="414"/>
      <c r="MYZ533" s="413"/>
      <c r="MZA533" s="413"/>
      <c r="MZB533" s="414"/>
      <c r="MZC533" s="414"/>
      <c r="MZD533" s="413"/>
      <c r="MZE533" s="413"/>
      <c r="MZF533" s="413"/>
      <c r="MZG533" s="413"/>
      <c r="MZH533" s="413"/>
      <c r="MZI533" s="407"/>
      <c r="MZJ533" s="439"/>
      <c r="MZK533" s="413"/>
      <c r="MZL533" s="413"/>
      <c r="MZM533" s="413"/>
      <c r="MZN533" s="413"/>
      <c r="MZO533" s="413"/>
      <c r="MZP533" s="413"/>
      <c r="MZQ533" s="413"/>
      <c r="MZR533" s="412"/>
      <c r="MZS533" s="412"/>
      <c r="MZT533" s="412"/>
      <c r="MZU533" s="412"/>
      <c r="MZV533" s="412"/>
      <c r="MZW533" s="412"/>
      <c r="MZX533" s="412"/>
      <c r="MZY533" s="412"/>
      <c r="MZZ533" s="412"/>
      <c r="NAA533" s="412"/>
      <c r="NAB533" s="412"/>
      <c r="NAC533" s="412"/>
      <c r="NAD533" s="412"/>
      <c r="NAE533" s="412"/>
      <c r="NAF533" s="412"/>
      <c r="NAG533" s="412"/>
      <c r="NAH533" s="412"/>
      <c r="NAI533" s="412"/>
      <c r="NAJ533" s="412"/>
      <c r="NAK533" s="412"/>
      <c r="NAL533" s="412"/>
      <c r="NAM533" s="412"/>
      <c r="NAN533" s="412"/>
      <c r="NAO533" s="412"/>
      <c r="NAP533" s="412"/>
      <c r="NAQ533" s="412"/>
      <c r="NAR533" s="412"/>
      <c r="NAS533" s="412"/>
      <c r="NAT533" s="412"/>
      <c r="NAU533" s="412"/>
      <c r="NAV533" s="412"/>
      <c r="NAW533" s="412"/>
      <c r="NAX533" s="412"/>
      <c r="NAY533" s="412"/>
      <c r="NAZ533" s="412"/>
      <c r="NBA533" s="412"/>
      <c r="NBB533" s="412"/>
      <c r="NBC533" s="412"/>
      <c r="NBD533" s="412"/>
      <c r="NBE533" s="412"/>
      <c r="NBF533" s="412"/>
      <c r="NBG533" s="412"/>
      <c r="NBH533" s="412"/>
      <c r="NBI533" s="412"/>
      <c r="NBJ533" s="413"/>
      <c r="NBK533" s="413"/>
      <c r="NBL533" s="413"/>
      <c r="NBM533" s="413"/>
      <c r="NBN533" s="413"/>
      <c r="NBO533" s="413"/>
      <c r="NBP533" s="413"/>
      <c r="NBQ533" s="413"/>
      <c r="NBR533" s="413"/>
      <c r="NBS533" s="413"/>
      <c r="NBT533" s="413"/>
      <c r="NBU533" s="413"/>
      <c r="NBV533" s="413"/>
      <c r="NBW533" s="413"/>
      <c r="NBX533" s="413"/>
      <c r="NBY533" s="413"/>
      <c r="NBZ533" s="413"/>
      <c r="NCA533" s="413"/>
      <c r="NCB533" s="413"/>
      <c r="NCC533" s="413"/>
      <c r="NCD533" s="413"/>
      <c r="NCE533" s="413"/>
      <c r="NCF533" s="413"/>
      <c r="NCG533" s="413"/>
      <c r="NCH533" s="414"/>
      <c r="NCI533" s="414"/>
      <c r="NCJ533" s="414"/>
      <c r="NCK533" s="414"/>
      <c r="NCL533" s="414"/>
      <c r="NCM533" s="413"/>
      <c r="NCN533" s="413"/>
      <c r="NCO533" s="414"/>
      <c r="NCP533" s="414"/>
      <c r="NCQ533" s="413"/>
      <c r="NCR533" s="413"/>
      <c r="NCS533" s="414"/>
      <c r="NCT533" s="414"/>
      <c r="NCU533" s="413"/>
      <c r="NCV533" s="413"/>
      <c r="NCW533" s="413"/>
      <c r="NCX533" s="413"/>
      <c r="NCY533" s="413"/>
      <c r="NCZ533" s="413"/>
      <c r="NDA533" s="413"/>
      <c r="NDB533" s="414"/>
      <c r="NDC533" s="414"/>
      <c r="NDD533" s="413"/>
      <c r="NDE533" s="413"/>
      <c r="NDF533" s="414"/>
      <c r="NDG533" s="414"/>
      <c r="NDH533" s="413"/>
      <c r="NDI533" s="413"/>
      <c r="NDJ533" s="413"/>
      <c r="NDK533" s="413"/>
      <c r="NDL533" s="413"/>
      <c r="NDM533" s="407"/>
      <c r="NDN533" s="439"/>
      <c r="NDO533" s="413"/>
      <c r="NDP533" s="413"/>
      <c r="NDQ533" s="413"/>
      <c r="NDR533" s="413"/>
      <c r="NDS533" s="413"/>
      <c r="NDT533" s="413"/>
      <c r="NDU533" s="413"/>
      <c r="NDV533" s="412"/>
      <c r="NDW533" s="412"/>
      <c r="NDX533" s="412"/>
      <c r="NDY533" s="412"/>
      <c r="NDZ533" s="412"/>
      <c r="NEA533" s="412"/>
      <c r="NEB533" s="412"/>
      <c r="NEC533" s="412"/>
      <c r="NED533" s="412"/>
      <c r="NEE533" s="412"/>
      <c r="NEF533" s="412"/>
      <c r="NEG533" s="412"/>
      <c r="NEH533" s="412"/>
      <c r="NEI533" s="412"/>
      <c r="NEJ533" s="412"/>
      <c r="NEK533" s="412"/>
      <c r="NEL533" s="412"/>
      <c r="NEM533" s="412"/>
      <c r="NEN533" s="412"/>
      <c r="NEO533" s="412"/>
      <c r="NEP533" s="412"/>
      <c r="NEQ533" s="412"/>
      <c r="NER533" s="412"/>
      <c r="NES533" s="412"/>
      <c r="NET533" s="412"/>
      <c r="NEU533" s="412"/>
      <c r="NEV533" s="412"/>
      <c r="NEW533" s="412"/>
      <c r="NEX533" s="412"/>
      <c r="NEY533" s="412"/>
      <c r="NEZ533" s="412"/>
      <c r="NFA533" s="412"/>
      <c r="NFB533" s="412"/>
      <c r="NFC533" s="412"/>
      <c r="NFD533" s="412"/>
      <c r="NFE533" s="412"/>
      <c r="NFF533" s="412"/>
      <c r="NFG533" s="412"/>
      <c r="NFH533" s="412"/>
      <c r="NFI533" s="412"/>
      <c r="NFJ533" s="412"/>
      <c r="NFK533" s="412"/>
      <c r="NFL533" s="412"/>
      <c r="NFM533" s="412"/>
      <c r="NFN533" s="413"/>
      <c r="NFO533" s="413"/>
      <c r="NFP533" s="413"/>
      <c r="NFQ533" s="413"/>
      <c r="NFR533" s="413"/>
      <c r="NFS533" s="413"/>
      <c r="NFT533" s="413"/>
      <c r="NFU533" s="413"/>
      <c r="NFV533" s="413"/>
      <c r="NFW533" s="413"/>
      <c r="NFX533" s="413"/>
      <c r="NFY533" s="413"/>
      <c r="NFZ533" s="413"/>
      <c r="NGA533" s="413"/>
      <c r="NGB533" s="413"/>
      <c r="NGC533" s="413"/>
      <c r="NGD533" s="413"/>
      <c r="NGE533" s="413"/>
      <c r="NGF533" s="413"/>
      <c r="NGG533" s="413"/>
      <c r="NGH533" s="413"/>
      <c r="NGI533" s="413"/>
      <c r="NGJ533" s="413"/>
      <c r="NGK533" s="413"/>
      <c r="NGL533" s="414"/>
      <c r="NGM533" s="414"/>
      <c r="NGN533" s="414"/>
      <c r="NGO533" s="414"/>
      <c r="NGP533" s="414"/>
      <c r="NGQ533" s="413"/>
      <c r="NGR533" s="413"/>
      <c r="NGS533" s="414"/>
      <c r="NGT533" s="414"/>
      <c r="NGU533" s="413"/>
      <c r="NGV533" s="413"/>
      <c r="NGW533" s="414"/>
      <c r="NGX533" s="414"/>
      <c r="NGY533" s="413"/>
      <c r="NGZ533" s="413"/>
      <c r="NHA533" s="413"/>
      <c r="NHB533" s="413"/>
      <c r="NHC533" s="413"/>
      <c r="NHD533" s="413"/>
      <c r="NHE533" s="413"/>
      <c r="NHF533" s="414"/>
      <c r="NHG533" s="414"/>
      <c r="NHH533" s="413"/>
      <c r="NHI533" s="413"/>
      <c r="NHJ533" s="414"/>
      <c r="NHK533" s="414"/>
      <c r="NHL533" s="413"/>
      <c r="NHM533" s="413"/>
      <c r="NHN533" s="413"/>
      <c r="NHO533" s="413"/>
      <c r="NHP533" s="413"/>
      <c r="NHQ533" s="407"/>
      <c r="NHR533" s="439"/>
      <c r="NHS533" s="413"/>
      <c r="NHT533" s="413"/>
      <c r="NHU533" s="413"/>
      <c r="NHV533" s="413"/>
      <c r="NHW533" s="413"/>
      <c r="NHX533" s="413"/>
      <c r="NHY533" s="413"/>
      <c r="NHZ533" s="412"/>
      <c r="NIA533" s="412"/>
      <c r="NIB533" s="412"/>
      <c r="NIC533" s="412"/>
      <c r="NID533" s="412"/>
      <c r="NIE533" s="412"/>
      <c r="NIF533" s="412"/>
      <c r="NIG533" s="412"/>
      <c r="NIH533" s="412"/>
      <c r="NII533" s="412"/>
      <c r="NIJ533" s="412"/>
      <c r="NIK533" s="412"/>
      <c r="NIL533" s="412"/>
      <c r="NIM533" s="412"/>
      <c r="NIN533" s="412"/>
      <c r="NIO533" s="412"/>
      <c r="NIP533" s="412"/>
      <c r="NIQ533" s="412"/>
      <c r="NIR533" s="412"/>
      <c r="NIS533" s="412"/>
      <c r="NIT533" s="412"/>
      <c r="NIU533" s="412"/>
      <c r="NIV533" s="412"/>
      <c r="NIW533" s="412"/>
      <c r="NIX533" s="412"/>
      <c r="NIY533" s="412"/>
      <c r="NIZ533" s="412"/>
      <c r="NJA533" s="412"/>
      <c r="NJB533" s="412"/>
      <c r="NJC533" s="412"/>
      <c r="NJD533" s="412"/>
      <c r="NJE533" s="412"/>
      <c r="NJF533" s="412"/>
      <c r="NJG533" s="412"/>
      <c r="NJH533" s="412"/>
      <c r="NJI533" s="412"/>
      <c r="NJJ533" s="412"/>
      <c r="NJK533" s="412"/>
      <c r="NJL533" s="412"/>
      <c r="NJM533" s="412"/>
      <c r="NJN533" s="412"/>
      <c r="NJO533" s="412"/>
      <c r="NJP533" s="412"/>
      <c r="NJQ533" s="412"/>
      <c r="NJR533" s="413"/>
      <c r="NJS533" s="413"/>
      <c r="NJT533" s="413"/>
      <c r="NJU533" s="413"/>
      <c r="NJV533" s="413"/>
      <c r="NJW533" s="413"/>
      <c r="NJX533" s="413"/>
      <c r="NJY533" s="413"/>
      <c r="NJZ533" s="413"/>
      <c r="NKA533" s="413"/>
      <c r="NKB533" s="413"/>
      <c r="NKC533" s="413"/>
      <c r="NKD533" s="413"/>
      <c r="NKE533" s="413"/>
      <c r="NKF533" s="413"/>
      <c r="NKG533" s="413"/>
      <c r="NKH533" s="413"/>
      <c r="NKI533" s="413"/>
      <c r="NKJ533" s="413"/>
      <c r="NKK533" s="413"/>
      <c r="NKL533" s="413"/>
      <c r="NKM533" s="413"/>
      <c r="NKN533" s="413"/>
      <c r="NKO533" s="413"/>
      <c r="NKP533" s="414"/>
      <c r="NKQ533" s="414"/>
      <c r="NKR533" s="414"/>
      <c r="NKS533" s="414"/>
      <c r="NKT533" s="414"/>
      <c r="NKU533" s="413"/>
      <c r="NKV533" s="413"/>
      <c r="NKW533" s="414"/>
      <c r="NKX533" s="414"/>
      <c r="NKY533" s="413"/>
      <c r="NKZ533" s="413"/>
      <c r="NLA533" s="414"/>
      <c r="NLB533" s="414"/>
      <c r="NLC533" s="413"/>
      <c r="NLD533" s="413"/>
      <c r="NLE533" s="413"/>
      <c r="NLF533" s="413"/>
      <c r="NLG533" s="413"/>
      <c r="NLH533" s="413"/>
      <c r="NLI533" s="413"/>
      <c r="NLJ533" s="414"/>
      <c r="NLK533" s="414"/>
      <c r="NLL533" s="413"/>
      <c r="NLM533" s="413"/>
      <c r="NLN533" s="414"/>
      <c r="NLO533" s="414"/>
      <c r="NLP533" s="413"/>
      <c r="NLQ533" s="413"/>
      <c r="NLR533" s="413"/>
      <c r="NLS533" s="413"/>
      <c r="NLT533" s="413"/>
      <c r="NLU533" s="407"/>
      <c r="NLV533" s="439"/>
      <c r="NLW533" s="413"/>
      <c r="NLX533" s="413"/>
      <c r="NLY533" s="413"/>
      <c r="NLZ533" s="413"/>
      <c r="NMA533" s="413"/>
      <c r="NMB533" s="413"/>
      <c r="NMC533" s="413"/>
      <c r="NMD533" s="412"/>
      <c r="NME533" s="412"/>
      <c r="NMF533" s="412"/>
      <c r="NMG533" s="412"/>
      <c r="NMH533" s="412"/>
      <c r="NMI533" s="412"/>
      <c r="NMJ533" s="412"/>
      <c r="NMK533" s="412"/>
      <c r="NML533" s="412"/>
      <c r="NMM533" s="412"/>
      <c r="NMN533" s="412"/>
      <c r="NMO533" s="412"/>
      <c r="NMP533" s="412"/>
      <c r="NMQ533" s="412"/>
      <c r="NMR533" s="412"/>
      <c r="NMS533" s="412"/>
      <c r="NMT533" s="412"/>
      <c r="NMU533" s="412"/>
      <c r="NMV533" s="412"/>
      <c r="NMW533" s="412"/>
      <c r="NMX533" s="412"/>
      <c r="NMY533" s="412"/>
      <c r="NMZ533" s="412"/>
      <c r="NNA533" s="412"/>
      <c r="NNB533" s="412"/>
      <c r="NNC533" s="412"/>
      <c r="NND533" s="412"/>
      <c r="NNE533" s="412"/>
      <c r="NNF533" s="412"/>
      <c r="NNG533" s="412"/>
      <c r="NNH533" s="412"/>
      <c r="NNI533" s="412"/>
      <c r="NNJ533" s="412"/>
      <c r="NNK533" s="412"/>
      <c r="NNL533" s="412"/>
      <c r="NNM533" s="412"/>
      <c r="NNN533" s="412"/>
      <c r="NNO533" s="412"/>
      <c r="NNP533" s="412"/>
      <c r="NNQ533" s="412"/>
      <c r="NNR533" s="412"/>
      <c r="NNS533" s="412"/>
      <c r="NNT533" s="412"/>
      <c r="NNU533" s="412"/>
      <c r="NNV533" s="413"/>
      <c r="NNW533" s="413"/>
      <c r="NNX533" s="413"/>
      <c r="NNY533" s="413"/>
      <c r="NNZ533" s="413"/>
      <c r="NOA533" s="413"/>
      <c r="NOB533" s="413"/>
      <c r="NOC533" s="413"/>
      <c r="NOD533" s="413"/>
      <c r="NOE533" s="413"/>
      <c r="NOF533" s="413"/>
      <c r="NOG533" s="413"/>
      <c r="NOH533" s="413"/>
      <c r="NOI533" s="413"/>
      <c r="NOJ533" s="413"/>
      <c r="NOK533" s="413"/>
      <c r="NOL533" s="413"/>
      <c r="NOM533" s="413"/>
      <c r="NON533" s="413"/>
      <c r="NOO533" s="413"/>
      <c r="NOP533" s="413"/>
      <c r="NOQ533" s="413"/>
      <c r="NOR533" s="413"/>
      <c r="NOS533" s="413"/>
      <c r="NOT533" s="414"/>
      <c r="NOU533" s="414"/>
      <c r="NOV533" s="414"/>
      <c r="NOW533" s="414"/>
      <c r="NOX533" s="414"/>
      <c r="NOY533" s="413"/>
      <c r="NOZ533" s="413"/>
      <c r="NPA533" s="414"/>
      <c r="NPB533" s="414"/>
      <c r="NPC533" s="413"/>
      <c r="NPD533" s="413"/>
      <c r="NPE533" s="414"/>
      <c r="NPF533" s="414"/>
      <c r="NPG533" s="413"/>
      <c r="NPH533" s="413"/>
      <c r="NPI533" s="413"/>
      <c r="NPJ533" s="413"/>
      <c r="NPK533" s="413"/>
      <c r="NPL533" s="413"/>
      <c r="NPM533" s="413"/>
      <c r="NPN533" s="414"/>
      <c r="NPO533" s="414"/>
      <c r="NPP533" s="413"/>
      <c r="NPQ533" s="413"/>
      <c r="NPR533" s="414"/>
      <c r="NPS533" s="414"/>
      <c r="NPT533" s="413"/>
      <c r="NPU533" s="413"/>
      <c r="NPV533" s="413"/>
      <c r="NPW533" s="413"/>
      <c r="NPX533" s="413"/>
      <c r="NPY533" s="407"/>
      <c r="NPZ533" s="439"/>
      <c r="NQA533" s="413"/>
      <c r="NQB533" s="413"/>
      <c r="NQC533" s="413"/>
      <c r="NQD533" s="413"/>
      <c r="NQE533" s="413"/>
      <c r="NQF533" s="413"/>
      <c r="NQG533" s="413"/>
      <c r="NQH533" s="412"/>
      <c r="NQI533" s="412"/>
      <c r="NQJ533" s="412"/>
      <c r="NQK533" s="412"/>
      <c r="NQL533" s="412"/>
      <c r="NQM533" s="412"/>
      <c r="NQN533" s="412"/>
      <c r="NQO533" s="412"/>
      <c r="NQP533" s="412"/>
      <c r="NQQ533" s="412"/>
      <c r="NQR533" s="412"/>
      <c r="NQS533" s="412"/>
      <c r="NQT533" s="412"/>
      <c r="NQU533" s="412"/>
      <c r="NQV533" s="412"/>
      <c r="NQW533" s="412"/>
      <c r="NQX533" s="412"/>
      <c r="NQY533" s="412"/>
      <c r="NQZ533" s="412"/>
      <c r="NRA533" s="412"/>
      <c r="NRB533" s="412"/>
      <c r="NRC533" s="412"/>
      <c r="NRD533" s="412"/>
      <c r="NRE533" s="412"/>
      <c r="NRF533" s="412"/>
      <c r="NRG533" s="412"/>
      <c r="NRH533" s="412"/>
      <c r="NRI533" s="412"/>
      <c r="NRJ533" s="412"/>
      <c r="NRK533" s="412"/>
      <c r="NRL533" s="412"/>
      <c r="NRM533" s="412"/>
      <c r="NRN533" s="412"/>
      <c r="NRO533" s="412"/>
      <c r="NRP533" s="412"/>
      <c r="NRQ533" s="412"/>
      <c r="NRR533" s="412"/>
      <c r="NRS533" s="412"/>
      <c r="NRT533" s="412"/>
      <c r="NRU533" s="412"/>
      <c r="NRV533" s="412"/>
      <c r="NRW533" s="412"/>
      <c r="NRX533" s="412"/>
      <c r="NRY533" s="412"/>
      <c r="NRZ533" s="413"/>
      <c r="NSA533" s="413"/>
      <c r="NSB533" s="413"/>
      <c r="NSC533" s="413"/>
      <c r="NSD533" s="413"/>
      <c r="NSE533" s="413"/>
      <c r="NSF533" s="413"/>
      <c r="NSG533" s="413"/>
      <c r="NSH533" s="413"/>
      <c r="NSI533" s="413"/>
      <c r="NSJ533" s="413"/>
      <c r="NSK533" s="413"/>
      <c r="NSL533" s="413"/>
      <c r="NSM533" s="413"/>
      <c r="NSN533" s="413"/>
      <c r="NSO533" s="413"/>
      <c r="NSP533" s="413"/>
      <c r="NSQ533" s="413"/>
      <c r="NSR533" s="413"/>
      <c r="NSS533" s="413"/>
      <c r="NST533" s="413"/>
      <c r="NSU533" s="413"/>
      <c r="NSV533" s="413"/>
      <c r="NSW533" s="413"/>
      <c r="NSX533" s="414"/>
      <c r="NSY533" s="414"/>
      <c r="NSZ533" s="414"/>
      <c r="NTA533" s="414"/>
      <c r="NTB533" s="414"/>
      <c r="NTC533" s="413"/>
      <c r="NTD533" s="413"/>
      <c r="NTE533" s="414"/>
      <c r="NTF533" s="414"/>
      <c r="NTG533" s="413"/>
      <c r="NTH533" s="413"/>
      <c r="NTI533" s="414"/>
      <c r="NTJ533" s="414"/>
      <c r="NTK533" s="413"/>
      <c r="NTL533" s="413"/>
      <c r="NTM533" s="413"/>
      <c r="NTN533" s="413"/>
      <c r="NTO533" s="413"/>
      <c r="NTP533" s="413"/>
      <c r="NTQ533" s="413"/>
      <c r="NTR533" s="414"/>
      <c r="NTS533" s="414"/>
      <c r="NTT533" s="413"/>
      <c r="NTU533" s="413"/>
      <c r="NTV533" s="414"/>
      <c r="NTW533" s="414"/>
      <c r="NTX533" s="413"/>
      <c r="NTY533" s="413"/>
      <c r="NTZ533" s="413"/>
      <c r="NUA533" s="413"/>
      <c r="NUB533" s="413"/>
      <c r="NUC533" s="407"/>
      <c r="NUD533" s="439"/>
      <c r="NUE533" s="413"/>
      <c r="NUF533" s="413"/>
      <c r="NUG533" s="413"/>
      <c r="NUH533" s="413"/>
      <c r="NUI533" s="413"/>
      <c r="NUJ533" s="413"/>
      <c r="NUK533" s="413"/>
      <c r="NUL533" s="412"/>
      <c r="NUM533" s="412"/>
      <c r="NUN533" s="412"/>
      <c r="NUO533" s="412"/>
      <c r="NUP533" s="412"/>
      <c r="NUQ533" s="412"/>
      <c r="NUR533" s="412"/>
      <c r="NUS533" s="412"/>
      <c r="NUT533" s="412"/>
      <c r="NUU533" s="412"/>
      <c r="NUV533" s="412"/>
      <c r="NUW533" s="412"/>
      <c r="NUX533" s="412"/>
      <c r="NUY533" s="412"/>
      <c r="NUZ533" s="412"/>
      <c r="NVA533" s="412"/>
      <c r="NVB533" s="412"/>
      <c r="NVC533" s="412"/>
      <c r="NVD533" s="412"/>
      <c r="NVE533" s="412"/>
      <c r="NVF533" s="412"/>
      <c r="NVG533" s="412"/>
      <c r="NVH533" s="412"/>
      <c r="NVI533" s="412"/>
      <c r="NVJ533" s="412"/>
      <c r="NVK533" s="412"/>
      <c r="NVL533" s="412"/>
      <c r="NVM533" s="412"/>
      <c r="NVN533" s="412"/>
      <c r="NVO533" s="412"/>
      <c r="NVP533" s="412"/>
      <c r="NVQ533" s="412"/>
      <c r="NVR533" s="412"/>
      <c r="NVS533" s="412"/>
      <c r="NVT533" s="412"/>
      <c r="NVU533" s="412"/>
      <c r="NVV533" s="412"/>
      <c r="NVW533" s="412"/>
      <c r="NVX533" s="412"/>
      <c r="NVY533" s="412"/>
      <c r="NVZ533" s="412"/>
      <c r="NWA533" s="412"/>
      <c r="NWB533" s="412"/>
      <c r="NWC533" s="412"/>
      <c r="NWD533" s="413"/>
      <c r="NWE533" s="413"/>
      <c r="NWF533" s="413"/>
      <c r="NWG533" s="413"/>
      <c r="NWH533" s="413"/>
      <c r="NWI533" s="413"/>
      <c r="NWJ533" s="413"/>
      <c r="NWK533" s="413"/>
      <c r="NWL533" s="413"/>
      <c r="NWM533" s="413"/>
      <c r="NWN533" s="413"/>
      <c r="NWO533" s="413"/>
      <c r="NWP533" s="413"/>
      <c r="NWQ533" s="413"/>
      <c r="NWR533" s="413"/>
      <c r="NWS533" s="413"/>
      <c r="NWT533" s="413"/>
      <c r="NWU533" s="413"/>
      <c r="NWV533" s="413"/>
      <c r="NWW533" s="413"/>
      <c r="NWX533" s="413"/>
      <c r="NWY533" s="413"/>
      <c r="NWZ533" s="413"/>
      <c r="NXA533" s="413"/>
      <c r="NXB533" s="414"/>
      <c r="NXC533" s="414"/>
      <c r="NXD533" s="414"/>
      <c r="NXE533" s="414"/>
      <c r="NXF533" s="414"/>
      <c r="NXG533" s="413"/>
      <c r="NXH533" s="413"/>
      <c r="NXI533" s="414"/>
      <c r="NXJ533" s="414"/>
      <c r="NXK533" s="413"/>
      <c r="NXL533" s="413"/>
      <c r="NXM533" s="414"/>
      <c r="NXN533" s="414"/>
      <c r="NXO533" s="413"/>
      <c r="NXP533" s="413"/>
      <c r="NXQ533" s="413"/>
      <c r="NXR533" s="413"/>
      <c r="NXS533" s="413"/>
      <c r="NXT533" s="413"/>
      <c r="NXU533" s="413"/>
      <c r="NXV533" s="414"/>
      <c r="NXW533" s="414"/>
      <c r="NXX533" s="413"/>
      <c r="NXY533" s="413"/>
      <c r="NXZ533" s="414"/>
      <c r="NYA533" s="414"/>
      <c r="NYB533" s="413"/>
      <c r="NYC533" s="413"/>
      <c r="NYD533" s="413"/>
      <c r="NYE533" s="413"/>
      <c r="NYF533" s="413"/>
      <c r="NYG533" s="407"/>
      <c r="NYH533" s="439"/>
      <c r="NYI533" s="413"/>
      <c r="NYJ533" s="413"/>
      <c r="NYK533" s="413"/>
      <c r="NYL533" s="413"/>
      <c r="NYM533" s="413"/>
      <c r="NYN533" s="413"/>
      <c r="NYO533" s="413"/>
      <c r="NYP533" s="412"/>
      <c r="NYQ533" s="412"/>
      <c r="NYR533" s="412"/>
      <c r="NYS533" s="412"/>
      <c r="NYT533" s="412"/>
      <c r="NYU533" s="412"/>
      <c r="NYV533" s="412"/>
      <c r="NYW533" s="412"/>
      <c r="NYX533" s="412"/>
      <c r="NYY533" s="412"/>
      <c r="NYZ533" s="412"/>
      <c r="NZA533" s="412"/>
      <c r="NZB533" s="412"/>
      <c r="NZC533" s="412"/>
      <c r="NZD533" s="412"/>
      <c r="NZE533" s="412"/>
      <c r="NZF533" s="412"/>
      <c r="NZG533" s="412"/>
      <c r="NZH533" s="412"/>
      <c r="NZI533" s="412"/>
      <c r="NZJ533" s="412"/>
      <c r="NZK533" s="412"/>
      <c r="NZL533" s="412"/>
      <c r="NZM533" s="412"/>
      <c r="NZN533" s="412"/>
      <c r="NZO533" s="412"/>
      <c r="NZP533" s="412"/>
      <c r="NZQ533" s="412"/>
      <c r="NZR533" s="412"/>
      <c r="NZS533" s="412"/>
      <c r="NZT533" s="412"/>
      <c r="NZU533" s="412"/>
      <c r="NZV533" s="412"/>
      <c r="NZW533" s="412"/>
      <c r="NZX533" s="412"/>
      <c r="NZY533" s="412"/>
      <c r="NZZ533" s="412"/>
      <c r="OAA533" s="412"/>
      <c r="OAB533" s="412"/>
      <c r="OAC533" s="412"/>
      <c r="OAD533" s="412"/>
      <c r="OAE533" s="412"/>
      <c r="OAF533" s="412"/>
      <c r="OAG533" s="412"/>
      <c r="OAH533" s="413"/>
      <c r="OAI533" s="413"/>
      <c r="OAJ533" s="413"/>
      <c r="OAK533" s="413"/>
      <c r="OAL533" s="413"/>
      <c r="OAM533" s="413"/>
      <c r="OAN533" s="413"/>
      <c r="OAO533" s="413"/>
      <c r="OAP533" s="413"/>
      <c r="OAQ533" s="413"/>
      <c r="OAR533" s="413"/>
      <c r="OAS533" s="413"/>
      <c r="OAT533" s="413"/>
      <c r="OAU533" s="413"/>
      <c r="OAV533" s="413"/>
      <c r="OAW533" s="413"/>
      <c r="OAX533" s="413"/>
      <c r="OAY533" s="413"/>
      <c r="OAZ533" s="413"/>
      <c r="OBA533" s="413"/>
      <c r="OBB533" s="413"/>
      <c r="OBC533" s="413"/>
      <c r="OBD533" s="413"/>
      <c r="OBE533" s="413"/>
      <c r="OBF533" s="414"/>
      <c r="OBG533" s="414"/>
      <c r="OBH533" s="414"/>
      <c r="OBI533" s="414"/>
      <c r="OBJ533" s="414"/>
      <c r="OBK533" s="413"/>
      <c r="OBL533" s="413"/>
      <c r="OBM533" s="414"/>
      <c r="OBN533" s="414"/>
      <c r="OBO533" s="413"/>
      <c r="OBP533" s="413"/>
      <c r="OBQ533" s="414"/>
      <c r="OBR533" s="414"/>
      <c r="OBS533" s="413"/>
      <c r="OBT533" s="413"/>
      <c r="OBU533" s="413"/>
      <c r="OBV533" s="413"/>
      <c r="OBW533" s="413"/>
      <c r="OBX533" s="413"/>
      <c r="OBY533" s="413"/>
      <c r="OBZ533" s="414"/>
      <c r="OCA533" s="414"/>
      <c r="OCB533" s="413"/>
      <c r="OCC533" s="413"/>
      <c r="OCD533" s="414"/>
      <c r="OCE533" s="414"/>
      <c r="OCF533" s="413"/>
      <c r="OCG533" s="413"/>
      <c r="OCH533" s="413"/>
      <c r="OCI533" s="413"/>
      <c r="OCJ533" s="413"/>
      <c r="OCK533" s="407"/>
      <c r="OCL533" s="439"/>
      <c r="OCM533" s="413"/>
      <c r="OCN533" s="413"/>
      <c r="OCO533" s="413"/>
      <c r="OCP533" s="413"/>
      <c r="OCQ533" s="413"/>
      <c r="OCR533" s="413"/>
      <c r="OCS533" s="413"/>
      <c r="OCT533" s="412"/>
      <c r="OCU533" s="412"/>
      <c r="OCV533" s="412"/>
      <c r="OCW533" s="412"/>
      <c r="OCX533" s="412"/>
      <c r="OCY533" s="412"/>
      <c r="OCZ533" s="412"/>
      <c r="ODA533" s="412"/>
      <c r="ODB533" s="412"/>
      <c r="ODC533" s="412"/>
      <c r="ODD533" s="412"/>
      <c r="ODE533" s="412"/>
      <c r="ODF533" s="412"/>
      <c r="ODG533" s="412"/>
      <c r="ODH533" s="412"/>
      <c r="ODI533" s="412"/>
      <c r="ODJ533" s="412"/>
      <c r="ODK533" s="412"/>
      <c r="ODL533" s="412"/>
      <c r="ODM533" s="412"/>
      <c r="ODN533" s="412"/>
      <c r="ODO533" s="412"/>
      <c r="ODP533" s="412"/>
      <c r="ODQ533" s="412"/>
      <c r="ODR533" s="412"/>
      <c r="ODS533" s="412"/>
      <c r="ODT533" s="412"/>
      <c r="ODU533" s="412"/>
      <c r="ODV533" s="412"/>
      <c r="ODW533" s="412"/>
      <c r="ODX533" s="412"/>
      <c r="ODY533" s="412"/>
      <c r="ODZ533" s="412"/>
      <c r="OEA533" s="412"/>
      <c r="OEB533" s="412"/>
      <c r="OEC533" s="412"/>
      <c r="OED533" s="412"/>
      <c r="OEE533" s="412"/>
      <c r="OEF533" s="412"/>
      <c r="OEG533" s="412"/>
      <c r="OEH533" s="412"/>
      <c r="OEI533" s="412"/>
      <c r="OEJ533" s="412"/>
      <c r="OEK533" s="412"/>
      <c r="OEL533" s="413"/>
      <c r="OEM533" s="413"/>
      <c r="OEN533" s="413"/>
      <c r="OEO533" s="413"/>
      <c r="OEP533" s="413"/>
      <c r="OEQ533" s="413"/>
      <c r="OER533" s="413"/>
      <c r="OES533" s="413"/>
      <c r="OET533" s="413"/>
      <c r="OEU533" s="413"/>
      <c r="OEV533" s="413"/>
      <c r="OEW533" s="413"/>
      <c r="OEX533" s="413"/>
      <c r="OEY533" s="413"/>
      <c r="OEZ533" s="413"/>
      <c r="OFA533" s="413"/>
      <c r="OFB533" s="413"/>
      <c r="OFC533" s="413"/>
      <c r="OFD533" s="413"/>
      <c r="OFE533" s="413"/>
      <c r="OFF533" s="413"/>
      <c r="OFG533" s="413"/>
      <c r="OFH533" s="413"/>
      <c r="OFI533" s="413"/>
      <c r="OFJ533" s="414"/>
      <c r="OFK533" s="414"/>
      <c r="OFL533" s="414"/>
      <c r="OFM533" s="414"/>
      <c r="OFN533" s="414"/>
      <c r="OFO533" s="413"/>
      <c r="OFP533" s="413"/>
      <c r="OFQ533" s="414"/>
      <c r="OFR533" s="414"/>
      <c r="OFS533" s="413"/>
      <c r="OFT533" s="413"/>
      <c r="OFU533" s="414"/>
      <c r="OFV533" s="414"/>
      <c r="OFW533" s="413"/>
      <c r="OFX533" s="413"/>
      <c r="OFY533" s="413"/>
      <c r="OFZ533" s="413"/>
      <c r="OGA533" s="413"/>
      <c r="OGB533" s="413"/>
      <c r="OGC533" s="413"/>
      <c r="OGD533" s="414"/>
      <c r="OGE533" s="414"/>
      <c r="OGF533" s="413"/>
      <c r="OGG533" s="413"/>
      <c r="OGH533" s="414"/>
      <c r="OGI533" s="414"/>
      <c r="OGJ533" s="413"/>
      <c r="OGK533" s="413"/>
      <c r="OGL533" s="413"/>
      <c r="OGM533" s="413"/>
      <c r="OGN533" s="413"/>
      <c r="OGO533" s="407"/>
      <c r="OGP533" s="439"/>
      <c r="OGQ533" s="413"/>
      <c r="OGR533" s="413"/>
      <c r="OGS533" s="413"/>
      <c r="OGT533" s="413"/>
      <c r="OGU533" s="413"/>
      <c r="OGV533" s="413"/>
      <c r="OGW533" s="413"/>
      <c r="OGX533" s="412"/>
      <c r="OGY533" s="412"/>
      <c r="OGZ533" s="412"/>
      <c r="OHA533" s="412"/>
      <c r="OHB533" s="412"/>
      <c r="OHC533" s="412"/>
      <c r="OHD533" s="412"/>
      <c r="OHE533" s="412"/>
      <c r="OHF533" s="412"/>
      <c r="OHG533" s="412"/>
      <c r="OHH533" s="412"/>
      <c r="OHI533" s="412"/>
      <c r="OHJ533" s="412"/>
      <c r="OHK533" s="412"/>
      <c r="OHL533" s="412"/>
      <c r="OHM533" s="412"/>
      <c r="OHN533" s="412"/>
      <c r="OHO533" s="412"/>
      <c r="OHP533" s="412"/>
      <c r="OHQ533" s="412"/>
      <c r="OHR533" s="412"/>
      <c r="OHS533" s="412"/>
      <c r="OHT533" s="412"/>
      <c r="OHU533" s="412"/>
      <c r="OHV533" s="412"/>
      <c r="OHW533" s="412"/>
      <c r="OHX533" s="412"/>
      <c r="OHY533" s="412"/>
      <c r="OHZ533" s="412"/>
      <c r="OIA533" s="412"/>
      <c r="OIB533" s="412"/>
      <c r="OIC533" s="412"/>
      <c r="OID533" s="412"/>
      <c r="OIE533" s="412"/>
      <c r="OIF533" s="412"/>
      <c r="OIG533" s="412"/>
      <c r="OIH533" s="412"/>
      <c r="OII533" s="412"/>
      <c r="OIJ533" s="412"/>
      <c r="OIK533" s="412"/>
      <c r="OIL533" s="412"/>
      <c r="OIM533" s="412"/>
      <c r="OIN533" s="412"/>
      <c r="OIO533" s="412"/>
      <c r="OIP533" s="413"/>
      <c r="OIQ533" s="413"/>
      <c r="OIR533" s="413"/>
      <c r="OIS533" s="413"/>
      <c r="OIT533" s="413"/>
      <c r="OIU533" s="413"/>
      <c r="OIV533" s="413"/>
      <c r="OIW533" s="413"/>
      <c r="OIX533" s="413"/>
      <c r="OIY533" s="413"/>
      <c r="OIZ533" s="413"/>
      <c r="OJA533" s="413"/>
      <c r="OJB533" s="413"/>
      <c r="OJC533" s="413"/>
      <c r="OJD533" s="413"/>
      <c r="OJE533" s="413"/>
      <c r="OJF533" s="413"/>
      <c r="OJG533" s="413"/>
      <c r="OJH533" s="413"/>
      <c r="OJI533" s="413"/>
      <c r="OJJ533" s="413"/>
      <c r="OJK533" s="413"/>
      <c r="OJL533" s="413"/>
      <c r="OJM533" s="413"/>
      <c r="OJN533" s="414"/>
      <c r="OJO533" s="414"/>
      <c r="OJP533" s="414"/>
      <c r="OJQ533" s="414"/>
      <c r="OJR533" s="414"/>
      <c r="OJS533" s="413"/>
      <c r="OJT533" s="413"/>
      <c r="OJU533" s="414"/>
      <c r="OJV533" s="414"/>
      <c r="OJW533" s="413"/>
      <c r="OJX533" s="413"/>
      <c r="OJY533" s="414"/>
      <c r="OJZ533" s="414"/>
      <c r="OKA533" s="413"/>
      <c r="OKB533" s="413"/>
      <c r="OKC533" s="413"/>
      <c r="OKD533" s="413"/>
      <c r="OKE533" s="413"/>
      <c r="OKF533" s="413"/>
      <c r="OKG533" s="413"/>
      <c r="OKH533" s="414"/>
      <c r="OKI533" s="414"/>
      <c r="OKJ533" s="413"/>
      <c r="OKK533" s="413"/>
      <c r="OKL533" s="414"/>
      <c r="OKM533" s="414"/>
      <c r="OKN533" s="413"/>
      <c r="OKO533" s="413"/>
      <c r="OKP533" s="413"/>
      <c r="OKQ533" s="413"/>
      <c r="OKR533" s="413"/>
      <c r="OKS533" s="407"/>
      <c r="OKT533" s="439"/>
      <c r="OKU533" s="413"/>
      <c r="OKV533" s="413"/>
      <c r="OKW533" s="413"/>
      <c r="OKX533" s="413"/>
      <c r="OKY533" s="413"/>
      <c r="OKZ533" s="413"/>
      <c r="OLA533" s="413"/>
      <c r="OLB533" s="412"/>
      <c r="OLC533" s="412"/>
      <c r="OLD533" s="412"/>
      <c r="OLE533" s="412"/>
      <c r="OLF533" s="412"/>
      <c r="OLG533" s="412"/>
      <c r="OLH533" s="412"/>
      <c r="OLI533" s="412"/>
      <c r="OLJ533" s="412"/>
      <c r="OLK533" s="412"/>
      <c r="OLL533" s="412"/>
      <c r="OLM533" s="412"/>
      <c r="OLN533" s="412"/>
      <c r="OLO533" s="412"/>
      <c r="OLP533" s="412"/>
      <c r="OLQ533" s="412"/>
      <c r="OLR533" s="412"/>
      <c r="OLS533" s="412"/>
      <c r="OLT533" s="412"/>
      <c r="OLU533" s="412"/>
      <c r="OLV533" s="412"/>
      <c r="OLW533" s="412"/>
      <c r="OLX533" s="412"/>
      <c r="OLY533" s="412"/>
      <c r="OLZ533" s="412"/>
      <c r="OMA533" s="412"/>
      <c r="OMB533" s="412"/>
      <c r="OMC533" s="412"/>
      <c r="OMD533" s="412"/>
      <c r="OME533" s="412"/>
      <c r="OMF533" s="412"/>
      <c r="OMG533" s="412"/>
      <c r="OMH533" s="412"/>
      <c r="OMI533" s="412"/>
      <c r="OMJ533" s="412"/>
      <c r="OMK533" s="412"/>
      <c r="OML533" s="412"/>
      <c r="OMM533" s="412"/>
      <c r="OMN533" s="412"/>
      <c r="OMO533" s="412"/>
      <c r="OMP533" s="412"/>
      <c r="OMQ533" s="412"/>
      <c r="OMR533" s="412"/>
      <c r="OMS533" s="412"/>
      <c r="OMT533" s="413"/>
      <c r="OMU533" s="413"/>
      <c r="OMV533" s="413"/>
      <c r="OMW533" s="413"/>
      <c r="OMX533" s="413"/>
      <c r="OMY533" s="413"/>
      <c r="OMZ533" s="413"/>
      <c r="ONA533" s="413"/>
      <c r="ONB533" s="413"/>
      <c r="ONC533" s="413"/>
      <c r="OND533" s="413"/>
      <c r="ONE533" s="413"/>
      <c r="ONF533" s="413"/>
      <c r="ONG533" s="413"/>
      <c r="ONH533" s="413"/>
      <c r="ONI533" s="413"/>
      <c r="ONJ533" s="413"/>
      <c r="ONK533" s="413"/>
      <c r="ONL533" s="413"/>
      <c r="ONM533" s="413"/>
      <c r="ONN533" s="413"/>
      <c r="ONO533" s="413"/>
      <c r="ONP533" s="413"/>
      <c r="ONQ533" s="413"/>
      <c r="ONR533" s="414"/>
      <c r="ONS533" s="414"/>
      <c r="ONT533" s="414"/>
      <c r="ONU533" s="414"/>
      <c r="ONV533" s="414"/>
      <c r="ONW533" s="413"/>
      <c r="ONX533" s="413"/>
      <c r="ONY533" s="414"/>
      <c r="ONZ533" s="414"/>
      <c r="OOA533" s="413"/>
      <c r="OOB533" s="413"/>
      <c r="OOC533" s="414"/>
      <c r="OOD533" s="414"/>
      <c r="OOE533" s="413"/>
      <c r="OOF533" s="413"/>
      <c r="OOG533" s="413"/>
      <c r="OOH533" s="413"/>
      <c r="OOI533" s="413"/>
      <c r="OOJ533" s="413"/>
      <c r="OOK533" s="413"/>
      <c r="OOL533" s="414"/>
      <c r="OOM533" s="414"/>
      <c r="OON533" s="413"/>
      <c r="OOO533" s="413"/>
      <c r="OOP533" s="414"/>
      <c r="OOQ533" s="414"/>
      <c r="OOR533" s="413"/>
      <c r="OOS533" s="413"/>
      <c r="OOT533" s="413"/>
      <c r="OOU533" s="413"/>
      <c r="OOV533" s="413"/>
      <c r="OOW533" s="407"/>
      <c r="OOX533" s="439"/>
      <c r="OOY533" s="413"/>
      <c r="OOZ533" s="413"/>
      <c r="OPA533" s="413"/>
      <c r="OPB533" s="413"/>
      <c r="OPC533" s="413"/>
      <c r="OPD533" s="413"/>
      <c r="OPE533" s="413"/>
      <c r="OPF533" s="412"/>
      <c r="OPG533" s="412"/>
      <c r="OPH533" s="412"/>
      <c r="OPI533" s="412"/>
      <c r="OPJ533" s="412"/>
      <c r="OPK533" s="412"/>
      <c r="OPL533" s="412"/>
      <c r="OPM533" s="412"/>
      <c r="OPN533" s="412"/>
      <c r="OPO533" s="412"/>
      <c r="OPP533" s="412"/>
      <c r="OPQ533" s="412"/>
      <c r="OPR533" s="412"/>
      <c r="OPS533" s="412"/>
      <c r="OPT533" s="412"/>
      <c r="OPU533" s="412"/>
      <c r="OPV533" s="412"/>
      <c r="OPW533" s="412"/>
      <c r="OPX533" s="412"/>
      <c r="OPY533" s="412"/>
      <c r="OPZ533" s="412"/>
      <c r="OQA533" s="412"/>
      <c r="OQB533" s="412"/>
      <c r="OQC533" s="412"/>
      <c r="OQD533" s="412"/>
      <c r="OQE533" s="412"/>
      <c r="OQF533" s="412"/>
      <c r="OQG533" s="412"/>
      <c r="OQH533" s="412"/>
      <c r="OQI533" s="412"/>
      <c r="OQJ533" s="412"/>
      <c r="OQK533" s="412"/>
      <c r="OQL533" s="412"/>
      <c r="OQM533" s="412"/>
      <c r="OQN533" s="412"/>
      <c r="OQO533" s="412"/>
      <c r="OQP533" s="412"/>
      <c r="OQQ533" s="412"/>
      <c r="OQR533" s="412"/>
      <c r="OQS533" s="412"/>
      <c r="OQT533" s="412"/>
      <c r="OQU533" s="412"/>
      <c r="OQV533" s="412"/>
      <c r="OQW533" s="412"/>
      <c r="OQX533" s="413"/>
      <c r="OQY533" s="413"/>
      <c r="OQZ533" s="413"/>
      <c r="ORA533" s="413"/>
      <c r="ORB533" s="413"/>
      <c r="ORC533" s="413"/>
      <c r="ORD533" s="413"/>
      <c r="ORE533" s="413"/>
      <c r="ORF533" s="413"/>
      <c r="ORG533" s="413"/>
      <c r="ORH533" s="413"/>
      <c r="ORI533" s="413"/>
      <c r="ORJ533" s="413"/>
      <c r="ORK533" s="413"/>
      <c r="ORL533" s="413"/>
      <c r="ORM533" s="413"/>
      <c r="ORN533" s="413"/>
      <c r="ORO533" s="413"/>
      <c r="ORP533" s="413"/>
      <c r="ORQ533" s="413"/>
      <c r="ORR533" s="413"/>
      <c r="ORS533" s="413"/>
      <c r="ORT533" s="413"/>
      <c r="ORU533" s="413"/>
      <c r="ORV533" s="414"/>
      <c r="ORW533" s="414"/>
      <c r="ORX533" s="414"/>
      <c r="ORY533" s="414"/>
      <c r="ORZ533" s="414"/>
      <c r="OSA533" s="413"/>
      <c r="OSB533" s="413"/>
      <c r="OSC533" s="414"/>
      <c r="OSD533" s="414"/>
      <c r="OSE533" s="413"/>
      <c r="OSF533" s="413"/>
      <c r="OSG533" s="414"/>
      <c r="OSH533" s="414"/>
      <c r="OSI533" s="413"/>
      <c r="OSJ533" s="413"/>
      <c r="OSK533" s="413"/>
      <c r="OSL533" s="413"/>
      <c r="OSM533" s="413"/>
      <c r="OSN533" s="413"/>
      <c r="OSO533" s="413"/>
      <c r="OSP533" s="414"/>
      <c r="OSQ533" s="414"/>
      <c r="OSR533" s="413"/>
      <c r="OSS533" s="413"/>
      <c r="OST533" s="414"/>
      <c r="OSU533" s="414"/>
      <c r="OSV533" s="413"/>
      <c r="OSW533" s="413"/>
      <c r="OSX533" s="413"/>
      <c r="OSY533" s="413"/>
      <c r="OSZ533" s="413"/>
      <c r="OTA533" s="407"/>
      <c r="OTB533" s="439"/>
      <c r="OTC533" s="413"/>
      <c r="OTD533" s="413"/>
      <c r="OTE533" s="413"/>
      <c r="OTF533" s="413"/>
      <c r="OTG533" s="413"/>
      <c r="OTH533" s="413"/>
      <c r="OTI533" s="413"/>
      <c r="OTJ533" s="412"/>
      <c r="OTK533" s="412"/>
      <c r="OTL533" s="412"/>
      <c r="OTM533" s="412"/>
      <c r="OTN533" s="412"/>
      <c r="OTO533" s="412"/>
      <c r="OTP533" s="412"/>
      <c r="OTQ533" s="412"/>
      <c r="OTR533" s="412"/>
      <c r="OTS533" s="412"/>
      <c r="OTT533" s="412"/>
      <c r="OTU533" s="412"/>
      <c r="OTV533" s="412"/>
      <c r="OTW533" s="412"/>
      <c r="OTX533" s="412"/>
      <c r="OTY533" s="412"/>
      <c r="OTZ533" s="412"/>
      <c r="OUA533" s="412"/>
      <c r="OUB533" s="412"/>
      <c r="OUC533" s="412"/>
      <c r="OUD533" s="412"/>
      <c r="OUE533" s="412"/>
      <c r="OUF533" s="412"/>
      <c r="OUG533" s="412"/>
      <c r="OUH533" s="412"/>
      <c r="OUI533" s="412"/>
      <c r="OUJ533" s="412"/>
      <c r="OUK533" s="412"/>
      <c r="OUL533" s="412"/>
      <c r="OUM533" s="412"/>
      <c r="OUN533" s="412"/>
      <c r="OUO533" s="412"/>
      <c r="OUP533" s="412"/>
      <c r="OUQ533" s="412"/>
      <c r="OUR533" s="412"/>
      <c r="OUS533" s="412"/>
      <c r="OUT533" s="412"/>
      <c r="OUU533" s="412"/>
      <c r="OUV533" s="412"/>
      <c r="OUW533" s="412"/>
      <c r="OUX533" s="412"/>
      <c r="OUY533" s="412"/>
      <c r="OUZ533" s="412"/>
      <c r="OVA533" s="412"/>
      <c r="OVB533" s="413"/>
      <c r="OVC533" s="413"/>
      <c r="OVD533" s="413"/>
      <c r="OVE533" s="413"/>
      <c r="OVF533" s="413"/>
      <c r="OVG533" s="413"/>
      <c r="OVH533" s="413"/>
      <c r="OVI533" s="413"/>
      <c r="OVJ533" s="413"/>
      <c r="OVK533" s="413"/>
      <c r="OVL533" s="413"/>
      <c r="OVM533" s="413"/>
      <c r="OVN533" s="413"/>
      <c r="OVO533" s="413"/>
      <c r="OVP533" s="413"/>
      <c r="OVQ533" s="413"/>
      <c r="OVR533" s="413"/>
      <c r="OVS533" s="413"/>
      <c r="OVT533" s="413"/>
      <c r="OVU533" s="413"/>
      <c r="OVV533" s="413"/>
      <c r="OVW533" s="413"/>
      <c r="OVX533" s="413"/>
      <c r="OVY533" s="413"/>
      <c r="OVZ533" s="414"/>
      <c r="OWA533" s="414"/>
      <c r="OWB533" s="414"/>
      <c r="OWC533" s="414"/>
      <c r="OWD533" s="414"/>
      <c r="OWE533" s="413"/>
      <c r="OWF533" s="413"/>
      <c r="OWG533" s="414"/>
      <c r="OWH533" s="414"/>
      <c r="OWI533" s="413"/>
      <c r="OWJ533" s="413"/>
      <c r="OWK533" s="414"/>
      <c r="OWL533" s="414"/>
      <c r="OWM533" s="413"/>
      <c r="OWN533" s="413"/>
      <c r="OWO533" s="413"/>
      <c r="OWP533" s="413"/>
      <c r="OWQ533" s="413"/>
      <c r="OWR533" s="413"/>
      <c r="OWS533" s="413"/>
      <c r="OWT533" s="414"/>
      <c r="OWU533" s="414"/>
      <c r="OWV533" s="413"/>
      <c r="OWW533" s="413"/>
      <c r="OWX533" s="414"/>
      <c r="OWY533" s="414"/>
      <c r="OWZ533" s="413"/>
      <c r="OXA533" s="413"/>
      <c r="OXB533" s="413"/>
      <c r="OXC533" s="413"/>
      <c r="OXD533" s="413"/>
      <c r="OXE533" s="407"/>
      <c r="OXF533" s="439"/>
      <c r="OXG533" s="413"/>
      <c r="OXH533" s="413"/>
      <c r="OXI533" s="413"/>
      <c r="OXJ533" s="413"/>
      <c r="OXK533" s="413"/>
      <c r="OXL533" s="413"/>
      <c r="OXM533" s="413"/>
      <c r="OXN533" s="412"/>
      <c r="OXO533" s="412"/>
      <c r="OXP533" s="412"/>
      <c r="OXQ533" s="412"/>
      <c r="OXR533" s="412"/>
      <c r="OXS533" s="412"/>
      <c r="OXT533" s="412"/>
      <c r="OXU533" s="412"/>
      <c r="OXV533" s="412"/>
      <c r="OXW533" s="412"/>
      <c r="OXX533" s="412"/>
      <c r="OXY533" s="412"/>
      <c r="OXZ533" s="412"/>
      <c r="OYA533" s="412"/>
      <c r="OYB533" s="412"/>
      <c r="OYC533" s="412"/>
      <c r="OYD533" s="412"/>
      <c r="OYE533" s="412"/>
      <c r="OYF533" s="412"/>
      <c r="OYG533" s="412"/>
      <c r="OYH533" s="412"/>
      <c r="OYI533" s="412"/>
      <c r="OYJ533" s="412"/>
      <c r="OYK533" s="412"/>
      <c r="OYL533" s="412"/>
      <c r="OYM533" s="412"/>
      <c r="OYN533" s="412"/>
      <c r="OYO533" s="412"/>
      <c r="OYP533" s="412"/>
      <c r="OYQ533" s="412"/>
      <c r="OYR533" s="412"/>
      <c r="OYS533" s="412"/>
      <c r="OYT533" s="412"/>
      <c r="OYU533" s="412"/>
      <c r="OYV533" s="412"/>
      <c r="OYW533" s="412"/>
      <c r="OYX533" s="412"/>
      <c r="OYY533" s="412"/>
      <c r="OYZ533" s="412"/>
      <c r="OZA533" s="412"/>
      <c r="OZB533" s="412"/>
      <c r="OZC533" s="412"/>
      <c r="OZD533" s="412"/>
      <c r="OZE533" s="412"/>
      <c r="OZF533" s="413"/>
      <c r="OZG533" s="413"/>
      <c r="OZH533" s="413"/>
      <c r="OZI533" s="413"/>
      <c r="OZJ533" s="413"/>
      <c r="OZK533" s="413"/>
      <c r="OZL533" s="413"/>
      <c r="OZM533" s="413"/>
      <c r="OZN533" s="413"/>
      <c r="OZO533" s="413"/>
      <c r="OZP533" s="413"/>
      <c r="OZQ533" s="413"/>
      <c r="OZR533" s="413"/>
      <c r="OZS533" s="413"/>
      <c r="OZT533" s="413"/>
      <c r="OZU533" s="413"/>
      <c r="OZV533" s="413"/>
      <c r="OZW533" s="413"/>
      <c r="OZX533" s="413"/>
      <c r="OZY533" s="413"/>
      <c r="OZZ533" s="413"/>
      <c r="PAA533" s="413"/>
      <c r="PAB533" s="413"/>
      <c r="PAC533" s="413"/>
      <c r="PAD533" s="414"/>
      <c r="PAE533" s="414"/>
      <c r="PAF533" s="414"/>
      <c r="PAG533" s="414"/>
      <c r="PAH533" s="414"/>
      <c r="PAI533" s="413"/>
      <c r="PAJ533" s="413"/>
      <c r="PAK533" s="414"/>
      <c r="PAL533" s="414"/>
      <c r="PAM533" s="413"/>
      <c r="PAN533" s="413"/>
      <c r="PAO533" s="414"/>
      <c r="PAP533" s="414"/>
      <c r="PAQ533" s="413"/>
      <c r="PAR533" s="413"/>
      <c r="PAS533" s="413"/>
      <c r="PAT533" s="413"/>
      <c r="PAU533" s="413"/>
      <c r="PAV533" s="413"/>
      <c r="PAW533" s="413"/>
      <c r="PAX533" s="414"/>
      <c r="PAY533" s="414"/>
      <c r="PAZ533" s="413"/>
      <c r="PBA533" s="413"/>
      <c r="PBB533" s="414"/>
      <c r="PBC533" s="414"/>
      <c r="PBD533" s="413"/>
      <c r="PBE533" s="413"/>
      <c r="PBF533" s="413"/>
      <c r="PBG533" s="413"/>
      <c r="PBH533" s="413"/>
      <c r="PBI533" s="407"/>
      <c r="PBJ533" s="439"/>
      <c r="PBK533" s="413"/>
      <c r="PBL533" s="413"/>
      <c r="PBM533" s="413"/>
      <c r="PBN533" s="413"/>
      <c r="PBO533" s="413"/>
      <c r="PBP533" s="413"/>
      <c r="PBQ533" s="413"/>
      <c r="PBR533" s="412"/>
      <c r="PBS533" s="412"/>
      <c r="PBT533" s="412"/>
      <c r="PBU533" s="412"/>
      <c r="PBV533" s="412"/>
      <c r="PBW533" s="412"/>
      <c r="PBX533" s="412"/>
      <c r="PBY533" s="412"/>
      <c r="PBZ533" s="412"/>
      <c r="PCA533" s="412"/>
      <c r="PCB533" s="412"/>
      <c r="PCC533" s="412"/>
      <c r="PCD533" s="412"/>
      <c r="PCE533" s="412"/>
      <c r="PCF533" s="412"/>
      <c r="PCG533" s="412"/>
      <c r="PCH533" s="412"/>
      <c r="PCI533" s="412"/>
      <c r="PCJ533" s="412"/>
      <c r="PCK533" s="412"/>
      <c r="PCL533" s="412"/>
      <c r="PCM533" s="412"/>
      <c r="PCN533" s="412"/>
      <c r="PCO533" s="412"/>
      <c r="PCP533" s="412"/>
      <c r="PCQ533" s="412"/>
      <c r="PCR533" s="412"/>
      <c r="PCS533" s="412"/>
      <c r="PCT533" s="412"/>
      <c r="PCU533" s="412"/>
      <c r="PCV533" s="412"/>
      <c r="PCW533" s="412"/>
      <c r="PCX533" s="412"/>
      <c r="PCY533" s="412"/>
      <c r="PCZ533" s="412"/>
      <c r="PDA533" s="412"/>
      <c r="PDB533" s="412"/>
      <c r="PDC533" s="412"/>
      <c r="PDD533" s="412"/>
      <c r="PDE533" s="412"/>
      <c r="PDF533" s="412"/>
      <c r="PDG533" s="412"/>
      <c r="PDH533" s="412"/>
      <c r="PDI533" s="412"/>
      <c r="PDJ533" s="413"/>
      <c r="PDK533" s="413"/>
      <c r="PDL533" s="413"/>
      <c r="PDM533" s="413"/>
      <c r="PDN533" s="413"/>
      <c r="PDO533" s="413"/>
      <c r="PDP533" s="413"/>
      <c r="PDQ533" s="413"/>
      <c r="PDR533" s="413"/>
      <c r="PDS533" s="413"/>
      <c r="PDT533" s="413"/>
      <c r="PDU533" s="413"/>
      <c r="PDV533" s="413"/>
      <c r="PDW533" s="413"/>
      <c r="PDX533" s="413"/>
      <c r="PDY533" s="413"/>
      <c r="PDZ533" s="413"/>
      <c r="PEA533" s="413"/>
      <c r="PEB533" s="413"/>
      <c r="PEC533" s="413"/>
      <c r="PED533" s="413"/>
      <c r="PEE533" s="413"/>
      <c r="PEF533" s="413"/>
      <c r="PEG533" s="413"/>
      <c r="PEH533" s="414"/>
      <c r="PEI533" s="414"/>
      <c r="PEJ533" s="414"/>
      <c r="PEK533" s="414"/>
      <c r="PEL533" s="414"/>
      <c r="PEM533" s="413"/>
      <c r="PEN533" s="413"/>
      <c r="PEO533" s="414"/>
      <c r="PEP533" s="414"/>
      <c r="PEQ533" s="413"/>
      <c r="PER533" s="413"/>
      <c r="PES533" s="414"/>
      <c r="PET533" s="414"/>
      <c r="PEU533" s="413"/>
      <c r="PEV533" s="413"/>
      <c r="PEW533" s="413"/>
      <c r="PEX533" s="413"/>
      <c r="PEY533" s="413"/>
      <c r="PEZ533" s="413"/>
      <c r="PFA533" s="413"/>
      <c r="PFB533" s="414"/>
      <c r="PFC533" s="414"/>
      <c r="PFD533" s="413"/>
      <c r="PFE533" s="413"/>
      <c r="PFF533" s="414"/>
      <c r="PFG533" s="414"/>
      <c r="PFH533" s="413"/>
      <c r="PFI533" s="413"/>
      <c r="PFJ533" s="413"/>
      <c r="PFK533" s="413"/>
      <c r="PFL533" s="413"/>
      <c r="PFM533" s="407"/>
      <c r="PFN533" s="439"/>
      <c r="PFO533" s="413"/>
      <c r="PFP533" s="413"/>
      <c r="PFQ533" s="413"/>
      <c r="PFR533" s="413"/>
      <c r="PFS533" s="413"/>
      <c r="PFT533" s="413"/>
      <c r="PFU533" s="413"/>
      <c r="PFV533" s="412"/>
      <c r="PFW533" s="412"/>
      <c r="PFX533" s="412"/>
      <c r="PFY533" s="412"/>
      <c r="PFZ533" s="412"/>
      <c r="PGA533" s="412"/>
      <c r="PGB533" s="412"/>
      <c r="PGC533" s="412"/>
      <c r="PGD533" s="412"/>
      <c r="PGE533" s="412"/>
      <c r="PGF533" s="412"/>
      <c r="PGG533" s="412"/>
      <c r="PGH533" s="412"/>
      <c r="PGI533" s="412"/>
      <c r="PGJ533" s="412"/>
      <c r="PGK533" s="412"/>
      <c r="PGL533" s="412"/>
      <c r="PGM533" s="412"/>
      <c r="PGN533" s="412"/>
      <c r="PGO533" s="412"/>
      <c r="PGP533" s="412"/>
      <c r="PGQ533" s="412"/>
      <c r="PGR533" s="412"/>
      <c r="PGS533" s="412"/>
      <c r="PGT533" s="412"/>
      <c r="PGU533" s="412"/>
      <c r="PGV533" s="412"/>
      <c r="PGW533" s="412"/>
      <c r="PGX533" s="412"/>
      <c r="PGY533" s="412"/>
      <c r="PGZ533" s="412"/>
      <c r="PHA533" s="412"/>
      <c r="PHB533" s="412"/>
      <c r="PHC533" s="412"/>
      <c r="PHD533" s="412"/>
      <c r="PHE533" s="412"/>
      <c r="PHF533" s="412"/>
      <c r="PHG533" s="412"/>
      <c r="PHH533" s="412"/>
      <c r="PHI533" s="412"/>
      <c r="PHJ533" s="412"/>
      <c r="PHK533" s="412"/>
      <c r="PHL533" s="412"/>
      <c r="PHM533" s="412"/>
      <c r="PHN533" s="413"/>
      <c r="PHO533" s="413"/>
      <c r="PHP533" s="413"/>
      <c r="PHQ533" s="413"/>
      <c r="PHR533" s="413"/>
      <c r="PHS533" s="413"/>
      <c r="PHT533" s="413"/>
      <c r="PHU533" s="413"/>
      <c r="PHV533" s="413"/>
      <c r="PHW533" s="413"/>
      <c r="PHX533" s="413"/>
      <c r="PHY533" s="413"/>
      <c r="PHZ533" s="413"/>
      <c r="PIA533" s="413"/>
      <c r="PIB533" s="413"/>
      <c r="PIC533" s="413"/>
      <c r="PID533" s="413"/>
      <c r="PIE533" s="413"/>
      <c r="PIF533" s="413"/>
      <c r="PIG533" s="413"/>
      <c r="PIH533" s="413"/>
      <c r="PII533" s="413"/>
      <c r="PIJ533" s="413"/>
      <c r="PIK533" s="413"/>
      <c r="PIL533" s="414"/>
      <c r="PIM533" s="414"/>
      <c r="PIN533" s="414"/>
      <c r="PIO533" s="414"/>
      <c r="PIP533" s="414"/>
      <c r="PIQ533" s="413"/>
      <c r="PIR533" s="413"/>
      <c r="PIS533" s="414"/>
      <c r="PIT533" s="414"/>
      <c r="PIU533" s="413"/>
      <c r="PIV533" s="413"/>
      <c r="PIW533" s="414"/>
      <c r="PIX533" s="414"/>
      <c r="PIY533" s="413"/>
      <c r="PIZ533" s="413"/>
      <c r="PJA533" s="413"/>
      <c r="PJB533" s="413"/>
      <c r="PJC533" s="413"/>
      <c r="PJD533" s="413"/>
      <c r="PJE533" s="413"/>
      <c r="PJF533" s="414"/>
      <c r="PJG533" s="414"/>
      <c r="PJH533" s="413"/>
      <c r="PJI533" s="413"/>
      <c r="PJJ533" s="414"/>
      <c r="PJK533" s="414"/>
      <c r="PJL533" s="413"/>
      <c r="PJM533" s="413"/>
      <c r="PJN533" s="413"/>
      <c r="PJO533" s="413"/>
      <c r="PJP533" s="413"/>
      <c r="PJQ533" s="407"/>
      <c r="PJR533" s="439"/>
      <c r="PJS533" s="413"/>
      <c r="PJT533" s="413"/>
      <c r="PJU533" s="413"/>
      <c r="PJV533" s="413"/>
      <c r="PJW533" s="413"/>
      <c r="PJX533" s="413"/>
      <c r="PJY533" s="413"/>
      <c r="PJZ533" s="412"/>
      <c r="PKA533" s="412"/>
      <c r="PKB533" s="412"/>
      <c r="PKC533" s="412"/>
      <c r="PKD533" s="412"/>
      <c r="PKE533" s="412"/>
      <c r="PKF533" s="412"/>
      <c r="PKG533" s="412"/>
      <c r="PKH533" s="412"/>
      <c r="PKI533" s="412"/>
      <c r="PKJ533" s="412"/>
      <c r="PKK533" s="412"/>
      <c r="PKL533" s="412"/>
      <c r="PKM533" s="412"/>
      <c r="PKN533" s="412"/>
      <c r="PKO533" s="412"/>
      <c r="PKP533" s="412"/>
      <c r="PKQ533" s="412"/>
      <c r="PKR533" s="412"/>
      <c r="PKS533" s="412"/>
      <c r="PKT533" s="412"/>
      <c r="PKU533" s="412"/>
      <c r="PKV533" s="412"/>
      <c r="PKW533" s="412"/>
      <c r="PKX533" s="412"/>
      <c r="PKY533" s="412"/>
      <c r="PKZ533" s="412"/>
      <c r="PLA533" s="412"/>
      <c r="PLB533" s="412"/>
      <c r="PLC533" s="412"/>
      <c r="PLD533" s="412"/>
      <c r="PLE533" s="412"/>
      <c r="PLF533" s="412"/>
      <c r="PLG533" s="412"/>
      <c r="PLH533" s="412"/>
      <c r="PLI533" s="412"/>
      <c r="PLJ533" s="412"/>
      <c r="PLK533" s="412"/>
      <c r="PLL533" s="412"/>
      <c r="PLM533" s="412"/>
      <c r="PLN533" s="412"/>
      <c r="PLO533" s="412"/>
      <c r="PLP533" s="412"/>
      <c r="PLQ533" s="412"/>
      <c r="PLR533" s="413"/>
      <c r="PLS533" s="413"/>
      <c r="PLT533" s="413"/>
      <c r="PLU533" s="413"/>
      <c r="PLV533" s="413"/>
      <c r="PLW533" s="413"/>
      <c r="PLX533" s="413"/>
      <c r="PLY533" s="413"/>
      <c r="PLZ533" s="413"/>
      <c r="PMA533" s="413"/>
      <c r="PMB533" s="413"/>
      <c r="PMC533" s="413"/>
      <c r="PMD533" s="413"/>
      <c r="PME533" s="413"/>
      <c r="PMF533" s="413"/>
      <c r="PMG533" s="413"/>
      <c r="PMH533" s="413"/>
      <c r="PMI533" s="413"/>
      <c r="PMJ533" s="413"/>
      <c r="PMK533" s="413"/>
      <c r="PML533" s="413"/>
      <c r="PMM533" s="413"/>
      <c r="PMN533" s="413"/>
      <c r="PMO533" s="413"/>
      <c r="PMP533" s="414"/>
      <c r="PMQ533" s="414"/>
      <c r="PMR533" s="414"/>
      <c r="PMS533" s="414"/>
      <c r="PMT533" s="414"/>
      <c r="PMU533" s="413"/>
      <c r="PMV533" s="413"/>
      <c r="PMW533" s="414"/>
      <c r="PMX533" s="414"/>
      <c r="PMY533" s="413"/>
      <c r="PMZ533" s="413"/>
      <c r="PNA533" s="414"/>
      <c r="PNB533" s="414"/>
      <c r="PNC533" s="413"/>
      <c r="PND533" s="413"/>
      <c r="PNE533" s="413"/>
      <c r="PNF533" s="413"/>
      <c r="PNG533" s="413"/>
      <c r="PNH533" s="413"/>
      <c r="PNI533" s="413"/>
      <c r="PNJ533" s="414"/>
      <c r="PNK533" s="414"/>
      <c r="PNL533" s="413"/>
      <c r="PNM533" s="413"/>
      <c r="PNN533" s="414"/>
      <c r="PNO533" s="414"/>
      <c r="PNP533" s="413"/>
      <c r="PNQ533" s="413"/>
      <c r="PNR533" s="413"/>
      <c r="PNS533" s="413"/>
      <c r="PNT533" s="413"/>
      <c r="PNU533" s="407"/>
      <c r="PNV533" s="439"/>
      <c r="PNW533" s="413"/>
      <c r="PNX533" s="413"/>
      <c r="PNY533" s="413"/>
      <c r="PNZ533" s="413"/>
      <c r="POA533" s="413"/>
      <c r="POB533" s="413"/>
      <c r="POC533" s="413"/>
      <c r="POD533" s="412"/>
      <c r="POE533" s="412"/>
      <c r="POF533" s="412"/>
      <c r="POG533" s="412"/>
      <c r="POH533" s="412"/>
      <c r="POI533" s="412"/>
      <c r="POJ533" s="412"/>
      <c r="POK533" s="412"/>
      <c r="POL533" s="412"/>
      <c r="POM533" s="412"/>
      <c r="PON533" s="412"/>
      <c r="POO533" s="412"/>
      <c r="POP533" s="412"/>
      <c r="POQ533" s="412"/>
      <c r="POR533" s="412"/>
      <c r="POS533" s="412"/>
      <c r="POT533" s="412"/>
      <c r="POU533" s="412"/>
      <c r="POV533" s="412"/>
      <c r="POW533" s="412"/>
      <c r="POX533" s="412"/>
      <c r="POY533" s="412"/>
      <c r="POZ533" s="412"/>
      <c r="PPA533" s="412"/>
      <c r="PPB533" s="412"/>
      <c r="PPC533" s="412"/>
      <c r="PPD533" s="412"/>
      <c r="PPE533" s="412"/>
      <c r="PPF533" s="412"/>
      <c r="PPG533" s="412"/>
      <c r="PPH533" s="412"/>
      <c r="PPI533" s="412"/>
      <c r="PPJ533" s="412"/>
      <c r="PPK533" s="412"/>
      <c r="PPL533" s="412"/>
      <c r="PPM533" s="412"/>
      <c r="PPN533" s="412"/>
      <c r="PPO533" s="412"/>
      <c r="PPP533" s="412"/>
      <c r="PPQ533" s="412"/>
      <c r="PPR533" s="412"/>
      <c r="PPS533" s="412"/>
      <c r="PPT533" s="412"/>
      <c r="PPU533" s="412"/>
      <c r="PPV533" s="413"/>
      <c r="PPW533" s="413"/>
      <c r="PPX533" s="413"/>
      <c r="PPY533" s="413"/>
      <c r="PPZ533" s="413"/>
      <c r="PQA533" s="413"/>
      <c r="PQB533" s="413"/>
      <c r="PQC533" s="413"/>
      <c r="PQD533" s="413"/>
      <c r="PQE533" s="413"/>
      <c r="PQF533" s="413"/>
      <c r="PQG533" s="413"/>
      <c r="PQH533" s="413"/>
      <c r="PQI533" s="413"/>
      <c r="PQJ533" s="413"/>
      <c r="PQK533" s="413"/>
      <c r="PQL533" s="413"/>
      <c r="PQM533" s="413"/>
      <c r="PQN533" s="413"/>
      <c r="PQO533" s="413"/>
      <c r="PQP533" s="413"/>
      <c r="PQQ533" s="413"/>
      <c r="PQR533" s="413"/>
      <c r="PQS533" s="413"/>
      <c r="PQT533" s="414"/>
      <c r="PQU533" s="414"/>
      <c r="PQV533" s="414"/>
      <c r="PQW533" s="414"/>
      <c r="PQX533" s="414"/>
      <c r="PQY533" s="413"/>
      <c r="PQZ533" s="413"/>
      <c r="PRA533" s="414"/>
      <c r="PRB533" s="414"/>
      <c r="PRC533" s="413"/>
      <c r="PRD533" s="413"/>
      <c r="PRE533" s="414"/>
      <c r="PRF533" s="414"/>
      <c r="PRG533" s="413"/>
      <c r="PRH533" s="413"/>
      <c r="PRI533" s="413"/>
      <c r="PRJ533" s="413"/>
      <c r="PRK533" s="413"/>
      <c r="PRL533" s="413"/>
      <c r="PRM533" s="413"/>
      <c r="PRN533" s="414"/>
      <c r="PRO533" s="414"/>
      <c r="PRP533" s="413"/>
      <c r="PRQ533" s="413"/>
      <c r="PRR533" s="414"/>
      <c r="PRS533" s="414"/>
      <c r="PRT533" s="413"/>
      <c r="PRU533" s="413"/>
      <c r="PRV533" s="413"/>
      <c r="PRW533" s="413"/>
      <c r="PRX533" s="413"/>
      <c r="PRY533" s="407"/>
      <c r="PRZ533" s="439"/>
      <c r="PSA533" s="413"/>
      <c r="PSB533" s="413"/>
      <c r="PSC533" s="413"/>
      <c r="PSD533" s="413"/>
      <c r="PSE533" s="413"/>
      <c r="PSF533" s="413"/>
      <c r="PSG533" s="413"/>
      <c r="PSH533" s="412"/>
      <c r="PSI533" s="412"/>
      <c r="PSJ533" s="412"/>
      <c r="PSK533" s="412"/>
      <c r="PSL533" s="412"/>
      <c r="PSM533" s="412"/>
      <c r="PSN533" s="412"/>
      <c r="PSO533" s="412"/>
      <c r="PSP533" s="412"/>
      <c r="PSQ533" s="412"/>
      <c r="PSR533" s="412"/>
      <c r="PSS533" s="412"/>
      <c r="PST533" s="412"/>
      <c r="PSU533" s="412"/>
      <c r="PSV533" s="412"/>
      <c r="PSW533" s="412"/>
      <c r="PSX533" s="412"/>
      <c r="PSY533" s="412"/>
      <c r="PSZ533" s="412"/>
      <c r="PTA533" s="412"/>
      <c r="PTB533" s="412"/>
      <c r="PTC533" s="412"/>
      <c r="PTD533" s="412"/>
      <c r="PTE533" s="412"/>
      <c r="PTF533" s="412"/>
      <c r="PTG533" s="412"/>
      <c r="PTH533" s="412"/>
      <c r="PTI533" s="412"/>
      <c r="PTJ533" s="412"/>
      <c r="PTK533" s="412"/>
      <c r="PTL533" s="412"/>
      <c r="PTM533" s="412"/>
      <c r="PTN533" s="412"/>
      <c r="PTO533" s="412"/>
      <c r="PTP533" s="412"/>
      <c r="PTQ533" s="412"/>
      <c r="PTR533" s="412"/>
      <c r="PTS533" s="412"/>
      <c r="PTT533" s="412"/>
      <c r="PTU533" s="412"/>
      <c r="PTV533" s="412"/>
      <c r="PTW533" s="412"/>
      <c r="PTX533" s="412"/>
      <c r="PTY533" s="412"/>
      <c r="PTZ533" s="413"/>
      <c r="PUA533" s="413"/>
      <c r="PUB533" s="413"/>
      <c r="PUC533" s="413"/>
      <c r="PUD533" s="413"/>
      <c r="PUE533" s="413"/>
      <c r="PUF533" s="413"/>
      <c r="PUG533" s="413"/>
      <c r="PUH533" s="413"/>
      <c r="PUI533" s="413"/>
      <c r="PUJ533" s="413"/>
      <c r="PUK533" s="413"/>
      <c r="PUL533" s="413"/>
      <c r="PUM533" s="413"/>
      <c r="PUN533" s="413"/>
      <c r="PUO533" s="413"/>
      <c r="PUP533" s="413"/>
      <c r="PUQ533" s="413"/>
      <c r="PUR533" s="413"/>
      <c r="PUS533" s="413"/>
      <c r="PUT533" s="413"/>
      <c r="PUU533" s="413"/>
      <c r="PUV533" s="413"/>
      <c r="PUW533" s="413"/>
      <c r="PUX533" s="414"/>
      <c r="PUY533" s="414"/>
      <c r="PUZ533" s="414"/>
      <c r="PVA533" s="414"/>
      <c r="PVB533" s="414"/>
      <c r="PVC533" s="413"/>
      <c r="PVD533" s="413"/>
      <c r="PVE533" s="414"/>
      <c r="PVF533" s="414"/>
      <c r="PVG533" s="413"/>
      <c r="PVH533" s="413"/>
      <c r="PVI533" s="414"/>
      <c r="PVJ533" s="414"/>
      <c r="PVK533" s="413"/>
      <c r="PVL533" s="413"/>
      <c r="PVM533" s="413"/>
      <c r="PVN533" s="413"/>
      <c r="PVO533" s="413"/>
      <c r="PVP533" s="413"/>
      <c r="PVQ533" s="413"/>
      <c r="PVR533" s="414"/>
      <c r="PVS533" s="414"/>
      <c r="PVT533" s="413"/>
      <c r="PVU533" s="413"/>
      <c r="PVV533" s="414"/>
      <c r="PVW533" s="414"/>
      <c r="PVX533" s="413"/>
      <c r="PVY533" s="413"/>
      <c r="PVZ533" s="413"/>
      <c r="PWA533" s="413"/>
      <c r="PWB533" s="413"/>
      <c r="PWC533" s="407"/>
      <c r="PWD533" s="439"/>
      <c r="PWE533" s="413"/>
      <c r="PWF533" s="413"/>
      <c r="PWG533" s="413"/>
      <c r="PWH533" s="413"/>
      <c r="PWI533" s="413"/>
      <c r="PWJ533" s="413"/>
      <c r="PWK533" s="413"/>
      <c r="PWL533" s="412"/>
      <c r="PWM533" s="412"/>
      <c r="PWN533" s="412"/>
      <c r="PWO533" s="412"/>
      <c r="PWP533" s="412"/>
      <c r="PWQ533" s="412"/>
      <c r="PWR533" s="412"/>
      <c r="PWS533" s="412"/>
      <c r="PWT533" s="412"/>
      <c r="PWU533" s="412"/>
      <c r="PWV533" s="412"/>
      <c r="PWW533" s="412"/>
      <c r="PWX533" s="412"/>
      <c r="PWY533" s="412"/>
      <c r="PWZ533" s="412"/>
      <c r="PXA533" s="412"/>
      <c r="PXB533" s="412"/>
      <c r="PXC533" s="412"/>
      <c r="PXD533" s="412"/>
      <c r="PXE533" s="412"/>
      <c r="PXF533" s="412"/>
      <c r="PXG533" s="412"/>
      <c r="PXH533" s="412"/>
      <c r="PXI533" s="412"/>
      <c r="PXJ533" s="412"/>
      <c r="PXK533" s="412"/>
      <c r="PXL533" s="412"/>
      <c r="PXM533" s="412"/>
      <c r="PXN533" s="412"/>
      <c r="PXO533" s="412"/>
      <c r="PXP533" s="412"/>
      <c r="PXQ533" s="412"/>
      <c r="PXR533" s="412"/>
      <c r="PXS533" s="412"/>
      <c r="PXT533" s="412"/>
      <c r="PXU533" s="412"/>
      <c r="PXV533" s="412"/>
      <c r="PXW533" s="412"/>
      <c r="PXX533" s="412"/>
      <c r="PXY533" s="412"/>
      <c r="PXZ533" s="412"/>
      <c r="PYA533" s="412"/>
      <c r="PYB533" s="412"/>
      <c r="PYC533" s="412"/>
      <c r="PYD533" s="413"/>
      <c r="PYE533" s="413"/>
      <c r="PYF533" s="413"/>
      <c r="PYG533" s="413"/>
      <c r="PYH533" s="413"/>
      <c r="PYI533" s="413"/>
      <c r="PYJ533" s="413"/>
      <c r="PYK533" s="413"/>
      <c r="PYL533" s="413"/>
      <c r="PYM533" s="413"/>
      <c r="PYN533" s="413"/>
      <c r="PYO533" s="413"/>
      <c r="PYP533" s="413"/>
      <c r="PYQ533" s="413"/>
      <c r="PYR533" s="413"/>
      <c r="PYS533" s="413"/>
      <c r="PYT533" s="413"/>
      <c r="PYU533" s="413"/>
      <c r="PYV533" s="413"/>
      <c r="PYW533" s="413"/>
      <c r="PYX533" s="413"/>
      <c r="PYY533" s="413"/>
      <c r="PYZ533" s="413"/>
      <c r="PZA533" s="413"/>
      <c r="PZB533" s="414"/>
      <c r="PZC533" s="414"/>
      <c r="PZD533" s="414"/>
      <c r="PZE533" s="414"/>
      <c r="PZF533" s="414"/>
      <c r="PZG533" s="413"/>
      <c r="PZH533" s="413"/>
      <c r="PZI533" s="414"/>
      <c r="PZJ533" s="414"/>
      <c r="PZK533" s="413"/>
      <c r="PZL533" s="413"/>
      <c r="PZM533" s="414"/>
      <c r="PZN533" s="414"/>
      <c r="PZO533" s="413"/>
      <c r="PZP533" s="413"/>
      <c r="PZQ533" s="413"/>
      <c r="PZR533" s="413"/>
      <c r="PZS533" s="413"/>
      <c r="PZT533" s="413"/>
      <c r="PZU533" s="413"/>
      <c r="PZV533" s="414"/>
      <c r="PZW533" s="414"/>
      <c r="PZX533" s="413"/>
      <c r="PZY533" s="413"/>
      <c r="PZZ533" s="414"/>
      <c r="QAA533" s="414"/>
      <c r="QAB533" s="413"/>
      <c r="QAC533" s="413"/>
      <c r="QAD533" s="413"/>
      <c r="QAE533" s="413"/>
      <c r="QAF533" s="413"/>
      <c r="QAG533" s="407"/>
      <c r="QAH533" s="439"/>
      <c r="QAI533" s="413"/>
      <c r="QAJ533" s="413"/>
      <c r="QAK533" s="413"/>
      <c r="QAL533" s="413"/>
      <c r="QAM533" s="413"/>
      <c r="QAN533" s="413"/>
      <c r="QAO533" s="413"/>
      <c r="QAP533" s="412"/>
      <c r="QAQ533" s="412"/>
      <c r="QAR533" s="412"/>
      <c r="QAS533" s="412"/>
      <c r="QAT533" s="412"/>
      <c r="QAU533" s="412"/>
      <c r="QAV533" s="412"/>
      <c r="QAW533" s="412"/>
      <c r="QAX533" s="412"/>
      <c r="QAY533" s="412"/>
      <c r="QAZ533" s="412"/>
      <c r="QBA533" s="412"/>
      <c r="QBB533" s="412"/>
      <c r="QBC533" s="412"/>
      <c r="QBD533" s="412"/>
      <c r="QBE533" s="412"/>
      <c r="QBF533" s="412"/>
      <c r="QBG533" s="412"/>
      <c r="QBH533" s="412"/>
      <c r="QBI533" s="412"/>
      <c r="QBJ533" s="412"/>
      <c r="QBK533" s="412"/>
      <c r="QBL533" s="412"/>
      <c r="QBM533" s="412"/>
      <c r="QBN533" s="412"/>
      <c r="QBO533" s="412"/>
      <c r="QBP533" s="412"/>
      <c r="QBQ533" s="412"/>
      <c r="QBR533" s="412"/>
      <c r="QBS533" s="412"/>
      <c r="QBT533" s="412"/>
      <c r="QBU533" s="412"/>
      <c r="QBV533" s="412"/>
      <c r="QBW533" s="412"/>
      <c r="QBX533" s="412"/>
      <c r="QBY533" s="412"/>
      <c r="QBZ533" s="412"/>
      <c r="QCA533" s="412"/>
      <c r="QCB533" s="412"/>
      <c r="QCC533" s="412"/>
      <c r="QCD533" s="412"/>
      <c r="QCE533" s="412"/>
      <c r="QCF533" s="412"/>
      <c r="QCG533" s="412"/>
      <c r="QCH533" s="413"/>
      <c r="QCI533" s="413"/>
      <c r="QCJ533" s="413"/>
      <c r="QCK533" s="413"/>
      <c r="QCL533" s="413"/>
      <c r="QCM533" s="413"/>
      <c r="QCN533" s="413"/>
      <c r="QCO533" s="413"/>
      <c r="QCP533" s="413"/>
      <c r="QCQ533" s="413"/>
      <c r="QCR533" s="413"/>
      <c r="QCS533" s="413"/>
      <c r="QCT533" s="413"/>
      <c r="QCU533" s="413"/>
      <c r="QCV533" s="413"/>
      <c r="QCW533" s="413"/>
      <c r="QCX533" s="413"/>
      <c r="QCY533" s="413"/>
      <c r="QCZ533" s="413"/>
      <c r="QDA533" s="413"/>
      <c r="QDB533" s="413"/>
      <c r="QDC533" s="413"/>
      <c r="QDD533" s="413"/>
      <c r="QDE533" s="413"/>
      <c r="QDF533" s="414"/>
      <c r="QDG533" s="414"/>
      <c r="QDH533" s="414"/>
      <c r="QDI533" s="414"/>
      <c r="QDJ533" s="414"/>
      <c r="QDK533" s="413"/>
      <c r="QDL533" s="413"/>
      <c r="QDM533" s="414"/>
      <c r="QDN533" s="414"/>
      <c r="QDO533" s="413"/>
      <c r="QDP533" s="413"/>
      <c r="QDQ533" s="414"/>
      <c r="QDR533" s="414"/>
      <c r="QDS533" s="413"/>
      <c r="QDT533" s="413"/>
      <c r="QDU533" s="413"/>
      <c r="QDV533" s="413"/>
      <c r="QDW533" s="413"/>
      <c r="QDX533" s="413"/>
      <c r="QDY533" s="413"/>
      <c r="QDZ533" s="414"/>
      <c r="QEA533" s="414"/>
      <c r="QEB533" s="413"/>
      <c r="QEC533" s="413"/>
      <c r="QED533" s="414"/>
      <c r="QEE533" s="414"/>
      <c r="QEF533" s="413"/>
      <c r="QEG533" s="413"/>
      <c r="QEH533" s="413"/>
      <c r="QEI533" s="413"/>
      <c r="QEJ533" s="413"/>
      <c r="QEK533" s="407"/>
      <c r="QEL533" s="439"/>
      <c r="QEM533" s="413"/>
      <c r="QEN533" s="413"/>
      <c r="QEO533" s="413"/>
      <c r="QEP533" s="413"/>
      <c r="QEQ533" s="413"/>
      <c r="QER533" s="413"/>
      <c r="QES533" s="413"/>
      <c r="QET533" s="412"/>
      <c r="QEU533" s="412"/>
      <c r="QEV533" s="412"/>
      <c r="QEW533" s="412"/>
      <c r="QEX533" s="412"/>
      <c r="QEY533" s="412"/>
      <c r="QEZ533" s="412"/>
      <c r="QFA533" s="412"/>
      <c r="QFB533" s="412"/>
      <c r="QFC533" s="412"/>
      <c r="QFD533" s="412"/>
      <c r="QFE533" s="412"/>
      <c r="QFF533" s="412"/>
      <c r="QFG533" s="412"/>
      <c r="QFH533" s="412"/>
      <c r="QFI533" s="412"/>
      <c r="QFJ533" s="412"/>
      <c r="QFK533" s="412"/>
      <c r="QFL533" s="412"/>
      <c r="QFM533" s="412"/>
      <c r="QFN533" s="412"/>
      <c r="QFO533" s="412"/>
      <c r="QFP533" s="412"/>
      <c r="QFQ533" s="412"/>
      <c r="QFR533" s="412"/>
      <c r="QFS533" s="412"/>
      <c r="QFT533" s="412"/>
      <c r="QFU533" s="412"/>
      <c r="QFV533" s="412"/>
      <c r="QFW533" s="412"/>
      <c r="QFX533" s="412"/>
      <c r="QFY533" s="412"/>
      <c r="QFZ533" s="412"/>
      <c r="QGA533" s="412"/>
      <c r="QGB533" s="412"/>
      <c r="QGC533" s="412"/>
      <c r="QGD533" s="412"/>
      <c r="QGE533" s="412"/>
      <c r="QGF533" s="412"/>
      <c r="QGG533" s="412"/>
      <c r="QGH533" s="412"/>
      <c r="QGI533" s="412"/>
      <c r="QGJ533" s="412"/>
      <c r="QGK533" s="412"/>
      <c r="QGL533" s="413"/>
      <c r="QGM533" s="413"/>
      <c r="QGN533" s="413"/>
      <c r="QGO533" s="413"/>
      <c r="QGP533" s="413"/>
      <c r="QGQ533" s="413"/>
      <c r="QGR533" s="413"/>
      <c r="QGS533" s="413"/>
      <c r="QGT533" s="413"/>
      <c r="QGU533" s="413"/>
      <c r="QGV533" s="413"/>
      <c r="QGW533" s="413"/>
      <c r="QGX533" s="413"/>
      <c r="QGY533" s="413"/>
      <c r="QGZ533" s="413"/>
      <c r="QHA533" s="413"/>
      <c r="QHB533" s="413"/>
      <c r="QHC533" s="413"/>
      <c r="QHD533" s="413"/>
      <c r="QHE533" s="413"/>
      <c r="QHF533" s="413"/>
      <c r="QHG533" s="413"/>
      <c r="QHH533" s="413"/>
      <c r="QHI533" s="413"/>
      <c r="QHJ533" s="414"/>
      <c r="QHK533" s="414"/>
      <c r="QHL533" s="414"/>
      <c r="QHM533" s="414"/>
      <c r="QHN533" s="414"/>
      <c r="QHO533" s="413"/>
      <c r="QHP533" s="413"/>
      <c r="QHQ533" s="414"/>
      <c r="QHR533" s="414"/>
      <c r="QHS533" s="413"/>
      <c r="QHT533" s="413"/>
      <c r="QHU533" s="414"/>
      <c r="QHV533" s="414"/>
      <c r="QHW533" s="413"/>
      <c r="QHX533" s="413"/>
      <c r="QHY533" s="413"/>
      <c r="QHZ533" s="413"/>
      <c r="QIA533" s="413"/>
      <c r="QIB533" s="413"/>
      <c r="QIC533" s="413"/>
      <c r="QID533" s="414"/>
      <c r="QIE533" s="414"/>
      <c r="QIF533" s="413"/>
      <c r="QIG533" s="413"/>
      <c r="QIH533" s="414"/>
      <c r="QII533" s="414"/>
      <c r="QIJ533" s="413"/>
      <c r="QIK533" s="413"/>
      <c r="QIL533" s="413"/>
      <c r="QIM533" s="413"/>
      <c r="QIN533" s="413"/>
      <c r="QIO533" s="407"/>
      <c r="QIP533" s="439"/>
      <c r="QIQ533" s="413"/>
      <c r="QIR533" s="413"/>
      <c r="QIS533" s="413"/>
      <c r="QIT533" s="413"/>
      <c r="QIU533" s="413"/>
      <c r="QIV533" s="413"/>
      <c r="QIW533" s="413"/>
      <c r="QIX533" s="412"/>
      <c r="QIY533" s="412"/>
      <c r="QIZ533" s="412"/>
      <c r="QJA533" s="412"/>
      <c r="QJB533" s="412"/>
      <c r="QJC533" s="412"/>
      <c r="QJD533" s="412"/>
      <c r="QJE533" s="412"/>
      <c r="QJF533" s="412"/>
      <c r="QJG533" s="412"/>
      <c r="QJH533" s="412"/>
      <c r="QJI533" s="412"/>
      <c r="QJJ533" s="412"/>
      <c r="QJK533" s="412"/>
      <c r="QJL533" s="412"/>
      <c r="QJM533" s="412"/>
      <c r="QJN533" s="412"/>
      <c r="QJO533" s="412"/>
      <c r="QJP533" s="412"/>
      <c r="QJQ533" s="412"/>
      <c r="QJR533" s="412"/>
      <c r="QJS533" s="412"/>
      <c r="QJT533" s="412"/>
      <c r="QJU533" s="412"/>
      <c r="QJV533" s="412"/>
      <c r="QJW533" s="412"/>
      <c r="QJX533" s="412"/>
      <c r="QJY533" s="412"/>
      <c r="QJZ533" s="412"/>
      <c r="QKA533" s="412"/>
      <c r="QKB533" s="412"/>
      <c r="QKC533" s="412"/>
      <c r="QKD533" s="412"/>
      <c r="QKE533" s="412"/>
      <c r="QKF533" s="412"/>
      <c r="QKG533" s="412"/>
      <c r="QKH533" s="412"/>
      <c r="QKI533" s="412"/>
      <c r="QKJ533" s="412"/>
      <c r="QKK533" s="412"/>
      <c r="QKL533" s="412"/>
      <c r="QKM533" s="412"/>
      <c r="QKN533" s="412"/>
      <c r="QKO533" s="412"/>
      <c r="QKP533" s="413"/>
      <c r="QKQ533" s="413"/>
      <c r="QKR533" s="413"/>
      <c r="QKS533" s="413"/>
      <c r="QKT533" s="413"/>
      <c r="QKU533" s="413"/>
      <c r="QKV533" s="413"/>
      <c r="QKW533" s="413"/>
      <c r="QKX533" s="413"/>
      <c r="QKY533" s="413"/>
      <c r="QKZ533" s="413"/>
      <c r="QLA533" s="413"/>
      <c r="QLB533" s="413"/>
      <c r="QLC533" s="413"/>
      <c r="QLD533" s="413"/>
      <c r="QLE533" s="413"/>
      <c r="QLF533" s="413"/>
      <c r="QLG533" s="413"/>
      <c r="QLH533" s="413"/>
      <c r="QLI533" s="413"/>
      <c r="QLJ533" s="413"/>
      <c r="QLK533" s="413"/>
      <c r="QLL533" s="413"/>
      <c r="QLM533" s="413"/>
      <c r="QLN533" s="414"/>
      <c r="QLO533" s="414"/>
      <c r="QLP533" s="414"/>
      <c r="QLQ533" s="414"/>
      <c r="QLR533" s="414"/>
      <c r="QLS533" s="413"/>
      <c r="QLT533" s="413"/>
      <c r="QLU533" s="414"/>
      <c r="QLV533" s="414"/>
      <c r="QLW533" s="413"/>
      <c r="QLX533" s="413"/>
      <c r="QLY533" s="414"/>
      <c r="QLZ533" s="414"/>
      <c r="QMA533" s="413"/>
      <c r="QMB533" s="413"/>
      <c r="QMC533" s="413"/>
      <c r="QMD533" s="413"/>
      <c r="QME533" s="413"/>
      <c r="QMF533" s="413"/>
      <c r="QMG533" s="413"/>
      <c r="QMH533" s="414"/>
      <c r="QMI533" s="414"/>
      <c r="QMJ533" s="413"/>
      <c r="QMK533" s="413"/>
      <c r="QML533" s="414"/>
      <c r="QMM533" s="414"/>
      <c r="QMN533" s="413"/>
      <c r="QMO533" s="413"/>
      <c r="QMP533" s="413"/>
      <c r="QMQ533" s="413"/>
      <c r="QMR533" s="413"/>
      <c r="QMS533" s="407"/>
      <c r="QMT533" s="439"/>
      <c r="QMU533" s="413"/>
      <c r="QMV533" s="413"/>
      <c r="QMW533" s="413"/>
      <c r="QMX533" s="413"/>
      <c r="QMY533" s="413"/>
      <c r="QMZ533" s="413"/>
      <c r="QNA533" s="413"/>
      <c r="QNB533" s="412"/>
      <c r="QNC533" s="412"/>
      <c r="QND533" s="412"/>
      <c r="QNE533" s="412"/>
      <c r="QNF533" s="412"/>
      <c r="QNG533" s="412"/>
      <c r="QNH533" s="412"/>
      <c r="QNI533" s="412"/>
      <c r="QNJ533" s="412"/>
      <c r="QNK533" s="412"/>
      <c r="QNL533" s="412"/>
      <c r="QNM533" s="412"/>
      <c r="QNN533" s="412"/>
      <c r="QNO533" s="412"/>
      <c r="QNP533" s="412"/>
      <c r="QNQ533" s="412"/>
      <c r="QNR533" s="412"/>
      <c r="QNS533" s="412"/>
      <c r="QNT533" s="412"/>
      <c r="QNU533" s="412"/>
      <c r="QNV533" s="412"/>
      <c r="QNW533" s="412"/>
      <c r="QNX533" s="412"/>
      <c r="QNY533" s="412"/>
      <c r="QNZ533" s="412"/>
      <c r="QOA533" s="412"/>
      <c r="QOB533" s="412"/>
      <c r="QOC533" s="412"/>
      <c r="QOD533" s="412"/>
      <c r="QOE533" s="412"/>
      <c r="QOF533" s="412"/>
      <c r="QOG533" s="412"/>
      <c r="QOH533" s="412"/>
      <c r="QOI533" s="412"/>
      <c r="QOJ533" s="412"/>
      <c r="QOK533" s="412"/>
      <c r="QOL533" s="412"/>
      <c r="QOM533" s="412"/>
      <c r="QON533" s="412"/>
      <c r="QOO533" s="412"/>
      <c r="QOP533" s="412"/>
      <c r="QOQ533" s="412"/>
      <c r="QOR533" s="412"/>
      <c r="QOS533" s="412"/>
      <c r="QOT533" s="413"/>
      <c r="QOU533" s="413"/>
      <c r="QOV533" s="413"/>
      <c r="QOW533" s="413"/>
      <c r="QOX533" s="413"/>
      <c r="QOY533" s="413"/>
      <c r="QOZ533" s="413"/>
      <c r="QPA533" s="413"/>
      <c r="QPB533" s="413"/>
      <c r="QPC533" s="413"/>
      <c r="QPD533" s="413"/>
      <c r="QPE533" s="413"/>
      <c r="QPF533" s="413"/>
      <c r="QPG533" s="413"/>
      <c r="QPH533" s="413"/>
      <c r="QPI533" s="413"/>
      <c r="QPJ533" s="413"/>
      <c r="QPK533" s="413"/>
      <c r="QPL533" s="413"/>
      <c r="QPM533" s="413"/>
      <c r="QPN533" s="413"/>
      <c r="QPO533" s="413"/>
      <c r="QPP533" s="413"/>
      <c r="QPQ533" s="413"/>
      <c r="QPR533" s="414"/>
      <c r="QPS533" s="414"/>
      <c r="QPT533" s="414"/>
      <c r="QPU533" s="414"/>
      <c r="QPV533" s="414"/>
      <c r="QPW533" s="413"/>
      <c r="QPX533" s="413"/>
      <c r="QPY533" s="414"/>
      <c r="QPZ533" s="414"/>
      <c r="QQA533" s="413"/>
      <c r="QQB533" s="413"/>
      <c r="QQC533" s="414"/>
      <c r="QQD533" s="414"/>
      <c r="QQE533" s="413"/>
      <c r="QQF533" s="413"/>
      <c r="QQG533" s="413"/>
      <c r="QQH533" s="413"/>
      <c r="QQI533" s="413"/>
      <c r="QQJ533" s="413"/>
      <c r="QQK533" s="413"/>
      <c r="QQL533" s="414"/>
      <c r="QQM533" s="414"/>
      <c r="QQN533" s="413"/>
      <c r="QQO533" s="413"/>
      <c r="QQP533" s="414"/>
      <c r="QQQ533" s="414"/>
      <c r="QQR533" s="413"/>
      <c r="QQS533" s="413"/>
      <c r="QQT533" s="413"/>
      <c r="QQU533" s="413"/>
      <c r="QQV533" s="413"/>
      <c r="QQW533" s="407"/>
      <c r="QQX533" s="439"/>
      <c r="QQY533" s="413"/>
      <c r="QQZ533" s="413"/>
      <c r="QRA533" s="413"/>
      <c r="QRB533" s="413"/>
      <c r="QRC533" s="413"/>
      <c r="QRD533" s="413"/>
      <c r="QRE533" s="413"/>
      <c r="QRF533" s="412"/>
      <c r="QRG533" s="412"/>
      <c r="QRH533" s="412"/>
      <c r="QRI533" s="412"/>
      <c r="QRJ533" s="412"/>
      <c r="QRK533" s="412"/>
      <c r="QRL533" s="412"/>
      <c r="QRM533" s="412"/>
      <c r="QRN533" s="412"/>
      <c r="QRO533" s="412"/>
      <c r="QRP533" s="412"/>
      <c r="QRQ533" s="412"/>
      <c r="QRR533" s="412"/>
      <c r="QRS533" s="412"/>
      <c r="QRT533" s="412"/>
      <c r="QRU533" s="412"/>
      <c r="QRV533" s="412"/>
      <c r="QRW533" s="412"/>
      <c r="QRX533" s="412"/>
      <c r="QRY533" s="412"/>
      <c r="QRZ533" s="412"/>
      <c r="QSA533" s="412"/>
      <c r="QSB533" s="412"/>
      <c r="QSC533" s="412"/>
      <c r="QSD533" s="412"/>
      <c r="QSE533" s="412"/>
      <c r="QSF533" s="412"/>
      <c r="QSG533" s="412"/>
      <c r="QSH533" s="412"/>
      <c r="QSI533" s="412"/>
      <c r="QSJ533" s="412"/>
      <c r="QSK533" s="412"/>
      <c r="QSL533" s="412"/>
      <c r="QSM533" s="412"/>
      <c r="QSN533" s="412"/>
      <c r="QSO533" s="412"/>
      <c r="QSP533" s="412"/>
      <c r="QSQ533" s="412"/>
      <c r="QSR533" s="412"/>
      <c r="QSS533" s="412"/>
      <c r="QST533" s="412"/>
      <c r="QSU533" s="412"/>
      <c r="QSV533" s="412"/>
      <c r="QSW533" s="412"/>
      <c r="QSX533" s="413"/>
      <c r="QSY533" s="413"/>
      <c r="QSZ533" s="413"/>
      <c r="QTA533" s="413"/>
      <c r="QTB533" s="413"/>
      <c r="QTC533" s="413"/>
      <c r="QTD533" s="413"/>
      <c r="QTE533" s="413"/>
      <c r="QTF533" s="413"/>
      <c r="QTG533" s="413"/>
      <c r="QTH533" s="413"/>
      <c r="QTI533" s="413"/>
      <c r="QTJ533" s="413"/>
      <c r="QTK533" s="413"/>
      <c r="QTL533" s="413"/>
      <c r="QTM533" s="413"/>
      <c r="QTN533" s="413"/>
      <c r="QTO533" s="413"/>
      <c r="QTP533" s="413"/>
      <c r="QTQ533" s="413"/>
      <c r="QTR533" s="413"/>
      <c r="QTS533" s="413"/>
      <c r="QTT533" s="413"/>
      <c r="QTU533" s="413"/>
      <c r="QTV533" s="414"/>
      <c r="QTW533" s="414"/>
      <c r="QTX533" s="414"/>
      <c r="QTY533" s="414"/>
      <c r="QTZ533" s="414"/>
      <c r="QUA533" s="413"/>
      <c r="QUB533" s="413"/>
      <c r="QUC533" s="414"/>
      <c r="QUD533" s="414"/>
      <c r="QUE533" s="413"/>
      <c r="QUF533" s="413"/>
      <c r="QUG533" s="414"/>
      <c r="QUH533" s="414"/>
      <c r="QUI533" s="413"/>
      <c r="QUJ533" s="413"/>
      <c r="QUK533" s="413"/>
      <c r="QUL533" s="413"/>
      <c r="QUM533" s="413"/>
      <c r="QUN533" s="413"/>
      <c r="QUO533" s="413"/>
      <c r="QUP533" s="414"/>
      <c r="QUQ533" s="414"/>
      <c r="QUR533" s="413"/>
      <c r="QUS533" s="413"/>
      <c r="QUT533" s="414"/>
      <c r="QUU533" s="414"/>
      <c r="QUV533" s="413"/>
      <c r="QUW533" s="413"/>
      <c r="QUX533" s="413"/>
      <c r="QUY533" s="413"/>
      <c r="QUZ533" s="413"/>
      <c r="QVA533" s="407"/>
      <c r="QVB533" s="439"/>
      <c r="QVC533" s="413"/>
      <c r="QVD533" s="413"/>
      <c r="QVE533" s="413"/>
      <c r="QVF533" s="413"/>
      <c r="QVG533" s="413"/>
      <c r="QVH533" s="413"/>
      <c r="QVI533" s="413"/>
      <c r="QVJ533" s="412"/>
      <c r="QVK533" s="412"/>
      <c r="QVL533" s="412"/>
      <c r="QVM533" s="412"/>
      <c r="QVN533" s="412"/>
      <c r="QVO533" s="412"/>
      <c r="QVP533" s="412"/>
      <c r="QVQ533" s="412"/>
      <c r="QVR533" s="412"/>
      <c r="QVS533" s="412"/>
      <c r="QVT533" s="412"/>
      <c r="QVU533" s="412"/>
      <c r="QVV533" s="412"/>
      <c r="QVW533" s="412"/>
      <c r="QVX533" s="412"/>
      <c r="QVY533" s="412"/>
      <c r="QVZ533" s="412"/>
      <c r="QWA533" s="412"/>
      <c r="QWB533" s="412"/>
      <c r="QWC533" s="412"/>
      <c r="QWD533" s="412"/>
      <c r="QWE533" s="412"/>
      <c r="QWF533" s="412"/>
      <c r="QWG533" s="412"/>
      <c r="QWH533" s="412"/>
      <c r="QWI533" s="412"/>
      <c r="QWJ533" s="412"/>
      <c r="QWK533" s="412"/>
      <c r="QWL533" s="412"/>
      <c r="QWM533" s="412"/>
      <c r="QWN533" s="412"/>
      <c r="QWO533" s="412"/>
      <c r="QWP533" s="412"/>
      <c r="QWQ533" s="412"/>
      <c r="QWR533" s="412"/>
      <c r="QWS533" s="412"/>
      <c r="QWT533" s="412"/>
      <c r="QWU533" s="412"/>
      <c r="QWV533" s="412"/>
      <c r="QWW533" s="412"/>
      <c r="QWX533" s="412"/>
      <c r="QWY533" s="412"/>
      <c r="QWZ533" s="412"/>
      <c r="QXA533" s="412"/>
      <c r="QXB533" s="413"/>
      <c r="QXC533" s="413"/>
      <c r="QXD533" s="413"/>
      <c r="QXE533" s="413"/>
      <c r="QXF533" s="413"/>
      <c r="QXG533" s="413"/>
      <c r="QXH533" s="413"/>
      <c r="QXI533" s="413"/>
      <c r="QXJ533" s="413"/>
      <c r="QXK533" s="413"/>
      <c r="QXL533" s="413"/>
      <c r="QXM533" s="413"/>
      <c r="QXN533" s="413"/>
      <c r="QXO533" s="413"/>
      <c r="QXP533" s="413"/>
      <c r="QXQ533" s="413"/>
      <c r="QXR533" s="413"/>
      <c r="QXS533" s="413"/>
      <c r="QXT533" s="413"/>
      <c r="QXU533" s="413"/>
      <c r="QXV533" s="413"/>
      <c r="QXW533" s="413"/>
      <c r="QXX533" s="413"/>
      <c r="QXY533" s="413"/>
      <c r="QXZ533" s="414"/>
      <c r="QYA533" s="414"/>
      <c r="QYB533" s="414"/>
      <c r="QYC533" s="414"/>
      <c r="QYD533" s="414"/>
      <c r="QYE533" s="413"/>
      <c r="QYF533" s="413"/>
      <c r="QYG533" s="414"/>
      <c r="QYH533" s="414"/>
      <c r="QYI533" s="413"/>
      <c r="QYJ533" s="413"/>
      <c r="QYK533" s="414"/>
      <c r="QYL533" s="414"/>
      <c r="QYM533" s="413"/>
      <c r="QYN533" s="413"/>
      <c r="QYO533" s="413"/>
      <c r="QYP533" s="413"/>
      <c r="QYQ533" s="413"/>
      <c r="QYR533" s="413"/>
      <c r="QYS533" s="413"/>
      <c r="QYT533" s="414"/>
      <c r="QYU533" s="414"/>
      <c r="QYV533" s="413"/>
      <c r="QYW533" s="413"/>
      <c r="QYX533" s="414"/>
      <c r="QYY533" s="414"/>
      <c r="QYZ533" s="413"/>
      <c r="QZA533" s="413"/>
      <c r="QZB533" s="413"/>
      <c r="QZC533" s="413"/>
      <c r="QZD533" s="413"/>
      <c r="QZE533" s="407"/>
      <c r="QZF533" s="439"/>
      <c r="QZG533" s="413"/>
      <c r="QZH533" s="413"/>
      <c r="QZI533" s="413"/>
      <c r="QZJ533" s="413"/>
      <c r="QZK533" s="413"/>
      <c r="QZL533" s="413"/>
      <c r="QZM533" s="413"/>
      <c r="QZN533" s="412"/>
      <c r="QZO533" s="412"/>
      <c r="QZP533" s="412"/>
      <c r="QZQ533" s="412"/>
      <c r="QZR533" s="412"/>
      <c r="QZS533" s="412"/>
      <c r="QZT533" s="412"/>
      <c r="QZU533" s="412"/>
      <c r="QZV533" s="412"/>
      <c r="QZW533" s="412"/>
      <c r="QZX533" s="412"/>
      <c r="QZY533" s="412"/>
      <c r="QZZ533" s="412"/>
      <c r="RAA533" s="412"/>
      <c r="RAB533" s="412"/>
      <c r="RAC533" s="412"/>
      <c r="RAD533" s="412"/>
      <c r="RAE533" s="412"/>
      <c r="RAF533" s="412"/>
      <c r="RAG533" s="412"/>
      <c r="RAH533" s="412"/>
      <c r="RAI533" s="412"/>
      <c r="RAJ533" s="412"/>
      <c r="RAK533" s="412"/>
      <c r="RAL533" s="412"/>
      <c r="RAM533" s="412"/>
      <c r="RAN533" s="412"/>
      <c r="RAO533" s="412"/>
      <c r="RAP533" s="412"/>
      <c r="RAQ533" s="412"/>
      <c r="RAR533" s="412"/>
      <c r="RAS533" s="412"/>
      <c r="RAT533" s="412"/>
      <c r="RAU533" s="412"/>
      <c r="RAV533" s="412"/>
      <c r="RAW533" s="412"/>
      <c r="RAX533" s="412"/>
      <c r="RAY533" s="412"/>
      <c r="RAZ533" s="412"/>
      <c r="RBA533" s="412"/>
      <c r="RBB533" s="412"/>
      <c r="RBC533" s="412"/>
      <c r="RBD533" s="412"/>
      <c r="RBE533" s="412"/>
      <c r="RBF533" s="413"/>
      <c r="RBG533" s="413"/>
      <c r="RBH533" s="413"/>
      <c r="RBI533" s="413"/>
      <c r="RBJ533" s="413"/>
      <c r="RBK533" s="413"/>
      <c r="RBL533" s="413"/>
      <c r="RBM533" s="413"/>
      <c r="RBN533" s="413"/>
      <c r="RBO533" s="413"/>
      <c r="RBP533" s="413"/>
      <c r="RBQ533" s="413"/>
      <c r="RBR533" s="413"/>
      <c r="RBS533" s="413"/>
      <c r="RBT533" s="413"/>
      <c r="RBU533" s="413"/>
      <c r="RBV533" s="413"/>
      <c r="RBW533" s="413"/>
      <c r="RBX533" s="413"/>
      <c r="RBY533" s="413"/>
      <c r="RBZ533" s="413"/>
      <c r="RCA533" s="413"/>
      <c r="RCB533" s="413"/>
    </row>
    <row r="534" spans="1:12248" s="53" customFormat="1" ht="50.25" customHeight="1" x14ac:dyDescent="0.25">
      <c r="B534" s="210"/>
      <c r="C534" s="111" t="s">
        <v>31</v>
      </c>
      <c r="D534" s="193">
        <f t="shared" ref="D534:D541" si="1467">E534+F534+G534+H534</f>
        <v>4224.22876</v>
      </c>
      <c r="E534" s="193"/>
      <c r="F534" s="193">
        <f>F535+F536+F537</f>
        <v>4224.22876</v>
      </c>
      <c r="G534" s="194"/>
      <c r="H534" s="194"/>
      <c r="I534" s="193">
        <f>M534</f>
        <v>0</v>
      </c>
      <c r="J534" s="569">
        <f>I534/D534</f>
        <v>0</v>
      </c>
      <c r="K534" s="307"/>
      <c r="L534" s="569"/>
      <c r="M534" s="193">
        <f>M535+M536+M537</f>
        <v>0</v>
      </c>
      <c r="N534" s="569"/>
      <c r="O534" s="307"/>
      <c r="P534" s="307"/>
      <c r="Q534" s="307"/>
      <c r="R534" s="307"/>
      <c r="S534" s="193">
        <f>W534</f>
        <v>0</v>
      </c>
      <c r="T534" s="668">
        <v>0</v>
      </c>
      <c r="U534" s="112"/>
      <c r="V534" s="629"/>
      <c r="W534" s="193">
        <v>0</v>
      </c>
      <c r="X534" s="668">
        <f t="shared" si="1423"/>
        <v>0</v>
      </c>
      <c r="Y534" s="307"/>
      <c r="Z534" s="307"/>
      <c r="AA534" s="307"/>
      <c r="AB534" s="307"/>
      <c r="AC534" s="193">
        <f t="shared" si="1451"/>
        <v>0</v>
      </c>
      <c r="AD534" s="575">
        <f t="shared" si="1452"/>
        <v>0</v>
      </c>
      <c r="AE534" s="112"/>
      <c r="AF534" s="622"/>
      <c r="AG534" s="193">
        <v>0</v>
      </c>
      <c r="AH534" s="622">
        <f t="shared" si="1421"/>
        <v>0</v>
      </c>
      <c r="AI534" s="307"/>
      <c r="AJ534" s="307"/>
      <c r="AK534" s="193"/>
      <c r="AL534" s="307"/>
      <c r="AM534" s="307"/>
      <c r="AN534" s="307"/>
      <c r="AO534" s="307"/>
      <c r="AP534" s="307"/>
      <c r="AQ534" s="307"/>
      <c r="AR534" s="307"/>
      <c r="AS534" s="307"/>
      <c r="AT534" s="307"/>
      <c r="AU534" s="112">
        <f>AV534-D534</f>
        <v>0</v>
      </c>
      <c r="AV534" s="112">
        <f t="shared" ref="AV534:AV541" si="1468">AW534+AX534+AY534+AZ534</f>
        <v>4224.22876</v>
      </c>
      <c r="AW534" s="112">
        <f>AW535+AW536+AW537</f>
        <v>0</v>
      </c>
      <c r="AX534" s="112">
        <f>AX535+AX536+AX537</f>
        <v>4224.22876</v>
      </c>
      <c r="AY534" s="307"/>
      <c r="AZ534" s="307"/>
      <c r="BA534" s="112">
        <f t="shared" si="1401"/>
        <v>0</v>
      </c>
      <c r="BB534" s="307"/>
      <c r="BC534" s="307"/>
      <c r="BD534" s="307"/>
      <c r="BE534" s="112">
        <f t="shared" si="1393"/>
        <v>0</v>
      </c>
      <c r="BF534" s="112">
        <f t="shared" si="1440"/>
        <v>0</v>
      </c>
      <c r="BG534" s="307"/>
      <c r="BH534" s="307"/>
      <c r="BI534" s="112">
        <f t="shared" si="1454"/>
        <v>0</v>
      </c>
      <c r="BJ534" s="112">
        <f>BJ535+BJ536+BJ537</f>
        <v>0</v>
      </c>
      <c r="BK534" s="112"/>
      <c r="BL534" s="307"/>
      <c r="BM534" s="307"/>
      <c r="BN534" s="112">
        <f t="shared" si="1441"/>
        <v>0</v>
      </c>
      <c r="BO534" s="112">
        <f t="shared" ref="BO534" si="1469">BP534</f>
        <v>0</v>
      </c>
      <c r="BP534" s="112">
        <f>BP535+BP536+BP537</f>
        <v>0</v>
      </c>
      <c r="BQ534" s="112"/>
      <c r="BR534" s="307"/>
      <c r="BS534" s="307"/>
      <c r="BT534" s="307">
        <f t="shared" si="1402"/>
        <v>0</v>
      </c>
      <c r="BU534" s="307"/>
      <c r="BV534" s="112">
        <f>BW534+BX534</f>
        <v>1433607.4599999997</v>
      </c>
      <c r="BW534" s="112">
        <f>BW535+BW536+BW537</f>
        <v>0</v>
      </c>
      <c r="BX534" s="112">
        <f>BX535+BX536+BX537</f>
        <v>1433607.4599999997</v>
      </c>
      <c r="BY534" s="307"/>
      <c r="BZ534" s="307"/>
      <c r="CA534" s="112">
        <f t="shared" si="1432"/>
        <v>0</v>
      </c>
      <c r="CB534" s="193"/>
      <c r="CC534" s="194"/>
      <c r="CD534" s="194"/>
      <c r="CE534" s="112">
        <f>CG534</f>
        <v>563607.46</v>
      </c>
      <c r="CF534" s="193">
        <f t="shared" si="1442"/>
        <v>0</v>
      </c>
      <c r="CG534" s="193">
        <f>CG535+CG536</f>
        <v>563607.46</v>
      </c>
      <c r="CH534" s="194">
        <f t="shared" si="1433"/>
        <v>0</v>
      </c>
      <c r="CI534" s="194"/>
      <c r="CJ534" s="112">
        <f>CJ536</f>
        <v>0</v>
      </c>
      <c r="CK534" s="112">
        <f>CL534+CM534</f>
        <v>563607.46</v>
      </c>
      <c r="CL534" s="112">
        <f>CL535+CL536+CL537</f>
        <v>0</v>
      </c>
      <c r="CM534" s="112">
        <f>CM535+CM536+CM537</f>
        <v>563607.46</v>
      </c>
      <c r="CN534" s="307"/>
      <c r="CO534" s="307"/>
    </row>
    <row r="535" spans="1:12248" s="198" customFormat="1" ht="50.25" hidden="1" customHeight="1" x14ac:dyDescent="0.25">
      <c r="B535" s="209"/>
      <c r="C535" s="137" t="s">
        <v>237</v>
      </c>
      <c r="D535" s="262">
        <f t="shared" si="1467"/>
        <v>174.78384</v>
      </c>
      <c r="E535" s="262"/>
      <c r="F535" s="262">
        <f>[8]Матокса!$R$13</f>
        <v>174.78384</v>
      </c>
      <c r="G535" s="263"/>
      <c r="H535" s="263"/>
      <c r="I535" s="262"/>
      <c r="J535" s="569">
        <f t="shared" ref="J535:J541" si="1470">I535/D535</f>
        <v>0</v>
      </c>
      <c r="K535" s="316"/>
      <c r="L535" s="569"/>
      <c r="M535" s="262">
        <v>0</v>
      </c>
      <c r="N535" s="569"/>
      <c r="O535" s="316"/>
      <c r="P535" s="316"/>
      <c r="Q535" s="316"/>
      <c r="R535" s="316"/>
      <c r="S535" s="262"/>
      <c r="T535" s="669"/>
      <c r="U535" s="199"/>
      <c r="V535" s="629"/>
      <c r="W535" s="262"/>
      <c r="X535" s="669">
        <f t="shared" si="1423"/>
        <v>0</v>
      </c>
      <c r="Y535" s="316"/>
      <c r="Z535" s="316"/>
      <c r="AA535" s="316"/>
      <c r="AB535" s="316"/>
      <c r="AC535" s="262">
        <f t="shared" si="1451"/>
        <v>0</v>
      </c>
      <c r="AD535" s="575">
        <f t="shared" si="1452"/>
        <v>0</v>
      </c>
      <c r="AE535" s="199"/>
      <c r="AF535" s="622"/>
      <c r="AG535" s="262"/>
      <c r="AH535" s="622">
        <f t="shared" si="1421"/>
        <v>0</v>
      </c>
      <c r="AI535" s="316"/>
      <c r="AJ535" s="316"/>
      <c r="AK535" s="262"/>
      <c r="AL535" s="316"/>
      <c r="AM535" s="316"/>
      <c r="AN535" s="316"/>
      <c r="AO535" s="316"/>
      <c r="AP535" s="316"/>
      <c r="AQ535" s="316"/>
      <c r="AR535" s="316"/>
      <c r="AS535" s="316"/>
      <c r="AT535" s="316"/>
      <c r="AU535" s="199">
        <f>AV535-D535</f>
        <v>0</v>
      </c>
      <c r="AV535" s="199">
        <f t="shared" si="1468"/>
        <v>174.78384</v>
      </c>
      <c r="AW535" s="199">
        <v>0</v>
      </c>
      <c r="AX535" s="199">
        <f>[8]Матокса!$R$13</f>
        <v>174.78384</v>
      </c>
      <c r="AY535" s="316"/>
      <c r="AZ535" s="316"/>
      <c r="BA535" s="199">
        <f t="shared" si="1401"/>
        <v>0</v>
      </c>
      <c r="BB535" s="316"/>
      <c r="BC535" s="316"/>
      <c r="BD535" s="316"/>
      <c r="BE535" s="199">
        <f t="shared" si="1393"/>
        <v>0</v>
      </c>
      <c r="BF535" s="199">
        <f t="shared" si="1440"/>
        <v>0</v>
      </c>
      <c r="BG535" s="316"/>
      <c r="BH535" s="316"/>
      <c r="BI535" s="199"/>
      <c r="BJ535" s="199"/>
      <c r="BK535" s="199"/>
      <c r="BL535" s="316"/>
      <c r="BM535" s="316"/>
      <c r="BN535" s="199">
        <f t="shared" si="1441"/>
        <v>0</v>
      </c>
      <c r="BO535" s="199"/>
      <c r="BP535" s="199"/>
      <c r="BQ535" s="199"/>
      <c r="BR535" s="316"/>
      <c r="BS535" s="316"/>
      <c r="BT535" s="316">
        <f t="shared" si="1402"/>
        <v>0</v>
      </c>
      <c r="BU535" s="316"/>
      <c r="BV535" s="199">
        <f>SUM(BW535:BX535)</f>
        <v>24775.302060000002</v>
      </c>
      <c r="BW535" s="199">
        <v>0</v>
      </c>
      <c r="BX535" s="199">
        <v>24775.302060000002</v>
      </c>
      <c r="BY535" s="316"/>
      <c r="BZ535" s="316"/>
      <c r="CA535" s="199">
        <f t="shared" si="1432"/>
        <v>0</v>
      </c>
      <c r="CB535" s="262"/>
      <c r="CC535" s="263"/>
      <c r="CD535" s="263"/>
      <c r="CE535" s="199">
        <f>CG535</f>
        <v>25131.64258</v>
      </c>
      <c r="CF535" s="262">
        <f t="shared" si="1442"/>
        <v>0</v>
      </c>
      <c r="CG535" s="199">
        <v>25131.64258</v>
      </c>
      <c r="CH535" s="263">
        <f t="shared" si="1433"/>
        <v>0</v>
      </c>
      <c r="CI535" s="263"/>
      <c r="CJ535" s="199"/>
      <c r="CK535" s="199">
        <f>SUM(CL535:CM535)</f>
        <v>25131.64258</v>
      </c>
      <c r="CL535" s="199">
        <v>0</v>
      </c>
      <c r="CM535" s="199">
        <v>25131.64258</v>
      </c>
      <c r="CN535" s="316"/>
      <c r="CO535" s="316"/>
    </row>
    <row r="536" spans="1:12248" s="198" customFormat="1" ht="50.25" hidden="1" customHeight="1" x14ac:dyDescent="0.25">
      <c r="B536" s="209"/>
      <c r="C536" s="137" t="s">
        <v>238</v>
      </c>
      <c r="D536" s="262">
        <f t="shared" si="1467"/>
        <v>4049.4449199999999</v>
      </c>
      <c r="E536" s="262"/>
      <c r="F536" s="262">
        <v>4049.4449199999999</v>
      </c>
      <c r="G536" s="263"/>
      <c r="H536" s="263"/>
      <c r="I536" s="262"/>
      <c r="J536" s="569">
        <f t="shared" si="1470"/>
        <v>0</v>
      </c>
      <c r="K536" s="316"/>
      <c r="L536" s="569"/>
      <c r="M536" s="262">
        <v>0</v>
      </c>
      <c r="N536" s="569"/>
      <c r="O536" s="316"/>
      <c r="P536" s="316"/>
      <c r="Q536" s="316"/>
      <c r="R536" s="316"/>
      <c r="S536" s="262"/>
      <c r="T536" s="669"/>
      <c r="U536" s="199"/>
      <c r="V536" s="629"/>
      <c r="W536" s="262"/>
      <c r="X536" s="669">
        <f t="shared" si="1423"/>
        <v>0</v>
      </c>
      <c r="Y536" s="316"/>
      <c r="Z536" s="316"/>
      <c r="AA536" s="316"/>
      <c r="AB536" s="316"/>
      <c r="AC536" s="262">
        <f t="shared" si="1451"/>
        <v>0</v>
      </c>
      <c r="AD536" s="575">
        <f t="shared" si="1452"/>
        <v>0</v>
      </c>
      <c r="AE536" s="199"/>
      <c r="AF536" s="622"/>
      <c r="AG536" s="262"/>
      <c r="AH536" s="622">
        <f t="shared" si="1421"/>
        <v>0</v>
      </c>
      <c r="AI536" s="316"/>
      <c r="AJ536" s="316"/>
      <c r="AK536" s="262"/>
      <c r="AL536" s="316"/>
      <c r="AM536" s="316"/>
      <c r="AN536" s="316"/>
      <c r="AO536" s="316"/>
      <c r="AP536" s="316"/>
      <c r="AQ536" s="316"/>
      <c r="AR536" s="316"/>
      <c r="AS536" s="316"/>
      <c r="AT536" s="316"/>
      <c r="AU536" s="199">
        <f>AX536-F536</f>
        <v>0</v>
      </c>
      <c r="AV536" s="199">
        <f t="shared" si="1468"/>
        <v>4049.4449199999999</v>
      </c>
      <c r="AW536" s="199">
        <v>0</v>
      </c>
      <c r="AX536" s="199">
        <v>4049.4449199999999</v>
      </c>
      <c r="AY536" s="316"/>
      <c r="AZ536" s="316"/>
      <c r="BA536" s="199">
        <f t="shared" si="1401"/>
        <v>0</v>
      </c>
      <c r="BB536" s="199"/>
      <c r="BC536" s="199"/>
      <c r="BD536" s="199"/>
      <c r="BE536" s="199">
        <f t="shared" si="1393"/>
        <v>0</v>
      </c>
      <c r="BF536" s="199">
        <f t="shared" si="1440"/>
        <v>0</v>
      </c>
      <c r="BG536" s="199"/>
      <c r="BH536" s="199"/>
      <c r="BI536" s="199">
        <f t="shared" ref="BI536:BI548" si="1471">BJ536</f>
        <v>0</v>
      </c>
      <c r="BJ536" s="199">
        <v>0</v>
      </c>
      <c r="BK536" s="199"/>
      <c r="BL536" s="316"/>
      <c r="BM536" s="316"/>
      <c r="BN536" s="199">
        <f t="shared" si="1441"/>
        <v>0</v>
      </c>
      <c r="BO536" s="199">
        <f t="shared" ref="BO536:BO537" si="1472">BP536</f>
        <v>0</v>
      </c>
      <c r="BP536" s="199">
        <v>0</v>
      </c>
      <c r="BQ536" s="199"/>
      <c r="BR536" s="316"/>
      <c r="BS536" s="316"/>
      <c r="BT536" s="316">
        <f t="shared" si="1402"/>
        <v>0</v>
      </c>
      <c r="BU536" s="316"/>
      <c r="BV536" s="199">
        <f t="shared" ref="BV536:BV537" si="1473">SUM(BW536:BX536)</f>
        <v>1408832.1579399998</v>
      </c>
      <c r="BW536" s="199">
        <v>0</v>
      </c>
      <c r="BX536" s="199">
        <f>[9]Матокса!$AD$8</f>
        <v>1408832.1579399998</v>
      </c>
      <c r="BY536" s="316"/>
      <c r="BZ536" s="316"/>
      <c r="CA536" s="199">
        <f t="shared" si="1432"/>
        <v>0</v>
      </c>
      <c r="CB536" s="262"/>
      <c r="CC536" s="263"/>
      <c r="CD536" s="263"/>
      <c r="CE536" s="199">
        <f>CG536</f>
        <v>538475.81741999998</v>
      </c>
      <c r="CF536" s="262">
        <f t="shared" si="1442"/>
        <v>0</v>
      </c>
      <c r="CG536" s="199">
        <v>538475.81741999998</v>
      </c>
      <c r="CH536" s="263">
        <f t="shared" si="1433"/>
        <v>0</v>
      </c>
      <c r="CI536" s="263"/>
      <c r="CJ536" s="199">
        <f>CK536-CE536</f>
        <v>0</v>
      </c>
      <c r="CK536" s="199">
        <f t="shared" ref="CK536:CK537" si="1474">SUM(CL536:CM536)</f>
        <v>538475.81741999998</v>
      </c>
      <c r="CL536" s="199">
        <v>0</v>
      </c>
      <c r="CM536" s="199">
        <v>538475.81741999998</v>
      </c>
      <c r="CN536" s="316"/>
      <c r="CO536" s="316"/>
    </row>
    <row r="537" spans="1:12248" s="198" customFormat="1" ht="50.25" hidden="1" customHeight="1" x14ac:dyDescent="0.25">
      <c r="B537" s="209"/>
      <c r="C537" s="137" t="s">
        <v>239</v>
      </c>
      <c r="D537" s="262">
        <f t="shared" si="1467"/>
        <v>0</v>
      </c>
      <c r="E537" s="262"/>
      <c r="F537" s="262">
        <v>0</v>
      </c>
      <c r="G537" s="263"/>
      <c r="H537" s="263"/>
      <c r="I537" s="262"/>
      <c r="J537" s="569" t="e">
        <f t="shared" si="1470"/>
        <v>#DIV/0!</v>
      </c>
      <c r="K537" s="316"/>
      <c r="L537" s="569"/>
      <c r="M537" s="262"/>
      <c r="N537" s="569"/>
      <c r="O537" s="316"/>
      <c r="P537" s="316"/>
      <c r="Q537" s="316"/>
      <c r="R537" s="316"/>
      <c r="S537" s="262"/>
      <c r="T537" s="669"/>
      <c r="U537" s="199"/>
      <c r="V537" s="629"/>
      <c r="W537" s="262"/>
      <c r="X537" s="669" t="e">
        <f t="shared" si="1423"/>
        <v>#DIV/0!</v>
      </c>
      <c r="Y537" s="316"/>
      <c r="Z537" s="316"/>
      <c r="AA537" s="316"/>
      <c r="AB537" s="316"/>
      <c r="AC537" s="262">
        <f t="shared" si="1451"/>
        <v>0</v>
      </c>
      <c r="AD537" s="575" t="e">
        <f t="shared" si="1452"/>
        <v>#DIV/0!</v>
      </c>
      <c r="AE537" s="199"/>
      <c r="AF537" s="622"/>
      <c r="AG537" s="262"/>
      <c r="AH537" s="622" t="e">
        <f t="shared" si="1421"/>
        <v>#DIV/0!</v>
      </c>
      <c r="AI537" s="316"/>
      <c r="AJ537" s="316"/>
      <c r="AK537" s="262"/>
      <c r="AL537" s="316"/>
      <c r="AM537" s="316"/>
      <c r="AN537" s="316"/>
      <c r="AO537" s="316"/>
      <c r="AP537" s="316"/>
      <c r="AQ537" s="316"/>
      <c r="AR537" s="316"/>
      <c r="AS537" s="316"/>
      <c r="AT537" s="316"/>
      <c r="AU537" s="199"/>
      <c r="AV537" s="199">
        <f t="shared" si="1468"/>
        <v>0</v>
      </c>
      <c r="AW537" s="199">
        <v>0</v>
      </c>
      <c r="AX537" s="199"/>
      <c r="AY537" s="316"/>
      <c r="AZ537" s="316"/>
      <c r="BA537" s="199">
        <f t="shared" si="1401"/>
        <v>0</v>
      </c>
      <c r="BB537" s="199"/>
      <c r="BC537" s="199"/>
      <c r="BD537" s="199"/>
      <c r="BE537" s="199">
        <f t="shared" si="1393"/>
        <v>0</v>
      </c>
      <c r="BF537" s="199">
        <f t="shared" si="1440"/>
        <v>0</v>
      </c>
      <c r="BG537" s="199"/>
      <c r="BH537" s="199"/>
      <c r="BI537" s="199">
        <f t="shared" si="1471"/>
        <v>0</v>
      </c>
      <c r="BJ537" s="199">
        <v>0</v>
      </c>
      <c r="BK537" s="199"/>
      <c r="BL537" s="316"/>
      <c r="BM537" s="316"/>
      <c r="BN537" s="199">
        <f t="shared" si="1441"/>
        <v>0</v>
      </c>
      <c r="BO537" s="199">
        <f t="shared" si="1472"/>
        <v>0</v>
      </c>
      <c r="BP537" s="199">
        <v>0</v>
      </c>
      <c r="BQ537" s="199"/>
      <c r="BR537" s="316"/>
      <c r="BS537" s="316"/>
      <c r="BT537" s="316">
        <f t="shared" si="1402"/>
        <v>0</v>
      </c>
      <c r="BU537" s="316"/>
      <c r="BV537" s="199">
        <f t="shared" si="1473"/>
        <v>0</v>
      </c>
      <c r="BW537" s="199">
        <v>0</v>
      </c>
      <c r="BX537" s="199">
        <v>0</v>
      </c>
      <c r="BY537" s="316"/>
      <c r="BZ537" s="316"/>
      <c r="CA537" s="199">
        <f t="shared" si="1432"/>
        <v>0</v>
      </c>
      <c r="CB537" s="262"/>
      <c r="CC537" s="263"/>
      <c r="CD537" s="263"/>
      <c r="CE537" s="199">
        <f t="shared" si="1448"/>
        <v>0</v>
      </c>
      <c r="CF537" s="262">
        <f t="shared" si="1442"/>
        <v>0</v>
      </c>
      <c r="CG537" s="262"/>
      <c r="CH537" s="263">
        <f t="shared" si="1433"/>
        <v>0</v>
      </c>
      <c r="CI537" s="263"/>
      <c r="CJ537" s="199"/>
      <c r="CK537" s="199">
        <f t="shared" si="1474"/>
        <v>0</v>
      </c>
      <c r="CL537" s="199">
        <v>0</v>
      </c>
      <c r="CM537" s="199">
        <v>0</v>
      </c>
      <c r="CN537" s="316"/>
      <c r="CO537" s="316"/>
    </row>
    <row r="538" spans="1:12248" s="473" customFormat="1" ht="54" customHeight="1" x14ac:dyDescent="0.25">
      <c r="B538" s="474"/>
      <c r="C538" s="532" t="s">
        <v>240</v>
      </c>
      <c r="D538" s="476">
        <f t="shared" si="1467"/>
        <v>515998.87</v>
      </c>
      <c r="E538" s="476"/>
      <c r="F538" s="476">
        <f>SUM(F539:F541)</f>
        <v>515998.87</v>
      </c>
      <c r="G538" s="476"/>
      <c r="H538" s="476"/>
      <c r="I538" s="476">
        <f>M538</f>
        <v>155106.64480000001</v>
      </c>
      <c r="J538" s="571">
        <f t="shared" si="1470"/>
        <v>0.30059493114781438</v>
      </c>
      <c r="K538" s="555"/>
      <c r="L538" s="571"/>
      <c r="M538" s="476">
        <f>SUM(M539:M541)</f>
        <v>155106.64480000001</v>
      </c>
      <c r="N538" s="571">
        <f t="shared" ref="N538" si="1475">M538/F538</f>
        <v>0.30059493114781438</v>
      </c>
      <c r="O538" s="555"/>
      <c r="P538" s="555"/>
      <c r="Q538" s="555"/>
      <c r="R538" s="555"/>
      <c r="S538" s="476">
        <f>W538</f>
        <v>405210.81438</v>
      </c>
      <c r="T538" s="571">
        <f>S538/D538</f>
        <v>0.78529399566320757</v>
      </c>
      <c r="U538" s="658"/>
      <c r="V538" s="629"/>
      <c r="W538" s="476">
        <f>SUM(W539:W541)</f>
        <v>405210.81438</v>
      </c>
      <c r="X538" s="571">
        <f t="shared" si="1423"/>
        <v>0.78529399566320757</v>
      </c>
      <c r="Y538" s="555"/>
      <c r="Z538" s="555"/>
      <c r="AA538" s="555"/>
      <c r="AB538" s="555"/>
      <c r="AC538" s="476">
        <f t="shared" si="1451"/>
        <v>485998.86999999988</v>
      </c>
      <c r="AD538" s="575">
        <f t="shared" si="1452"/>
        <v>0.94186033779492562</v>
      </c>
      <c r="AE538" s="578"/>
      <c r="AF538" s="622"/>
      <c r="AG538" s="476">
        <f>SUM(AG539:AG541)</f>
        <v>485998.86999999988</v>
      </c>
      <c r="AH538" s="622">
        <f t="shared" si="1421"/>
        <v>0.94186033779492562</v>
      </c>
      <c r="AI538" s="555"/>
      <c r="AJ538" s="555"/>
      <c r="AK538" s="476"/>
      <c r="AL538" s="578"/>
      <c r="AM538" s="555"/>
      <c r="AN538" s="555"/>
      <c r="AO538" s="555"/>
      <c r="AP538" s="555"/>
      <c r="AQ538" s="555"/>
      <c r="AR538" s="555"/>
      <c r="AS538" s="555"/>
      <c r="AT538" s="555"/>
      <c r="AU538" s="555">
        <f>AU539</f>
        <v>4.2200000025331974E-3</v>
      </c>
      <c r="AV538" s="555">
        <f t="shared" si="1468"/>
        <v>515998.87422</v>
      </c>
      <c r="AW538" s="484">
        <f>AW539+AW541</f>
        <v>0</v>
      </c>
      <c r="AX538" s="476">
        <f>SUM(AX539:AX541)</f>
        <v>515998.87422</v>
      </c>
      <c r="AY538" s="484"/>
      <c r="AZ538" s="484"/>
      <c r="BA538" s="472">
        <f t="shared" si="1401"/>
        <v>0</v>
      </c>
      <c r="BB538" s="529"/>
      <c r="BC538" s="529"/>
      <c r="BD538" s="529"/>
      <c r="BE538" s="529">
        <f t="shared" si="1393"/>
        <v>0</v>
      </c>
      <c r="BF538" s="472">
        <f t="shared" si="1440"/>
        <v>0</v>
      </c>
      <c r="BG538" s="472"/>
      <c r="BH538" s="472"/>
      <c r="BI538" s="493">
        <f>BJ538+BK538</f>
        <v>1216606</v>
      </c>
      <c r="BJ538" s="484">
        <f>BJ539+BJ541</f>
        <v>0</v>
      </c>
      <c r="BK538" s="484">
        <f>BK539+BK541</f>
        <v>1216606</v>
      </c>
      <c r="BL538" s="484"/>
      <c r="BM538" s="484"/>
      <c r="BN538" s="472">
        <f>BO538-BI538</f>
        <v>0</v>
      </c>
      <c r="BO538" s="493">
        <f>BP538+BQ538</f>
        <v>1216605.9999999998</v>
      </c>
      <c r="BP538" s="484">
        <f>BP539+BP541</f>
        <v>0</v>
      </c>
      <c r="BQ538" s="484">
        <f>BQ539+BQ541</f>
        <v>1216605.9999999998</v>
      </c>
      <c r="BR538" s="484"/>
      <c r="BS538" s="484"/>
      <c r="BT538" s="472">
        <f t="shared" si="1402"/>
        <v>0</v>
      </c>
      <c r="BU538" s="472"/>
      <c r="BV538" s="493">
        <f t="shared" ref="BV538:BV548" si="1476">BW538</f>
        <v>0</v>
      </c>
      <c r="BW538" s="472">
        <f>BW539+BW541</f>
        <v>0</v>
      </c>
      <c r="BX538" s="472"/>
      <c r="BY538" s="472"/>
      <c r="BZ538" s="472"/>
      <c r="CA538" s="472">
        <f t="shared" si="1432"/>
        <v>0</v>
      </c>
      <c r="CB538" s="472"/>
      <c r="CC538" s="476"/>
      <c r="CD538" s="476"/>
      <c r="CE538" s="472">
        <f t="shared" si="1448"/>
        <v>0</v>
      </c>
      <c r="CF538" s="472">
        <f t="shared" si="1442"/>
        <v>0</v>
      </c>
      <c r="CG538" s="529"/>
      <c r="CH538" s="476">
        <f t="shared" si="1433"/>
        <v>0</v>
      </c>
      <c r="CI538" s="476"/>
      <c r="CJ538" s="484"/>
      <c r="CK538" s="493">
        <f t="shared" ref="CK538:CK548" si="1477">CL538</f>
        <v>0</v>
      </c>
      <c r="CL538" s="484">
        <f>CL539+CL541</f>
        <v>0</v>
      </c>
      <c r="CM538" s="484"/>
      <c r="CN538" s="484"/>
      <c r="CO538" s="484"/>
    </row>
    <row r="539" spans="1:12248" s="198" customFormat="1" ht="50.25" hidden="1" customHeight="1" x14ac:dyDescent="0.25">
      <c r="B539" s="209"/>
      <c r="C539" s="137" t="s">
        <v>238</v>
      </c>
      <c r="D539" s="262">
        <f t="shared" si="1467"/>
        <v>401089.96545999998</v>
      </c>
      <c r="E539" s="262"/>
      <c r="F539" s="262">
        <v>401089.96545999998</v>
      </c>
      <c r="G539" s="263"/>
      <c r="H539" s="263"/>
      <c r="I539" s="123">
        <f t="shared" ref="I539:I541" si="1478">M539</f>
        <v>90948.44558</v>
      </c>
      <c r="J539" s="592">
        <f t="shared" si="1470"/>
        <v>0.22675323097573263</v>
      </c>
      <c r="K539" s="316"/>
      <c r="L539" s="316"/>
      <c r="M539" s="123">
        <v>90948.44558</v>
      </c>
      <c r="N539" s="592">
        <f t="shared" ref="N539:N542" si="1479">M539/F539</f>
        <v>0.22675323097573263</v>
      </c>
      <c r="O539" s="316"/>
      <c r="P539" s="316"/>
      <c r="Q539" s="316"/>
      <c r="R539" s="316"/>
      <c r="S539" s="262">
        <f>W539</f>
        <v>304135.71401</v>
      </c>
      <c r="T539" s="668">
        <f t="shared" ref="T539:T541" si="1480">S539/D539</f>
        <v>0.75827305642312548</v>
      </c>
      <c r="U539" s="199"/>
      <c r="V539" s="629"/>
      <c r="W539" s="262">
        <v>304135.71401</v>
      </c>
      <c r="X539" s="629">
        <f t="shared" si="1423"/>
        <v>0.75827305642312548</v>
      </c>
      <c r="Y539" s="316"/>
      <c r="Z539" s="316"/>
      <c r="AA539" s="316"/>
      <c r="AB539" s="316"/>
      <c r="AC539" s="262">
        <f t="shared" si="1451"/>
        <v>401089.96545999998</v>
      </c>
      <c r="AD539" s="575">
        <f t="shared" si="1452"/>
        <v>1</v>
      </c>
      <c r="AE539" s="199"/>
      <c r="AF539" s="622"/>
      <c r="AG539" s="262">
        <v>401089.96545999998</v>
      </c>
      <c r="AH539" s="622">
        <f t="shared" si="1421"/>
        <v>1</v>
      </c>
      <c r="AI539" s="316"/>
      <c r="AJ539" s="316"/>
      <c r="AK539" s="262"/>
      <c r="AL539" s="316"/>
      <c r="AM539" s="316"/>
      <c r="AN539" s="316"/>
      <c r="AO539" s="316"/>
      <c r="AP539" s="316"/>
      <c r="AQ539" s="316"/>
      <c r="AR539" s="316"/>
      <c r="AS539" s="316"/>
      <c r="AT539" s="316"/>
      <c r="AU539" s="262">
        <f>AX539-F539</f>
        <v>4.2200000025331974E-3</v>
      </c>
      <c r="AV539" s="199">
        <f t="shared" si="1468"/>
        <v>401089.96967999998</v>
      </c>
      <c r="AW539" s="199">
        <v>0</v>
      </c>
      <c r="AX539" s="262">
        <f>F539+0.00422</f>
        <v>401089.96967999998</v>
      </c>
      <c r="AY539" s="316"/>
      <c r="AZ539" s="316"/>
      <c r="BA539" s="199">
        <f t="shared" si="1401"/>
        <v>0</v>
      </c>
      <c r="BB539" s="316"/>
      <c r="BC539" s="316"/>
      <c r="BD539" s="316"/>
      <c r="BE539" s="199">
        <f t="shared" si="1393"/>
        <v>0</v>
      </c>
      <c r="BF539" s="199">
        <f t="shared" si="1440"/>
        <v>0</v>
      </c>
      <c r="BG539" s="316"/>
      <c r="BH539" s="316"/>
      <c r="BI539" s="199">
        <f>BJ539+BK539</f>
        <v>1190565.5424800001</v>
      </c>
      <c r="BJ539" s="199">
        <v>0</v>
      </c>
      <c r="BK539" s="199">
        <v>1190565.5424800001</v>
      </c>
      <c r="BL539" s="316"/>
      <c r="BM539" s="316"/>
      <c r="BN539" s="550">
        <f>BO539-BI539</f>
        <v>0</v>
      </c>
      <c r="BO539" s="199">
        <f>BP539+BQ539</f>
        <v>1190565.5424799998</v>
      </c>
      <c r="BP539" s="199">
        <v>0</v>
      </c>
      <c r="BQ539" s="199">
        <f>3099565.54248-1909000</f>
        <v>1190565.5424799998</v>
      </c>
      <c r="BR539" s="316"/>
      <c r="BS539" s="316"/>
      <c r="BT539" s="316">
        <f t="shared" si="1402"/>
        <v>0</v>
      </c>
      <c r="BU539" s="316"/>
      <c r="BV539" s="199">
        <f t="shared" si="1476"/>
        <v>0</v>
      </c>
      <c r="BW539" s="199">
        <v>0</v>
      </c>
      <c r="BX539" s="199"/>
      <c r="BY539" s="316"/>
      <c r="BZ539" s="316"/>
      <c r="CA539" s="199">
        <f t="shared" si="1432"/>
        <v>0</v>
      </c>
      <c r="CB539" s="262"/>
      <c r="CC539" s="263"/>
      <c r="CD539" s="263"/>
      <c r="CE539" s="199">
        <f t="shared" si="1448"/>
        <v>0</v>
      </c>
      <c r="CF539" s="262">
        <f t="shared" si="1442"/>
        <v>0</v>
      </c>
      <c r="CG539" s="262"/>
      <c r="CH539" s="263">
        <f t="shared" si="1433"/>
        <v>0</v>
      </c>
      <c r="CI539" s="263"/>
      <c r="CJ539" s="199"/>
      <c r="CK539" s="199">
        <f t="shared" si="1477"/>
        <v>0</v>
      </c>
      <c r="CL539" s="199">
        <v>0</v>
      </c>
      <c r="CM539" s="199"/>
      <c r="CN539" s="316"/>
      <c r="CO539" s="316"/>
    </row>
    <row r="540" spans="1:12248" s="198" customFormat="1" ht="50.25" hidden="1" customHeight="1" x14ac:dyDescent="0.25">
      <c r="B540" s="209"/>
      <c r="C540" s="137" t="s">
        <v>430</v>
      </c>
      <c r="D540" s="262">
        <f t="shared" si="1467"/>
        <v>20686.096679999999</v>
      </c>
      <c r="E540" s="262"/>
      <c r="F540" s="262">
        <v>20686.096679999999</v>
      </c>
      <c r="G540" s="263"/>
      <c r="H540" s="263"/>
      <c r="I540" s="123">
        <f t="shared" si="1478"/>
        <v>0</v>
      </c>
      <c r="J540" s="592">
        <f t="shared" si="1470"/>
        <v>0</v>
      </c>
      <c r="K540" s="316"/>
      <c r="L540" s="316"/>
      <c r="M540" s="123">
        <v>0</v>
      </c>
      <c r="N540" s="592">
        <f t="shared" si="1479"/>
        <v>0</v>
      </c>
      <c r="O540" s="316"/>
      <c r="P540" s="316"/>
      <c r="Q540" s="316"/>
      <c r="R540" s="316"/>
      <c r="S540" s="262">
        <f t="shared" ref="S540:S541" si="1481">W540</f>
        <v>0</v>
      </c>
      <c r="T540" s="668">
        <f t="shared" si="1480"/>
        <v>0</v>
      </c>
      <c r="U540" s="199"/>
      <c r="V540" s="629"/>
      <c r="W540" s="262">
        <v>0</v>
      </c>
      <c r="X540" s="629">
        <f t="shared" si="1423"/>
        <v>0</v>
      </c>
      <c r="Y540" s="316"/>
      <c r="Z540" s="316"/>
      <c r="AA540" s="316"/>
      <c r="AB540" s="316"/>
      <c r="AC540" s="262">
        <f t="shared" si="1451"/>
        <v>0</v>
      </c>
      <c r="AD540" s="575">
        <f t="shared" si="1452"/>
        <v>0</v>
      </c>
      <c r="AE540" s="199"/>
      <c r="AF540" s="622"/>
      <c r="AG540" s="262">
        <v>0</v>
      </c>
      <c r="AH540" s="622">
        <f t="shared" si="1421"/>
        <v>0</v>
      </c>
      <c r="AI540" s="316"/>
      <c r="AJ540" s="316"/>
      <c r="AK540" s="262"/>
      <c r="AL540" s="316"/>
      <c r="AM540" s="316"/>
      <c r="AN540" s="316"/>
      <c r="AO540" s="316"/>
      <c r="AP540" s="316"/>
      <c r="AQ540" s="316"/>
      <c r="AR540" s="316"/>
      <c r="AS540" s="316"/>
      <c r="AT540" s="316"/>
      <c r="AU540" s="199"/>
      <c r="AV540" s="199">
        <f t="shared" si="1468"/>
        <v>20686.096679999999</v>
      </c>
      <c r="AW540" s="199"/>
      <c r="AX540" s="199">
        <f>F540</f>
        <v>20686.096679999999</v>
      </c>
      <c r="AY540" s="316"/>
      <c r="AZ540" s="316"/>
      <c r="BA540" s="199"/>
      <c r="BB540" s="316"/>
      <c r="BC540" s="316"/>
      <c r="BD540" s="316"/>
      <c r="BE540" s="199"/>
      <c r="BF540" s="199"/>
      <c r="BG540" s="316"/>
      <c r="BH540" s="316"/>
      <c r="BI540" s="199">
        <f t="shared" ref="BI540:BI541" si="1482">BJ540+BK540</f>
        <v>0</v>
      </c>
      <c r="BJ540" s="199"/>
      <c r="BK540" s="199"/>
      <c r="BL540" s="316"/>
      <c r="BM540" s="316"/>
      <c r="BN540" s="199">
        <f t="shared" ref="BN540:BN541" si="1483">BO540-BI540</f>
        <v>0</v>
      </c>
      <c r="BO540" s="199">
        <f t="shared" ref="BO540:BO541" si="1484">BP540+BQ540</f>
        <v>0</v>
      </c>
      <c r="BP540" s="199"/>
      <c r="BQ540" s="199"/>
      <c r="BR540" s="316"/>
      <c r="BS540" s="316"/>
      <c r="BT540" s="316"/>
      <c r="BU540" s="316"/>
      <c r="BV540" s="199"/>
      <c r="BW540" s="199"/>
      <c r="BX540" s="199"/>
      <c r="BY540" s="316"/>
      <c r="BZ540" s="316"/>
      <c r="CA540" s="199"/>
      <c r="CB540" s="262"/>
      <c r="CC540" s="263"/>
      <c r="CD540" s="263"/>
      <c r="CE540" s="199"/>
      <c r="CF540" s="262"/>
      <c r="CG540" s="262"/>
      <c r="CH540" s="263"/>
      <c r="CI540" s="263"/>
      <c r="CJ540" s="199"/>
      <c r="CK540" s="199"/>
      <c r="CL540" s="199"/>
      <c r="CM540" s="199"/>
      <c r="CN540" s="316"/>
      <c r="CO540" s="316"/>
    </row>
    <row r="541" spans="1:12248" s="198" customFormat="1" ht="50.25" hidden="1" customHeight="1" x14ac:dyDescent="0.25">
      <c r="B541" s="209"/>
      <c r="C541" s="137" t="s">
        <v>237</v>
      </c>
      <c r="D541" s="262">
        <f t="shared" si="1467"/>
        <v>94222.807860000001</v>
      </c>
      <c r="E541" s="262"/>
      <c r="F541" s="262">
        <v>94222.807860000001</v>
      </c>
      <c r="G541" s="263"/>
      <c r="H541" s="263"/>
      <c r="I541" s="123">
        <f t="shared" si="1478"/>
        <v>64158.199220000002</v>
      </c>
      <c r="J541" s="592">
        <f t="shared" si="1470"/>
        <v>0.6809200519191575</v>
      </c>
      <c r="K541" s="316"/>
      <c r="L541" s="316"/>
      <c r="M541" s="123">
        <v>64158.199220000002</v>
      </c>
      <c r="N541" s="592">
        <f t="shared" si="1479"/>
        <v>0.6809200519191575</v>
      </c>
      <c r="O541" s="316"/>
      <c r="P541" s="316"/>
      <c r="Q541" s="316"/>
      <c r="R541" s="316"/>
      <c r="S541" s="262">
        <f t="shared" si="1481"/>
        <v>101075.10037</v>
      </c>
      <c r="T541" s="668">
        <f t="shared" si="1480"/>
        <v>1.0727243505646893</v>
      </c>
      <c r="U541" s="199"/>
      <c r="V541" s="629"/>
      <c r="W541" s="262">
        <v>101075.10037</v>
      </c>
      <c r="X541" s="629">
        <f t="shared" si="1423"/>
        <v>1.0727243505646893</v>
      </c>
      <c r="Y541" s="316"/>
      <c r="Z541" s="316"/>
      <c r="AA541" s="316"/>
      <c r="AB541" s="316"/>
      <c r="AC541" s="262">
        <f t="shared" si="1451"/>
        <v>84908.904539999901</v>
      </c>
      <c r="AD541" s="575">
        <f t="shared" si="1452"/>
        <v>0.90115022539087275</v>
      </c>
      <c r="AE541" s="199"/>
      <c r="AF541" s="622"/>
      <c r="AG541" s="262">
        <f>55545.56663+21558.0836899999+7805.25422</f>
        <v>84908.904539999901</v>
      </c>
      <c r="AH541" s="622">
        <f t="shared" si="1421"/>
        <v>0.90115022539087275</v>
      </c>
      <c r="AI541" s="316"/>
      <c r="AJ541" s="316"/>
      <c r="AK541" s="262"/>
      <c r="AL541" s="316"/>
      <c r="AM541" s="316"/>
      <c r="AN541" s="316"/>
      <c r="AO541" s="316"/>
      <c r="AP541" s="316"/>
      <c r="AQ541" s="316"/>
      <c r="AR541" s="316"/>
      <c r="AS541" s="316"/>
      <c r="AT541" s="316"/>
      <c r="AU541" s="199"/>
      <c r="AV541" s="199">
        <f t="shared" si="1468"/>
        <v>94222.807860000001</v>
      </c>
      <c r="AW541" s="199">
        <v>0</v>
      </c>
      <c r="AX541" s="199">
        <f>F541</f>
        <v>94222.807860000001</v>
      </c>
      <c r="AY541" s="316"/>
      <c r="AZ541" s="316"/>
      <c r="BA541" s="199">
        <f t="shared" si="1401"/>
        <v>0</v>
      </c>
      <c r="BB541" s="316"/>
      <c r="BC541" s="316"/>
      <c r="BD541" s="316"/>
      <c r="BE541" s="199">
        <f t="shared" si="1393"/>
        <v>0</v>
      </c>
      <c r="BF541" s="199">
        <f t="shared" si="1440"/>
        <v>0</v>
      </c>
      <c r="BG541" s="316"/>
      <c r="BH541" s="316"/>
      <c r="BI541" s="199">
        <f t="shared" si="1482"/>
        <v>26040.45752</v>
      </c>
      <c r="BJ541" s="199">
        <v>0</v>
      </c>
      <c r="BK541" s="199">
        <v>26040.45752</v>
      </c>
      <c r="BL541" s="316"/>
      <c r="BM541" s="316"/>
      <c r="BN541" s="199">
        <f t="shared" si="1483"/>
        <v>0</v>
      </c>
      <c r="BO541" s="199">
        <f t="shared" si="1484"/>
        <v>26040.45752</v>
      </c>
      <c r="BP541" s="199">
        <v>0</v>
      </c>
      <c r="BQ541" s="199">
        <v>26040.45752</v>
      </c>
      <c r="BR541" s="316"/>
      <c r="BS541" s="316"/>
      <c r="BT541" s="316">
        <f t="shared" si="1402"/>
        <v>0</v>
      </c>
      <c r="BU541" s="316"/>
      <c r="BV541" s="199">
        <f t="shared" si="1476"/>
        <v>0</v>
      </c>
      <c r="BW541" s="199">
        <v>0</v>
      </c>
      <c r="BX541" s="199"/>
      <c r="BY541" s="316"/>
      <c r="BZ541" s="316"/>
      <c r="CA541" s="199">
        <f t="shared" si="1432"/>
        <v>0</v>
      </c>
      <c r="CB541" s="262"/>
      <c r="CC541" s="263"/>
      <c r="CD541" s="263"/>
      <c r="CE541" s="199">
        <f t="shared" si="1448"/>
        <v>0</v>
      </c>
      <c r="CF541" s="262">
        <f t="shared" si="1442"/>
        <v>0</v>
      </c>
      <c r="CG541" s="262"/>
      <c r="CH541" s="263">
        <f t="shared" si="1433"/>
        <v>0</v>
      </c>
      <c r="CI541" s="263"/>
      <c r="CJ541" s="199"/>
      <c r="CK541" s="199">
        <f t="shared" si="1477"/>
        <v>0</v>
      </c>
      <c r="CL541" s="199">
        <v>0</v>
      </c>
      <c r="CM541" s="199"/>
      <c r="CN541" s="316"/>
      <c r="CO541" s="316"/>
    </row>
    <row r="542" spans="1:12248" s="645" customFormat="1" ht="214.5" customHeight="1" x14ac:dyDescent="0.3">
      <c r="A542" s="407"/>
      <c r="B542" s="441" t="s">
        <v>7</v>
      </c>
      <c r="C542" s="440" t="s">
        <v>233</v>
      </c>
      <c r="D542" s="412">
        <f>E542+F542+G542+H542</f>
        <v>324348.22373999999</v>
      </c>
      <c r="E542" s="412"/>
      <c r="F542" s="412">
        <f>F543+F546</f>
        <v>324348.22373999999</v>
      </c>
      <c r="G542" s="412"/>
      <c r="H542" s="412"/>
      <c r="I542" s="412">
        <f>M542</f>
        <v>49782.185620000004</v>
      </c>
      <c r="J542" s="570">
        <f>I542/D542</f>
        <v>0.15348376213062226</v>
      </c>
      <c r="K542" s="413"/>
      <c r="L542" s="413"/>
      <c r="M542" s="412">
        <f>M543+M546</f>
        <v>49782.185620000004</v>
      </c>
      <c r="N542" s="570">
        <f t="shared" si="1479"/>
        <v>0.15348376213062226</v>
      </c>
      <c r="O542" s="413"/>
      <c r="P542" s="413"/>
      <c r="Q542" s="413"/>
      <c r="R542" s="413"/>
      <c r="S542" s="412">
        <f>W542</f>
        <v>76488.323780000006</v>
      </c>
      <c r="T542" s="570">
        <f>S542/D542</f>
        <v>0.2358216206582763</v>
      </c>
      <c r="U542" s="413"/>
      <c r="V542" s="644"/>
      <c r="W542" s="412">
        <f>W543+W546</f>
        <v>76488.323780000006</v>
      </c>
      <c r="X542" s="570">
        <f t="shared" si="1423"/>
        <v>0.2358216206582763</v>
      </c>
      <c r="Y542" s="413"/>
      <c r="Z542" s="413"/>
      <c r="AA542" s="413"/>
      <c r="AB542" s="413"/>
      <c r="AC542" s="412">
        <f t="shared" si="1451"/>
        <v>279615.63174000004</v>
      </c>
      <c r="AD542" s="570">
        <f t="shared" si="1452"/>
        <v>0.86208467096197838</v>
      </c>
      <c r="AE542" s="413"/>
      <c r="AF542" s="628"/>
      <c r="AG542" s="412">
        <f>AG543+AG546</f>
        <v>279615.63174000004</v>
      </c>
      <c r="AH542" s="628">
        <f t="shared" si="1421"/>
        <v>0.86208467096197838</v>
      </c>
      <c r="AI542" s="413"/>
      <c r="AJ542" s="413"/>
      <c r="AK542" s="412"/>
      <c r="AL542" s="577"/>
      <c r="AM542" s="413"/>
      <c r="AN542" s="413"/>
      <c r="AO542" s="413"/>
      <c r="AP542" s="413"/>
      <c r="AQ542" s="413"/>
      <c r="AR542" s="413"/>
      <c r="AS542" s="413"/>
      <c r="AT542" s="413"/>
      <c r="AU542" s="413">
        <f>AV542-D542</f>
        <v>1.2270000006537884E-2</v>
      </c>
      <c r="AV542" s="413">
        <f>AW542+AX542+AY542+AZ542</f>
        <v>324348.23600999999</v>
      </c>
      <c r="AW542" s="413">
        <f>AW543+AW546</f>
        <v>0</v>
      </c>
      <c r="AX542" s="413">
        <f>AX543+AX546</f>
        <v>324348.23600999999</v>
      </c>
      <c r="AY542" s="413"/>
      <c r="AZ542" s="413"/>
      <c r="BA542" s="413">
        <f t="shared" si="1401"/>
        <v>0</v>
      </c>
      <c r="BB542" s="413"/>
      <c r="BC542" s="413"/>
      <c r="BD542" s="413"/>
      <c r="BE542" s="413">
        <f t="shared" si="1393"/>
        <v>0</v>
      </c>
      <c r="BF542" s="413">
        <f t="shared" si="1440"/>
        <v>0</v>
      </c>
      <c r="BG542" s="413"/>
      <c r="BH542" s="413"/>
      <c r="BI542" s="413">
        <f>BJ542+BK542+BL542+BM542</f>
        <v>0</v>
      </c>
      <c r="BJ542" s="413">
        <f>BJ543+BJ546</f>
        <v>0</v>
      </c>
      <c r="BK542" s="413"/>
      <c r="BL542" s="413"/>
      <c r="BM542" s="413"/>
      <c r="BN542" s="413">
        <f>BO542</f>
        <v>0</v>
      </c>
      <c r="BO542" s="413">
        <f>BP542+BQ542+BR542+BS542</f>
        <v>0</v>
      </c>
      <c r="BP542" s="413">
        <f>BP543+BP546</f>
        <v>0</v>
      </c>
      <c r="BQ542" s="413">
        <f>BQ543+BQ546</f>
        <v>0</v>
      </c>
      <c r="BR542" s="413"/>
      <c r="BS542" s="413"/>
      <c r="BT542" s="413">
        <f t="shared" si="1402"/>
        <v>0</v>
      </c>
      <c r="BU542" s="413"/>
      <c r="BV542" s="413">
        <f>BW542+BX542+BY542+BZ542</f>
        <v>507227.07996999996</v>
      </c>
      <c r="BW542" s="413">
        <f>BW543+BW546</f>
        <v>0</v>
      </c>
      <c r="BX542" s="413">
        <f>BX543+BX546</f>
        <v>507227.07996999996</v>
      </c>
      <c r="BY542" s="413"/>
      <c r="BZ542" s="413"/>
      <c r="CA542" s="413">
        <f t="shared" si="1432"/>
        <v>0</v>
      </c>
      <c r="CB542" s="413">
        <f>CB543</f>
        <v>0</v>
      </c>
      <c r="CC542" s="413"/>
      <c r="CD542" s="413"/>
      <c r="CE542" s="413">
        <f>CF542+CG542+CH542+CI542</f>
        <v>95991.164340000032</v>
      </c>
      <c r="CF542" s="413">
        <f>CF543+CF546</f>
        <v>0</v>
      </c>
      <c r="CG542" s="413">
        <f>CG543+CG546</f>
        <v>95991.164340000032</v>
      </c>
      <c r="CH542" s="413">
        <f t="shared" si="1433"/>
        <v>0</v>
      </c>
      <c r="CI542" s="413"/>
      <c r="CJ542" s="413">
        <f>CJ543</f>
        <v>0</v>
      </c>
      <c r="CK542" s="413">
        <f>CL542+CM542+CN542+CO542</f>
        <v>95991.164340000032</v>
      </c>
      <c r="CL542" s="413">
        <f>CL543+CL546</f>
        <v>0</v>
      </c>
      <c r="CM542" s="413">
        <f>CM543+CM546</f>
        <v>95991.164340000032</v>
      </c>
      <c r="CN542" s="413"/>
      <c r="CO542" s="454"/>
      <c r="CP542" s="413"/>
      <c r="CQ542" s="413"/>
      <c r="CR542" s="413"/>
      <c r="CS542" s="413"/>
      <c r="CT542" s="413"/>
      <c r="CU542" s="413"/>
      <c r="CV542" s="413"/>
      <c r="CW542" s="413"/>
      <c r="CX542" s="413"/>
      <c r="CY542" s="413"/>
      <c r="CZ542" s="413"/>
      <c r="DA542" s="413"/>
      <c r="DB542" s="413"/>
      <c r="DC542" s="414"/>
      <c r="DD542" s="414"/>
      <c r="DE542" s="414"/>
      <c r="DF542" s="414"/>
      <c r="DG542" s="412"/>
      <c r="DH542" s="412"/>
      <c r="DI542" s="412"/>
      <c r="DJ542" s="412"/>
      <c r="DK542" s="412"/>
      <c r="DL542" s="412"/>
      <c r="DM542" s="412"/>
      <c r="DN542" s="412"/>
      <c r="DO542" s="412"/>
      <c r="DP542" s="412"/>
      <c r="DQ542" s="412"/>
      <c r="DR542" s="412"/>
      <c r="DS542" s="412"/>
      <c r="DT542" s="412"/>
      <c r="DU542" s="412"/>
      <c r="DV542" s="412"/>
      <c r="DW542" s="412"/>
      <c r="DX542" s="412"/>
      <c r="DY542" s="412"/>
      <c r="DZ542" s="413"/>
      <c r="EA542" s="413"/>
      <c r="EB542" s="413"/>
      <c r="EC542" s="413"/>
      <c r="ED542" s="413"/>
      <c r="EE542" s="413"/>
      <c r="EF542" s="413"/>
      <c r="EG542" s="413"/>
      <c r="EH542" s="413"/>
      <c r="EI542" s="413"/>
      <c r="EJ542" s="413"/>
      <c r="EK542" s="413"/>
      <c r="EL542" s="413"/>
      <c r="EM542" s="413"/>
      <c r="EN542" s="413"/>
      <c r="EO542" s="413"/>
      <c r="EP542" s="413"/>
      <c r="EQ542" s="413"/>
      <c r="ER542" s="413"/>
      <c r="ES542" s="413"/>
      <c r="ET542" s="413"/>
      <c r="EU542" s="413"/>
      <c r="EV542" s="413"/>
      <c r="EW542" s="413"/>
      <c r="EX542" s="414"/>
      <c r="EY542" s="414"/>
      <c r="EZ542" s="414"/>
      <c r="FA542" s="414"/>
      <c r="FB542" s="414"/>
      <c r="FC542" s="413"/>
      <c r="FD542" s="413"/>
      <c r="FE542" s="414"/>
      <c r="FF542" s="414"/>
      <c r="FG542" s="413"/>
      <c r="FH542" s="413"/>
      <c r="FI542" s="414"/>
      <c r="FJ542" s="414"/>
      <c r="FK542" s="413"/>
      <c r="FL542" s="413"/>
      <c r="FM542" s="413"/>
      <c r="FN542" s="413"/>
      <c r="FO542" s="413"/>
      <c r="FP542" s="413"/>
      <c r="FQ542" s="413"/>
      <c r="FR542" s="414"/>
      <c r="FS542" s="414"/>
      <c r="FT542" s="413"/>
      <c r="FU542" s="413"/>
      <c r="FV542" s="414"/>
      <c r="FW542" s="414"/>
      <c r="FX542" s="413"/>
      <c r="FY542" s="413"/>
      <c r="FZ542" s="413"/>
      <c r="GA542" s="413"/>
      <c r="GB542" s="413"/>
      <c r="GC542" s="407"/>
      <c r="GD542" s="439"/>
      <c r="GE542" s="413"/>
      <c r="GF542" s="413"/>
      <c r="GG542" s="413"/>
      <c r="GH542" s="413"/>
      <c r="GI542" s="413"/>
      <c r="GJ542" s="413"/>
      <c r="GK542" s="413"/>
      <c r="GL542" s="412"/>
      <c r="GM542" s="412"/>
      <c r="GN542" s="412"/>
      <c r="GO542" s="412"/>
      <c r="GP542" s="412"/>
      <c r="GQ542" s="412"/>
      <c r="GR542" s="412"/>
      <c r="GS542" s="412"/>
      <c r="GT542" s="412"/>
      <c r="GU542" s="412"/>
      <c r="GV542" s="412"/>
      <c r="GW542" s="412"/>
      <c r="GX542" s="412"/>
      <c r="GY542" s="412"/>
      <c r="GZ542" s="412"/>
      <c r="HA542" s="412"/>
      <c r="HB542" s="412"/>
      <c r="HC542" s="412"/>
      <c r="HD542" s="412"/>
      <c r="HE542" s="412"/>
      <c r="HF542" s="412"/>
      <c r="HG542" s="412"/>
      <c r="HH542" s="412"/>
      <c r="HI542" s="412"/>
      <c r="HJ542" s="412"/>
      <c r="HK542" s="412"/>
      <c r="HL542" s="412"/>
      <c r="HM542" s="412"/>
      <c r="HN542" s="412"/>
      <c r="HO542" s="412"/>
      <c r="HP542" s="412"/>
      <c r="HQ542" s="412"/>
      <c r="HR542" s="412"/>
      <c r="HS542" s="412"/>
      <c r="HT542" s="412"/>
      <c r="HU542" s="412"/>
      <c r="HV542" s="412"/>
      <c r="HW542" s="412"/>
      <c r="HX542" s="412"/>
      <c r="HY542" s="412"/>
      <c r="HZ542" s="412"/>
      <c r="IA542" s="412"/>
      <c r="IB542" s="412"/>
      <c r="IC542" s="412"/>
      <c r="ID542" s="413"/>
      <c r="IE542" s="413"/>
      <c r="IF542" s="413"/>
      <c r="IG542" s="413"/>
      <c r="IH542" s="413"/>
      <c r="II542" s="413"/>
      <c r="IJ542" s="413"/>
      <c r="IK542" s="413"/>
      <c r="IL542" s="413"/>
      <c r="IM542" s="413"/>
      <c r="IN542" s="413"/>
      <c r="IO542" s="413"/>
      <c r="IP542" s="413"/>
      <c r="IQ542" s="413"/>
      <c r="IR542" s="413"/>
      <c r="IS542" s="413"/>
      <c r="IT542" s="413"/>
      <c r="IU542" s="413"/>
      <c r="IV542" s="413"/>
      <c r="IW542" s="413"/>
      <c r="IX542" s="413"/>
      <c r="IY542" s="413"/>
      <c r="IZ542" s="413"/>
      <c r="JA542" s="413"/>
      <c r="JB542" s="414"/>
      <c r="JC542" s="414"/>
      <c r="JD542" s="414"/>
      <c r="JE542" s="414"/>
      <c r="JF542" s="414"/>
      <c r="JG542" s="413"/>
      <c r="JH542" s="413"/>
      <c r="JI542" s="414"/>
      <c r="JJ542" s="414"/>
      <c r="JK542" s="413"/>
      <c r="JL542" s="413"/>
      <c r="JM542" s="414"/>
      <c r="JN542" s="414"/>
      <c r="JO542" s="413"/>
      <c r="JP542" s="413"/>
      <c r="JQ542" s="413"/>
      <c r="JR542" s="413"/>
      <c r="JS542" s="413"/>
      <c r="JT542" s="413"/>
      <c r="JU542" s="413"/>
      <c r="JV542" s="414"/>
      <c r="JW542" s="414"/>
      <c r="JX542" s="413"/>
      <c r="JY542" s="413"/>
      <c r="JZ542" s="414"/>
      <c r="KA542" s="414"/>
      <c r="KB542" s="413"/>
      <c r="KC542" s="413"/>
      <c r="KD542" s="413"/>
      <c r="KE542" s="413"/>
      <c r="KF542" s="413"/>
      <c r="KG542" s="407"/>
      <c r="KH542" s="439"/>
      <c r="KI542" s="413"/>
      <c r="KJ542" s="413"/>
      <c r="KK542" s="413"/>
      <c r="KL542" s="413"/>
      <c r="KM542" s="413"/>
      <c r="KN542" s="413"/>
      <c r="KO542" s="413"/>
      <c r="KP542" s="412"/>
      <c r="KQ542" s="412"/>
      <c r="KR542" s="412"/>
      <c r="KS542" s="412"/>
      <c r="KT542" s="412"/>
      <c r="KU542" s="412"/>
      <c r="KV542" s="412"/>
      <c r="KW542" s="412"/>
      <c r="KX542" s="412"/>
      <c r="KY542" s="412"/>
      <c r="KZ542" s="412"/>
      <c r="LA542" s="412"/>
      <c r="LB542" s="412"/>
      <c r="LC542" s="412"/>
      <c r="LD542" s="412"/>
      <c r="LE542" s="412"/>
      <c r="LF542" s="412"/>
      <c r="LG542" s="412"/>
      <c r="LH542" s="412"/>
      <c r="LI542" s="412"/>
      <c r="LJ542" s="412"/>
      <c r="LK542" s="412"/>
      <c r="LL542" s="412"/>
      <c r="LM542" s="412"/>
      <c r="LN542" s="412"/>
      <c r="LO542" s="412"/>
      <c r="LP542" s="412"/>
      <c r="LQ542" s="412"/>
      <c r="LR542" s="412"/>
      <c r="LS542" s="412"/>
      <c r="LT542" s="412"/>
      <c r="LU542" s="412"/>
      <c r="LV542" s="412"/>
      <c r="LW542" s="412"/>
      <c r="LX542" s="412"/>
      <c r="LY542" s="412"/>
      <c r="LZ542" s="412"/>
      <c r="MA542" s="412"/>
      <c r="MB542" s="412"/>
      <c r="MC542" s="412"/>
      <c r="MD542" s="412"/>
      <c r="ME542" s="412"/>
      <c r="MF542" s="412"/>
      <c r="MG542" s="412"/>
      <c r="MH542" s="413"/>
      <c r="MI542" s="413"/>
      <c r="MJ542" s="413"/>
      <c r="MK542" s="413"/>
      <c r="ML542" s="413"/>
      <c r="MM542" s="413"/>
      <c r="MN542" s="413"/>
      <c r="MO542" s="413"/>
      <c r="MP542" s="413"/>
      <c r="MQ542" s="413"/>
      <c r="MR542" s="413"/>
      <c r="MS542" s="413"/>
      <c r="MT542" s="413"/>
      <c r="MU542" s="413"/>
      <c r="MV542" s="413"/>
      <c r="MW542" s="413"/>
      <c r="MX542" s="413"/>
      <c r="MY542" s="413"/>
      <c r="MZ542" s="413"/>
      <c r="NA542" s="413"/>
      <c r="NB542" s="413"/>
      <c r="NC542" s="413"/>
      <c r="ND542" s="413"/>
      <c r="NE542" s="413"/>
      <c r="NF542" s="414"/>
      <c r="NG542" s="414"/>
      <c r="NH542" s="414"/>
      <c r="NI542" s="414"/>
      <c r="NJ542" s="414"/>
      <c r="NK542" s="413"/>
      <c r="NL542" s="413"/>
      <c r="NM542" s="414"/>
      <c r="NN542" s="414"/>
      <c r="NO542" s="413"/>
      <c r="NP542" s="413"/>
      <c r="NQ542" s="414"/>
      <c r="NR542" s="414"/>
      <c r="NS542" s="413"/>
      <c r="NT542" s="413"/>
      <c r="NU542" s="413"/>
      <c r="NV542" s="413"/>
      <c r="NW542" s="413"/>
      <c r="NX542" s="413"/>
      <c r="NY542" s="413"/>
      <c r="NZ542" s="414"/>
      <c r="OA542" s="414"/>
      <c r="OB542" s="413"/>
      <c r="OC542" s="413"/>
      <c r="OD542" s="414"/>
      <c r="OE542" s="414"/>
      <c r="OF542" s="413"/>
      <c r="OG542" s="413"/>
      <c r="OH542" s="413"/>
      <c r="OI542" s="413"/>
      <c r="OJ542" s="413"/>
      <c r="OK542" s="407"/>
      <c r="OL542" s="439"/>
      <c r="OM542" s="413"/>
      <c r="ON542" s="413"/>
      <c r="OO542" s="413"/>
      <c r="OP542" s="413"/>
      <c r="OQ542" s="413"/>
      <c r="OR542" s="413"/>
      <c r="OS542" s="413"/>
      <c r="OT542" s="412"/>
      <c r="OU542" s="412"/>
      <c r="OV542" s="412"/>
      <c r="OW542" s="412"/>
      <c r="OX542" s="412"/>
      <c r="OY542" s="412"/>
      <c r="OZ542" s="412"/>
      <c r="PA542" s="412"/>
      <c r="PB542" s="412"/>
      <c r="PC542" s="412"/>
      <c r="PD542" s="412"/>
      <c r="PE542" s="412"/>
      <c r="PF542" s="412"/>
      <c r="PG542" s="412"/>
      <c r="PH542" s="412"/>
      <c r="PI542" s="412"/>
      <c r="PJ542" s="412"/>
      <c r="PK542" s="412"/>
      <c r="PL542" s="412"/>
      <c r="PM542" s="412"/>
      <c r="PN542" s="412"/>
      <c r="PO542" s="412"/>
      <c r="PP542" s="412"/>
      <c r="PQ542" s="412"/>
      <c r="PR542" s="412"/>
      <c r="PS542" s="412"/>
      <c r="PT542" s="412"/>
      <c r="PU542" s="412"/>
      <c r="PV542" s="412"/>
      <c r="PW542" s="412"/>
      <c r="PX542" s="412"/>
      <c r="PY542" s="412"/>
      <c r="PZ542" s="412"/>
      <c r="QA542" s="412"/>
      <c r="QB542" s="412"/>
      <c r="QC542" s="412"/>
      <c r="QD542" s="412"/>
      <c r="QE542" s="412"/>
      <c r="QF542" s="412"/>
      <c r="QG542" s="412"/>
      <c r="QH542" s="412"/>
      <c r="QI542" s="412"/>
      <c r="QJ542" s="412"/>
      <c r="QK542" s="412"/>
      <c r="QL542" s="413"/>
      <c r="QM542" s="413"/>
      <c r="QN542" s="413"/>
      <c r="QO542" s="413"/>
      <c r="QP542" s="413"/>
      <c r="QQ542" s="413"/>
      <c r="QR542" s="413"/>
      <c r="QS542" s="413"/>
      <c r="QT542" s="413"/>
      <c r="QU542" s="413"/>
      <c r="QV542" s="413"/>
      <c r="QW542" s="413"/>
      <c r="QX542" s="413"/>
      <c r="QY542" s="413"/>
      <c r="QZ542" s="413"/>
      <c r="RA542" s="413"/>
      <c r="RB542" s="413"/>
      <c r="RC542" s="413"/>
      <c r="RD542" s="413"/>
      <c r="RE542" s="413"/>
      <c r="RF542" s="413"/>
      <c r="RG542" s="413"/>
      <c r="RH542" s="413"/>
      <c r="RI542" s="413"/>
      <c r="RJ542" s="414"/>
      <c r="RK542" s="414"/>
      <c r="RL542" s="414"/>
      <c r="RM542" s="414"/>
      <c r="RN542" s="414"/>
      <c r="RO542" s="413"/>
      <c r="RP542" s="413"/>
      <c r="RQ542" s="414"/>
      <c r="RR542" s="414"/>
      <c r="RS542" s="413"/>
      <c r="RT542" s="413"/>
      <c r="RU542" s="414"/>
      <c r="RV542" s="414"/>
      <c r="RW542" s="413"/>
      <c r="RX542" s="413"/>
      <c r="RY542" s="413"/>
      <c r="RZ542" s="413"/>
      <c r="SA542" s="413"/>
      <c r="SB542" s="413"/>
      <c r="SC542" s="413"/>
      <c r="SD542" s="414"/>
      <c r="SE542" s="414"/>
      <c r="SF542" s="413"/>
      <c r="SG542" s="413"/>
      <c r="SH542" s="414"/>
      <c r="SI542" s="414"/>
      <c r="SJ542" s="413"/>
      <c r="SK542" s="413"/>
      <c r="SL542" s="413"/>
      <c r="SM542" s="413"/>
      <c r="SN542" s="413"/>
      <c r="SO542" s="407"/>
      <c r="SP542" s="439"/>
      <c r="SQ542" s="413"/>
      <c r="SR542" s="413"/>
      <c r="SS542" s="413"/>
      <c r="ST542" s="413"/>
      <c r="SU542" s="413"/>
      <c r="SV542" s="413"/>
      <c r="SW542" s="413"/>
      <c r="SX542" s="412"/>
      <c r="SY542" s="412"/>
      <c r="SZ542" s="412"/>
      <c r="TA542" s="412"/>
      <c r="TB542" s="412"/>
      <c r="TC542" s="412"/>
      <c r="TD542" s="412"/>
      <c r="TE542" s="412"/>
      <c r="TF542" s="412"/>
      <c r="TG542" s="412"/>
      <c r="TH542" s="412"/>
      <c r="TI542" s="412"/>
      <c r="TJ542" s="412"/>
      <c r="TK542" s="412"/>
      <c r="TL542" s="412"/>
      <c r="TM542" s="412"/>
      <c r="TN542" s="412"/>
      <c r="TO542" s="412"/>
      <c r="TP542" s="412"/>
      <c r="TQ542" s="412"/>
      <c r="TR542" s="412"/>
      <c r="TS542" s="412"/>
      <c r="TT542" s="412"/>
      <c r="TU542" s="412"/>
      <c r="TV542" s="412"/>
      <c r="TW542" s="412"/>
      <c r="TX542" s="412"/>
      <c r="TY542" s="412"/>
      <c r="TZ542" s="412"/>
      <c r="UA542" s="412"/>
      <c r="UB542" s="412"/>
      <c r="UC542" s="412"/>
      <c r="UD542" s="412"/>
      <c r="UE542" s="412"/>
      <c r="UF542" s="412"/>
      <c r="UG542" s="412"/>
      <c r="UH542" s="412"/>
      <c r="UI542" s="412"/>
      <c r="UJ542" s="412"/>
      <c r="UK542" s="412"/>
      <c r="UL542" s="412"/>
      <c r="UM542" s="412"/>
      <c r="UN542" s="412"/>
      <c r="UO542" s="412"/>
      <c r="UP542" s="413"/>
      <c r="UQ542" s="413"/>
      <c r="UR542" s="413"/>
      <c r="US542" s="413"/>
      <c r="UT542" s="413"/>
      <c r="UU542" s="413"/>
      <c r="UV542" s="413"/>
      <c r="UW542" s="413"/>
      <c r="UX542" s="413"/>
      <c r="UY542" s="413"/>
      <c r="UZ542" s="413"/>
      <c r="VA542" s="413"/>
      <c r="VB542" s="413"/>
      <c r="VC542" s="413"/>
      <c r="VD542" s="413"/>
      <c r="VE542" s="413"/>
      <c r="VF542" s="413"/>
      <c r="VG542" s="413"/>
      <c r="VH542" s="413"/>
      <c r="VI542" s="413"/>
      <c r="VJ542" s="413"/>
      <c r="VK542" s="413"/>
      <c r="VL542" s="413"/>
      <c r="VM542" s="413"/>
      <c r="VN542" s="414"/>
      <c r="VO542" s="414"/>
      <c r="VP542" s="414"/>
      <c r="VQ542" s="414"/>
      <c r="VR542" s="414"/>
      <c r="VS542" s="413"/>
      <c r="VT542" s="413"/>
      <c r="VU542" s="414"/>
      <c r="VV542" s="414"/>
      <c r="VW542" s="413"/>
      <c r="VX542" s="413"/>
      <c r="VY542" s="414"/>
      <c r="VZ542" s="414"/>
      <c r="WA542" s="413"/>
      <c r="WB542" s="413"/>
      <c r="WC542" s="413"/>
      <c r="WD542" s="413"/>
      <c r="WE542" s="413"/>
      <c r="WF542" s="413"/>
      <c r="WG542" s="413"/>
      <c r="WH542" s="414"/>
      <c r="WI542" s="414"/>
      <c r="WJ542" s="413"/>
      <c r="WK542" s="413"/>
      <c r="WL542" s="414"/>
      <c r="WM542" s="414"/>
      <c r="WN542" s="413"/>
      <c r="WO542" s="413"/>
      <c r="WP542" s="413"/>
      <c r="WQ542" s="413"/>
      <c r="WR542" s="413"/>
      <c r="WS542" s="407"/>
      <c r="WT542" s="439"/>
      <c r="WU542" s="413"/>
      <c r="WV542" s="413"/>
      <c r="WW542" s="413"/>
      <c r="WX542" s="413"/>
      <c r="WY542" s="413"/>
      <c r="WZ542" s="413"/>
      <c r="XA542" s="413"/>
      <c r="XB542" s="412"/>
      <c r="XC542" s="412"/>
      <c r="XD542" s="412"/>
      <c r="XE542" s="412"/>
      <c r="XF542" s="412"/>
      <c r="XG542" s="412"/>
      <c r="XH542" s="412"/>
      <c r="XI542" s="412"/>
      <c r="XJ542" s="412"/>
      <c r="XK542" s="412"/>
      <c r="XL542" s="412"/>
      <c r="XM542" s="412"/>
      <c r="XN542" s="412"/>
      <c r="XO542" s="412"/>
      <c r="XP542" s="412"/>
      <c r="XQ542" s="412"/>
      <c r="XR542" s="412"/>
      <c r="XS542" s="412"/>
      <c r="XT542" s="412"/>
      <c r="XU542" s="412"/>
      <c r="XV542" s="412"/>
      <c r="XW542" s="412"/>
      <c r="XX542" s="412"/>
      <c r="XY542" s="412"/>
      <c r="XZ542" s="412"/>
      <c r="YA542" s="412"/>
      <c r="YB542" s="412"/>
      <c r="YC542" s="412"/>
      <c r="YD542" s="412"/>
      <c r="YE542" s="412"/>
      <c r="YF542" s="412"/>
      <c r="YG542" s="412"/>
      <c r="YH542" s="412"/>
      <c r="YI542" s="412"/>
      <c r="YJ542" s="412"/>
      <c r="YK542" s="412"/>
      <c r="YL542" s="412"/>
      <c r="YM542" s="412"/>
      <c r="YN542" s="412"/>
      <c r="YO542" s="412"/>
      <c r="YP542" s="412"/>
      <c r="YQ542" s="412"/>
      <c r="YR542" s="412"/>
      <c r="YS542" s="412"/>
      <c r="YT542" s="413"/>
      <c r="YU542" s="413"/>
      <c r="YV542" s="413"/>
      <c r="YW542" s="413"/>
      <c r="YX542" s="413"/>
      <c r="YY542" s="413"/>
      <c r="YZ542" s="413"/>
      <c r="ZA542" s="413"/>
      <c r="ZB542" s="413"/>
      <c r="ZC542" s="413"/>
      <c r="ZD542" s="413"/>
      <c r="ZE542" s="413"/>
      <c r="ZF542" s="413"/>
      <c r="ZG542" s="413"/>
      <c r="ZH542" s="413"/>
      <c r="ZI542" s="413"/>
      <c r="ZJ542" s="413"/>
      <c r="ZK542" s="413"/>
      <c r="ZL542" s="413"/>
      <c r="ZM542" s="413"/>
      <c r="ZN542" s="413"/>
      <c r="ZO542" s="413"/>
      <c r="ZP542" s="413"/>
      <c r="ZQ542" s="413"/>
      <c r="ZR542" s="414"/>
      <c r="ZS542" s="414"/>
      <c r="ZT542" s="414"/>
      <c r="ZU542" s="414"/>
      <c r="ZV542" s="414"/>
      <c r="ZW542" s="413"/>
      <c r="ZX542" s="413"/>
      <c r="ZY542" s="414"/>
      <c r="ZZ542" s="414"/>
      <c r="AAA542" s="413"/>
      <c r="AAB542" s="413"/>
      <c r="AAC542" s="414"/>
      <c r="AAD542" s="414"/>
      <c r="AAE542" s="413"/>
      <c r="AAF542" s="413"/>
      <c r="AAG542" s="413"/>
      <c r="AAH542" s="413"/>
      <c r="AAI542" s="413"/>
      <c r="AAJ542" s="413"/>
      <c r="AAK542" s="413"/>
      <c r="AAL542" s="414"/>
      <c r="AAM542" s="414"/>
      <c r="AAN542" s="413"/>
      <c r="AAO542" s="413"/>
      <c r="AAP542" s="414"/>
      <c r="AAQ542" s="414"/>
      <c r="AAR542" s="413"/>
      <c r="AAS542" s="413"/>
      <c r="AAT542" s="413"/>
      <c r="AAU542" s="413"/>
      <c r="AAV542" s="413"/>
      <c r="AAW542" s="407"/>
      <c r="AAX542" s="439"/>
      <c r="AAY542" s="413"/>
      <c r="AAZ542" s="413"/>
      <c r="ABA542" s="413"/>
      <c r="ABB542" s="413"/>
      <c r="ABC542" s="413"/>
      <c r="ABD542" s="413"/>
      <c r="ABE542" s="413"/>
      <c r="ABF542" s="412"/>
      <c r="ABG542" s="412"/>
      <c r="ABH542" s="412"/>
      <c r="ABI542" s="412"/>
      <c r="ABJ542" s="412"/>
      <c r="ABK542" s="412"/>
      <c r="ABL542" s="412"/>
      <c r="ABM542" s="412"/>
      <c r="ABN542" s="412"/>
      <c r="ABO542" s="412"/>
      <c r="ABP542" s="412"/>
      <c r="ABQ542" s="412"/>
      <c r="ABR542" s="412"/>
      <c r="ABS542" s="412"/>
      <c r="ABT542" s="412"/>
      <c r="ABU542" s="412"/>
      <c r="ABV542" s="412"/>
      <c r="ABW542" s="412"/>
      <c r="ABX542" s="412"/>
      <c r="ABY542" s="412"/>
      <c r="ABZ542" s="412"/>
      <c r="ACA542" s="412"/>
      <c r="ACB542" s="412"/>
      <c r="ACC542" s="412"/>
      <c r="ACD542" s="412"/>
      <c r="ACE542" s="412"/>
      <c r="ACF542" s="412"/>
      <c r="ACG542" s="412"/>
      <c r="ACH542" s="412"/>
      <c r="ACI542" s="412"/>
      <c r="ACJ542" s="412"/>
      <c r="ACK542" s="412"/>
      <c r="ACL542" s="412"/>
      <c r="ACM542" s="412"/>
      <c r="ACN542" s="412"/>
      <c r="ACO542" s="412"/>
      <c r="ACP542" s="412"/>
      <c r="ACQ542" s="412"/>
      <c r="ACR542" s="412"/>
      <c r="ACS542" s="412"/>
      <c r="ACT542" s="412"/>
      <c r="ACU542" s="412"/>
      <c r="ACV542" s="412"/>
      <c r="ACW542" s="412"/>
      <c r="ACX542" s="413"/>
      <c r="ACY542" s="413"/>
      <c r="ACZ542" s="413"/>
      <c r="ADA542" s="413"/>
      <c r="ADB542" s="413"/>
      <c r="ADC542" s="413"/>
      <c r="ADD542" s="413"/>
      <c r="ADE542" s="413"/>
      <c r="ADF542" s="413"/>
      <c r="ADG542" s="413"/>
      <c r="ADH542" s="413"/>
      <c r="ADI542" s="413"/>
      <c r="ADJ542" s="413"/>
      <c r="ADK542" s="413"/>
      <c r="ADL542" s="413"/>
      <c r="ADM542" s="413"/>
      <c r="ADN542" s="413"/>
      <c r="ADO542" s="413"/>
      <c r="ADP542" s="413"/>
      <c r="ADQ542" s="413"/>
      <c r="ADR542" s="413"/>
      <c r="ADS542" s="413"/>
      <c r="ADT542" s="413"/>
      <c r="ADU542" s="413"/>
      <c r="ADV542" s="414"/>
      <c r="ADW542" s="414"/>
      <c r="ADX542" s="414"/>
      <c r="ADY542" s="414"/>
      <c r="ADZ542" s="414"/>
      <c r="AEA542" s="413"/>
      <c r="AEB542" s="413"/>
      <c r="AEC542" s="414"/>
      <c r="AED542" s="414"/>
      <c r="AEE542" s="413"/>
      <c r="AEF542" s="413"/>
      <c r="AEG542" s="414"/>
      <c r="AEH542" s="414"/>
      <c r="AEI542" s="413"/>
      <c r="AEJ542" s="413"/>
      <c r="AEK542" s="413"/>
      <c r="AEL542" s="413"/>
      <c r="AEM542" s="413"/>
      <c r="AEN542" s="413"/>
      <c r="AEO542" s="413"/>
      <c r="AEP542" s="414"/>
      <c r="AEQ542" s="414"/>
      <c r="AER542" s="413"/>
      <c r="AES542" s="413"/>
      <c r="AET542" s="414"/>
      <c r="AEU542" s="414"/>
      <c r="AEV542" s="413"/>
      <c r="AEW542" s="413"/>
      <c r="AEX542" s="413"/>
      <c r="AEY542" s="413"/>
      <c r="AEZ542" s="413"/>
      <c r="AFA542" s="407"/>
      <c r="AFB542" s="439"/>
      <c r="AFC542" s="413"/>
      <c r="AFD542" s="413"/>
      <c r="AFE542" s="413"/>
      <c r="AFF542" s="413"/>
      <c r="AFG542" s="413"/>
      <c r="AFH542" s="413"/>
      <c r="AFI542" s="413"/>
      <c r="AFJ542" s="412"/>
      <c r="AFK542" s="412"/>
      <c r="AFL542" s="412"/>
      <c r="AFM542" s="412"/>
      <c r="AFN542" s="412"/>
      <c r="AFO542" s="412"/>
      <c r="AFP542" s="412"/>
      <c r="AFQ542" s="412"/>
      <c r="AFR542" s="412"/>
      <c r="AFS542" s="412"/>
      <c r="AFT542" s="412"/>
      <c r="AFU542" s="412"/>
      <c r="AFV542" s="412"/>
      <c r="AFW542" s="412"/>
      <c r="AFX542" s="412"/>
      <c r="AFY542" s="412"/>
      <c r="AFZ542" s="412"/>
      <c r="AGA542" s="412"/>
      <c r="AGB542" s="412"/>
      <c r="AGC542" s="412"/>
      <c r="AGD542" s="412"/>
      <c r="AGE542" s="412"/>
      <c r="AGF542" s="412"/>
      <c r="AGG542" s="412"/>
      <c r="AGH542" s="412"/>
      <c r="AGI542" s="412"/>
      <c r="AGJ542" s="412"/>
      <c r="AGK542" s="412"/>
      <c r="AGL542" s="412"/>
      <c r="AGM542" s="412"/>
      <c r="AGN542" s="412"/>
      <c r="AGO542" s="412"/>
      <c r="AGP542" s="412"/>
      <c r="AGQ542" s="412"/>
      <c r="AGR542" s="412"/>
      <c r="AGS542" s="412"/>
      <c r="AGT542" s="412"/>
      <c r="AGU542" s="412"/>
      <c r="AGV542" s="412"/>
      <c r="AGW542" s="412"/>
      <c r="AGX542" s="412"/>
      <c r="AGY542" s="412"/>
      <c r="AGZ542" s="412"/>
      <c r="AHA542" s="412"/>
      <c r="AHB542" s="413"/>
      <c r="AHC542" s="413"/>
      <c r="AHD542" s="413"/>
      <c r="AHE542" s="413"/>
      <c r="AHF542" s="413"/>
      <c r="AHG542" s="413"/>
      <c r="AHH542" s="413"/>
      <c r="AHI542" s="413"/>
      <c r="AHJ542" s="413"/>
      <c r="AHK542" s="413"/>
      <c r="AHL542" s="413"/>
      <c r="AHM542" s="413"/>
      <c r="AHN542" s="413"/>
      <c r="AHO542" s="413"/>
      <c r="AHP542" s="413"/>
      <c r="AHQ542" s="413"/>
      <c r="AHR542" s="413"/>
      <c r="AHS542" s="413"/>
      <c r="AHT542" s="413"/>
      <c r="AHU542" s="413"/>
      <c r="AHV542" s="413"/>
      <c r="AHW542" s="413"/>
      <c r="AHX542" s="413"/>
      <c r="AHY542" s="413"/>
      <c r="AHZ542" s="414"/>
      <c r="AIA542" s="414"/>
      <c r="AIB542" s="414"/>
      <c r="AIC542" s="414"/>
      <c r="AID542" s="414"/>
      <c r="AIE542" s="413"/>
      <c r="AIF542" s="413"/>
      <c r="AIG542" s="414"/>
      <c r="AIH542" s="414"/>
      <c r="AII542" s="413"/>
      <c r="AIJ542" s="413"/>
      <c r="AIK542" s="414"/>
      <c r="AIL542" s="414"/>
      <c r="AIM542" s="413"/>
      <c r="AIN542" s="413"/>
      <c r="AIO542" s="413"/>
      <c r="AIP542" s="413"/>
      <c r="AIQ542" s="413"/>
      <c r="AIR542" s="413"/>
      <c r="AIS542" s="413"/>
      <c r="AIT542" s="414"/>
      <c r="AIU542" s="414"/>
      <c r="AIV542" s="413"/>
      <c r="AIW542" s="413"/>
      <c r="AIX542" s="414"/>
      <c r="AIY542" s="414"/>
      <c r="AIZ542" s="413"/>
      <c r="AJA542" s="413"/>
      <c r="AJB542" s="413"/>
      <c r="AJC542" s="413"/>
      <c r="AJD542" s="413"/>
      <c r="AJE542" s="407"/>
      <c r="AJF542" s="439"/>
      <c r="AJG542" s="413"/>
      <c r="AJH542" s="413"/>
      <c r="AJI542" s="413"/>
      <c r="AJJ542" s="413"/>
      <c r="AJK542" s="413"/>
      <c r="AJL542" s="413"/>
      <c r="AJM542" s="413"/>
      <c r="AJN542" s="412"/>
      <c r="AJO542" s="412"/>
      <c r="AJP542" s="412"/>
      <c r="AJQ542" s="412"/>
      <c r="AJR542" s="412"/>
      <c r="AJS542" s="412"/>
      <c r="AJT542" s="412"/>
      <c r="AJU542" s="412"/>
      <c r="AJV542" s="412"/>
      <c r="AJW542" s="412"/>
      <c r="AJX542" s="412"/>
      <c r="AJY542" s="412"/>
      <c r="AJZ542" s="412"/>
      <c r="AKA542" s="412"/>
      <c r="AKB542" s="412"/>
      <c r="AKC542" s="412"/>
      <c r="AKD542" s="412"/>
      <c r="AKE542" s="412"/>
      <c r="AKF542" s="412"/>
      <c r="AKG542" s="412"/>
      <c r="AKH542" s="412"/>
      <c r="AKI542" s="412"/>
      <c r="AKJ542" s="412"/>
      <c r="AKK542" s="412"/>
      <c r="AKL542" s="412"/>
      <c r="AKM542" s="412"/>
      <c r="AKN542" s="412"/>
      <c r="AKO542" s="412"/>
      <c r="AKP542" s="412"/>
      <c r="AKQ542" s="412"/>
      <c r="AKR542" s="412"/>
      <c r="AKS542" s="412"/>
      <c r="AKT542" s="412"/>
      <c r="AKU542" s="412"/>
      <c r="AKV542" s="412"/>
      <c r="AKW542" s="412"/>
      <c r="AKX542" s="412"/>
      <c r="AKY542" s="412"/>
      <c r="AKZ542" s="412"/>
      <c r="ALA542" s="412"/>
      <c r="ALB542" s="412"/>
      <c r="ALC542" s="412"/>
      <c r="ALD542" s="412"/>
      <c r="ALE542" s="412"/>
      <c r="ALF542" s="413"/>
      <c r="ALG542" s="413"/>
      <c r="ALH542" s="413"/>
      <c r="ALI542" s="413"/>
      <c r="ALJ542" s="413"/>
      <c r="ALK542" s="413"/>
      <c r="ALL542" s="413"/>
      <c r="ALM542" s="413"/>
      <c r="ALN542" s="413"/>
      <c r="ALO542" s="413"/>
      <c r="ALP542" s="413"/>
      <c r="ALQ542" s="413"/>
      <c r="ALR542" s="413"/>
      <c r="ALS542" s="413"/>
      <c r="ALT542" s="413"/>
      <c r="ALU542" s="413"/>
      <c r="ALV542" s="413"/>
      <c r="ALW542" s="413"/>
      <c r="ALX542" s="413"/>
      <c r="ALY542" s="413"/>
      <c r="ALZ542" s="413"/>
      <c r="AMA542" s="413"/>
      <c r="AMB542" s="413"/>
      <c r="AMC542" s="413"/>
      <c r="AMD542" s="414"/>
      <c r="AME542" s="414"/>
      <c r="AMF542" s="414"/>
      <c r="AMG542" s="414"/>
      <c r="AMH542" s="414"/>
      <c r="AMI542" s="413"/>
      <c r="AMJ542" s="413"/>
      <c r="AMK542" s="414"/>
      <c r="AML542" s="414"/>
      <c r="AMM542" s="413"/>
      <c r="AMN542" s="413"/>
      <c r="AMO542" s="414"/>
      <c r="AMP542" s="414"/>
      <c r="AMQ542" s="413"/>
      <c r="AMR542" s="413"/>
      <c r="AMS542" s="413"/>
      <c r="AMT542" s="413"/>
      <c r="AMU542" s="413"/>
      <c r="AMV542" s="413"/>
      <c r="AMW542" s="413"/>
      <c r="AMX542" s="414"/>
      <c r="AMY542" s="414"/>
      <c r="AMZ542" s="413"/>
      <c r="ANA542" s="413"/>
      <c r="ANB542" s="414"/>
      <c r="ANC542" s="414"/>
      <c r="AND542" s="413"/>
      <c r="ANE542" s="413"/>
      <c r="ANF542" s="413"/>
      <c r="ANG542" s="413"/>
      <c r="ANH542" s="413"/>
      <c r="ANI542" s="407"/>
      <c r="ANJ542" s="439"/>
      <c r="ANK542" s="413"/>
      <c r="ANL542" s="413"/>
      <c r="ANM542" s="413"/>
      <c r="ANN542" s="413"/>
      <c r="ANO542" s="413"/>
      <c r="ANP542" s="413"/>
      <c r="ANQ542" s="413"/>
      <c r="ANR542" s="412"/>
      <c r="ANS542" s="412"/>
      <c r="ANT542" s="412"/>
      <c r="ANU542" s="412"/>
      <c r="ANV542" s="412"/>
      <c r="ANW542" s="412"/>
      <c r="ANX542" s="412"/>
      <c r="ANY542" s="412"/>
      <c r="ANZ542" s="412"/>
      <c r="AOA542" s="412"/>
      <c r="AOB542" s="412"/>
      <c r="AOC542" s="412"/>
      <c r="AOD542" s="412"/>
      <c r="AOE542" s="412"/>
      <c r="AOF542" s="412"/>
      <c r="AOG542" s="412"/>
      <c r="AOH542" s="412"/>
      <c r="AOI542" s="412"/>
      <c r="AOJ542" s="412"/>
      <c r="AOK542" s="412"/>
      <c r="AOL542" s="412"/>
      <c r="AOM542" s="412"/>
      <c r="AON542" s="412"/>
      <c r="AOO542" s="412"/>
      <c r="AOP542" s="412"/>
      <c r="AOQ542" s="412"/>
      <c r="AOR542" s="412"/>
      <c r="AOS542" s="412"/>
      <c r="AOT542" s="412"/>
      <c r="AOU542" s="412"/>
      <c r="AOV542" s="412"/>
      <c r="AOW542" s="412"/>
      <c r="AOX542" s="412"/>
      <c r="AOY542" s="412"/>
      <c r="AOZ542" s="412"/>
      <c r="APA542" s="412"/>
      <c r="APB542" s="412"/>
      <c r="APC542" s="412"/>
      <c r="APD542" s="412"/>
      <c r="APE542" s="412"/>
      <c r="APF542" s="412"/>
      <c r="APG542" s="412"/>
      <c r="APH542" s="412"/>
      <c r="API542" s="412"/>
      <c r="APJ542" s="413"/>
      <c r="APK542" s="413"/>
      <c r="APL542" s="413"/>
      <c r="APM542" s="413"/>
      <c r="APN542" s="413"/>
      <c r="APO542" s="413"/>
      <c r="APP542" s="413"/>
      <c r="APQ542" s="413"/>
      <c r="APR542" s="413"/>
      <c r="APS542" s="413"/>
      <c r="APT542" s="413"/>
      <c r="APU542" s="413"/>
      <c r="APV542" s="413"/>
      <c r="APW542" s="413"/>
      <c r="APX542" s="413"/>
      <c r="APY542" s="413"/>
      <c r="APZ542" s="413"/>
      <c r="AQA542" s="413"/>
      <c r="AQB542" s="413"/>
      <c r="AQC542" s="413"/>
      <c r="AQD542" s="413"/>
      <c r="AQE542" s="413"/>
      <c r="AQF542" s="413"/>
      <c r="AQG542" s="413"/>
      <c r="AQH542" s="414"/>
      <c r="AQI542" s="414"/>
      <c r="AQJ542" s="414"/>
      <c r="AQK542" s="414"/>
      <c r="AQL542" s="414"/>
      <c r="AQM542" s="413"/>
      <c r="AQN542" s="413"/>
      <c r="AQO542" s="414"/>
      <c r="AQP542" s="414"/>
      <c r="AQQ542" s="413"/>
      <c r="AQR542" s="413"/>
      <c r="AQS542" s="414"/>
      <c r="AQT542" s="414"/>
      <c r="AQU542" s="413"/>
      <c r="AQV542" s="413"/>
      <c r="AQW542" s="413"/>
      <c r="AQX542" s="413"/>
      <c r="AQY542" s="413"/>
      <c r="AQZ542" s="413"/>
      <c r="ARA542" s="413"/>
      <c r="ARB542" s="414"/>
      <c r="ARC542" s="414"/>
      <c r="ARD542" s="413"/>
      <c r="ARE542" s="413"/>
      <c r="ARF542" s="414"/>
      <c r="ARG542" s="414"/>
      <c r="ARH542" s="413"/>
      <c r="ARI542" s="413"/>
      <c r="ARJ542" s="413"/>
      <c r="ARK542" s="413"/>
      <c r="ARL542" s="413"/>
      <c r="ARM542" s="407"/>
      <c r="ARN542" s="439"/>
      <c r="ARO542" s="413"/>
      <c r="ARP542" s="413"/>
      <c r="ARQ542" s="413"/>
      <c r="ARR542" s="413"/>
      <c r="ARS542" s="413"/>
      <c r="ART542" s="413"/>
      <c r="ARU542" s="413"/>
      <c r="ARV542" s="412"/>
      <c r="ARW542" s="412"/>
      <c r="ARX542" s="412"/>
      <c r="ARY542" s="412"/>
      <c r="ARZ542" s="412"/>
      <c r="ASA542" s="412"/>
      <c r="ASB542" s="412"/>
      <c r="ASC542" s="412"/>
      <c r="ASD542" s="412"/>
      <c r="ASE542" s="412"/>
      <c r="ASF542" s="412"/>
      <c r="ASG542" s="412"/>
      <c r="ASH542" s="412"/>
      <c r="ASI542" s="412"/>
      <c r="ASJ542" s="412"/>
      <c r="ASK542" s="412"/>
      <c r="ASL542" s="412"/>
      <c r="ASM542" s="412"/>
      <c r="ASN542" s="412"/>
      <c r="ASO542" s="412"/>
      <c r="ASP542" s="412"/>
      <c r="ASQ542" s="412"/>
      <c r="ASR542" s="412"/>
      <c r="ASS542" s="412"/>
      <c r="AST542" s="412"/>
      <c r="ASU542" s="412"/>
      <c r="ASV542" s="412"/>
      <c r="ASW542" s="412"/>
      <c r="ASX542" s="412"/>
      <c r="ASY542" s="412"/>
      <c r="ASZ542" s="412"/>
      <c r="ATA542" s="412"/>
      <c r="ATB542" s="412"/>
      <c r="ATC542" s="412"/>
      <c r="ATD542" s="412"/>
      <c r="ATE542" s="412"/>
      <c r="ATF542" s="412"/>
      <c r="ATG542" s="412"/>
      <c r="ATH542" s="412"/>
      <c r="ATI542" s="412"/>
      <c r="ATJ542" s="412"/>
      <c r="ATK542" s="412"/>
      <c r="ATL542" s="412"/>
      <c r="ATM542" s="412"/>
      <c r="ATN542" s="413"/>
      <c r="ATO542" s="413"/>
      <c r="ATP542" s="413"/>
      <c r="ATQ542" s="413"/>
      <c r="ATR542" s="413"/>
      <c r="ATS542" s="413"/>
      <c r="ATT542" s="413"/>
      <c r="ATU542" s="413"/>
      <c r="ATV542" s="413"/>
      <c r="ATW542" s="413"/>
      <c r="ATX542" s="413"/>
      <c r="ATY542" s="413"/>
      <c r="ATZ542" s="413"/>
      <c r="AUA542" s="413"/>
      <c r="AUB542" s="413"/>
      <c r="AUC542" s="413"/>
      <c r="AUD542" s="413"/>
      <c r="AUE542" s="413"/>
      <c r="AUF542" s="413"/>
      <c r="AUG542" s="413"/>
      <c r="AUH542" s="413"/>
      <c r="AUI542" s="413"/>
      <c r="AUJ542" s="413"/>
      <c r="AUK542" s="413"/>
      <c r="AUL542" s="414"/>
      <c r="AUM542" s="414"/>
      <c r="AUN542" s="414"/>
      <c r="AUO542" s="414"/>
      <c r="AUP542" s="414"/>
      <c r="AUQ542" s="413"/>
      <c r="AUR542" s="413"/>
      <c r="AUS542" s="414"/>
      <c r="AUT542" s="414"/>
      <c r="AUU542" s="413"/>
      <c r="AUV542" s="413"/>
      <c r="AUW542" s="414"/>
      <c r="AUX542" s="414"/>
      <c r="AUY542" s="413"/>
      <c r="AUZ542" s="413"/>
      <c r="AVA542" s="413"/>
      <c r="AVB542" s="413"/>
      <c r="AVC542" s="413"/>
      <c r="AVD542" s="413"/>
      <c r="AVE542" s="413"/>
      <c r="AVF542" s="414"/>
      <c r="AVG542" s="414"/>
      <c r="AVH542" s="413"/>
      <c r="AVI542" s="413"/>
      <c r="AVJ542" s="414"/>
      <c r="AVK542" s="414"/>
      <c r="AVL542" s="413"/>
      <c r="AVM542" s="413"/>
      <c r="AVN542" s="413"/>
      <c r="AVO542" s="413"/>
      <c r="AVP542" s="413"/>
      <c r="AVQ542" s="407"/>
      <c r="AVR542" s="439"/>
      <c r="AVS542" s="413"/>
      <c r="AVT542" s="413"/>
      <c r="AVU542" s="413"/>
      <c r="AVV542" s="413"/>
      <c r="AVW542" s="413"/>
      <c r="AVX542" s="413"/>
      <c r="AVY542" s="413"/>
      <c r="AVZ542" s="412"/>
      <c r="AWA542" s="412"/>
      <c r="AWB542" s="412"/>
      <c r="AWC542" s="412"/>
      <c r="AWD542" s="412"/>
      <c r="AWE542" s="412"/>
      <c r="AWF542" s="412"/>
      <c r="AWG542" s="412"/>
      <c r="AWH542" s="412"/>
      <c r="AWI542" s="412"/>
      <c r="AWJ542" s="412"/>
      <c r="AWK542" s="412"/>
      <c r="AWL542" s="412"/>
      <c r="AWM542" s="412"/>
      <c r="AWN542" s="412"/>
      <c r="AWO542" s="412"/>
      <c r="AWP542" s="412"/>
      <c r="AWQ542" s="412"/>
      <c r="AWR542" s="412"/>
      <c r="AWS542" s="412"/>
      <c r="AWT542" s="412"/>
      <c r="AWU542" s="412"/>
      <c r="AWV542" s="412"/>
      <c r="AWW542" s="412"/>
      <c r="AWX542" s="412"/>
      <c r="AWY542" s="412"/>
      <c r="AWZ542" s="412"/>
      <c r="AXA542" s="412"/>
      <c r="AXB542" s="412"/>
      <c r="AXC542" s="412"/>
      <c r="AXD542" s="412"/>
      <c r="AXE542" s="412"/>
      <c r="AXF542" s="412"/>
      <c r="AXG542" s="412"/>
      <c r="AXH542" s="412"/>
      <c r="AXI542" s="412"/>
      <c r="AXJ542" s="412"/>
      <c r="AXK542" s="412"/>
      <c r="AXL542" s="412"/>
      <c r="AXM542" s="412"/>
      <c r="AXN542" s="412"/>
      <c r="AXO542" s="412"/>
      <c r="AXP542" s="412"/>
      <c r="AXQ542" s="412"/>
      <c r="AXR542" s="413"/>
      <c r="AXS542" s="413"/>
      <c r="AXT542" s="413"/>
      <c r="AXU542" s="413"/>
      <c r="AXV542" s="413"/>
      <c r="AXW542" s="413"/>
      <c r="AXX542" s="413"/>
      <c r="AXY542" s="413"/>
      <c r="AXZ542" s="413"/>
      <c r="AYA542" s="413"/>
      <c r="AYB542" s="413"/>
      <c r="AYC542" s="413"/>
      <c r="AYD542" s="413"/>
      <c r="AYE542" s="413"/>
      <c r="AYF542" s="413"/>
      <c r="AYG542" s="413"/>
      <c r="AYH542" s="413"/>
      <c r="AYI542" s="413"/>
      <c r="AYJ542" s="413"/>
      <c r="AYK542" s="413"/>
      <c r="AYL542" s="413"/>
      <c r="AYM542" s="413"/>
      <c r="AYN542" s="413"/>
      <c r="AYO542" s="413"/>
      <c r="AYP542" s="414"/>
      <c r="AYQ542" s="414"/>
      <c r="AYR542" s="414"/>
      <c r="AYS542" s="414"/>
      <c r="AYT542" s="414"/>
      <c r="AYU542" s="413"/>
      <c r="AYV542" s="413"/>
      <c r="AYW542" s="414"/>
      <c r="AYX542" s="414"/>
      <c r="AYY542" s="413"/>
      <c r="AYZ542" s="413"/>
      <c r="AZA542" s="414"/>
      <c r="AZB542" s="414"/>
      <c r="AZC542" s="413"/>
      <c r="AZD542" s="413"/>
      <c r="AZE542" s="413"/>
      <c r="AZF542" s="413"/>
      <c r="AZG542" s="413"/>
      <c r="AZH542" s="413"/>
      <c r="AZI542" s="413"/>
      <c r="AZJ542" s="414"/>
      <c r="AZK542" s="414"/>
      <c r="AZL542" s="413"/>
      <c r="AZM542" s="413"/>
      <c r="AZN542" s="414"/>
      <c r="AZO542" s="414"/>
      <c r="AZP542" s="413"/>
      <c r="AZQ542" s="413"/>
      <c r="AZR542" s="413"/>
      <c r="AZS542" s="413"/>
      <c r="AZT542" s="413"/>
      <c r="AZU542" s="407"/>
      <c r="AZV542" s="439"/>
      <c r="AZW542" s="413"/>
      <c r="AZX542" s="413"/>
      <c r="AZY542" s="413"/>
      <c r="AZZ542" s="413"/>
      <c r="BAA542" s="413"/>
      <c r="BAB542" s="413"/>
      <c r="BAC542" s="413"/>
      <c r="BAD542" s="412"/>
      <c r="BAE542" s="412"/>
      <c r="BAF542" s="412"/>
      <c r="BAG542" s="412"/>
      <c r="BAH542" s="412"/>
      <c r="BAI542" s="412"/>
      <c r="BAJ542" s="412"/>
      <c r="BAK542" s="412"/>
      <c r="BAL542" s="412"/>
      <c r="BAM542" s="412"/>
      <c r="BAN542" s="412"/>
      <c r="BAO542" s="412"/>
      <c r="BAP542" s="412"/>
      <c r="BAQ542" s="412"/>
      <c r="BAR542" s="412"/>
      <c r="BAS542" s="412"/>
      <c r="BAT542" s="412"/>
      <c r="BAU542" s="412"/>
      <c r="BAV542" s="412"/>
      <c r="BAW542" s="412"/>
      <c r="BAX542" s="412"/>
      <c r="BAY542" s="412"/>
      <c r="BAZ542" s="412"/>
      <c r="BBA542" s="412"/>
      <c r="BBB542" s="412"/>
      <c r="BBC542" s="412"/>
      <c r="BBD542" s="412"/>
      <c r="BBE542" s="412"/>
      <c r="BBF542" s="412"/>
      <c r="BBG542" s="412"/>
      <c r="BBH542" s="412"/>
      <c r="BBI542" s="412"/>
      <c r="BBJ542" s="412"/>
      <c r="BBK542" s="412"/>
      <c r="BBL542" s="412"/>
      <c r="BBM542" s="412"/>
      <c r="BBN542" s="412"/>
      <c r="BBO542" s="412"/>
      <c r="BBP542" s="412"/>
      <c r="BBQ542" s="412"/>
      <c r="BBR542" s="412"/>
      <c r="BBS542" s="412"/>
      <c r="BBT542" s="412"/>
      <c r="BBU542" s="412"/>
      <c r="BBV542" s="413"/>
      <c r="BBW542" s="413"/>
      <c r="BBX542" s="413"/>
      <c r="BBY542" s="413"/>
      <c r="BBZ542" s="413"/>
      <c r="BCA542" s="413"/>
      <c r="BCB542" s="413"/>
      <c r="BCC542" s="413"/>
      <c r="BCD542" s="413"/>
      <c r="BCE542" s="413"/>
      <c r="BCF542" s="413"/>
      <c r="BCG542" s="413"/>
      <c r="BCH542" s="413"/>
      <c r="BCI542" s="413"/>
      <c r="BCJ542" s="413"/>
      <c r="BCK542" s="413"/>
      <c r="BCL542" s="413"/>
      <c r="BCM542" s="413"/>
      <c r="BCN542" s="413"/>
      <c r="BCO542" s="413"/>
      <c r="BCP542" s="413"/>
      <c r="BCQ542" s="413"/>
      <c r="BCR542" s="413"/>
      <c r="BCS542" s="413"/>
      <c r="BCT542" s="414"/>
      <c r="BCU542" s="414"/>
      <c r="BCV542" s="414"/>
      <c r="BCW542" s="414"/>
      <c r="BCX542" s="414"/>
      <c r="BCY542" s="413"/>
      <c r="BCZ542" s="413"/>
      <c r="BDA542" s="414"/>
      <c r="BDB542" s="414"/>
      <c r="BDC542" s="413"/>
      <c r="BDD542" s="413"/>
      <c r="BDE542" s="414"/>
      <c r="BDF542" s="414"/>
      <c r="BDG542" s="413"/>
      <c r="BDH542" s="413"/>
      <c r="BDI542" s="413"/>
      <c r="BDJ542" s="413"/>
      <c r="BDK542" s="413"/>
      <c r="BDL542" s="413"/>
      <c r="BDM542" s="413"/>
      <c r="BDN542" s="414"/>
      <c r="BDO542" s="414"/>
      <c r="BDP542" s="413"/>
      <c r="BDQ542" s="413"/>
      <c r="BDR542" s="414"/>
      <c r="BDS542" s="414"/>
      <c r="BDT542" s="413"/>
      <c r="BDU542" s="413"/>
      <c r="BDV542" s="413"/>
      <c r="BDW542" s="413"/>
      <c r="BDX542" s="413"/>
      <c r="BDY542" s="407"/>
      <c r="BDZ542" s="439"/>
      <c r="BEA542" s="413"/>
      <c r="BEB542" s="413"/>
      <c r="BEC542" s="413"/>
      <c r="BED542" s="413"/>
      <c r="BEE542" s="413"/>
      <c r="BEF542" s="413"/>
      <c r="BEG542" s="413"/>
      <c r="BEH542" s="412"/>
      <c r="BEI542" s="412"/>
      <c r="BEJ542" s="412"/>
      <c r="BEK542" s="412"/>
      <c r="BEL542" s="412"/>
      <c r="BEM542" s="412"/>
      <c r="BEN542" s="412"/>
      <c r="BEO542" s="412"/>
      <c r="BEP542" s="412"/>
      <c r="BEQ542" s="412"/>
      <c r="BER542" s="412"/>
      <c r="BES542" s="412"/>
      <c r="BET542" s="412"/>
      <c r="BEU542" s="412"/>
      <c r="BEV542" s="412"/>
      <c r="BEW542" s="412"/>
      <c r="BEX542" s="412"/>
      <c r="BEY542" s="412"/>
      <c r="BEZ542" s="412"/>
      <c r="BFA542" s="412"/>
      <c r="BFB542" s="412"/>
      <c r="BFC542" s="412"/>
      <c r="BFD542" s="412"/>
      <c r="BFE542" s="412"/>
      <c r="BFF542" s="412"/>
      <c r="BFG542" s="412"/>
      <c r="BFH542" s="412"/>
      <c r="BFI542" s="412"/>
      <c r="BFJ542" s="412"/>
      <c r="BFK542" s="412"/>
      <c r="BFL542" s="412"/>
      <c r="BFM542" s="412"/>
      <c r="BFN542" s="412"/>
      <c r="BFO542" s="412"/>
      <c r="BFP542" s="412"/>
      <c r="BFQ542" s="412"/>
      <c r="BFR542" s="412"/>
      <c r="BFS542" s="412"/>
      <c r="BFT542" s="412"/>
      <c r="BFU542" s="412"/>
      <c r="BFV542" s="412"/>
      <c r="BFW542" s="412"/>
      <c r="BFX542" s="412"/>
      <c r="BFY542" s="412"/>
      <c r="BFZ542" s="413"/>
      <c r="BGA542" s="413"/>
      <c r="BGB542" s="413"/>
      <c r="BGC542" s="413"/>
      <c r="BGD542" s="413"/>
      <c r="BGE542" s="413"/>
      <c r="BGF542" s="413"/>
      <c r="BGG542" s="413"/>
      <c r="BGH542" s="413"/>
      <c r="BGI542" s="413"/>
      <c r="BGJ542" s="413"/>
      <c r="BGK542" s="413"/>
      <c r="BGL542" s="413"/>
      <c r="BGM542" s="413"/>
      <c r="BGN542" s="413"/>
      <c r="BGO542" s="413"/>
      <c r="BGP542" s="413"/>
      <c r="BGQ542" s="413"/>
      <c r="BGR542" s="413"/>
      <c r="BGS542" s="413"/>
      <c r="BGT542" s="413"/>
      <c r="BGU542" s="413"/>
      <c r="BGV542" s="413"/>
      <c r="BGW542" s="413"/>
      <c r="BGX542" s="414"/>
      <c r="BGY542" s="414"/>
      <c r="BGZ542" s="414"/>
      <c r="BHA542" s="414"/>
      <c r="BHB542" s="414"/>
      <c r="BHC542" s="413"/>
      <c r="BHD542" s="413"/>
      <c r="BHE542" s="414"/>
      <c r="BHF542" s="414"/>
      <c r="BHG542" s="413"/>
      <c r="BHH542" s="413"/>
      <c r="BHI542" s="414"/>
      <c r="BHJ542" s="414"/>
      <c r="BHK542" s="413"/>
      <c r="BHL542" s="413"/>
      <c r="BHM542" s="413"/>
      <c r="BHN542" s="413"/>
      <c r="BHO542" s="413"/>
      <c r="BHP542" s="413"/>
      <c r="BHQ542" s="413"/>
      <c r="BHR542" s="414"/>
      <c r="BHS542" s="414"/>
      <c r="BHT542" s="413"/>
      <c r="BHU542" s="413"/>
      <c r="BHV542" s="414"/>
      <c r="BHW542" s="414"/>
      <c r="BHX542" s="413"/>
      <c r="BHY542" s="413"/>
      <c r="BHZ542" s="413"/>
      <c r="BIA542" s="413"/>
      <c r="BIB542" s="413"/>
      <c r="BIC542" s="407"/>
      <c r="BID542" s="439"/>
      <c r="BIE542" s="413"/>
      <c r="BIF542" s="413"/>
      <c r="BIG542" s="413"/>
      <c r="BIH542" s="413"/>
      <c r="BII542" s="413"/>
      <c r="BIJ542" s="413"/>
      <c r="BIK542" s="413"/>
      <c r="BIL542" s="412"/>
      <c r="BIM542" s="412"/>
      <c r="BIN542" s="412"/>
      <c r="BIO542" s="412"/>
      <c r="BIP542" s="412"/>
      <c r="BIQ542" s="412"/>
      <c r="BIR542" s="412"/>
      <c r="BIS542" s="412"/>
      <c r="BIT542" s="412"/>
      <c r="BIU542" s="412"/>
      <c r="BIV542" s="412"/>
      <c r="BIW542" s="412"/>
      <c r="BIX542" s="412"/>
      <c r="BIY542" s="412"/>
      <c r="BIZ542" s="412"/>
      <c r="BJA542" s="412"/>
      <c r="BJB542" s="412"/>
      <c r="BJC542" s="412"/>
      <c r="BJD542" s="412"/>
      <c r="BJE542" s="412"/>
      <c r="BJF542" s="412"/>
      <c r="BJG542" s="412"/>
      <c r="BJH542" s="412"/>
      <c r="BJI542" s="412"/>
      <c r="BJJ542" s="412"/>
      <c r="BJK542" s="412"/>
      <c r="BJL542" s="412"/>
      <c r="BJM542" s="412"/>
      <c r="BJN542" s="412"/>
      <c r="BJO542" s="412"/>
      <c r="BJP542" s="412"/>
      <c r="BJQ542" s="412"/>
      <c r="BJR542" s="412"/>
      <c r="BJS542" s="412"/>
      <c r="BJT542" s="412"/>
      <c r="BJU542" s="412"/>
      <c r="BJV542" s="412"/>
      <c r="BJW542" s="412"/>
      <c r="BJX542" s="412"/>
      <c r="BJY542" s="412"/>
      <c r="BJZ542" s="412"/>
      <c r="BKA542" s="412"/>
      <c r="BKB542" s="412"/>
      <c r="BKC542" s="412"/>
      <c r="BKD542" s="413"/>
      <c r="BKE542" s="413"/>
      <c r="BKF542" s="413"/>
      <c r="BKG542" s="413"/>
      <c r="BKH542" s="413"/>
      <c r="BKI542" s="413"/>
      <c r="BKJ542" s="413"/>
      <c r="BKK542" s="413"/>
      <c r="BKL542" s="413"/>
      <c r="BKM542" s="413"/>
      <c r="BKN542" s="413"/>
      <c r="BKO542" s="413"/>
      <c r="BKP542" s="413"/>
      <c r="BKQ542" s="413"/>
      <c r="BKR542" s="413"/>
      <c r="BKS542" s="413"/>
      <c r="BKT542" s="413"/>
      <c r="BKU542" s="413"/>
      <c r="BKV542" s="413"/>
      <c r="BKW542" s="413"/>
      <c r="BKX542" s="413"/>
      <c r="BKY542" s="413"/>
      <c r="BKZ542" s="413"/>
      <c r="BLA542" s="413"/>
      <c r="BLB542" s="414"/>
      <c r="BLC542" s="414"/>
      <c r="BLD542" s="414"/>
      <c r="BLE542" s="414"/>
      <c r="BLF542" s="414"/>
      <c r="BLG542" s="413"/>
      <c r="BLH542" s="413"/>
      <c r="BLI542" s="414"/>
      <c r="BLJ542" s="414"/>
      <c r="BLK542" s="413"/>
      <c r="BLL542" s="413"/>
      <c r="BLM542" s="414"/>
      <c r="BLN542" s="414"/>
      <c r="BLO542" s="413"/>
      <c r="BLP542" s="413"/>
      <c r="BLQ542" s="413"/>
      <c r="BLR542" s="413"/>
      <c r="BLS542" s="413"/>
      <c r="BLT542" s="413"/>
      <c r="BLU542" s="413"/>
      <c r="BLV542" s="414"/>
      <c r="BLW542" s="414"/>
      <c r="BLX542" s="413"/>
      <c r="BLY542" s="413"/>
      <c r="BLZ542" s="414"/>
      <c r="BMA542" s="414"/>
      <c r="BMB542" s="413"/>
      <c r="BMC542" s="413"/>
      <c r="BMD542" s="413"/>
      <c r="BME542" s="413"/>
      <c r="BMF542" s="413"/>
      <c r="BMG542" s="407"/>
      <c r="BMH542" s="439"/>
      <c r="BMI542" s="413"/>
      <c r="BMJ542" s="413"/>
      <c r="BMK542" s="413"/>
      <c r="BML542" s="413"/>
      <c r="BMM542" s="413"/>
      <c r="BMN542" s="413"/>
      <c r="BMO542" s="413"/>
      <c r="BMP542" s="412"/>
      <c r="BMQ542" s="412"/>
      <c r="BMR542" s="412"/>
      <c r="BMS542" s="412"/>
      <c r="BMT542" s="412"/>
      <c r="BMU542" s="412"/>
      <c r="BMV542" s="412"/>
      <c r="BMW542" s="412"/>
      <c r="BMX542" s="412"/>
      <c r="BMY542" s="412"/>
      <c r="BMZ542" s="412"/>
      <c r="BNA542" s="412"/>
      <c r="BNB542" s="412"/>
      <c r="BNC542" s="412"/>
      <c r="BND542" s="412"/>
      <c r="BNE542" s="412"/>
      <c r="BNF542" s="412"/>
      <c r="BNG542" s="412"/>
      <c r="BNH542" s="412"/>
      <c r="BNI542" s="412"/>
      <c r="BNJ542" s="412"/>
      <c r="BNK542" s="412"/>
      <c r="BNL542" s="412"/>
      <c r="BNM542" s="412"/>
      <c r="BNN542" s="412"/>
      <c r="BNO542" s="412"/>
      <c r="BNP542" s="412"/>
      <c r="BNQ542" s="412"/>
      <c r="BNR542" s="412"/>
      <c r="BNS542" s="412"/>
      <c r="BNT542" s="412"/>
      <c r="BNU542" s="412"/>
      <c r="BNV542" s="412"/>
      <c r="BNW542" s="412"/>
      <c r="BNX542" s="412"/>
      <c r="BNY542" s="412"/>
      <c r="BNZ542" s="412"/>
      <c r="BOA542" s="412"/>
      <c r="BOB542" s="412"/>
      <c r="BOC542" s="412"/>
      <c r="BOD542" s="412"/>
      <c r="BOE542" s="412"/>
      <c r="BOF542" s="412"/>
      <c r="BOG542" s="412"/>
      <c r="BOH542" s="413"/>
      <c r="BOI542" s="413"/>
      <c r="BOJ542" s="413"/>
      <c r="BOK542" s="413"/>
      <c r="BOL542" s="413"/>
      <c r="BOM542" s="413"/>
      <c r="BON542" s="413"/>
      <c r="BOO542" s="413"/>
      <c r="BOP542" s="413"/>
      <c r="BOQ542" s="413"/>
      <c r="BOR542" s="413"/>
      <c r="BOS542" s="413"/>
      <c r="BOT542" s="413"/>
      <c r="BOU542" s="413"/>
      <c r="BOV542" s="413"/>
      <c r="BOW542" s="413"/>
      <c r="BOX542" s="413"/>
      <c r="BOY542" s="413"/>
      <c r="BOZ542" s="413"/>
      <c r="BPA542" s="413"/>
      <c r="BPB542" s="413"/>
      <c r="BPC542" s="413"/>
      <c r="BPD542" s="413"/>
      <c r="BPE542" s="413"/>
      <c r="BPF542" s="414"/>
      <c r="BPG542" s="414"/>
      <c r="BPH542" s="414"/>
      <c r="BPI542" s="414"/>
      <c r="BPJ542" s="414"/>
      <c r="BPK542" s="413"/>
      <c r="BPL542" s="413"/>
      <c r="BPM542" s="414"/>
      <c r="BPN542" s="414"/>
      <c r="BPO542" s="413"/>
      <c r="BPP542" s="413"/>
      <c r="BPQ542" s="414"/>
      <c r="BPR542" s="414"/>
      <c r="BPS542" s="413"/>
      <c r="BPT542" s="413"/>
      <c r="BPU542" s="413"/>
      <c r="BPV542" s="413"/>
      <c r="BPW542" s="413"/>
      <c r="BPX542" s="413"/>
      <c r="BPY542" s="413"/>
      <c r="BPZ542" s="414"/>
      <c r="BQA542" s="414"/>
      <c r="BQB542" s="413"/>
      <c r="BQC542" s="413"/>
      <c r="BQD542" s="414"/>
      <c r="BQE542" s="414"/>
      <c r="BQF542" s="413"/>
      <c r="BQG542" s="413"/>
      <c r="BQH542" s="413"/>
      <c r="BQI542" s="413"/>
      <c r="BQJ542" s="413"/>
      <c r="BQK542" s="407"/>
      <c r="BQL542" s="439"/>
      <c r="BQM542" s="413"/>
      <c r="BQN542" s="413"/>
      <c r="BQO542" s="413"/>
      <c r="BQP542" s="413"/>
      <c r="BQQ542" s="413"/>
      <c r="BQR542" s="413"/>
      <c r="BQS542" s="413"/>
      <c r="BQT542" s="412"/>
      <c r="BQU542" s="412"/>
      <c r="BQV542" s="412"/>
      <c r="BQW542" s="412"/>
      <c r="BQX542" s="412"/>
      <c r="BQY542" s="412"/>
      <c r="BQZ542" s="412"/>
      <c r="BRA542" s="412"/>
      <c r="BRB542" s="412"/>
      <c r="BRC542" s="412"/>
      <c r="BRD542" s="412"/>
      <c r="BRE542" s="412"/>
      <c r="BRF542" s="412"/>
      <c r="BRG542" s="412"/>
      <c r="BRH542" s="412"/>
      <c r="BRI542" s="412"/>
      <c r="BRJ542" s="412"/>
      <c r="BRK542" s="412"/>
      <c r="BRL542" s="412"/>
      <c r="BRM542" s="412"/>
      <c r="BRN542" s="412"/>
      <c r="BRO542" s="412"/>
      <c r="BRP542" s="412"/>
      <c r="BRQ542" s="412"/>
      <c r="BRR542" s="412"/>
      <c r="BRS542" s="412"/>
      <c r="BRT542" s="412"/>
      <c r="BRU542" s="412"/>
      <c r="BRV542" s="412"/>
      <c r="BRW542" s="412"/>
      <c r="BRX542" s="412"/>
      <c r="BRY542" s="412"/>
      <c r="BRZ542" s="412"/>
      <c r="BSA542" s="412"/>
      <c r="BSB542" s="412"/>
      <c r="BSC542" s="412"/>
      <c r="BSD542" s="412"/>
      <c r="BSE542" s="412"/>
      <c r="BSF542" s="412"/>
      <c r="BSG542" s="412"/>
      <c r="BSH542" s="412"/>
      <c r="BSI542" s="412"/>
      <c r="BSJ542" s="412"/>
      <c r="BSK542" s="412"/>
      <c r="BSL542" s="413"/>
      <c r="BSM542" s="413"/>
      <c r="BSN542" s="413"/>
      <c r="BSO542" s="413"/>
      <c r="BSP542" s="413"/>
      <c r="BSQ542" s="413"/>
      <c r="BSR542" s="413"/>
      <c r="BSS542" s="413"/>
      <c r="BST542" s="413"/>
      <c r="BSU542" s="413"/>
      <c r="BSV542" s="413"/>
      <c r="BSW542" s="413"/>
      <c r="BSX542" s="413"/>
      <c r="BSY542" s="413"/>
      <c r="BSZ542" s="413"/>
      <c r="BTA542" s="413"/>
      <c r="BTB542" s="413"/>
      <c r="BTC542" s="413"/>
      <c r="BTD542" s="413"/>
      <c r="BTE542" s="413"/>
      <c r="BTF542" s="413"/>
      <c r="BTG542" s="413"/>
      <c r="BTH542" s="413"/>
      <c r="BTI542" s="413"/>
      <c r="BTJ542" s="414"/>
      <c r="BTK542" s="414"/>
      <c r="BTL542" s="414"/>
      <c r="BTM542" s="414"/>
      <c r="BTN542" s="414"/>
      <c r="BTO542" s="413"/>
      <c r="BTP542" s="413"/>
      <c r="BTQ542" s="414"/>
      <c r="BTR542" s="414"/>
      <c r="BTS542" s="413"/>
      <c r="BTT542" s="413"/>
      <c r="BTU542" s="414"/>
      <c r="BTV542" s="414"/>
      <c r="BTW542" s="413"/>
      <c r="BTX542" s="413"/>
      <c r="BTY542" s="413"/>
      <c r="BTZ542" s="413"/>
      <c r="BUA542" s="413"/>
      <c r="BUB542" s="413"/>
      <c r="BUC542" s="413"/>
      <c r="BUD542" s="414"/>
      <c r="BUE542" s="414"/>
      <c r="BUF542" s="413"/>
      <c r="BUG542" s="413"/>
      <c r="BUH542" s="414"/>
      <c r="BUI542" s="414"/>
      <c r="BUJ542" s="413"/>
      <c r="BUK542" s="413"/>
      <c r="BUL542" s="413"/>
      <c r="BUM542" s="413"/>
      <c r="BUN542" s="413"/>
      <c r="BUO542" s="407"/>
      <c r="BUP542" s="439"/>
      <c r="BUQ542" s="413"/>
      <c r="BUR542" s="413"/>
      <c r="BUS542" s="413"/>
      <c r="BUT542" s="413"/>
      <c r="BUU542" s="413"/>
      <c r="BUV542" s="413"/>
      <c r="BUW542" s="413"/>
      <c r="BUX542" s="412"/>
      <c r="BUY542" s="412"/>
      <c r="BUZ542" s="412"/>
      <c r="BVA542" s="412"/>
      <c r="BVB542" s="412"/>
      <c r="BVC542" s="412"/>
      <c r="BVD542" s="412"/>
      <c r="BVE542" s="412"/>
      <c r="BVF542" s="412"/>
      <c r="BVG542" s="412"/>
      <c r="BVH542" s="412"/>
      <c r="BVI542" s="412"/>
      <c r="BVJ542" s="412"/>
      <c r="BVK542" s="412"/>
      <c r="BVL542" s="412"/>
      <c r="BVM542" s="412"/>
      <c r="BVN542" s="412"/>
      <c r="BVO542" s="412"/>
      <c r="BVP542" s="412"/>
      <c r="BVQ542" s="412"/>
      <c r="BVR542" s="412"/>
      <c r="BVS542" s="412"/>
      <c r="BVT542" s="412"/>
      <c r="BVU542" s="412"/>
      <c r="BVV542" s="412"/>
      <c r="BVW542" s="412"/>
      <c r="BVX542" s="412"/>
      <c r="BVY542" s="412"/>
      <c r="BVZ542" s="412"/>
      <c r="BWA542" s="412"/>
      <c r="BWB542" s="412"/>
      <c r="BWC542" s="412"/>
      <c r="BWD542" s="412"/>
      <c r="BWE542" s="412"/>
      <c r="BWF542" s="412"/>
      <c r="BWG542" s="412"/>
      <c r="BWH542" s="412"/>
      <c r="BWI542" s="412"/>
      <c r="BWJ542" s="412"/>
      <c r="BWK542" s="412"/>
      <c r="BWL542" s="412"/>
      <c r="BWM542" s="412"/>
      <c r="BWN542" s="412"/>
      <c r="BWO542" s="412"/>
      <c r="BWP542" s="413"/>
      <c r="BWQ542" s="413"/>
      <c r="BWR542" s="413"/>
      <c r="BWS542" s="413"/>
      <c r="BWT542" s="413"/>
      <c r="BWU542" s="413"/>
      <c r="BWV542" s="413"/>
      <c r="BWW542" s="413"/>
      <c r="BWX542" s="413"/>
      <c r="BWY542" s="413"/>
      <c r="BWZ542" s="413"/>
      <c r="BXA542" s="413"/>
      <c r="BXB542" s="413"/>
      <c r="BXC542" s="413"/>
      <c r="BXD542" s="413"/>
      <c r="BXE542" s="413"/>
      <c r="BXF542" s="413"/>
      <c r="BXG542" s="413"/>
      <c r="BXH542" s="413"/>
      <c r="BXI542" s="413"/>
      <c r="BXJ542" s="413"/>
      <c r="BXK542" s="413"/>
      <c r="BXL542" s="413"/>
      <c r="BXM542" s="413"/>
      <c r="BXN542" s="414"/>
      <c r="BXO542" s="414"/>
      <c r="BXP542" s="414"/>
      <c r="BXQ542" s="414"/>
      <c r="BXR542" s="414"/>
      <c r="BXS542" s="413"/>
      <c r="BXT542" s="413"/>
      <c r="BXU542" s="414"/>
      <c r="BXV542" s="414"/>
      <c r="BXW542" s="413"/>
      <c r="BXX542" s="413"/>
      <c r="BXY542" s="414"/>
      <c r="BXZ542" s="414"/>
      <c r="BYA542" s="413"/>
      <c r="BYB542" s="413"/>
      <c r="BYC542" s="413"/>
      <c r="BYD542" s="413"/>
      <c r="BYE542" s="413"/>
      <c r="BYF542" s="413"/>
      <c r="BYG542" s="413"/>
      <c r="BYH542" s="414"/>
      <c r="BYI542" s="414"/>
      <c r="BYJ542" s="413"/>
      <c r="BYK542" s="413"/>
      <c r="BYL542" s="414"/>
      <c r="BYM542" s="414"/>
      <c r="BYN542" s="413"/>
      <c r="BYO542" s="413"/>
      <c r="BYP542" s="413"/>
      <c r="BYQ542" s="413"/>
      <c r="BYR542" s="413"/>
      <c r="BYS542" s="407"/>
      <c r="BYT542" s="439"/>
      <c r="BYU542" s="413"/>
      <c r="BYV542" s="413"/>
      <c r="BYW542" s="413"/>
      <c r="BYX542" s="413"/>
      <c r="BYY542" s="413"/>
      <c r="BYZ542" s="413"/>
      <c r="BZA542" s="413"/>
      <c r="BZB542" s="412"/>
      <c r="BZC542" s="412"/>
      <c r="BZD542" s="412"/>
      <c r="BZE542" s="412"/>
      <c r="BZF542" s="412"/>
      <c r="BZG542" s="412"/>
      <c r="BZH542" s="412"/>
      <c r="BZI542" s="412"/>
      <c r="BZJ542" s="412"/>
      <c r="BZK542" s="412"/>
      <c r="BZL542" s="412"/>
      <c r="BZM542" s="412"/>
      <c r="BZN542" s="412"/>
      <c r="BZO542" s="412"/>
      <c r="BZP542" s="412"/>
      <c r="BZQ542" s="412"/>
      <c r="BZR542" s="412"/>
      <c r="BZS542" s="412"/>
      <c r="BZT542" s="412"/>
      <c r="BZU542" s="412"/>
      <c r="BZV542" s="412"/>
      <c r="BZW542" s="412"/>
      <c r="BZX542" s="412"/>
      <c r="BZY542" s="412"/>
      <c r="BZZ542" s="412"/>
      <c r="CAA542" s="412"/>
      <c r="CAB542" s="412"/>
      <c r="CAC542" s="412"/>
      <c r="CAD542" s="412"/>
      <c r="CAE542" s="412"/>
      <c r="CAF542" s="412"/>
      <c r="CAG542" s="412"/>
      <c r="CAH542" s="412"/>
      <c r="CAI542" s="412"/>
      <c r="CAJ542" s="412"/>
      <c r="CAK542" s="412"/>
      <c r="CAL542" s="412"/>
      <c r="CAM542" s="412"/>
      <c r="CAN542" s="412"/>
      <c r="CAO542" s="412"/>
      <c r="CAP542" s="412"/>
      <c r="CAQ542" s="412"/>
      <c r="CAR542" s="412"/>
      <c r="CAS542" s="412"/>
      <c r="CAT542" s="413"/>
      <c r="CAU542" s="413"/>
      <c r="CAV542" s="413"/>
      <c r="CAW542" s="413"/>
      <c r="CAX542" s="413"/>
      <c r="CAY542" s="413"/>
      <c r="CAZ542" s="413"/>
      <c r="CBA542" s="413"/>
      <c r="CBB542" s="413"/>
      <c r="CBC542" s="413"/>
      <c r="CBD542" s="413"/>
      <c r="CBE542" s="413"/>
      <c r="CBF542" s="413"/>
      <c r="CBG542" s="413"/>
      <c r="CBH542" s="413"/>
      <c r="CBI542" s="413"/>
      <c r="CBJ542" s="413"/>
      <c r="CBK542" s="413"/>
      <c r="CBL542" s="413"/>
      <c r="CBM542" s="413"/>
      <c r="CBN542" s="413"/>
      <c r="CBO542" s="413"/>
      <c r="CBP542" s="413"/>
      <c r="CBQ542" s="413"/>
      <c r="CBR542" s="414"/>
      <c r="CBS542" s="414"/>
      <c r="CBT542" s="414"/>
      <c r="CBU542" s="414"/>
      <c r="CBV542" s="414"/>
      <c r="CBW542" s="413"/>
      <c r="CBX542" s="413"/>
      <c r="CBY542" s="414"/>
      <c r="CBZ542" s="414"/>
      <c r="CCA542" s="413"/>
      <c r="CCB542" s="413"/>
      <c r="CCC542" s="414"/>
      <c r="CCD542" s="414"/>
      <c r="CCE542" s="413"/>
      <c r="CCF542" s="413"/>
      <c r="CCG542" s="413"/>
      <c r="CCH542" s="413"/>
      <c r="CCI542" s="413"/>
      <c r="CCJ542" s="413"/>
      <c r="CCK542" s="413"/>
      <c r="CCL542" s="414"/>
      <c r="CCM542" s="414"/>
      <c r="CCN542" s="413"/>
      <c r="CCO542" s="413"/>
      <c r="CCP542" s="414"/>
      <c r="CCQ542" s="414"/>
      <c r="CCR542" s="413"/>
      <c r="CCS542" s="413"/>
      <c r="CCT542" s="413"/>
      <c r="CCU542" s="413"/>
      <c r="CCV542" s="413"/>
      <c r="CCW542" s="407"/>
      <c r="CCX542" s="439"/>
      <c r="CCY542" s="413"/>
      <c r="CCZ542" s="413"/>
      <c r="CDA542" s="413"/>
      <c r="CDB542" s="413"/>
      <c r="CDC542" s="413"/>
      <c r="CDD542" s="413"/>
      <c r="CDE542" s="413"/>
      <c r="CDF542" s="412"/>
      <c r="CDG542" s="412"/>
      <c r="CDH542" s="412"/>
      <c r="CDI542" s="412"/>
      <c r="CDJ542" s="412"/>
      <c r="CDK542" s="412"/>
      <c r="CDL542" s="412"/>
      <c r="CDM542" s="412"/>
      <c r="CDN542" s="412"/>
      <c r="CDO542" s="412"/>
      <c r="CDP542" s="412"/>
      <c r="CDQ542" s="412"/>
      <c r="CDR542" s="412"/>
      <c r="CDS542" s="412"/>
      <c r="CDT542" s="412"/>
      <c r="CDU542" s="412"/>
      <c r="CDV542" s="412"/>
      <c r="CDW542" s="412"/>
      <c r="CDX542" s="412"/>
      <c r="CDY542" s="412"/>
      <c r="CDZ542" s="412"/>
      <c r="CEA542" s="412"/>
      <c r="CEB542" s="412"/>
      <c r="CEC542" s="412"/>
      <c r="CED542" s="412"/>
      <c r="CEE542" s="412"/>
      <c r="CEF542" s="412"/>
      <c r="CEG542" s="412"/>
      <c r="CEH542" s="412"/>
      <c r="CEI542" s="412"/>
      <c r="CEJ542" s="412"/>
      <c r="CEK542" s="412"/>
      <c r="CEL542" s="412"/>
      <c r="CEM542" s="412"/>
      <c r="CEN542" s="412"/>
      <c r="CEO542" s="412"/>
      <c r="CEP542" s="412"/>
      <c r="CEQ542" s="412"/>
      <c r="CER542" s="412"/>
      <c r="CES542" s="412"/>
      <c r="CET542" s="412"/>
      <c r="CEU542" s="412"/>
      <c r="CEV542" s="412"/>
      <c r="CEW542" s="412"/>
      <c r="CEX542" s="413"/>
      <c r="CEY542" s="413"/>
      <c r="CEZ542" s="413"/>
      <c r="CFA542" s="413"/>
      <c r="CFB542" s="413"/>
      <c r="CFC542" s="413"/>
      <c r="CFD542" s="413"/>
      <c r="CFE542" s="413"/>
      <c r="CFF542" s="413"/>
      <c r="CFG542" s="413"/>
      <c r="CFH542" s="413"/>
      <c r="CFI542" s="413"/>
      <c r="CFJ542" s="413"/>
      <c r="CFK542" s="413"/>
      <c r="CFL542" s="413"/>
      <c r="CFM542" s="413"/>
      <c r="CFN542" s="413"/>
      <c r="CFO542" s="413"/>
      <c r="CFP542" s="413"/>
      <c r="CFQ542" s="413"/>
      <c r="CFR542" s="413"/>
      <c r="CFS542" s="413"/>
      <c r="CFT542" s="413"/>
      <c r="CFU542" s="413"/>
      <c r="CFV542" s="414"/>
      <c r="CFW542" s="414"/>
      <c r="CFX542" s="414"/>
      <c r="CFY542" s="414"/>
      <c r="CFZ542" s="414"/>
      <c r="CGA542" s="413"/>
      <c r="CGB542" s="413"/>
      <c r="CGC542" s="414"/>
      <c r="CGD542" s="414"/>
      <c r="CGE542" s="413"/>
      <c r="CGF542" s="413"/>
      <c r="CGG542" s="414"/>
      <c r="CGH542" s="414"/>
      <c r="CGI542" s="413"/>
      <c r="CGJ542" s="413"/>
      <c r="CGK542" s="413"/>
      <c r="CGL542" s="413"/>
      <c r="CGM542" s="413"/>
      <c r="CGN542" s="413"/>
      <c r="CGO542" s="413"/>
      <c r="CGP542" s="414"/>
      <c r="CGQ542" s="414"/>
      <c r="CGR542" s="413"/>
      <c r="CGS542" s="413"/>
      <c r="CGT542" s="414"/>
      <c r="CGU542" s="414"/>
      <c r="CGV542" s="413"/>
      <c r="CGW542" s="413"/>
      <c r="CGX542" s="413"/>
      <c r="CGY542" s="413"/>
      <c r="CGZ542" s="413"/>
      <c r="CHA542" s="407"/>
      <c r="CHB542" s="439"/>
      <c r="CHC542" s="413"/>
      <c r="CHD542" s="413"/>
      <c r="CHE542" s="413"/>
      <c r="CHF542" s="413"/>
      <c r="CHG542" s="413"/>
      <c r="CHH542" s="413"/>
      <c r="CHI542" s="413"/>
      <c r="CHJ542" s="412"/>
      <c r="CHK542" s="412"/>
      <c r="CHL542" s="412"/>
      <c r="CHM542" s="412"/>
      <c r="CHN542" s="412"/>
      <c r="CHO542" s="412"/>
      <c r="CHP542" s="412"/>
      <c r="CHQ542" s="412"/>
      <c r="CHR542" s="412"/>
      <c r="CHS542" s="412"/>
      <c r="CHT542" s="412"/>
      <c r="CHU542" s="412"/>
      <c r="CHV542" s="412"/>
      <c r="CHW542" s="412"/>
      <c r="CHX542" s="412"/>
      <c r="CHY542" s="412"/>
      <c r="CHZ542" s="412"/>
      <c r="CIA542" s="412"/>
      <c r="CIB542" s="412"/>
      <c r="CIC542" s="412"/>
      <c r="CID542" s="412"/>
      <c r="CIE542" s="412"/>
      <c r="CIF542" s="412"/>
      <c r="CIG542" s="412"/>
      <c r="CIH542" s="412"/>
      <c r="CII542" s="412"/>
      <c r="CIJ542" s="412"/>
      <c r="CIK542" s="412"/>
      <c r="CIL542" s="412"/>
      <c r="CIM542" s="412"/>
      <c r="CIN542" s="412"/>
      <c r="CIO542" s="412"/>
      <c r="CIP542" s="412"/>
      <c r="CIQ542" s="412"/>
      <c r="CIR542" s="412"/>
      <c r="CIS542" s="412"/>
      <c r="CIT542" s="412"/>
      <c r="CIU542" s="412"/>
      <c r="CIV542" s="412"/>
      <c r="CIW542" s="412"/>
      <c r="CIX542" s="412"/>
      <c r="CIY542" s="412"/>
      <c r="CIZ542" s="412"/>
      <c r="CJA542" s="412"/>
      <c r="CJB542" s="413"/>
      <c r="CJC542" s="413"/>
      <c r="CJD542" s="413"/>
      <c r="CJE542" s="413"/>
      <c r="CJF542" s="413"/>
      <c r="CJG542" s="413"/>
      <c r="CJH542" s="413"/>
      <c r="CJI542" s="413"/>
      <c r="CJJ542" s="413"/>
      <c r="CJK542" s="413"/>
      <c r="CJL542" s="413"/>
      <c r="CJM542" s="413"/>
      <c r="CJN542" s="413"/>
      <c r="CJO542" s="413"/>
      <c r="CJP542" s="413"/>
      <c r="CJQ542" s="413"/>
      <c r="CJR542" s="413"/>
      <c r="CJS542" s="413"/>
      <c r="CJT542" s="413"/>
      <c r="CJU542" s="413"/>
      <c r="CJV542" s="413"/>
      <c r="CJW542" s="413"/>
      <c r="CJX542" s="413"/>
      <c r="CJY542" s="413"/>
      <c r="CJZ542" s="414"/>
      <c r="CKA542" s="414"/>
      <c r="CKB542" s="414"/>
      <c r="CKC542" s="414"/>
      <c r="CKD542" s="414"/>
      <c r="CKE542" s="413"/>
      <c r="CKF542" s="413"/>
      <c r="CKG542" s="414"/>
      <c r="CKH542" s="414"/>
      <c r="CKI542" s="413"/>
      <c r="CKJ542" s="413"/>
      <c r="CKK542" s="414"/>
      <c r="CKL542" s="414"/>
      <c r="CKM542" s="413"/>
      <c r="CKN542" s="413"/>
      <c r="CKO542" s="413"/>
      <c r="CKP542" s="413"/>
      <c r="CKQ542" s="413"/>
      <c r="CKR542" s="413"/>
      <c r="CKS542" s="413"/>
      <c r="CKT542" s="414"/>
      <c r="CKU542" s="414"/>
      <c r="CKV542" s="413"/>
      <c r="CKW542" s="413"/>
      <c r="CKX542" s="414"/>
      <c r="CKY542" s="414"/>
      <c r="CKZ542" s="413"/>
      <c r="CLA542" s="413"/>
      <c r="CLB542" s="413"/>
      <c r="CLC542" s="413"/>
      <c r="CLD542" s="413"/>
      <c r="CLE542" s="407"/>
      <c r="CLF542" s="439"/>
      <c r="CLG542" s="413"/>
      <c r="CLH542" s="413"/>
      <c r="CLI542" s="413"/>
      <c r="CLJ542" s="413"/>
      <c r="CLK542" s="413"/>
      <c r="CLL542" s="413"/>
      <c r="CLM542" s="413"/>
      <c r="CLN542" s="412"/>
      <c r="CLO542" s="412"/>
      <c r="CLP542" s="412"/>
      <c r="CLQ542" s="412"/>
      <c r="CLR542" s="412"/>
      <c r="CLS542" s="412"/>
      <c r="CLT542" s="412"/>
      <c r="CLU542" s="412"/>
      <c r="CLV542" s="412"/>
      <c r="CLW542" s="412"/>
      <c r="CLX542" s="412"/>
      <c r="CLY542" s="412"/>
      <c r="CLZ542" s="412"/>
      <c r="CMA542" s="412"/>
      <c r="CMB542" s="412"/>
      <c r="CMC542" s="412"/>
      <c r="CMD542" s="412"/>
      <c r="CME542" s="412"/>
      <c r="CMF542" s="412"/>
      <c r="CMG542" s="412"/>
      <c r="CMH542" s="412"/>
      <c r="CMI542" s="412"/>
      <c r="CMJ542" s="412"/>
      <c r="CMK542" s="412"/>
      <c r="CML542" s="412"/>
      <c r="CMM542" s="412"/>
      <c r="CMN542" s="412"/>
      <c r="CMO542" s="412"/>
      <c r="CMP542" s="412"/>
      <c r="CMQ542" s="412"/>
      <c r="CMR542" s="412"/>
      <c r="CMS542" s="412"/>
      <c r="CMT542" s="412"/>
      <c r="CMU542" s="412"/>
      <c r="CMV542" s="412"/>
      <c r="CMW542" s="412"/>
      <c r="CMX542" s="412"/>
      <c r="CMY542" s="412"/>
      <c r="CMZ542" s="412"/>
      <c r="CNA542" s="412"/>
      <c r="CNB542" s="412"/>
      <c r="CNC542" s="412"/>
      <c r="CND542" s="412"/>
      <c r="CNE542" s="412"/>
      <c r="CNF542" s="413"/>
      <c r="CNG542" s="413"/>
      <c r="CNH542" s="413"/>
      <c r="CNI542" s="413"/>
      <c r="CNJ542" s="413"/>
      <c r="CNK542" s="413"/>
      <c r="CNL542" s="413"/>
      <c r="CNM542" s="413"/>
      <c r="CNN542" s="413"/>
      <c r="CNO542" s="413"/>
      <c r="CNP542" s="413"/>
      <c r="CNQ542" s="413"/>
      <c r="CNR542" s="413"/>
      <c r="CNS542" s="413"/>
      <c r="CNT542" s="413"/>
      <c r="CNU542" s="413"/>
      <c r="CNV542" s="413"/>
      <c r="CNW542" s="413"/>
      <c r="CNX542" s="413"/>
      <c r="CNY542" s="413"/>
      <c r="CNZ542" s="413"/>
      <c r="COA542" s="413"/>
      <c r="COB542" s="413"/>
      <c r="COC542" s="413"/>
      <c r="COD542" s="414"/>
      <c r="COE542" s="414"/>
      <c r="COF542" s="414"/>
      <c r="COG542" s="414"/>
      <c r="COH542" s="414"/>
      <c r="COI542" s="413"/>
      <c r="COJ542" s="413"/>
      <c r="COK542" s="414"/>
      <c r="COL542" s="414"/>
      <c r="COM542" s="413"/>
      <c r="CON542" s="413"/>
      <c r="COO542" s="414"/>
      <c r="COP542" s="414"/>
      <c r="COQ542" s="413"/>
      <c r="COR542" s="413"/>
      <c r="COS542" s="413"/>
      <c r="COT542" s="413"/>
      <c r="COU542" s="413"/>
      <c r="COV542" s="413"/>
      <c r="COW542" s="413"/>
      <c r="COX542" s="414"/>
      <c r="COY542" s="414"/>
      <c r="COZ542" s="413"/>
      <c r="CPA542" s="413"/>
      <c r="CPB542" s="414"/>
      <c r="CPC542" s="414"/>
      <c r="CPD542" s="413"/>
      <c r="CPE542" s="413"/>
      <c r="CPF542" s="413"/>
      <c r="CPG542" s="413"/>
      <c r="CPH542" s="413"/>
      <c r="CPI542" s="407"/>
      <c r="CPJ542" s="439"/>
      <c r="CPK542" s="413"/>
      <c r="CPL542" s="413"/>
      <c r="CPM542" s="413"/>
      <c r="CPN542" s="413"/>
      <c r="CPO542" s="413"/>
      <c r="CPP542" s="413"/>
      <c r="CPQ542" s="413"/>
      <c r="CPR542" s="412"/>
      <c r="CPS542" s="412"/>
      <c r="CPT542" s="412"/>
      <c r="CPU542" s="412"/>
      <c r="CPV542" s="412"/>
      <c r="CPW542" s="412"/>
      <c r="CPX542" s="412"/>
      <c r="CPY542" s="412"/>
      <c r="CPZ542" s="412"/>
      <c r="CQA542" s="412"/>
      <c r="CQB542" s="412"/>
      <c r="CQC542" s="412"/>
      <c r="CQD542" s="412"/>
      <c r="CQE542" s="412"/>
      <c r="CQF542" s="412"/>
      <c r="CQG542" s="412"/>
      <c r="CQH542" s="412"/>
      <c r="CQI542" s="412"/>
      <c r="CQJ542" s="412"/>
      <c r="CQK542" s="412"/>
      <c r="CQL542" s="412"/>
      <c r="CQM542" s="412"/>
      <c r="CQN542" s="412"/>
      <c r="CQO542" s="412"/>
      <c r="CQP542" s="412"/>
      <c r="CQQ542" s="412"/>
      <c r="CQR542" s="412"/>
      <c r="CQS542" s="412"/>
      <c r="CQT542" s="412"/>
      <c r="CQU542" s="412"/>
      <c r="CQV542" s="412"/>
      <c r="CQW542" s="412"/>
      <c r="CQX542" s="412"/>
      <c r="CQY542" s="412"/>
      <c r="CQZ542" s="412"/>
      <c r="CRA542" s="412"/>
      <c r="CRB542" s="412"/>
      <c r="CRC542" s="412"/>
      <c r="CRD542" s="412"/>
      <c r="CRE542" s="412"/>
      <c r="CRF542" s="412"/>
      <c r="CRG542" s="412"/>
      <c r="CRH542" s="412"/>
      <c r="CRI542" s="412"/>
      <c r="CRJ542" s="413"/>
      <c r="CRK542" s="413"/>
      <c r="CRL542" s="413"/>
      <c r="CRM542" s="413"/>
      <c r="CRN542" s="413"/>
      <c r="CRO542" s="413"/>
      <c r="CRP542" s="413"/>
      <c r="CRQ542" s="413"/>
      <c r="CRR542" s="413"/>
      <c r="CRS542" s="413"/>
      <c r="CRT542" s="413"/>
      <c r="CRU542" s="413"/>
      <c r="CRV542" s="413"/>
      <c r="CRW542" s="413"/>
      <c r="CRX542" s="413"/>
      <c r="CRY542" s="413"/>
      <c r="CRZ542" s="413"/>
      <c r="CSA542" s="413"/>
      <c r="CSB542" s="413"/>
      <c r="CSC542" s="413"/>
      <c r="CSD542" s="413"/>
      <c r="CSE542" s="413"/>
      <c r="CSF542" s="413"/>
      <c r="CSG542" s="413"/>
      <c r="CSH542" s="414"/>
      <c r="CSI542" s="414"/>
      <c r="CSJ542" s="414"/>
      <c r="CSK542" s="414"/>
      <c r="CSL542" s="414"/>
      <c r="CSM542" s="413"/>
      <c r="CSN542" s="413"/>
      <c r="CSO542" s="414"/>
      <c r="CSP542" s="414"/>
      <c r="CSQ542" s="413"/>
      <c r="CSR542" s="413"/>
      <c r="CSS542" s="414"/>
      <c r="CST542" s="414"/>
      <c r="CSU542" s="413"/>
      <c r="CSV542" s="413"/>
      <c r="CSW542" s="413"/>
      <c r="CSX542" s="413"/>
      <c r="CSY542" s="413"/>
      <c r="CSZ542" s="413"/>
      <c r="CTA542" s="413"/>
      <c r="CTB542" s="414"/>
      <c r="CTC542" s="414"/>
      <c r="CTD542" s="413"/>
      <c r="CTE542" s="413"/>
      <c r="CTF542" s="414"/>
      <c r="CTG542" s="414"/>
      <c r="CTH542" s="413"/>
      <c r="CTI542" s="413"/>
      <c r="CTJ542" s="413"/>
      <c r="CTK542" s="413"/>
      <c r="CTL542" s="413"/>
      <c r="CTM542" s="407"/>
      <c r="CTN542" s="439"/>
      <c r="CTO542" s="413"/>
      <c r="CTP542" s="413"/>
      <c r="CTQ542" s="413"/>
      <c r="CTR542" s="413"/>
      <c r="CTS542" s="413"/>
      <c r="CTT542" s="413"/>
      <c r="CTU542" s="413"/>
      <c r="CTV542" s="412"/>
      <c r="CTW542" s="412"/>
      <c r="CTX542" s="412"/>
      <c r="CTY542" s="412"/>
      <c r="CTZ542" s="412"/>
      <c r="CUA542" s="412"/>
      <c r="CUB542" s="412"/>
      <c r="CUC542" s="412"/>
      <c r="CUD542" s="412"/>
      <c r="CUE542" s="412"/>
      <c r="CUF542" s="412"/>
      <c r="CUG542" s="412"/>
      <c r="CUH542" s="412"/>
      <c r="CUI542" s="412"/>
      <c r="CUJ542" s="412"/>
      <c r="CUK542" s="412"/>
      <c r="CUL542" s="412"/>
      <c r="CUM542" s="412"/>
      <c r="CUN542" s="412"/>
      <c r="CUO542" s="412"/>
      <c r="CUP542" s="412"/>
      <c r="CUQ542" s="412"/>
      <c r="CUR542" s="412"/>
      <c r="CUS542" s="412"/>
      <c r="CUT542" s="412"/>
      <c r="CUU542" s="412"/>
      <c r="CUV542" s="412"/>
      <c r="CUW542" s="412"/>
      <c r="CUX542" s="412"/>
      <c r="CUY542" s="412"/>
      <c r="CUZ542" s="412"/>
      <c r="CVA542" s="412"/>
      <c r="CVB542" s="412"/>
      <c r="CVC542" s="412"/>
      <c r="CVD542" s="412"/>
      <c r="CVE542" s="412"/>
      <c r="CVF542" s="412"/>
      <c r="CVG542" s="412"/>
      <c r="CVH542" s="412"/>
      <c r="CVI542" s="412"/>
      <c r="CVJ542" s="412"/>
      <c r="CVK542" s="412"/>
      <c r="CVL542" s="412"/>
      <c r="CVM542" s="412"/>
      <c r="CVN542" s="413"/>
      <c r="CVO542" s="413"/>
      <c r="CVP542" s="413"/>
      <c r="CVQ542" s="413"/>
      <c r="CVR542" s="413"/>
      <c r="CVS542" s="413"/>
      <c r="CVT542" s="413"/>
      <c r="CVU542" s="413"/>
      <c r="CVV542" s="413"/>
      <c r="CVW542" s="413"/>
      <c r="CVX542" s="413"/>
      <c r="CVY542" s="413"/>
      <c r="CVZ542" s="413"/>
      <c r="CWA542" s="413"/>
      <c r="CWB542" s="413"/>
      <c r="CWC542" s="413"/>
      <c r="CWD542" s="413"/>
      <c r="CWE542" s="413"/>
      <c r="CWF542" s="413"/>
      <c r="CWG542" s="413"/>
      <c r="CWH542" s="413"/>
      <c r="CWI542" s="413"/>
      <c r="CWJ542" s="413"/>
      <c r="CWK542" s="413"/>
      <c r="CWL542" s="414"/>
      <c r="CWM542" s="414"/>
      <c r="CWN542" s="414"/>
      <c r="CWO542" s="414"/>
      <c r="CWP542" s="414"/>
      <c r="CWQ542" s="413"/>
      <c r="CWR542" s="413"/>
      <c r="CWS542" s="414"/>
      <c r="CWT542" s="414"/>
      <c r="CWU542" s="413"/>
      <c r="CWV542" s="413"/>
      <c r="CWW542" s="414"/>
      <c r="CWX542" s="414"/>
      <c r="CWY542" s="413"/>
      <c r="CWZ542" s="413"/>
      <c r="CXA542" s="413"/>
      <c r="CXB542" s="413"/>
      <c r="CXC542" s="413"/>
      <c r="CXD542" s="413"/>
      <c r="CXE542" s="413"/>
      <c r="CXF542" s="414"/>
      <c r="CXG542" s="414"/>
      <c r="CXH542" s="413"/>
      <c r="CXI542" s="413"/>
      <c r="CXJ542" s="414"/>
      <c r="CXK542" s="414"/>
      <c r="CXL542" s="413"/>
      <c r="CXM542" s="413"/>
      <c r="CXN542" s="413"/>
      <c r="CXO542" s="413"/>
      <c r="CXP542" s="413"/>
      <c r="CXQ542" s="407"/>
      <c r="CXR542" s="439"/>
      <c r="CXS542" s="413"/>
      <c r="CXT542" s="413"/>
      <c r="CXU542" s="413"/>
      <c r="CXV542" s="413"/>
      <c r="CXW542" s="413"/>
      <c r="CXX542" s="413"/>
      <c r="CXY542" s="413"/>
      <c r="CXZ542" s="412"/>
      <c r="CYA542" s="412"/>
      <c r="CYB542" s="412"/>
      <c r="CYC542" s="412"/>
      <c r="CYD542" s="412"/>
      <c r="CYE542" s="412"/>
      <c r="CYF542" s="412"/>
      <c r="CYG542" s="412"/>
      <c r="CYH542" s="412"/>
      <c r="CYI542" s="412"/>
      <c r="CYJ542" s="412"/>
      <c r="CYK542" s="412"/>
      <c r="CYL542" s="412"/>
      <c r="CYM542" s="412"/>
      <c r="CYN542" s="412"/>
      <c r="CYO542" s="412"/>
      <c r="CYP542" s="412"/>
      <c r="CYQ542" s="412"/>
      <c r="CYR542" s="412"/>
      <c r="CYS542" s="412"/>
      <c r="CYT542" s="412"/>
      <c r="CYU542" s="412"/>
      <c r="CYV542" s="412"/>
      <c r="CYW542" s="412"/>
      <c r="CYX542" s="412"/>
      <c r="CYY542" s="412"/>
      <c r="CYZ542" s="412"/>
      <c r="CZA542" s="412"/>
      <c r="CZB542" s="412"/>
      <c r="CZC542" s="412"/>
      <c r="CZD542" s="412"/>
      <c r="CZE542" s="412"/>
      <c r="CZF542" s="412"/>
      <c r="CZG542" s="412"/>
      <c r="CZH542" s="412"/>
      <c r="CZI542" s="412"/>
      <c r="CZJ542" s="412"/>
      <c r="CZK542" s="412"/>
      <c r="CZL542" s="412"/>
      <c r="CZM542" s="412"/>
      <c r="CZN542" s="412"/>
      <c r="CZO542" s="412"/>
      <c r="CZP542" s="412"/>
      <c r="CZQ542" s="412"/>
      <c r="CZR542" s="413"/>
      <c r="CZS542" s="413"/>
      <c r="CZT542" s="413"/>
      <c r="CZU542" s="413"/>
      <c r="CZV542" s="413"/>
      <c r="CZW542" s="413"/>
      <c r="CZX542" s="413"/>
      <c r="CZY542" s="413"/>
      <c r="CZZ542" s="413"/>
      <c r="DAA542" s="413"/>
      <c r="DAB542" s="413"/>
      <c r="DAC542" s="413"/>
      <c r="DAD542" s="413"/>
      <c r="DAE542" s="413"/>
      <c r="DAF542" s="413"/>
      <c r="DAG542" s="413"/>
      <c r="DAH542" s="413"/>
      <c r="DAI542" s="413"/>
      <c r="DAJ542" s="413"/>
      <c r="DAK542" s="413"/>
      <c r="DAL542" s="413"/>
      <c r="DAM542" s="413"/>
      <c r="DAN542" s="413"/>
      <c r="DAO542" s="413"/>
      <c r="DAP542" s="414"/>
      <c r="DAQ542" s="414"/>
      <c r="DAR542" s="414"/>
      <c r="DAS542" s="414"/>
      <c r="DAT542" s="414"/>
      <c r="DAU542" s="413"/>
      <c r="DAV542" s="413"/>
      <c r="DAW542" s="414"/>
      <c r="DAX542" s="414"/>
      <c r="DAY542" s="413"/>
      <c r="DAZ542" s="413"/>
      <c r="DBA542" s="414"/>
      <c r="DBB542" s="414"/>
      <c r="DBC542" s="413"/>
      <c r="DBD542" s="413"/>
      <c r="DBE542" s="413"/>
      <c r="DBF542" s="413"/>
      <c r="DBG542" s="413"/>
      <c r="DBH542" s="413"/>
      <c r="DBI542" s="413"/>
      <c r="DBJ542" s="414"/>
      <c r="DBK542" s="414"/>
      <c r="DBL542" s="413"/>
      <c r="DBM542" s="413"/>
      <c r="DBN542" s="414"/>
      <c r="DBO542" s="414"/>
      <c r="DBP542" s="413"/>
      <c r="DBQ542" s="413"/>
      <c r="DBR542" s="413"/>
      <c r="DBS542" s="413"/>
      <c r="DBT542" s="413"/>
      <c r="DBU542" s="407"/>
      <c r="DBV542" s="439"/>
      <c r="DBW542" s="413"/>
      <c r="DBX542" s="413"/>
      <c r="DBY542" s="413"/>
      <c r="DBZ542" s="413"/>
      <c r="DCA542" s="413"/>
      <c r="DCB542" s="413"/>
      <c r="DCC542" s="413"/>
      <c r="DCD542" s="412"/>
      <c r="DCE542" s="412"/>
      <c r="DCF542" s="412"/>
      <c r="DCG542" s="412"/>
      <c r="DCH542" s="412"/>
      <c r="DCI542" s="412"/>
      <c r="DCJ542" s="412"/>
      <c r="DCK542" s="412"/>
      <c r="DCL542" s="412"/>
      <c r="DCM542" s="412"/>
      <c r="DCN542" s="412"/>
      <c r="DCO542" s="412"/>
      <c r="DCP542" s="412"/>
      <c r="DCQ542" s="412"/>
      <c r="DCR542" s="412"/>
      <c r="DCS542" s="412"/>
      <c r="DCT542" s="412"/>
      <c r="DCU542" s="412"/>
      <c r="DCV542" s="412"/>
      <c r="DCW542" s="412"/>
      <c r="DCX542" s="412"/>
      <c r="DCY542" s="412"/>
      <c r="DCZ542" s="412"/>
      <c r="DDA542" s="412"/>
      <c r="DDB542" s="412"/>
      <c r="DDC542" s="412"/>
      <c r="DDD542" s="412"/>
      <c r="DDE542" s="412"/>
      <c r="DDF542" s="412"/>
      <c r="DDG542" s="412"/>
      <c r="DDH542" s="412"/>
      <c r="DDI542" s="412"/>
      <c r="DDJ542" s="412"/>
      <c r="DDK542" s="412"/>
      <c r="DDL542" s="412"/>
      <c r="DDM542" s="412"/>
      <c r="DDN542" s="412"/>
      <c r="DDO542" s="412"/>
      <c r="DDP542" s="412"/>
      <c r="DDQ542" s="412"/>
      <c r="DDR542" s="412"/>
      <c r="DDS542" s="412"/>
      <c r="DDT542" s="412"/>
      <c r="DDU542" s="412"/>
      <c r="DDV542" s="413"/>
      <c r="DDW542" s="413"/>
      <c r="DDX542" s="413"/>
      <c r="DDY542" s="413"/>
      <c r="DDZ542" s="413"/>
      <c r="DEA542" s="413"/>
      <c r="DEB542" s="413"/>
      <c r="DEC542" s="413"/>
      <c r="DED542" s="413"/>
      <c r="DEE542" s="413"/>
      <c r="DEF542" s="413"/>
      <c r="DEG542" s="413"/>
      <c r="DEH542" s="413"/>
      <c r="DEI542" s="413"/>
      <c r="DEJ542" s="413"/>
      <c r="DEK542" s="413"/>
      <c r="DEL542" s="413"/>
      <c r="DEM542" s="413"/>
      <c r="DEN542" s="413"/>
      <c r="DEO542" s="413"/>
      <c r="DEP542" s="413"/>
      <c r="DEQ542" s="413"/>
      <c r="DER542" s="413"/>
      <c r="DES542" s="413"/>
      <c r="DET542" s="414"/>
      <c r="DEU542" s="414"/>
      <c r="DEV542" s="414"/>
      <c r="DEW542" s="414"/>
      <c r="DEX542" s="414"/>
      <c r="DEY542" s="413"/>
      <c r="DEZ542" s="413"/>
      <c r="DFA542" s="414"/>
      <c r="DFB542" s="414"/>
      <c r="DFC542" s="413"/>
      <c r="DFD542" s="413"/>
      <c r="DFE542" s="414"/>
      <c r="DFF542" s="414"/>
      <c r="DFG542" s="413"/>
      <c r="DFH542" s="413"/>
      <c r="DFI542" s="413"/>
      <c r="DFJ542" s="413"/>
      <c r="DFK542" s="413"/>
      <c r="DFL542" s="413"/>
      <c r="DFM542" s="413"/>
      <c r="DFN542" s="414"/>
      <c r="DFO542" s="414"/>
      <c r="DFP542" s="413"/>
      <c r="DFQ542" s="413"/>
      <c r="DFR542" s="414"/>
      <c r="DFS542" s="414"/>
      <c r="DFT542" s="413"/>
      <c r="DFU542" s="413"/>
      <c r="DFV542" s="413"/>
      <c r="DFW542" s="413"/>
      <c r="DFX542" s="413"/>
      <c r="DFY542" s="407"/>
      <c r="DFZ542" s="439"/>
      <c r="DGA542" s="413"/>
      <c r="DGB542" s="413"/>
      <c r="DGC542" s="413"/>
      <c r="DGD542" s="413"/>
      <c r="DGE542" s="413"/>
      <c r="DGF542" s="413"/>
      <c r="DGG542" s="413"/>
      <c r="DGH542" s="412"/>
      <c r="DGI542" s="412"/>
      <c r="DGJ542" s="412"/>
      <c r="DGK542" s="412"/>
      <c r="DGL542" s="412"/>
      <c r="DGM542" s="412"/>
      <c r="DGN542" s="412"/>
      <c r="DGO542" s="412"/>
      <c r="DGP542" s="412"/>
      <c r="DGQ542" s="412"/>
      <c r="DGR542" s="412"/>
      <c r="DGS542" s="412"/>
      <c r="DGT542" s="412"/>
      <c r="DGU542" s="412"/>
      <c r="DGV542" s="412"/>
      <c r="DGW542" s="412"/>
      <c r="DGX542" s="412"/>
      <c r="DGY542" s="412"/>
      <c r="DGZ542" s="412"/>
      <c r="DHA542" s="412"/>
      <c r="DHB542" s="412"/>
      <c r="DHC542" s="412"/>
      <c r="DHD542" s="412"/>
      <c r="DHE542" s="412"/>
      <c r="DHF542" s="412"/>
      <c r="DHG542" s="412"/>
      <c r="DHH542" s="412"/>
      <c r="DHI542" s="412"/>
      <c r="DHJ542" s="412"/>
      <c r="DHK542" s="412"/>
      <c r="DHL542" s="412"/>
      <c r="DHM542" s="412"/>
      <c r="DHN542" s="412"/>
      <c r="DHO542" s="412"/>
      <c r="DHP542" s="412"/>
      <c r="DHQ542" s="412"/>
      <c r="DHR542" s="412"/>
      <c r="DHS542" s="412"/>
      <c r="DHT542" s="412"/>
      <c r="DHU542" s="412"/>
      <c r="DHV542" s="412"/>
      <c r="DHW542" s="412"/>
      <c r="DHX542" s="412"/>
      <c r="DHY542" s="412"/>
      <c r="DHZ542" s="413"/>
      <c r="DIA542" s="413"/>
      <c r="DIB542" s="413"/>
      <c r="DIC542" s="413"/>
      <c r="DID542" s="413"/>
      <c r="DIE542" s="413"/>
      <c r="DIF542" s="413"/>
      <c r="DIG542" s="413"/>
      <c r="DIH542" s="413"/>
      <c r="DII542" s="413"/>
      <c r="DIJ542" s="413"/>
      <c r="DIK542" s="413"/>
      <c r="DIL542" s="413"/>
      <c r="DIM542" s="413"/>
      <c r="DIN542" s="413"/>
      <c r="DIO542" s="413"/>
      <c r="DIP542" s="413"/>
      <c r="DIQ542" s="413"/>
      <c r="DIR542" s="413"/>
      <c r="DIS542" s="413"/>
      <c r="DIT542" s="413"/>
      <c r="DIU542" s="413"/>
      <c r="DIV542" s="413"/>
      <c r="DIW542" s="413"/>
      <c r="DIX542" s="414"/>
      <c r="DIY542" s="414"/>
      <c r="DIZ542" s="414"/>
      <c r="DJA542" s="414"/>
      <c r="DJB542" s="414"/>
      <c r="DJC542" s="413"/>
      <c r="DJD542" s="413"/>
      <c r="DJE542" s="414"/>
      <c r="DJF542" s="414"/>
      <c r="DJG542" s="413"/>
      <c r="DJH542" s="413"/>
      <c r="DJI542" s="414"/>
      <c r="DJJ542" s="414"/>
      <c r="DJK542" s="413"/>
      <c r="DJL542" s="413"/>
      <c r="DJM542" s="413"/>
      <c r="DJN542" s="413"/>
      <c r="DJO542" s="413"/>
      <c r="DJP542" s="413"/>
      <c r="DJQ542" s="413"/>
      <c r="DJR542" s="414"/>
      <c r="DJS542" s="414"/>
      <c r="DJT542" s="413"/>
      <c r="DJU542" s="413"/>
      <c r="DJV542" s="414"/>
      <c r="DJW542" s="414"/>
      <c r="DJX542" s="413"/>
      <c r="DJY542" s="413"/>
      <c r="DJZ542" s="413"/>
      <c r="DKA542" s="413"/>
      <c r="DKB542" s="413"/>
      <c r="DKC542" s="407"/>
      <c r="DKD542" s="439"/>
      <c r="DKE542" s="413"/>
      <c r="DKF542" s="413"/>
      <c r="DKG542" s="413"/>
      <c r="DKH542" s="413"/>
      <c r="DKI542" s="413"/>
      <c r="DKJ542" s="413"/>
      <c r="DKK542" s="413"/>
      <c r="DKL542" s="412"/>
      <c r="DKM542" s="412"/>
      <c r="DKN542" s="412"/>
      <c r="DKO542" s="412"/>
      <c r="DKP542" s="412"/>
      <c r="DKQ542" s="412"/>
      <c r="DKR542" s="412"/>
      <c r="DKS542" s="412"/>
      <c r="DKT542" s="412"/>
      <c r="DKU542" s="412"/>
      <c r="DKV542" s="412"/>
      <c r="DKW542" s="412"/>
      <c r="DKX542" s="412"/>
      <c r="DKY542" s="412"/>
      <c r="DKZ542" s="412"/>
      <c r="DLA542" s="412"/>
      <c r="DLB542" s="412"/>
      <c r="DLC542" s="412"/>
      <c r="DLD542" s="412"/>
      <c r="DLE542" s="412"/>
      <c r="DLF542" s="412"/>
      <c r="DLG542" s="412"/>
      <c r="DLH542" s="412"/>
      <c r="DLI542" s="412"/>
      <c r="DLJ542" s="412"/>
      <c r="DLK542" s="412"/>
      <c r="DLL542" s="412"/>
      <c r="DLM542" s="412"/>
      <c r="DLN542" s="412"/>
      <c r="DLO542" s="412"/>
      <c r="DLP542" s="412"/>
      <c r="DLQ542" s="412"/>
      <c r="DLR542" s="412"/>
      <c r="DLS542" s="412"/>
      <c r="DLT542" s="412"/>
      <c r="DLU542" s="412"/>
      <c r="DLV542" s="412"/>
      <c r="DLW542" s="412"/>
      <c r="DLX542" s="412"/>
      <c r="DLY542" s="412"/>
      <c r="DLZ542" s="412"/>
      <c r="DMA542" s="412"/>
      <c r="DMB542" s="412"/>
      <c r="DMC542" s="412"/>
      <c r="DMD542" s="413"/>
      <c r="DME542" s="413"/>
      <c r="DMF542" s="413"/>
      <c r="DMG542" s="413"/>
      <c r="DMH542" s="413"/>
      <c r="DMI542" s="413"/>
      <c r="DMJ542" s="413"/>
      <c r="DMK542" s="413"/>
      <c r="DML542" s="413"/>
      <c r="DMM542" s="413"/>
      <c r="DMN542" s="413"/>
      <c r="DMO542" s="413"/>
      <c r="DMP542" s="413"/>
      <c r="DMQ542" s="413"/>
      <c r="DMR542" s="413"/>
      <c r="DMS542" s="413"/>
      <c r="DMT542" s="413"/>
      <c r="DMU542" s="413"/>
      <c r="DMV542" s="413"/>
      <c r="DMW542" s="413"/>
      <c r="DMX542" s="413"/>
      <c r="DMY542" s="413"/>
      <c r="DMZ542" s="413"/>
      <c r="DNA542" s="413"/>
      <c r="DNB542" s="414"/>
      <c r="DNC542" s="414"/>
      <c r="DND542" s="414"/>
      <c r="DNE542" s="414"/>
      <c r="DNF542" s="414"/>
      <c r="DNG542" s="413"/>
      <c r="DNH542" s="413"/>
      <c r="DNI542" s="414"/>
      <c r="DNJ542" s="414"/>
      <c r="DNK542" s="413"/>
      <c r="DNL542" s="413"/>
      <c r="DNM542" s="414"/>
      <c r="DNN542" s="414"/>
      <c r="DNO542" s="413"/>
      <c r="DNP542" s="413"/>
      <c r="DNQ542" s="413"/>
      <c r="DNR542" s="413"/>
      <c r="DNS542" s="413"/>
      <c r="DNT542" s="413"/>
      <c r="DNU542" s="413"/>
      <c r="DNV542" s="414"/>
      <c r="DNW542" s="414"/>
      <c r="DNX542" s="413"/>
      <c r="DNY542" s="413"/>
      <c r="DNZ542" s="414"/>
      <c r="DOA542" s="414"/>
      <c r="DOB542" s="413"/>
      <c r="DOC542" s="413"/>
      <c r="DOD542" s="413"/>
      <c r="DOE542" s="413"/>
      <c r="DOF542" s="413"/>
      <c r="DOG542" s="407"/>
      <c r="DOH542" s="439"/>
      <c r="DOI542" s="413"/>
      <c r="DOJ542" s="413"/>
      <c r="DOK542" s="413"/>
      <c r="DOL542" s="413"/>
      <c r="DOM542" s="413"/>
      <c r="DON542" s="413"/>
      <c r="DOO542" s="413"/>
      <c r="DOP542" s="412"/>
      <c r="DOQ542" s="412"/>
      <c r="DOR542" s="412"/>
      <c r="DOS542" s="412"/>
      <c r="DOT542" s="412"/>
      <c r="DOU542" s="412"/>
      <c r="DOV542" s="412"/>
      <c r="DOW542" s="412"/>
      <c r="DOX542" s="412"/>
      <c r="DOY542" s="412"/>
      <c r="DOZ542" s="412"/>
      <c r="DPA542" s="412"/>
      <c r="DPB542" s="412"/>
      <c r="DPC542" s="412"/>
      <c r="DPD542" s="412"/>
      <c r="DPE542" s="412"/>
      <c r="DPF542" s="412"/>
      <c r="DPG542" s="412"/>
      <c r="DPH542" s="412"/>
      <c r="DPI542" s="412"/>
      <c r="DPJ542" s="412"/>
      <c r="DPK542" s="412"/>
      <c r="DPL542" s="412"/>
      <c r="DPM542" s="412"/>
      <c r="DPN542" s="412"/>
      <c r="DPO542" s="412"/>
      <c r="DPP542" s="412"/>
      <c r="DPQ542" s="412"/>
      <c r="DPR542" s="412"/>
      <c r="DPS542" s="412"/>
      <c r="DPT542" s="412"/>
      <c r="DPU542" s="412"/>
      <c r="DPV542" s="412"/>
      <c r="DPW542" s="412"/>
      <c r="DPX542" s="412"/>
      <c r="DPY542" s="412"/>
      <c r="DPZ542" s="412"/>
      <c r="DQA542" s="412"/>
      <c r="DQB542" s="412"/>
      <c r="DQC542" s="412"/>
      <c r="DQD542" s="412"/>
      <c r="DQE542" s="412"/>
      <c r="DQF542" s="412"/>
      <c r="DQG542" s="412"/>
      <c r="DQH542" s="413"/>
      <c r="DQI542" s="413"/>
      <c r="DQJ542" s="413"/>
      <c r="DQK542" s="413"/>
      <c r="DQL542" s="413"/>
      <c r="DQM542" s="413"/>
      <c r="DQN542" s="413"/>
      <c r="DQO542" s="413"/>
      <c r="DQP542" s="413"/>
      <c r="DQQ542" s="413"/>
      <c r="DQR542" s="413"/>
      <c r="DQS542" s="413"/>
      <c r="DQT542" s="413"/>
      <c r="DQU542" s="413"/>
      <c r="DQV542" s="413"/>
      <c r="DQW542" s="413"/>
      <c r="DQX542" s="413"/>
      <c r="DQY542" s="413"/>
      <c r="DQZ542" s="413"/>
      <c r="DRA542" s="413"/>
      <c r="DRB542" s="413"/>
      <c r="DRC542" s="413"/>
      <c r="DRD542" s="413"/>
      <c r="DRE542" s="413"/>
      <c r="DRF542" s="414"/>
      <c r="DRG542" s="414"/>
      <c r="DRH542" s="414"/>
      <c r="DRI542" s="414"/>
      <c r="DRJ542" s="414"/>
      <c r="DRK542" s="413"/>
      <c r="DRL542" s="413"/>
      <c r="DRM542" s="414"/>
      <c r="DRN542" s="414"/>
      <c r="DRO542" s="413"/>
      <c r="DRP542" s="413"/>
      <c r="DRQ542" s="414"/>
      <c r="DRR542" s="414"/>
      <c r="DRS542" s="413"/>
      <c r="DRT542" s="413"/>
      <c r="DRU542" s="413"/>
      <c r="DRV542" s="413"/>
      <c r="DRW542" s="413"/>
      <c r="DRX542" s="413"/>
      <c r="DRY542" s="413"/>
      <c r="DRZ542" s="414"/>
      <c r="DSA542" s="414"/>
      <c r="DSB542" s="413"/>
      <c r="DSC542" s="413"/>
      <c r="DSD542" s="414"/>
      <c r="DSE542" s="414"/>
      <c r="DSF542" s="413"/>
      <c r="DSG542" s="413"/>
      <c r="DSH542" s="413"/>
      <c r="DSI542" s="413"/>
      <c r="DSJ542" s="413"/>
      <c r="DSK542" s="407"/>
      <c r="DSL542" s="439"/>
      <c r="DSM542" s="413"/>
      <c r="DSN542" s="413"/>
      <c r="DSO542" s="413"/>
      <c r="DSP542" s="413"/>
      <c r="DSQ542" s="413"/>
      <c r="DSR542" s="413"/>
      <c r="DSS542" s="413"/>
      <c r="DST542" s="412"/>
      <c r="DSU542" s="412"/>
      <c r="DSV542" s="412"/>
      <c r="DSW542" s="412"/>
      <c r="DSX542" s="412"/>
      <c r="DSY542" s="412"/>
      <c r="DSZ542" s="412"/>
      <c r="DTA542" s="412"/>
      <c r="DTB542" s="412"/>
      <c r="DTC542" s="412"/>
      <c r="DTD542" s="412"/>
      <c r="DTE542" s="412"/>
      <c r="DTF542" s="412"/>
      <c r="DTG542" s="412"/>
      <c r="DTH542" s="412"/>
      <c r="DTI542" s="412"/>
      <c r="DTJ542" s="412"/>
      <c r="DTK542" s="412"/>
      <c r="DTL542" s="412"/>
      <c r="DTM542" s="412"/>
      <c r="DTN542" s="412"/>
      <c r="DTO542" s="412"/>
      <c r="DTP542" s="412"/>
      <c r="DTQ542" s="412"/>
      <c r="DTR542" s="412"/>
      <c r="DTS542" s="412"/>
      <c r="DTT542" s="412"/>
      <c r="DTU542" s="412"/>
      <c r="DTV542" s="412"/>
      <c r="DTW542" s="412"/>
      <c r="DTX542" s="412"/>
      <c r="DTY542" s="412"/>
      <c r="DTZ542" s="412"/>
      <c r="DUA542" s="412"/>
      <c r="DUB542" s="412"/>
      <c r="DUC542" s="412"/>
      <c r="DUD542" s="412"/>
      <c r="DUE542" s="412"/>
      <c r="DUF542" s="412"/>
      <c r="DUG542" s="412"/>
      <c r="DUH542" s="412"/>
      <c r="DUI542" s="412"/>
      <c r="DUJ542" s="412"/>
      <c r="DUK542" s="412"/>
      <c r="DUL542" s="413"/>
      <c r="DUM542" s="413"/>
      <c r="DUN542" s="413"/>
      <c r="DUO542" s="413"/>
      <c r="DUP542" s="413"/>
      <c r="DUQ542" s="413"/>
      <c r="DUR542" s="413"/>
      <c r="DUS542" s="413"/>
      <c r="DUT542" s="413"/>
      <c r="DUU542" s="413"/>
      <c r="DUV542" s="413"/>
      <c r="DUW542" s="413"/>
      <c r="DUX542" s="413"/>
      <c r="DUY542" s="413"/>
      <c r="DUZ542" s="413"/>
      <c r="DVA542" s="413"/>
      <c r="DVB542" s="413"/>
      <c r="DVC542" s="413"/>
      <c r="DVD542" s="413"/>
      <c r="DVE542" s="413"/>
      <c r="DVF542" s="413"/>
      <c r="DVG542" s="413"/>
      <c r="DVH542" s="413"/>
      <c r="DVI542" s="413"/>
      <c r="DVJ542" s="414"/>
      <c r="DVK542" s="414"/>
      <c r="DVL542" s="414"/>
      <c r="DVM542" s="414"/>
      <c r="DVN542" s="414"/>
      <c r="DVO542" s="413"/>
      <c r="DVP542" s="413"/>
      <c r="DVQ542" s="414"/>
      <c r="DVR542" s="414"/>
      <c r="DVS542" s="413"/>
      <c r="DVT542" s="413"/>
      <c r="DVU542" s="414"/>
      <c r="DVV542" s="414"/>
      <c r="DVW542" s="413"/>
      <c r="DVX542" s="413"/>
      <c r="DVY542" s="413"/>
      <c r="DVZ542" s="413"/>
      <c r="DWA542" s="413"/>
      <c r="DWB542" s="413"/>
      <c r="DWC542" s="413"/>
      <c r="DWD542" s="414"/>
      <c r="DWE542" s="414"/>
      <c r="DWF542" s="413"/>
      <c r="DWG542" s="413"/>
      <c r="DWH542" s="414"/>
      <c r="DWI542" s="414"/>
      <c r="DWJ542" s="413"/>
      <c r="DWK542" s="413"/>
      <c r="DWL542" s="413"/>
      <c r="DWM542" s="413"/>
      <c r="DWN542" s="413"/>
      <c r="DWO542" s="407"/>
      <c r="DWP542" s="439"/>
      <c r="DWQ542" s="413"/>
      <c r="DWR542" s="413"/>
      <c r="DWS542" s="413"/>
      <c r="DWT542" s="413"/>
      <c r="DWU542" s="413"/>
      <c r="DWV542" s="413"/>
      <c r="DWW542" s="413"/>
      <c r="DWX542" s="412"/>
      <c r="DWY542" s="412"/>
      <c r="DWZ542" s="412"/>
      <c r="DXA542" s="412"/>
      <c r="DXB542" s="412"/>
      <c r="DXC542" s="412"/>
      <c r="DXD542" s="412"/>
      <c r="DXE542" s="412"/>
      <c r="DXF542" s="412"/>
      <c r="DXG542" s="412"/>
      <c r="DXH542" s="412"/>
      <c r="DXI542" s="412"/>
      <c r="DXJ542" s="412"/>
      <c r="DXK542" s="412"/>
      <c r="DXL542" s="412"/>
      <c r="DXM542" s="412"/>
      <c r="DXN542" s="412"/>
      <c r="DXO542" s="412"/>
      <c r="DXP542" s="412"/>
      <c r="DXQ542" s="412"/>
      <c r="DXR542" s="412"/>
      <c r="DXS542" s="412"/>
      <c r="DXT542" s="412"/>
      <c r="DXU542" s="412"/>
      <c r="DXV542" s="412"/>
      <c r="DXW542" s="412"/>
      <c r="DXX542" s="412"/>
      <c r="DXY542" s="412"/>
      <c r="DXZ542" s="412"/>
      <c r="DYA542" s="412"/>
      <c r="DYB542" s="412"/>
      <c r="DYC542" s="412"/>
      <c r="DYD542" s="412"/>
      <c r="DYE542" s="412"/>
      <c r="DYF542" s="412"/>
      <c r="DYG542" s="412"/>
      <c r="DYH542" s="412"/>
      <c r="DYI542" s="412"/>
      <c r="DYJ542" s="412"/>
      <c r="DYK542" s="412"/>
      <c r="DYL542" s="412"/>
      <c r="DYM542" s="412"/>
      <c r="DYN542" s="412"/>
      <c r="DYO542" s="412"/>
      <c r="DYP542" s="413"/>
      <c r="DYQ542" s="413"/>
      <c r="DYR542" s="413"/>
      <c r="DYS542" s="413"/>
      <c r="DYT542" s="413"/>
      <c r="DYU542" s="413"/>
      <c r="DYV542" s="413"/>
      <c r="DYW542" s="413"/>
      <c r="DYX542" s="413"/>
      <c r="DYY542" s="413"/>
      <c r="DYZ542" s="413"/>
      <c r="DZA542" s="413"/>
      <c r="DZB542" s="413"/>
      <c r="DZC542" s="413"/>
      <c r="DZD542" s="413"/>
      <c r="DZE542" s="413"/>
      <c r="DZF542" s="413"/>
      <c r="DZG542" s="413"/>
      <c r="DZH542" s="413"/>
      <c r="DZI542" s="413"/>
      <c r="DZJ542" s="413"/>
      <c r="DZK542" s="413"/>
      <c r="DZL542" s="413"/>
      <c r="DZM542" s="413"/>
      <c r="DZN542" s="414"/>
      <c r="DZO542" s="414"/>
      <c r="DZP542" s="414"/>
      <c r="DZQ542" s="414"/>
      <c r="DZR542" s="414"/>
      <c r="DZS542" s="413"/>
      <c r="DZT542" s="413"/>
      <c r="DZU542" s="414"/>
      <c r="DZV542" s="414"/>
      <c r="DZW542" s="413"/>
      <c r="DZX542" s="413"/>
      <c r="DZY542" s="414"/>
      <c r="DZZ542" s="414"/>
      <c r="EAA542" s="413"/>
      <c r="EAB542" s="413"/>
      <c r="EAC542" s="413"/>
      <c r="EAD542" s="413"/>
      <c r="EAE542" s="413"/>
      <c r="EAF542" s="413"/>
      <c r="EAG542" s="413"/>
      <c r="EAH542" s="414"/>
      <c r="EAI542" s="414"/>
      <c r="EAJ542" s="413"/>
      <c r="EAK542" s="413"/>
      <c r="EAL542" s="414"/>
      <c r="EAM542" s="414"/>
      <c r="EAN542" s="413"/>
      <c r="EAO542" s="413"/>
      <c r="EAP542" s="413"/>
      <c r="EAQ542" s="413"/>
      <c r="EAR542" s="413"/>
      <c r="EAS542" s="407"/>
      <c r="EAT542" s="439"/>
      <c r="EAU542" s="413"/>
      <c r="EAV542" s="413"/>
      <c r="EAW542" s="413"/>
      <c r="EAX542" s="413"/>
      <c r="EAY542" s="413"/>
      <c r="EAZ542" s="413"/>
      <c r="EBA542" s="413"/>
      <c r="EBB542" s="412"/>
      <c r="EBC542" s="412"/>
      <c r="EBD542" s="412"/>
      <c r="EBE542" s="412"/>
      <c r="EBF542" s="412"/>
      <c r="EBG542" s="412"/>
      <c r="EBH542" s="412"/>
      <c r="EBI542" s="412"/>
      <c r="EBJ542" s="412"/>
      <c r="EBK542" s="412"/>
      <c r="EBL542" s="412"/>
      <c r="EBM542" s="412"/>
      <c r="EBN542" s="412"/>
      <c r="EBO542" s="412"/>
      <c r="EBP542" s="412"/>
      <c r="EBQ542" s="412"/>
      <c r="EBR542" s="412"/>
      <c r="EBS542" s="412"/>
      <c r="EBT542" s="412"/>
      <c r="EBU542" s="412"/>
      <c r="EBV542" s="412"/>
      <c r="EBW542" s="412"/>
      <c r="EBX542" s="412"/>
      <c r="EBY542" s="412"/>
      <c r="EBZ542" s="412"/>
      <c r="ECA542" s="412"/>
      <c r="ECB542" s="412"/>
      <c r="ECC542" s="412"/>
      <c r="ECD542" s="412"/>
      <c r="ECE542" s="412"/>
      <c r="ECF542" s="412"/>
      <c r="ECG542" s="412"/>
      <c r="ECH542" s="412"/>
      <c r="ECI542" s="412"/>
      <c r="ECJ542" s="412"/>
      <c r="ECK542" s="412"/>
      <c r="ECL542" s="412"/>
      <c r="ECM542" s="412"/>
      <c r="ECN542" s="412"/>
      <c r="ECO542" s="412"/>
      <c r="ECP542" s="412"/>
      <c r="ECQ542" s="412"/>
      <c r="ECR542" s="412"/>
      <c r="ECS542" s="412"/>
      <c r="ECT542" s="413"/>
      <c r="ECU542" s="413"/>
      <c r="ECV542" s="413"/>
      <c r="ECW542" s="413"/>
      <c r="ECX542" s="413"/>
      <c r="ECY542" s="413"/>
      <c r="ECZ542" s="413"/>
      <c r="EDA542" s="413"/>
      <c r="EDB542" s="413"/>
      <c r="EDC542" s="413"/>
      <c r="EDD542" s="413"/>
      <c r="EDE542" s="413"/>
      <c r="EDF542" s="413"/>
      <c r="EDG542" s="413"/>
      <c r="EDH542" s="413"/>
      <c r="EDI542" s="413"/>
      <c r="EDJ542" s="413"/>
      <c r="EDK542" s="413"/>
      <c r="EDL542" s="413"/>
      <c r="EDM542" s="413"/>
      <c r="EDN542" s="413"/>
      <c r="EDO542" s="413"/>
      <c r="EDP542" s="413"/>
      <c r="EDQ542" s="413"/>
      <c r="EDR542" s="414"/>
      <c r="EDS542" s="414"/>
      <c r="EDT542" s="414"/>
      <c r="EDU542" s="414"/>
      <c r="EDV542" s="414"/>
      <c r="EDW542" s="413"/>
      <c r="EDX542" s="413"/>
      <c r="EDY542" s="414"/>
      <c r="EDZ542" s="414"/>
      <c r="EEA542" s="413"/>
      <c r="EEB542" s="413"/>
      <c r="EEC542" s="414"/>
      <c r="EED542" s="414"/>
      <c r="EEE542" s="413"/>
      <c r="EEF542" s="413"/>
      <c r="EEG542" s="413"/>
      <c r="EEH542" s="413"/>
      <c r="EEI542" s="413"/>
      <c r="EEJ542" s="413"/>
      <c r="EEK542" s="413"/>
      <c r="EEL542" s="414"/>
      <c r="EEM542" s="414"/>
      <c r="EEN542" s="413"/>
      <c r="EEO542" s="413"/>
      <c r="EEP542" s="414"/>
      <c r="EEQ542" s="414"/>
      <c r="EER542" s="413"/>
      <c r="EES542" s="413"/>
      <c r="EET542" s="413"/>
      <c r="EEU542" s="413"/>
      <c r="EEV542" s="413"/>
      <c r="EEW542" s="407"/>
      <c r="EEX542" s="439"/>
      <c r="EEY542" s="413"/>
      <c r="EEZ542" s="413"/>
      <c r="EFA542" s="413"/>
      <c r="EFB542" s="413"/>
      <c r="EFC542" s="413"/>
      <c r="EFD542" s="413"/>
      <c r="EFE542" s="413"/>
      <c r="EFF542" s="412"/>
      <c r="EFG542" s="412"/>
      <c r="EFH542" s="412"/>
      <c r="EFI542" s="412"/>
      <c r="EFJ542" s="412"/>
      <c r="EFK542" s="412"/>
      <c r="EFL542" s="412"/>
      <c r="EFM542" s="412"/>
      <c r="EFN542" s="412"/>
      <c r="EFO542" s="412"/>
      <c r="EFP542" s="412"/>
      <c r="EFQ542" s="412"/>
      <c r="EFR542" s="412"/>
      <c r="EFS542" s="412"/>
      <c r="EFT542" s="412"/>
      <c r="EFU542" s="412"/>
      <c r="EFV542" s="412"/>
      <c r="EFW542" s="412"/>
      <c r="EFX542" s="412"/>
      <c r="EFY542" s="412"/>
      <c r="EFZ542" s="412"/>
      <c r="EGA542" s="412"/>
      <c r="EGB542" s="412"/>
      <c r="EGC542" s="412"/>
      <c r="EGD542" s="412"/>
      <c r="EGE542" s="412"/>
      <c r="EGF542" s="412"/>
      <c r="EGG542" s="412"/>
      <c r="EGH542" s="412"/>
      <c r="EGI542" s="412"/>
      <c r="EGJ542" s="412"/>
      <c r="EGK542" s="412"/>
      <c r="EGL542" s="412"/>
      <c r="EGM542" s="412"/>
      <c r="EGN542" s="412"/>
      <c r="EGO542" s="412"/>
      <c r="EGP542" s="412"/>
      <c r="EGQ542" s="412"/>
      <c r="EGR542" s="412"/>
      <c r="EGS542" s="412"/>
      <c r="EGT542" s="412"/>
      <c r="EGU542" s="412"/>
      <c r="EGV542" s="412"/>
      <c r="EGW542" s="412"/>
      <c r="EGX542" s="413"/>
      <c r="EGY542" s="413"/>
      <c r="EGZ542" s="413"/>
      <c r="EHA542" s="413"/>
      <c r="EHB542" s="413"/>
      <c r="EHC542" s="413"/>
      <c r="EHD542" s="413"/>
      <c r="EHE542" s="413"/>
      <c r="EHF542" s="413"/>
      <c r="EHG542" s="413"/>
      <c r="EHH542" s="413"/>
      <c r="EHI542" s="413"/>
      <c r="EHJ542" s="413"/>
      <c r="EHK542" s="413"/>
      <c r="EHL542" s="413"/>
      <c r="EHM542" s="413"/>
      <c r="EHN542" s="413"/>
      <c r="EHO542" s="413"/>
      <c r="EHP542" s="413"/>
      <c r="EHQ542" s="413"/>
      <c r="EHR542" s="413"/>
      <c r="EHS542" s="413"/>
      <c r="EHT542" s="413"/>
      <c r="EHU542" s="413"/>
      <c r="EHV542" s="414"/>
      <c r="EHW542" s="414"/>
      <c r="EHX542" s="414"/>
      <c r="EHY542" s="414"/>
      <c r="EHZ542" s="414"/>
      <c r="EIA542" s="413"/>
      <c r="EIB542" s="413"/>
      <c r="EIC542" s="414"/>
      <c r="EID542" s="414"/>
      <c r="EIE542" s="413"/>
      <c r="EIF542" s="413"/>
      <c r="EIG542" s="414"/>
      <c r="EIH542" s="414"/>
      <c r="EII542" s="413"/>
      <c r="EIJ542" s="413"/>
      <c r="EIK542" s="413"/>
      <c r="EIL542" s="413"/>
      <c r="EIM542" s="413"/>
      <c r="EIN542" s="413"/>
      <c r="EIO542" s="413"/>
      <c r="EIP542" s="414"/>
      <c r="EIQ542" s="414"/>
      <c r="EIR542" s="413"/>
      <c r="EIS542" s="413"/>
      <c r="EIT542" s="414"/>
      <c r="EIU542" s="414"/>
      <c r="EIV542" s="413"/>
      <c r="EIW542" s="413"/>
      <c r="EIX542" s="413"/>
      <c r="EIY542" s="413"/>
      <c r="EIZ542" s="413"/>
      <c r="EJA542" s="407"/>
      <c r="EJB542" s="439"/>
      <c r="EJC542" s="413"/>
      <c r="EJD542" s="413"/>
      <c r="EJE542" s="413"/>
      <c r="EJF542" s="413"/>
      <c r="EJG542" s="413"/>
      <c r="EJH542" s="413"/>
      <c r="EJI542" s="413"/>
      <c r="EJJ542" s="412"/>
      <c r="EJK542" s="412"/>
      <c r="EJL542" s="412"/>
      <c r="EJM542" s="412"/>
      <c r="EJN542" s="412"/>
      <c r="EJO542" s="412"/>
      <c r="EJP542" s="412"/>
      <c r="EJQ542" s="412"/>
      <c r="EJR542" s="412"/>
      <c r="EJS542" s="412"/>
      <c r="EJT542" s="412"/>
      <c r="EJU542" s="412"/>
      <c r="EJV542" s="412"/>
      <c r="EJW542" s="412"/>
      <c r="EJX542" s="412"/>
      <c r="EJY542" s="412"/>
      <c r="EJZ542" s="412"/>
      <c r="EKA542" s="412"/>
      <c r="EKB542" s="412"/>
      <c r="EKC542" s="412"/>
      <c r="EKD542" s="412"/>
      <c r="EKE542" s="412"/>
      <c r="EKF542" s="412"/>
      <c r="EKG542" s="412"/>
      <c r="EKH542" s="412"/>
      <c r="EKI542" s="412"/>
      <c r="EKJ542" s="412"/>
      <c r="EKK542" s="412"/>
      <c r="EKL542" s="412"/>
      <c r="EKM542" s="412"/>
      <c r="EKN542" s="412"/>
      <c r="EKO542" s="412"/>
      <c r="EKP542" s="412"/>
      <c r="EKQ542" s="412"/>
      <c r="EKR542" s="412"/>
      <c r="EKS542" s="412"/>
      <c r="EKT542" s="412"/>
      <c r="EKU542" s="412"/>
      <c r="EKV542" s="412"/>
      <c r="EKW542" s="412"/>
      <c r="EKX542" s="412"/>
      <c r="EKY542" s="412"/>
      <c r="EKZ542" s="412"/>
      <c r="ELA542" s="412"/>
      <c r="ELB542" s="413"/>
      <c r="ELC542" s="413"/>
      <c r="ELD542" s="413"/>
      <c r="ELE542" s="413"/>
      <c r="ELF542" s="413"/>
      <c r="ELG542" s="413"/>
      <c r="ELH542" s="413"/>
      <c r="ELI542" s="413"/>
      <c r="ELJ542" s="413"/>
      <c r="ELK542" s="413"/>
      <c r="ELL542" s="413"/>
      <c r="ELM542" s="413"/>
      <c r="ELN542" s="413"/>
      <c r="ELO542" s="413"/>
      <c r="ELP542" s="413"/>
      <c r="ELQ542" s="413"/>
      <c r="ELR542" s="413"/>
      <c r="ELS542" s="413"/>
      <c r="ELT542" s="413"/>
      <c r="ELU542" s="413"/>
      <c r="ELV542" s="413"/>
      <c r="ELW542" s="413"/>
      <c r="ELX542" s="413"/>
      <c r="ELY542" s="413"/>
      <c r="ELZ542" s="414"/>
      <c r="EMA542" s="414"/>
      <c r="EMB542" s="414"/>
      <c r="EMC542" s="414"/>
      <c r="EMD542" s="414"/>
      <c r="EME542" s="413"/>
      <c r="EMF542" s="413"/>
      <c r="EMG542" s="414"/>
      <c r="EMH542" s="414"/>
      <c r="EMI542" s="413"/>
      <c r="EMJ542" s="413"/>
      <c r="EMK542" s="414"/>
      <c r="EML542" s="414"/>
      <c r="EMM542" s="413"/>
      <c r="EMN542" s="413"/>
      <c r="EMO542" s="413"/>
      <c r="EMP542" s="413"/>
      <c r="EMQ542" s="413"/>
      <c r="EMR542" s="413"/>
      <c r="EMS542" s="413"/>
      <c r="EMT542" s="414"/>
      <c r="EMU542" s="414"/>
      <c r="EMV542" s="413"/>
      <c r="EMW542" s="413"/>
      <c r="EMX542" s="414"/>
      <c r="EMY542" s="414"/>
      <c r="EMZ542" s="413"/>
      <c r="ENA542" s="413"/>
      <c r="ENB542" s="413"/>
      <c r="ENC542" s="413"/>
      <c r="END542" s="413"/>
      <c r="ENE542" s="407"/>
      <c r="ENF542" s="439"/>
      <c r="ENG542" s="413"/>
      <c r="ENH542" s="413"/>
      <c r="ENI542" s="413"/>
      <c r="ENJ542" s="413"/>
      <c r="ENK542" s="413"/>
      <c r="ENL542" s="413"/>
      <c r="ENM542" s="413"/>
      <c r="ENN542" s="412"/>
      <c r="ENO542" s="412"/>
      <c r="ENP542" s="412"/>
      <c r="ENQ542" s="412"/>
      <c r="ENR542" s="412"/>
      <c r="ENS542" s="412"/>
      <c r="ENT542" s="412"/>
      <c r="ENU542" s="412"/>
      <c r="ENV542" s="412"/>
      <c r="ENW542" s="412"/>
      <c r="ENX542" s="412"/>
      <c r="ENY542" s="412"/>
      <c r="ENZ542" s="412"/>
      <c r="EOA542" s="412"/>
      <c r="EOB542" s="412"/>
      <c r="EOC542" s="412"/>
      <c r="EOD542" s="412"/>
      <c r="EOE542" s="412"/>
      <c r="EOF542" s="412"/>
      <c r="EOG542" s="412"/>
      <c r="EOH542" s="412"/>
      <c r="EOI542" s="412"/>
      <c r="EOJ542" s="412"/>
      <c r="EOK542" s="412"/>
      <c r="EOL542" s="412"/>
      <c r="EOM542" s="412"/>
      <c r="EON542" s="412"/>
      <c r="EOO542" s="412"/>
      <c r="EOP542" s="412"/>
      <c r="EOQ542" s="412"/>
      <c r="EOR542" s="412"/>
      <c r="EOS542" s="412"/>
      <c r="EOT542" s="412"/>
      <c r="EOU542" s="412"/>
      <c r="EOV542" s="412"/>
      <c r="EOW542" s="412"/>
      <c r="EOX542" s="412"/>
      <c r="EOY542" s="412"/>
      <c r="EOZ542" s="412"/>
      <c r="EPA542" s="412"/>
      <c r="EPB542" s="412"/>
      <c r="EPC542" s="412"/>
      <c r="EPD542" s="412"/>
      <c r="EPE542" s="412"/>
      <c r="EPF542" s="413"/>
      <c r="EPG542" s="413"/>
      <c r="EPH542" s="413"/>
      <c r="EPI542" s="413"/>
      <c r="EPJ542" s="413"/>
      <c r="EPK542" s="413"/>
      <c r="EPL542" s="413"/>
      <c r="EPM542" s="413"/>
      <c r="EPN542" s="413"/>
      <c r="EPO542" s="413"/>
      <c r="EPP542" s="413"/>
      <c r="EPQ542" s="413"/>
      <c r="EPR542" s="413"/>
      <c r="EPS542" s="413"/>
      <c r="EPT542" s="413"/>
      <c r="EPU542" s="413"/>
      <c r="EPV542" s="413"/>
      <c r="EPW542" s="413"/>
      <c r="EPX542" s="413"/>
      <c r="EPY542" s="413"/>
      <c r="EPZ542" s="413"/>
      <c r="EQA542" s="413"/>
      <c r="EQB542" s="413"/>
      <c r="EQC542" s="413"/>
      <c r="EQD542" s="414"/>
      <c r="EQE542" s="414"/>
      <c r="EQF542" s="414"/>
      <c r="EQG542" s="414"/>
      <c r="EQH542" s="414"/>
      <c r="EQI542" s="413"/>
      <c r="EQJ542" s="413"/>
      <c r="EQK542" s="414"/>
      <c r="EQL542" s="414"/>
      <c r="EQM542" s="413"/>
      <c r="EQN542" s="413"/>
      <c r="EQO542" s="414"/>
      <c r="EQP542" s="414"/>
      <c r="EQQ542" s="413"/>
      <c r="EQR542" s="413"/>
      <c r="EQS542" s="413"/>
      <c r="EQT542" s="413"/>
      <c r="EQU542" s="413"/>
      <c r="EQV542" s="413"/>
      <c r="EQW542" s="413"/>
      <c r="EQX542" s="414"/>
      <c r="EQY542" s="414"/>
      <c r="EQZ542" s="413"/>
      <c r="ERA542" s="413"/>
      <c r="ERB542" s="414"/>
      <c r="ERC542" s="414"/>
      <c r="ERD542" s="413"/>
      <c r="ERE542" s="413"/>
      <c r="ERF542" s="413"/>
      <c r="ERG542" s="413"/>
      <c r="ERH542" s="413"/>
      <c r="ERI542" s="407"/>
      <c r="ERJ542" s="439"/>
      <c r="ERK542" s="413"/>
      <c r="ERL542" s="413"/>
      <c r="ERM542" s="413"/>
      <c r="ERN542" s="413"/>
      <c r="ERO542" s="413"/>
      <c r="ERP542" s="413"/>
      <c r="ERQ542" s="413"/>
      <c r="ERR542" s="412"/>
      <c r="ERS542" s="412"/>
      <c r="ERT542" s="412"/>
      <c r="ERU542" s="412"/>
      <c r="ERV542" s="412"/>
      <c r="ERW542" s="412"/>
      <c r="ERX542" s="412"/>
      <c r="ERY542" s="412"/>
      <c r="ERZ542" s="412"/>
      <c r="ESA542" s="412"/>
      <c r="ESB542" s="412"/>
      <c r="ESC542" s="412"/>
      <c r="ESD542" s="412"/>
      <c r="ESE542" s="412"/>
      <c r="ESF542" s="412"/>
      <c r="ESG542" s="412"/>
      <c r="ESH542" s="412"/>
      <c r="ESI542" s="412"/>
      <c r="ESJ542" s="412"/>
      <c r="ESK542" s="412"/>
      <c r="ESL542" s="412"/>
      <c r="ESM542" s="412"/>
      <c r="ESN542" s="412"/>
      <c r="ESO542" s="412"/>
      <c r="ESP542" s="412"/>
      <c r="ESQ542" s="412"/>
      <c r="ESR542" s="412"/>
      <c r="ESS542" s="412"/>
      <c r="EST542" s="412"/>
      <c r="ESU542" s="412"/>
      <c r="ESV542" s="412"/>
      <c r="ESW542" s="412"/>
      <c r="ESX542" s="412"/>
      <c r="ESY542" s="412"/>
      <c r="ESZ542" s="412"/>
      <c r="ETA542" s="412"/>
      <c r="ETB542" s="412"/>
      <c r="ETC542" s="412"/>
      <c r="ETD542" s="412"/>
      <c r="ETE542" s="412"/>
      <c r="ETF542" s="412"/>
      <c r="ETG542" s="412"/>
      <c r="ETH542" s="412"/>
      <c r="ETI542" s="412"/>
      <c r="ETJ542" s="413"/>
      <c r="ETK542" s="413"/>
      <c r="ETL542" s="413"/>
      <c r="ETM542" s="413"/>
      <c r="ETN542" s="413"/>
      <c r="ETO542" s="413"/>
      <c r="ETP542" s="413"/>
      <c r="ETQ542" s="413"/>
      <c r="ETR542" s="413"/>
      <c r="ETS542" s="413"/>
      <c r="ETT542" s="413"/>
      <c r="ETU542" s="413"/>
      <c r="ETV542" s="413"/>
      <c r="ETW542" s="413"/>
      <c r="ETX542" s="413"/>
      <c r="ETY542" s="413"/>
      <c r="ETZ542" s="413"/>
      <c r="EUA542" s="413"/>
      <c r="EUB542" s="413"/>
      <c r="EUC542" s="413"/>
      <c r="EUD542" s="413"/>
      <c r="EUE542" s="413"/>
      <c r="EUF542" s="413"/>
      <c r="EUG542" s="413"/>
      <c r="EUH542" s="414"/>
      <c r="EUI542" s="414"/>
      <c r="EUJ542" s="414"/>
      <c r="EUK542" s="414"/>
      <c r="EUL542" s="414"/>
      <c r="EUM542" s="413"/>
      <c r="EUN542" s="413"/>
      <c r="EUO542" s="414"/>
      <c r="EUP542" s="414"/>
      <c r="EUQ542" s="413"/>
      <c r="EUR542" s="413"/>
      <c r="EUS542" s="414"/>
      <c r="EUT542" s="414"/>
      <c r="EUU542" s="413"/>
      <c r="EUV542" s="413"/>
      <c r="EUW542" s="413"/>
      <c r="EUX542" s="413"/>
      <c r="EUY542" s="413"/>
      <c r="EUZ542" s="413"/>
      <c r="EVA542" s="413"/>
      <c r="EVB542" s="414"/>
      <c r="EVC542" s="414"/>
      <c r="EVD542" s="413"/>
      <c r="EVE542" s="413"/>
      <c r="EVF542" s="414"/>
      <c r="EVG542" s="414"/>
      <c r="EVH542" s="413"/>
      <c r="EVI542" s="413"/>
      <c r="EVJ542" s="413"/>
      <c r="EVK542" s="413"/>
      <c r="EVL542" s="413"/>
      <c r="EVM542" s="407"/>
      <c r="EVN542" s="439"/>
      <c r="EVO542" s="413"/>
      <c r="EVP542" s="413"/>
      <c r="EVQ542" s="413"/>
      <c r="EVR542" s="413"/>
      <c r="EVS542" s="413"/>
      <c r="EVT542" s="413"/>
      <c r="EVU542" s="413"/>
      <c r="EVV542" s="412"/>
      <c r="EVW542" s="412"/>
      <c r="EVX542" s="412"/>
      <c r="EVY542" s="412"/>
      <c r="EVZ542" s="412"/>
      <c r="EWA542" s="412"/>
      <c r="EWB542" s="412"/>
      <c r="EWC542" s="412"/>
      <c r="EWD542" s="412"/>
      <c r="EWE542" s="412"/>
      <c r="EWF542" s="412"/>
      <c r="EWG542" s="412"/>
      <c r="EWH542" s="412"/>
      <c r="EWI542" s="412"/>
      <c r="EWJ542" s="412"/>
      <c r="EWK542" s="412"/>
      <c r="EWL542" s="412"/>
      <c r="EWM542" s="412"/>
      <c r="EWN542" s="412"/>
      <c r="EWO542" s="412"/>
      <c r="EWP542" s="412"/>
      <c r="EWQ542" s="412"/>
      <c r="EWR542" s="412"/>
      <c r="EWS542" s="412"/>
      <c r="EWT542" s="412"/>
      <c r="EWU542" s="412"/>
      <c r="EWV542" s="412"/>
      <c r="EWW542" s="412"/>
      <c r="EWX542" s="412"/>
      <c r="EWY542" s="412"/>
      <c r="EWZ542" s="412"/>
      <c r="EXA542" s="412"/>
      <c r="EXB542" s="412"/>
      <c r="EXC542" s="412"/>
      <c r="EXD542" s="412"/>
      <c r="EXE542" s="412"/>
      <c r="EXF542" s="412"/>
      <c r="EXG542" s="412"/>
      <c r="EXH542" s="412"/>
      <c r="EXI542" s="412"/>
      <c r="EXJ542" s="412"/>
      <c r="EXK542" s="412"/>
      <c r="EXL542" s="412"/>
      <c r="EXM542" s="412"/>
      <c r="EXN542" s="413"/>
      <c r="EXO542" s="413"/>
      <c r="EXP542" s="413"/>
      <c r="EXQ542" s="413"/>
      <c r="EXR542" s="413"/>
      <c r="EXS542" s="413"/>
      <c r="EXT542" s="413"/>
      <c r="EXU542" s="413"/>
      <c r="EXV542" s="413"/>
      <c r="EXW542" s="413"/>
      <c r="EXX542" s="413"/>
      <c r="EXY542" s="413"/>
      <c r="EXZ542" s="413"/>
      <c r="EYA542" s="413"/>
      <c r="EYB542" s="413"/>
      <c r="EYC542" s="413"/>
      <c r="EYD542" s="413"/>
      <c r="EYE542" s="413"/>
      <c r="EYF542" s="413"/>
      <c r="EYG542" s="413"/>
      <c r="EYH542" s="413"/>
      <c r="EYI542" s="413"/>
      <c r="EYJ542" s="413"/>
      <c r="EYK542" s="413"/>
      <c r="EYL542" s="414"/>
      <c r="EYM542" s="414"/>
      <c r="EYN542" s="414"/>
      <c r="EYO542" s="414"/>
      <c r="EYP542" s="414"/>
      <c r="EYQ542" s="413"/>
      <c r="EYR542" s="413"/>
      <c r="EYS542" s="414"/>
      <c r="EYT542" s="414"/>
      <c r="EYU542" s="413"/>
      <c r="EYV542" s="413"/>
      <c r="EYW542" s="414"/>
      <c r="EYX542" s="414"/>
      <c r="EYY542" s="413"/>
      <c r="EYZ542" s="413"/>
      <c r="EZA542" s="413"/>
      <c r="EZB542" s="413"/>
      <c r="EZC542" s="413"/>
      <c r="EZD542" s="413"/>
      <c r="EZE542" s="413"/>
      <c r="EZF542" s="414"/>
      <c r="EZG542" s="414"/>
      <c r="EZH542" s="413"/>
      <c r="EZI542" s="413"/>
      <c r="EZJ542" s="414"/>
      <c r="EZK542" s="414"/>
      <c r="EZL542" s="413"/>
      <c r="EZM542" s="413"/>
      <c r="EZN542" s="413"/>
      <c r="EZO542" s="413"/>
      <c r="EZP542" s="413"/>
      <c r="EZQ542" s="407"/>
      <c r="EZR542" s="439"/>
      <c r="EZS542" s="413"/>
      <c r="EZT542" s="413"/>
      <c r="EZU542" s="413"/>
      <c r="EZV542" s="413"/>
      <c r="EZW542" s="413"/>
      <c r="EZX542" s="413"/>
      <c r="EZY542" s="413"/>
      <c r="EZZ542" s="412"/>
      <c r="FAA542" s="412"/>
      <c r="FAB542" s="412"/>
      <c r="FAC542" s="412"/>
      <c r="FAD542" s="412"/>
      <c r="FAE542" s="412"/>
      <c r="FAF542" s="412"/>
      <c r="FAG542" s="412"/>
      <c r="FAH542" s="412"/>
      <c r="FAI542" s="412"/>
      <c r="FAJ542" s="412"/>
      <c r="FAK542" s="412"/>
      <c r="FAL542" s="412"/>
      <c r="FAM542" s="412"/>
      <c r="FAN542" s="412"/>
      <c r="FAO542" s="412"/>
      <c r="FAP542" s="412"/>
      <c r="FAQ542" s="412"/>
      <c r="FAR542" s="412"/>
      <c r="FAS542" s="412"/>
      <c r="FAT542" s="412"/>
      <c r="FAU542" s="412"/>
      <c r="FAV542" s="412"/>
      <c r="FAW542" s="412"/>
      <c r="FAX542" s="412"/>
      <c r="FAY542" s="412"/>
      <c r="FAZ542" s="412"/>
      <c r="FBA542" s="412"/>
      <c r="FBB542" s="412"/>
      <c r="FBC542" s="412"/>
      <c r="FBD542" s="412"/>
      <c r="FBE542" s="412"/>
      <c r="FBF542" s="412"/>
      <c r="FBG542" s="412"/>
      <c r="FBH542" s="412"/>
      <c r="FBI542" s="412"/>
      <c r="FBJ542" s="412"/>
      <c r="FBK542" s="412"/>
      <c r="FBL542" s="412"/>
      <c r="FBM542" s="412"/>
      <c r="FBN542" s="412"/>
      <c r="FBO542" s="412"/>
      <c r="FBP542" s="412"/>
      <c r="FBQ542" s="412"/>
      <c r="FBR542" s="413"/>
      <c r="FBS542" s="413"/>
      <c r="FBT542" s="413"/>
      <c r="FBU542" s="413"/>
      <c r="FBV542" s="413"/>
      <c r="FBW542" s="413"/>
      <c r="FBX542" s="413"/>
      <c r="FBY542" s="413"/>
      <c r="FBZ542" s="413"/>
      <c r="FCA542" s="413"/>
      <c r="FCB542" s="413"/>
      <c r="FCC542" s="413"/>
      <c r="FCD542" s="413"/>
      <c r="FCE542" s="413"/>
      <c r="FCF542" s="413"/>
      <c r="FCG542" s="413"/>
      <c r="FCH542" s="413"/>
      <c r="FCI542" s="413"/>
      <c r="FCJ542" s="413"/>
      <c r="FCK542" s="413"/>
      <c r="FCL542" s="413"/>
      <c r="FCM542" s="413"/>
      <c r="FCN542" s="413"/>
      <c r="FCO542" s="413"/>
      <c r="FCP542" s="414"/>
      <c r="FCQ542" s="414"/>
      <c r="FCR542" s="414"/>
      <c r="FCS542" s="414"/>
      <c r="FCT542" s="414"/>
      <c r="FCU542" s="413"/>
      <c r="FCV542" s="413"/>
      <c r="FCW542" s="414"/>
      <c r="FCX542" s="414"/>
      <c r="FCY542" s="413"/>
      <c r="FCZ542" s="413"/>
      <c r="FDA542" s="414"/>
      <c r="FDB542" s="414"/>
      <c r="FDC542" s="413"/>
      <c r="FDD542" s="413"/>
      <c r="FDE542" s="413"/>
      <c r="FDF542" s="413"/>
      <c r="FDG542" s="413"/>
      <c r="FDH542" s="413"/>
      <c r="FDI542" s="413"/>
      <c r="FDJ542" s="414"/>
      <c r="FDK542" s="414"/>
      <c r="FDL542" s="413"/>
      <c r="FDM542" s="413"/>
      <c r="FDN542" s="414"/>
      <c r="FDO542" s="414"/>
      <c r="FDP542" s="413"/>
      <c r="FDQ542" s="413"/>
      <c r="FDR542" s="413"/>
      <c r="FDS542" s="413"/>
      <c r="FDT542" s="413"/>
      <c r="FDU542" s="407"/>
      <c r="FDV542" s="439"/>
      <c r="FDW542" s="413"/>
      <c r="FDX542" s="413"/>
      <c r="FDY542" s="413"/>
      <c r="FDZ542" s="413"/>
      <c r="FEA542" s="413"/>
      <c r="FEB542" s="413"/>
      <c r="FEC542" s="413"/>
      <c r="FED542" s="412"/>
      <c r="FEE542" s="412"/>
      <c r="FEF542" s="412"/>
      <c r="FEG542" s="412"/>
      <c r="FEH542" s="412"/>
      <c r="FEI542" s="412"/>
      <c r="FEJ542" s="412"/>
      <c r="FEK542" s="412"/>
      <c r="FEL542" s="412"/>
      <c r="FEM542" s="412"/>
      <c r="FEN542" s="412"/>
      <c r="FEO542" s="412"/>
      <c r="FEP542" s="412"/>
      <c r="FEQ542" s="412"/>
      <c r="FER542" s="412"/>
      <c r="FES542" s="412"/>
      <c r="FET542" s="412"/>
      <c r="FEU542" s="412"/>
      <c r="FEV542" s="412"/>
      <c r="FEW542" s="412"/>
      <c r="FEX542" s="412"/>
      <c r="FEY542" s="412"/>
      <c r="FEZ542" s="412"/>
      <c r="FFA542" s="412"/>
      <c r="FFB542" s="412"/>
      <c r="FFC542" s="412"/>
      <c r="FFD542" s="412"/>
      <c r="FFE542" s="412"/>
      <c r="FFF542" s="412"/>
      <c r="FFG542" s="412"/>
      <c r="FFH542" s="412"/>
      <c r="FFI542" s="412"/>
      <c r="FFJ542" s="412"/>
      <c r="FFK542" s="412"/>
      <c r="FFL542" s="412"/>
      <c r="FFM542" s="412"/>
      <c r="FFN542" s="412"/>
      <c r="FFO542" s="412"/>
      <c r="FFP542" s="412"/>
      <c r="FFQ542" s="412"/>
      <c r="FFR542" s="412"/>
      <c r="FFS542" s="412"/>
      <c r="FFT542" s="412"/>
      <c r="FFU542" s="412"/>
      <c r="FFV542" s="413"/>
      <c r="FFW542" s="413"/>
      <c r="FFX542" s="413"/>
      <c r="FFY542" s="413"/>
      <c r="FFZ542" s="413"/>
      <c r="FGA542" s="413"/>
      <c r="FGB542" s="413"/>
      <c r="FGC542" s="413"/>
      <c r="FGD542" s="413"/>
      <c r="FGE542" s="413"/>
      <c r="FGF542" s="413"/>
      <c r="FGG542" s="413"/>
      <c r="FGH542" s="413"/>
      <c r="FGI542" s="413"/>
      <c r="FGJ542" s="413"/>
      <c r="FGK542" s="413"/>
      <c r="FGL542" s="413"/>
      <c r="FGM542" s="413"/>
      <c r="FGN542" s="413"/>
      <c r="FGO542" s="413"/>
      <c r="FGP542" s="413"/>
      <c r="FGQ542" s="413"/>
      <c r="FGR542" s="413"/>
      <c r="FGS542" s="413"/>
      <c r="FGT542" s="414"/>
      <c r="FGU542" s="414"/>
      <c r="FGV542" s="414"/>
      <c r="FGW542" s="414"/>
      <c r="FGX542" s="414"/>
      <c r="FGY542" s="413"/>
      <c r="FGZ542" s="413"/>
      <c r="FHA542" s="414"/>
      <c r="FHB542" s="414"/>
      <c r="FHC542" s="413"/>
      <c r="FHD542" s="413"/>
      <c r="FHE542" s="414"/>
      <c r="FHF542" s="414"/>
      <c r="FHG542" s="413"/>
      <c r="FHH542" s="413"/>
      <c r="FHI542" s="413"/>
      <c r="FHJ542" s="413"/>
      <c r="FHK542" s="413"/>
      <c r="FHL542" s="413"/>
      <c r="FHM542" s="413"/>
      <c r="FHN542" s="414"/>
      <c r="FHO542" s="414"/>
      <c r="FHP542" s="413"/>
      <c r="FHQ542" s="413"/>
      <c r="FHR542" s="414"/>
      <c r="FHS542" s="414"/>
      <c r="FHT542" s="413"/>
      <c r="FHU542" s="413"/>
      <c r="FHV542" s="413"/>
      <c r="FHW542" s="413"/>
      <c r="FHX542" s="413"/>
      <c r="FHY542" s="407"/>
      <c r="FHZ542" s="439"/>
      <c r="FIA542" s="413"/>
      <c r="FIB542" s="413"/>
      <c r="FIC542" s="413"/>
      <c r="FID542" s="413"/>
      <c r="FIE542" s="413"/>
      <c r="FIF542" s="413"/>
      <c r="FIG542" s="413"/>
      <c r="FIH542" s="412"/>
      <c r="FII542" s="412"/>
      <c r="FIJ542" s="412"/>
      <c r="FIK542" s="412"/>
      <c r="FIL542" s="412"/>
      <c r="FIM542" s="412"/>
      <c r="FIN542" s="412"/>
      <c r="FIO542" s="412"/>
      <c r="FIP542" s="412"/>
      <c r="FIQ542" s="412"/>
      <c r="FIR542" s="412"/>
      <c r="FIS542" s="412"/>
      <c r="FIT542" s="412"/>
      <c r="FIU542" s="412"/>
      <c r="FIV542" s="412"/>
      <c r="FIW542" s="412"/>
      <c r="FIX542" s="412"/>
      <c r="FIY542" s="412"/>
      <c r="FIZ542" s="412"/>
      <c r="FJA542" s="412"/>
      <c r="FJB542" s="412"/>
      <c r="FJC542" s="412"/>
      <c r="FJD542" s="412"/>
      <c r="FJE542" s="412"/>
      <c r="FJF542" s="412"/>
      <c r="FJG542" s="412"/>
      <c r="FJH542" s="412"/>
      <c r="FJI542" s="412"/>
      <c r="FJJ542" s="412"/>
      <c r="FJK542" s="412"/>
      <c r="FJL542" s="412"/>
      <c r="FJM542" s="412"/>
      <c r="FJN542" s="412"/>
      <c r="FJO542" s="412"/>
      <c r="FJP542" s="412"/>
      <c r="FJQ542" s="412"/>
      <c r="FJR542" s="412"/>
      <c r="FJS542" s="412"/>
      <c r="FJT542" s="412"/>
      <c r="FJU542" s="412"/>
      <c r="FJV542" s="412"/>
      <c r="FJW542" s="412"/>
      <c r="FJX542" s="412"/>
      <c r="FJY542" s="412"/>
      <c r="FJZ542" s="413"/>
      <c r="FKA542" s="413"/>
      <c r="FKB542" s="413"/>
      <c r="FKC542" s="413"/>
      <c r="FKD542" s="413"/>
      <c r="FKE542" s="413"/>
      <c r="FKF542" s="413"/>
      <c r="FKG542" s="413"/>
      <c r="FKH542" s="413"/>
      <c r="FKI542" s="413"/>
      <c r="FKJ542" s="413"/>
      <c r="FKK542" s="413"/>
      <c r="FKL542" s="413"/>
      <c r="FKM542" s="413"/>
      <c r="FKN542" s="413"/>
      <c r="FKO542" s="413"/>
      <c r="FKP542" s="413"/>
      <c r="FKQ542" s="413"/>
      <c r="FKR542" s="413"/>
      <c r="FKS542" s="413"/>
      <c r="FKT542" s="413"/>
      <c r="FKU542" s="413"/>
      <c r="FKV542" s="413"/>
      <c r="FKW542" s="413"/>
      <c r="FKX542" s="414"/>
      <c r="FKY542" s="414"/>
      <c r="FKZ542" s="414"/>
      <c r="FLA542" s="414"/>
      <c r="FLB542" s="414"/>
      <c r="FLC542" s="413"/>
      <c r="FLD542" s="413"/>
      <c r="FLE542" s="414"/>
      <c r="FLF542" s="414"/>
      <c r="FLG542" s="413"/>
      <c r="FLH542" s="413"/>
      <c r="FLI542" s="414"/>
      <c r="FLJ542" s="414"/>
      <c r="FLK542" s="413"/>
      <c r="FLL542" s="413"/>
      <c r="FLM542" s="413"/>
      <c r="FLN542" s="413"/>
      <c r="FLO542" s="413"/>
      <c r="FLP542" s="413"/>
      <c r="FLQ542" s="413"/>
      <c r="FLR542" s="414"/>
      <c r="FLS542" s="414"/>
      <c r="FLT542" s="413"/>
      <c r="FLU542" s="413"/>
      <c r="FLV542" s="414"/>
      <c r="FLW542" s="414"/>
      <c r="FLX542" s="413"/>
      <c r="FLY542" s="413"/>
      <c r="FLZ542" s="413"/>
      <c r="FMA542" s="413"/>
      <c r="FMB542" s="413"/>
      <c r="FMC542" s="407"/>
      <c r="FMD542" s="439"/>
      <c r="FME542" s="413"/>
      <c r="FMF542" s="413"/>
      <c r="FMG542" s="413"/>
      <c r="FMH542" s="413"/>
      <c r="FMI542" s="413"/>
      <c r="FMJ542" s="413"/>
      <c r="FMK542" s="413"/>
      <c r="FML542" s="412"/>
      <c r="FMM542" s="412"/>
      <c r="FMN542" s="412"/>
      <c r="FMO542" s="412"/>
      <c r="FMP542" s="412"/>
      <c r="FMQ542" s="412"/>
      <c r="FMR542" s="412"/>
      <c r="FMS542" s="412"/>
      <c r="FMT542" s="412"/>
      <c r="FMU542" s="412"/>
      <c r="FMV542" s="412"/>
      <c r="FMW542" s="412"/>
      <c r="FMX542" s="412"/>
      <c r="FMY542" s="412"/>
      <c r="FMZ542" s="412"/>
      <c r="FNA542" s="412"/>
      <c r="FNB542" s="412"/>
      <c r="FNC542" s="412"/>
      <c r="FND542" s="412"/>
      <c r="FNE542" s="412"/>
      <c r="FNF542" s="412"/>
      <c r="FNG542" s="412"/>
      <c r="FNH542" s="412"/>
      <c r="FNI542" s="412"/>
      <c r="FNJ542" s="412"/>
      <c r="FNK542" s="412"/>
      <c r="FNL542" s="412"/>
      <c r="FNM542" s="412"/>
      <c r="FNN542" s="412"/>
      <c r="FNO542" s="412"/>
      <c r="FNP542" s="412"/>
      <c r="FNQ542" s="412"/>
      <c r="FNR542" s="412"/>
      <c r="FNS542" s="412"/>
      <c r="FNT542" s="412"/>
      <c r="FNU542" s="412"/>
      <c r="FNV542" s="412"/>
      <c r="FNW542" s="412"/>
      <c r="FNX542" s="412"/>
      <c r="FNY542" s="412"/>
      <c r="FNZ542" s="412"/>
      <c r="FOA542" s="412"/>
      <c r="FOB542" s="412"/>
      <c r="FOC542" s="412"/>
      <c r="FOD542" s="413"/>
      <c r="FOE542" s="413"/>
      <c r="FOF542" s="413"/>
      <c r="FOG542" s="413"/>
      <c r="FOH542" s="413"/>
      <c r="FOI542" s="413"/>
      <c r="FOJ542" s="413"/>
      <c r="FOK542" s="413"/>
      <c r="FOL542" s="413"/>
      <c r="FOM542" s="413"/>
      <c r="FON542" s="413"/>
      <c r="FOO542" s="413"/>
      <c r="FOP542" s="413"/>
      <c r="FOQ542" s="413"/>
      <c r="FOR542" s="413"/>
      <c r="FOS542" s="413"/>
      <c r="FOT542" s="413"/>
      <c r="FOU542" s="413"/>
      <c r="FOV542" s="413"/>
      <c r="FOW542" s="413"/>
      <c r="FOX542" s="413"/>
      <c r="FOY542" s="413"/>
      <c r="FOZ542" s="413"/>
      <c r="FPA542" s="413"/>
      <c r="FPB542" s="414"/>
      <c r="FPC542" s="414"/>
      <c r="FPD542" s="414"/>
      <c r="FPE542" s="414"/>
      <c r="FPF542" s="414"/>
      <c r="FPG542" s="413"/>
      <c r="FPH542" s="413"/>
      <c r="FPI542" s="414"/>
      <c r="FPJ542" s="414"/>
      <c r="FPK542" s="413"/>
      <c r="FPL542" s="413"/>
      <c r="FPM542" s="414"/>
      <c r="FPN542" s="414"/>
      <c r="FPO542" s="413"/>
      <c r="FPP542" s="413"/>
      <c r="FPQ542" s="413"/>
      <c r="FPR542" s="413"/>
      <c r="FPS542" s="413"/>
      <c r="FPT542" s="413"/>
      <c r="FPU542" s="413"/>
      <c r="FPV542" s="414"/>
      <c r="FPW542" s="414"/>
      <c r="FPX542" s="413"/>
      <c r="FPY542" s="413"/>
      <c r="FPZ542" s="414"/>
      <c r="FQA542" s="414"/>
      <c r="FQB542" s="413"/>
      <c r="FQC542" s="413"/>
      <c r="FQD542" s="413"/>
      <c r="FQE542" s="413"/>
      <c r="FQF542" s="413"/>
      <c r="FQG542" s="407"/>
      <c r="FQH542" s="439"/>
      <c r="FQI542" s="413"/>
      <c r="FQJ542" s="413"/>
      <c r="FQK542" s="413"/>
      <c r="FQL542" s="413"/>
      <c r="FQM542" s="413"/>
      <c r="FQN542" s="413"/>
      <c r="FQO542" s="413"/>
      <c r="FQP542" s="412"/>
      <c r="FQQ542" s="412"/>
      <c r="FQR542" s="412"/>
      <c r="FQS542" s="412"/>
      <c r="FQT542" s="412"/>
      <c r="FQU542" s="412"/>
      <c r="FQV542" s="412"/>
      <c r="FQW542" s="412"/>
      <c r="FQX542" s="412"/>
      <c r="FQY542" s="412"/>
      <c r="FQZ542" s="412"/>
      <c r="FRA542" s="412"/>
      <c r="FRB542" s="412"/>
      <c r="FRC542" s="412"/>
      <c r="FRD542" s="412"/>
      <c r="FRE542" s="412"/>
      <c r="FRF542" s="412"/>
      <c r="FRG542" s="412"/>
      <c r="FRH542" s="412"/>
      <c r="FRI542" s="412"/>
      <c r="FRJ542" s="412"/>
      <c r="FRK542" s="412"/>
      <c r="FRL542" s="412"/>
      <c r="FRM542" s="412"/>
      <c r="FRN542" s="412"/>
      <c r="FRO542" s="412"/>
      <c r="FRP542" s="412"/>
      <c r="FRQ542" s="412"/>
      <c r="FRR542" s="412"/>
      <c r="FRS542" s="412"/>
      <c r="FRT542" s="412"/>
      <c r="FRU542" s="412"/>
      <c r="FRV542" s="412"/>
      <c r="FRW542" s="412"/>
      <c r="FRX542" s="412"/>
      <c r="FRY542" s="412"/>
      <c r="FRZ542" s="412"/>
      <c r="FSA542" s="412"/>
      <c r="FSB542" s="412"/>
      <c r="FSC542" s="412"/>
      <c r="FSD542" s="412"/>
      <c r="FSE542" s="412"/>
      <c r="FSF542" s="412"/>
      <c r="FSG542" s="412"/>
      <c r="FSH542" s="413"/>
      <c r="FSI542" s="413"/>
      <c r="FSJ542" s="413"/>
      <c r="FSK542" s="413"/>
      <c r="FSL542" s="413"/>
      <c r="FSM542" s="413"/>
      <c r="FSN542" s="413"/>
      <c r="FSO542" s="413"/>
      <c r="FSP542" s="413"/>
      <c r="FSQ542" s="413"/>
      <c r="FSR542" s="413"/>
      <c r="FSS542" s="413"/>
      <c r="FST542" s="413"/>
      <c r="FSU542" s="413"/>
      <c r="FSV542" s="413"/>
      <c r="FSW542" s="413"/>
      <c r="FSX542" s="413"/>
      <c r="FSY542" s="413"/>
      <c r="FSZ542" s="413"/>
      <c r="FTA542" s="413"/>
      <c r="FTB542" s="413"/>
      <c r="FTC542" s="413"/>
      <c r="FTD542" s="413"/>
      <c r="FTE542" s="413"/>
      <c r="FTF542" s="414"/>
      <c r="FTG542" s="414"/>
      <c r="FTH542" s="414"/>
      <c r="FTI542" s="414"/>
      <c r="FTJ542" s="414"/>
      <c r="FTK542" s="413"/>
      <c r="FTL542" s="413"/>
      <c r="FTM542" s="414"/>
      <c r="FTN542" s="414"/>
      <c r="FTO542" s="413"/>
      <c r="FTP542" s="413"/>
      <c r="FTQ542" s="414"/>
      <c r="FTR542" s="414"/>
      <c r="FTS542" s="413"/>
      <c r="FTT542" s="413"/>
      <c r="FTU542" s="413"/>
      <c r="FTV542" s="413"/>
      <c r="FTW542" s="413"/>
      <c r="FTX542" s="413"/>
      <c r="FTY542" s="413"/>
      <c r="FTZ542" s="414"/>
      <c r="FUA542" s="414"/>
      <c r="FUB542" s="413"/>
      <c r="FUC542" s="413"/>
      <c r="FUD542" s="414"/>
      <c r="FUE542" s="414"/>
      <c r="FUF542" s="413"/>
      <c r="FUG542" s="413"/>
      <c r="FUH542" s="413"/>
      <c r="FUI542" s="413"/>
      <c r="FUJ542" s="413"/>
      <c r="FUK542" s="407"/>
      <c r="FUL542" s="439"/>
      <c r="FUM542" s="413"/>
      <c r="FUN542" s="413"/>
      <c r="FUO542" s="413"/>
      <c r="FUP542" s="413"/>
      <c r="FUQ542" s="413"/>
      <c r="FUR542" s="413"/>
      <c r="FUS542" s="413"/>
      <c r="FUT542" s="412"/>
      <c r="FUU542" s="412"/>
      <c r="FUV542" s="412"/>
      <c r="FUW542" s="412"/>
      <c r="FUX542" s="412"/>
      <c r="FUY542" s="412"/>
      <c r="FUZ542" s="412"/>
      <c r="FVA542" s="412"/>
      <c r="FVB542" s="412"/>
      <c r="FVC542" s="412"/>
      <c r="FVD542" s="412"/>
      <c r="FVE542" s="412"/>
      <c r="FVF542" s="412"/>
      <c r="FVG542" s="412"/>
      <c r="FVH542" s="412"/>
      <c r="FVI542" s="412"/>
      <c r="FVJ542" s="412"/>
      <c r="FVK542" s="412"/>
      <c r="FVL542" s="412"/>
      <c r="FVM542" s="412"/>
      <c r="FVN542" s="412"/>
      <c r="FVO542" s="412"/>
      <c r="FVP542" s="412"/>
      <c r="FVQ542" s="412"/>
      <c r="FVR542" s="412"/>
      <c r="FVS542" s="412"/>
      <c r="FVT542" s="412"/>
      <c r="FVU542" s="412"/>
      <c r="FVV542" s="412"/>
      <c r="FVW542" s="412"/>
      <c r="FVX542" s="412"/>
      <c r="FVY542" s="412"/>
      <c r="FVZ542" s="412"/>
      <c r="FWA542" s="412"/>
      <c r="FWB542" s="412"/>
      <c r="FWC542" s="412"/>
      <c r="FWD542" s="412"/>
      <c r="FWE542" s="412"/>
      <c r="FWF542" s="412"/>
      <c r="FWG542" s="412"/>
      <c r="FWH542" s="412"/>
      <c r="FWI542" s="412"/>
      <c r="FWJ542" s="412"/>
      <c r="FWK542" s="412"/>
      <c r="FWL542" s="413"/>
      <c r="FWM542" s="413"/>
      <c r="FWN542" s="413"/>
      <c r="FWO542" s="413"/>
      <c r="FWP542" s="413"/>
      <c r="FWQ542" s="413"/>
      <c r="FWR542" s="413"/>
      <c r="FWS542" s="413"/>
      <c r="FWT542" s="413"/>
      <c r="FWU542" s="413"/>
      <c r="FWV542" s="413"/>
      <c r="FWW542" s="413"/>
      <c r="FWX542" s="413"/>
      <c r="FWY542" s="413"/>
      <c r="FWZ542" s="413"/>
      <c r="FXA542" s="413"/>
      <c r="FXB542" s="413"/>
      <c r="FXC542" s="413"/>
      <c r="FXD542" s="413"/>
      <c r="FXE542" s="413"/>
      <c r="FXF542" s="413"/>
      <c r="FXG542" s="413"/>
      <c r="FXH542" s="413"/>
      <c r="FXI542" s="413"/>
      <c r="FXJ542" s="414"/>
      <c r="FXK542" s="414"/>
      <c r="FXL542" s="414"/>
      <c r="FXM542" s="414"/>
      <c r="FXN542" s="414"/>
      <c r="FXO542" s="413"/>
      <c r="FXP542" s="413"/>
      <c r="FXQ542" s="414"/>
      <c r="FXR542" s="414"/>
      <c r="FXS542" s="413"/>
      <c r="FXT542" s="413"/>
      <c r="FXU542" s="414"/>
      <c r="FXV542" s="414"/>
      <c r="FXW542" s="413"/>
      <c r="FXX542" s="413"/>
      <c r="FXY542" s="413"/>
      <c r="FXZ542" s="413"/>
      <c r="FYA542" s="413"/>
      <c r="FYB542" s="413"/>
      <c r="FYC542" s="413"/>
      <c r="FYD542" s="414"/>
      <c r="FYE542" s="414"/>
      <c r="FYF542" s="413"/>
      <c r="FYG542" s="413"/>
      <c r="FYH542" s="414"/>
      <c r="FYI542" s="414"/>
      <c r="FYJ542" s="413"/>
      <c r="FYK542" s="413"/>
      <c r="FYL542" s="413"/>
      <c r="FYM542" s="413"/>
      <c r="FYN542" s="413"/>
      <c r="FYO542" s="407"/>
      <c r="FYP542" s="439"/>
      <c r="FYQ542" s="413"/>
      <c r="FYR542" s="413"/>
      <c r="FYS542" s="413"/>
      <c r="FYT542" s="413"/>
      <c r="FYU542" s="413"/>
      <c r="FYV542" s="413"/>
      <c r="FYW542" s="413"/>
      <c r="FYX542" s="412"/>
      <c r="FYY542" s="412"/>
      <c r="FYZ542" s="412"/>
      <c r="FZA542" s="412"/>
      <c r="FZB542" s="412"/>
      <c r="FZC542" s="412"/>
      <c r="FZD542" s="412"/>
      <c r="FZE542" s="412"/>
      <c r="FZF542" s="412"/>
      <c r="FZG542" s="412"/>
      <c r="FZH542" s="412"/>
      <c r="FZI542" s="412"/>
      <c r="FZJ542" s="412"/>
      <c r="FZK542" s="412"/>
      <c r="FZL542" s="412"/>
      <c r="FZM542" s="412"/>
      <c r="FZN542" s="412"/>
      <c r="FZO542" s="412"/>
      <c r="FZP542" s="412"/>
      <c r="FZQ542" s="412"/>
      <c r="FZR542" s="412"/>
      <c r="FZS542" s="412"/>
      <c r="FZT542" s="412"/>
      <c r="FZU542" s="412"/>
      <c r="FZV542" s="412"/>
      <c r="FZW542" s="412"/>
      <c r="FZX542" s="412"/>
      <c r="FZY542" s="412"/>
      <c r="FZZ542" s="412"/>
      <c r="GAA542" s="412"/>
      <c r="GAB542" s="412"/>
      <c r="GAC542" s="412"/>
      <c r="GAD542" s="412"/>
      <c r="GAE542" s="412"/>
      <c r="GAF542" s="412"/>
      <c r="GAG542" s="412"/>
      <c r="GAH542" s="412"/>
      <c r="GAI542" s="412"/>
      <c r="GAJ542" s="412"/>
      <c r="GAK542" s="412"/>
      <c r="GAL542" s="412"/>
      <c r="GAM542" s="412"/>
      <c r="GAN542" s="412"/>
      <c r="GAO542" s="412"/>
      <c r="GAP542" s="413"/>
      <c r="GAQ542" s="413"/>
      <c r="GAR542" s="413"/>
      <c r="GAS542" s="413"/>
      <c r="GAT542" s="413"/>
      <c r="GAU542" s="413"/>
      <c r="GAV542" s="413"/>
      <c r="GAW542" s="413"/>
      <c r="GAX542" s="413"/>
      <c r="GAY542" s="413"/>
      <c r="GAZ542" s="413"/>
      <c r="GBA542" s="413"/>
      <c r="GBB542" s="413"/>
      <c r="GBC542" s="413"/>
      <c r="GBD542" s="413"/>
      <c r="GBE542" s="413"/>
      <c r="GBF542" s="413"/>
      <c r="GBG542" s="413"/>
      <c r="GBH542" s="413"/>
      <c r="GBI542" s="413"/>
      <c r="GBJ542" s="413"/>
      <c r="GBK542" s="413"/>
      <c r="GBL542" s="413"/>
      <c r="GBM542" s="413"/>
      <c r="GBN542" s="414"/>
      <c r="GBO542" s="414"/>
      <c r="GBP542" s="414"/>
      <c r="GBQ542" s="414"/>
      <c r="GBR542" s="414"/>
      <c r="GBS542" s="413"/>
      <c r="GBT542" s="413"/>
      <c r="GBU542" s="414"/>
      <c r="GBV542" s="414"/>
      <c r="GBW542" s="413"/>
      <c r="GBX542" s="413"/>
      <c r="GBY542" s="414"/>
      <c r="GBZ542" s="414"/>
      <c r="GCA542" s="413"/>
      <c r="GCB542" s="413"/>
      <c r="GCC542" s="413"/>
      <c r="GCD542" s="413"/>
      <c r="GCE542" s="413"/>
      <c r="GCF542" s="413"/>
      <c r="GCG542" s="413"/>
      <c r="GCH542" s="414"/>
      <c r="GCI542" s="414"/>
      <c r="GCJ542" s="413"/>
      <c r="GCK542" s="413"/>
      <c r="GCL542" s="414"/>
      <c r="GCM542" s="414"/>
      <c r="GCN542" s="413"/>
      <c r="GCO542" s="413"/>
      <c r="GCP542" s="413"/>
      <c r="GCQ542" s="413"/>
      <c r="GCR542" s="413"/>
      <c r="GCS542" s="407"/>
      <c r="GCT542" s="439"/>
      <c r="GCU542" s="413"/>
      <c r="GCV542" s="413"/>
      <c r="GCW542" s="413"/>
      <c r="GCX542" s="413"/>
      <c r="GCY542" s="413"/>
      <c r="GCZ542" s="413"/>
      <c r="GDA542" s="413"/>
      <c r="GDB542" s="412"/>
      <c r="GDC542" s="412"/>
      <c r="GDD542" s="412"/>
      <c r="GDE542" s="412"/>
      <c r="GDF542" s="412"/>
      <c r="GDG542" s="412"/>
      <c r="GDH542" s="412"/>
      <c r="GDI542" s="412"/>
      <c r="GDJ542" s="412"/>
      <c r="GDK542" s="412"/>
      <c r="GDL542" s="412"/>
      <c r="GDM542" s="412"/>
      <c r="GDN542" s="412"/>
      <c r="GDO542" s="412"/>
      <c r="GDP542" s="412"/>
      <c r="GDQ542" s="412"/>
      <c r="GDR542" s="412"/>
      <c r="GDS542" s="412"/>
      <c r="GDT542" s="412"/>
      <c r="GDU542" s="412"/>
      <c r="GDV542" s="412"/>
      <c r="GDW542" s="412"/>
      <c r="GDX542" s="412"/>
      <c r="GDY542" s="412"/>
      <c r="GDZ542" s="412"/>
      <c r="GEA542" s="412"/>
      <c r="GEB542" s="412"/>
      <c r="GEC542" s="412"/>
      <c r="GED542" s="412"/>
      <c r="GEE542" s="412"/>
      <c r="GEF542" s="412"/>
      <c r="GEG542" s="412"/>
      <c r="GEH542" s="412"/>
      <c r="GEI542" s="412"/>
      <c r="GEJ542" s="412"/>
      <c r="GEK542" s="412"/>
      <c r="GEL542" s="412"/>
      <c r="GEM542" s="412"/>
      <c r="GEN542" s="412"/>
      <c r="GEO542" s="412"/>
      <c r="GEP542" s="412"/>
      <c r="GEQ542" s="412"/>
      <c r="GER542" s="412"/>
      <c r="GES542" s="412"/>
      <c r="GET542" s="413"/>
      <c r="GEU542" s="413"/>
      <c r="GEV542" s="413"/>
      <c r="GEW542" s="413"/>
      <c r="GEX542" s="413"/>
      <c r="GEY542" s="413"/>
      <c r="GEZ542" s="413"/>
      <c r="GFA542" s="413"/>
      <c r="GFB542" s="413"/>
      <c r="GFC542" s="413"/>
      <c r="GFD542" s="413"/>
      <c r="GFE542" s="413"/>
      <c r="GFF542" s="413"/>
      <c r="GFG542" s="413"/>
      <c r="GFH542" s="413"/>
      <c r="GFI542" s="413"/>
      <c r="GFJ542" s="413"/>
      <c r="GFK542" s="413"/>
      <c r="GFL542" s="413"/>
      <c r="GFM542" s="413"/>
      <c r="GFN542" s="413"/>
      <c r="GFO542" s="413"/>
      <c r="GFP542" s="413"/>
      <c r="GFQ542" s="413"/>
      <c r="GFR542" s="414"/>
      <c r="GFS542" s="414"/>
      <c r="GFT542" s="414"/>
      <c r="GFU542" s="414"/>
      <c r="GFV542" s="414"/>
      <c r="GFW542" s="413"/>
      <c r="GFX542" s="413"/>
      <c r="GFY542" s="414"/>
      <c r="GFZ542" s="414"/>
      <c r="GGA542" s="413"/>
      <c r="GGB542" s="413"/>
      <c r="GGC542" s="414"/>
      <c r="GGD542" s="414"/>
      <c r="GGE542" s="413"/>
      <c r="GGF542" s="413"/>
      <c r="GGG542" s="413"/>
      <c r="GGH542" s="413"/>
      <c r="GGI542" s="413"/>
      <c r="GGJ542" s="413"/>
      <c r="GGK542" s="413"/>
      <c r="GGL542" s="414"/>
      <c r="GGM542" s="414"/>
      <c r="GGN542" s="413"/>
      <c r="GGO542" s="413"/>
      <c r="GGP542" s="414"/>
      <c r="GGQ542" s="414"/>
      <c r="GGR542" s="413"/>
      <c r="GGS542" s="413"/>
      <c r="GGT542" s="413"/>
      <c r="GGU542" s="413"/>
      <c r="GGV542" s="413"/>
      <c r="GGW542" s="407"/>
      <c r="GGX542" s="439"/>
      <c r="GGY542" s="413"/>
      <c r="GGZ542" s="413"/>
      <c r="GHA542" s="413"/>
      <c r="GHB542" s="413"/>
      <c r="GHC542" s="413"/>
      <c r="GHD542" s="413"/>
      <c r="GHE542" s="413"/>
      <c r="GHF542" s="412"/>
      <c r="GHG542" s="412"/>
      <c r="GHH542" s="412"/>
      <c r="GHI542" s="412"/>
      <c r="GHJ542" s="412"/>
      <c r="GHK542" s="412"/>
      <c r="GHL542" s="412"/>
      <c r="GHM542" s="412"/>
      <c r="GHN542" s="412"/>
      <c r="GHO542" s="412"/>
      <c r="GHP542" s="412"/>
      <c r="GHQ542" s="412"/>
      <c r="GHR542" s="412"/>
      <c r="GHS542" s="412"/>
      <c r="GHT542" s="412"/>
      <c r="GHU542" s="412"/>
      <c r="GHV542" s="412"/>
      <c r="GHW542" s="412"/>
      <c r="GHX542" s="412"/>
      <c r="GHY542" s="412"/>
      <c r="GHZ542" s="412"/>
      <c r="GIA542" s="412"/>
      <c r="GIB542" s="412"/>
      <c r="GIC542" s="412"/>
      <c r="GID542" s="412"/>
      <c r="GIE542" s="412"/>
      <c r="GIF542" s="412"/>
      <c r="GIG542" s="412"/>
      <c r="GIH542" s="412"/>
      <c r="GII542" s="412"/>
      <c r="GIJ542" s="412"/>
      <c r="GIK542" s="412"/>
      <c r="GIL542" s="412"/>
      <c r="GIM542" s="412"/>
      <c r="GIN542" s="412"/>
      <c r="GIO542" s="412"/>
      <c r="GIP542" s="412"/>
      <c r="GIQ542" s="412"/>
      <c r="GIR542" s="412"/>
      <c r="GIS542" s="412"/>
      <c r="GIT542" s="412"/>
      <c r="GIU542" s="412"/>
      <c r="GIV542" s="412"/>
      <c r="GIW542" s="412"/>
      <c r="GIX542" s="413"/>
      <c r="GIY542" s="413"/>
      <c r="GIZ542" s="413"/>
      <c r="GJA542" s="413"/>
      <c r="GJB542" s="413"/>
      <c r="GJC542" s="413"/>
      <c r="GJD542" s="413"/>
      <c r="GJE542" s="413"/>
      <c r="GJF542" s="413"/>
      <c r="GJG542" s="413"/>
      <c r="GJH542" s="413"/>
      <c r="GJI542" s="413"/>
      <c r="GJJ542" s="413"/>
      <c r="GJK542" s="413"/>
      <c r="GJL542" s="413"/>
      <c r="GJM542" s="413"/>
      <c r="GJN542" s="413"/>
      <c r="GJO542" s="413"/>
      <c r="GJP542" s="413"/>
      <c r="GJQ542" s="413"/>
      <c r="GJR542" s="413"/>
      <c r="GJS542" s="413"/>
      <c r="GJT542" s="413"/>
      <c r="GJU542" s="413"/>
      <c r="GJV542" s="414"/>
      <c r="GJW542" s="414"/>
      <c r="GJX542" s="414"/>
      <c r="GJY542" s="414"/>
      <c r="GJZ542" s="414"/>
      <c r="GKA542" s="413"/>
      <c r="GKB542" s="413"/>
      <c r="GKC542" s="414"/>
      <c r="GKD542" s="414"/>
      <c r="GKE542" s="413"/>
      <c r="GKF542" s="413"/>
      <c r="GKG542" s="414"/>
      <c r="GKH542" s="414"/>
      <c r="GKI542" s="413"/>
      <c r="GKJ542" s="413"/>
      <c r="GKK542" s="413"/>
      <c r="GKL542" s="413"/>
      <c r="GKM542" s="413"/>
      <c r="GKN542" s="413"/>
      <c r="GKO542" s="413"/>
      <c r="GKP542" s="414"/>
      <c r="GKQ542" s="414"/>
      <c r="GKR542" s="413"/>
      <c r="GKS542" s="413"/>
      <c r="GKT542" s="414"/>
      <c r="GKU542" s="414"/>
      <c r="GKV542" s="413"/>
      <c r="GKW542" s="413"/>
      <c r="GKX542" s="413"/>
      <c r="GKY542" s="413"/>
      <c r="GKZ542" s="413"/>
      <c r="GLA542" s="407"/>
      <c r="GLB542" s="439"/>
      <c r="GLC542" s="413"/>
      <c r="GLD542" s="413"/>
      <c r="GLE542" s="413"/>
      <c r="GLF542" s="413"/>
      <c r="GLG542" s="413"/>
      <c r="GLH542" s="413"/>
      <c r="GLI542" s="413"/>
      <c r="GLJ542" s="412"/>
      <c r="GLK542" s="412"/>
      <c r="GLL542" s="412"/>
      <c r="GLM542" s="412"/>
      <c r="GLN542" s="412"/>
      <c r="GLO542" s="412"/>
      <c r="GLP542" s="412"/>
      <c r="GLQ542" s="412"/>
      <c r="GLR542" s="412"/>
      <c r="GLS542" s="412"/>
      <c r="GLT542" s="412"/>
      <c r="GLU542" s="412"/>
      <c r="GLV542" s="412"/>
      <c r="GLW542" s="412"/>
      <c r="GLX542" s="412"/>
      <c r="GLY542" s="412"/>
      <c r="GLZ542" s="412"/>
      <c r="GMA542" s="412"/>
      <c r="GMB542" s="412"/>
      <c r="GMC542" s="412"/>
      <c r="GMD542" s="412"/>
      <c r="GME542" s="412"/>
      <c r="GMF542" s="412"/>
      <c r="GMG542" s="412"/>
      <c r="GMH542" s="412"/>
      <c r="GMI542" s="412"/>
      <c r="GMJ542" s="412"/>
      <c r="GMK542" s="412"/>
      <c r="GML542" s="412"/>
      <c r="GMM542" s="412"/>
      <c r="GMN542" s="412"/>
      <c r="GMO542" s="412"/>
      <c r="GMP542" s="412"/>
      <c r="GMQ542" s="412"/>
      <c r="GMR542" s="412"/>
      <c r="GMS542" s="412"/>
      <c r="GMT542" s="412"/>
      <c r="GMU542" s="412"/>
      <c r="GMV542" s="412"/>
      <c r="GMW542" s="412"/>
      <c r="GMX542" s="412"/>
      <c r="GMY542" s="412"/>
      <c r="GMZ542" s="412"/>
      <c r="GNA542" s="412"/>
      <c r="GNB542" s="413"/>
      <c r="GNC542" s="413"/>
      <c r="GND542" s="413"/>
      <c r="GNE542" s="413"/>
      <c r="GNF542" s="413"/>
      <c r="GNG542" s="413"/>
      <c r="GNH542" s="413"/>
      <c r="GNI542" s="413"/>
      <c r="GNJ542" s="413"/>
      <c r="GNK542" s="413"/>
      <c r="GNL542" s="413"/>
      <c r="GNM542" s="413"/>
      <c r="GNN542" s="413"/>
      <c r="GNO542" s="413"/>
      <c r="GNP542" s="413"/>
      <c r="GNQ542" s="413"/>
      <c r="GNR542" s="413"/>
      <c r="GNS542" s="413"/>
      <c r="GNT542" s="413"/>
      <c r="GNU542" s="413"/>
      <c r="GNV542" s="413"/>
      <c r="GNW542" s="413"/>
      <c r="GNX542" s="413"/>
      <c r="GNY542" s="413"/>
      <c r="GNZ542" s="414"/>
      <c r="GOA542" s="414"/>
      <c r="GOB542" s="414"/>
      <c r="GOC542" s="414"/>
      <c r="GOD542" s="414"/>
      <c r="GOE542" s="413"/>
      <c r="GOF542" s="413"/>
      <c r="GOG542" s="414"/>
      <c r="GOH542" s="414"/>
      <c r="GOI542" s="413"/>
      <c r="GOJ542" s="413"/>
      <c r="GOK542" s="414"/>
      <c r="GOL542" s="414"/>
      <c r="GOM542" s="413"/>
      <c r="GON542" s="413"/>
      <c r="GOO542" s="413"/>
      <c r="GOP542" s="413"/>
      <c r="GOQ542" s="413"/>
      <c r="GOR542" s="413"/>
      <c r="GOS542" s="413"/>
      <c r="GOT542" s="414"/>
      <c r="GOU542" s="414"/>
      <c r="GOV542" s="413"/>
      <c r="GOW542" s="413"/>
      <c r="GOX542" s="414"/>
      <c r="GOY542" s="414"/>
      <c r="GOZ542" s="413"/>
      <c r="GPA542" s="413"/>
      <c r="GPB542" s="413"/>
      <c r="GPC542" s="413"/>
      <c r="GPD542" s="413"/>
      <c r="GPE542" s="407"/>
      <c r="GPF542" s="439"/>
      <c r="GPG542" s="413"/>
      <c r="GPH542" s="413"/>
      <c r="GPI542" s="413"/>
      <c r="GPJ542" s="413"/>
      <c r="GPK542" s="413"/>
      <c r="GPL542" s="413"/>
      <c r="GPM542" s="413"/>
      <c r="GPN542" s="412"/>
      <c r="GPO542" s="412"/>
      <c r="GPP542" s="412"/>
      <c r="GPQ542" s="412"/>
      <c r="GPR542" s="412"/>
      <c r="GPS542" s="412"/>
      <c r="GPT542" s="412"/>
      <c r="GPU542" s="412"/>
      <c r="GPV542" s="412"/>
      <c r="GPW542" s="412"/>
      <c r="GPX542" s="412"/>
      <c r="GPY542" s="412"/>
      <c r="GPZ542" s="412"/>
      <c r="GQA542" s="412"/>
      <c r="GQB542" s="412"/>
      <c r="GQC542" s="412"/>
      <c r="GQD542" s="412"/>
      <c r="GQE542" s="412"/>
      <c r="GQF542" s="412"/>
      <c r="GQG542" s="412"/>
      <c r="GQH542" s="412"/>
      <c r="GQI542" s="412"/>
      <c r="GQJ542" s="412"/>
      <c r="GQK542" s="412"/>
      <c r="GQL542" s="412"/>
      <c r="GQM542" s="412"/>
      <c r="GQN542" s="412"/>
      <c r="GQO542" s="412"/>
      <c r="GQP542" s="412"/>
      <c r="GQQ542" s="412"/>
      <c r="GQR542" s="412"/>
      <c r="GQS542" s="412"/>
      <c r="GQT542" s="412"/>
      <c r="GQU542" s="412"/>
      <c r="GQV542" s="412"/>
      <c r="GQW542" s="412"/>
      <c r="GQX542" s="412"/>
      <c r="GQY542" s="412"/>
      <c r="GQZ542" s="412"/>
      <c r="GRA542" s="412"/>
      <c r="GRB542" s="412"/>
      <c r="GRC542" s="412"/>
      <c r="GRD542" s="412"/>
      <c r="GRE542" s="412"/>
      <c r="GRF542" s="413"/>
      <c r="GRG542" s="413"/>
      <c r="GRH542" s="413"/>
      <c r="GRI542" s="413"/>
      <c r="GRJ542" s="413"/>
      <c r="GRK542" s="413"/>
      <c r="GRL542" s="413"/>
      <c r="GRM542" s="413"/>
      <c r="GRN542" s="413"/>
      <c r="GRO542" s="413"/>
      <c r="GRP542" s="413"/>
      <c r="GRQ542" s="413"/>
      <c r="GRR542" s="413"/>
      <c r="GRS542" s="413"/>
      <c r="GRT542" s="413"/>
      <c r="GRU542" s="413"/>
      <c r="GRV542" s="413"/>
      <c r="GRW542" s="413"/>
      <c r="GRX542" s="413"/>
      <c r="GRY542" s="413"/>
      <c r="GRZ542" s="413"/>
      <c r="GSA542" s="413"/>
      <c r="GSB542" s="413"/>
      <c r="GSC542" s="413"/>
      <c r="GSD542" s="414"/>
      <c r="GSE542" s="414"/>
      <c r="GSF542" s="414"/>
      <c r="GSG542" s="414"/>
      <c r="GSH542" s="414"/>
      <c r="GSI542" s="413"/>
      <c r="GSJ542" s="413"/>
      <c r="GSK542" s="414"/>
      <c r="GSL542" s="414"/>
      <c r="GSM542" s="413"/>
      <c r="GSN542" s="413"/>
      <c r="GSO542" s="414"/>
      <c r="GSP542" s="414"/>
      <c r="GSQ542" s="413"/>
      <c r="GSR542" s="413"/>
      <c r="GSS542" s="413"/>
      <c r="GST542" s="413"/>
      <c r="GSU542" s="413"/>
      <c r="GSV542" s="413"/>
      <c r="GSW542" s="413"/>
      <c r="GSX542" s="414"/>
      <c r="GSY542" s="414"/>
      <c r="GSZ542" s="413"/>
      <c r="GTA542" s="413"/>
      <c r="GTB542" s="414"/>
      <c r="GTC542" s="414"/>
      <c r="GTD542" s="413"/>
      <c r="GTE542" s="413"/>
      <c r="GTF542" s="413"/>
      <c r="GTG542" s="413"/>
      <c r="GTH542" s="413"/>
      <c r="GTI542" s="407"/>
      <c r="GTJ542" s="439"/>
      <c r="GTK542" s="413"/>
      <c r="GTL542" s="413"/>
      <c r="GTM542" s="413"/>
      <c r="GTN542" s="413"/>
      <c r="GTO542" s="413"/>
      <c r="GTP542" s="413"/>
      <c r="GTQ542" s="413"/>
      <c r="GTR542" s="412"/>
      <c r="GTS542" s="412"/>
      <c r="GTT542" s="412"/>
      <c r="GTU542" s="412"/>
      <c r="GTV542" s="412"/>
      <c r="GTW542" s="412"/>
      <c r="GTX542" s="412"/>
      <c r="GTY542" s="412"/>
      <c r="GTZ542" s="412"/>
      <c r="GUA542" s="412"/>
      <c r="GUB542" s="412"/>
      <c r="GUC542" s="412"/>
      <c r="GUD542" s="412"/>
      <c r="GUE542" s="412"/>
      <c r="GUF542" s="412"/>
      <c r="GUG542" s="412"/>
      <c r="GUH542" s="412"/>
      <c r="GUI542" s="412"/>
      <c r="GUJ542" s="412"/>
      <c r="GUK542" s="412"/>
      <c r="GUL542" s="412"/>
      <c r="GUM542" s="412"/>
      <c r="GUN542" s="412"/>
      <c r="GUO542" s="412"/>
      <c r="GUP542" s="412"/>
      <c r="GUQ542" s="412"/>
      <c r="GUR542" s="412"/>
      <c r="GUS542" s="412"/>
      <c r="GUT542" s="412"/>
      <c r="GUU542" s="412"/>
      <c r="GUV542" s="412"/>
      <c r="GUW542" s="412"/>
      <c r="GUX542" s="412"/>
      <c r="GUY542" s="412"/>
      <c r="GUZ542" s="412"/>
      <c r="GVA542" s="412"/>
      <c r="GVB542" s="412"/>
      <c r="GVC542" s="412"/>
      <c r="GVD542" s="412"/>
      <c r="GVE542" s="412"/>
      <c r="GVF542" s="412"/>
      <c r="GVG542" s="412"/>
      <c r="GVH542" s="412"/>
      <c r="GVI542" s="412"/>
      <c r="GVJ542" s="413"/>
      <c r="GVK542" s="413"/>
      <c r="GVL542" s="413"/>
      <c r="GVM542" s="413"/>
      <c r="GVN542" s="413"/>
      <c r="GVO542" s="413"/>
      <c r="GVP542" s="413"/>
      <c r="GVQ542" s="413"/>
      <c r="GVR542" s="413"/>
      <c r="GVS542" s="413"/>
      <c r="GVT542" s="413"/>
      <c r="GVU542" s="413"/>
      <c r="GVV542" s="413"/>
      <c r="GVW542" s="413"/>
      <c r="GVX542" s="413"/>
      <c r="GVY542" s="413"/>
      <c r="GVZ542" s="413"/>
      <c r="GWA542" s="413"/>
      <c r="GWB542" s="413"/>
      <c r="GWC542" s="413"/>
      <c r="GWD542" s="413"/>
      <c r="GWE542" s="413"/>
      <c r="GWF542" s="413"/>
      <c r="GWG542" s="413"/>
      <c r="GWH542" s="414"/>
      <c r="GWI542" s="414"/>
      <c r="GWJ542" s="414"/>
      <c r="GWK542" s="414"/>
      <c r="GWL542" s="414"/>
      <c r="GWM542" s="413"/>
      <c r="GWN542" s="413"/>
      <c r="GWO542" s="414"/>
      <c r="GWP542" s="414"/>
      <c r="GWQ542" s="413"/>
      <c r="GWR542" s="413"/>
      <c r="GWS542" s="414"/>
      <c r="GWT542" s="414"/>
      <c r="GWU542" s="413"/>
      <c r="GWV542" s="413"/>
      <c r="GWW542" s="413"/>
      <c r="GWX542" s="413"/>
      <c r="GWY542" s="413"/>
      <c r="GWZ542" s="413"/>
      <c r="GXA542" s="413"/>
      <c r="GXB542" s="414"/>
      <c r="GXC542" s="414"/>
      <c r="GXD542" s="413"/>
      <c r="GXE542" s="413"/>
      <c r="GXF542" s="414"/>
      <c r="GXG542" s="414"/>
      <c r="GXH542" s="413"/>
      <c r="GXI542" s="413"/>
      <c r="GXJ542" s="413"/>
      <c r="GXK542" s="413"/>
      <c r="GXL542" s="413"/>
      <c r="GXM542" s="407"/>
      <c r="GXN542" s="439"/>
      <c r="GXO542" s="413"/>
      <c r="GXP542" s="413"/>
      <c r="GXQ542" s="413"/>
      <c r="GXR542" s="413"/>
      <c r="GXS542" s="413"/>
      <c r="GXT542" s="413"/>
      <c r="GXU542" s="413"/>
      <c r="GXV542" s="412"/>
      <c r="GXW542" s="412"/>
      <c r="GXX542" s="412"/>
      <c r="GXY542" s="412"/>
      <c r="GXZ542" s="412"/>
      <c r="GYA542" s="412"/>
      <c r="GYB542" s="412"/>
      <c r="GYC542" s="412"/>
      <c r="GYD542" s="412"/>
      <c r="GYE542" s="412"/>
      <c r="GYF542" s="412"/>
      <c r="GYG542" s="412"/>
      <c r="GYH542" s="412"/>
      <c r="GYI542" s="412"/>
      <c r="GYJ542" s="412"/>
      <c r="GYK542" s="412"/>
      <c r="GYL542" s="412"/>
      <c r="GYM542" s="412"/>
      <c r="GYN542" s="412"/>
      <c r="GYO542" s="412"/>
      <c r="GYP542" s="412"/>
      <c r="GYQ542" s="412"/>
      <c r="GYR542" s="412"/>
      <c r="GYS542" s="412"/>
      <c r="GYT542" s="412"/>
      <c r="GYU542" s="412"/>
      <c r="GYV542" s="412"/>
      <c r="GYW542" s="412"/>
      <c r="GYX542" s="412"/>
      <c r="GYY542" s="412"/>
      <c r="GYZ542" s="412"/>
      <c r="GZA542" s="412"/>
      <c r="GZB542" s="412"/>
      <c r="GZC542" s="412"/>
      <c r="GZD542" s="412"/>
      <c r="GZE542" s="412"/>
      <c r="GZF542" s="412"/>
      <c r="GZG542" s="412"/>
      <c r="GZH542" s="412"/>
      <c r="GZI542" s="412"/>
      <c r="GZJ542" s="412"/>
      <c r="GZK542" s="412"/>
      <c r="GZL542" s="412"/>
      <c r="GZM542" s="412"/>
      <c r="GZN542" s="413"/>
      <c r="GZO542" s="413"/>
      <c r="GZP542" s="413"/>
      <c r="GZQ542" s="413"/>
      <c r="GZR542" s="413"/>
      <c r="GZS542" s="413"/>
      <c r="GZT542" s="413"/>
      <c r="GZU542" s="413"/>
      <c r="GZV542" s="413"/>
      <c r="GZW542" s="413"/>
      <c r="GZX542" s="413"/>
      <c r="GZY542" s="413"/>
      <c r="GZZ542" s="413"/>
      <c r="HAA542" s="413"/>
      <c r="HAB542" s="413"/>
      <c r="HAC542" s="413"/>
      <c r="HAD542" s="413"/>
      <c r="HAE542" s="413"/>
      <c r="HAF542" s="413"/>
      <c r="HAG542" s="413"/>
      <c r="HAH542" s="413"/>
      <c r="HAI542" s="413"/>
      <c r="HAJ542" s="413"/>
      <c r="HAK542" s="413"/>
      <c r="HAL542" s="414"/>
      <c r="HAM542" s="414"/>
      <c r="HAN542" s="414"/>
      <c r="HAO542" s="414"/>
      <c r="HAP542" s="414"/>
      <c r="HAQ542" s="413"/>
      <c r="HAR542" s="413"/>
      <c r="HAS542" s="414"/>
      <c r="HAT542" s="414"/>
      <c r="HAU542" s="413"/>
      <c r="HAV542" s="413"/>
      <c r="HAW542" s="414"/>
      <c r="HAX542" s="414"/>
      <c r="HAY542" s="413"/>
      <c r="HAZ542" s="413"/>
      <c r="HBA542" s="413"/>
      <c r="HBB542" s="413"/>
      <c r="HBC542" s="413"/>
      <c r="HBD542" s="413"/>
      <c r="HBE542" s="413"/>
      <c r="HBF542" s="414"/>
      <c r="HBG542" s="414"/>
      <c r="HBH542" s="413"/>
      <c r="HBI542" s="413"/>
      <c r="HBJ542" s="414"/>
      <c r="HBK542" s="414"/>
      <c r="HBL542" s="413"/>
      <c r="HBM542" s="413"/>
      <c r="HBN542" s="413"/>
      <c r="HBO542" s="413"/>
      <c r="HBP542" s="413"/>
      <c r="HBQ542" s="407"/>
      <c r="HBR542" s="439"/>
      <c r="HBS542" s="413"/>
      <c r="HBT542" s="413"/>
      <c r="HBU542" s="413"/>
      <c r="HBV542" s="413"/>
      <c r="HBW542" s="413"/>
      <c r="HBX542" s="413"/>
      <c r="HBY542" s="413"/>
      <c r="HBZ542" s="412"/>
      <c r="HCA542" s="412"/>
      <c r="HCB542" s="412"/>
      <c r="HCC542" s="412"/>
      <c r="HCD542" s="412"/>
      <c r="HCE542" s="412"/>
      <c r="HCF542" s="412"/>
      <c r="HCG542" s="412"/>
      <c r="HCH542" s="412"/>
      <c r="HCI542" s="412"/>
      <c r="HCJ542" s="412"/>
      <c r="HCK542" s="412"/>
      <c r="HCL542" s="412"/>
      <c r="HCM542" s="412"/>
      <c r="HCN542" s="412"/>
      <c r="HCO542" s="412"/>
      <c r="HCP542" s="412"/>
      <c r="HCQ542" s="412"/>
      <c r="HCR542" s="412"/>
      <c r="HCS542" s="412"/>
      <c r="HCT542" s="412"/>
      <c r="HCU542" s="412"/>
      <c r="HCV542" s="412"/>
      <c r="HCW542" s="412"/>
      <c r="HCX542" s="412"/>
      <c r="HCY542" s="412"/>
      <c r="HCZ542" s="412"/>
      <c r="HDA542" s="412"/>
      <c r="HDB542" s="412"/>
      <c r="HDC542" s="412"/>
      <c r="HDD542" s="412"/>
      <c r="HDE542" s="412"/>
      <c r="HDF542" s="412"/>
      <c r="HDG542" s="412"/>
      <c r="HDH542" s="412"/>
      <c r="HDI542" s="412"/>
      <c r="HDJ542" s="412"/>
      <c r="HDK542" s="412"/>
      <c r="HDL542" s="412"/>
      <c r="HDM542" s="412"/>
      <c r="HDN542" s="412"/>
      <c r="HDO542" s="412"/>
      <c r="HDP542" s="412"/>
      <c r="HDQ542" s="412"/>
      <c r="HDR542" s="413"/>
      <c r="HDS542" s="413"/>
      <c r="HDT542" s="413"/>
      <c r="HDU542" s="413"/>
      <c r="HDV542" s="413"/>
      <c r="HDW542" s="413"/>
      <c r="HDX542" s="413"/>
      <c r="HDY542" s="413"/>
      <c r="HDZ542" s="413"/>
      <c r="HEA542" s="413"/>
      <c r="HEB542" s="413"/>
      <c r="HEC542" s="413"/>
      <c r="HED542" s="413"/>
      <c r="HEE542" s="413"/>
      <c r="HEF542" s="413"/>
      <c r="HEG542" s="413"/>
      <c r="HEH542" s="413"/>
      <c r="HEI542" s="413"/>
      <c r="HEJ542" s="413"/>
      <c r="HEK542" s="413"/>
      <c r="HEL542" s="413"/>
      <c r="HEM542" s="413"/>
      <c r="HEN542" s="413"/>
      <c r="HEO542" s="413"/>
      <c r="HEP542" s="414"/>
      <c r="HEQ542" s="414"/>
      <c r="HER542" s="414"/>
      <c r="HES542" s="414"/>
      <c r="HET542" s="414"/>
      <c r="HEU542" s="413"/>
      <c r="HEV542" s="413"/>
      <c r="HEW542" s="414"/>
      <c r="HEX542" s="414"/>
      <c r="HEY542" s="413"/>
      <c r="HEZ542" s="413"/>
      <c r="HFA542" s="414"/>
      <c r="HFB542" s="414"/>
      <c r="HFC542" s="413"/>
      <c r="HFD542" s="413"/>
      <c r="HFE542" s="413"/>
      <c r="HFF542" s="413"/>
      <c r="HFG542" s="413"/>
      <c r="HFH542" s="413"/>
      <c r="HFI542" s="413"/>
      <c r="HFJ542" s="414"/>
      <c r="HFK542" s="414"/>
      <c r="HFL542" s="413"/>
      <c r="HFM542" s="413"/>
      <c r="HFN542" s="414"/>
      <c r="HFO542" s="414"/>
      <c r="HFP542" s="413"/>
      <c r="HFQ542" s="413"/>
      <c r="HFR542" s="413"/>
      <c r="HFS542" s="413"/>
      <c r="HFT542" s="413"/>
      <c r="HFU542" s="407"/>
      <c r="HFV542" s="439"/>
      <c r="HFW542" s="413"/>
      <c r="HFX542" s="413"/>
      <c r="HFY542" s="413"/>
      <c r="HFZ542" s="413"/>
      <c r="HGA542" s="413"/>
      <c r="HGB542" s="413"/>
      <c r="HGC542" s="413"/>
      <c r="HGD542" s="412"/>
      <c r="HGE542" s="412"/>
      <c r="HGF542" s="412"/>
      <c r="HGG542" s="412"/>
      <c r="HGH542" s="412"/>
      <c r="HGI542" s="412"/>
      <c r="HGJ542" s="412"/>
      <c r="HGK542" s="412"/>
      <c r="HGL542" s="412"/>
      <c r="HGM542" s="412"/>
      <c r="HGN542" s="412"/>
      <c r="HGO542" s="412"/>
      <c r="HGP542" s="412"/>
      <c r="HGQ542" s="412"/>
      <c r="HGR542" s="412"/>
      <c r="HGS542" s="412"/>
      <c r="HGT542" s="412"/>
      <c r="HGU542" s="412"/>
      <c r="HGV542" s="412"/>
      <c r="HGW542" s="412"/>
      <c r="HGX542" s="412"/>
      <c r="HGY542" s="412"/>
      <c r="HGZ542" s="412"/>
      <c r="HHA542" s="412"/>
      <c r="HHB542" s="412"/>
      <c r="HHC542" s="412"/>
      <c r="HHD542" s="412"/>
      <c r="HHE542" s="412"/>
      <c r="HHF542" s="412"/>
      <c r="HHG542" s="412"/>
      <c r="HHH542" s="412"/>
      <c r="HHI542" s="412"/>
      <c r="HHJ542" s="412"/>
      <c r="HHK542" s="412"/>
      <c r="HHL542" s="412"/>
      <c r="HHM542" s="412"/>
      <c r="HHN542" s="412"/>
      <c r="HHO542" s="412"/>
      <c r="HHP542" s="412"/>
      <c r="HHQ542" s="412"/>
      <c r="HHR542" s="412"/>
      <c r="HHS542" s="412"/>
      <c r="HHT542" s="412"/>
      <c r="HHU542" s="412"/>
      <c r="HHV542" s="413"/>
      <c r="HHW542" s="413"/>
      <c r="HHX542" s="413"/>
      <c r="HHY542" s="413"/>
      <c r="HHZ542" s="413"/>
      <c r="HIA542" s="413"/>
      <c r="HIB542" s="413"/>
      <c r="HIC542" s="413"/>
      <c r="HID542" s="413"/>
      <c r="HIE542" s="413"/>
      <c r="HIF542" s="413"/>
      <c r="HIG542" s="413"/>
      <c r="HIH542" s="413"/>
      <c r="HII542" s="413"/>
      <c r="HIJ542" s="413"/>
      <c r="HIK542" s="413"/>
      <c r="HIL542" s="413"/>
      <c r="HIM542" s="413"/>
      <c r="HIN542" s="413"/>
      <c r="HIO542" s="413"/>
      <c r="HIP542" s="413"/>
      <c r="HIQ542" s="413"/>
      <c r="HIR542" s="413"/>
      <c r="HIS542" s="413"/>
      <c r="HIT542" s="414"/>
      <c r="HIU542" s="414"/>
      <c r="HIV542" s="414"/>
      <c r="HIW542" s="414"/>
      <c r="HIX542" s="414"/>
      <c r="HIY542" s="413"/>
      <c r="HIZ542" s="413"/>
      <c r="HJA542" s="414"/>
      <c r="HJB542" s="414"/>
      <c r="HJC542" s="413"/>
      <c r="HJD542" s="413"/>
      <c r="HJE542" s="414"/>
      <c r="HJF542" s="414"/>
      <c r="HJG542" s="413"/>
      <c r="HJH542" s="413"/>
      <c r="HJI542" s="413"/>
      <c r="HJJ542" s="413"/>
      <c r="HJK542" s="413"/>
      <c r="HJL542" s="413"/>
      <c r="HJM542" s="413"/>
      <c r="HJN542" s="414"/>
      <c r="HJO542" s="414"/>
      <c r="HJP542" s="413"/>
      <c r="HJQ542" s="413"/>
      <c r="HJR542" s="414"/>
      <c r="HJS542" s="414"/>
      <c r="HJT542" s="413"/>
      <c r="HJU542" s="413"/>
      <c r="HJV542" s="413"/>
      <c r="HJW542" s="413"/>
      <c r="HJX542" s="413"/>
      <c r="HJY542" s="407"/>
      <c r="HJZ542" s="439"/>
      <c r="HKA542" s="413"/>
      <c r="HKB542" s="413"/>
      <c r="HKC542" s="413"/>
      <c r="HKD542" s="413"/>
      <c r="HKE542" s="413"/>
      <c r="HKF542" s="413"/>
      <c r="HKG542" s="413"/>
      <c r="HKH542" s="412"/>
      <c r="HKI542" s="412"/>
      <c r="HKJ542" s="412"/>
      <c r="HKK542" s="412"/>
      <c r="HKL542" s="412"/>
      <c r="HKM542" s="412"/>
      <c r="HKN542" s="412"/>
      <c r="HKO542" s="412"/>
      <c r="HKP542" s="412"/>
      <c r="HKQ542" s="412"/>
      <c r="HKR542" s="412"/>
      <c r="HKS542" s="412"/>
      <c r="HKT542" s="412"/>
      <c r="HKU542" s="412"/>
      <c r="HKV542" s="412"/>
      <c r="HKW542" s="412"/>
      <c r="HKX542" s="412"/>
      <c r="HKY542" s="412"/>
      <c r="HKZ542" s="412"/>
      <c r="HLA542" s="412"/>
      <c r="HLB542" s="412"/>
      <c r="HLC542" s="412"/>
      <c r="HLD542" s="412"/>
      <c r="HLE542" s="412"/>
      <c r="HLF542" s="412"/>
      <c r="HLG542" s="412"/>
      <c r="HLH542" s="412"/>
      <c r="HLI542" s="412"/>
      <c r="HLJ542" s="412"/>
      <c r="HLK542" s="412"/>
      <c r="HLL542" s="412"/>
      <c r="HLM542" s="412"/>
      <c r="HLN542" s="412"/>
      <c r="HLO542" s="412"/>
      <c r="HLP542" s="412"/>
      <c r="HLQ542" s="412"/>
      <c r="HLR542" s="412"/>
      <c r="HLS542" s="412"/>
      <c r="HLT542" s="412"/>
      <c r="HLU542" s="412"/>
      <c r="HLV542" s="412"/>
      <c r="HLW542" s="412"/>
      <c r="HLX542" s="412"/>
      <c r="HLY542" s="412"/>
      <c r="HLZ542" s="413"/>
      <c r="HMA542" s="413"/>
      <c r="HMB542" s="413"/>
      <c r="HMC542" s="413"/>
      <c r="HMD542" s="413"/>
      <c r="HME542" s="413"/>
      <c r="HMF542" s="413"/>
      <c r="HMG542" s="413"/>
      <c r="HMH542" s="413"/>
      <c r="HMI542" s="413"/>
      <c r="HMJ542" s="413"/>
      <c r="HMK542" s="413"/>
      <c r="HML542" s="413"/>
      <c r="HMM542" s="413"/>
      <c r="HMN542" s="413"/>
      <c r="HMO542" s="413"/>
      <c r="HMP542" s="413"/>
      <c r="HMQ542" s="413"/>
      <c r="HMR542" s="413"/>
      <c r="HMS542" s="413"/>
      <c r="HMT542" s="413"/>
      <c r="HMU542" s="413"/>
      <c r="HMV542" s="413"/>
      <c r="HMW542" s="413"/>
      <c r="HMX542" s="414"/>
      <c r="HMY542" s="414"/>
      <c r="HMZ542" s="414"/>
      <c r="HNA542" s="414"/>
      <c r="HNB542" s="414"/>
      <c r="HNC542" s="413"/>
      <c r="HND542" s="413"/>
      <c r="HNE542" s="414"/>
      <c r="HNF542" s="414"/>
      <c r="HNG542" s="413"/>
      <c r="HNH542" s="413"/>
      <c r="HNI542" s="414"/>
      <c r="HNJ542" s="414"/>
      <c r="HNK542" s="413"/>
      <c r="HNL542" s="413"/>
      <c r="HNM542" s="413"/>
      <c r="HNN542" s="413"/>
      <c r="HNO542" s="413"/>
      <c r="HNP542" s="413"/>
      <c r="HNQ542" s="413"/>
      <c r="HNR542" s="414"/>
      <c r="HNS542" s="414"/>
      <c r="HNT542" s="413"/>
      <c r="HNU542" s="413"/>
      <c r="HNV542" s="414"/>
      <c r="HNW542" s="414"/>
      <c r="HNX542" s="413"/>
      <c r="HNY542" s="413"/>
      <c r="HNZ542" s="413"/>
      <c r="HOA542" s="413"/>
      <c r="HOB542" s="413"/>
      <c r="HOC542" s="407"/>
      <c r="HOD542" s="439"/>
      <c r="HOE542" s="413"/>
      <c r="HOF542" s="413"/>
      <c r="HOG542" s="413"/>
      <c r="HOH542" s="413"/>
      <c r="HOI542" s="413"/>
      <c r="HOJ542" s="413"/>
      <c r="HOK542" s="413"/>
      <c r="HOL542" s="412"/>
      <c r="HOM542" s="412"/>
      <c r="HON542" s="412"/>
      <c r="HOO542" s="412"/>
      <c r="HOP542" s="412"/>
      <c r="HOQ542" s="412"/>
      <c r="HOR542" s="412"/>
      <c r="HOS542" s="412"/>
      <c r="HOT542" s="412"/>
      <c r="HOU542" s="412"/>
      <c r="HOV542" s="412"/>
      <c r="HOW542" s="412"/>
      <c r="HOX542" s="412"/>
      <c r="HOY542" s="412"/>
      <c r="HOZ542" s="412"/>
      <c r="HPA542" s="412"/>
      <c r="HPB542" s="412"/>
      <c r="HPC542" s="412"/>
      <c r="HPD542" s="412"/>
      <c r="HPE542" s="412"/>
      <c r="HPF542" s="412"/>
      <c r="HPG542" s="412"/>
      <c r="HPH542" s="412"/>
      <c r="HPI542" s="412"/>
      <c r="HPJ542" s="412"/>
      <c r="HPK542" s="412"/>
      <c r="HPL542" s="412"/>
      <c r="HPM542" s="412"/>
      <c r="HPN542" s="412"/>
      <c r="HPO542" s="412"/>
      <c r="HPP542" s="412"/>
      <c r="HPQ542" s="412"/>
      <c r="HPR542" s="412"/>
      <c r="HPS542" s="412"/>
      <c r="HPT542" s="412"/>
      <c r="HPU542" s="412"/>
      <c r="HPV542" s="412"/>
      <c r="HPW542" s="412"/>
      <c r="HPX542" s="412"/>
      <c r="HPY542" s="412"/>
      <c r="HPZ542" s="412"/>
      <c r="HQA542" s="412"/>
      <c r="HQB542" s="412"/>
      <c r="HQC542" s="412"/>
      <c r="HQD542" s="413"/>
      <c r="HQE542" s="413"/>
      <c r="HQF542" s="413"/>
      <c r="HQG542" s="413"/>
      <c r="HQH542" s="413"/>
      <c r="HQI542" s="413"/>
      <c r="HQJ542" s="413"/>
      <c r="HQK542" s="413"/>
      <c r="HQL542" s="413"/>
      <c r="HQM542" s="413"/>
      <c r="HQN542" s="413"/>
      <c r="HQO542" s="413"/>
      <c r="HQP542" s="413"/>
      <c r="HQQ542" s="413"/>
      <c r="HQR542" s="413"/>
      <c r="HQS542" s="413"/>
      <c r="HQT542" s="413"/>
      <c r="HQU542" s="413"/>
      <c r="HQV542" s="413"/>
      <c r="HQW542" s="413"/>
      <c r="HQX542" s="413"/>
      <c r="HQY542" s="413"/>
      <c r="HQZ542" s="413"/>
      <c r="HRA542" s="413"/>
      <c r="HRB542" s="414"/>
      <c r="HRC542" s="414"/>
      <c r="HRD542" s="414"/>
      <c r="HRE542" s="414"/>
      <c r="HRF542" s="414"/>
      <c r="HRG542" s="413"/>
      <c r="HRH542" s="413"/>
      <c r="HRI542" s="414"/>
      <c r="HRJ542" s="414"/>
      <c r="HRK542" s="413"/>
      <c r="HRL542" s="413"/>
      <c r="HRM542" s="414"/>
      <c r="HRN542" s="414"/>
      <c r="HRO542" s="413"/>
      <c r="HRP542" s="413"/>
      <c r="HRQ542" s="413"/>
      <c r="HRR542" s="413"/>
      <c r="HRS542" s="413"/>
      <c r="HRT542" s="413"/>
      <c r="HRU542" s="413"/>
      <c r="HRV542" s="414"/>
      <c r="HRW542" s="414"/>
      <c r="HRX542" s="413"/>
      <c r="HRY542" s="413"/>
      <c r="HRZ542" s="414"/>
      <c r="HSA542" s="414"/>
      <c r="HSB542" s="413"/>
      <c r="HSC542" s="413"/>
      <c r="HSD542" s="413"/>
      <c r="HSE542" s="413"/>
      <c r="HSF542" s="413"/>
      <c r="HSG542" s="407"/>
      <c r="HSH542" s="439"/>
      <c r="HSI542" s="413"/>
      <c r="HSJ542" s="413"/>
      <c r="HSK542" s="413"/>
      <c r="HSL542" s="413"/>
      <c r="HSM542" s="413"/>
      <c r="HSN542" s="413"/>
      <c r="HSO542" s="413"/>
      <c r="HSP542" s="412"/>
      <c r="HSQ542" s="412"/>
      <c r="HSR542" s="412"/>
      <c r="HSS542" s="412"/>
      <c r="HST542" s="412"/>
      <c r="HSU542" s="412"/>
      <c r="HSV542" s="412"/>
      <c r="HSW542" s="412"/>
      <c r="HSX542" s="412"/>
      <c r="HSY542" s="412"/>
      <c r="HSZ542" s="412"/>
      <c r="HTA542" s="412"/>
      <c r="HTB542" s="412"/>
      <c r="HTC542" s="412"/>
      <c r="HTD542" s="412"/>
      <c r="HTE542" s="412"/>
      <c r="HTF542" s="412"/>
      <c r="HTG542" s="412"/>
      <c r="HTH542" s="412"/>
      <c r="HTI542" s="412"/>
      <c r="HTJ542" s="412"/>
      <c r="HTK542" s="412"/>
      <c r="HTL542" s="412"/>
      <c r="HTM542" s="412"/>
      <c r="HTN542" s="412"/>
      <c r="HTO542" s="412"/>
      <c r="HTP542" s="412"/>
      <c r="HTQ542" s="412"/>
      <c r="HTR542" s="412"/>
      <c r="HTS542" s="412"/>
      <c r="HTT542" s="412"/>
      <c r="HTU542" s="412"/>
      <c r="HTV542" s="412"/>
      <c r="HTW542" s="412"/>
      <c r="HTX542" s="412"/>
      <c r="HTY542" s="412"/>
      <c r="HTZ542" s="412"/>
      <c r="HUA542" s="412"/>
      <c r="HUB542" s="412"/>
      <c r="HUC542" s="412"/>
      <c r="HUD542" s="412"/>
      <c r="HUE542" s="412"/>
      <c r="HUF542" s="412"/>
      <c r="HUG542" s="412"/>
      <c r="HUH542" s="413"/>
      <c r="HUI542" s="413"/>
      <c r="HUJ542" s="413"/>
      <c r="HUK542" s="413"/>
      <c r="HUL542" s="413"/>
      <c r="HUM542" s="413"/>
      <c r="HUN542" s="413"/>
      <c r="HUO542" s="413"/>
      <c r="HUP542" s="413"/>
      <c r="HUQ542" s="413"/>
      <c r="HUR542" s="413"/>
      <c r="HUS542" s="413"/>
      <c r="HUT542" s="413"/>
      <c r="HUU542" s="413"/>
      <c r="HUV542" s="413"/>
      <c r="HUW542" s="413"/>
      <c r="HUX542" s="413"/>
      <c r="HUY542" s="413"/>
      <c r="HUZ542" s="413"/>
      <c r="HVA542" s="413"/>
      <c r="HVB542" s="413"/>
      <c r="HVC542" s="413"/>
      <c r="HVD542" s="413"/>
      <c r="HVE542" s="413"/>
      <c r="HVF542" s="414"/>
      <c r="HVG542" s="414"/>
      <c r="HVH542" s="414"/>
      <c r="HVI542" s="414"/>
      <c r="HVJ542" s="414"/>
      <c r="HVK542" s="413"/>
      <c r="HVL542" s="413"/>
      <c r="HVM542" s="414"/>
      <c r="HVN542" s="414"/>
      <c r="HVO542" s="413"/>
      <c r="HVP542" s="413"/>
      <c r="HVQ542" s="414"/>
      <c r="HVR542" s="414"/>
      <c r="HVS542" s="413"/>
      <c r="HVT542" s="413"/>
      <c r="HVU542" s="413"/>
      <c r="HVV542" s="413"/>
      <c r="HVW542" s="413"/>
      <c r="HVX542" s="413"/>
      <c r="HVY542" s="413"/>
      <c r="HVZ542" s="414"/>
      <c r="HWA542" s="414"/>
      <c r="HWB542" s="413"/>
      <c r="HWC542" s="413"/>
      <c r="HWD542" s="414"/>
      <c r="HWE542" s="414"/>
      <c r="HWF542" s="413"/>
      <c r="HWG542" s="413"/>
      <c r="HWH542" s="413"/>
      <c r="HWI542" s="413"/>
      <c r="HWJ542" s="413"/>
      <c r="HWK542" s="407"/>
      <c r="HWL542" s="439"/>
      <c r="HWM542" s="413"/>
      <c r="HWN542" s="413"/>
      <c r="HWO542" s="413"/>
      <c r="HWP542" s="413"/>
      <c r="HWQ542" s="413"/>
      <c r="HWR542" s="413"/>
      <c r="HWS542" s="413"/>
      <c r="HWT542" s="412"/>
      <c r="HWU542" s="412"/>
      <c r="HWV542" s="412"/>
      <c r="HWW542" s="412"/>
      <c r="HWX542" s="412"/>
      <c r="HWY542" s="412"/>
      <c r="HWZ542" s="412"/>
      <c r="HXA542" s="412"/>
      <c r="HXB542" s="412"/>
      <c r="HXC542" s="412"/>
      <c r="HXD542" s="412"/>
      <c r="HXE542" s="412"/>
      <c r="HXF542" s="412"/>
      <c r="HXG542" s="412"/>
      <c r="HXH542" s="412"/>
      <c r="HXI542" s="412"/>
      <c r="HXJ542" s="412"/>
      <c r="HXK542" s="412"/>
      <c r="HXL542" s="412"/>
      <c r="HXM542" s="412"/>
      <c r="HXN542" s="412"/>
      <c r="HXO542" s="412"/>
      <c r="HXP542" s="412"/>
      <c r="HXQ542" s="412"/>
      <c r="HXR542" s="412"/>
      <c r="HXS542" s="412"/>
      <c r="HXT542" s="412"/>
      <c r="HXU542" s="412"/>
      <c r="HXV542" s="412"/>
      <c r="HXW542" s="412"/>
      <c r="HXX542" s="412"/>
      <c r="HXY542" s="412"/>
      <c r="HXZ542" s="412"/>
      <c r="HYA542" s="412"/>
      <c r="HYB542" s="412"/>
      <c r="HYC542" s="412"/>
      <c r="HYD542" s="412"/>
      <c r="HYE542" s="412"/>
      <c r="HYF542" s="412"/>
      <c r="HYG542" s="412"/>
      <c r="HYH542" s="412"/>
      <c r="HYI542" s="412"/>
      <c r="HYJ542" s="412"/>
      <c r="HYK542" s="412"/>
      <c r="HYL542" s="413"/>
      <c r="HYM542" s="413"/>
      <c r="HYN542" s="413"/>
      <c r="HYO542" s="413"/>
      <c r="HYP542" s="413"/>
      <c r="HYQ542" s="413"/>
      <c r="HYR542" s="413"/>
      <c r="HYS542" s="413"/>
      <c r="HYT542" s="413"/>
      <c r="HYU542" s="413"/>
      <c r="HYV542" s="413"/>
      <c r="HYW542" s="413"/>
      <c r="HYX542" s="413"/>
      <c r="HYY542" s="413"/>
      <c r="HYZ542" s="413"/>
      <c r="HZA542" s="413"/>
      <c r="HZB542" s="413"/>
      <c r="HZC542" s="413"/>
      <c r="HZD542" s="413"/>
      <c r="HZE542" s="413"/>
      <c r="HZF542" s="413"/>
      <c r="HZG542" s="413"/>
      <c r="HZH542" s="413"/>
      <c r="HZI542" s="413"/>
      <c r="HZJ542" s="414"/>
      <c r="HZK542" s="414"/>
      <c r="HZL542" s="414"/>
      <c r="HZM542" s="414"/>
      <c r="HZN542" s="414"/>
      <c r="HZO542" s="413"/>
      <c r="HZP542" s="413"/>
      <c r="HZQ542" s="414"/>
      <c r="HZR542" s="414"/>
      <c r="HZS542" s="413"/>
      <c r="HZT542" s="413"/>
      <c r="HZU542" s="414"/>
      <c r="HZV542" s="414"/>
      <c r="HZW542" s="413"/>
      <c r="HZX542" s="413"/>
      <c r="HZY542" s="413"/>
      <c r="HZZ542" s="413"/>
      <c r="IAA542" s="413"/>
      <c r="IAB542" s="413"/>
      <c r="IAC542" s="413"/>
      <c r="IAD542" s="414"/>
      <c r="IAE542" s="414"/>
      <c r="IAF542" s="413"/>
      <c r="IAG542" s="413"/>
      <c r="IAH542" s="414"/>
      <c r="IAI542" s="414"/>
      <c r="IAJ542" s="413"/>
      <c r="IAK542" s="413"/>
      <c r="IAL542" s="413"/>
      <c r="IAM542" s="413"/>
      <c r="IAN542" s="413"/>
      <c r="IAO542" s="407"/>
      <c r="IAP542" s="439"/>
      <c r="IAQ542" s="413"/>
      <c r="IAR542" s="413"/>
      <c r="IAS542" s="413"/>
      <c r="IAT542" s="413"/>
      <c r="IAU542" s="413"/>
      <c r="IAV542" s="413"/>
      <c r="IAW542" s="413"/>
      <c r="IAX542" s="412"/>
      <c r="IAY542" s="412"/>
      <c r="IAZ542" s="412"/>
      <c r="IBA542" s="412"/>
      <c r="IBB542" s="412"/>
      <c r="IBC542" s="412"/>
      <c r="IBD542" s="412"/>
      <c r="IBE542" s="412"/>
      <c r="IBF542" s="412"/>
      <c r="IBG542" s="412"/>
      <c r="IBH542" s="412"/>
      <c r="IBI542" s="412"/>
      <c r="IBJ542" s="412"/>
      <c r="IBK542" s="412"/>
      <c r="IBL542" s="412"/>
      <c r="IBM542" s="412"/>
      <c r="IBN542" s="412"/>
      <c r="IBO542" s="412"/>
      <c r="IBP542" s="412"/>
      <c r="IBQ542" s="412"/>
      <c r="IBR542" s="412"/>
      <c r="IBS542" s="412"/>
      <c r="IBT542" s="412"/>
      <c r="IBU542" s="412"/>
      <c r="IBV542" s="412"/>
      <c r="IBW542" s="412"/>
      <c r="IBX542" s="412"/>
      <c r="IBY542" s="412"/>
      <c r="IBZ542" s="412"/>
      <c r="ICA542" s="412"/>
      <c r="ICB542" s="412"/>
      <c r="ICC542" s="412"/>
      <c r="ICD542" s="412"/>
      <c r="ICE542" s="412"/>
      <c r="ICF542" s="412"/>
      <c r="ICG542" s="412"/>
      <c r="ICH542" s="412"/>
      <c r="ICI542" s="412"/>
      <c r="ICJ542" s="412"/>
      <c r="ICK542" s="412"/>
      <c r="ICL542" s="412"/>
      <c r="ICM542" s="412"/>
      <c r="ICN542" s="412"/>
      <c r="ICO542" s="412"/>
      <c r="ICP542" s="413"/>
      <c r="ICQ542" s="413"/>
      <c r="ICR542" s="413"/>
      <c r="ICS542" s="413"/>
      <c r="ICT542" s="413"/>
      <c r="ICU542" s="413"/>
      <c r="ICV542" s="413"/>
      <c r="ICW542" s="413"/>
      <c r="ICX542" s="413"/>
      <c r="ICY542" s="413"/>
      <c r="ICZ542" s="413"/>
      <c r="IDA542" s="413"/>
      <c r="IDB542" s="413"/>
      <c r="IDC542" s="413"/>
      <c r="IDD542" s="413"/>
      <c r="IDE542" s="413"/>
      <c r="IDF542" s="413"/>
      <c r="IDG542" s="413"/>
      <c r="IDH542" s="413"/>
      <c r="IDI542" s="413"/>
      <c r="IDJ542" s="413"/>
      <c r="IDK542" s="413"/>
      <c r="IDL542" s="413"/>
      <c r="IDM542" s="413"/>
      <c r="IDN542" s="414"/>
      <c r="IDO542" s="414"/>
      <c r="IDP542" s="414"/>
      <c r="IDQ542" s="414"/>
      <c r="IDR542" s="414"/>
      <c r="IDS542" s="413"/>
      <c r="IDT542" s="413"/>
      <c r="IDU542" s="414"/>
      <c r="IDV542" s="414"/>
      <c r="IDW542" s="413"/>
      <c r="IDX542" s="413"/>
      <c r="IDY542" s="414"/>
      <c r="IDZ542" s="414"/>
      <c r="IEA542" s="413"/>
      <c r="IEB542" s="413"/>
      <c r="IEC542" s="413"/>
      <c r="IED542" s="413"/>
      <c r="IEE542" s="413"/>
      <c r="IEF542" s="413"/>
      <c r="IEG542" s="413"/>
      <c r="IEH542" s="414"/>
      <c r="IEI542" s="414"/>
      <c r="IEJ542" s="413"/>
      <c r="IEK542" s="413"/>
      <c r="IEL542" s="414"/>
      <c r="IEM542" s="414"/>
      <c r="IEN542" s="413"/>
      <c r="IEO542" s="413"/>
      <c r="IEP542" s="413"/>
      <c r="IEQ542" s="413"/>
      <c r="IER542" s="413"/>
      <c r="IES542" s="407"/>
      <c r="IET542" s="439"/>
      <c r="IEU542" s="413"/>
      <c r="IEV542" s="413"/>
      <c r="IEW542" s="413"/>
      <c r="IEX542" s="413"/>
      <c r="IEY542" s="413"/>
      <c r="IEZ542" s="413"/>
      <c r="IFA542" s="413"/>
      <c r="IFB542" s="412"/>
      <c r="IFC542" s="412"/>
      <c r="IFD542" s="412"/>
      <c r="IFE542" s="412"/>
      <c r="IFF542" s="412"/>
      <c r="IFG542" s="412"/>
      <c r="IFH542" s="412"/>
      <c r="IFI542" s="412"/>
      <c r="IFJ542" s="412"/>
      <c r="IFK542" s="412"/>
      <c r="IFL542" s="412"/>
      <c r="IFM542" s="412"/>
      <c r="IFN542" s="412"/>
      <c r="IFO542" s="412"/>
      <c r="IFP542" s="412"/>
      <c r="IFQ542" s="412"/>
      <c r="IFR542" s="412"/>
      <c r="IFS542" s="412"/>
      <c r="IFT542" s="412"/>
      <c r="IFU542" s="412"/>
      <c r="IFV542" s="412"/>
      <c r="IFW542" s="412"/>
      <c r="IFX542" s="412"/>
      <c r="IFY542" s="412"/>
      <c r="IFZ542" s="412"/>
      <c r="IGA542" s="412"/>
      <c r="IGB542" s="412"/>
      <c r="IGC542" s="412"/>
      <c r="IGD542" s="412"/>
      <c r="IGE542" s="412"/>
      <c r="IGF542" s="412"/>
      <c r="IGG542" s="412"/>
      <c r="IGH542" s="412"/>
      <c r="IGI542" s="412"/>
      <c r="IGJ542" s="412"/>
      <c r="IGK542" s="412"/>
      <c r="IGL542" s="412"/>
      <c r="IGM542" s="412"/>
      <c r="IGN542" s="412"/>
      <c r="IGO542" s="412"/>
      <c r="IGP542" s="412"/>
      <c r="IGQ542" s="412"/>
      <c r="IGR542" s="412"/>
      <c r="IGS542" s="412"/>
      <c r="IGT542" s="413"/>
      <c r="IGU542" s="413"/>
      <c r="IGV542" s="413"/>
      <c r="IGW542" s="413"/>
      <c r="IGX542" s="413"/>
      <c r="IGY542" s="413"/>
      <c r="IGZ542" s="413"/>
      <c r="IHA542" s="413"/>
      <c r="IHB542" s="413"/>
      <c r="IHC542" s="413"/>
      <c r="IHD542" s="413"/>
      <c r="IHE542" s="413"/>
      <c r="IHF542" s="413"/>
      <c r="IHG542" s="413"/>
      <c r="IHH542" s="413"/>
      <c r="IHI542" s="413"/>
      <c r="IHJ542" s="413"/>
      <c r="IHK542" s="413"/>
      <c r="IHL542" s="413"/>
      <c r="IHM542" s="413"/>
      <c r="IHN542" s="413"/>
      <c r="IHO542" s="413"/>
      <c r="IHP542" s="413"/>
      <c r="IHQ542" s="413"/>
      <c r="IHR542" s="414"/>
      <c r="IHS542" s="414"/>
      <c r="IHT542" s="414"/>
      <c r="IHU542" s="414"/>
      <c r="IHV542" s="414"/>
      <c r="IHW542" s="413"/>
      <c r="IHX542" s="413"/>
      <c r="IHY542" s="414"/>
      <c r="IHZ542" s="414"/>
      <c r="IIA542" s="413"/>
      <c r="IIB542" s="413"/>
      <c r="IIC542" s="414"/>
      <c r="IID542" s="414"/>
      <c r="IIE542" s="413"/>
      <c r="IIF542" s="413"/>
      <c r="IIG542" s="413"/>
      <c r="IIH542" s="413"/>
      <c r="III542" s="413"/>
      <c r="IIJ542" s="413"/>
      <c r="IIK542" s="413"/>
      <c r="IIL542" s="414"/>
      <c r="IIM542" s="414"/>
      <c r="IIN542" s="413"/>
      <c r="IIO542" s="413"/>
      <c r="IIP542" s="414"/>
      <c r="IIQ542" s="414"/>
      <c r="IIR542" s="413"/>
      <c r="IIS542" s="413"/>
      <c r="IIT542" s="413"/>
      <c r="IIU542" s="413"/>
      <c r="IIV542" s="413"/>
      <c r="IIW542" s="407"/>
      <c r="IIX542" s="439"/>
      <c r="IIY542" s="413"/>
      <c r="IIZ542" s="413"/>
      <c r="IJA542" s="413"/>
      <c r="IJB542" s="413"/>
      <c r="IJC542" s="413"/>
      <c r="IJD542" s="413"/>
      <c r="IJE542" s="413"/>
      <c r="IJF542" s="412"/>
      <c r="IJG542" s="412"/>
      <c r="IJH542" s="412"/>
      <c r="IJI542" s="412"/>
      <c r="IJJ542" s="412"/>
      <c r="IJK542" s="412"/>
      <c r="IJL542" s="412"/>
      <c r="IJM542" s="412"/>
      <c r="IJN542" s="412"/>
      <c r="IJO542" s="412"/>
      <c r="IJP542" s="412"/>
      <c r="IJQ542" s="412"/>
      <c r="IJR542" s="412"/>
      <c r="IJS542" s="412"/>
      <c r="IJT542" s="412"/>
      <c r="IJU542" s="412"/>
      <c r="IJV542" s="412"/>
      <c r="IJW542" s="412"/>
      <c r="IJX542" s="412"/>
      <c r="IJY542" s="412"/>
      <c r="IJZ542" s="412"/>
      <c r="IKA542" s="412"/>
      <c r="IKB542" s="412"/>
      <c r="IKC542" s="412"/>
      <c r="IKD542" s="412"/>
      <c r="IKE542" s="412"/>
      <c r="IKF542" s="412"/>
      <c r="IKG542" s="412"/>
      <c r="IKH542" s="412"/>
      <c r="IKI542" s="412"/>
      <c r="IKJ542" s="412"/>
      <c r="IKK542" s="412"/>
      <c r="IKL542" s="412"/>
      <c r="IKM542" s="412"/>
      <c r="IKN542" s="412"/>
      <c r="IKO542" s="412"/>
      <c r="IKP542" s="412"/>
      <c r="IKQ542" s="412"/>
      <c r="IKR542" s="412"/>
      <c r="IKS542" s="412"/>
      <c r="IKT542" s="412"/>
      <c r="IKU542" s="412"/>
      <c r="IKV542" s="412"/>
      <c r="IKW542" s="412"/>
      <c r="IKX542" s="413"/>
      <c r="IKY542" s="413"/>
      <c r="IKZ542" s="413"/>
      <c r="ILA542" s="413"/>
      <c r="ILB542" s="413"/>
      <c r="ILC542" s="413"/>
      <c r="ILD542" s="413"/>
      <c r="ILE542" s="413"/>
      <c r="ILF542" s="413"/>
      <c r="ILG542" s="413"/>
      <c r="ILH542" s="413"/>
      <c r="ILI542" s="413"/>
      <c r="ILJ542" s="413"/>
      <c r="ILK542" s="413"/>
      <c r="ILL542" s="413"/>
      <c r="ILM542" s="413"/>
      <c r="ILN542" s="413"/>
      <c r="ILO542" s="413"/>
      <c r="ILP542" s="413"/>
      <c r="ILQ542" s="413"/>
      <c r="ILR542" s="413"/>
      <c r="ILS542" s="413"/>
      <c r="ILT542" s="413"/>
      <c r="ILU542" s="413"/>
      <c r="ILV542" s="414"/>
      <c r="ILW542" s="414"/>
      <c r="ILX542" s="414"/>
      <c r="ILY542" s="414"/>
      <c r="ILZ542" s="414"/>
      <c r="IMA542" s="413"/>
      <c r="IMB542" s="413"/>
      <c r="IMC542" s="414"/>
      <c r="IMD542" s="414"/>
      <c r="IME542" s="413"/>
      <c r="IMF542" s="413"/>
      <c r="IMG542" s="414"/>
      <c r="IMH542" s="414"/>
      <c r="IMI542" s="413"/>
      <c r="IMJ542" s="413"/>
      <c r="IMK542" s="413"/>
      <c r="IML542" s="413"/>
      <c r="IMM542" s="413"/>
      <c r="IMN542" s="413"/>
      <c r="IMO542" s="413"/>
      <c r="IMP542" s="414"/>
      <c r="IMQ542" s="414"/>
      <c r="IMR542" s="413"/>
      <c r="IMS542" s="413"/>
      <c r="IMT542" s="414"/>
      <c r="IMU542" s="414"/>
      <c r="IMV542" s="413"/>
      <c r="IMW542" s="413"/>
      <c r="IMX542" s="413"/>
      <c r="IMY542" s="413"/>
      <c r="IMZ542" s="413"/>
      <c r="INA542" s="407"/>
      <c r="INB542" s="439"/>
      <c r="INC542" s="413"/>
      <c r="IND542" s="413"/>
      <c r="INE542" s="413"/>
      <c r="INF542" s="413"/>
      <c r="ING542" s="413"/>
      <c r="INH542" s="413"/>
      <c r="INI542" s="413"/>
      <c r="INJ542" s="412"/>
      <c r="INK542" s="412"/>
      <c r="INL542" s="412"/>
      <c r="INM542" s="412"/>
      <c r="INN542" s="412"/>
      <c r="INO542" s="412"/>
      <c r="INP542" s="412"/>
      <c r="INQ542" s="412"/>
      <c r="INR542" s="412"/>
      <c r="INS542" s="412"/>
      <c r="INT542" s="412"/>
      <c r="INU542" s="412"/>
      <c r="INV542" s="412"/>
      <c r="INW542" s="412"/>
      <c r="INX542" s="412"/>
      <c r="INY542" s="412"/>
      <c r="INZ542" s="412"/>
      <c r="IOA542" s="412"/>
      <c r="IOB542" s="412"/>
      <c r="IOC542" s="412"/>
      <c r="IOD542" s="412"/>
      <c r="IOE542" s="412"/>
      <c r="IOF542" s="412"/>
      <c r="IOG542" s="412"/>
      <c r="IOH542" s="412"/>
      <c r="IOI542" s="412"/>
      <c r="IOJ542" s="412"/>
      <c r="IOK542" s="412"/>
      <c r="IOL542" s="412"/>
      <c r="IOM542" s="412"/>
      <c r="ION542" s="412"/>
      <c r="IOO542" s="412"/>
      <c r="IOP542" s="412"/>
      <c r="IOQ542" s="412"/>
      <c r="IOR542" s="412"/>
      <c r="IOS542" s="412"/>
      <c r="IOT542" s="412"/>
      <c r="IOU542" s="412"/>
      <c r="IOV542" s="412"/>
      <c r="IOW542" s="412"/>
      <c r="IOX542" s="412"/>
      <c r="IOY542" s="412"/>
      <c r="IOZ542" s="412"/>
      <c r="IPA542" s="412"/>
      <c r="IPB542" s="413"/>
      <c r="IPC542" s="413"/>
      <c r="IPD542" s="413"/>
      <c r="IPE542" s="413"/>
      <c r="IPF542" s="413"/>
      <c r="IPG542" s="413"/>
      <c r="IPH542" s="413"/>
      <c r="IPI542" s="413"/>
      <c r="IPJ542" s="413"/>
      <c r="IPK542" s="413"/>
      <c r="IPL542" s="413"/>
      <c r="IPM542" s="413"/>
      <c r="IPN542" s="413"/>
      <c r="IPO542" s="413"/>
      <c r="IPP542" s="413"/>
      <c r="IPQ542" s="413"/>
      <c r="IPR542" s="413"/>
      <c r="IPS542" s="413"/>
      <c r="IPT542" s="413"/>
      <c r="IPU542" s="413"/>
      <c r="IPV542" s="413"/>
      <c r="IPW542" s="413"/>
      <c r="IPX542" s="413"/>
      <c r="IPY542" s="413"/>
      <c r="IPZ542" s="414"/>
      <c r="IQA542" s="414"/>
      <c r="IQB542" s="414"/>
      <c r="IQC542" s="414"/>
      <c r="IQD542" s="414"/>
      <c r="IQE542" s="413"/>
      <c r="IQF542" s="413"/>
      <c r="IQG542" s="414"/>
      <c r="IQH542" s="414"/>
      <c r="IQI542" s="413"/>
      <c r="IQJ542" s="413"/>
      <c r="IQK542" s="414"/>
      <c r="IQL542" s="414"/>
      <c r="IQM542" s="413"/>
      <c r="IQN542" s="413"/>
      <c r="IQO542" s="413"/>
      <c r="IQP542" s="413"/>
      <c r="IQQ542" s="413"/>
      <c r="IQR542" s="413"/>
      <c r="IQS542" s="413"/>
      <c r="IQT542" s="414"/>
      <c r="IQU542" s="414"/>
      <c r="IQV542" s="413"/>
      <c r="IQW542" s="413"/>
      <c r="IQX542" s="414"/>
      <c r="IQY542" s="414"/>
      <c r="IQZ542" s="413"/>
      <c r="IRA542" s="413"/>
      <c r="IRB542" s="413"/>
      <c r="IRC542" s="413"/>
      <c r="IRD542" s="413"/>
      <c r="IRE542" s="407"/>
      <c r="IRF542" s="439"/>
      <c r="IRG542" s="413"/>
      <c r="IRH542" s="413"/>
      <c r="IRI542" s="413"/>
      <c r="IRJ542" s="413"/>
      <c r="IRK542" s="413"/>
      <c r="IRL542" s="413"/>
      <c r="IRM542" s="413"/>
      <c r="IRN542" s="412"/>
      <c r="IRO542" s="412"/>
      <c r="IRP542" s="412"/>
      <c r="IRQ542" s="412"/>
      <c r="IRR542" s="412"/>
      <c r="IRS542" s="412"/>
      <c r="IRT542" s="412"/>
      <c r="IRU542" s="412"/>
      <c r="IRV542" s="412"/>
      <c r="IRW542" s="412"/>
      <c r="IRX542" s="412"/>
      <c r="IRY542" s="412"/>
      <c r="IRZ542" s="412"/>
      <c r="ISA542" s="412"/>
      <c r="ISB542" s="412"/>
      <c r="ISC542" s="412"/>
      <c r="ISD542" s="412"/>
      <c r="ISE542" s="412"/>
      <c r="ISF542" s="412"/>
      <c r="ISG542" s="412"/>
      <c r="ISH542" s="412"/>
      <c r="ISI542" s="412"/>
      <c r="ISJ542" s="412"/>
      <c r="ISK542" s="412"/>
      <c r="ISL542" s="412"/>
      <c r="ISM542" s="412"/>
      <c r="ISN542" s="412"/>
      <c r="ISO542" s="412"/>
      <c r="ISP542" s="412"/>
      <c r="ISQ542" s="412"/>
      <c r="ISR542" s="412"/>
      <c r="ISS542" s="412"/>
      <c r="IST542" s="412"/>
      <c r="ISU542" s="412"/>
      <c r="ISV542" s="412"/>
      <c r="ISW542" s="412"/>
      <c r="ISX542" s="412"/>
      <c r="ISY542" s="412"/>
      <c r="ISZ542" s="412"/>
      <c r="ITA542" s="412"/>
      <c r="ITB542" s="412"/>
      <c r="ITC542" s="412"/>
      <c r="ITD542" s="412"/>
      <c r="ITE542" s="412"/>
      <c r="ITF542" s="413"/>
      <c r="ITG542" s="413"/>
      <c r="ITH542" s="413"/>
      <c r="ITI542" s="413"/>
      <c r="ITJ542" s="413"/>
      <c r="ITK542" s="413"/>
      <c r="ITL542" s="413"/>
      <c r="ITM542" s="413"/>
      <c r="ITN542" s="413"/>
      <c r="ITO542" s="413"/>
      <c r="ITP542" s="413"/>
      <c r="ITQ542" s="413"/>
      <c r="ITR542" s="413"/>
      <c r="ITS542" s="413"/>
      <c r="ITT542" s="413"/>
      <c r="ITU542" s="413"/>
      <c r="ITV542" s="413"/>
      <c r="ITW542" s="413"/>
      <c r="ITX542" s="413"/>
      <c r="ITY542" s="413"/>
      <c r="ITZ542" s="413"/>
      <c r="IUA542" s="413"/>
      <c r="IUB542" s="413"/>
      <c r="IUC542" s="413"/>
      <c r="IUD542" s="414"/>
      <c r="IUE542" s="414"/>
      <c r="IUF542" s="414"/>
      <c r="IUG542" s="414"/>
      <c r="IUH542" s="414"/>
      <c r="IUI542" s="413"/>
      <c r="IUJ542" s="413"/>
      <c r="IUK542" s="414"/>
      <c r="IUL542" s="414"/>
      <c r="IUM542" s="413"/>
      <c r="IUN542" s="413"/>
      <c r="IUO542" s="414"/>
      <c r="IUP542" s="414"/>
      <c r="IUQ542" s="413"/>
      <c r="IUR542" s="413"/>
      <c r="IUS542" s="413"/>
      <c r="IUT542" s="413"/>
      <c r="IUU542" s="413"/>
      <c r="IUV542" s="413"/>
      <c r="IUW542" s="413"/>
      <c r="IUX542" s="414"/>
      <c r="IUY542" s="414"/>
      <c r="IUZ542" s="413"/>
      <c r="IVA542" s="413"/>
      <c r="IVB542" s="414"/>
      <c r="IVC542" s="414"/>
      <c r="IVD542" s="413"/>
      <c r="IVE542" s="413"/>
      <c r="IVF542" s="413"/>
      <c r="IVG542" s="413"/>
      <c r="IVH542" s="413"/>
      <c r="IVI542" s="407"/>
      <c r="IVJ542" s="439"/>
      <c r="IVK542" s="413"/>
      <c r="IVL542" s="413"/>
      <c r="IVM542" s="413"/>
      <c r="IVN542" s="413"/>
      <c r="IVO542" s="413"/>
      <c r="IVP542" s="413"/>
      <c r="IVQ542" s="413"/>
      <c r="IVR542" s="412"/>
      <c r="IVS542" s="412"/>
      <c r="IVT542" s="412"/>
      <c r="IVU542" s="412"/>
      <c r="IVV542" s="412"/>
      <c r="IVW542" s="412"/>
      <c r="IVX542" s="412"/>
      <c r="IVY542" s="412"/>
      <c r="IVZ542" s="412"/>
      <c r="IWA542" s="412"/>
      <c r="IWB542" s="412"/>
      <c r="IWC542" s="412"/>
      <c r="IWD542" s="412"/>
      <c r="IWE542" s="412"/>
      <c r="IWF542" s="412"/>
      <c r="IWG542" s="412"/>
      <c r="IWH542" s="412"/>
      <c r="IWI542" s="412"/>
      <c r="IWJ542" s="412"/>
      <c r="IWK542" s="412"/>
      <c r="IWL542" s="412"/>
      <c r="IWM542" s="412"/>
      <c r="IWN542" s="412"/>
      <c r="IWO542" s="412"/>
      <c r="IWP542" s="412"/>
      <c r="IWQ542" s="412"/>
      <c r="IWR542" s="412"/>
      <c r="IWS542" s="412"/>
      <c r="IWT542" s="412"/>
      <c r="IWU542" s="412"/>
      <c r="IWV542" s="412"/>
      <c r="IWW542" s="412"/>
      <c r="IWX542" s="412"/>
      <c r="IWY542" s="412"/>
      <c r="IWZ542" s="412"/>
      <c r="IXA542" s="412"/>
      <c r="IXB542" s="412"/>
      <c r="IXC542" s="412"/>
      <c r="IXD542" s="412"/>
      <c r="IXE542" s="412"/>
      <c r="IXF542" s="412"/>
      <c r="IXG542" s="412"/>
      <c r="IXH542" s="412"/>
      <c r="IXI542" s="412"/>
      <c r="IXJ542" s="413"/>
      <c r="IXK542" s="413"/>
      <c r="IXL542" s="413"/>
      <c r="IXM542" s="413"/>
      <c r="IXN542" s="413"/>
      <c r="IXO542" s="413"/>
      <c r="IXP542" s="413"/>
      <c r="IXQ542" s="413"/>
      <c r="IXR542" s="413"/>
      <c r="IXS542" s="413"/>
      <c r="IXT542" s="413"/>
      <c r="IXU542" s="413"/>
      <c r="IXV542" s="413"/>
      <c r="IXW542" s="413"/>
      <c r="IXX542" s="413"/>
      <c r="IXY542" s="413"/>
      <c r="IXZ542" s="413"/>
      <c r="IYA542" s="413"/>
      <c r="IYB542" s="413"/>
      <c r="IYC542" s="413"/>
      <c r="IYD542" s="413"/>
      <c r="IYE542" s="413"/>
      <c r="IYF542" s="413"/>
      <c r="IYG542" s="413"/>
      <c r="IYH542" s="414"/>
      <c r="IYI542" s="414"/>
      <c r="IYJ542" s="414"/>
      <c r="IYK542" s="414"/>
      <c r="IYL542" s="414"/>
      <c r="IYM542" s="413"/>
      <c r="IYN542" s="413"/>
      <c r="IYO542" s="414"/>
      <c r="IYP542" s="414"/>
      <c r="IYQ542" s="413"/>
      <c r="IYR542" s="413"/>
      <c r="IYS542" s="414"/>
      <c r="IYT542" s="414"/>
      <c r="IYU542" s="413"/>
      <c r="IYV542" s="413"/>
      <c r="IYW542" s="413"/>
      <c r="IYX542" s="413"/>
      <c r="IYY542" s="413"/>
      <c r="IYZ542" s="413"/>
      <c r="IZA542" s="413"/>
      <c r="IZB542" s="414"/>
      <c r="IZC542" s="414"/>
      <c r="IZD542" s="413"/>
      <c r="IZE542" s="413"/>
      <c r="IZF542" s="414"/>
      <c r="IZG542" s="414"/>
      <c r="IZH542" s="413"/>
      <c r="IZI542" s="413"/>
      <c r="IZJ542" s="413"/>
      <c r="IZK542" s="413"/>
      <c r="IZL542" s="413"/>
      <c r="IZM542" s="407"/>
      <c r="IZN542" s="439"/>
      <c r="IZO542" s="413"/>
      <c r="IZP542" s="413"/>
      <c r="IZQ542" s="413"/>
      <c r="IZR542" s="413"/>
      <c r="IZS542" s="413"/>
      <c r="IZT542" s="413"/>
      <c r="IZU542" s="413"/>
      <c r="IZV542" s="412"/>
      <c r="IZW542" s="412"/>
      <c r="IZX542" s="412"/>
      <c r="IZY542" s="412"/>
      <c r="IZZ542" s="412"/>
      <c r="JAA542" s="412"/>
      <c r="JAB542" s="412"/>
      <c r="JAC542" s="412"/>
      <c r="JAD542" s="412"/>
      <c r="JAE542" s="412"/>
      <c r="JAF542" s="412"/>
      <c r="JAG542" s="412"/>
      <c r="JAH542" s="412"/>
      <c r="JAI542" s="412"/>
      <c r="JAJ542" s="412"/>
      <c r="JAK542" s="412"/>
      <c r="JAL542" s="412"/>
      <c r="JAM542" s="412"/>
      <c r="JAN542" s="412"/>
      <c r="JAO542" s="412"/>
      <c r="JAP542" s="412"/>
      <c r="JAQ542" s="412"/>
      <c r="JAR542" s="412"/>
      <c r="JAS542" s="412"/>
      <c r="JAT542" s="412"/>
      <c r="JAU542" s="412"/>
      <c r="JAV542" s="412"/>
      <c r="JAW542" s="412"/>
      <c r="JAX542" s="412"/>
      <c r="JAY542" s="412"/>
      <c r="JAZ542" s="412"/>
      <c r="JBA542" s="412"/>
      <c r="JBB542" s="412"/>
      <c r="JBC542" s="412"/>
      <c r="JBD542" s="412"/>
      <c r="JBE542" s="412"/>
      <c r="JBF542" s="412"/>
      <c r="JBG542" s="412"/>
      <c r="JBH542" s="412"/>
      <c r="JBI542" s="412"/>
      <c r="JBJ542" s="412"/>
      <c r="JBK542" s="412"/>
      <c r="JBL542" s="412"/>
      <c r="JBM542" s="412"/>
      <c r="JBN542" s="413"/>
      <c r="JBO542" s="413"/>
      <c r="JBP542" s="413"/>
      <c r="JBQ542" s="413"/>
      <c r="JBR542" s="413"/>
      <c r="JBS542" s="413"/>
      <c r="JBT542" s="413"/>
      <c r="JBU542" s="413"/>
      <c r="JBV542" s="413"/>
      <c r="JBW542" s="413"/>
      <c r="JBX542" s="413"/>
      <c r="JBY542" s="413"/>
      <c r="JBZ542" s="413"/>
      <c r="JCA542" s="413"/>
      <c r="JCB542" s="413"/>
      <c r="JCC542" s="413"/>
      <c r="JCD542" s="413"/>
      <c r="JCE542" s="413"/>
      <c r="JCF542" s="413"/>
      <c r="JCG542" s="413"/>
      <c r="JCH542" s="413"/>
      <c r="JCI542" s="413"/>
      <c r="JCJ542" s="413"/>
      <c r="JCK542" s="413"/>
      <c r="JCL542" s="414"/>
      <c r="JCM542" s="414"/>
      <c r="JCN542" s="414"/>
      <c r="JCO542" s="414"/>
      <c r="JCP542" s="414"/>
      <c r="JCQ542" s="413"/>
      <c r="JCR542" s="413"/>
      <c r="JCS542" s="414"/>
      <c r="JCT542" s="414"/>
      <c r="JCU542" s="413"/>
      <c r="JCV542" s="413"/>
      <c r="JCW542" s="414"/>
      <c r="JCX542" s="414"/>
      <c r="JCY542" s="413"/>
      <c r="JCZ542" s="413"/>
      <c r="JDA542" s="413"/>
      <c r="JDB542" s="413"/>
      <c r="JDC542" s="413"/>
      <c r="JDD542" s="413"/>
      <c r="JDE542" s="413"/>
      <c r="JDF542" s="414"/>
      <c r="JDG542" s="414"/>
      <c r="JDH542" s="413"/>
      <c r="JDI542" s="413"/>
      <c r="JDJ542" s="414"/>
      <c r="JDK542" s="414"/>
      <c r="JDL542" s="413"/>
      <c r="JDM542" s="413"/>
      <c r="JDN542" s="413"/>
      <c r="JDO542" s="413"/>
      <c r="JDP542" s="413"/>
      <c r="JDQ542" s="407"/>
      <c r="JDR542" s="439"/>
      <c r="JDS542" s="413"/>
      <c r="JDT542" s="413"/>
      <c r="JDU542" s="413"/>
      <c r="JDV542" s="413"/>
      <c r="JDW542" s="413"/>
      <c r="JDX542" s="413"/>
      <c r="JDY542" s="413"/>
      <c r="JDZ542" s="412"/>
      <c r="JEA542" s="412"/>
      <c r="JEB542" s="412"/>
      <c r="JEC542" s="412"/>
      <c r="JED542" s="412"/>
      <c r="JEE542" s="412"/>
      <c r="JEF542" s="412"/>
      <c r="JEG542" s="412"/>
      <c r="JEH542" s="412"/>
      <c r="JEI542" s="412"/>
      <c r="JEJ542" s="412"/>
      <c r="JEK542" s="412"/>
      <c r="JEL542" s="412"/>
      <c r="JEM542" s="412"/>
      <c r="JEN542" s="412"/>
      <c r="JEO542" s="412"/>
      <c r="JEP542" s="412"/>
      <c r="JEQ542" s="412"/>
      <c r="JER542" s="412"/>
      <c r="JES542" s="412"/>
      <c r="JET542" s="412"/>
      <c r="JEU542" s="412"/>
      <c r="JEV542" s="412"/>
      <c r="JEW542" s="412"/>
      <c r="JEX542" s="412"/>
      <c r="JEY542" s="412"/>
      <c r="JEZ542" s="412"/>
      <c r="JFA542" s="412"/>
      <c r="JFB542" s="412"/>
      <c r="JFC542" s="412"/>
      <c r="JFD542" s="412"/>
      <c r="JFE542" s="412"/>
      <c r="JFF542" s="412"/>
      <c r="JFG542" s="412"/>
      <c r="JFH542" s="412"/>
      <c r="JFI542" s="412"/>
      <c r="JFJ542" s="412"/>
      <c r="JFK542" s="412"/>
      <c r="JFL542" s="412"/>
      <c r="JFM542" s="412"/>
      <c r="JFN542" s="412"/>
      <c r="JFO542" s="412"/>
      <c r="JFP542" s="412"/>
      <c r="JFQ542" s="412"/>
      <c r="JFR542" s="413"/>
      <c r="JFS542" s="413"/>
      <c r="JFT542" s="413"/>
      <c r="JFU542" s="413"/>
      <c r="JFV542" s="413"/>
      <c r="JFW542" s="413"/>
      <c r="JFX542" s="413"/>
      <c r="JFY542" s="413"/>
      <c r="JFZ542" s="413"/>
      <c r="JGA542" s="413"/>
      <c r="JGB542" s="413"/>
      <c r="JGC542" s="413"/>
      <c r="JGD542" s="413"/>
      <c r="JGE542" s="413"/>
      <c r="JGF542" s="413"/>
      <c r="JGG542" s="413"/>
      <c r="JGH542" s="413"/>
      <c r="JGI542" s="413"/>
      <c r="JGJ542" s="413"/>
      <c r="JGK542" s="413"/>
      <c r="JGL542" s="413"/>
      <c r="JGM542" s="413"/>
      <c r="JGN542" s="413"/>
      <c r="JGO542" s="413"/>
      <c r="JGP542" s="414"/>
      <c r="JGQ542" s="414"/>
      <c r="JGR542" s="414"/>
      <c r="JGS542" s="414"/>
      <c r="JGT542" s="414"/>
      <c r="JGU542" s="413"/>
      <c r="JGV542" s="413"/>
      <c r="JGW542" s="414"/>
      <c r="JGX542" s="414"/>
      <c r="JGY542" s="413"/>
      <c r="JGZ542" s="413"/>
      <c r="JHA542" s="414"/>
      <c r="JHB542" s="414"/>
      <c r="JHC542" s="413"/>
      <c r="JHD542" s="413"/>
      <c r="JHE542" s="413"/>
      <c r="JHF542" s="413"/>
      <c r="JHG542" s="413"/>
      <c r="JHH542" s="413"/>
      <c r="JHI542" s="413"/>
      <c r="JHJ542" s="414"/>
      <c r="JHK542" s="414"/>
      <c r="JHL542" s="413"/>
      <c r="JHM542" s="413"/>
      <c r="JHN542" s="414"/>
      <c r="JHO542" s="414"/>
      <c r="JHP542" s="413"/>
      <c r="JHQ542" s="413"/>
      <c r="JHR542" s="413"/>
      <c r="JHS542" s="413"/>
      <c r="JHT542" s="413"/>
      <c r="JHU542" s="407"/>
      <c r="JHV542" s="439"/>
      <c r="JHW542" s="413"/>
      <c r="JHX542" s="413"/>
      <c r="JHY542" s="413"/>
      <c r="JHZ542" s="413"/>
      <c r="JIA542" s="413"/>
      <c r="JIB542" s="413"/>
      <c r="JIC542" s="413"/>
      <c r="JID542" s="412"/>
      <c r="JIE542" s="412"/>
      <c r="JIF542" s="412"/>
      <c r="JIG542" s="412"/>
      <c r="JIH542" s="412"/>
      <c r="JII542" s="412"/>
      <c r="JIJ542" s="412"/>
      <c r="JIK542" s="412"/>
      <c r="JIL542" s="412"/>
      <c r="JIM542" s="412"/>
      <c r="JIN542" s="412"/>
      <c r="JIO542" s="412"/>
      <c r="JIP542" s="412"/>
      <c r="JIQ542" s="412"/>
      <c r="JIR542" s="412"/>
      <c r="JIS542" s="412"/>
      <c r="JIT542" s="412"/>
      <c r="JIU542" s="412"/>
      <c r="JIV542" s="412"/>
      <c r="JIW542" s="412"/>
      <c r="JIX542" s="412"/>
      <c r="JIY542" s="412"/>
      <c r="JIZ542" s="412"/>
      <c r="JJA542" s="412"/>
      <c r="JJB542" s="412"/>
      <c r="JJC542" s="412"/>
      <c r="JJD542" s="412"/>
      <c r="JJE542" s="412"/>
      <c r="JJF542" s="412"/>
      <c r="JJG542" s="412"/>
      <c r="JJH542" s="412"/>
      <c r="JJI542" s="412"/>
      <c r="JJJ542" s="412"/>
      <c r="JJK542" s="412"/>
      <c r="JJL542" s="412"/>
      <c r="JJM542" s="412"/>
      <c r="JJN542" s="412"/>
      <c r="JJO542" s="412"/>
      <c r="JJP542" s="412"/>
      <c r="JJQ542" s="412"/>
      <c r="JJR542" s="412"/>
      <c r="JJS542" s="412"/>
      <c r="JJT542" s="412"/>
      <c r="JJU542" s="412"/>
      <c r="JJV542" s="413"/>
      <c r="JJW542" s="413"/>
      <c r="JJX542" s="413"/>
      <c r="JJY542" s="413"/>
      <c r="JJZ542" s="413"/>
      <c r="JKA542" s="413"/>
      <c r="JKB542" s="413"/>
      <c r="JKC542" s="413"/>
      <c r="JKD542" s="413"/>
      <c r="JKE542" s="413"/>
      <c r="JKF542" s="413"/>
      <c r="JKG542" s="413"/>
      <c r="JKH542" s="413"/>
      <c r="JKI542" s="413"/>
      <c r="JKJ542" s="413"/>
      <c r="JKK542" s="413"/>
      <c r="JKL542" s="413"/>
      <c r="JKM542" s="413"/>
      <c r="JKN542" s="413"/>
      <c r="JKO542" s="413"/>
      <c r="JKP542" s="413"/>
      <c r="JKQ542" s="413"/>
      <c r="JKR542" s="413"/>
      <c r="JKS542" s="413"/>
      <c r="JKT542" s="414"/>
      <c r="JKU542" s="414"/>
      <c r="JKV542" s="414"/>
      <c r="JKW542" s="414"/>
      <c r="JKX542" s="414"/>
      <c r="JKY542" s="413"/>
      <c r="JKZ542" s="413"/>
      <c r="JLA542" s="414"/>
      <c r="JLB542" s="414"/>
      <c r="JLC542" s="413"/>
      <c r="JLD542" s="413"/>
      <c r="JLE542" s="414"/>
      <c r="JLF542" s="414"/>
      <c r="JLG542" s="413"/>
      <c r="JLH542" s="413"/>
      <c r="JLI542" s="413"/>
      <c r="JLJ542" s="413"/>
      <c r="JLK542" s="413"/>
      <c r="JLL542" s="413"/>
      <c r="JLM542" s="413"/>
      <c r="JLN542" s="414"/>
      <c r="JLO542" s="414"/>
      <c r="JLP542" s="413"/>
      <c r="JLQ542" s="413"/>
      <c r="JLR542" s="414"/>
      <c r="JLS542" s="414"/>
      <c r="JLT542" s="413"/>
      <c r="JLU542" s="413"/>
      <c r="JLV542" s="413"/>
      <c r="JLW542" s="413"/>
      <c r="JLX542" s="413"/>
      <c r="JLY542" s="407"/>
      <c r="JLZ542" s="439"/>
      <c r="JMA542" s="413"/>
      <c r="JMB542" s="413"/>
      <c r="JMC542" s="413"/>
      <c r="JMD542" s="413"/>
      <c r="JME542" s="413"/>
      <c r="JMF542" s="413"/>
      <c r="JMG542" s="413"/>
      <c r="JMH542" s="412"/>
      <c r="JMI542" s="412"/>
      <c r="JMJ542" s="412"/>
      <c r="JMK542" s="412"/>
      <c r="JML542" s="412"/>
      <c r="JMM542" s="412"/>
      <c r="JMN542" s="412"/>
      <c r="JMO542" s="412"/>
      <c r="JMP542" s="412"/>
      <c r="JMQ542" s="412"/>
      <c r="JMR542" s="412"/>
      <c r="JMS542" s="412"/>
      <c r="JMT542" s="412"/>
      <c r="JMU542" s="412"/>
      <c r="JMV542" s="412"/>
      <c r="JMW542" s="412"/>
      <c r="JMX542" s="412"/>
      <c r="JMY542" s="412"/>
      <c r="JMZ542" s="412"/>
      <c r="JNA542" s="412"/>
      <c r="JNB542" s="412"/>
      <c r="JNC542" s="412"/>
      <c r="JND542" s="412"/>
      <c r="JNE542" s="412"/>
      <c r="JNF542" s="412"/>
      <c r="JNG542" s="412"/>
      <c r="JNH542" s="412"/>
      <c r="JNI542" s="412"/>
      <c r="JNJ542" s="412"/>
      <c r="JNK542" s="412"/>
      <c r="JNL542" s="412"/>
      <c r="JNM542" s="412"/>
      <c r="JNN542" s="412"/>
      <c r="JNO542" s="412"/>
      <c r="JNP542" s="412"/>
      <c r="JNQ542" s="412"/>
      <c r="JNR542" s="412"/>
      <c r="JNS542" s="412"/>
      <c r="JNT542" s="412"/>
      <c r="JNU542" s="412"/>
      <c r="JNV542" s="412"/>
      <c r="JNW542" s="412"/>
      <c r="JNX542" s="412"/>
      <c r="JNY542" s="412"/>
      <c r="JNZ542" s="413"/>
      <c r="JOA542" s="413"/>
      <c r="JOB542" s="413"/>
      <c r="JOC542" s="413"/>
      <c r="JOD542" s="413"/>
      <c r="JOE542" s="413"/>
      <c r="JOF542" s="413"/>
      <c r="JOG542" s="413"/>
      <c r="JOH542" s="413"/>
      <c r="JOI542" s="413"/>
      <c r="JOJ542" s="413"/>
      <c r="JOK542" s="413"/>
      <c r="JOL542" s="413"/>
      <c r="JOM542" s="413"/>
      <c r="JON542" s="413"/>
      <c r="JOO542" s="413"/>
      <c r="JOP542" s="413"/>
      <c r="JOQ542" s="413"/>
      <c r="JOR542" s="413"/>
      <c r="JOS542" s="413"/>
      <c r="JOT542" s="413"/>
      <c r="JOU542" s="413"/>
      <c r="JOV542" s="413"/>
      <c r="JOW542" s="413"/>
      <c r="JOX542" s="414"/>
      <c r="JOY542" s="414"/>
      <c r="JOZ542" s="414"/>
      <c r="JPA542" s="414"/>
      <c r="JPB542" s="414"/>
      <c r="JPC542" s="413"/>
      <c r="JPD542" s="413"/>
      <c r="JPE542" s="414"/>
      <c r="JPF542" s="414"/>
      <c r="JPG542" s="413"/>
      <c r="JPH542" s="413"/>
      <c r="JPI542" s="414"/>
      <c r="JPJ542" s="414"/>
      <c r="JPK542" s="413"/>
      <c r="JPL542" s="413"/>
      <c r="JPM542" s="413"/>
      <c r="JPN542" s="413"/>
      <c r="JPO542" s="413"/>
      <c r="JPP542" s="413"/>
      <c r="JPQ542" s="413"/>
      <c r="JPR542" s="414"/>
      <c r="JPS542" s="414"/>
      <c r="JPT542" s="413"/>
      <c r="JPU542" s="413"/>
      <c r="JPV542" s="414"/>
      <c r="JPW542" s="414"/>
      <c r="JPX542" s="413"/>
      <c r="JPY542" s="413"/>
      <c r="JPZ542" s="413"/>
      <c r="JQA542" s="413"/>
      <c r="JQB542" s="413"/>
      <c r="JQC542" s="407"/>
      <c r="JQD542" s="439"/>
      <c r="JQE542" s="413"/>
      <c r="JQF542" s="413"/>
      <c r="JQG542" s="413"/>
      <c r="JQH542" s="413"/>
      <c r="JQI542" s="413"/>
      <c r="JQJ542" s="413"/>
      <c r="JQK542" s="413"/>
      <c r="JQL542" s="412"/>
      <c r="JQM542" s="412"/>
      <c r="JQN542" s="412"/>
      <c r="JQO542" s="412"/>
      <c r="JQP542" s="412"/>
      <c r="JQQ542" s="412"/>
      <c r="JQR542" s="412"/>
      <c r="JQS542" s="412"/>
      <c r="JQT542" s="412"/>
      <c r="JQU542" s="412"/>
      <c r="JQV542" s="412"/>
      <c r="JQW542" s="412"/>
      <c r="JQX542" s="412"/>
      <c r="JQY542" s="412"/>
      <c r="JQZ542" s="412"/>
      <c r="JRA542" s="412"/>
      <c r="JRB542" s="412"/>
      <c r="JRC542" s="412"/>
      <c r="JRD542" s="412"/>
      <c r="JRE542" s="412"/>
      <c r="JRF542" s="412"/>
      <c r="JRG542" s="412"/>
      <c r="JRH542" s="412"/>
      <c r="JRI542" s="412"/>
      <c r="JRJ542" s="412"/>
      <c r="JRK542" s="412"/>
      <c r="JRL542" s="412"/>
      <c r="JRM542" s="412"/>
      <c r="JRN542" s="412"/>
      <c r="JRO542" s="412"/>
      <c r="JRP542" s="412"/>
      <c r="JRQ542" s="412"/>
      <c r="JRR542" s="412"/>
      <c r="JRS542" s="412"/>
      <c r="JRT542" s="412"/>
      <c r="JRU542" s="412"/>
      <c r="JRV542" s="412"/>
      <c r="JRW542" s="412"/>
      <c r="JRX542" s="412"/>
      <c r="JRY542" s="412"/>
      <c r="JRZ542" s="412"/>
      <c r="JSA542" s="412"/>
      <c r="JSB542" s="412"/>
      <c r="JSC542" s="412"/>
      <c r="JSD542" s="413"/>
      <c r="JSE542" s="413"/>
      <c r="JSF542" s="413"/>
      <c r="JSG542" s="413"/>
      <c r="JSH542" s="413"/>
      <c r="JSI542" s="413"/>
      <c r="JSJ542" s="413"/>
      <c r="JSK542" s="413"/>
      <c r="JSL542" s="413"/>
      <c r="JSM542" s="413"/>
      <c r="JSN542" s="413"/>
      <c r="JSO542" s="413"/>
      <c r="JSP542" s="413"/>
      <c r="JSQ542" s="413"/>
      <c r="JSR542" s="413"/>
      <c r="JSS542" s="413"/>
      <c r="JST542" s="413"/>
      <c r="JSU542" s="413"/>
      <c r="JSV542" s="413"/>
      <c r="JSW542" s="413"/>
      <c r="JSX542" s="413"/>
      <c r="JSY542" s="413"/>
      <c r="JSZ542" s="413"/>
      <c r="JTA542" s="413"/>
      <c r="JTB542" s="414"/>
      <c r="JTC542" s="414"/>
      <c r="JTD542" s="414"/>
      <c r="JTE542" s="414"/>
      <c r="JTF542" s="414"/>
      <c r="JTG542" s="413"/>
      <c r="JTH542" s="413"/>
      <c r="JTI542" s="414"/>
      <c r="JTJ542" s="414"/>
      <c r="JTK542" s="413"/>
      <c r="JTL542" s="413"/>
      <c r="JTM542" s="414"/>
      <c r="JTN542" s="414"/>
      <c r="JTO542" s="413"/>
      <c r="JTP542" s="413"/>
      <c r="JTQ542" s="413"/>
      <c r="JTR542" s="413"/>
      <c r="JTS542" s="413"/>
      <c r="JTT542" s="413"/>
      <c r="JTU542" s="413"/>
      <c r="JTV542" s="414"/>
      <c r="JTW542" s="414"/>
      <c r="JTX542" s="413"/>
      <c r="JTY542" s="413"/>
      <c r="JTZ542" s="414"/>
      <c r="JUA542" s="414"/>
      <c r="JUB542" s="413"/>
      <c r="JUC542" s="413"/>
      <c r="JUD542" s="413"/>
      <c r="JUE542" s="413"/>
      <c r="JUF542" s="413"/>
      <c r="JUG542" s="407"/>
      <c r="JUH542" s="439"/>
      <c r="JUI542" s="413"/>
      <c r="JUJ542" s="413"/>
      <c r="JUK542" s="413"/>
      <c r="JUL542" s="413"/>
      <c r="JUM542" s="413"/>
      <c r="JUN542" s="413"/>
      <c r="JUO542" s="413"/>
      <c r="JUP542" s="412"/>
      <c r="JUQ542" s="412"/>
      <c r="JUR542" s="412"/>
      <c r="JUS542" s="412"/>
      <c r="JUT542" s="412"/>
      <c r="JUU542" s="412"/>
      <c r="JUV542" s="412"/>
      <c r="JUW542" s="412"/>
      <c r="JUX542" s="412"/>
      <c r="JUY542" s="412"/>
      <c r="JUZ542" s="412"/>
      <c r="JVA542" s="412"/>
      <c r="JVB542" s="412"/>
      <c r="JVC542" s="412"/>
      <c r="JVD542" s="412"/>
      <c r="JVE542" s="412"/>
      <c r="JVF542" s="412"/>
      <c r="JVG542" s="412"/>
      <c r="JVH542" s="412"/>
      <c r="JVI542" s="412"/>
      <c r="JVJ542" s="412"/>
      <c r="JVK542" s="412"/>
      <c r="JVL542" s="412"/>
      <c r="JVM542" s="412"/>
      <c r="JVN542" s="412"/>
      <c r="JVO542" s="412"/>
      <c r="JVP542" s="412"/>
      <c r="JVQ542" s="412"/>
      <c r="JVR542" s="412"/>
      <c r="JVS542" s="412"/>
      <c r="JVT542" s="412"/>
      <c r="JVU542" s="412"/>
      <c r="JVV542" s="412"/>
      <c r="JVW542" s="412"/>
      <c r="JVX542" s="412"/>
      <c r="JVY542" s="412"/>
      <c r="JVZ542" s="412"/>
      <c r="JWA542" s="412"/>
      <c r="JWB542" s="412"/>
      <c r="JWC542" s="412"/>
      <c r="JWD542" s="412"/>
      <c r="JWE542" s="412"/>
      <c r="JWF542" s="412"/>
      <c r="JWG542" s="412"/>
      <c r="JWH542" s="413"/>
      <c r="JWI542" s="413"/>
      <c r="JWJ542" s="413"/>
      <c r="JWK542" s="413"/>
      <c r="JWL542" s="413"/>
      <c r="JWM542" s="413"/>
      <c r="JWN542" s="413"/>
      <c r="JWO542" s="413"/>
      <c r="JWP542" s="413"/>
      <c r="JWQ542" s="413"/>
      <c r="JWR542" s="413"/>
      <c r="JWS542" s="413"/>
      <c r="JWT542" s="413"/>
      <c r="JWU542" s="413"/>
      <c r="JWV542" s="413"/>
      <c r="JWW542" s="413"/>
      <c r="JWX542" s="413"/>
      <c r="JWY542" s="413"/>
      <c r="JWZ542" s="413"/>
      <c r="JXA542" s="413"/>
      <c r="JXB542" s="413"/>
      <c r="JXC542" s="413"/>
      <c r="JXD542" s="413"/>
      <c r="JXE542" s="413"/>
      <c r="JXF542" s="414"/>
      <c r="JXG542" s="414"/>
      <c r="JXH542" s="414"/>
      <c r="JXI542" s="414"/>
      <c r="JXJ542" s="414"/>
      <c r="JXK542" s="413"/>
      <c r="JXL542" s="413"/>
      <c r="JXM542" s="414"/>
      <c r="JXN542" s="414"/>
      <c r="JXO542" s="413"/>
      <c r="JXP542" s="413"/>
      <c r="JXQ542" s="414"/>
      <c r="JXR542" s="414"/>
      <c r="JXS542" s="413"/>
      <c r="JXT542" s="413"/>
      <c r="JXU542" s="413"/>
      <c r="JXV542" s="413"/>
      <c r="JXW542" s="413"/>
      <c r="JXX542" s="413"/>
      <c r="JXY542" s="413"/>
      <c r="JXZ542" s="414"/>
      <c r="JYA542" s="414"/>
      <c r="JYB542" s="413"/>
      <c r="JYC542" s="413"/>
      <c r="JYD542" s="414"/>
      <c r="JYE542" s="414"/>
      <c r="JYF542" s="413"/>
      <c r="JYG542" s="413"/>
      <c r="JYH542" s="413"/>
      <c r="JYI542" s="413"/>
      <c r="JYJ542" s="413"/>
      <c r="JYK542" s="407"/>
      <c r="JYL542" s="439"/>
      <c r="JYM542" s="413"/>
      <c r="JYN542" s="413"/>
      <c r="JYO542" s="413"/>
      <c r="JYP542" s="413"/>
      <c r="JYQ542" s="413"/>
      <c r="JYR542" s="413"/>
      <c r="JYS542" s="413"/>
      <c r="JYT542" s="412"/>
      <c r="JYU542" s="412"/>
      <c r="JYV542" s="412"/>
      <c r="JYW542" s="412"/>
      <c r="JYX542" s="412"/>
      <c r="JYY542" s="412"/>
      <c r="JYZ542" s="412"/>
      <c r="JZA542" s="412"/>
      <c r="JZB542" s="412"/>
      <c r="JZC542" s="412"/>
      <c r="JZD542" s="412"/>
      <c r="JZE542" s="412"/>
      <c r="JZF542" s="412"/>
      <c r="JZG542" s="412"/>
      <c r="JZH542" s="412"/>
      <c r="JZI542" s="412"/>
      <c r="JZJ542" s="412"/>
      <c r="JZK542" s="412"/>
      <c r="JZL542" s="412"/>
      <c r="JZM542" s="412"/>
      <c r="JZN542" s="412"/>
      <c r="JZO542" s="412"/>
      <c r="JZP542" s="412"/>
      <c r="JZQ542" s="412"/>
      <c r="JZR542" s="412"/>
      <c r="JZS542" s="412"/>
      <c r="JZT542" s="412"/>
      <c r="JZU542" s="412"/>
      <c r="JZV542" s="412"/>
      <c r="JZW542" s="412"/>
      <c r="JZX542" s="412"/>
      <c r="JZY542" s="412"/>
      <c r="JZZ542" s="412"/>
      <c r="KAA542" s="412"/>
      <c r="KAB542" s="412"/>
      <c r="KAC542" s="412"/>
      <c r="KAD542" s="412"/>
      <c r="KAE542" s="412"/>
      <c r="KAF542" s="412"/>
      <c r="KAG542" s="412"/>
      <c r="KAH542" s="412"/>
      <c r="KAI542" s="412"/>
      <c r="KAJ542" s="412"/>
      <c r="KAK542" s="412"/>
      <c r="KAL542" s="413"/>
      <c r="KAM542" s="413"/>
      <c r="KAN542" s="413"/>
      <c r="KAO542" s="413"/>
      <c r="KAP542" s="413"/>
      <c r="KAQ542" s="413"/>
      <c r="KAR542" s="413"/>
      <c r="KAS542" s="413"/>
      <c r="KAT542" s="413"/>
      <c r="KAU542" s="413"/>
      <c r="KAV542" s="413"/>
      <c r="KAW542" s="413"/>
      <c r="KAX542" s="413"/>
      <c r="KAY542" s="413"/>
      <c r="KAZ542" s="413"/>
      <c r="KBA542" s="413"/>
      <c r="KBB542" s="413"/>
      <c r="KBC542" s="413"/>
      <c r="KBD542" s="413"/>
      <c r="KBE542" s="413"/>
      <c r="KBF542" s="413"/>
      <c r="KBG542" s="413"/>
      <c r="KBH542" s="413"/>
      <c r="KBI542" s="413"/>
      <c r="KBJ542" s="414"/>
      <c r="KBK542" s="414"/>
      <c r="KBL542" s="414"/>
      <c r="KBM542" s="414"/>
      <c r="KBN542" s="414"/>
      <c r="KBO542" s="413"/>
      <c r="KBP542" s="413"/>
      <c r="KBQ542" s="414"/>
      <c r="KBR542" s="414"/>
      <c r="KBS542" s="413"/>
      <c r="KBT542" s="413"/>
      <c r="KBU542" s="414"/>
      <c r="KBV542" s="414"/>
      <c r="KBW542" s="413"/>
      <c r="KBX542" s="413"/>
      <c r="KBY542" s="413"/>
      <c r="KBZ542" s="413"/>
      <c r="KCA542" s="413"/>
      <c r="KCB542" s="413"/>
      <c r="KCC542" s="413"/>
      <c r="KCD542" s="414"/>
      <c r="KCE542" s="414"/>
      <c r="KCF542" s="413"/>
      <c r="KCG542" s="413"/>
      <c r="KCH542" s="414"/>
      <c r="KCI542" s="414"/>
      <c r="KCJ542" s="413"/>
      <c r="KCK542" s="413"/>
      <c r="KCL542" s="413"/>
      <c r="KCM542" s="413"/>
      <c r="KCN542" s="413"/>
      <c r="KCO542" s="407"/>
      <c r="KCP542" s="439"/>
      <c r="KCQ542" s="413"/>
      <c r="KCR542" s="413"/>
      <c r="KCS542" s="413"/>
      <c r="KCT542" s="413"/>
      <c r="KCU542" s="413"/>
      <c r="KCV542" s="413"/>
      <c r="KCW542" s="413"/>
      <c r="KCX542" s="412"/>
      <c r="KCY542" s="412"/>
      <c r="KCZ542" s="412"/>
      <c r="KDA542" s="412"/>
      <c r="KDB542" s="412"/>
      <c r="KDC542" s="412"/>
      <c r="KDD542" s="412"/>
      <c r="KDE542" s="412"/>
      <c r="KDF542" s="412"/>
      <c r="KDG542" s="412"/>
      <c r="KDH542" s="412"/>
      <c r="KDI542" s="412"/>
      <c r="KDJ542" s="412"/>
      <c r="KDK542" s="412"/>
      <c r="KDL542" s="412"/>
      <c r="KDM542" s="412"/>
      <c r="KDN542" s="412"/>
      <c r="KDO542" s="412"/>
      <c r="KDP542" s="412"/>
      <c r="KDQ542" s="412"/>
      <c r="KDR542" s="412"/>
      <c r="KDS542" s="412"/>
      <c r="KDT542" s="412"/>
      <c r="KDU542" s="412"/>
      <c r="KDV542" s="412"/>
      <c r="KDW542" s="412"/>
      <c r="KDX542" s="412"/>
      <c r="KDY542" s="412"/>
      <c r="KDZ542" s="412"/>
      <c r="KEA542" s="412"/>
      <c r="KEB542" s="412"/>
      <c r="KEC542" s="412"/>
      <c r="KED542" s="412"/>
      <c r="KEE542" s="412"/>
      <c r="KEF542" s="412"/>
      <c r="KEG542" s="412"/>
      <c r="KEH542" s="412"/>
      <c r="KEI542" s="412"/>
      <c r="KEJ542" s="412"/>
      <c r="KEK542" s="412"/>
      <c r="KEL542" s="412"/>
      <c r="KEM542" s="412"/>
      <c r="KEN542" s="412"/>
      <c r="KEO542" s="412"/>
      <c r="KEP542" s="413"/>
      <c r="KEQ542" s="413"/>
      <c r="KER542" s="413"/>
      <c r="KES542" s="413"/>
      <c r="KET542" s="413"/>
      <c r="KEU542" s="413"/>
      <c r="KEV542" s="413"/>
      <c r="KEW542" s="413"/>
      <c r="KEX542" s="413"/>
      <c r="KEY542" s="413"/>
      <c r="KEZ542" s="413"/>
      <c r="KFA542" s="413"/>
      <c r="KFB542" s="413"/>
      <c r="KFC542" s="413"/>
      <c r="KFD542" s="413"/>
      <c r="KFE542" s="413"/>
      <c r="KFF542" s="413"/>
      <c r="KFG542" s="413"/>
      <c r="KFH542" s="413"/>
      <c r="KFI542" s="413"/>
      <c r="KFJ542" s="413"/>
      <c r="KFK542" s="413"/>
      <c r="KFL542" s="413"/>
      <c r="KFM542" s="413"/>
      <c r="KFN542" s="414"/>
      <c r="KFO542" s="414"/>
      <c r="KFP542" s="414"/>
      <c r="KFQ542" s="414"/>
      <c r="KFR542" s="414"/>
      <c r="KFS542" s="413"/>
      <c r="KFT542" s="413"/>
      <c r="KFU542" s="414"/>
      <c r="KFV542" s="414"/>
      <c r="KFW542" s="413"/>
      <c r="KFX542" s="413"/>
      <c r="KFY542" s="414"/>
      <c r="KFZ542" s="414"/>
      <c r="KGA542" s="413"/>
      <c r="KGB542" s="413"/>
      <c r="KGC542" s="413"/>
      <c r="KGD542" s="413"/>
      <c r="KGE542" s="413"/>
      <c r="KGF542" s="413"/>
      <c r="KGG542" s="413"/>
      <c r="KGH542" s="414"/>
      <c r="KGI542" s="414"/>
      <c r="KGJ542" s="413"/>
      <c r="KGK542" s="413"/>
      <c r="KGL542" s="414"/>
      <c r="KGM542" s="414"/>
      <c r="KGN542" s="413"/>
      <c r="KGO542" s="413"/>
      <c r="KGP542" s="413"/>
      <c r="KGQ542" s="413"/>
      <c r="KGR542" s="413"/>
      <c r="KGS542" s="407"/>
      <c r="KGT542" s="439"/>
      <c r="KGU542" s="413"/>
      <c r="KGV542" s="413"/>
      <c r="KGW542" s="413"/>
      <c r="KGX542" s="413"/>
      <c r="KGY542" s="413"/>
      <c r="KGZ542" s="413"/>
      <c r="KHA542" s="413"/>
      <c r="KHB542" s="412"/>
      <c r="KHC542" s="412"/>
      <c r="KHD542" s="412"/>
      <c r="KHE542" s="412"/>
      <c r="KHF542" s="412"/>
      <c r="KHG542" s="412"/>
      <c r="KHH542" s="412"/>
      <c r="KHI542" s="412"/>
      <c r="KHJ542" s="412"/>
      <c r="KHK542" s="412"/>
      <c r="KHL542" s="412"/>
      <c r="KHM542" s="412"/>
      <c r="KHN542" s="412"/>
      <c r="KHO542" s="412"/>
      <c r="KHP542" s="412"/>
      <c r="KHQ542" s="412"/>
      <c r="KHR542" s="412"/>
      <c r="KHS542" s="412"/>
      <c r="KHT542" s="412"/>
      <c r="KHU542" s="412"/>
      <c r="KHV542" s="412"/>
      <c r="KHW542" s="412"/>
      <c r="KHX542" s="412"/>
      <c r="KHY542" s="412"/>
      <c r="KHZ542" s="412"/>
      <c r="KIA542" s="412"/>
      <c r="KIB542" s="412"/>
      <c r="KIC542" s="412"/>
      <c r="KID542" s="412"/>
      <c r="KIE542" s="412"/>
      <c r="KIF542" s="412"/>
      <c r="KIG542" s="412"/>
      <c r="KIH542" s="412"/>
      <c r="KII542" s="412"/>
      <c r="KIJ542" s="412"/>
      <c r="KIK542" s="412"/>
      <c r="KIL542" s="412"/>
      <c r="KIM542" s="412"/>
      <c r="KIN542" s="412"/>
      <c r="KIO542" s="412"/>
      <c r="KIP542" s="412"/>
      <c r="KIQ542" s="412"/>
      <c r="KIR542" s="412"/>
      <c r="KIS542" s="412"/>
      <c r="KIT542" s="413"/>
      <c r="KIU542" s="413"/>
      <c r="KIV542" s="413"/>
      <c r="KIW542" s="413"/>
      <c r="KIX542" s="413"/>
      <c r="KIY542" s="413"/>
      <c r="KIZ542" s="413"/>
      <c r="KJA542" s="413"/>
      <c r="KJB542" s="413"/>
      <c r="KJC542" s="413"/>
      <c r="KJD542" s="413"/>
      <c r="KJE542" s="413"/>
      <c r="KJF542" s="413"/>
      <c r="KJG542" s="413"/>
      <c r="KJH542" s="413"/>
      <c r="KJI542" s="413"/>
      <c r="KJJ542" s="413"/>
      <c r="KJK542" s="413"/>
      <c r="KJL542" s="413"/>
      <c r="KJM542" s="413"/>
      <c r="KJN542" s="413"/>
      <c r="KJO542" s="413"/>
      <c r="KJP542" s="413"/>
      <c r="KJQ542" s="413"/>
      <c r="KJR542" s="414"/>
      <c r="KJS542" s="414"/>
      <c r="KJT542" s="414"/>
      <c r="KJU542" s="414"/>
      <c r="KJV542" s="414"/>
      <c r="KJW542" s="413"/>
      <c r="KJX542" s="413"/>
      <c r="KJY542" s="414"/>
      <c r="KJZ542" s="414"/>
      <c r="KKA542" s="413"/>
      <c r="KKB542" s="413"/>
      <c r="KKC542" s="414"/>
      <c r="KKD542" s="414"/>
      <c r="KKE542" s="413"/>
      <c r="KKF542" s="413"/>
      <c r="KKG542" s="413"/>
      <c r="KKH542" s="413"/>
      <c r="KKI542" s="413"/>
      <c r="KKJ542" s="413"/>
      <c r="KKK542" s="413"/>
      <c r="KKL542" s="414"/>
      <c r="KKM542" s="414"/>
      <c r="KKN542" s="413"/>
      <c r="KKO542" s="413"/>
      <c r="KKP542" s="414"/>
      <c r="KKQ542" s="414"/>
      <c r="KKR542" s="413"/>
      <c r="KKS542" s="413"/>
      <c r="KKT542" s="413"/>
      <c r="KKU542" s="413"/>
      <c r="KKV542" s="413"/>
      <c r="KKW542" s="407"/>
      <c r="KKX542" s="439"/>
      <c r="KKY542" s="413"/>
      <c r="KKZ542" s="413"/>
      <c r="KLA542" s="413"/>
      <c r="KLB542" s="413"/>
      <c r="KLC542" s="413"/>
      <c r="KLD542" s="413"/>
      <c r="KLE542" s="413"/>
      <c r="KLF542" s="412"/>
      <c r="KLG542" s="412"/>
      <c r="KLH542" s="412"/>
      <c r="KLI542" s="412"/>
      <c r="KLJ542" s="412"/>
      <c r="KLK542" s="412"/>
      <c r="KLL542" s="412"/>
      <c r="KLM542" s="412"/>
      <c r="KLN542" s="412"/>
      <c r="KLO542" s="412"/>
      <c r="KLP542" s="412"/>
      <c r="KLQ542" s="412"/>
      <c r="KLR542" s="412"/>
      <c r="KLS542" s="412"/>
      <c r="KLT542" s="412"/>
      <c r="KLU542" s="412"/>
      <c r="KLV542" s="412"/>
      <c r="KLW542" s="412"/>
      <c r="KLX542" s="412"/>
      <c r="KLY542" s="412"/>
      <c r="KLZ542" s="412"/>
      <c r="KMA542" s="412"/>
      <c r="KMB542" s="412"/>
      <c r="KMC542" s="412"/>
      <c r="KMD542" s="412"/>
      <c r="KME542" s="412"/>
      <c r="KMF542" s="412"/>
      <c r="KMG542" s="412"/>
      <c r="KMH542" s="412"/>
      <c r="KMI542" s="412"/>
      <c r="KMJ542" s="412"/>
      <c r="KMK542" s="412"/>
      <c r="KML542" s="412"/>
      <c r="KMM542" s="412"/>
      <c r="KMN542" s="412"/>
      <c r="KMO542" s="412"/>
      <c r="KMP542" s="412"/>
      <c r="KMQ542" s="412"/>
      <c r="KMR542" s="412"/>
      <c r="KMS542" s="412"/>
      <c r="KMT542" s="412"/>
      <c r="KMU542" s="412"/>
      <c r="KMV542" s="412"/>
      <c r="KMW542" s="412"/>
      <c r="KMX542" s="413"/>
      <c r="KMY542" s="413"/>
      <c r="KMZ542" s="413"/>
      <c r="KNA542" s="413"/>
      <c r="KNB542" s="413"/>
      <c r="KNC542" s="413"/>
      <c r="KND542" s="413"/>
      <c r="KNE542" s="413"/>
      <c r="KNF542" s="413"/>
      <c r="KNG542" s="413"/>
      <c r="KNH542" s="413"/>
      <c r="KNI542" s="413"/>
      <c r="KNJ542" s="413"/>
      <c r="KNK542" s="413"/>
      <c r="KNL542" s="413"/>
      <c r="KNM542" s="413"/>
      <c r="KNN542" s="413"/>
      <c r="KNO542" s="413"/>
      <c r="KNP542" s="413"/>
      <c r="KNQ542" s="413"/>
      <c r="KNR542" s="413"/>
      <c r="KNS542" s="413"/>
      <c r="KNT542" s="413"/>
      <c r="KNU542" s="413"/>
      <c r="KNV542" s="414"/>
      <c r="KNW542" s="414"/>
      <c r="KNX542" s="414"/>
      <c r="KNY542" s="414"/>
      <c r="KNZ542" s="414"/>
      <c r="KOA542" s="413"/>
      <c r="KOB542" s="413"/>
      <c r="KOC542" s="414"/>
      <c r="KOD542" s="414"/>
      <c r="KOE542" s="413"/>
      <c r="KOF542" s="413"/>
      <c r="KOG542" s="414"/>
      <c r="KOH542" s="414"/>
      <c r="KOI542" s="413"/>
      <c r="KOJ542" s="413"/>
      <c r="KOK542" s="413"/>
      <c r="KOL542" s="413"/>
      <c r="KOM542" s="413"/>
      <c r="KON542" s="413"/>
      <c r="KOO542" s="413"/>
      <c r="KOP542" s="414"/>
      <c r="KOQ542" s="414"/>
      <c r="KOR542" s="413"/>
      <c r="KOS542" s="413"/>
      <c r="KOT542" s="414"/>
      <c r="KOU542" s="414"/>
      <c r="KOV542" s="413"/>
      <c r="KOW542" s="413"/>
      <c r="KOX542" s="413"/>
      <c r="KOY542" s="413"/>
      <c r="KOZ542" s="413"/>
      <c r="KPA542" s="407"/>
      <c r="KPB542" s="439"/>
      <c r="KPC542" s="413"/>
      <c r="KPD542" s="413"/>
      <c r="KPE542" s="413"/>
      <c r="KPF542" s="413"/>
      <c r="KPG542" s="413"/>
      <c r="KPH542" s="413"/>
      <c r="KPI542" s="413"/>
      <c r="KPJ542" s="412"/>
      <c r="KPK542" s="412"/>
      <c r="KPL542" s="412"/>
      <c r="KPM542" s="412"/>
      <c r="KPN542" s="412"/>
      <c r="KPO542" s="412"/>
      <c r="KPP542" s="412"/>
      <c r="KPQ542" s="412"/>
      <c r="KPR542" s="412"/>
      <c r="KPS542" s="412"/>
      <c r="KPT542" s="412"/>
      <c r="KPU542" s="412"/>
      <c r="KPV542" s="412"/>
      <c r="KPW542" s="412"/>
      <c r="KPX542" s="412"/>
      <c r="KPY542" s="412"/>
      <c r="KPZ542" s="412"/>
      <c r="KQA542" s="412"/>
      <c r="KQB542" s="412"/>
      <c r="KQC542" s="412"/>
      <c r="KQD542" s="412"/>
      <c r="KQE542" s="412"/>
      <c r="KQF542" s="412"/>
      <c r="KQG542" s="412"/>
      <c r="KQH542" s="412"/>
      <c r="KQI542" s="412"/>
      <c r="KQJ542" s="412"/>
      <c r="KQK542" s="412"/>
      <c r="KQL542" s="412"/>
      <c r="KQM542" s="412"/>
      <c r="KQN542" s="412"/>
      <c r="KQO542" s="412"/>
      <c r="KQP542" s="412"/>
      <c r="KQQ542" s="412"/>
      <c r="KQR542" s="412"/>
      <c r="KQS542" s="412"/>
      <c r="KQT542" s="412"/>
      <c r="KQU542" s="412"/>
      <c r="KQV542" s="412"/>
      <c r="KQW542" s="412"/>
      <c r="KQX542" s="412"/>
      <c r="KQY542" s="412"/>
      <c r="KQZ542" s="412"/>
      <c r="KRA542" s="412"/>
      <c r="KRB542" s="413"/>
      <c r="KRC542" s="413"/>
      <c r="KRD542" s="413"/>
      <c r="KRE542" s="413"/>
      <c r="KRF542" s="413"/>
      <c r="KRG542" s="413"/>
      <c r="KRH542" s="413"/>
      <c r="KRI542" s="413"/>
      <c r="KRJ542" s="413"/>
      <c r="KRK542" s="413"/>
      <c r="KRL542" s="413"/>
      <c r="KRM542" s="413"/>
      <c r="KRN542" s="413"/>
      <c r="KRO542" s="413"/>
      <c r="KRP542" s="413"/>
      <c r="KRQ542" s="413"/>
      <c r="KRR542" s="413"/>
      <c r="KRS542" s="413"/>
      <c r="KRT542" s="413"/>
      <c r="KRU542" s="413"/>
      <c r="KRV542" s="413"/>
      <c r="KRW542" s="413"/>
      <c r="KRX542" s="413"/>
      <c r="KRY542" s="413"/>
      <c r="KRZ542" s="414"/>
      <c r="KSA542" s="414"/>
      <c r="KSB542" s="414"/>
      <c r="KSC542" s="414"/>
      <c r="KSD542" s="414"/>
      <c r="KSE542" s="413"/>
      <c r="KSF542" s="413"/>
      <c r="KSG542" s="414"/>
      <c r="KSH542" s="414"/>
      <c r="KSI542" s="413"/>
      <c r="KSJ542" s="413"/>
      <c r="KSK542" s="414"/>
      <c r="KSL542" s="414"/>
      <c r="KSM542" s="413"/>
      <c r="KSN542" s="413"/>
      <c r="KSO542" s="413"/>
      <c r="KSP542" s="413"/>
      <c r="KSQ542" s="413"/>
      <c r="KSR542" s="413"/>
      <c r="KSS542" s="413"/>
      <c r="KST542" s="414"/>
      <c r="KSU542" s="414"/>
      <c r="KSV542" s="413"/>
      <c r="KSW542" s="413"/>
      <c r="KSX542" s="414"/>
      <c r="KSY542" s="414"/>
      <c r="KSZ542" s="413"/>
      <c r="KTA542" s="413"/>
      <c r="KTB542" s="413"/>
      <c r="KTC542" s="413"/>
      <c r="KTD542" s="413"/>
      <c r="KTE542" s="407"/>
      <c r="KTF542" s="439"/>
      <c r="KTG542" s="413"/>
      <c r="KTH542" s="413"/>
      <c r="KTI542" s="413"/>
      <c r="KTJ542" s="413"/>
      <c r="KTK542" s="413"/>
      <c r="KTL542" s="413"/>
      <c r="KTM542" s="413"/>
      <c r="KTN542" s="412"/>
      <c r="KTO542" s="412"/>
      <c r="KTP542" s="412"/>
      <c r="KTQ542" s="412"/>
      <c r="KTR542" s="412"/>
      <c r="KTS542" s="412"/>
      <c r="KTT542" s="412"/>
      <c r="KTU542" s="412"/>
      <c r="KTV542" s="412"/>
      <c r="KTW542" s="412"/>
      <c r="KTX542" s="412"/>
      <c r="KTY542" s="412"/>
      <c r="KTZ542" s="412"/>
      <c r="KUA542" s="412"/>
      <c r="KUB542" s="412"/>
      <c r="KUC542" s="412"/>
      <c r="KUD542" s="412"/>
      <c r="KUE542" s="412"/>
      <c r="KUF542" s="412"/>
      <c r="KUG542" s="412"/>
      <c r="KUH542" s="412"/>
      <c r="KUI542" s="412"/>
      <c r="KUJ542" s="412"/>
      <c r="KUK542" s="412"/>
      <c r="KUL542" s="412"/>
      <c r="KUM542" s="412"/>
      <c r="KUN542" s="412"/>
      <c r="KUO542" s="412"/>
      <c r="KUP542" s="412"/>
      <c r="KUQ542" s="412"/>
      <c r="KUR542" s="412"/>
      <c r="KUS542" s="412"/>
      <c r="KUT542" s="412"/>
      <c r="KUU542" s="412"/>
      <c r="KUV542" s="412"/>
      <c r="KUW542" s="412"/>
      <c r="KUX542" s="412"/>
      <c r="KUY542" s="412"/>
      <c r="KUZ542" s="412"/>
      <c r="KVA542" s="412"/>
      <c r="KVB542" s="412"/>
      <c r="KVC542" s="412"/>
      <c r="KVD542" s="412"/>
      <c r="KVE542" s="412"/>
      <c r="KVF542" s="413"/>
      <c r="KVG542" s="413"/>
      <c r="KVH542" s="413"/>
      <c r="KVI542" s="413"/>
      <c r="KVJ542" s="413"/>
      <c r="KVK542" s="413"/>
      <c r="KVL542" s="413"/>
      <c r="KVM542" s="413"/>
      <c r="KVN542" s="413"/>
      <c r="KVO542" s="413"/>
      <c r="KVP542" s="413"/>
      <c r="KVQ542" s="413"/>
      <c r="KVR542" s="413"/>
      <c r="KVS542" s="413"/>
      <c r="KVT542" s="413"/>
      <c r="KVU542" s="413"/>
      <c r="KVV542" s="413"/>
      <c r="KVW542" s="413"/>
      <c r="KVX542" s="413"/>
      <c r="KVY542" s="413"/>
      <c r="KVZ542" s="413"/>
      <c r="KWA542" s="413"/>
      <c r="KWB542" s="413"/>
      <c r="KWC542" s="413"/>
      <c r="KWD542" s="414"/>
      <c r="KWE542" s="414"/>
      <c r="KWF542" s="414"/>
      <c r="KWG542" s="414"/>
      <c r="KWH542" s="414"/>
      <c r="KWI542" s="413"/>
      <c r="KWJ542" s="413"/>
      <c r="KWK542" s="414"/>
      <c r="KWL542" s="414"/>
      <c r="KWM542" s="413"/>
      <c r="KWN542" s="413"/>
      <c r="KWO542" s="414"/>
      <c r="KWP542" s="414"/>
      <c r="KWQ542" s="413"/>
      <c r="KWR542" s="413"/>
      <c r="KWS542" s="413"/>
      <c r="KWT542" s="413"/>
      <c r="KWU542" s="413"/>
      <c r="KWV542" s="413"/>
      <c r="KWW542" s="413"/>
      <c r="KWX542" s="414"/>
      <c r="KWY542" s="414"/>
      <c r="KWZ542" s="413"/>
      <c r="KXA542" s="413"/>
      <c r="KXB542" s="414"/>
      <c r="KXC542" s="414"/>
      <c r="KXD542" s="413"/>
      <c r="KXE542" s="413"/>
      <c r="KXF542" s="413"/>
      <c r="KXG542" s="413"/>
      <c r="KXH542" s="413"/>
      <c r="KXI542" s="407"/>
      <c r="KXJ542" s="439"/>
      <c r="KXK542" s="413"/>
      <c r="KXL542" s="413"/>
      <c r="KXM542" s="413"/>
      <c r="KXN542" s="413"/>
      <c r="KXO542" s="413"/>
      <c r="KXP542" s="413"/>
      <c r="KXQ542" s="413"/>
      <c r="KXR542" s="412"/>
      <c r="KXS542" s="412"/>
      <c r="KXT542" s="412"/>
      <c r="KXU542" s="412"/>
      <c r="KXV542" s="412"/>
      <c r="KXW542" s="412"/>
      <c r="KXX542" s="412"/>
      <c r="KXY542" s="412"/>
      <c r="KXZ542" s="412"/>
      <c r="KYA542" s="412"/>
      <c r="KYB542" s="412"/>
      <c r="KYC542" s="412"/>
      <c r="KYD542" s="412"/>
      <c r="KYE542" s="412"/>
      <c r="KYF542" s="412"/>
      <c r="KYG542" s="412"/>
      <c r="KYH542" s="412"/>
      <c r="KYI542" s="412"/>
      <c r="KYJ542" s="412"/>
      <c r="KYK542" s="412"/>
      <c r="KYL542" s="412"/>
      <c r="KYM542" s="412"/>
      <c r="KYN542" s="412"/>
      <c r="KYO542" s="412"/>
      <c r="KYP542" s="412"/>
      <c r="KYQ542" s="412"/>
      <c r="KYR542" s="412"/>
      <c r="KYS542" s="412"/>
      <c r="KYT542" s="412"/>
      <c r="KYU542" s="412"/>
      <c r="KYV542" s="412"/>
      <c r="KYW542" s="412"/>
      <c r="KYX542" s="412"/>
      <c r="KYY542" s="412"/>
      <c r="KYZ542" s="412"/>
      <c r="KZA542" s="412"/>
      <c r="KZB542" s="412"/>
      <c r="KZC542" s="412"/>
      <c r="KZD542" s="412"/>
      <c r="KZE542" s="412"/>
      <c r="KZF542" s="412"/>
      <c r="KZG542" s="412"/>
      <c r="KZH542" s="412"/>
      <c r="KZI542" s="412"/>
      <c r="KZJ542" s="413"/>
      <c r="KZK542" s="413"/>
      <c r="KZL542" s="413"/>
      <c r="KZM542" s="413"/>
      <c r="KZN542" s="413"/>
      <c r="KZO542" s="413"/>
      <c r="KZP542" s="413"/>
      <c r="KZQ542" s="413"/>
      <c r="KZR542" s="413"/>
      <c r="KZS542" s="413"/>
      <c r="KZT542" s="413"/>
      <c r="KZU542" s="413"/>
      <c r="KZV542" s="413"/>
      <c r="KZW542" s="413"/>
      <c r="KZX542" s="413"/>
      <c r="KZY542" s="413"/>
      <c r="KZZ542" s="413"/>
      <c r="LAA542" s="413"/>
      <c r="LAB542" s="413"/>
      <c r="LAC542" s="413"/>
      <c r="LAD542" s="413"/>
      <c r="LAE542" s="413"/>
      <c r="LAF542" s="413"/>
      <c r="LAG542" s="413"/>
      <c r="LAH542" s="414"/>
      <c r="LAI542" s="414"/>
      <c r="LAJ542" s="414"/>
      <c r="LAK542" s="414"/>
      <c r="LAL542" s="414"/>
      <c r="LAM542" s="413"/>
      <c r="LAN542" s="413"/>
      <c r="LAO542" s="414"/>
      <c r="LAP542" s="414"/>
      <c r="LAQ542" s="413"/>
      <c r="LAR542" s="413"/>
      <c r="LAS542" s="414"/>
      <c r="LAT542" s="414"/>
      <c r="LAU542" s="413"/>
      <c r="LAV542" s="413"/>
      <c r="LAW542" s="413"/>
      <c r="LAX542" s="413"/>
      <c r="LAY542" s="413"/>
      <c r="LAZ542" s="413"/>
      <c r="LBA542" s="413"/>
      <c r="LBB542" s="414"/>
      <c r="LBC542" s="414"/>
      <c r="LBD542" s="413"/>
      <c r="LBE542" s="413"/>
      <c r="LBF542" s="414"/>
      <c r="LBG542" s="414"/>
      <c r="LBH542" s="413"/>
      <c r="LBI542" s="413"/>
      <c r="LBJ542" s="413"/>
      <c r="LBK542" s="413"/>
      <c r="LBL542" s="413"/>
      <c r="LBM542" s="407"/>
      <c r="LBN542" s="439"/>
      <c r="LBO542" s="413"/>
      <c r="LBP542" s="413"/>
      <c r="LBQ542" s="413"/>
      <c r="LBR542" s="413"/>
      <c r="LBS542" s="413"/>
      <c r="LBT542" s="413"/>
      <c r="LBU542" s="413"/>
      <c r="LBV542" s="412"/>
      <c r="LBW542" s="412"/>
      <c r="LBX542" s="412"/>
      <c r="LBY542" s="412"/>
      <c r="LBZ542" s="412"/>
      <c r="LCA542" s="412"/>
      <c r="LCB542" s="412"/>
      <c r="LCC542" s="412"/>
      <c r="LCD542" s="412"/>
      <c r="LCE542" s="412"/>
      <c r="LCF542" s="412"/>
      <c r="LCG542" s="412"/>
      <c r="LCH542" s="412"/>
      <c r="LCI542" s="412"/>
      <c r="LCJ542" s="412"/>
      <c r="LCK542" s="412"/>
      <c r="LCL542" s="412"/>
      <c r="LCM542" s="412"/>
      <c r="LCN542" s="412"/>
      <c r="LCO542" s="412"/>
      <c r="LCP542" s="412"/>
      <c r="LCQ542" s="412"/>
      <c r="LCR542" s="412"/>
      <c r="LCS542" s="412"/>
      <c r="LCT542" s="412"/>
      <c r="LCU542" s="412"/>
      <c r="LCV542" s="412"/>
      <c r="LCW542" s="412"/>
      <c r="LCX542" s="412"/>
      <c r="LCY542" s="412"/>
      <c r="LCZ542" s="412"/>
      <c r="LDA542" s="412"/>
      <c r="LDB542" s="412"/>
      <c r="LDC542" s="412"/>
      <c r="LDD542" s="412"/>
      <c r="LDE542" s="412"/>
      <c r="LDF542" s="412"/>
      <c r="LDG542" s="412"/>
      <c r="LDH542" s="412"/>
      <c r="LDI542" s="412"/>
      <c r="LDJ542" s="412"/>
      <c r="LDK542" s="412"/>
      <c r="LDL542" s="412"/>
      <c r="LDM542" s="412"/>
      <c r="LDN542" s="413"/>
      <c r="LDO542" s="413"/>
      <c r="LDP542" s="413"/>
      <c r="LDQ542" s="413"/>
      <c r="LDR542" s="413"/>
      <c r="LDS542" s="413"/>
      <c r="LDT542" s="413"/>
      <c r="LDU542" s="413"/>
      <c r="LDV542" s="413"/>
      <c r="LDW542" s="413"/>
      <c r="LDX542" s="413"/>
      <c r="LDY542" s="413"/>
      <c r="LDZ542" s="413"/>
      <c r="LEA542" s="413"/>
      <c r="LEB542" s="413"/>
      <c r="LEC542" s="413"/>
      <c r="LED542" s="413"/>
      <c r="LEE542" s="413"/>
      <c r="LEF542" s="413"/>
      <c r="LEG542" s="413"/>
      <c r="LEH542" s="413"/>
      <c r="LEI542" s="413"/>
      <c r="LEJ542" s="413"/>
      <c r="LEK542" s="413"/>
      <c r="LEL542" s="414"/>
      <c r="LEM542" s="414"/>
      <c r="LEN542" s="414"/>
      <c r="LEO542" s="414"/>
      <c r="LEP542" s="414"/>
      <c r="LEQ542" s="413"/>
      <c r="LER542" s="413"/>
      <c r="LES542" s="414"/>
      <c r="LET542" s="414"/>
      <c r="LEU542" s="413"/>
      <c r="LEV542" s="413"/>
      <c r="LEW542" s="414"/>
      <c r="LEX542" s="414"/>
      <c r="LEY542" s="413"/>
      <c r="LEZ542" s="413"/>
      <c r="LFA542" s="413"/>
      <c r="LFB542" s="413"/>
      <c r="LFC542" s="413"/>
      <c r="LFD542" s="413"/>
      <c r="LFE542" s="413"/>
      <c r="LFF542" s="414"/>
      <c r="LFG542" s="414"/>
      <c r="LFH542" s="413"/>
      <c r="LFI542" s="413"/>
      <c r="LFJ542" s="414"/>
      <c r="LFK542" s="414"/>
      <c r="LFL542" s="413"/>
      <c r="LFM542" s="413"/>
      <c r="LFN542" s="413"/>
      <c r="LFO542" s="413"/>
      <c r="LFP542" s="413"/>
      <c r="LFQ542" s="407"/>
      <c r="LFR542" s="439"/>
      <c r="LFS542" s="413"/>
      <c r="LFT542" s="413"/>
      <c r="LFU542" s="413"/>
      <c r="LFV542" s="413"/>
      <c r="LFW542" s="413"/>
      <c r="LFX542" s="413"/>
      <c r="LFY542" s="413"/>
      <c r="LFZ542" s="412"/>
      <c r="LGA542" s="412"/>
      <c r="LGB542" s="412"/>
      <c r="LGC542" s="412"/>
      <c r="LGD542" s="412"/>
      <c r="LGE542" s="412"/>
      <c r="LGF542" s="412"/>
      <c r="LGG542" s="412"/>
      <c r="LGH542" s="412"/>
      <c r="LGI542" s="412"/>
      <c r="LGJ542" s="412"/>
      <c r="LGK542" s="412"/>
      <c r="LGL542" s="412"/>
      <c r="LGM542" s="412"/>
      <c r="LGN542" s="412"/>
      <c r="LGO542" s="412"/>
      <c r="LGP542" s="412"/>
      <c r="LGQ542" s="412"/>
      <c r="LGR542" s="412"/>
      <c r="LGS542" s="412"/>
      <c r="LGT542" s="412"/>
      <c r="LGU542" s="412"/>
      <c r="LGV542" s="412"/>
      <c r="LGW542" s="412"/>
      <c r="LGX542" s="412"/>
      <c r="LGY542" s="412"/>
      <c r="LGZ542" s="412"/>
      <c r="LHA542" s="412"/>
      <c r="LHB542" s="412"/>
      <c r="LHC542" s="412"/>
      <c r="LHD542" s="412"/>
      <c r="LHE542" s="412"/>
      <c r="LHF542" s="412"/>
      <c r="LHG542" s="412"/>
      <c r="LHH542" s="412"/>
      <c r="LHI542" s="412"/>
      <c r="LHJ542" s="412"/>
      <c r="LHK542" s="412"/>
      <c r="LHL542" s="412"/>
      <c r="LHM542" s="412"/>
      <c r="LHN542" s="412"/>
      <c r="LHO542" s="412"/>
      <c r="LHP542" s="412"/>
      <c r="LHQ542" s="412"/>
      <c r="LHR542" s="413"/>
      <c r="LHS542" s="413"/>
      <c r="LHT542" s="413"/>
      <c r="LHU542" s="413"/>
      <c r="LHV542" s="413"/>
      <c r="LHW542" s="413"/>
      <c r="LHX542" s="413"/>
      <c r="LHY542" s="413"/>
      <c r="LHZ542" s="413"/>
      <c r="LIA542" s="413"/>
      <c r="LIB542" s="413"/>
      <c r="LIC542" s="413"/>
      <c r="LID542" s="413"/>
      <c r="LIE542" s="413"/>
      <c r="LIF542" s="413"/>
      <c r="LIG542" s="413"/>
      <c r="LIH542" s="413"/>
      <c r="LII542" s="413"/>
      <c r="LIJ542" s="413"/>
      <c r="LIK542" s="413"/>
      <c r="LIL542" s="413"/>
      <c r="LIM542" s="413"/>
      <c r="LIN542" s="413"/>
      <c r="LIO542" s="413"/>
      <c r="LIP542" s="414"/>
      <c r="LIQ542" s="414"/>
      <c r="LIR542" s="414"/>
      <c r="LIS542" s="414"/>
      <c r="LIT542" s="414"/>
      <c r="LIU542" s="413"/>
      <c r="LIV542" s="413"/>
      <c r="LIW542" s="414"/>
      <c r="LIX542" s="414"/>
      <c r="LIY542" s="413"/>
      <c r="LIZ542" s="413"/>
      <c r="LJA542" s="414"/>
      <c r="LJB542" s="414"/>
      <c r="LJC542" s="413"/>
      <c r="LJD542" s="413"/>
      <c r="LJE542" s="413"/>
      <c r="LJF542" s="413"/>
      <c r="LJG542" s="413"/>
      <c r="LJH542" s="413"/>
      <c r="LJI542" s="413"/>
      <c r="LJJ542" s="414"/>
      <c r="LJK542" s="414"/>
      <c r="LJL542" s="413"/>
      <c r="LJM542" s="413"/>
      <c r="LJN542" s="414"/>
      <c r="LJO542" s="414"/>
      <c r="LJP542" s="413"/>
      <c r="LJQ542" s="413"/>
      <c r="LJR542" s="413"/>
      <c r="LJS542" s="413"/>
      <c r="LJT542" s="413"/>
      <c r="LJU542" s="407"/>
      <c r="LJV542" s="439"/>
      <c r="LJW542" s="413"/>
      <c r="LJX542" s="413"/>
      <c r="LJY542" s="413"/>
      <c r="LJZ542" s="413"/>
      <c r="LKA542" s="413"/>
      <c r="LKB542" s="413"/>
      <c r="LKC542" s="413"/>
      <c r="LKD542" s="412"/>
      <c r="LKE542" s="412"/>
      <c r="LKF542" s="412"/>
      <c r="LKG542" s="412"/>
      <c r="LKH542" s="412"/>
      <c r="LKI542" s="412"/>
      <c r="LKJ542" s="412"/>
      <c r="LKK542" s="412"/>
      <c r="LKL542" s="412"/>
      <c r="LKM542" s="412"/>
      <c r="LKN542" s="412"/>
      <c r="LKO542" s="412"/>
      <c r="LKP542" s="412"/>
      <c r="LKQ542" s="412"/>
      <c r="LKR542" s="412"/>
      <c r="LKS542" s="412"/>
      <c r="LKT542" s="412"/>
      <c r="LKU542" s="412"/>
      <c r="LKV542" s="412"/>
      <c r="LKW542" s="412"/>
      <c r="LKX542" s="412"/>
      <c r="LKY542" s="412"/>
      <c r="LKZ542" s="412"/>
      <c r="LLA542" s="412"/>
      <c r="LLB542" s="412"/>
      <c r="LLC542" s="412"/>
      <c r="LLD542" s="412"/>
      <c r="LLE542" s="412"/>
      <c r="LLF542" s="412"/>
      <c r="LLG542" s="412"/>
      <c r="LLH542" s="412"/>
      <c r="LLI542" s="412"/>
      <c r="LLJ542" s="412"/>
      <c r="LLK542" s="412"/>
      <c r="LLL542" s="412"/>
      <c r="LLM542" s="412"/>
      <c r="LLN542" s="412"/>
      <c r="LLO542" s="412"/>
      <c r="LLP542" s="412"/>
      <c r="LLQ542" s="412"/>
      <c r="LLR542" s="412"/>
      <c r="LLS542" s="412"/>
      <c r="LLT542" s="412"/>
      <c r="LLU542" s="412"/>
      <c r="LLV542" s="413"/>
      <c r="LLW542" s="413"/>
      <c r="LLX542" s="413"/>
      <c r="LLY542" s="413"/>
      <c r="LLZ542" s="413"/>
      <c r="LMA542" s="413"/>
      <c r="LMB542" s="413"/>
      <c r="LMC542" s="413"/>
      <c r="LMD542" s="413"/>
      <c r="LME542" s="413"/>
      <c r="LMF542" s="413"/>
      <c r="LMG542" s="413"/>
      <c r="LMH542" s="413"/>
      <c r="LMI542" s="413"/>
      <c r="LMJ542" s="413"/>
      <c r="LMK542" s="413"/>
      <c r="LML542" s="413"/>
      <c r="LMM542" s="413"/>
      <c r="LMN542" s="413"/>
      <c r="LMO542" s="413"/>
      <c r="LMP542" s="413"/>
      <c r="LMQ542" s="413"/>
      <c r="LMR542" s="413"/>
      <c r="LMS542" s="413"/>
      <c r="LMT542" s="414"/>
      <c r="LMU542" s="414"/>
      <c r="LMV542" s="414"/>
      <c r="LMW542" s="414"/>
      <c r="LMX542" s="414"/>
      <c r="LMY542" s="413"/>
      <c r="LMZ542" s="413"/>
      <c r="LNA542" s="414"/>
      <c r="LNB542" s="414"/>
      <c r="LNC542" s="413"/>
      <c r="LND542" s="413"/>
      <c r="LNE542" s="414"/>
      <c r="LNF542" s="414"/>
      <c r="LNG542" s="413"/>
      <c r="LNH542" s="413"/>
      <c r="LNI542" s="413"/>
      <c r="LNJ542" s="413"/>
      <c r="LNK542" s="413"/>
      <c r="LNL542" s="413"/>
      <c r="LNM542" s="413"/>
      <c r="LNN542" s="414"/>
      <c r="LNO542" s="414"/>
      <c r="LNP542" s="413"/>
      <c r="LNQ542" s="413"/>
      <c r="LNR542" s="414"/>
      <c r="LNS542" s="414"/>
      <c r="LNT542" s="413"/>
      <c r="LNU542" s="413"/>
      <c r="LNV542" s="413"/>
      <c r="LNW542" s="413"/>
      <c r="LNX542" s="413"/>
      <c r="LNY542" s="407"/>
      <c r="LNZ542" s="439"/>
      <c r="LOA542" s="413"/>
      <c r="LOB542" s="413"/>
      <c r="LOC542" s="413"/>
      <c r="LOD542" s="413"/>
      <c r="LOE542" s="413"/>
      <c r="LOF542" s="413"/>
      <c r="LOG542" s="413"/>
      <c r="LOH542" s="412"/>
      <c r="LOI542" s="412"/>
      <c r="LOJ542" s="412"/>
      <c r="LOK542" s="412"/>
      <c r="LOL542" s="412"/>
      <c r="LOM542" s="412"/>
      <c r="LON542" s="412"/>
      <c r="LOO542" s="412"/>
      <c r="LOP542" s="412"/>
      <c r="LOQ542" s="412"/>
      <c r="LOR542" s="412"/>
      <c r="LOS542" s="412"/>
      <c r="LOT542" s="412"/>
      <c r="LOU542" s="412"/>
      <c r="LOV542" s="412"/>
      <c r="LOW542" s="412"/>
      <c r="LOX542" s="412"/>
      <c r="LOY542" s="412"/>
      <c r="LOZ542" s="412"/>
      <c r="LPA542" s="412"/>
      <c r="LPB542" s="412"/>
      <c r="LPC542" s="412"/>
      <c r="LPD542" s="412"/>
      <c r="LPE542" s="412"/>
      <c r="LPF542" s="412"/>
      <c r="LPG542" s="412"/>
      <c r="LPH542" s="412"/>
      <c r="LPI542" s="412"/>
      <c r="LPJ542" s="412"/>
      <c r="LPK542" s="412"/>
      <c r="LPL542" s="412"/>
      <c r="LPM542" s="412"/>
      <c r="LPN542" s="412"/>
      <c r="LPO542" s="412"/>
      <c r="LPP542" s="412"/>
      <c r="LPQ542" s="412"/>
      <c r="LPR542" s="412"/>
      <c r="LPS542" s="412"/>
      <c r="LPT542" s="412"/>
      <c r="LPU542" s="412"/>
      <c r="LPV542" s="412"/>
      <c r="LPW542" s="412"/>
      <c r="LPX542" s="412"/>
      <c r="LPY542" s="412"/>
      <c r="LPZ542" s="413"/>
      <c r="LQA542" s="413"/>
      <c r="LQB542" s="413"/>
      <c r="LQC542" s="413"/>
      <c r="LQD542" s="413"/>
      <c r="LQE542" s="413"/>
      <c r="LQF542" s="413"/>
      <c r="LQG542" s="413"/>
      <c r="LQH542" s="413"/>
      <c r="LQI542" s="413"/>
      <c r="LQJ542" s="413"/>
      <c r="LQK542" s="413"/>
      <c r="LQL542" s="413"/>
      <c r="LQM542" s="413"/>
      <c r="LQN542" s="413"/>
      <c r="LQO542" s="413"/>
      <c r="LQP542" s="413"/>
      <c r="LQQ542" s="413"/>
      <c r="LQR542" s="413"/>
      <c r="LQS542" s="413"/>
      <c r="LQT542" s="413"/>
      <c r="LQU542" s="413"/>
      <c r="LQV542" s="413"/>
      <c r="LQW542" s="413"/>
      <c r="LQX542" s="414"/>
      <c r="LQY542" s="414"/>
      <c r="LQZ542" s="414"/>
      <c r="LRA542" s="414"/>
      <c r="LRB542" s="414"/>
      <c r="LRC542" s="413"/>
      <c r="LRD542" s="413"/>
      <c r="LRE542" s="414"/>
      <c r="LRF542" s="414"/>
      <c r="LRG542" s="413"/>
      <c r="LRH542" s="413"/>
      <c r="LRI542" s="414"/>
      <c r="LRJ542" s="414"/>
      <c r="LRK542" s="413"/>
      <c r="LRL542" s="413"/>
      <c r="LRM542" s="413"/>
      <c r="LRN542" s="413"/>
      <c r="LRO542" s="413"/>
      <c r="LRP542" s="413"/>
      <c r="LRQ542" s="413"/>
      <c r="LRR542" s="414"/>
      <c r="LRS542" s="414"/>
      <c r="LRT542" s="413"/>
      <c r="LRU542" s="413"/>
      <c r="LRV542" s="414"/>
      <c r="LRW542" s="414"/>
      <c r="LRX542" s="413"/>
      <c r="LRY542" s="413"/>
      <c r="LRZ542" s="413"/>
      <c r="LSA542" s="413"/>
      <c r="LSB542" s="413"/>
      <c r="LSC542" s="407"/>
      <c r="LSD542" s="439"/>
      <c r="LSE542" s="413"/>
      <c r="LSF542" s="413"/>
      <c r="LSG542" s="413"/>
      <c r="LSH542" s="413"/>
      <c r="LSI542" s="413"/>
      <c r="LSJ542" s="413"/>
      <c r="LSK542" s="413"/>
      <c r="LSL542" s="412"/>
      <c r="LSM542" s="412"/>
      <c r="LSN542" s="412"/>
      <c r="LSO542" s="412"/>
      <c r="LSP542" s="412"/>
      <c r="LSQ542" s="412"/>
      <c r="LSR542" s="412"/>
      <c r="LSS542" s="412"/>
      <c r="LST542" s="412"/>
      <c r="LSU542" s="412"/>
      <c r="LSV542" s="412"/>
      <c r="LSW542" s="412"/>
      <c r="LSX542" s="412"/>
      <c r="LSY542" s="412"/>
      <c r="LSZ542" s="412"/>
      <c r="LTA542" s="412"/>
      <c r="LTB542" s="412"/>
      <c r="LTC542" s="412"/>
      <c r="LTD542" s="412"/>
      <c r="LTE542" s="412"/>
      <c r="LTF542" s="412"/>
      <c r="LTG542" s="412"/>
      <c r="LTH542" s="412"/>
      <c r="LTI542" s="412"/>
      <c r="LTJ542" s="412"/>
      <c r="LTK542" s="412"/>
      <c r="LTL542" s="412"/>
      <c r="LTM542" s="412"/>
      <c r="LTN542" s="412"/>
      <c r="LTO542" s="412"/>
      <c r="LTP542" s="412"/>
      <c r="LTQ542" s="412"/>
      <c r="LTR542" s="412"/>
      <c r="LTS542" s="412"/>
      <c r="LTT542" s="412"/>
      <c r="LTU542" s="412"/>
      <c r="LTV542" s="412"/>
      <c r="LTW542" s="412"/>
      <c r="LTX542" s="412"/>
      <c r="LTY542" s="412"/>
      <c r="LTZ542" s="412"/>
      <c r="LUA542" s="412"/>
      <c r="LUB542" s="412"/>
      <c r="LUC542" s="412"/>
      <c r="LUD542" s="413"/>
      <c r="LUE542" s="413"/>
      <c r="LUF542" s="413"/>
      <c r="LUG542" s="413"/>
      <c r="LUH542" s="413"/>
      <c r="LUI542" s="413"/>
      <c r="LUJ542" s="413"/>
      <c r="LUK542" s="413"/>
      <c r="LUL542" s="413"/>
      <c r="LUM542" s="413"/>
      <c r="LUN542" s="413"/>
      <c r="LUO542" s="413"/>
      <c r="LUP542" s="413"/>
      <c r="LUQ542" s="413"/>
      <c r="LUR542" s="413"/>
      <c r="LUS542" s="413"/>
      <c r="LUT542" s="413"/>
      <c r="LUU542" s="413"/>
      <c r="LUV542" s="413"/>
      <c r="LUW542" s="413"/>
      <c r="LUX542" s="413"/>
      <c r="LUY542" s="413"/>
      <c r="LUZ542" s="413"/>
      <c r="LVA542" s="413"/>
      <c r="LVB542" s="414"/>
      <c r="LVC542" s="414"/>
      <c r="LVD542" s="414"/>
      <c r="LVE542" s="414"/>
      <c r="LVF542" s="414"/>
      <c r="LVG542" s="413"/>
      <c r="LVH542" s="413"/>
      <c r="LVI542" s="414"/>
      <c r="LVJ542" s="414"/>
      <c r="LVK542" s="413"/>
      <c r="LVL542" s="413"/>
      <c r="LVM542" s="414"/>
      <c r="LVN542" s="414"/>
      <c r="LVO542" s="413"/>
      <c r="LVP542" s="413"/>
      <c r="LVQ542" s="413"/>
      <c r="LVR542" s="413"/>
      <c r="LVS542" s="413"/>
      <c r="LVT542" s="413"/>
      <c r="LVU542" s="413"/>
      <c r="LVV542" s="414"/>
      <c r="LVW542" s="414"/>
      <c r="LVX542" s="413"/>
      <c r="LVY542" s="413"/>
      <c r="LVZ542" s="414"/>
      <c r="LWA542" s="414"/>
      <c r="LWB542" s="413"/>
      <c r="LWC542" s="413"/>
      <c r="LWD542" s="413"/>
      <c r="LWE542" s="413"/>
      <c r="LWF542" s="413"/>
      <c r="LWG542" s="407"/>
      <c r="LWH542" s="439"/>
      <c r="LWI542" s="413"/>
      <c r="LWJ542" s="413"/>
      <c r="LWK542" s="413"/>
      <c r="LWL542" s="413"/>
      <c r="LWM542" s="413"/>
      <c r="LWN542" s="413"/>
      <c r="LWO542" s="413"/>
      <c r="LWP542" s="412"/>
      <c r="LWQ542" s="412"/>
      <c r="LWR542" s="412"/>
      <c r="LWS542" s="412"/>
      <c r="LWT542" s="412"/>
      <c r="LWU542" s="412"/>
      <c r="LWV542" s="412"/>
      <c r="LWW542" s="412"/>
      <c r="LWX542" s="412"/>
      <c r="LWY542" s="412"/>
      <c r="LWZ542" s="412"/>
      <c r="LXA542" s="412"/>
      <c r="LXB542" s="412"/>
      <c r="LXC542" s="412"/>
      <c r="LXD542" s="412"/>
      <c r="LXE542" s="412"/>
      <c r="LXF542" s="412"/>
      <c r="LXG542" s="412"/>
      <c r="LXH542" s="412"/>
      <c r="LXI542" s="412"/>
      <c r="LXJ542" s="412"/>
      <c r="LXK542" s="412"/>
      <c r="LXL542" s="412"/>
      <c r="LXM542" s="412"/>
      <c r="LXN542" s="412"/>
      <c r="LXO542" s="412"/>
      <c r="LXP542" s="412"/>
      <c r="LXQ542" s="412"/>
      <c r="LXR542" s="412"/>
      <c r="LXS542" s="412"/>
      <c r="LXT542" s="412"/>
      <c r="LXU542" s="412"/>
      <c r="LXV542" s="412"/>
      <c r="LXW542" s="412"/>
      <c r="LXX542" s="412"/>
      <c r="LXY542" s="412"/>
      <c r="LXZ542" s="412"/>
      <c r="LYA542" s="412"/>
      <c r="LYB542" s="412"/>
      <c r="LYC542" s="412"/>
      <c r="LYD542" s="412"/>
      <c r="LYE542" s="412"/>
      <c r="LYF542" s="412"/>
      <c r="LYG542" s="412"/>
      <c r="LYH542" s="413"/>
      <c r="LYI542" s="413"/>
      <c r="LYJ542" s="413"/>
      <c r="LYK542" s="413"/>
      <c r="LYL542" s="413"/>
      <c r="LYM542" s="413"/>
      <c r="LYN542" s="413"/>
      <c r="LYO542" s="413"/>
      <c r="LYP542" s="413"/>
      <c r="LYQ542" s="413"/>
      <c r="LYR542" s="413"/>
      <c r="LYS542" s="413"/>
      <c r="LYT542" s="413"/>
      <c r="LYU542" s="413"/>
      <c r="LYV542" s="413"/>
      <c r="LYW542" s="413"/>
      <c r="LYX542" s="413"/>
      <c r="LYY542" s="413"/>
      <c r="LYZ542" s="413"/>
      <c r="LZA542" s="413"/>
      <c r="LZB542" s="413"/>
      <c r="LZC542" s="413"/>
      <c r="LZD542" s="413"/>
      <c r="LZE542" s="413"/>
      <c r="LZF542" s="414"/>
      <c r="LZG542" s="414"/>
      <c r="LZH542" s="414"/>
      <c r="LZI542" s="414"/>
      <c r="LZJ542" s="414"/>
      <c r="LZK542" s="413"/>
      <c r="LZL542" s="413"/>
      <c r="LZM542" s="414"/>
      <c r="LZN542" s="414"/>
      <c r="LZO542" s="413"/>
      <c r="LZP542" s="413"/>
      <c r="LZQ542" s="414"/>
      <c r="LZR542" s="414"/>
      <c r="LZS542" s="413"/>
      <c r="LZT542" s="413"/>
      <c r="LZU542" s="413"/>
      <c r="LZV542" s="413"/>
      <c r="LZW542" s="413"/>
      <c r="LZX542" s="413"/>
      <c r="LZY542" s="413"/>
      <c r="LZZ542" s="414"/>
      <c r="MAA542" s="414"/>
      <c r="MAB542" s="413"/>
      <c r="MAC542" s="413"/>
      <c r="MAD542" s="414"/>
      <c r="MAE542" s="414"/>
      <c r="MAF542" s="413"/>
      <c r="MAG542" s="413"/>
      <c r="MAH542" s="413"/>
      <c r="MAI542" s="413"/>
      <c r="MAJ542" s="413"/>
      <c r="MAK542" s="407"/>
      <c r="MAL542" s="439"/>
      <c r="MAM542" s="413"/>
      <c r="MAN542" s="413"/>
      <c r="MAO542" s="413"/>
      <c r="MAP542" s="413"/>
      <c r="MAQ542" s="413"/>
      <c r="MAR542" s="413"/>
      <c r="MAS542" s="413"/>
      <c r="MAT542" s="412"/>
      <c r="MAU542" s="412"/>
      <c r="MAV542" s="412"/>
      <c r="MAW542" s="412"/>
      <c r="MAX542" s="412"/>
      <c r="MAY542" s="412"/>
      <c r="MAZ542" s="412"/>
      <c r="MBA542" s="412"/>
      <c r="MBB542" s="412"/>
      <c r="MBC542" s="412"/>
      <c r="MBD542" s="412"/>
      <c r="MBE542" s="412"/>
      <c r="MBF542" s="412"/>
      <c r="MBG542" s="412"/>
      <c r="MBH542" s="412"/>
      <c r="MBI542" s="412"/>
      <c r="MBJ542" s="412"/>
      <c r="MBK542" s="412"/>
      <c r="MBL542" s="412"/>
      <c r="MBM542" s="412"/>
      <c r="MBN542" s="412"/>
      <c r="MBO542" s="412"/>
      <c r="MBP542" s="412"/>
      <c r="MBQ542" s="412"/>
      <c r="MBR542" s="412"/>
      <c r="MBS542" s="412"/>
      <c r="MBT542" s="412"/>
      <c r="MBU542" s="412"/>
      <c r="MBV542" s="412"/>
      <c r="MBW542" s="412"/>
      <c r="MBX542" s="412"/>
      <c r="MBY542" s="412"/>
      <c r="MBZ542" s="412"/>
      <c r="MCA542" s="412"/>
      <c r="MCB542" s="412"/>
      <c r="MCC542" s="412"/>
      <c r="MCD542" s="412"/>
      <c r="MCE542" s="412"/>
      <c r="MCF542" s="412"/>
      <c r="MCG542" s="412"/>
      <c r="MCH542" s="412"/>
      <c r="MCI542" s="412"/>
      <c r="MCJ542" s="412"/>
      <c r="MCK542" s="412"/>
      <c r="MCL542" s="413"/>
      <c r="MCM542" s="413"/>
      <c r="MCN542" s="413"/>
      <c r="MCO542" s="413"/>
      <c r="MCP542" s="413"/>
      <c r="MCQ542" s="413"/>
      <c r="MCR542" s="413"/>
      <c r="MCS542" s="413"/>
      <c r="MCT542" s="413"/>
      <c r="MCU542" s="413"/>
      <c r="MCV542" s="413"/>
      <c r="MCW542" s="413"/>
      <c r="MCX542" s="413"/>
      <c r="MCY542" s="413"/>
      <c r="MCZ542" s="413"/>
      <c r="MDA542" s="413"/>
      <c r="MDB542" s="413"/>
      <c r="MDC542" s="413"/>
      <c r="MDD542" s="413"/>
      <c r="MDE542" s="413"/>
      <c r="MDF542" s="413"/>
      <c r="MDG542" s="413"/>
      <c r="MDH542" s="413"/>
      <c r="MDI542" s="413"/>
      <c r="MDJ542" s="414"/>
      <c r="MDK542" s="414"/>
      <c r="MDL542" s="414"/>
      <c r="MDM542" s="414"/>
      <c r="MDN542" s="414"/>
      <c r="MDO542" s="413"/>
      <c r="MDP542" s="413"/>
      <c r="MDQ542" s="414"/>
      <c r="MDR542" s="414"/>
      <c r="MDS542" s="413"/>
      <c r="MDT542" s="413"/>
      <c r="MDU542" s="414"/>
      <c r="MDV542" s="414"/>
      <c r="MDW542" s="413"/>
      <c r="MDX542" s="413"/>
      <c r="MDY542" s="413"/>
      <c r="MDZ542" s="413"/>
      <c r="MEA542" s="413"/>
      <c r="MEB542" s="413"/>
      <c r="MEC542" s="413"/>
      <c r="MED542" s="414"/>
      <c r="MEE542" s="414"/>
      <c r="MEF542" s="413"/>
      <c r="MEG542" s="413"/>
      <c r="MEH542" s="414"/>
      <c r="MEI542" s="414"/>
      <c r="MEJ542" s="413"/>
      <c r="MEK542" s="413"/>
      <c r="MEL542" s="413"/>
      <c r="MEM542" s="413"/>
      <c r="MEN542" s="413"/>
      <c r="MEO542" s="407"/>
      <c r="MEP542" s="439"/>
      <c r="MEQ542" s="413"/>
      <c r="MER542" s="413"/>
      <c r="MES542" s="413"/>
      <c r="MET542" s="413"/>
      <c r="MEU542" s="413"/>
      <c r="MEV542" s="413"/>
      <c r="MEW542" s="413"/>
      <c r="MEX542" s="412"/>
      <c r="MEY542" s="412"/>
      <c r="MEZ542" s="412"/>
      <c r="MFA542" s="412"/>
      <c r="MFB542" s="412"/>
      <c r="MFC542" s="412"/>
      <c r="MFD542" s="412"/>
      <c r="MFE542" s="412"/>
      <c r="MFF542" s="412"/>
      <c r="MFG542" s="412"/>
      <c r="MFH542" s="412"/>
      <c r="MFI542" s="412"/>
      <c r="MFJ542" s="412"/>
      <c r="MFK542" s="412"/>
      <c r="MFL542" s="412"/>
      <c r="MFM542" s="412"/>
      <c r="MFN542" s="412"/>
      <c r="MFO542" s="412"/>
      <c r="MFP542" s="412"/>
      <c r="MFQ542" s="412"/>
      <c r="MFR542" s="412"/>
      <c r="MFS542" s="412"/>
      <c r="MFT542" s="412"/>
      <c r="MFU542" s="412"/>
      <c r="MFV542" s="412"/>
      <c r="MFW542" s="412"/>
      <c r="MFX542" s="412"/>
      <c r="MFY542" s="412"/>
      <c r="MFZ542" s="412"/>
      <c r="MGA542" s="412"/>
      <c r="MGB542" s="412"/>
      <c r="MGC542" s="412"/>
      <c r="MGD542" s="412"/>
      <c r="MGE542" s="412"/>
      <c r="MGF542" s="412"/>
      <c r="MGG542" s="412"/>
      <c r="MGH542" s="412"/>
      <c r="MGI542" s="412"/>
      <c r="MGJ542" s="412"/>
      <c r="MGK542" s="412"/>
      <c r="MGL542" s="412"/>
      <c r="MGM542" s="412"/>
      <c r="MGN542" s="412"/>
      <c r="MGO542" s="412"/>
      <c r="MGP542" s="413"/>
      <c r="MGQ542" s="413"/>
      <c r="MGR542" s="413"/>
      <c r="MGS542" s="413"/>
      <c r="MGT542" s="413"/>
      <c r="MGU542" s="413"/>
      <c r="MGV542" s="413"/>
      <c r="MGW542" s="413"/>
      <c r="MGX542" s="413"/>
      <c r="MGY542" s="413"/>
      <c r="MGZ542" s="413"/>
      <c r="MHA542" s="413"/>
      <c r="MHB542" s="413"/>
      <c r="MHC542" s="413"/>
      <c r="MHD542" s="413"/>
      <c r="MHE542" s="413"/>
      <c r="MHF542" s="413"/>
      <c r="MHG542" s="413"/>
      <c r="MHH542" s="413"/>
      <c r="MHI542" s="413"/>
      <c r="MHJ542" s="413"/>
      <c r="MHK542" s="413"/>
      <c r="MHL542" s="413"/>
      <c r="MHM542" s="413"/>
      <c r="MHN542" s="414"/>
      <c r="MHO542" s="414"/>
      <c r="MHP542" s="414"/>
      <c r="MHQ542" s="414"/>
      <c r="MHR542" s="414"/>
      <c r="MHS542" s="413"/>
      <c r="MHT542" s="413"/>
      <c r="MHU542" s="414"/>
      <c r="MHV542" s="414"/>
      <c r="MHW542" s="413"/>
      <c r="MHX542" s="413"/>
      <c r="MHY542" s="414"/>
      <c r="MHZ542" s="414"/>
      <c r="MIA542" s="413"/>
      <c r="MIB542" s="413"/>
      <c r="MIC542" s="413"/>
      <c r="MID542" s="413"/>
      <c r="MIE542" s="413"/>
      <c r="MIF542" s="413"/>
      <c r="MIG542" s="413"/>
      <c r="MIH542" s="414"/>
      <c r="MII542" s="414"/>
      <c r="MIJ542" s="413"/>
      <c r="MIK542" s="413"/>
      <c r="MIL542" s="414"/>
      <c r="MIM542" s="414"/>
      <c r="MIN542" s="413"/>
      <c r="MIO542" s="413"/>
      <c r="MIP542" s="413"/>
      <c r="MIQ542" s="413"/>
      <c r="MIR542" s="413"/>
      <c r="MIS542" s="407"/>
      <c r="MIT542" s="439"/>
      <c r="MIU542" s="413"/>
      <c r="MIV542" s="413"/>
      <c r="MIW542" s="413"/>
      <c r="MIX542" s="413"/>
      <c r="MIY542" s="413"/>
      <c r="MIZ542" s="413"/>
      <c r="MJA542" s="413"/>
      <c r="MJB542" s="412"/>
      <c r="MJC542" s="412"/>
      <c r="MJD542" s="412"/>
      <c r="MJE542" s="412"/>
      <c r="MJF542" s="412"/>
      <c r="MJG542" s="412"/>
      <c r="MJH542" s="412"/>
      <c r="MJI542" s="412"/>
      <c r="MJJ542" s="412"/>
      <c r="MJK542" s="412"/>
      <c r="MJL542" s="412"/>
      <c r="MJM542" s="412"/>
      <c r="MJN542" s="412"/>
      <c r="MJO542" s="412"/>
      <c r="MJP542" s="412"/>
      <c r="MJQ542" s="412"/>
      <c r="MJR542" s="412"/>
      <c r="MJS542" s="412"/>
      <c r="MJT542" s="412"/>
      <c r="MJU542" s="412"/>
      <c r="MJV542" s="412"/>
      <c r="MJW542" s="412"/>
      <c r="MJX542" s="412"/>
      <c r="MJY542" s="412"/>
      <c r="MJZ542" s="412"/>
      <c r="MKA542" s="412"/>
      <c r="MKB542" s="412"/>
      <c r="MKC542" s="412"/>
      <c r="MKD542" s="412"/>
      <c r="MKE542" s="412"/>
      <c r="MKF542" s="412"/>
      <c r="MKG542" s="412"/>
      <c r="MKH542" s="412"/>
      <c r="MKI542" s="412"/>
      <c r="MKJ542" s="412"/>
      <c r="MKK542" s="412"/>
      <c r="MKL542" s="412"/>
      <c r="MKM542" s="412"/>
      <c r="MKN542" s="412"/>
      <c r="MKO542" s="412"/>
      <c r="MKP542" s="412"/>
      <c r="MKQ542" s="412"/>
      <c r="MKR542" s="412"/>
      <c r="MKS542" s="412"/>
      <c r="MKT542" s="413"/>
      <c r="MKU542" s="413"/>
      <c r="MKV542" s="413"/>
      <c r="MKW542" s="413"/>
      <c r="MKX542" s="413"/>
      <c r="MKY542" s="413"/>
      <c r="MKZ542" s="413"/>
      <c r="MLA542" s="413"/>
      <c r="MLB542" s="413"/>
      <c r="MLC542" s="413"/>
      <c r="MLD542" s="413"/>
      <c r="MLE542" s="413"/>
      <c r="MLF542" s="413"/>
      <c r="MLG542" s="413"/>
      <c r="MLH542" s="413"/>
      <c r="MLI542" s="413"/>
      <c r="MLJ542" s="413"/>
      <c r="MLK542" s="413"/>
      <c r="MLL542" s="413"/>
      <c r="MLM542" s="413"/>
      <c r="MLN542" s="413"/>
      <c r="MLO542" s="413"/>
      <c r="MLP542" s="413"/>
      <c r="MLQ542" s="413"/>
      <c r="MLR542" s="414"/>
      <c r="MLS542" s="414"/>
      <c r="MLT542" s="414"/>
      <c r="MLU542" s="414"/>
      <c r="MLV542" s="414"/>
      <c r="MLW542" s="413"/>
      <c r="MLX542" s="413"/>
      <c r="MLY542" s="414"/>
      <c r="MLZ542" s="414"/>
      <c r="MMA542" s="413"/>
      <c r="MMB542" s="413"/>
      <c r="MMC542" s="414"/>
      <c r="MMD542" s="414"/>
      <c r="MME542" s="413"/>
      <c r="MMF542" s="413"/>
      <c r="MMG542" s="413"/>
      <c r="MMH542" s="413"/>
      <c r="MMI542" s="413"/>
      <c r="MMJ542" s="413"/>
      <c r="MMK542" s="413"/>
      <c r="MML542" s="414"/>
      <c r="MMM542" s="414"/>
      <c r="MMN542" s="413"/>
      <c r="MMO542" s="413"/>
      <c r="MMP542" s="414"/>
      <c r="MMQ542" s="414"/>
      <c r="MMR542" s="413"/>
      <c r="MMS542" s="413"/>
      <c r="MMT542" s="413"/>
      <c r="MMU542" s="413"/>
      <c r="MMV542" s="413"/>
      <c r="MMW542" s="407"/>
      <c r="MMX542" s="439"/>
      <c r="MMY542" s="413"/>
      <c r="MMZ542" s="413"/>
      <c r="MNA542" s="413"/>
      <c r="MNB542" s="413"/>
      <c r="MNC542" s="413"/>
      <c r="MND542" s="413"/>
      <c r="MNE542" s="413"/>
      <c r="MNF542" s="412"/>
      <c r="MNG542" s="412"/>
      <c r="MNH542" s="412"/>
      <c r="MNI542" s="412"/>
      <c r="MNJ542" s="412"/>
      <c r="MNK542" s="412"/>
      <c r="MNL542" s="412"/>
      <c r="MNM542" s="412"/>
      <c r="MNN542" s="412"/>
      <c r="MNO542" s="412"/>
      <c r="MNP542" s="412"/>
      <c r="MNQ542" s="412"/>
      <c r="MNR542" s="412"/>
      <c r="MNS542" s="412"/>
      <c r="MNT542" s="412"/>
      <c r="MNU542" s="412"/>
      <c r="MNV542" s="412"/>
      <c r="MNW542" s="412"/>
      <c r="MNX542" s="412"/>
      <c r="MNY542" s="412"/>
      <c r="MNZ542" s="412"/>
      <c r="MOA542" s="412"/>
      <c r="MOB542" s="412"/>
      <c r="MOC542" s="412"/>
      <c r="MOD542" s="412"/>
      <c r="MOE542" s="412"/>
      <c r="MOF542" s="412"/>
      <c r="MOG542" s="412"/>
      <c r="MOH542" s="412"/>
      <c r="MOI542" s="412"/>
      <c r="MOJ542" s="412"/>
      <c r="MOK542" s="412"/>
      <c r="MOL542" s="412"/>
      <c r="MOM542" s="412"/>
      <c r="MON542" s="412"/>
      <c r="MOO542" s="412"/>
      <c r="MOP542" s="412"/>
      <c r="MOQ542" s="412"/>
      <c r="MOR542" s="412"/>
      <c r="MOS542" s="412"/>
      <c r="MOT542" s="412"/>
      <c r="MOU542" s="412"/>
      <c r="MOV542" s="412"/>
      <c r="MOW542" s="412"/>
      <c r="MOX542" s="413"/>
      <c r="MOY542" s="413"/>
      <c r="MOZ542" s="413"/>
      <c r="MPA542" s="413"/>
      <c r="MPB542" s="413"/>
      <c r="MPC542" s="413"/>
      <c r="MPD542" s="413"/>
      <c r="MPE542" s="413"/>
      <c r="MPF542" s="413"/>
      <c r="MPG542" s="413"/>
      <c r="MPH542" s="413"/>
      <c r="MPI542" s="413"/>
      <c r="MPJ542" s="413"/>
      <c r="MPK542" s="413"/>
      <c r="MPL542" s="413"/>
      <c r="MPM542" s="413"/>
      <c r="MPN542" s="413"/>
      <c r="MPO542" s="413"/>
      <c r="MPP542" s="413"/>
      <c r="MPQ542" s="413"/>
      <c r="MPR542" s="413"/>
      <c r="MPS542" s="413"/>
      <c r="MPT542" s="413"/>
      <c r="MPU542" s="413"/>
      <c r="MPV542" s="414"/>
      <c r="MPW542" s="414"/>
      <c r="MPX542" s="414"/>
      <c r="MPY542" s="414"/>
      <c r="MPZ542" s="414"/>
      <c r="MQA542" s="413"/>
      <c r="MQB542" s="413"/>
      <c r="MQC542" s="414"/>
      <c r="MQD542" s="414"/>
      <c r="MQE542" s="413"/>
      <c r="MQF542" s="413"/>
      <c r="MQG542" s="414"/>
      <c r="MQH542" s="414"/>
      <c r="MQI542" s="413"/>
      <c r="MQJ542" s="413"/>
      <c r="MQK542" s="413"/>
      <c r="MQL542" s="413"/>
      <c r="MQM542" s="413"/>
      <c r="MQN542" s="413"/>
      <c r="MQO542" s="413"/>
      <c r="MQP542" s="414"/>
      <c r="MQQ542" s="414"/>
      <c r="MQR542" s="413"/>
      <c r="MQS542" s="413"/>
      <c r="MQT542" s="414"/>
      <c r="MQU542" s="414"/>
      <c r="MQV542" s="413"/>
      <c r="MQW542" s="413"/>
      <c r="MQX542" s="413"/>
      <c r="MQY542" s="413"/>
      <c r="MQZ542" s="413"/>
      <c r="MRA542" s="407"/>
      <c r="MRB542" s="439"/>
      <c r="MRC542" s="413"/>
      <c r="MRD542" s="413"/>
      <c r="MRE542" s="413"/>
      <c r="MRF542" s="413"/>
      <c r="MRG542" s="413"/>
      <c r="MRH542" s="413"/>
      <c r="MRI542" s="413"/>
      <c r="MRJ542" s="412"/>
      <c r="MRK542" s="412"/>
      <c r="MRL542" s="412"/>
      <c r="MRM542" s="412"/>
      <c r="MRN542" s="412"/>
      <c r="MRO542" s="412"/>
      <c r="MRP542" s="412"/>
      <c r="MRQ542" s="412"/>
      <c r="MRR542" s="412"/>
      <c r="MRS542" s="412"/>
      <c r="MRT542" s="412"/>
      <c r="MRU542" s="412"/>
      <c r="MRV542" s="412"/>
      <c r="MRW542" s="412"/>
      <c r="MRX542" s="412"/>
      <c r="MRY542" s="412"/>
      <c r="MRZ542" s="412"/>
      <c r="MSA542" s="412"/>
      <c r="MSB542" s="412"/>
      <c r="MSC542" s="412"/>
      <c r="MSD542" s="412"/>
      <c r="MSE542" s="412"/>
      <c r="MSF542" s="412"/>
      <c r="MSG542" s="412"/>
      <c r="MSH542" s="412"/>
      <c r="MSI542" s="412"/>
      <c r="MSJ542" s="412"/>
      <c r="MSK542" s="412"/>
      <c r="MSL542" s="412"/>
      <c r="MSM542" s="412"/>
      <c r="MSN542" s="412"/>
      <c r="MSO542" s="412"/>
      <c r="MSP542" s="412"/>
      <c r="MSQ542" s="412"/>
      <c r="MSR542" s="412"/>
      <c r="MSS542" s="412"/>
      <c r="MST542" s="412"/>
      <c r="MSU542" s="412"/>
      <c r="MSV542" s="412"/>
      <c r="MSW542" s="412"/>
      <c r="MSX542" s="412"/>
      <c r="MSY542" s="412"/>
      <c r="MSZ542" s="412"/>
      <c r="MTA542" s="412"/>
      <c r="MTB542" s="413"/>
      <c r="MTC542" s="413"/>
      <c r="MTD542" s="413"/>
      <c r="MTE542" s="413"/>
      <c r="MTF542" s="413"/>
      <c r="MTG542" s="413"/>
      <c r="MTH542" s="413"/>
      <c r="MTI542" s="413"/>
      <c r="MTJ542" s="413"/>
      <c r="MTK542" s="413"/>
      <c r="MTL542" s="413"/>
      <c r="MTM542" s="413"/>
      <c r="MTN542" s="413"/>
      <c r="MTO542" s="413"/>
      <c r="MTP542" s="413"/>
      <c r="MTQ542" s="413"/>
      <c r="MTR542" s="413"/>
      <c r="MTS542" s="413"/>
      <c r="MTT542" s="413"/>
      <c r="MTU542" s="413"/>
      <c r="MTV542" s="413"/>
      <c r="MTW542" s="413"/>
      <c r="MTX542" s="413"/>
      <c r="MTY542" s="413"/>
      <c r="MTZ542" s="414"/>
      <c r="MUA542" s="414"/>
      <c r="MUB542" s="414"/>
      <c r="MUC542" s="414"/>
      <c r="MUD542" s="414"/>
      <c r="MUE542" s="413"/>
      <c r="MUF542" s="413"/>
      <c r="MUG542" s="414"/>
      <c r="MUH542" s="414"/>
      <c r="MUI542" s="413"/>
      <c r="MUJ542" s="413"/>
      <c r="MUK542" s="414"/>
      <c r="MUL542" s="414"/>
      <c r="MUM542" s="413"/>
      <c r="MUN542" s="413"/>
      <c r="MUO542" s="413"/>
      <c r="MUP542" s="413"/>
      <c r="MUQ542" s="413"/>
      <c r="MUR542" s="413"/>
      <c r="MUS542" s="413"/>
      <c r="MUT542" s="414"/>
      <c r="MUU542" s="414"/>
      <c r="MUV542" s="413"/>
      <c r="MUW542" s="413"/>
      <c r="MUX542" s="414"/>
      <c r="MUY542" s="414"/>
      <c r="MUZ542" s="413"/>
      <c r="MVA542" s="413"/>
      <c r="MVB542" s="413"/>
      <c r="MVC542" s="413"/>
      <c r="MVD542" s="413"/>
      <c r="MVE542" s="407"/>
      <c r="MVF542" s="439"/>
      <c r="MVG542" s="413"/>
      <c r="MVH542" s="413"/>
      <c r="MVI542" s="413"/>
      <c r="MVJ542" s="413"/>
      <c r="MVK542" s="413"/>
      <c r="MVL542" s="413"/>
      <c r="MVM542" s="413"/>
      <c r="MVN542" s="412"/>
      <c r="MVO542" s="412"/>
      <c r="MVP542" s="412"/>
      <c r="MVQ542" s="412"/>
      <c r="MVR542" s="412"/>
      <c r="MVS542" s="412"/>
      <c r="MVT542" s="412"/>
      <c r="MVU542" s="412"/>
      <c r="MVV542" s="412"/>
      <c r="MVW542" s="412"/>
      <c r="MVX542" s="412"/>
      <c r="MVY542" s="412"/>
      <c r="MVZ542" s="412"/>
      <c r="MWA542" s="412"/>
      <c r="MWB542" s="412"/>
      <c r="MWC542" s="412"/>
      <c r="MWD542" s="412"/>
      <c r="MWE542" s="412"/>
      <c r="MWF542" s="412"/>
      <c r="MWG542" s="412"/>
      <c r="MWH542" s="412"/>
      <c r="MWI542" s="412"/>
      <c r="MWJ542" s="412"/>
      <c r="MWK542" s="412"/>
      <c r="MWL542" s="412"/>
      <c r="MWM542" s="412"/>
      <c r="MWN542" s="412"/>
      <c r="MWO542" s="412"/>
      <c r="MWP542" s="412"/>
      <c r="MWQ542" s="412"/>
      <c r="MWR542" s="412"/>
      <c r="MWS542" s="412"/>
      <c r="MWT542" s="412"/>
      <c r="MWU542" s="412"/>
      <c r="MWV542" s="412"/>
      <c r="MWW542" s="412"/>
      <c r="MWX542" s="412"/>
      <c r="MWY542" s="412"/>
      <c r="MWZ542" s="412"/>
      <c r="MXA542" s="412"/>
      <c r="MXB542" s="412"/>
      <c r="MXC542" s="412"/>
      <c r="MXD542" s="412"/>
      <c r="MXE542" s="412"/>
      <c r="MXF542" s="413"/>
      <c r="MXG542" s="413"/>
      <c r="MXH542" s="413"/>
      <c r="MXI542" s="413"/>
      <c r="MXJ542" s="413"/>
      <c r="MXK542" s="413"/>
      <c r="MXL542" s="413"/>
      <c r="MXM542" s="413"/>
      <c r="MXN542" s="413"/>
      <c r="MXO542" s="413"/>
      <c r="MXP542" s="413"/>
      <c r="MXQ542" s="413"/>
      <c r="MXR542" s="413"/>
      <c r="MXS542" s="413"/>
      <c r="MXT542" s="413"/>
      <c r="MXU542" s="413"/>
      <c r="MXV542" s="413"/>
      <c r="MXW542" s="413"/>
      <c r="MXX542" s="413"/>
      <c r="MXY542" s="413"/>
      <c r="MXZ542" s="413"/>
      <c r="MYA542" s="413"/>
      <c r="MYB542" s="413"/>
      <c r="MYC542" s="413"/>
      <c r="MYD542" s="414"/>
      <c r="MYE542" s="414"/>
      <c r="MYF542" s="414"/>
      <c r="MYG542" s="414"/>
      <c r="MYH542" s="414"/>
      <c r="MYI542" s="413"/>
      <c r="MYJ542" s="413"/>
      <c r="MYK542" s="414"/>
      <c r="MYL542" s="414"/>
      <c r="MYM542" s="413"/>
      <c r="MYN542" s="413"/>
      <c r="MYO542" s="414"/>
      <c r="MYP542" s="414"/>
      <c r="MYQ542" s="413"/>
      <c r="MYR542" s="413"/>
      <c r="MYS542" s="413"/>
      <c r="MYT542" s="413"/>
      <c r="MYU542" s="413"/>
      <c r="MYV542" s="413"/>
      <c r="MYW542" s="413"/>
      <c r="MYX542" s="414"/>
      <c r="MYY542" s="414"/>
      <c r="MYZ542" s="413"/>
      <c r="MZA542" s="413"/>
      <c r="MZB542" s="414"/>
      <c r="MZC542" s="414"/>
      <c r="MZD542" s="413"/>
      <c r="MZE542" s="413"/>
      <c r="MZF542" s="413"/>
      <c r="MZG542" s="413"/>
      <c r="MZH542" s="413"/>
      <c r="MZI542" s="407"/>
      <c r="MZJ542" s="439"/>
      <c r="MZK542" s="413"/>
      <c r="MZL542" s="413"/>
      <c r="MZM542" s="413"/>
      <c r="MZN542" s="413"/>
      <c r="MZO542" s="413"/>
      <c r="MZP542" s="413"/>
      <c r="MZQ542" s="413"/>
      <c r="MZR542" s="412"/>
      <c r="MZS542" s="412"/>
      <c r="MZT542" s="412"/>
      <c r="MZU542" s="412"/>
      <c r="MZV542" s="412"/>
      <c r="MZW542" s="412"/>
      <c r="MZX542" s="412"/>
      <c r="MZY542" s="412"/>
      <c r="MZZ542" s="412"/>
      <c r="NAA542" s="412"/>
      <c r="NAB542" s="412"/>
      <c r="NAC542" s="412"/>
      <c r="NAD542" s="412"/>
      <c r="NAE542" s="412"/>
      <c r="NAF542" s="412"/>
      <c r="NAG542" s="412"/>
      <c r="NAH542" s="412"/>
      <c r="NAI542" s="412"/>
      <c r="NAJ542" s="412"/>
      <c r="NAK542" s="412"/>
      <c r="NAL542" s="412"/>
      <c r="NAM542" s="412"/>
      <c r="NAN542" s="412"/>
      <c r="NAO542" s="412"/>
      <c r="NAP542" s="412"/>
      <c r="NAQ542" s="412"/>
      <c r="NAR542" s="412"/>
      <c r="NAS542" s="412"/>
      <c r="NAT542" s="412"/>
      <c r="NAU542" s="412"/>
      <c r="NAV542" s="412"/>
      <c r="NAW542" s="412"/>
      <c r="NAX542" s="412"/>
      <c r="NAY542" s="412"/>
      <c r="NAZ542" s="412"/>
      <c r="NBA542" s="412"/>
      <c r="NBB542" s="412"/>
      <c r="NBC542" s="412"/>
      <c r="NBD542" s="412"/>
      <c r="NBE542" s="412"/>
      <c r="NBF542" s="412"/>
      <c r="NBG542" s="412"/>
      <c r="NBH542" s="412"/>
      <c r="NBI542" s="412"/>
      <c r="NBJ542" s="413"/>
      <c r="NBK542" s="413"/>
      <c r="NBL542" s="413"/>
      <c r="NBM542" s="413"/>
      <c r="NBN542" s="413"/>
      <c r="NBO542" s="413"/>
      <c r="NBP542" s="413"/>
      <c r="NBQ542" s="413"/>
      <c r="NBR542" s="413"/>
      <c r="NBS542" s="413"/>
      <c r="NBT542" s="413"/>
      <c r="NBU542" s="413"/>
      <c r="NBV542" s="413"/>
      <c r="NBW542" s="413"/>
      <c r="NBX542" s="413"/>
      <c r="NBY542" s="413"/>
      <c r="NBZ542" s="413"/>
      <c r="NCA542" s="413"/>
      <c r="NCB542" s="413"/>
      <c r="NCC542" s="413"/>
      <c r="NCD542" s="413"/>
      <c r="NCE542" s="413"/>
      <c r="NCF542" s="413"/>
      <c r="NCG542" s="413"/>
      <c r="NCH542" s="414"/>
      <c r="NCI542" s="414"/>
      <c r="NCJ542" s="414"/>
      <c r="NCK542" s="414"/>
      <c r="NCL542" s="414"/>
      <c r="NCM542" s="413"/>
      <c r="NCN542" s="413"/>
      <c r="NCO542" s="414"/>
      <c r="NCP542" s="414"/>
      <c r="NCQ542" s="413"/>
      <c r="NCR542" s="413"/>
      <c r="NCS542" s="414"/>
      <c r="NCT542" s="414"/>
      <c r="NCU542" s="413"/>
      <c r="NCV542" s="413"/>
      <c r="NCW542" s="413"/>
      <c r="NCX542" s="413"/>
      <c r="NCY542" s="413"/>
      <c r="NCZ542" s="413"/>
      <c r="NDA542" s="413"/>
      <c r="NDB542" s="414"/>
      <c r="NDC542" s="414"/>
      <c r="NDD542" s="413"/>
      <c r="NDE542" s="413"/>
      <c r="NDF542" s="414"/>
      <c r="NDG542" s="414"/>
      <c r="NDH542" s="413"/>
      <c r="NDI542" s="413"/>
      <c r="NDJ542" s="413"/>
      <c r="NDK542" s="413"/>
      <c r="NDL542" s="413"/>
      <c r="NDM542" s="407"/>
      <c r="NDN542" s="439"/>
      <c r="NDO542" s="413"/>
      <c r="NDP542" s="413"/>
      <c r="NDQ542" s="413"/>
      <c r="NDR542" s="413"/>
      <c r="NDS542" s="413"/>
      <c r="NDT542" s="413"/>
      <c r="NDU542" s="413"/>
      <c r="NDV542" s="412"/>
      <c r="NDW542" s="412"/>
      <c r="NDX542" s="412"/>
      <c r="NDY542" s="412"/>
      <c r="NDZ542" s="412"/>
      <c r="NEA542" s="412"/>
      <c r="NEB542" s="412"/>
      <c r="NEC542" s="412"/>
      <c r="NED542" s="412"/>
      <c r="NEE542" s="412"/>
      <c r="NEF542" s="412"/>
      <c r="NEG542" s="412"/>
      <c r="NEH542" s="412"/>
      <c r="NEI542" s="412"/>
      <c r="NEJ542" s="412"/>
      <c r="NEK542" s="412"/>
      <c r="NEL542" s="412"/>
      <c r="NEM542" s="412"/>
      <c r="NEN542" s="412"/>
      <c r="NEO542" s="412"/>
      <c r="NEP542" s="412"/>
      <c r="NEQ542" s="412"/>
      <c r="NER542" s="412"/>
      <c r="NES542" s="412"/>
      <c r="NET542" s="412"/>
      <c r="NEU542" s="412"/>
      <c r="NEV542" s="412"/>
      <c r="NEW542" s="412"/>
      <c r="NEX542" s="412"/>
      <c r="NEY542" s="412"/>
      <c r="NEZ542" s="412"/>
      <c r="NFA542" s="412"/>
      <c r="NFB542" s="412"/>
      <c r="NFC542" s="412"/>
      <c r="NFD542" s="412"/>
      <c r="NFE542" s="412"/>
      <c r="NFF542" s="412"/>
      <c r="NFG542" s="412"/>
      <c r="NFH542" s="412"/>
      <c r="NFI542" s="412"/>
      <c r="NFJ542" s="412"/>
      <c r="NFK542" s="412"/>
      <c r="NFL542" s="412"/>
      <c r="NFM542" s="412"/>
      <c r="NFN542" s="413"/>
      <c r="NFO542" s="413"/>
      <c r="NFP542" s="413"/>
      <c r="NFQ542" s="413"/>
      <c r="NFR542" s="413"/>
      <c r="NFS542" s="413"/>
      <c r="NFT542" s="413"/>
      <c r="NFU542" s="413"/>
      <c r="NFV542" s="413"/>
      <c r="NFW542" s="413"/>
      <c r="NFX542" s="413"/>
      <c r="NFY542" s="413"/>
      <c r="NFZ542" s="413"/>
      <c r="NGA542" s="413"/>
      <c r="NGB542" s="413"/>
      <c r="NGC542" s="413"/>
      <c r="NGD542" s="413"/>
      <c r="NGE542" s="413"/>
      <c r="NGF542" s="413"/>
      <c r="NGG542" s="413"/>
      <c r="NGH542" s="413"/>
      <c r="NGI542" s="413"/>
      <c r="NGJ542" s="413"/>
      <c r="NGK542" s="413"/>
      <c r="NGL542" s="414"/>
      <c r="NGM542" s="414"/>
      <c r="NGN542" s="414"/>
      <c r="NGO542" s="414"/>
      <c r="NGP542" s="414"/>
      <c r="NGQ542" s="413"/>
      <c r="NGR542" s="413"/>
      <c r="NGS542" s="414"/>
      <c r="NGT542" s="414"/>
      <c r="NGU542" s="413"/>
      <c r="NGV542" s="413"/>
      <c r="NGW542" s="414"/>
      <c r="NGX542" s="414"/>
      <c r="NGY542" s="413"/>
      <c r="NGZ542" s="413"/>
      <c r="NHA542" s="413"/>
      <c r="NHB542" s="413"/>
      <c r="NHC542" s="413"/>
      <c r="NHD542" s="413"/>
      <c r="NHE542" s="413"/>
      <c r="NHF542" s="414"/>
      <c r="NHG542" s="414"/>
      <c r="NHH542" s="413"/>
      <c r="NHI542" s="413"/>
      <c r="NHJ542" s="414"/>
      <c r="NHK542" s="414"/>
      <c r="NHL542" s="413"/>
      <c r="NHM542" s="413"/>
      <c r="NHN542" s="413"/>
      <c r="NHO542" s="413"/>
      <c r="NHP542" s="413"/>
      <c r="NHQ542" s="407"/>
      <c r="NHR542" s="439"/>
      <c r="NHS542" s="413"/>
      <c r="NHT542" s="413"/>
      <c r="NHU542" s="413"/>
      <c r="NHV542" s="413"/>
      <c r="NHW542" s="413"/>
      <c r="NHX542" s="413"/>
      <c r="NHY542" s="413"/>
      <c r="NHZ542" s="412"/>
      <c r="NIA542" s="412"/>
      <c r="NIB542" s="412"/>
      <c r="NIC542" s="412"/>
      <c r="NID542" s="412"/>
      <c r="NIE542" s="412"/>
      <c r="NIF542" s="412"/>
      <c r="NIG542" s="412"/>
      <c r="NIH542" s="412"/>
      <c r="NII542" s="412"/>
      <c r="NIJ542" s="412"/>
      <c r="NIK542" s="412"/>
      <c r="NIL542" s="412"/>
      <c r="NIM542" s="412"/>
      <c r="NIN542" s="412"/>
      <c r="NIO542" s="412"/>
      <c r="NIP542" s="412"/>
      <c r="NIQ542" s="412"/>
      <c r="NIR542" s="412"/>
      <c r="NIS542" s="412"/>
      <c r="NIT542" s="412"/>
      <c r="NIU542" s="412"/>
      <c r="NIV542" s="412"/>
      <c r="NIW542" s="412"/>
      <c r="NIX542" s="412"/>
      <c r="NIY542" s="412"/>
      <c r="NIZ542" s="412"/>
      <c r="NJA542" s="412"/>
      <c r="NJB542" s="412"/>
      <c r="NJC542" s="412"/>
      <c r="NJD542" s="412"/>
      <c r="NJE542" s="412"/>
      <c r="NJF542" s="412"/>
      <c r="NJG542" s="412"/>
      <c r="NJH542" s="412"/>
      <c r="NJI542" s="412"/>
      <c r="NJJ542" s="412"/>
      <c r="NJK542" s="412"/>
      <c r="NJL542" s="412"/>
      <c r="NJM542" s="412"/>
      <c r="NJN542" s="412"/>
      <c r="NJO542" s="412"/>
      <c r="NJP542" s="412"/>
      <c r="NJQ542" s="412"/>
      <c r="NJR542" s="413"/>
      <c r="NJS542" s="413"/>
      <c r="NJT542" s="413"/>
      <c r="NJU542" s="413"/>
      <c r="NJV542" s="413"/>
      <c r="NJW542" s="413"/>
      <c r="NJX542" s="413"/>
      <c r="NJY542" s="413"/>
      <c r="NJZ542" s="413"/>
      <c r="NKA542" s="413"/>
      <c r="NKB542" s="413"/>
      <c r="NKC542" s="413"/>
      <c r="NKD542" s="413"/>
      <c r="NKE542" s="413"/>
      <c r="NKF542" s="413"/>
      <c r="NKG542" s="413"/>
      <c r="NKH542" s="413"/>
      <c r="NKI542" s="413"/>
      <c r="NKJ542" s="413"/>
      <c r="NKK542" s="413"/>
      <c r="NKL542" s="413"/>
      <c r="NKM542" s="413"/>
      <c r="NKN542" s="413"/>
      <c r="NKO542" s="413"/>
      <c r="NKP542" s="414"/>
      <c r="NKQ542" s="414"/>
      <c r="NKR542" s="414"/>
      <c r="NKS542" s="414"/>
      <c r="NKT542" s="414"/>
      <c r="NKU542" s="413"/>
      <c r="NKV542" s="413"/>
      <c r="NKW542" s="414"/>
      <c r="NKX542" s="414"/>
      <c r="NKY542" s="413"/>
      <c r="NKZ542" s="413"/>
      <c r="NLA542" s="414"/>
      <c r="NLB542" s="414"/>
      <c r="NLC542" s="413"/>
      <c r="NLD542" s="413"/>
      <c r="NLE542" s="413"/>
      <c r="NLF542" s="413"/>
      <c r="NLG542" s="413"/>
      <c r="NLH542" s="413"/>
      <c r="NLI542" s="413"/>
      <c r="NLJ542" s="414"/>
      <c r="NLK542" s="414"/>
      <c r="NLL542" s="413"/>
      <c r="NLM542" s="413"/>
      <c r="NLN542" s="414"/>
      <c r="NLO542" s="414"/>
      <c r="NLP542" s="413"/>
      <c r="NLQ542" s="413"/>
      <c r="NLR542" s="413"/>
      <c r="NLS542" s="413"/>
      <c r="NLT542" s="413"/>
      <c r="NLU542" s="407"/>
      <c r="NLV542" s="439"/>
      <c r="NLW542" s="413"/>
      <c r="NLX542" s="413"/>
      <c r="NLY542" s="413"/>
      <c r="NLZ542" s="413"/>
      <c r="NMA542" s="413"/>
      <c r="NMB542" s="413"/>
      <c r="NMC542" s="413"/>
      <c r="NMD542" s="412"/>
      <c r="NME542" s="412"/>
      <c r="NMF542" s="412"/>
      <c r="NMG542" s="412"/>
      <c r="NMH542" s="412"/>
      <c r="NMI542" s="412"/>
      <c r="NMJ542" s="412"/>
      <c r="NMK542" s="412"/>
      <c r="NML542" s="412"/>
      <c r="NMM542" s="412"/>
      <c r="NMN542" s="412"/>
      <c r="NMO542" s="412"/>
      <c r="NMP542" s="412"/>
      <c r="NMQ542" s="412"/>
      <c r="NMR542" s="412"/>
      <c r="NMS542" s="412"/>
      <c r="NMT542" s="412"/>
      <c r="NMU542" s="412"/>
      <c r="NMV542" s="412"/>
      <c r="NMW542" s="412"/>
      <c r="NMX542" s="412"/>
      <c r="NMY542" s="412"/>
      <c r="NMZ542" s="412"/>
      <c r="NNA542" s="412"/>
      <c r="NNB542" s="412"/>
      <c r="NNC542" s="412"/>
      <c r="NND542" s="412"/>
      <c r="NNE542" s="412"/>
      <c r="NNF542" s="412"/>
      <c r="NNG542" s="412"/>
      <c r="NNH542" s="412"/>
      <c r="NNI542" s="412"/>
      <c r="NNJ542" s="412"/>
      <c r="NNK542" s="412"/>
      <c r="NNL542" s="412"/>
      <c r="NNM542" s="412"/>
      <c r="NNN542" s="412"/>
      <c r="NNO542" s="412"/>
      <c r="NNP542" s="412"/>
      <c r="NNQ542" s="412"/>
      <c r="NNR542" s="412"/>
      <c r="NNS542" s="412"/>
      <c r="NNT542" s="412"/>
      <c r="NNU542" s="412"/>
      <c r="NNV542" s="413"/>
      <c r="NNW542" s="413"/>
      <c r="NNX542" s="413"/>
      <c r="NNY542" s="413"/>
      <c r="NNZ542" s="413"/>
      <c r="NOA542" s="413"/>
      <c r="NOB542" s="413"/>
      <c r="NOC542" s="413"/>
      <c r="NOD542" s="413"/>
      <c r="NOE542" s="413"/>
      <c r="NOF542" s="413"/>
      <c r="NOG542" s="413"/>
      <c r="NOH542" s="413"/>
      <c r="NOI542" s="413"/>
      <c r="NOJ542" s="413"/>
      <c r="NOK542" s="413"/>
      <c r="NOL542" s="413"/>
      <c r="NOM542" s="413"/>
      <c r="NON542" s="413"/>
      <c r="NOO542" s="413"/>
      <c r="NOP542" s="413"/>
      <c r="NOQ542" s="413"/>
      <c r="NOR542" s="413"/>
      <c r="NOS542" s="413"/>
      <c r="NOT542" s="414"/>
      <c r="NOU542" s="414"/>
      <c r="NOV542" s="414"/>
      <c r="NOW542" s="414"/>
      <c r="NOX542" s="414"/>
      <c r="NOY542" s="413"/>
      <c r="NOZ542" s="413"/>
      <c r="NPA542" s="414"/>
      <c r="NPB542" s="414"/>
      <c r="NPC542" s="413"/>
      <c r="NPD542" s="413"/>
      <c r="NPE542" s="414"/>
      <c r="NPF542" s="414"/>
      <c r="NPG542" s="413"/>
      <c r="NPH542" s="413"/>
      <c r="NPI542" s="413"/>
      <c r="NPJ542" s="413"/>
      <c r="NPK542" s="413"/>
      <c r="NPL542" s="413"/>
      <c r="NPM542" s="413"/>
      <c r="NPN542" s="414"/>
      <c r="NPO542" s="414"/>
      <c r="NPP542" s="413"/>
      <c r="NPQ542" s="413"/>
      <c r="NPR542" s="414"/>
      <c r="NPS542" s="414"/>
      <c r="NPT542" s="413"/>
      <c r="NPU542" s="413"/>
      <c r="NPV542" s="413"/>
      <c r="NPW542" s="413"/>
      <c r="NPX542" s="413"/>
      <c r="NPY542" s="407"/>
      <c r="NPZ542" s="439"/>
      <c r="NQA542" s="413"/>
      <c r="NQB542" s="413"/>
      <c r="NQC542" s="413"/>
      <c r="NQD542" s="413"/>
      <c r="NQE542" s="413"/>
      <c r="NQF542" s="413"/>
      <c r="NQG542" s="413"/>
      <c r="NQH542" s="412"/>
      <c r="NQI542" s="412"/>
      <c r="NQJ542" s="412"/>
      <c r="NQK542" s="412"/>
      <c r="NQL542" s="412"/>
      <c r="NQM542" s="412"/>
      <c r="NQN542" s="412"/>
      <c r="NQO542" s="412"/>
      <c r="NQP542" s="412"/>
      <c r="NQQ542" s="412"/>
      <c r="NQR542" s="412"/>
      <c r="NQS542" s="412"/>
      <c r="NQT542" s="412"/>
      <c r="NQU542" s="412"/>
      <c r="NQV542" s="412"/>
      <c r="NQW542" s="412"/>
      <c r="NQX542" s="412"/>
      <c r="NQY542" s="412"/>
      <c r="NQZ542" s="412"/>
      <c r="NRA542" s="412"/>
      <c r="NRB542" s="412"/>
      <c r="NRC542" s="412"/>
      <c r="NRD542" s="412"/>
      <c r="NRE542" s="412"/>
      <c r="NRF542" s="412"/>
      <c r="NRG542" s="412"/>
      <c r="NRH542" s="412"/>
      <c r="NRI542" s="412"/>
      <c r="NRJ542" s="412"/>
      <c r="NRK542" s="412"/>
      <c r="NRL542" s="412"/>
      <c r="NRM542" s="412"/>
      <c r="NRN542" s="412"/>
      <c r="NRO542" s="412"/>
      <c r="NRP542" s="412"/>
      <c r="NRQ542" s="412"/>
      <c r="NRR542" s="412"/>
      <c r="NRS542" s="412"/>
      <c r="NRT542" s="412"/>
      <c r="NRU542" s="412"/>
      <c r="NRV542" s="412"/>
      <c r="NRW542" s="412"/>
      <c r="NRX542" s="412"/>
      <c r="NRY542" s="412"/>
      <c r="NRZ542" s="413"/>
      <c r="NSA542" s="413"/>
      <c r="NSB542" s="413"/>
      <c r="NSC542" s="413"/>
      <c r="NSD542" s="413"/>
      <c r="NSE542" s="413"/>
      <c r="NSF542" s="413"/>
      <c r="NSG542" s="413"/>
      <c r="NSH542" s="413"/>
      <c r="NSI542" s="413"/>
      <c r="NSJ542" s="413"/>
      <c r="NSK542" s="413"/>
      <c r="NSL542" s="413"/>
      <c r="NSM542" s="413"/>
      <c r="NSN542" s="413"/>
      <c r="NSO542" s="413"/>
      <c r="NSP542" s="413"/>
      <c r="NSQ542" s="413"/>
      <c r="NSR542" s="413"/>
      <c r="NSS542" s="413"/>
      <c r="NST542" s="413"/>
      <c r="NSU542" s="413"/>
      <c r="NSV542" s="413"/>
      <c r="NSW542" s="413"/>
      <c r="NSX542" s="414"/>
      <c r="NSY542" s="414"/>
      <c r="NSZ542" s="414"/>
      <c r="NTA542" s="414"/>
      <c r="NTB542" s="414"/>
      <c r="NTC542" s="413"/>
      <c r="NTD542" s="413"/>
      <c r="NTE542" s="414"/>
      <c r="NTF542" s="414"/>
      <c r="NTG542" s="413"/>
      <c r="NTH542" s="413"/>
      <c r="NTI542" s="414"/>
      <c r="NTJ542" s="414"/>
      <c r="NTK542" s="413"/>
      <c r="NTL542" s="413"/>
      <c r="NTM542" s="413"/>
      <c r="NTN542" s="413"/>
      <c r="NTO542" s="413"/>
      <c r="NTP542" s="413"/>
      <c r="NTQ542" s="413"/>
      <c r="NTR542" s="414"/>
      <c r="NTS542" s="414"/>
      <c r="NTT542" s="413"/>
      <c r="NTU542" s="413"/>
      <c r="NTV542" s="414"/>
      <c r="NTW542" s="414"/>
      <c r="NTX542" s="413"/>
      <c r="NTY542" s="413"/>
      <c r="NTZ542" s="413"/>
      <c r="NUA542" s="413"/>
      <c r="NUB542" s="413"/>
      <c r="NUC542" s="407"/>
      <c r="NUD542" s="439"/>
      <c r="NUE542" s="413"/>
      <c r="NUF542" s="413"/>
      <c r="NUG542" s="413"/>
      <c r="NUH542" s="413"/>
      <c r="NUI542" s="413"/>
      <c r="NUJ542" s="413"/>
      <c r="NUK542" s="413"/>
      <c r="NUL542" s="412"/>
      <c r="NUM542" s="412"/>
      <c r="NUN542" s="412"/>
      <c r="NUO542" s="412"/>
      <c r="NUP542" s="412"/>
      <c r="NUQ542" s="412"/>
      <c r="NUR542" s="412"/>
      <c r="NUS542" s="412"/>
      <c r="NUT542" s="412"/>
      <c r="NUU542" s="412"/>
      <c r="NUV542" s="412"/>
      <c r="NUW542" s="412"/>
      <c r="NUX542" s="412"/>
      <c r="NUY542" s="412"/>
      <c r="NUZ542" s="412"/>
      <c r="NVA542" s="412"/>
      <c r="NVB542" s="412"/>
      <c r="NVC542" s="412"/>
      <c r="NVD542" s="412"/>
      <c r="NVE542" s="412"/>
      <c r="NVF542" s="412"/>
      <c r="NVG542" s="412"/>
      <c r="NVH542" s="412"/>
      <c r="NVI542" s="412"/>
      <c r="NVJ542" s="412"/>
      <c r="NVK542" s="412"/>
      <c r="NVL542" s="412"/>
      <c r="NVM542" s="412"/>
      <c r="NVN542" s="412"/>
      <c r="NVO542" s="412"/>
      <c r="NVP542" s="412"/>
      <c r="NVQ542" s="412"/>
      <c r="NVR542" s="412"/>
      <c r="NVS542" s="412"/>
      <c r="NVT542" s="412"/>
      <c r="NVU542" s="412"/>
      <c r="NVV542" s="412"/>
      <c r="NVW542" s="412"/>
      <c r="NVX542" s="412"/>
      <c r="NVY542" s="412"/>
      <c r="NVZ542" s="412"/>
      <c r="NWA542" s="412"/>
      <c r="NWB542" s="412"/>
      <c r="NWC542" s="412"/>
      <c r="NWD542" s="413"/>
      <c r="NWE542" s="413"/>
      <c r="NWF542" s="413"/>
      <c r="NWG542" s="413"/>
      <c r="NWH542" s="413"/>
      <c r="NWI542" s="413"/>
      <c r="NWJ542" s="413"/>
      <c r="NWK542" s="413"/>
      <c r="NWL542" s="413"/>
      <c r="NWM542" s="413"/>
      <c r="NWN542" s="413"/>
      <c r="NWO542" s="413"/>
      <c r="NWP542" s="413"/>
      <c r="NWQ542" s="413"/>
      <c r="NWR542" s="413"/>
      <c r="NWS542" s="413"/>
      <c r="NWT542" s="413"/>
      <c r="NWU542" s="413"/>
      <c r="NWV542" s="413"/>
      <c r="NWW542" s="413"/>
      <c r="NWX542" s="413"/>
      <c r="NWY542" s="413"/>
      <c r="NWZ542" s="413"/>
      <c r="NXA542" s="413"/>
      <c r="NXB542" s="414"/>
      <c r="NXC542" s="414"/>
      <c r="NXD542" s="414"/>
      <c r="NXE542" s="414"/>
      <c r="NXF542" s="414"/>
      <c r="NXG542" s="413"/>
      <c r="NXH542" s="413"/>
      <c r="NXI542" s="414"/>
      <c r="NXJ542" s="414"/>
      <c r="NXK542" s="413"/>
      <c r="NXL542" s="413"/>
      <c r="NXM542" s="414"/>
      <c r="NXN542" s="414"/>
      <c r="NXO542" s="413"/>
      <c r="NXP542" s="413"/>
      <c r="NXQ542" s="413"/>
      <c r="NXR542" s="413"/>
      <c r="NXS542" s="413"/>
      <c r="NXT542" s="413"/>
      <c r="NXU542" s="413"/>
      <c r="NXV542" s="414"/>
      <c r="NXW542" s="414"/>
      <c r="NXX542" s="413"/>
      <c r="NXY542" s="413"/>
      <c r="NXZ542" s="414"/>
      <c r="NYA542" s="414"/>
      <c r="NYB542" s="413"/>
      <c r="NYC542" s="413"/>
      <c r="NYD542" s="413"/>
      <c r="NYE542" s="413"/>
      <c r="NYF542" s="413"/>
      <c r="NYG542" s="407"/>
      <c r="NYH542" s="439"/>
      <c r="NYI542" s="413"/>
      <c r="NYJ542" s="413"/>
      <c r="NYK542" s="413"/>
      <c r="NYL542" s="413"/>
      <c r="NYM542" s="413"/>
      <c r="NYN542" s="413"/>
      <c r="NYO542" s="413"/>
      <c r="NYP542" s="412"/>
      <c r="NYQ542" s="412"/>
      <c r="NYR542" s="412"/>
      <c r="NYS542" s="412"/>
      <c r="NYT542" s="412"/>
      <c r="NYU542" s="412"/>
      <c r="NYV542" s="412"/>
      <c r="NYW542" s="412"/>
      <c r="NYX542" s="412"/>
      <c r="NYY542" s="412"/>
      <c r="NYZ542" s="412"/>
      <c r="NZA542" s="412"/>
      <c r="NZB542" s="412"/>
      <c r="NZC542" s="412"/>
      <c r="NZD542" s="412"/>
      <c r="NZE542" s="412"/>
      <c r="NZF542" s="412"/>
      <c r="NZG542" s="412"/>
      <c r="NZH542" s="412"/>
      <c r="NZI542" s="412"/>
      <c r="NZJ542" s="412"/>
      <c r="NZK542" s="412"/>
      <c r="NZL542" s="412"/>
      <c r="NZM542" s="412"/>
      <c r="NZN542" s="412"/>
      <c r="NZO542" s="412"/>
      <c r="NZP542" s="412"/>
      <c r="NZQ542" s="412"/>
      <c r="NZR542" s="412"/>
      <c r="NZS542" s="412"/>
      <c r="NZT542" s="412"/>
      <c r="NZU542" s="412"/>
      <c r="NZV542" s="412"/>
      <c r="NZW542" s="412"/>
      <c r="NZX542" s="412"/>
      <c r="NZY542" s="412"/>
      <c r="NZZ542" s="412"/>
      <c r="OAA542" s="412"/>
      <c r="OAB542" s="412"/>
      <c r="OAC542" s="412"/>
      <c r="OAD542" s="412"/>
      <c r="OAE542" s="412"/>
      <c r="OAF542" s="412"/>
      <c r="OAG542" s="412"/>
      <c r="OAH542" s="413"/>
      <c r="OAI542" s="413"/>
      <c r="OAJ542" s="413"/>
      <c r="OAK542" s="413"/>
      <c r="OAL542" s="413"/>
      <c r="OAM542" s="413"/>
      <c r="OAN542" s="413"/>
      <c r="OAO542" s="413"/>
      <c r="OAP542" s="413"/>
      <c r="OAQ542" s="413"/>
      <c r="OAR542" s="413"/>
      <c r="OAS542" s="413"/>
      <c r="OAT542" s="413"/>
      <c r="OAU542" s="413"/>
      <c r="OAV542" s="413"/>
      <c r="OAW542" s="413"/>
      <c r="OAX542" s="413"/>
      <c r="OAY542" s="413"/>
      <c r="OAZ542" s="413"/>
      <c r="OBA542" s="413"/>
      <c r="OBB542" s="413"/>
      <c r="OBC542" s="413"/>
      <c r="OBD542" s="413"/>
      <c r="OBE542" s="413"/>
      <c r="OBF542" s="414"/>
      <c r="OBG542" s="414"/>
      <c r="OBH542" s="414"/>
      <c r="OBI542" s="414"/>
      <c r="OBJ542" s="414"/>
      <c r="OBK542" s="413"/>
      <c r="OBL542" s="413"/>
      <c r="OBM542" s="414"/>
      <c r="OBN542" s="414"/>
      <c r="OBO542" s="413"/>
      <c r="OBP542" s="413"/>
      <c r="OBQ542" s="414"/>
      <c r="OBR542" s="414"/>
      <c r="OBS542" s="413"/>
      <c r="OBT542" s="413"/>
      <c r="OBU542" s="413"/>
      <c r="OBV542" s="413"/>
      <c r="OBW542" s="413"/>
      <c r="OBX542" s="413"/>
      <c r="OBY542" s="413"/>
      <c r="OBZ542" s="414"/>
      <c r="OCA542" s="414"/>
      <c r="OCB542" s="413"/>
      <c r="OCC542" s="413"/>
      <c r="OCD542" s="414"/>
      <c r="OCE542" s="414"/>
      <c r="OCF542" s="413"/>
      <c r="OCG542" s="413"/>
      <c r="OCH542" s="413"/>
      <c r="OCI542" s="413"/>
      <c r="OCJ542" s="413"/>
      <c r="OCK542" s="407"/>
      <c r="OCL542" s="439"/>
      <c r="OCM542" s="413"/>
      <c r="OCN542" s="413"/>
      <c r="OCO542" s="413"/>
      <c r="OCP542" s="413"/>
      <c r="OCQ542" s="413"/>
      <c r="OCR542" s="413"/>
      <c r="OCS542" s="413"/>
      <c r="OCT542" s="412"/>
      <c r="OCU542" s="412"/>
      <c r="OCV542" s="412"/>
      <c r="OCW542" s="412"/>
      <c r="OCX542" s="412"/>
      <c r="OCY542" s="412"/>
      <c r="OCZ542" s="412"/>
      <c r="ODA542" s="412"/>
      <c r="ODB542" s="412"/>
      <c r="ODC542" s="412"/>
      <c r="ODD542" s="412"/>
      <c r="ODE542" s="412"/>
      <c r="ODF542" s="412"/>
      <c r="ODG542" s="412"/>
      <c r="ODH542" s="412"/>
      <c r="ODI542" s="412"/>
      <c r="ODJ542" s="412"/>
      <c r="ODK542" s="412"/>
      <c r="ODL542" s="412"/>
      <c r="ODM542" s="412"/>
      <c r="ODN542" s="412"/>
      <c r="ODO542" s="412"/>
      <c r="ODP542" s="412"/>
      <c r="ODQ542" s="412"/>
      <c r="ODR542" s="412"/>
      <c r="ODS542" s="412"/>
      <c r="ODT542" s="412"/>
      <c r="ODU542" s="412"/>
      <c r="ODV542" s="412"/>
      <c r="ODW542" s="412"/>
      <c r="ODX542" s="412"/>
      <c r="ODY542" s="412"/>
      <c r="ODZ542" s="412"/>
      <c r="OEA542" s="412"/>
      <c r="OEB542" s="412"/>
      <c r="OEC542" s="412"/>
      <c r="OED542" s="412"/>
      <c r="OEE542" s="412"/>
      <c r="OEF542" s="412"/>
      <c r="OEG542" s="412"/>
      <c r="OEH542" s="412"/>
      <c r="OEI542" s="412"/>
      <c r="OEJ542" s="412"/>
      <c r="OEK542" s="412"/>
      <c r="OEL542" s="413"/>
      <c r="OEM542" s="413"/>
      <c r="OEN542" s="413"/>
      <c r="OEO542" s="413"/>
      <c r="OEP542" s="413"/>
      <c r="OEQ542" s="413"/>
      <c r="OER542" s="413"/>
      <c r="OES542" s="413"/>
      <c r="OET542" s="413"/>
      <c r="OEU542" s="413"/>
      <c r="OEV542" s="413"/>
      <c r="OEW542" s="413"/>
      <c r="OEX542" s="413"/>
      <c r="OEY542" s="413"/>
      <c r="OEZ542" s="413"/>
      <c r="OFA542" s="413"/>
      <c r="OFB542" s="413"/>
      <c r="OFC542" s="413"/>
      <c r="OFD542" s="413"/>
      <c r="OFE542" s="413"/>
      <c r="OFF542" s="413"/>
      <c r="OFG542" s="413"/>
      <c r="OFH542" s="413"/>
      <c r="OFI542" s="413"/>
      <c r="OFJ542" s="414"/>
      <c r="OFK542" s="414"/>
      <c r="OFL542" s="414"/>
      <c r="OFM542" s="414"/>
      <c r="OFN542" s="414"/>
      <c r="OFO542" s="413"/>
      <c r="OFP542" s="413"/>
      <c r="OFQ542" s="414"/>
      <c r="OFR542" s="414"/>
      <c r="OFS542" s="413"/>
      <c r="OFT542" s="413"/>
      <c r="OFU542" s="414"/>
      <c r="OFV542" s="414"/>
      <c r="OFW542" s="413"/>
      <c r="OFX542" s="413"/>
      <c r="OFY542" s="413"/>
      <c r="OFZ542" s="413"/>
      <c r="OGA542" s="413"/>
      <c r="OGB542" s="413"/>
      <c r="OGC542" s="413"/>
      <c r="OGD542" s="414"/>
      <c r="OGE542" s="414"/>
      <c r="OGF542" s="413"/>
      <c r="OGG542" s="413"/>
      <c r="OGH542" s="414"/>
      <c r="OGI542" s="414"/>
      <c r="OGJ542" s="413"/>
      <c r="OGK542" s="413"/>
      <c r="OGL542" s="413"/>
      <c r="OGM542" s="413"/>
      <c r="OGN542" s="413"/>
      <c r="OGO542" s="407"/>
      <c r="OGP542" s="439"/>
      <c r="OGQ542" s="413"/>
      <c r="OGR542" s="413"/>
      <c r="OGS542" s="413"/>
      <c r="OGT542" s="413"/>
      <c r="OGU542" s="413"/>
      <c r="OGV542" s="413"/>
      <c r="OGW542" s="413"/>
      <c r="OGX542" s="412"/>
      <c r="OGY542" s="412"/>
      <c r="OGZ542" s="412"/>
      <c r="OHA542" s="412"/>
      <c r="OHB542" s="412"/>
      <c r="OHC542" s="412"/>
      <c r="OHD542" s="412"/>
      <c r="OHE542" s="412"/>
      <c r="OHF542" s="412"/>
      <c r="OHG542" s="412"/>
      <c r="OHH542" s="412"/>
      <c r="OHI542" s="412"/>
      <c r="OHJ542" s="412"/>
      <c r="OHK542" s="412"/>
      <c r="OHL542" s="412"/>
      <c r="OHM542" s="412"/>
      <c r="OHN542" s="412"/>
      <c r="OHO542" s="412"/>
      <c r="OHP542" s="412"/>
      <c r="OHQ542" s="412"/>
      <c r="OHR542" s="412"/>
      <c r="OHS542" s="412"/>
      <c r="OHT542" s="412"/>
      <c r="OHU542" s="412"/>
      <c r="OHV542" s="412"/>
      <c r="OHW542" s="412"/>
      <c r="OHX542" s="412"/>
      <c r="OHY542" s="412"/>
      <c r="OHZ542" s="412"/>
      <c r="OIA542" s="412"/>
      <c r="OIB542" s="412"/>
      <c r="OIC542" s="412"/>
      <c r="OID542" s="412"/>
      <c r="OIE542" s="412"/>
      <c r="OIF542" s="412"/>
      <c r="OIG542" s="412"/>
      <c r="OIH542" s="412"/>
      <c r="OII542" s="412"/>
      <c r="OIJ542" s="412"/>
      <c r="OIK542" s="412"/>
      <c r="OIL542" s="412"/>
      <c r="OIM542" s="412"/>
      <c r="OIN542" s="412"/>
      <c r="OIO542" s="412"/>
      <c r="OIP542" s="413"/>
      <c r="OIQ542" s="413"/>
      <c r="OIR542" s="413"/>
      <c r="OIS542" s="413"/>
      <c r="OIT542" s="413"/>
      <c r="OIU542" s="413"/>
      <c r="OIV542" s="413"/>
      <c r="OIW542" s="413"/>
      <c r="OIX542" s="413"/>
      <c r="OIY542" s="413"/>
      <c r="OIZ542" s="413"/>
      <c r="OJA542" s="413"/>
      <c r="OJB542" s="413"/>
      <c r="OJC542" s="413"/>
      <c r="OJD542" s="413"/>
      <c r="OJE542" s="413"/>
      <c r="OJF542" s="413"/>
      <c r="OJG542" s="413"/>
      <c r="OJH542" s="413"/>
      <c r="OJI542" s="413"/>
      <c r="OJJ542" s="413"/>
      <c r="OJK542" s="413"/>
      <c r="OJL542" s="413"/>
      <c r="OJM542" s="413"/>
      <c r="OJN542" s="414"/>
      <c r="OJO542" s="414"/>
      <c r="OJP542" s="414"/>
      <c r="OJQ542" s="414"/>
      <c r="OJR542" s="414"/>
      <c r="OJS542" s="413"/>
      <c r="OJT542" s="413"/>
      <c r="OJU542" s="414"/>
      <c r="OJV542" s="414"/>
      <c r="OJW542" s="413"/>
      <c r="OJX542" s="413"/>
      <c r="OJY542" s="414"/>
      <c r="OJZ542" s="414"/>
      <c r="OKA542" s="413"/>
      <c r="OKB542" s="413"/>
      <c r="OKC542" s="413"/>
      <c r="OKD542" s="413"/>
      <c r="OKE542" s="413"/>
      <c r="OKF542" s="413"/>
      <c r="OKG542" s="413"/>
      <c r="OKH542" s="414"/>
      <c r="OKI542" s="414"/>
      <c r="OKJ542" s="413"/>
      <c r="OKK542" s="413"/>
      <c r="OKL542" s="414"/>
      <c r="OKM542" s="414"/>
      <c r="OKN542" s="413"/>
      <c r="OKO542" s="413"/>
      <c r="OKP542" s="413"/>
      <c r="OKQ542" s="413"/>
      <c r="OKR542" s="413"/>
      <c r="OKS542" s="407"/>
      <c r="OKT542" s="439"/>
      <c r="OKU542" s="413"/>
      <c r="OKV542" s="413"/>
      <c r="OKW542" s="413"/>
      <c r="OKX542" s="413"/>
      <c r="OKY542" s="413"/>
      <c r="OKZ542" s="413"/>
      <c r="OLA542" s="413"/>
      <c r="OLB542" s="412"/>
      <c r="OLC542" s="412"/>
      <c r="OLD542" s="412"/>
      <c r="OLE542" s="412"/>
      <c r="OLF542" s="412"/>
      <c r="OLG542" s="412"/>
      <c r="OLH542" s="412"/>
      <c r="OLI542" s="412"/>
      <c r="OLJ542" s="412"/>
      <c r="OLK542" s="412"/>
      <c r="OLL542" s="412"/>
      <c r="OLM542" s="412"/>
      <c r="OLN542" s="412"/>
      <c r="OLO542" s="412"/>
      <c r="OLP542" s="412"/>
      <c r="OLQ542" s="412"/>
      <c r="OLR542" s="412"/>
      <c r="OLS542" s="412"/>
      <c r="OLT542" s="412"/>
      <c r="OLU542" s="412"/>
      <c r="OLV542" s="412"/>
      <c r="OLW542" s="412"/>
      <c r="OLX542" s="412"/>
      <c r="OLY542" s="412"/>
      <c r="OLZ542" s="412"/>
      <c r="OMA542" s="412"/>
      <c r="OMB542" s="412"/>
      <c r="OMC542" s="412"/>
      <c r="OMD542" s="412"/>
      <c r="OME542" s="412"/>
      <c r="OMF542" s="412"/>
      <c r="OMG542" s="412"/>
      <c r="OMH542" s="412"/>
      <c r="OMI542" s="412"/>
      <c r="OMJ542" s="412"/>
      <c r="OMK542" s="412"/>
      <c r="OML542" s="412"/>
      <c r="OMM542" s="412"/>
      <c r="OMN542" s="412"/>
      <c r="OMO542" s="412"/>
      <c r="OMP542" s="412"/>
      <c r="OMQ542" s="412"/>
      <c r="OMR542" s="412"/>
      <c r="OMS542" s="412"/>
      <c r="OMT542" s="413"/>
      <c r="OMU542" s="413"/>
      <c r="OMV542" s="413"/>
      <c r="OMW542" s="413"/>
      <c r="OMX542" s="413"/>
      <c r="OMY542" s="413"/>
      <c r="OMZ542" s="413"/>
      <c r="ONA542" s="413"/>
      <c r="ONB542" s="413"/>
      <c r="ONC542" s="413"/>
      <c r="OND542" s="413"/>
      <c r="ONE542" s="413"/>
      <c r="ONF542" s="413"/>
      <c r="ONG542" s="413"/>
      <c r="ONH542" s="413"/>
      <c r="ONI542" s="413"/>
      <c r="ONJ542" s="413"/>
      <c r="ONK542" s="413"/>
      <c r="ONL542" s="413"/>
      <c r="ONM542" s="413"/>
      <c r="ONN542" s="413"/>
      <c r="ONO542" s="413"/>
      <c r="ONP542" s="413"/>
      <c r="ONQ542" s="413"/>
      <c r="ONR542" s="414"/>
      <c r="ONS542" s="414"/>
      <c r="ONT542" s="414"/>
      <c r="ONU542" s="414"/>
      <c r="ONV542" s="414"/>
      <c r="ONW542" s="413"/>
      <c r="ONX542" s="413"/>
      <c r="ONY542" s="414"/>
      <c r="ONZ542" s="414"/>
      <c r="OOA542" s="413"/>
      <c r="OOB542" s="413"/>
      <c r="OOC542" s="414"/>
      <c r="OOD542" s="414"/>
      <c r="OOE542" s="413"/>
      <c r="OOF542" s="413"/>
      <c r="OOG542" s="413"/>
      <c r="OOH542" s="413"/>
      <c r="OOI542" s="413"/>
      <c r="OOJ542" s="413"/>
      <c r="OOK542" s="413"/>
      <c r="OOL542" s="414"/>
      <c r="OOM542" s="414"/>
      <c r="OON542" s="413"/>
      <c r="OOO542" s="413"/>
      <c r="OOP542" s="414"/>
      <c r="OOQ542" s="414"/>
      <c r="OOR542" s="413"/>
      <c r="OOS542" s="413"/>
      <c r="OOT542" s="413"/>
      <c r="OOU542" s="413"/>
      <c r="OOV542" s="413"/>
      <c r="OOW542" s="407"/>
      <c r="OOX542" s="439"/>
      <c r="OOY542" s="413"/>
      <c r="OOZ542" s="413"/>
      <c r="OPA542" s="413"/>
      <c r="OPB542" s="413"/>
      <c r="OPC542" s="413"/>
      <c r="OPD542" s="413"/>
      <c r="OPE542" s="413"/>
      <c r="OPF542" s="412"/>
      <c r="OPG542" s="412"/>
      <c r="OPH542" s="412"/>
      <c r="OPI542" s="412"/>
      <c r="OPJ542" s="412"/>
      <c r="OPK542" s="412"/>
      <c r="OPL542" s="412"/>
      <c r="OPM542" s="412"/>
      <c r="OPN542" s="412"/>
      <c r="OPO542" s="412"/>
      <c r="OPP542" s="412"/>
      <c r="OPQ542" s="412"/>
      <c r="OPR542" s="412"/>
      <c r="OPS542" s="412"/>
      <c r="OPT542" s="412"/>
      <c r="OPU542" s="412"/>
      <c r="OPV542" s="412"/>
      <c r="OPW542" s="412"/>
      <c r="OPX542" s="412"/>
      <c r="OPY542" s="412"/>
      <c r="OPZ542" s="412"/>
      <c r="OQA542" s="412"/>
      <c r="OQB542" s="412"/>
      <c r="OQC542" s="412"/>
      <c r="OQD542" s="412"/>
      <c r="OQE542" s="412"/>
      <c r="OQF542" s="412"/>
      <c r="OQG542" s="412"/>
      <c r="OQH542" s="412"/>
      <c r="OQI542" s="412"/>
      <c r="OQJ542" s="412"/>
      <c r="OQK542" s="412"/>
      <c r="OQL542" s="412"/>
      <c r="OQM542" s="412"/>
      <c r="OQN542" s="412"/>
      <c r="OQO542" s="412"/>
      <c r="OQP542" s="412"/>
      <c r="OQQ542" s="412"/>
      <c r="OQR542" s="412"/>
      <c r="OQS542" s="412"/>
      <c r="OQT542" s="412"/>
      <c r="OQU542" s="412"/>
      <c r="OQV542" s="412"/>
      <c r="OQW542" s="412"/>
      <c r="OQX542" s="413"/>
      <c r="OQY542" s="413"/>
      <c r="OQZ542" s="413"/>
      <c r="ORA542" s="413"/>
      <c r="ORB542" s="413"/>
      <c r="ORC542" s="413"/>
      <c r="ORD542" s="413"/>
      <c r="ORE542" s="413"/>
      <c r="ORF542" s="413"/>
      <c r="ORG542" s="413"/>
      <c r="ORH542" s="413"/>
      <c r="ORI542" s="413"/>
      <c r="ORJ542" s="413"/>
      <c r="ORK542" s="413"/>
      <c r="ORL542" s="413"/>
      <c r="ORM542" s="413"/>
      <c r="ORN542" s="413"/>
      <c r="ORO542" s="413"/>
      <c r="ORP542" s="413"/>
      <c r="ORQ542" s="413"/>
      <c r="ORR542" s="413"/>
      <c r="ORS542" s="413"/>
      <c r="ORT542" s="413"/>
      <c r="ORU542" s="413"/>
      <c r="ORV542" s="414"/>
      <c r="ORW542" s="414"/>
      <c r="ORX542" s="414"/>
      <c r="ORY542" s="414"/>
      <c r="ORZ542" s="414"/>
      <c r="OSA542" s="413"/>
      <c r="OSB542" s="413"/>
      <c r="OSC542" s="414"/>
      <c r="OSD542" s="414"/>
      <c r="OSE542" s="413"/>
      <c r="OSF542" s="413"/>
      <c r="OSG542" s="414"/>
      <c r="OSH542" s="414"/>
      <c r="OSI542" s="413"/>
      <c r="OSJ542" s="413"/>
      <c r="OSK542" s="413"/>
      <c r="OSL542" s="413"/>
      <c r="OSM542" s="413"/>
      <c r="OSN542" s="413"/>
      <c r="OSO542" s="413"/>
      <c r="OSP542" s="414"/>
      <c r="OSQ542" s="414"/>
      <c r="OSR542" s="413"/>
      <c r="OSS542" s="413"/>
      <c r="OST542" s="414"/>
      <c r="OSU542" s="414"/>
      <c r="OSV542" s="413"/>
      <c r="OSW542" s="413"/>
      <c r="OSX542" s="413"/>
      <c r="OSY542" s="413"/>
      <c r="OSZ542" s="413"/>
      <c r="OTA542" s="407"/>
      <c r="OTB542" s="439"/>
      <c r="OTC542" s="413"/>
      <c r="OTD542" s="413"/>
      <c r="OTE542" s="413"/>
      <c r="OTF542" s="413"/>
      <c r="OTG542" s="413"/>
      <c r="OTH542" s="413"/>
      <c r="OTI542" s="413"/>
      <c r="OTJ542" s="412"/>
      <c r="OTK542" s="412"/>
      <c r="OTL542" s="412"/>
      <c r="OTM542" s="412"/>
      <c r="OTN542" s="412"/>
      <c r="OTO542" s="412"/>
      <c r="OTP542" s="412"/>
      <c r="OTQ542" s="412"/>
      <c r="OTR542" s="412"/>
      <c r="OTS542" s="412"/>
      <c r="OTT542" s="412"/>
      <c r="OTU542" s="412"/>
      <c r="OTV542" s="412"/>
      <c r="OTW542" s="412"/>
      <c r="OTX542" s="412"/>
      <c r="OTY542" s="412"/>
      <c r="OTZ542" s="412"/>
      <c r="OUA542" s="412"/>
      <c r="OUB542" s="412"/>
      <c r="OUC542" s="412"/>
      <c r="OUD542" s="412"/>
      <c r="OUE542" s="412"/>
      <c r="OUF542" s="412"/>
      <c r="OUG542" s="412"/>
      <c r="OUH542" s="412"/>
      <c r="OUI542" s="412"/>
      <c r="OUJ542" s="412"/>
      <c r="OUK542" s="412"/>
      <c r="OUL542" s="412"/>
      <c r="OUM542" s="412"/>
      <c r="OUN542" s="412"/>
      <c r="OUO542" s="412"/>
      <c r="OUP542" s="412"/>
      <c r="OUQ542" s="412"/>
      <c r="OUR542" s="412"/>
      <c r="OUS542" s="412"/>
      <c r="OUT542" s="412"/>
      <c r="OUU542" s="412"/>
      <c r="OUV542" s="412"/>
      <c r="OUW542" s="412"/>
      <c r="OUX542" s="412"/>
      <c r="OUY542" s="412"/>
      <c r="OUZ542" s="412"/>
      <c r="OVA542" s="412"/>
      <c r="OVB542" s="413"/>
      <c r="OVC542" s="413"/>
      <c r="OVD542" s="413"/>
      <c r="OVE542" s="413"/>
      <c r="OVF542" s="413"/>
      <c r="OVG542" s="413"/>
      <c r="OVH542" s="413"/>
      <c r="OVI542" s="413"/>
      <c r="OVJ542" s="413"/>
      <c r="OVK542" s="413"/>
      <c r="OVL542" s="413"/>
      <c r="OVM542" s="413"/>
      <c r="OVN542" s="413"/>
      <c r="OVO542" s="413"/>
      <c r="OVP542" s="413"/>
      <c r="OVQ542" s="413"/>
      <c r="OVR542" s="413"/>
      <c r="OVS542" s="413"/>
      <c r="OVT542" s="413"/>
      <c r="OVU542" s="413"/>
      <c r="OVV542" s="413"/>
      <c r="OVW542" s="413"/>
      <c r="OVX542" s="413"/>
      <c r="OVY542" s="413"/>
      <c r="OVZ542" s="414"/>
      <c r="OWA542" s="414"/>
      <c r="OWB542" s="414"/>
      <c r="OWC542" s="414"/>
      <c r="OWD542" s="414"/>
      <c r="OWE542" s="413"/>
      <c r="OWF542" s="413"/>
      <c r="OWG542" s="414"/>
      <c r="OWH542" s="414"/>
      <c r="OWI542" s="413"/>
      <c r="OWJ542" s="413"/>
      <c r="OWK542" s="414"/>
      <c r="OWL542" s="414"/>
      <c r="OWM542" s="413"/>
      <c r="OWN542" s="413"/>
      <c r="OWO542" s="413"/>
      <c r="OWP542" s="413"/>
      <c r="OWQ542" s="413"/>
      <c r="OWR542" s="413"/>
      <c r="OWS542" s="413"/>
      <c r="OWT542" s="414"/>
      <c r="OWU542" s="414"/>
      <c r="OWV542" s="413"/>
      <c r="OWW542" s="413"/>
      <c r="OWX542" s="414"/>
      <c r="OWY542" s="414"/>
      <c r="OWZ542" s="413"/>
      <c r="OXA542" s="413"/>
      <c r="OXB542" s="413"/>
      <c r="OXC542" s="413"/>
      <c r="OXD542" s="413"/>
      <c r="OXE542" s="407"/>
      <c r="OXF542" s="439"/>
      <c r="OXG542" s="413"/>
      <c r="OXH542" s="413"/>
      <c r="OXI542" s="413"/>
      <c r="OXJ542" s="413"/>
      <c r="OXK542" s="413"/>
      <c r="OXL542" s="413"/>
      <c r="OXM542" s="413"/>
      <c r="OXN542" s="412"/>
      <c r="OXO542" s="412"/>
      <c r="OXP542" s="412"/>
      <c r="OXQ542" s="412"/>
      <c r="OXR542" s="412"/>
      <c r="OXS542" s="412"/>
      <c r="OXT542" s="412"/>
      <c r="OXU542" s="412"/>
      <c r="OXV542" s="412"/>
      <c r="OXW542" s="412"/>
      <c r="OXX542" s="412"/>
      <c r="OXY542" s="412"/>
      <c r="OXZ542" s="412"/>
      <c r="OYA542" s="412"/>
      <c r="OYB542" s="412"/>
      <c r="OYC542" s="412"/>
      <c r="OYD542" s="412"/>
      <c r="OYE542" s="412"/>
      <c r="OYF542" s="412"/>
      <c r="OYG542" s="412"/>
      <c r="OYH542" s="412"/>
      <c r="OYI542" s="412"/>
      <c r="OYJ542" s="412"/>
      <c r="OYK542" s="412"/>
      <c r="OYL542" s="412"/>
      <c r="OYM542" s="412"/>
      <c r="OYN542" s="412"/>
      <c r="OYO542" s="412"/>
      <c r="OYP542" s="412"/>
      <c r="OYQ542" s="412"/>
      <c r="OYR542" s="412"/>
      <c r="OYS542" s="412"/>
      <c r="OYT542" s="412"/>
      <c r="OYU542" s="412"/>
      <c r="OYV542" s="412"/>
      <c r="OYW542" s="412"/>
      <c r="OYX542" s="412"/>
      <c r="OYY542" s="412"/>
      <c r="OYZ542" s="412"/>
      <c r="OZA542" s="412"/>
      <c r="OZB542" s="412"/>
      <c r="OZC542" s="412"/>
      <c r="OZD542" s="412"/>
      <c r="OZE542" s="412"/>
      <c r="OZF542" s="413"/>
      <c r="OZG542" s="413"/>
      <c r="OZH542" s="413"/>
      <c r="OZI542" s="413"/>
      <c r="OZJ542" s="413"/>
      <c r="OZK542" s="413"/>
      <c r="OZL542" s="413"/>
      <c r="OZM542" s="413"/>
      <c r="OZN542" s="413"/>
      <c r="OZO542" s="413"/>
      <c r="OZP542" s="413"/>
      <c r="OZQ542" s="413"/>
      <c r="OZR542" s="413"/>
      <c r="OZS542" s="413"/>
      <c r="OZT542" s="413"/>
      <c r="OZU542" s="413"/>
      <c r="OZV542" s="413"/>
      <c r="OZW542" s="413"/>
      <c r="OZX542" s="413"/>
      <c r="OZY542" s="413"/>
      <c r="OZZ542" s="413"/>
      <c r="PAA542" s="413"/>
      <c r="PAB542" s="413"/>
      <c r="PAC542" s="413"/>
      <c r="PAD542" s="414"/>
      <c r="PAE542" s="414"/>
      <c r="PAF542" s="414"/>
      <c r="PAG542" s="414"/>
      <c r="PAH542" s="414"/>
      <c r="PAI542" s="413"/>
      <c r="PAJ542" s="413"/>
      <c r="PAK542" s="414"/>
      <c r="PAL542" s="414"/>
      <c r="PAM542" s="413"/>
      <c r="PAN542" s="413"/>
      <c r="PAO542" s="414"/>
      <c r="PAP542" s="414"/>
      <c r="PAQ542" s="413"/>
      <c r="PAR542" s="413"/>
      <c r="PAS542" s="413"/>
      <c r="PAT542" s="413"/>
      <c r="PAU542" s="413"/>
      <c r="PAV542" s="413"/>
      <c r="PAW542" s="413"/>
      <c r="PAX542" s="414"/>
      <c r="PAY542" s="414"/>
      <c r="PAZ542" s="413"/>
      <c r="PBA542" s="413"/>
      <c r="PBB542" s="414"/>
      <c r="PBC542" s="414"/>
      <c r="PBD542" s="413"/>
      <c r="PBE542" s="413"/>
      <c r="PBF542" s="413"/>
      <c r="PBG542" s="413"/>
      <c r="PBH542" s="413"/>
      <c r="PBI542" s="407"/>
      <c r="PBJ542" s="439"/>
      <c r="PBK542" s="413"/>
      <c r="PBL542" s="413"/>
      <c r="PBM542" s="413"/>
      <c r="PBN542" s="413"/>
      <c r="PBO542" s="413"/>
      <c r="PBP542" s="413"/>
      <c r="PBQ542" s="413"/>
      <c r="PBR542" s="412"/>
      <c r="PBS542" s="412"/>
      <c r="PBT542" s="412"/>
      <c r="PBU542" s="412"/>
      <c r="PBV542" s="412"/>
      <c r="PBW542" s="412"/>
      <c r="PBX542" s="412"/>
      <c r="PBY542" s="412"/>
      <c r="PBZ542" s="412"/>
      <c r="PCA542" s="412"/>
      <c r="PCB542" s="412"/>
      <c r="PCC542" s="412"/>
      <c r="PCD542" s="412"/>
      <c r="PCE542" s="412"/>
      <c r="PCF542" s="412"/>
      <c r="PCG542" s="412"/>
      <c r="PCH542" s="412"/>
      <c r="PCI542" s="412"/>
      <c r="PCJ542" s="412"/>
      <c r="PCK542" s="412"/>
      <c r="PCL542" s="412"/>
      <c r="PCM542" s="412"/>
      <c r="PCN542" s="412"/>
      <c r="PCO542" s="412"/>
      <c r="PCP542" s="412"/>
      <c r="PCQ542" s="412"/>
      <c r="PCR542" s="412"/>
      <c r="PCS542" s="412"/>
      <c r="PCT542" s="412"/>
      <c r="PCU542" s="412"/>
      <c r="PCV542" s="412"/>
      <c r="PCW542" s="412"/>
      <c r="PCX542" s="412"/>
      <c r="PCY542" s="412"/>
      <c r="PCZ542" s="412"/>
      <c r="PDA542" s="412"/>
      <c r="PDB542" s="412"/>
      <c r="PDC542" s="412"/>
      <c r="PDD542" s="412"/>
      <c r="PDE542" s="412"/>
      <c r="PDF542" s="412"/>
      <c r="PDG542" s="412"/>
      <c r="PDH542" s="412"/>
      <c r="PDI542" s="412"/>
      <c r="PDJ542" s="413"/>
      <c r="PDK542" s="413"/>
      <c r="PDL542" s="413"/>
      <c r="PDM542" s="413"/>
      <c r="PDN542" s="413"/>
      <c r="PDO542" s="413"/>
      <c r="PDP542" s="413"/>
      <c r="PDQ542" s="413"/>
      <c r="PDR542" s="413"/>
      <c r="PDS542" s="413"/>
      <c r="PDT542" s="413"/>
      <c r="PDU542" s="413"/>
      <c r="PDV542" s="413"/>
      <c r="PDW542" s="413"/>
      <c r="PDX542" s="413"/>
      <c r="PDY542" s="413"/>
      <c r="PDZ542" s="413"/>
      <c r="PEA542" s="413"/>
      <c r="PEB542" s="413"/>
      <c r="PEC542" s="413"/>
      <c r="PED542" s="413"/>
      <c r="PEE542" s="413"/>
      <c r="PEF542" s="413"/>
      <c r="PEG542" s="413"/>
      <c r="PEH542" s="414"/>
      <c r="PEI542" s="414"/>
      <c r="PEJ542" s="414"/>
      <c r="PEK542" s="414"/>
      <c r="PEL542" s="414"/>
      <c r="PEM542" s="413"/>
      <c r="PEN542" s="413"/>
      <c r="PEO542" s="414"/>
      <c r="PEP542" s="414"/>
      <c r="PEQ542" s="413"/>
      <c r="PER542" s="413"/>
      <c r="PES542" s="414"/>
      <c r="PET542" s="414"/>
      <c r="PEU542" s="413"/>
      <c r="PEV542" s="413"/>
      <c r="PEW542" s="413"/>
      <c r="PEX542" s="413"/>
      <c r="PEY542" s="413"/>
      <c r="PEZ542" s="413"/>
      <c r="PFA542" s="413"/>
      <c r="PFB542" s="414"/>
      <c r="PFC542" s="414"/>
      <c r="PFD542" s="413"/>
      <c r="PFE542" s="413"/>
      <c r="PFF542" s="414"/>
      <c r="PFG542" s="414"/>
      <c r="PFH542" s="413"/>
      <c r="PFI542" s="413"/>
      <c r="PFJ542" s="413"/>
      <c r="PFK542" s="413"/>
      <c r="PFL542" s="413"/>
      <c r="PFM542" s="407"/>
      <c r="PFN542" s="439"/>
      <c r="PFO542" s="413"/>
      <c r="PFP542" s="413"/>
      <c r="PFQ542" s="413"/>
      <c r="PFR542" s="413"/>
      <c r="PFS542" s="413"/>
      <c r="PFT542" s="413"/>
      <c r="PFU542" s="413"/>
      <c r="PFV542" s="412"/>
      <c r="PFW542" s="412"/>
      <c r="PFX542" s="412"/>
      <c r="PFY542" s="412"/>
      <c r="PFZ542" s="412"/>
      <c r="PGA542" s="412"/>
      <c r="PGB542" s="412"/>
      <c r="PGC542" s="412"/>
      <c r="PGD542" s="412"/>
      <c r="PGE542" s="412"/>
      <c r="PGF542" s="412"/>
      <c r="PGG542" s="412"/>
      <c r="PGH542" s="412"/>
      <c r="PGI542" s="412"/>
      <c r="PGJ542" s="412"/>
      <c r="PGK542" s="412"/>
      <c r="PGL542" s="412"/>
      <c r="PGM542" s="412"/>
      <c r="PGN542" s="412"/>
      <c r="PGO542" s="412"/>
      <c r="PGP542" s="412"/>
      <c r="PGQ542" s="412"/>
      <c r="PGR542" s="412"/>
      <c r="PGS542" s="412"/>
      <c r="PGT542" s="412"/>
      <c r="PGU542" s="412"/>
      <c r="PGV542" s="412"/>
      <c r="PGW542" s="412"/>
      <c r="PGX542" s="412"/>
      <c r="PGY542" s="412"/>
      <c r="PGZ542" s="412"/>
      <c r="PHA542" s="412"/>
      <c r="PHB542" s="412"/>
      <c r="PHC542" s="412"/>
      <c r="PHD542" s="412"/>
      <c r="PHE542" s="412"/>
      <c r="PHF542" s="412"/>
      <c r="PHG542" s="412"/>
      <c r="PHH542" s="412"/>
      <c r="PHI542" s="412"/>
      <c r="PHJ542" s="412"/>
      <c r="PHK542" s="412"/>
      <c r="PHL542" s="412"/>
      <c r="PHM542" s="412"/>
      <c r="PHN542" s="413"/>
      <c r="PHO542" s="413"/>
      <c r="PHP542" s="413"/>
      <c r="PHQ542" s="413"/>
      <c r="PHR542" s="413"/>
      <c r="PHS542" s="413"/>
      <c r="PHT542" s="413"/>
      <c r="PHU542" s="413"/>
      <c r="PHV542" s="413"/>
      <c r="PHW542" s="413"/>
      <c r="PHX542" s="413"/>
      <c r="PHY542" s="413"/>
      <c r="PHZ542" s="413"/>
      <c r="PIA542" s="413"/>
      <c r="PIB542" s="413"/>
      <c r="PIC542" s="413"/>
      <c r="PID542" s="413"/>
      <c r="PIE542" s="413"/>
      <c r="PIF542" s="413"/>
      <c r="PIG542" s="413"/>
      <c r="PIH542" s="413"/>
      <c r="PII542" s="413"/>
      <c r="PIJ542" s="413"/>
      <c r="PIK542" s="413"/>
      <c r="PIL542" s="414"/>
      <c r="PIM542" s="414"/>
      <c r="PIN542" s="414"/>
      <c r="PIO542" s="414"/>
      <c r="PIP542" s="414"/>
      <c r="PIQ542" s="413"/>
      <c r="PIR542" s="413"/>
      <c r="PIS542" s="414"/>
      <c r="PIT542" s="414"/>
      <c r="PIU542" s="413"/>
      <c r="PIV542" s="413"/>
      <c r="PIW542" s="414"/>
      <c r="PIX542" s="414"/>
      <c r="PIY542" s="413"/>
      <c r="PIZ542" s="413"/>
      <c r="PJA542" s="413"/>
      <c r="PJB542" s="413"/>
      <c r="PJC542" s="413"/>
      <c r="PJD542" s="413"/>
      <c r="PJE542" s="413"/>
      <c r="PJF542" s="414"/>
      <c r="PJG542" s="414"/>
      <c r="PJH542" s="413"/>
      <c r="PJI542" s="413"/>
      <c r="PJJ542" s="414"/>
      <c r="PJK542" s="414"/>
      <c r="PJL542" s="413"/>
      <c r="PJM542" s="413"/>
      <c r="PJN542" s="413"/>
      <c r="PJO542" s="413"/>
      <c r="PJP542" s="413"/>
      <c r="PJQ542" s="407"/>
      <c r="PJR542" s="439"/>
      <c r="PJS542" s="413"/>
      <c r="PJT542" s="413"/>
      <c r="PJU542" s="413"/>
      <c r="PJV542" s="413"/>
      <c r="PJW542" s="413"/>
      <c r="PJX542" s="413"/>
      <c r="PJY542" s="413"/>
      <c r="PJZ542" s="412"/>
      <c r="PKA542" s="412"/>
      <c r="PKB542" s="412"/>
      <c r="PKC542" s="412"/>
      <c r="PKD542" s="412"/>
      <c r="PKE542" s="412"/>
      <c r="PKF542" s="412"/>
      <c r="PKG542" s="412"/>
      <c r="PKH542" s="412"/>
      <c r="PKI542" s="412"/>
      <c r="PKJ542" s="412"/>
      <c r="PKK542" s="412"/>
      <c r="PKL542" s="412"/>
      <c r="PKM542" s="412"/>
      <c r="PKN542" s="412"/>
      <c r="PKO542" s="412"/>
      <c r="PKP542" s="412"/>
      <c r="PKQ542" s="412"/>
      <c r="PKR542" s="412"/>
      <c r="PKS542" s="412"/>
      <c r="PKT542" s="412"/>
      <c r="PKU542" s="412"/>
      <c r="PKV542" s="412"/>
      <c r="PKW542" s="412"/>
      <c r="PKX542" s="412"/>
      <c r="PKY542" s="412"/>
      <c r="PKZ542" s="412"/>
      <c r="PLA542" s="412"/>
      <c r="PLB542" s="412"/>
      <c r="PLC542" s="412"/>
      <c r="PLD542" s="412"/>
      <c r="PLE542" s="412"/>
      <c r="PLF542" s="412"/>
      <c r="PLG542" s="412"/>
      <c r="PLH542" s="412"/>
      <c r="PLI542" s="412"/>
      <c r="PLJ542" s="412"/>
      <c r="PLK542" s="412"/>
      <c r="PLL542" s="412"/>
      <c r="PLM542" s="412"/>
      <c r="PLN542" s="412"/>
      <c r="PLO542" s="412"/>
      <c r="PLP542" s="412"/>
      <c r="PLQ542" s="412"/>
      <c r="PLR542" s="413"/>
      <c r="PLS542" s="413"/>
      <c r="PLT542" s="413"/>
      <c r="PLU542" s="413"/>
      <c r="PLV542" s="413"/>
      <c r="PLW542" s="413"/>
      <c r="PLX542" s="413"/>
      <c r="PLY542" s="413"/>
      <c r="PLZ542" s="413"/>
      <c r="PMA542" s="413"/>
      <c r="PMB542" s="413"/>
      <c r="PMC542" s="413"/>
      <c r="PMD542" s="413"/>
      <c r="PME542" s="413"/>
      <c r="PMF542" s="413"/>
      <c r="PMG542" s="413"/>
      <c r="PMH542" s="413"/>
      <c r="PMI542" s="413"/>
      <c r="PMJ542" s="413"/>
      <c r="PMK542" s="413"/>
      <c r="PML542" s="413"/>
      <c r="PMM542" s="413"/>
      <c r="PMN542" s="413"/>
      <c r="PMO542" s="413"/>
      <c r="PMP542" s="414"/>
      <c r="PMQ542" s="414"/>
      <c r="PMR542" s="414"/>
      <c r="PMS542" s="414"/>
      <c r="PMT542" s="414"/>
      <c r="PMU542" s="413"/>
      <c r="PMV542" s="413"/>
      <c r="PMW542" s="414"/>
      <c r="PMX542" s="414"/>
      <c r="PMY542" s="413"/>
      <c r="PMZ542" s="413"/>
      <c r="PNA542" s="414"/>
      <c r="PNB542" s="414"/>
      <c r="PNC542" s="413"/>
      <c r="PND542" s="413"/>
      <c r="PNE542" s="413"/>
      <c r="PNF542" s="413"/>
      <c r="PNG542" s="413"/>
      <c r="PNH542" s="413"/>
      <c r="PNI542" s="413"/>
      <c r="PNJ542" s="414"/>
      <c r="PNK542" s="414"/>
      <c r="PNL542" s="413"/>
      <c r="PNM542" s="413"/>
      <c r="PNN542" s="414"/>
      <c r="PNO542" s="414"/>
      <c r="PNP542" s="413"/>
      <c r="PNQ542" s="413"/>
      <c r="PNR542" s="413"/>
      <c r="PNS542" s="413"/>
      <c r="PNT542" s="413"/>
      <c r="PNU542" s="407"/>
      <c r="PNV542" s="439"/>
      <c r="PNW542" s="413"/>
      <c r="PNX542" s="413"/>
      <c r="PNY542" s="413"/>
      <c r="PNZ542" s="413"/>
      <c r="POA542" s="413"/>
      <c r="POB542" s="413"/>
      <c r="POC542" s="413"/>
      <c r="POD542" s="412"/>
      <c r="POE542" s="412"/>
      <c r="POF542" s="412"/>
      <c r="POG542" s="412"/>
      <c r="POH542" s="412"/>
      <c r="POI542" s="412"/>
      <c r="POJ542" s="412"/>
      <c r="POK542" s="412"/>
      <c r="POL542" s="412"/>
      <c r="POM542" s="412"/>
      <c r="PON542" s="412"/>
      <c r="POO542" s="412"/>
      <c r="POP542" s="412"/>
      <c r="POQ542" s="412"/>
      <c r="POR542" s="412"/>
      <c r="POS542" s="412"/>
      <c r="POT542" s="412"/>
      <c r="POU542" s="412"/>
      <c r="POV542" s="412"/>
      <c r="POW542" s="412"/>
      <c r="POX542" s="412"/>
      <c r="POY542" s="412"/>
      <c r="POZ542" s="412"/>
      <c r="PPA542" s="412"/>
      <c r="PPB542" s="412"/>
      <c r="PPC542" s="412"/>
      <c r="PPD542" s="412"/>
      <c r="PPE542" s="412"/>
      <c r="PPF542" s="412"/>
      <c r="PPG542" s="412"/>
      <c r="PPH542" s="412"/>
      <c r="PPI542" s="412"/>
      <c r="PPJ542" s="412"/>
      <c r="PPK542" s="412"/>
      <c r="PPL542" s="412"/>
      <c r="PPM542" s="412"/>
      <c r="PPN542" s="412"/>
      <c r="PPO542" s="412"/>
      <c r="PPP542" s="412"/>
      <c r="PPQ542" s="412"/>
      <c r="PPR542" s="412"/>
      <c r="PPS542" s="412"/>
      <c r="PPT542" s="412"/>
      <c r="PPU542" s="412"/>
      <c r="PPV542" s="413"/>
      <c r="PPW542" s="413"/>
      <c r="PPX542" s="413"/>
      <c r="PPY542" s="413"/>
      <c r="PPZ542" s="413"/>
      <c r="PQA542" s="413"/>
      <c r="PQB542" s="413"/>
      <c r="PQC542" s="413"/>
      <c r="PQD542" s="413"/>
      <c r="PQE542" s="413"/>
      <c r="PQF542" s="413"/>
      <c r="PQG542" s="413"/>
      <c r="PQH542" s="413"/>
      <c r="PQI542" s="413"/>
      <c r="PQJ542" s="413"/>
      <c r="PQK542" s="413"/>
      <c r="PQL542" s="413"/>
      <c r="PQM542" s="413"/>
      <c r="PQN542" s="413"/>
      <c r="PQO542" s="413"/>
      <c r="PQP542" s="413"/>
      <c r="PQQ542" s="413"/>
      <c r="PQR542" s="413"/>
      <c r="PQS542" s="413"/>
      <c r="PQT542" s="414"/>
      <c r="PQU542" s="414"/>
      <c r="PQV542" s="414"/>
      <c r="PQW542" s="414"/>
      <c r="PQX542" s="414"/>
      <c r="PQY542" s="413"/>
      <c r="PQZ542" s="413"/>
      <c r="PRA542" s="414"/>
      <c r="PRB542" s="414"/>
      <c r="PRC542" s="413"/>
      <c r="PRD542" s="413"/>
      <c r="PRE542" s="414"/>
      <c r="PRF542" s="414"/>
      <c r="PRG542" s="413"/>
      <c r="PRH542" s="413"/>
      <c r="PRI542" s="413"/>
      <c r="PRJ542" s="413"/>
      <c r="PRK542" s="413"/>
      <c r="PRL542" s="413"/>
      <c r="PRM542" s="413"/>
      <c r="PRN542" s="414"/>
      <c r="PRO542" s="414"/>
      <c r="PRP542" s="413"/>
      <c r="PRQ542" s="413"/>
      <c r="PRR542" s="414"/>
      <c r="PRS542" s="414"/>
      <c r="PRT542" s="413"/>
      <c r="PRU542" s="413"/>
      <c r="PRV542" s="413"/>
      <c r="PRW542" s="413"/>
      <c r="PRX542" s="413"/>
      <c r="PRY542" s="407"/>
      <c r="PRZ542" s="439"/>
      <c r="PSA542" s="413"/>
      <c r="PSB542" s="413"/>
      <c r="PSC542" s="413"/>
      <c r="PSD542" s="413"/>
      <c r="PSE542" s="413"/>
      <c r="PSF542" s="413"/>
      <c r="PSG542" s="413"/>
      <c r="PSH542" s="412"/>
      <c r="PSI542" s="412"/>
      <c r="PSJ542" s="412"/>
      <c r="PSK542" s="412"/>
      <c r="PSL542" s="412"/>
      <c r="PSM542" s="412"/>
      <c r="PSN542" s="412"/>
      <c r="PSO542" s="412"/>
      <c r="PSP542" s="412"/>
      <c r="PSQ542" s="412"/>
      <c r="PSR542" s="412"/>
      <c r="PSS542" s="412"/>
      <c r="PST542" s="412"/>
      <c r="PSU542" s="412"/>
      <c r="PSV542" s="412"/>
      <c r="PSW542" s="412"/>
      <c r="PSX542" s="412"/>
      <c r="PSY542" s="412"/>
      <c r="PSZ542" s="412"/>
      <c r="PTA542" s="412"/>
      <c r="PTB542" s="412"/>
      <c r="PTC542" s="412"/>
      <c r="PTD542" s="412"/>
      <c r="PTE542" s="412"/>
      <c r="PTF542" s="412"/>
      <c r="PTG542" s="412"/>
      <c r="PTH542" s="412"/>
      <c r="PTI542" s="412"/>
      <c r="PTJ542" s="412"/>
      <c r="PTK542" s="412"/>
      <c r="PTL542" s="412"/>
      <c r="PTM542" s="412"/>
      <c r="PTN542" s="412"/>
      <c r="PTO542" s="412"/>
      <c r="PTP542" s="412"/>
      <c r="PTQ542" s="412"/>
      <c r="PTR542" s="412"/>
      <c r="PTS542" s="412"/>
      <c r="PTT542" s="412"/>
      <c r="PTU542" s="412"/>
      <c r="PTV542" s="412"/>
      <c r="PTW542" s="412"/>
      <c r="PTX542" s="412"/>
      <c r="PTY542" s="412"/>
      <c r="PTZ542" s="413"/>
      <c r="PUA542" s="413"/>
      <c r="PUB542" s="413"/>
      <c r="PUC542" s="413"/>
      <c r="PUD542" s="413"/>
      <c r="PUE542" s="413"/>
      <c r="PUF542" s="413"/>
      <c r="PUG542" s="413"/>
      <c r="PUH542" s="413"/>
      <c r="PUI542" s="413"/>
      <c r="PUJ542" s="413"/>
      <c r="PUK542" s="413"/>
      <c r="PUL542" s="413"/>
      <c r="PUM542" s="413"/>
      <c r="PUN542" s="413"/>
      <c r="PUO542" s="413"/>
      <c r="PUP542" s="413"/>
      <c r="PUQ542" s="413"/>
      <c r="PUR542" s="413"/>
      <c r="PUS542" s="413"/>
      <c r="PUT542" s="413"/>
      <c r="PUU542" s="413"/>
      <c r="PUV542" s="413"/>
      <c r="PUW542" s="413"/>
      <c r="PUX542" s="414"/>
      <c r="PUY542" s="414"/>
      <c r="PUZ542" s="414"/>
      <c r="PVA542" s="414"/>
      <c r="PVB542" s="414"/>
      <c r="PVC542" s="413"/>
      <c r="PVD542" s="413"/>
      <c r="PVE542" s="414"/>
      <c r="PVF542" s="414"/>
      <c r="PVG542" s="413"/>
      <c r="PVH542" s="413"/>
      <c r="PVI542" s="414"/>
      <c r="PVJ542" s="414"/>
      <c r="PVK542" s="413"/>
      <c r="PVL542" s="413"/>
      <c r="PVM542" s="413"/>
      <c r="PVN542" s="413"/>
      <c r="PVO542" s="413"/>
      <c r="PVP542" s="413"/>
      <c r="PVQ542" s="413"/>
      <c r="PVR542" s="414"/>
      <c r="PVS542" s="414"/>
      <c r="PVT542" s="413"/>
      <c r="PVU542" s="413"/>
      <c r="PVV542" s="414"/>
      <c r="PVW542" s="414"/>
      <c r="PVX542" s="413"/>
      <c r="PVY542" s="413"/>
      <c r="PVZ542" s="413"/>
      <c r="PWA542" s="413"/>
      <c r="PWB542" s="413"/>
      <c r="PWC542" s="407"/>
      <c r="PWD542" s="439"/>
      <c r="PWE542" s="413"/>
      <c r="PWF542" s="413"/>
      <c r="PWG542" s="413"/>
      <c r="PWH542" s="413"/>
      <c r="PWI542" s="413"/>
      <c r="PWJ542" s="413"/>
      <c r="PWK542" s="413"/>
      <c r="PWL542" s="412"/>
      <c r="PWM542" s="412"/>
      <c r="PWN542" s="412"/>
      <c r="PWO542" s="412"/>
      <c r="PWP542" s="412"/>
      <c r="PWQ542" s="412"/>
      <c r="PWR542" s="412"/>
      <c r="PWS542" s="412"/>
      <c r="PWT542" s="412"/>
      <c r="PWU542" s="412"/>
      <c r="PWV542" s="412"/>
      <c r="PWW542" s="412"/>
      <c r="PWX542" s="412"/>
      <c r="PWY542" s="412"/>
      <c r="PWZ542" s="412"/>
      <c r="PXA542" s="412"/>
      <c r="PXB542" s="412"/>
      <c r="PXC542" s="412"/>
      <c r="PXD542" s="412"/>
      <c r="PXE542" s="412"/>
      <c r="PXF542" s="412"/>
      <c r="PXG542" s="412"/>
      <c r="PXH542" s="412"/>
      <c r="PXI542" s="412"/>
      <c r="PXJ542" s="412"/>
      <c r="PXK542" s="412"/>
      <c r="PXL542" s="412"/>
      <c r="PXM542" s="412"/>
      <c r="PXN542" s="412"/>
      <c r="PXO542" s="412"/>
      <c r="PXP542" s="412"/>
      <c r="PXQ542" s="412"/>
      <c r="PXR542" s="412"/>
      <c r="PXS542" s="412"/>
      <c r="PXT542" s="412"/>
      <c r="PXU542" s="412"/>
      <c r="PXV542" s="412"/>
      <c r="PXW542" s="412"/>
      <c r="PXX542" s="412"/>
      <c r="PXY542" s="412"/>
      <c r="PXZ542" s="412"/>
      <c r="PYA542" s="412"/>
      <c r="PYB542" s="412"/>
      <c r="PYC542" s="412"/>
      <c r="PYD542" s="413"/>
      <c r="PYE542" s="413"/>
      <c r="PYF542" s="413"/>
      <c r="PYG542" s="413"/>
      <c r="PYH542" s="413"/>
      <c r="PYI542" s="413"/>
      <c r="PYJ542" s="413"/>
      <c r="PYK542" s="413"/>
      <c r="PYL542" s="413"/>
      <c r="PYM542" s="413"/>
      <c r="PYN542" s="413"/>
      <c r="PYO542" s="413"/>
      <c r="PYP542" s="413"/>
      <c r="PYQ542" s="413"/>
      <c r="PYR542" s="413"/>
      <c r="PYS542" s="413"/>
      <c r="PYT542" s="413"/>
      <c r="PYU542" s="413"/>
      <c r="PYV542" s="413"/>
      <c r="PYW542" s="413"/>
      <c r="PYX542" s="413"/>
      <c r="PYY542" s="413"/>
      <c r="PYZ542" s="413"/>
      <c r="PZA542" s="413"/>
      <c r="PZB542" s="414"/>
      <c r="PZC542" s="414"/>
      <c r="PZD542" s="414"/>
      <c r="PZE542" s="414"/>
      <c r="PZF542" s="414"/>
      <c r="PZG542" s="413"/>
      <c r="PZH542" s="413"/>
      <c r="PZI542" s="414"/>
      <c r="PZJ542" s="414"/>
      <c r="PZK542" s="413"/>
      <c r="PZL542" s="413"/>
      <c r="PZM542" s="414"/>
      <c r="PZN542" s="414"/>
      <c r="PZO542" s="413"/>
      <c r="PZP542" s="413"/>
      <c r="PZQ542" s="413"/>
      <c r="PZR542" s="413"/>
      <c r="PZS542" s="413"/>
      <c r="PZT542" s="413"/>
      <c r="PZU542" s="413"/>
      <c r="PZV542" s="414"/>
      <c r="PZW542" s="414"/>
      <c r="PZX542" s="413"/>
      <c r="PZY542" s="413"/>
      <c r="PZZ542" s="414"/>
      <c r="QAA542" s="414"/>
      <c r="QAB542" s="413"/>
      <c r="QAC542" s="413"/>
      <c r="QAD542" s="413"/>
      <c r="QAE542" s="413"/>
      <c r="QAF542" s="413"/>
      <c r="QAG542" s="407"/>
      <c r="QAH542" s="439"/>
      <c r="QAI542" s="413"/>
      <c r="QAJ542" s="413"/>
      <c r="QAK542" s="413"/>
      <c r="QAL542" s="413"/>
      <c r="QAM542" s="413"/>
      <c r="QAN542" s="413"/>
      <c r="QAO542" s="413"/>
      <c r="QAP542" s="412"/>
      <c r="QAQ542" s="412"/>
      <c r="QAR542" s="412"/>
      <c r="QAS542" s="412"/>
      <c r="QAT542" s="412"/>
      <c r="QAU542" s="412"/>
      <c r="QAV542" s="412"/>
      <c r="QAW542" s="412"/>
      <c r="QAX542" s="412"/>
      <c r="QAY542" s="412"/>
      <c r="QAZ542" s="412"/>
      <c r="QBA542" s="412"/>
      <c r="QBB542" s="412"/>
      <c r="QBC542" s="412"/>
      <c r="QBD542" s="412"/>
      <c r="QBE542" s="412"/>
      <c r="QBF542" s="412"/>
      <c r="QBG542" s="412"/>
      <c r="QBH542" s="412"/>
      <c r="QBI542" s="412"/>
      <c r="QBJ542" s="412"/>
      <c r="QBK542" s="412"/>
      <c r="QBL542" s="412"/>
      <c r="QBM542" s="412"/>
      <c r="QBN542" s="412"/>
      <c r="QBO542" s="412"/>
      <c r="QBP542" s="412"/>
      <c r="QBQ542" s="412"/>
      <c r="QBR542" s="412"/>
      <c r="QBS542" s="412"/>
      <c r="QBT542" s="412"/>
      <c r="QBU542" s="412"/>
      <c r="QBV542" s="412"/>
      <c r="QBW542" s="412"/>
      <c r="QBX542" s="412"/>
      <c r="QBY542" s="412"/>
      <c r="QBZ542" s="412"/>
      <c r="QCA542" s="412"/>
      <c r="QCB542" s="412"/>
      <c r="QCC542" s="412"/>
      <c r="QCD542" s="412"/>
      <c r="QCE542" s="412"/>
      <c r="QCF542" s="412"/>
      <c r="QCG542" s="412"/>
      <c r="QCH542" s="413"/>
      <c r="QCI542" s="413"/>
      <c r="QCJ542" s="413"/>
      <c r="QCK542" s="413"/>
      <c r="QCL542" s="413"/>
      <c r="QCM542" s="413"/>
      <c r="QCN542" s="413"/>
      <c r="QCO542" s="413"/>
      <c r="QCP542" s="413"/>
      <c r="QCQ542" s="413"/>
      <c r="QCR542" s="413"/>
      <c r="QCS542" s="413"/>
      <c r="QCT542" s="413"/>
      <c r="QCU542" s="413"/>
      <c r="QCV542" s="413"/>
      <c r="QCW542" s="413"/>
      <c r="QCX542" s="413"/>
      <c r="QCY542" s="413"/>
      <c r="QCZ542" s="413"/>
      <c r="QDA542" s="413"/>
      <c r="QDB542" s="413"/>
      <c r="QDC542" s="413"/>
      <c r="QDD542" s="413"/>
      <c r="QDE542" s="413"/>
      <c r="QDF542" s="414"/>
      <c r="QDG542" s="414"/>
      <c r="QDH542" s="414"/>
      <c r="QDI542" s="414"/>
      <c r="QDJ542" s="414"/>
      <c r="QDK542" s="413"/>
      <c r="QDL542" s="413"/>
      <c r="QDM542" s="414"/>
      <c r="QDN542" s="414"/>
      <c r="QDO542" s="413"/>
      <c r="QDP542" s="413"/>
      <c r="QDQ542" s="414"/>
      <c r="QDR542" s="414"/>
      <c r="QDS542" s="413"/>
      <c r="QDT542" s="413"/>
      <c r="QDU542" s="413"/>
      <c r="QDV542" s="413"/>
      <c r="QDW542" s="413"/>
      <c r="QDX542" s="413"/>
      <c r="QDY542" s="413"/>
      <c r="QDZ542" s="414"/>
      <c r="QEA542" s="414"/>
      <c r="QEB542" s="413"/>
      <c r="QEC542" s="413"/>
      <c r="QED542" s="414"/>
      <c r="QEE542" s="414"/>
      <c r="QEF542" s="413"/>
      <c r="QEG542" s="413"/>
      <c r="QEH542" s="413"/>
      <c r="QEI542" s="413"/>
      <c r="QEJ542" s="413"/>
      <c r="QEK542" s="407"/>
      <c r="QEL542" s="439"/>
      <c r="QEM542" s="413"/>
      <c r="QEN542" s="413"/>
      <c r="QEO542" s="413"/>
      <c r="QEP542" s="413"/>
      <c r="QEQ542" s="413"/>
      <c r="QER542" s="413"/>
      <c r="QES542" s="413"/>
      <c r="QET542" s="412"/>
      <c r="QEU542" s="412"/>
      <c r="QEV542" s="412"/>
      <c r="QEW542" s="412"/>
      <c r="QEX542" s="412"/>
      <c r="QEY542" s="412"/>
      <c r="QEZ542" s="412"/>
      <c r="QFA542" s="412"/>
      <c r="QFB542" s="412"/>
      <c r="QFC542" s="412"/>
      <c r="QFD542" s="412"/>
      <c r="QFE542" s="412"/>
      <c r="QFF542" s="412"/>
      <c r="QFG542" s="412"/>
      <c r="QFH542" s="412"/>
      <c r="QFI542" s="412"/>
      <c r="QFJ542" s="412"/>
      <c r="QFK542" s="412"/>
      <c r="QFL542" s="412"/>
      <c r="QFM542" s="412"/>
      <c r="QFN542" s="412"/>
      <c r="QFO542" s="412"/>
      <c r="QFP542" s="412"/>
      <c r="QFQ542" s="412"/>
      <c r="QFR542" s="412"/>
      <c r="QFS542" s="412"/>
      <c r="QFT542" s="412"/>
      <c r="QFU542" s="412"/>
      <c r="QFV542" s="412"/>
      <c r="QFW542" s="412"/>
      <c r="QFX542" s="412"/>
      <c r="QFY542" s="412"/>
      <c r="QFZ542" s="412"/>
      <c r="QGA542" s="412"/>
      <c r="QGB542" s="412"/>
      <c r="QGC542" s="412"/>
      <c r="QGD542" s="412"/>
      <c r="QGE542" s="412"/>
      <c r="QGF542" s="412"/>
      <c r="QGG542" s="412"/>
      <c r="QGH542" s="412"/>
      <c r="QGI542" s="412"/>
      <c r="QGJ542" s="412"/>
      <c r="QGK542" s="412"/>
      <c r="QGL542" s="413"/>
      <c r="QGM542" s="413"/>
      <c r="QGN542" s="413"/>
      <c r="QGO542" s="413"/>
      <c r="QGP542" s="413"/>
      <c r="QGQ542" s="413"/>
      <c r="QGR542" s="413"/>
      <c r="QGS542" s="413"/>
      <c r="QGT542" s="413"/>
      <c r="QGU542" s="413"/>
      <c r="QGV542" s="413"/>
      <c r="QGW542" s="413"/>
      <c r="QGX542" s="413"/>
      <c r="QGY542" s="413"/>
      <c r="QGZ542" s="413"/>
      <c r="QHA542" s="413"/>
      <c r="QHB542" s="413"/>
      <c r="QHC542" s="413"/>
      <c r="QHD542" s="413"/>
      <c r="QHE542" s="413"/>
      <c r="QHF542" s="413"/>
      <c r="QHG542" s="413"/>
      <c r="QHH542" s="413"/>
      <c r="QHI542" s="413"/>
      <c r="QHJ542" s="414"/>
      <c r="QHK542" s="414"/>
      <c r="QHL542" s="414"/>
      <c r="QHM542" s="414"/>
      <c r="QHN542" s="414"/>
      <c r="QHO542" s="413"/>
      <c r="QHP542" s="413"/>
      <c r="QHQ542" s="414"/>
      <c r="QHR542" s="414"/>
      <c r="QHS542" s="413"/>
      <c r="QHT542" s="413"/>
      <c r="QHU542" s="414"/>
      <c r="QHV542" s="414"/>
      <c r="QHW542" s="413"/>
      <c r="QHX542" s="413"/>
      <c r="QHY542" s="413"/>
      <c r="QHZ542" s="413"/>
      <c r="QIA542" s="413"/>
      <c r="QIB542" s="413"/>
      <c r="QIC542" s="413"/>
      <c r="QID542" s="414"/>
      <c r="QIE542" s="414"/>
      <c r="QIF542" s="413"/>
      <c r="QIG542" s="413"/>
      <c r="QIH542" s="414"/>
      <c r="QII542" s="414"/>
      <c r="QIJ542" s="413"/>
      <c r="QIK542" s="413"/>
      <c r="QIL542" s="413"/>
      <c r="QIM542" s="413"/>
      <c r="QIN542" s="413"/>
      <c r="QIO542" s="407"/>
      <c r="QIP542" s="439"/>
      <c r="QIQ542" s="413"/>
      <c r="QIR542" s="413"/>
      <c r="QIS542" s="413"/>
      <c r="QIT542" s="413"/>
      <c r="QIU542" s="413"/>
      <c r="QIV542" s="413"/>
      <c r="QIW542" s="413"/>
      <c r="QIX542" s="412"/>
      <c r="QIY542" s="412"/>
      <c r="QIZ542" s="412"/>
      <c r="QJA542" s="412"/>
      <c r="QJB542" s="412"/>
      <c r="QJC542" s="412"/>
      <c r="QJD542" s="412"/>
      <c r="QJE542" s="412"/>
      <c r="QJF542" s="412"/>
      <c r="QJG542" s="412"/>
      <c r="QJH542" s="412"/>
      <c r="QJI542" s="412"/>
      <c r="QJJ542" s="412"/>
      <c r="QJK542" s="412"/>
      <c r="QJL542" s="412"/>
      <c r="QJM542" s="412"/>
      <c r="QJN542" s="412"/>
      <c r="QJO542" s="412"/>
      <c r="QJP542" s="412"/>
      <c r="QJQ542" s="412"/>
      <c r="QJR542" s="412"/>
      <c r="QJS542" s="412"/>
      <c r="QJT542" s="412"/>
      <c r="QJU542" s="412"/>
      <c r="QJV542" s="412"/>
      <c r="QJW542" s="412"/>
      <c r="QJX542" s="412"/>
      <c r="QJY542" s="412"/>
      <c r="QJZ542" s="412"/>
      <c r="QKA542" s="412"/>
      <c r="QKB542" s="412"/>
      <c r="QKC542" s="412"/>
      <c r="QKD542" s="412"/>
      <c r="QKE542" s="412"/>
      <c r="QKF542" s="412"/>
      <c r="QKG542" s="412"/>
      <c r="QKH542" s="412"/>
      <c r="QKI542" s="412"/>
      <c r="QKJ542" s="412"/>
      <c r="QKK542" s="412"/>
      <c r="QKL542" s="412"/>
      <c r="QKM542" s="412"/>
      <c r="QKN542" s="412"/>
      <c r="QKO542" s="412"/>
      <c r="QKP542" s="413"/>
      <c r="QKQ542" s="413"/>
      <c r="QKR542" s="413"/>
      <c r="QKS542" s="413"/>
      <c r="QKT542" s="413"/>
      <c r="QKU542" s="413"/>
      <c r="QKV542" s="413"/>
      <c r="QKW542" s="413"/>
      <c r="QKX542" s="413"/>
      <c r="QKY542" s="413"/>
      <c r="QKZ542" s="413"/>
      <c r="QLA542" s="413"/>
      <c r="QLB542" s="413"/>
      <c r="QLC542" s="413"/>
      <c r="QLD542" s="413"/>
      <c r="QLE542" s="413"/>
      <c r="QLF542" s="413"/>
      <c r="QLG542" s="413"/>
      <c r="QLH542" s="413"/>
      <c r="QLI542" s="413"/>
      <c r="QLJ542" s="413"/>
      <c r="QLK542" s="413"/>
      <c r="QLL542" s="413"/>
      <c r="QLM542" s="413"/>
      <c r="QLN542" s="414"/>
      <c r="QLO542" s="414"/>
      <c r="QLP542" s="414"/>
      <c r="QLQ542" s="414"/>
      <c r="QLR542" s="414"/>
      <c r="QLS542" s="413"/>
      <c r="QLT542" s="413"/>
      <c r="QLU542" s="414"/>
      <c r="QLV542" s="414"/>
      <c r="QLW542" s="413"/>
      <c r="QLX542" s="413"/>
      <c r="QLY542" s="414"/>
      <c r="QLZ542" s="414"/>
      <c r="QMA542" s="413"/>
      <c r="QMB542" s="413"/>
      <c r="QMC542" s="413"/>
      <c r="QMD542" s="413"/>
      <c r="QME542" s="413"/>
      <c r="QMF542" s="413"/>
      <c r="QMG542" s="413"/>
      <c r="QMH542" s="414"/>
      <c r="QMI542" s="414"/>
      <c r="QMJ542" s="413"/>
      <c r="QMK542" s="413"/>
      <c r="QML542" s="414"/>
      <c r="QMM542" s="414"/>
      <c r="QMN542" s="413"/>
      <c r="QMO542" s="413"/>
      <c r="QMP542" s="413"/>
      <c r="QMQ542" s="413"/>
      <c r="QMR542" s="413"/>
      <c r="QMS542" s="407"/>
      <c r="QMT542" s="439"/>
      <c r="QMU542" s="413"/>
      <c r="QMV542" s="413"/>
      <c r="QMW542" s="413"/>
      <c r="QMX542" s="413"/>
      <c r="QMY542" s="413"/>
      <c r="QMZ542" s="413"/>
      <c r="QNA542" s="413"/>
      <c r="QNB542" s="412"/>
      <c r="QNC542" s="412"/>
      <c r="QND542" s="412"/>
      <c r="QNE542" s="412"/>
      <c r="QNF542" s="412"/>
      <c r="QNG542" s="412"/>
      <c r="QNH542" s="412"/>
      <c r="QNI542" s="412"/>
      <c r="QNJ542" s="412"/>
      <c r="QNK542" s="412"/>
      <c r="QNL542" s="412"/>
      <c r="QNM542" s="412"/>
      <c r="QNN542" s="412"/>
      <c r="QNO542" s="412"/>
      <c r="QNP542" s="412"/>
      <c r="QNQ542" s="412"/>
      <c r="QNR542" s="412"/>
      <c r="QNS542" s="412"/>
      <c r="QNT542" s="412"/>
      <c r="QNU542" s="412"/>
      <c r="QNV542" s="412"/>
      <c r="QNW542" s="412"/>
      <c r="QNX542" s="412"/>
      <c r="QNY542" s="412"/>
      <c r="QNZ542" s="412"/>
      <c r="QOA542" s="412"/>
      <c r="QOB542" s="412"/>
      <c r="QOC542" s="412"/>
      <c r="QOD542" s="412"/>
      <c r="QOE542" s="412"/>
      <c r="QOF542" s="412"/>
      <c r="QOG542" s="412"/>
      <c r="QOH542" s="412"/>
      <c r="QOI542" s="412"/>
      <c r="QOJ542" s="412"/>
      <c r="QOK542" s="412"/>
      <c r="QOL542" s="412"/>
      <c r="QOM542" s="412"/>
      <c r="QON542" s="412"/>
      <c r="QOO542" s="412"/>
      <c r="QOP542" s="412"/>
      <c r="QOQ542" s="412"/>
      <c r="QOR542" s="412"/>
      <c r="QOS542" s="412"/>
      <c r="QOT542" s="413"/>
      <c r="QOU542" s="413"/>
      <c r="QOV542" s="413"/>
      <c r="QOW542" s="413"/>
      <c r="QOX542" s="413"/>
      <c r="QOY542" s="413"/>
      <c r="QOZ542" s="413"/>
      <c r="QPA542" s="413"/>
      <c r="QPB542" s="413"/>
      <c r="QPC542" s="413"/>
      <c r="QPD542" s="413"/>
      <c r="QPE542" s="413"/>
      <c r="QPF542" s="413"/>
      <c r="QPG542" s="413"/>
      <c r="QPH542" s="413"/>
      <c r="QPI542" s="413"/>
      <c r="QPJ542" s="413"/>
      <c r="QPK542" s="413"/>
      <c r="QPL542" s="413"/>
      <c r="QPM542" s="413"/>
      <c r="QPN542" s="413"/>
      <c r="QPO542" s="413"/>
      <c r="QPP542" s="413"/>
      <c r="QPQ542" s="413"/>
      <c r="QPR542" s="414"/>
      <c r="QPS542" s="414"/>
      <c r="QPT542" s="414"/>
      <c r="QPU542" s="414"/>
      <c r="QPV542" s="414"/>
      <c r="QPW542" s="413"/>
      <c r="QPX542" s="413"/>
      <c r="QPY542" s="414"/>
      <c r="QPZ542" s="414"/>
      <c r="QQA542" s="413"/>
      <c r="QQB542" s="413"/>
      <c r="QQC542" s="414"/>
      <c r="QQD542" s="414"/>
      <c r="QQE542" s="413"/>
      <c r="QQF542" s="413"/>
      <c r="QQG542" s="413"/>
      <c r="QQH542" s="413"/>
      <c r="QQI542" s="413"/>
      <c r="QQJ542" s="413"/>
      <c r="QQK542" s="413"/>
      <c r="QQL542" s="414"/>
      <c r="QQM542" s="414"/>
      <c r="QQN542" s="413"/>
      <c r="QQO542" s="413"/>
      <c r="QQP542" s="414"/>
      <c r="QQQ542" s="414"/>
      <c r="QQR542" s="413"/>
      <c r="QQS542" s="413"/>
      <c r="QQT542" s="413"/>
      <c r="QQU542" s="413"/>
      <c r="QQV542" s="413"/>
      <c r="QQW542" s="407"/>
      <c r="QQX542" s="439"/>
      <c r="QQY542" s="413"/>
      <c r="QQZ542" s="413"/>
      <c r="QRA542" s="413"/>
      <c r="QRB542" s="413"/>
      <c r="QRC542" s="413"/>
      <c r="QRD542" s="413"/>
      <c r="QRE542" s="413"/>
      <c r="QRF542" s="412"/>
      <c r="QRG542" s="412"/>
      <c r="QRH542" s="412"/>
      <c r="QRI542" s="412"/>
      <c r="QRJ542" s="412"/>
      <c r="QRK542" s="412"/>
      <c r="QRL542" s="412"/>
      <c r="QRM542" s="412"/>
      <c r="QRN542" s="412"/>
      <c r="QRO542" s="412"/>
      <c r="QRP542" s="412"/>
      <c r="QRQ542" s="412"/>
      <c r="QRR542" s="412"/>
      <c r="QRS542" s="412"/>
      <c r="QRT542" s="412"/>
      <c r="QRU542" s="412"/>
      <c r="QRV542" s="412"/>
      <c r="QRW542" s="412"/>
      <c r="QRX542" s="412"/>
      <c r="QRY542" s="412"/>
      <c r="QRZ542" s="412"/>
      <c r="QSA542" s="412"/>
      <c r="QSB542" s="412"/>
      <c r="QSC542" s="412"/>
      <c r="QSD542" s="412"/>
      <c r="QSE542" s="412"/>
      <c r="QSF542" s="412"/>
      <c r="QSG542" s="412"/>
      <c r="QSH542" s="412"/>
      <c r="QSI542" s="412"/>
      <c r="QSJ542" s="412"/>
      <c r="QSK542" s="412"/>
      <c r="QSL542" s="412"/>
      <c r="QSM542" s="412"/>
      <c r="QSN542" s="412"/>
      <c r="QSO542" s="412"/>
      <c r="QSP542" s="412"/>
      <c r="QSQ542" s="412"/>
      <c r="QSR542" s="412"/>
      <c r="QSS542" s="412"/>
      <c r="QST542" s="412"/>
      <c r="QSU542" s="412"/>
      <c r="QSV542" s="412"/>
      <c r="QSW542" s="412"/>
      <c r="QSX542" s="413"/>
      <c r="QSY542" s="413"/>
      <c r="QSZ542" s="413"/>
      <c r="QTA542" s="413"/>
      <c r="QTB542" s="413"/>
      <c r="QTC542" s="413"/>
      <c r="QTD542" s="413"/>
      <c r="QTE542" s="413"/>
      <c r="QTF542" s="413"/>
      <c r="QTG542" s="413"/>
      <c r="QTH542" s="413"/>
      <c r="QTI542" s="413"/>
      <c r="QTJ542" s="413"/>
      <c r="QTK542" s="413"/>
      <c r="QTL542" s="413"/>
      <c r="QTM542" s="413"/>
      <c r="QTN542" s="413"/>
      <c r="QTO542" s="413"/>
      <c r="QTP542" s="413"/>
      <c r="QTQ542" s="413"/>
      <c r="QTR542" s="413"/>
      <c r="QTS542" s="413"/>
      <c r="QTT542" s="413"/>
      <c r="QTU542" s="413"/>
      <c r="QTV542" s="414"/>
      <c r="QTW542" s="414"/>
      <c r="QTX542" s="414"/>
      <c r="QTY542" s="414"/>
      <c r="QTZ542" s="414"/>
      <c r="QUA542" s="413"/>
      <c r="QUB542" s="413"/>
      <c r="QUC542" s="414"/>
      <c r="QUD542" s="414"/>
      <c r="QUE542" s="413"/>
      <c r="QUF542" s="413"/>
      <c r="QUG542" s="414"/>
      <c r="QUH542" s="414"/>
      <c r="QUI542" s="413"/>
      <c r="QUJ542" s="413"/>
      <c r="QUK542" s="413"/>
      <c r="QUL542" s="413"/>
      <c r="QUM542" s="413"/>
      <c r="QUN542" s="413"/>
      <c r="QUO542" s="413"/>
      <c r="QUP542" s="414"/>
      <c r="QUQ542" s="414"/>
      <c r="QUR542" s="413"/>
      <c r="QUS542" s="413"/>
      <c r="QUT542" s="414"/>
      <c r="QUU542" s="414"/>
      <c r="QUV542" s="413"/>
      <c r="QUW542" s="413"/>
      <c r="QUX542" s="413"/>
      <c r="QUY542" s="413"/>
      <c r="QUZ542" s="413"/>
      <c r="QVA542" s="407"/>
      <c r="QVB542" s="439"/>
      <c r="QVC542" s="413"/>
      <c r="QVD542" s="413"/>
      <c r="QVE542" s="413"/>
      <c r="QVF542" s="413"/>
      <c r="QVG542" s="413"/>
      <c r="QVH542" s="413"/>
      <c r="QVI542" s="413"/>
      <c r="QVJ542" s="412"/>
      <c r="QVK542" s="412"/>
      <c r="QVL542" s="412"/>
      <c r="QVM542" s="412"/>
      <c r="QVN542" s="412"/>
      <c r="QVO542" s="412"/>
      <c r="QVP542" s="412"/>
      <c r="QVQ542" s="412"/>
      <c r="QVR542" s="412"/>
      <c r="QVS542" s="412"/>
      <c r="QVT542" s="412"/>
      <c r="QVU542" s="412"/>
      <c r="QVV542" s="412"/>
      <c r="QVW542" s="412"/>
      <c r="QVX542" s="412"/>
      <c r="QVY542" s="412"/>
      <c r="QVZ542" s="412"/>
      <c r="QWA542" s="412"/>
      <c r="QWB542" s="412"/>
      <c r="QWC542" s="412"/>
      <c r="QWD542" s="412"/>
      <c r="QWE542" s="412"/>
      <c r="QWF542" s="412"/>
      <c r="QWG542" s="412"/>
      <c r="QWH542" s="412"/>
      <c r="QWI542" s="412"/>
      <c r="QWJ542" s="412"/>
      <c r="QWK542" s="412"/>
      <c r="QWL542" s="412"/>
      <c r="QWM542" s="412"/>
      <c r="QWN542" s="412"/>
      <c r="QWO542" s="412"/>
      <c r="QWP542" s="412"/>
      <c r="QWQ542" s="412"/>
      <c r="QWR542" s="412"/>
      <c r="QWS542" s="412"/>
      <c r="QWT542" s="412"/>
      <c r="QWU542" s="412"/>
      <c r="QWV542" s="412"/>
      <c r="QWW542" s="412"/>
      <c r="QWX542" s="412"/>
      <c r="QWY542" s="412"/>
      <c r="QWZ542" s="412"/>
      <c r="QXA542" s="412"/>
      <c r="QXB542" s="413"/>
      <c r="QXC542" s="413"/>
      <c r="QXD542" s="413"/>
      <c r="QXE542" s="413"/>
      <c r="QXF542" s="413"/>
      <c r="QXG542" s="413"/>
      <c r="QXH542" s="413"/>
      <c r="QXI542" s="413"/>
      <c r="QXJ542" s="413"/>
      <c r="QXK542" s="413"/>
      <c r="QXL542" s="413"/>
      <c r="QXM542" s="413"/>
      <c r="QXN542" s="413"/>
      <c r="QXO542" s="413"/>
      <c r="QXP542" s="413"/>
      <c r="QXQ542" s="413"/>
      <c r="QXR542" s="413"/>
      <c r="QXS542" s="413"/>
      <c r="QXT542" s="413"/>
      <c r="QXU542" s="413"/>
      <c r="QXV542" s="413"/>
      <c r="QXW542" s="413"/>
      <c r="QXX542" s="413"/>
      <c r="QXY542" s="413"/>
      <c r="QXZ542" s="414"/>
      <c r="QYA542" s="414"/>
      <c r="QYB542" s="414"/>
      <c r="QYC542" s="414"/>
      <c r="QYD542" s="414"/>
      <c r="QYE542" s="413"/>
      <c r="QYF542" s="413"/>
      <c r="QYG542" s="414"/>
      <c r="QYH542" s="414"/>
      <c r="QYI542" s="413"/>
      <c r="QYJ542" s="413"/>
      <c r="QYK542" s="414"/>
      <c r="QYL542" s="414"/>
      <c r="QYM542" s="413"/>
      <c r="QYN542" s="413"/>
      <c r="QYO542" s="413"/>
      <c r="QYP542" s="413"/>
      <c r="QYQ542" s="413"/>
      <c r="QYR542" s="413"/>
      <c r="QYS542" s="413"/>
      <c r="QYT542" s="414"/>
      <c r="QYU542" s="414"/>
      <c r="QYV542" s="413"/>
      <c r="QYW542" s="413"/>
      <c r="QYX542" s="414"/>
      <c r="QYY542" s="414"/>
      <c r="QYZ542" s="413"/>
      <c r="QZA542" s="413"/>
      <c r="QZB542" s="413"/>
      <c r="QZC542" s="413"/>
      <c r="QZD542" s="413"/>
      <c r="QZE542" s="407"/>
      <c r="QZF542" s="439"/>
      <c r="QZG542" s="413"/>
      <c r="QZH542" s="413"/>
      <c r="QZI542" s="413"/>
      <c r="QZJ542" s="413"/>
      <c r="QZK542" s="413"/>
      <c r="QZL542" s="413"/>
      <c r="QZM542" s="413"/>
      <c r="QZN542" s="412"/>
      <c r="QZO542" s="412"/>
      <c r="QZP542" s="412"/>
      <c r="QZQ542" s="412"/>
      <c r="QZR542" s="412"/>
      <c r="QZS542" s="412"/>
      <c r="QZT542" s="412"/>
      <c r="QZU542" s="412"/>
      <c r="QZV542" s="412"/>
      <c r="QZW542" s="412"/>
      <c r="QZX542" s="412"/>
      <c r="QZY542" s="412"/>
      <c r="QZZ542" s="412"/>
      <c r="RAA542" s="412"/>
      <c r="RAB542" s="412"/>
      <c r="RAC542" s="412"/>
      <c r="RAD542" s="412"/>
      <c r="RAE542" s="412"/>
      <c r="RAF542" s="412"/>
      <c r="RAG542" s="412"/>
      <c r="RAH542" s="412"/>
      <c r="RAI542" s="412"/>
      <c r="RAJ542" s="412"/>
      <c r="RAK542" s="412"/>
      <c r="RAL542" s="412"/>
      <c r="RAM542" s="412"/>
      <c r="RAN542" s="412"/>
      <c r="RAO542" s="412"/>
      <c r="RAP542" s="412"/>
      <c r="RAQ542" s="412"/>
      <c r="RAR542" s="412"/>
      <c r="RAS542" s="412"/>
      <c r="RAT542" s="412"/>
      <c r="RAU542" s="412"/>
      <c r="RAV542" s="412"/>
      <c r="RAW542" s="412"/>
      <c r="RAX542" s="412"/>
      <c r="RAY542" s="412"/>
      <c r="RAZ542" s="412"/>
      <c r="RBA542" s="412"/>
      <c r="RBB542" s="412"/>
      <c r="RBC542" s="412"/>
      <c r="RBD542" s="412"/>
      <c r="RBE542" s="412"/>
      <c r="RBF542" s="413"/>
      <c r="RBG542" s="413"/>
      <c r="RBH542" s="413"/>
      <c r="RBI542" s="413"/>
      <c r="RBJ542" s="413"/>
      <c r="RBK542" s="413"/>
      <c r="RBL542" s="413"/>
      <c r="RBM542" s="413"/>
      <c r="RBN542" s="413"/>
      <c r="RBO542" s="413"/>
      <c r="RBP542" s="413"/>
      <c r="RBQ542" s="413"/>
      <c r="RBR542" s="413"/>
      <c r="RBS542" s="413"/>
      <c r="RBT542" s="413"/>
      <c r="RBU542" s="413"/>
      <c r="RBV542" s="413"/>
      <c r="RBW542" s="413"/>
      <c r="RBX542" s="413"/>
      <c r="RBY542" s="413"/>
      <c r="RBZ542" s="413"/>
      <c r="RCA542" s="413"/>
      <c r="RCB542" s="413"/>
    </row>
    <row r="543" spans="1:12248" s="53" customFormat="1" ht="50.25" customHeight="1" x14ac:dyDescent="0.25">
      <c r="B543" s="210"/>
      <c r="C543" s="111" t="s">
        <v>31</v>
      </c>
      <c r="D543" s="193">
        <f t="shared" ref="D543:D546" si="1485">E543+F543+G543+H543</f>
        <v>15317.523740000001</v>
      </c>
      <c r="E543" s="193"/>
      <c r="F543" s="193">
        <f>SUM(F544:F545)</f>
        <v>15317.523740000001</v>
      </c>
      <c r="G543" s="194"/>
      <c r="H543" s="194"/>
      <c r="I543" s="193">
        <f>M543</f>
        <v>46.652979999999999</v>
      </c>
      <c r="J543" s="592">
        <f>I543/D543</f>
        <v>3.0457259797267988E-3</v>
      </c>
      <c r="K543" s="307"/>
      <c r="L543" s="307"/>
      <c r="M543" s="193">
        <f>M545</f>
        <v>46.652979999999999</v>
      </c>
      <c r="N543" s="592">
        <f>M543/F543</f>
        <v>3.0457259797267988E-3</v>
      </c>
      <c r="O543" s="307"/>
      <c r="P543" s="307"/>
      <c r="Q543" s="307"/>
      <c r="R543" s="307"/>
      <c r="S543" s="193">
        <f>W543</f>
        <v>46.652979999999999</v>
      </c>
      <c r="T543" s="668">
        <f t="shared" ref="T543:T551" si="1486">S543/D543</f>
        <v>3.0457259797267988E-3</v>
      </c>
      <c r="U543" s="112"/>
      <c r="V543" s="629"/>
      <c r="W543" s="193">
        <f>M543</f>
        <v>46.652979999999999</v>
      </c>
      <c r="X543" s="668">
        <f t="shared" si="1423"/>
        <v>3.0457259797267988E-3</v>
      </c>
      <c r="Y543" s="307"/>
      <c r="Z543" s="307"/>
      <c r="AA543" s="307"/>
      <c r="AB543" s="307"/>
      <c r="AC543" s="193">
        <f t="shared" si="1451"/>
        <v>15317.523740000001</v>
      </c>
      <c r="AD543" s="575">
        <f t="shared" si="1452"/>
        <v>1</v>
      </c>
      <c r="AE543" s="112"/>
      <c r="AF543" s="622"/>
      <c r="AG543" s="193">
        <f>AG544+AG545</f>
        <v>15317.523740000001</v>
      </c>
      <c r="AH543" s="622">
        <f t="shared" si="1421"/>
        <v>1</v>
      </c>
      <c r="AI543" s="307"/>
      <c r="AJ543" s="307"/>
      <c r="AK543" s="193"/>
      <c r="AL543" s="307"/>
      <c r="AM543" s="307"/>
      <c r="AN543" s="307"/>
      <c r="AO543" s="307"/>
      <c r="AP543" s="307"/>
      <c r="AQ543" s="307"/>
      <c r="AR543" s="307"/>
      <c r="AS543" s="307"/>
      <c r="AT543" s="307"/>
      <c r="AU543" s="112">
        <f>AV543-D543</f>
        <v>0</v>
      </c>
      <c r="AV543" s="112">
        <f t="shared" ref="AV543:AV546" si="1487">AW543+AX543+AY543+AZ543</f>
        <v>15317.523740000001</v>
      </c>
      <c r="AW543" s="112">
        <f>SUM(AW544:AW545)</f>
        <v>0</v>
      </c>
      <c r="AX543" s="112">
        <f>SUM(AX544:AX545)</f>
        <v>15317.523740000001</v>
      </c>
      <c r="AY543" s="307"/>
      <c r="AZ543" s="307"/>
      <c r="BA543" s="112">
        <f t="shared" si="1401"/>
        <v>0</v>
      </c>
      <c r="BB543" s="307"/>
      <c r="BC543" s="307"/>
      <c r="BD543" s="307"/>
      <c r="BE543" s="112">
        <f t="shared" si="1393"/>
        <v>0</v>
      </c>
      <c r="BF543" s="112">
        <f t="shared" si="1440"/>
        <v>0</v>
      </c>
      <c r="BG543" s="307"/>
      <c r="BH543" s="307"/>
      <c r="BI543" s="112">
        <f t="shared" si="1471"/>
        <v>0</v>
      </c>
      <c r="BJ543" s="112">
        <f>SUM(BJ544:BJ545)</f>
        <v>0</v>
      </c>
      <c r="BK543" s="112"/>
      <c r="BL543" s="307"/>
      <c r="BM543" s="307"/>
      <c r="BN543" s="112">
        <f t="shared" si="1441"/>
        <v>0</v>
      </c>
      <c r="BO543" s="112">
        <f t="shared" ref="BO543:BO548" si="1488">BP543</f>
        <v>0</v>
      </c>
      <c r="BP543" s="112">
        <f>SUM(BP544:BP545)</f>
        <v>0</v>
      </c>
      <c r="BQ543" s="112"/>
      <c r="BR543" s="307"/>
      <c r="BS543" s="307"/>
      <c r="BT543" s="307">
        <f t="shared" si="1402"/>
        <v>0</v>
      </c>
      <c r="BU543" s="307"/>
      <c r="BV543" s="112">
        <f t="shared" ref="BV543:BV545" si="1489">BW543+BX543+BY543+BZ543</f>
        <v>507227.07996999996</v>
      </c>
      <c r="BW543" s="112">
        <f>SUM(BW544:BW545)</f>
        <v>0</v>
      </c>
      <c r="BX543" s="112">
        <f>SUM(BX544:BX545)</f>
        <v>507227.07996999996</v>
      </c>
      <c r="BY543" s="307"/>
      <c r="BZ543" s="307"/>
      <c r="CA543" s="112">
        <f t="shared" si="1432"/>
        <v>0</v>
      </c>
      <c r="CB543" s="193">
        <f>CF543-BW543</f>
        <v>0</v>
      </c>
      <c r="CC543" s="194"/>
      <c r="CD543" s="194"/>
      <c r="CE543" s="112">
        <f>CG543</f>
        <v>95991.164340000032</v>
      </c>
      <c r="CF543" s="112">
        <f>SUM(CF544:CF545)</f>
        <v>0</v>
      </c>
      <c r="CG543" s="112">
        <f>CG544+CG545</f>
        <v>95991.164340000032</v>
      </c>
      <c r="CH543" s="194">
        <f t="shared" si="1433"/>
        <v>0</v>
      </c>
      <c r="CI543" s="194"/>
      <c r="CJ543" s="112">
        <f>CJ544</f>
        <v>0</v>
      </c>
      <c r="CK543" s="112">
        <f t="shared" ref="CK543:CK545" si="1490">CL543+CM543+CN543+CO543</f>
        <v>95991.164340000032</v>
      </c>
      <c r="CL543" s="112">
        <f>SUM(CL544:CL545)</f>
        <v>0</v>
      </c>
      <c r="CM543" s="112">
        <f>SUM(CM544:CM545)</f>
        <v>95991.164340000032</v>
      </c>
      <c r="CN543" s="307"/>
      <c r="CO543" s="307"/>
    </row>
    <row r="544" spans="1:12248" s="53" customFormat="1" ht="50.25" hidden="1" customHeight="1" x14ac:dyDescent="0.25">
      <c r="B544" s="210"/>
      <c r="C544" s="137" t="s">
        <v>238</v>
      </c>
      <c r="D544" s="262">
        <f t="shared" si="1485"/>
        <v>0</v>
      </c>
      <c r="E544" s="262"/>
      <c r="F544" s="262">
        <v>0</v>
      </c>
      <c r="G544" s="194"/>
      <c r="H544" s="194"/>
      <c r="I544" s="193">
        <f t="shared" ref="I544:I545" si="1491">M544</f>
        <v>49782.185620000004</v>
      </c>
      <c r="J544" s="592" t="e">
        <f t="shared" ref="J544:J545" si="1492">I544/D544</f>
        <v>#DIV/0!</v>
      </c>
      <c r="K544" s="307"/>
      <c r="L544" s="307"/>
      <c r="M544" s="193">
        <f t="shared" ref="M544" si="1493">SUM(M545:M546)</f>
        <v>49782.185620000004</v>
      </c>
      <c r="N544" s="307"/>
      <c r="O544" s="307"/>
      <c r="P544" s="307"/>
      <c r="Q544" s="307"/>
      <c r="R544" s="307"/>
      <c r="S544" s="262">
        <v>0</v>
      </c>
      <c r="T544" s="669" t="e">
        <f t="shared" si="1486"/>
        <v>#DIV/0!</v>
      </c>
      <c r="U544" s="199"/>
      <c r="V544" s="629"/>
      <c r="W544" s="262">
        <v>0</v>
      </c>
      <c r="X544" s="669" t="e">
        <f t="shared" si="1423"/>
        <v>#DIV/0!</v>
      </c>
      <c r="Y544" s="307"/>
      <c r="Z544" s="307"/>
      <c r="AA544" s="307"/>
      <c r="AB544" s="307"/>
      <c r="AC544" s="262">
        <f t="shared" si="1451"/>
        <v>0</v>
      </c>
      <c r="AD544" s="575" t="e">
        <f t="shared" si="1452"/>
        <v>#DIV/0!</v>
      </c>
      <c r="AE544" s="199"/>
      <c r="AF544" s="622"/>
      <c r="AG544" s="262">
        <v>0</v>
      </c>
      <c r="AH544" s="622" t="e">
        <f t="shared" si="1421"/>
        <v>#DIV/0!</v>
      </c>
      <c r="AI544" s="307"/>
      <c r="AJ544" s="307"/>
      <c r="AK544" s="262"/>
      <c r="AL544" s="307"/>
      <c r="AM544" s="307"/>
      <c r="AN544" s="307"/>
      <c r="AO544" s="307"/>
      <c r="AP544" s="307"/>
      <c r="AQ544" s="307"/>
      <c r="AR544" s="307"/>
      <c r="AS544" s="307"/>
      <c r="AT544" s="307"/>
      <c r="AU544" s="112">
        <f>AX544-F544</f>
        <v>0</v>
      </c>
      <c r="AV544" s="199">
        <f t="shared" si="1487"/>
        <v>0</v>
      </c>
      <c r="AW544" s="199">
        <v>0</v>
      </c>
      <c r="AX544" s="199">
        <v>0</v>
      </c>
      <c r="AY544" s="307"/>
      <c r="AZ544" s="307"/>
      <c r="BA544" s="112">
        <f t="shared" si="1401"/>
        <v>0</v>
      </c>
      <c r="BB544" s="307"/>
      <c r="BC544" s="307"/>
      <c r="BD544" s="307"/>
      <c r="BE544" s="199">
        <f t="shared" si="1393"/>
        <v>0</v>
      </c>
      <c r="BF544" s="199">
        <f t="shared" si="1440"/>
        <v>0</v>
      </c>
      <c r="BG544" s="307"/>
      <c r="BH544" s="307"/>
      <c r="BI544" s="199">
        <f t="shared" si="1471"/>
        <v>0</v>
      </c>
      <c r="BJ544" s="199">
        <v>0</v>
      </c>
      <c r="BK544" s="199"/>
      <c r="BL544" s="307"/>
      <c r="BM544" s="307"/>
      <c r="BN544" s="199">
        <f t="shared" si="1441"/>
        <v>0</v>
      </c>
      <c r="BO544" s="199">
        <f t="shared" si="1488"/>
        <v>0</v>
      </c>
      <c r="BP544" s="199">
        <v>0</v>
      </c>
      <c r="BQ544" s="199"/>
      <c r="BR544" s="307"/>
      <c r="BS544" s="307"/>
      <c r="BT544" s="307">
        <f t="shared" si="1402"/>
        <v>0</v>
      </c>
      <c r="BU544" s="307"/>
      <c r="BV544" s="199">
        <f t="shared" si="1489"/>
        <v>494393.48742999998</v>
      </c>
      <c r="BW544" s="199">
        <v>0</v>
      </c>
      <c r="BX544" s="199">
        <f>'[8]КАД-Колтуши 3,4'!$AB$8</f>
        <v>494393.48742999998</v>
      </c>
      <c r="BY544" s="307"/>
      <c r="BZ544" s="307"/>
      <c r="CA544" s="199">
        <f t="shared" si="1432"/>
        <v>0</v>
      </c>
      <c r="CB544" s="262"/>
      <c r="CC544" s="194"/>
      <c r="CD544" s="194"/>
      <c r="CE544" s="199">
        <f>CG544</f>
        <v>83157.571800000034</v>
      </c>
      <c r="CF544" s="262">
        <f t="shared" ref="CF544:CF551" si="1494">BW544</f>
        <v>0</v>
      </c>
      <c r="CG544" s="199">
        <f>'[8]КАД-Колтуши 3,4'!$AB$8+[6]Лист1!$N$69</f>
        <v>83157.571800000034</v>
      </c>
      <c r="CH544" s="194">
        <f t="shared" si="1433"/>
        <v>0</v>
      </c>
      <c r="CI544" s="194"/>
      <c r="CJ544" s="199">
        <f>CK544-CE544</f>
        <v>0</v>
      </c>
      <c r="CK544" s="199">
        <f t="shared" si="1490"/>
        <v>83157.571800000034</v>
      </c>
      <c r="CL544" s="199">
        <v>0</v>
      </c>
      <c r="CM544" s="199">
        <f>'[8]КАД-Колтуши 3,4'!$AB$8+[6]Лист1!$N$69</f>
        <v>83157.571800000034</v>
      </c>
      <c r="CN544" s="307"/>
      <c r="CO544" s="307"/>
    </row>
    <row r="545" spans="2:93" s="198" customFormat="1" ht="50.25" hidden="1" customHeight="1" x14ac:dyDescent="0.25">
      <c r="B545" s="209"/>
      <c r="C545" s="137" t="s">
        <v>237</v>
      </c>
      <c r="D545" s="262">
        <f t="shared" si="1485"/>
        <v>15317.523740000001</v>
      </c>
      <c r="E545" s="262"/>
      <c r="F545" s="262">
        <v>15317.523740000001</v>
      </c>
      <c r="G545" s="263"/>
      <c r="H545" s="263"/>
      <c r="I545" s="262">
        <f t="shared" si="1491"/>
        <v>46.652979999999999</v>
      </c>
      <c r="J545" s="592">
        <f t="shared" si="1492"/>
        <v>3.0457259797267988E-3</v>
      </c>
      <c r="K545" s="316"/>
      <c r="L545" s="316"/>
      <c r="M545" s="262">
        <v>46.652979999999999</v>
      </c>
      <c r="N545" s="592">
        <f>M545/F545</f>
        <v>3.0457259797267988E-3</v>
      </c>
      <c r="O545" s="316"/>
      <c r="P545" s="316"/>
      <c r="Q545" s="316"/>
      <c r="R545" s="316"/>
      <c r="S545" s="262">
        <f>W545</f>
        <v>74.94153</v>
      </c>
      <c r="T545" s="669">
        <f t="shared" si="1486"/>
        <v>4.8925355868258639E-3</v>
      </c>
      <c r="U545" s="199"/>
      <c r="V545" s="804"/>
      <c r="W545" s="262">
        <v>74.94153</v>
      </c>
      <c r="X545" s="669">
        <f t="shared" si="1423"/>
        <v>4.8925355868258639E-3</v>
      </c>
      <c r="Y545" s="316"/>
      <c r="Z545" s="316"/>
      <c r="AA545" s="316"/>
      <c r="AB545" s="316"/>
      <c r="AC545" s="262">
        <f t="shared" si="1451"/>
        <v>15317.523740000001</v>
      </c>
      <c r="AD545" s="776">
        <f t="shared" si="1452"/>
        <v>1</v>
      </c>
      <c r="AE545" s="199"/>
      <c r="AF545" s="805"/>
      <c r="AG545" s="262">
        <v>15317.523740000001</v>
      </c>
      <c r="AH545" s="805">
        <f t="shared" si="1421"/>
        <v>1</v>
      </c>
      <c r="AI545" s="316"/>
      <c r="AJ545" s="316"/>
      <c r="AK545" s="262"/>
      <c r="AL545" s="316"/>
      <c r="AM545" s="316"/>
      <c r="AN545" s="316"/>
      <c r="AO545" s="316"/>
      <c r="AP545" s="316"/>
      <c r="AQ545" s="316"/>
      <c r="AR545" s="316"/>
      <c r="AS545" s="316"/>
      <c r="AT545" s="316"/>
      <c r="AU545" s="199">
        <f>AV545-D545</f>
        <v>0</v>
      </c>
      <c r="AV545" s="199">
        <f t="shared" si="1487"/>
        <v>15317.523740000001</v>
      </c>
      <c r="AW545" s="199">
        <v>0</v>
      </c>
      <c r="AX545" s="199">
        <f>F545</f>
        <v>15317.523740000001</v>
      </c>
      <c r="AY545" s="316"/>
      <c r="AZ545" s="316"/>
      <c r="BA545" s="199">
        <f t="shared" si="1401"/>
        <v>0</v>
      </c>
      <c r="BB545" s="316"/>
      <c r="BC545" s="316"/>
      <c r="BD545" s="316"/>
      <c r="BE545" s="199">
        <f t="shared" si="1393"/>
        <v>0</v>
      </c>
      <c r="BF545" s="199">
        <f t="shared" si="1440"/>
        <v>0</v>
      </c>
      <c r="BG545" s="316"/>
      <c r="BH545" s="316"/>
      <c r="BI545" s="199">
        <f t="shared" si="1471"/>
        <v>0</v>
      </c>
      <c r="BJ545" s="199">
        <v>0</v>
      </c>
      <c r="BK545" s="199"/>
      <c r="BL545" s="316"/>
      <c r="BM545" s="316"/>
      <c r="BN545" s="199">
        <f t="shared" si="1441"/>
        <v>0</v>
      </c>
      <c r="BO545" s="199">
        <f t="shared" si="1488"/>
        <v>0</v>
      </c>
      <c r="BP545" s="199">
        <v>0</v>
      </c>
      <c r="BQ545" s="199"/>
      <c r="BR545" s="316"/>
      <c r="BS545" s="316"/>
      <c r="BT545" s="316">
        <f t="shared" si="1402"/>
        <v>0</v>
      </c>
      <c r="BU545" s="316"/>
      <c r="BV545" s="199">
        <f t="shared" si="1489"/>
        <v>12833.592539999998</v>
      </c>
      <c r="BW545" s="199">
        <v>0</v>
      </c>
      <c r="BX545" s="199">
        <f>'[8]КАД-Колтуши 3,4'!$AB$9+'[8]КАД-Колтуши 3,4'!$AB$10</f>
        <v>12833.592539999998</v>
      </c>
      <c r="BY545" s="316"/>
      <c r="BZ545" s="316"/>
      <c r="CA545" s="199">
        <f t="shared" si="1432"/>
        <v>0</v>
      </c>
      <c r="CB545" s="262"/>
      <c r="CC545" s="263"/>
      <c r="CD545" s="263"/>
      <c r="CE545" s="199">
        <f>CG545</f>
        <v>12833.592539999998</v>
      </c>
      <c r="CF545" s="262">
        <f t="shared" si="1494"/>
        <v>0</v>
      </c>
      <c r="CG545" s="199">
        <f>'[8]КАД-Колтуши 3,4'!$AB$9+'[8]КАД-Колтуши 3,4'!$AB$10</f>
        <v>12833.592539999998</v>
      </c>
      <c r="CH545" s="263">
        <f t="shared" si="1433"/>
        <v>0</v>
      </c>
      <c r="CI545" s="263"/>
      <c r="CJ545" s="199">
        <f>CM545-BX545</f>
        <v>0</v>
      </c>
      <c r="CK545" s="199">
        <f t="shared" si="1490"/>
        <v>12833.592539999998</v>
      </c>
      <c r="CL545" s="199">
        <v>0</v>
      </c>
      <c r="CM545" s="199">
        <f>'[8]КАД-Колтуши 3,4'!$AB$9+'[8]КАД-Колтуши 3,4'!$AB$10</f>
        <v>12833.592539999998</v>
      </c>
      <c r="CN545" s="316"/>
      <c r="CO545" s="316"/>
    </row>
    <row r="546" spans="2:93" s="473" customFormat="1" ht="54" customHeight="1" x14ac:dyDescent="0.25">
      <c r="B546" s="474"/>
      <c r="C546" s="532" t="s">
        <v>240</v>
      </c>
      <c r="D546" s="476">
        <f t="shared" si="1485"/>
        <v>309030.7</v>
      </c>
      <c r="E546" s="476"/>
      <c r="F546" s="476">
        <f>SUM(F547:F551)</f>
        <v>309030.7</v>
      </c>
      <c r="G546" s="476"/>
      <c r="H546" s="476"/>
      <c r="I546" s="476">
        <f>M546</f>
        <v>49735.532640000005</v>
      </c>
      <c r="J546" s="571">
        <f t="shared" ref="J546:J551" si="1495">I546/D546</f>
        <v>0.16094042643659676</v>
      </c>
      <c r="K546" s="555"/>
      <c r="L546" s="665"/>
      <c r="M546" s="476">
        <f>SUM(M547:M551)</f>
        <v>49735.532640000005</v>
      </c>
      <c r="N546" s="571">
        <f t="shared" ref="N546:N547" si="1496">M546/F546</f>
        <v>0.16094042643659676</v>
      </c>
      <c r="O546" s="555"/>
      <c r="P546" s="555"/>
      <c r="Q546" s="555"/>
      <c r="R546" s="555"/>
      <c r="S546" s="476">
        <f>W546</f>
        <v>76441.670800000007</v>
      </c>
      <c r="T546" s="669">
        <f t="shared" si="1486"/>
        <v>0.24735947205245307</v>
      </c>
      <c r="U546" s="578"/>
      <c r="V546" s="629"/>
      <c r="W546" s="476">
        <f>W547+W548+W549+W550+W551</f>
        <v>76441.670800000007</v>
      </c>
      <c r="X546" s="669">
        <f t="shared" si="1423"/>
        <v>0.24735947205245307</v>
      </c>
      <c r="Y546" s="555"/>
      <c r="Z546" s="555"/>
      <c r="AA546" s="555"/>
      <c r="AB546" s="555"/>
      <c r="AC546" s="476">
        <f t="shared" si="1451"/>
        <v>264298.10800000007</v>
      </c>
      <c r="AD546" s="575">
        <f t="shared" si="1452"/>
        <v>0.85524871153577964</v>
      </c>
      <c r="AE546" s="578"/>
      <c r="AF546" s="622"/>
      <c r="AG546" s="476">
        <f>AG547+AG548+AG549+AG550+AG551</f>
        <v>264298.10800000007</v>
      </c>
      <c r="AH546" s="622">
        <f t="shared" si="1421"/>
        <v>0.85524871153577964</v>
      </c>
      <c r="AI546" s="555"/>
      <c r="AJ546" s="555"/>
      <c r="AK546" s="476"/>
      <c r="AL546" s="578"/>
      <c r="AM546" s="555"/>
      <c r="AN546" s="555"/>
      <c r="AO546" s="555"/>
      <c r="AP546" s="555"/>
      <c r="AQ546" s="555"/>
      <c r="AR546" s="555"/>
      <c r="AS546" s="555"/>
      <c r="AT546" s="555"/>
      <c r="AU546" s="555">
        <f>AU547</f>
        <v>1.2270000006537884E-2</v>
      </c>
      <c r="AV546" s="555">
        <f t="shared" si="1487"/>
        <v>309030.71227000002</v>
      </c>
      <c r="AW546" s="484">
        <f>AW547+AW548+AW551</f>
        <v>0</v>
      </c>
      <c r="AX546" s="476">
        <f>SUM(AX547:AX551)</f>
        <v>309030.71227000002</v>
      </c>
      <c r="AY546" s="484"/>
      <c r="AZ546" s="484"/>
      <c r="BA546" s="472">
        <f t="shared" si="1401"/>
        <v>0</v>
      </c>
      <c r="BB546" s="529"/>
      <c r="BC546" s="529"/>
      <c r="BD546" s="529"/>
      <c r="BE546" s="529">
        <f t="shared" si="1393"/>
        <v>0</v>
      </c>
      <c r="BF546" s="472">
        <f t="shared" si="1440"/>
        <v>0</v>
      </c>
      <c r="BG546" s="472"/>
      <c r="BH546" s="472"/>
      <c r="BI546" s="493">
        <f t="shared" si="1471"/>
        <v>0</v>
      </c>
      <c r="BJ546" s="484">
        <f>BJ547+BJ548</f>
        <v>0</v>
      </c>
      <c r="BK546" s="484"/>
      <c r="BL546" s="484"/>
      <c r="BM546" s="484"/>
      <c r="BN546" s="472">
        <f t="shared" si="1441"/>
        <v>0</v>
      </c>
      <c r="BO546" s="493">
        <f t="shared" si="1488"/>
        <v>0</v>
      </c>
      <c r="BP546" s="484">
        <f>BP547+BP548</f>
        <v>0</v>
      </c>
      <c r="BQ546" s="484">
        <f>BQ547</f>
        <v>0</v>
      </c>
      <c r="BR546" s="484"/>
      <c r="BS546" s="484"/>
      <c r="BT546" s="472">
        <f t="shared" si="1402"/>
        <v>0</v>
      </c>
      <c r="BU546" s="472"/>
      <c r="BV546" s="493">
        <f t="shared" si="1476"/>
        <v>0</v>
      </c>
      <c r="BW546" s="472">
        <f>BW547+BW548</f>
        <v>0</v>
      </c>
      <c r="BX546" s="472"/>
      <c r="BY546" s="472"/>
      <c r="BZ546" s="472"/>
      <c r="CA546" s="472">
        <f t="shared" si="1432"/>
        <v>0</v>
      </c>
      <c r="CB546" s="472"/>
      <c r="CC546" s="476"/>
      <c r="CD546" s="476"/>
      <c r="CE546" s="472">
        <f t="shared" si="1448"/>
        <v>0</v>
      </c>
      <c r="CF546" s="472">
        <f t="shared" si="1494"/>
        <v>0</v>
      </c>
      <c r="CG546" s="529"/>
      <c r="CH546" s="476">
        <f t="shared" si="1433"/>
        <v>0</v>
      </c>
      <c r="CI546" s="476"/>
      <c r="CJ546" s="484"/>
      <c r="CK546" s="493">
        <f t="shared" si="1477"/>
        <v>0</v>
      </c>
      <c r="CL546" s="484">
        <f>CL547+CL548</f>
        <v>0</v>
      </c>
      <c r="CM546" s="484"/>
      <c r="CN546" s="484"/>
      <c r="CO546" s="484"/>
    </row>
    <row r="547" spans="2:93" s="198" customFormat="1" ht="50.25" hidden="1" customHeight="1" x14ac:dyDescent="0.25">
      <c r="B547" s="209"/>
      <c r="C547" s="137" t="s">
        <v>238</v>
      </c>
      <c r="D547" s="262">
        <f>E547+F547</f>
        <v>208859.7</v>
      </c>
      <c r="E547" s="262"/>
      <c r="F547" s="262">
        <v>208859.7</v>
      </c>
      <c r="G547" s="263"/>
      <c r="H547" s="263"/>
      <c r="I547" s="123">
        <f t="shared" ref="I547:I551" si="1497">M547</f>
        <v>0</v>
      </c>
      <c r="J547" s="592">
        <f t="shared" si="1495"/>
        <v>0</v>
      </c>
      <c r="K547" s="316"/>
      <c r="L547" s="316"/>
      <c r="M547" s="123">
        <v>0</v>
      </c>
      <c r="N547" s="592">
        <f t="shared" si="1496"/>
        <v>0</v>
      </c>
      <c r="O547" s="316"/>
      <c r="P547" s="316"/>
      <c r="Q547" s="316"/>
      <c r="R547" s="316"/>
      <c r="S547" s="262">
        <f>W547</f>
        <v>23777.15526</v>
      </c>
      <c r="T547" s="571">
        <f t="shared" si="1486"/>
        <v>0.1138427147984987</v>
      </c>
      <c r="U547" s="199"/>
      <c r="V547" s="316"/>
      <c r="W547" s="262">
        <v>23777.15526</v>
      </c>
      <c r="X547" s="571">
        <f t="shared" si="1423"/>
        <v>0.1138427147984987</v>
      </c>
      <c r="Y547" s="316"/>
      <c r="Z547" s="316"/>
      <c r="AA547" s="316"/>
      <c r="AB547" s="316"/>
      <c r="AC547" s="262">
        <f t="shared" si="1451"/>
        <v>208859.7</v>
      </c>
      <c r="AD547" s="575">
        <f t="shared" si="1452"/>
        <v>1</v>
      </c>
      <c r="AE547" s="199"/>
      <c r="AF547" s="622"/>
      <c r="AG547" s="262">
        <v>208859.7</v>
      </c>
      <c r="AH547" s="622">
        <f t="shared" si="1421"/>
        <v>1</v>
      </c>
      <c r="AI547" s="316"/>
      <c r="AJ547" s="316"/>
      <c r="AK547" s="262"/>
      <c r="AL547" s="316"/>
      <c r="AM547" s="316"/>
      <c r="AN547" s="316"/>
      <c r="AO547" s="316"/>
      <c r="AP547" s="316"/>
      <c r="AQ547" s="316"/>
      <c r="AR547" s="316"/>
      <c r="AS547" s="316"/>
      <c r="AT547" s="316"/>
      <c r="AU547" s="262">
        <f>AX547-F547</f>
        <v>1.2270000006537884E-2</v>
      </c>
      <c r="AV547" s="199">
        <f>AW547+AX547</f>
        <v>208859.71227000002</v>
      </c>
      <c r="AW547" s="199">
        <v>0</v>
      </c>
      <c r="AX547" s="262">
        <f>F547+0.01227</f>
        <v>208859.71227000002</v>
      </c>
      <c r="AY547" s="316"/>
      <c r="AZ547" s="316"/>
      <c r="BA547" s="112">
        <f t="shared" si="1401"/>
        <v>0</v>
      </c>
      <c r="BB547" s="316"/>
      <c r="BC547" s="316"/>
      <c r="BD547" s="316"/>
      <c r="BE547" s="300">
        <f t="shared" si="1393"/>
        <v>0</v>
      </c>
      <c r="BF547" s="300">
        <f t="shared" si="1440"/>
        <v>0</v>
      </c>
      <c r="BG547" s="316"/>
      <c r="BH547" s="316"/>
      <c r="BI547" s="199">
        <f t="shared" si="1471"/>
        <v>0</v>
      </c>
      <c r="BJ547" s="199"/>
      <c r="BK547" s="199"/>
      <c r="BL547" s="316"/>
      <c r="BM547" s="316"/>
      <c r="BN547" s="199">
        <f t="shared" si="1441"/>
        <v>0</v>
      </c>
      <c r="BO547" s="199">
        <f t="shared" si="1488"/>
        <v>0</v>
      </c>
      <c r="BP547" s="199"/>
      <c r="BQ547" s="199">
        <f>BJ547</f>
        <v>0</v>
      </c>
      <c r="BR547" s="316"/>
      <c r="BS547" s="316"/>
      <c r="BT547" s="316">
        <f t="shared" si="1402"/>
        <v>0</v>
      </c>
      <c r="BU547" s="316"/>
      <c r="BV547" s="199">
        <f t="shared" si="1476"/>
        <v>0</v>
      </c>
      <c r="BW547" s="199"/>
      <c r="BX547" s="199"/>
      <c r="BY547" s="316"/>
      <c r="BZ547" s="316"/>
      <c r="CA547" s="199">
        <f t="shared" si="1432"/>
        <v>0</v>
      </c>
      <c r="CB547" s="262"/>
      <c r="CC547" s="263"/>
      <c r="CD547" s="263"/>
      <c r="CE547" s="199">
        <f t="shared" si="1448"/>
        <v>0</v>
      </c>
      <c r="CF547" s="262">
        <f t="shared" si="1494"/>
        <v>0</v>
      </c>
      <c r="CG547" s="262"/>
      <c r="CH547" s="263">
        <f t="shared" si="1433"/>
        <v>0</v>
      </c>
      <c r="CI547" s="263"/>
      <c r="CJ547" s="199"/>
      <c r="CK547" s="199">
        <f t="shared" si="1477"/>
        <v>0</v>
      </c>
      <c r="CL547" s="199"/>
      <c r="CM547" s="199"/>
      <c r="CN547" s="316"/>
      <c r="CO547" s="316"/>
    </row>
    <row r="548" spans="2:93" s="198" customFormat="1" ht="50.25" hidden="1" customHeight="1" x14ac:dyDescent="0.25">
      <c r="B548" s="209"/>
      <c r="C548" s="137" t="s">
        <v>239</v>
      </c>
      <c r="D548" s="262">
        <f t="shared" ref="D548:D551" si="1498">E548+F548</f>
        <v>55000</v>
      </c>
      <c r="E548" s="262"/>
      <c r="F548" s="262">
        <v>55000</v>
      </c>
      <c r="G548" s="263"/>
      <c r="H548" s="263"/>
      <c r="I548" s="123">
        <f t="shared" si="1497"/>
        <v>33310.374000000003</v>
      </c>
      <c r="J548" s="592">
        <f t="shared" si="1495"/>
        <v>0.60564316363636372</v>
      </c>
      <c r="K548" s="316"/>
      <c r="L548" s="316"/>
      <c r="M548" s="123">
        <v>33310.374000000003</v>
      </c>
      <c r="N548" s="592">
        <f>M548/F548</f>
        <v>0.60564316363636372</v>
      </c>
      <c r="O548" s="316"/>
      <c r="P548" s="316"/>
      <c r="Q548" s="316"/>
      <c r="R548" s="316"/>
      <c r="S548" s="262">
        <f t="shared" ref="S548:S551" si="1499">W548</f>
        <v>34009.105000000003</v>
      </c>
      <c r="T548" s="668">
        <f t="shared" si="1486"/>
        <v>0.61834736363636367</v>
      </c>
      <c r="U548" s="199"/>
      <c r="V548" s="316"/>
      <c r="W548" s="262">
        <v>34009.105000000003</v>
      </c>
      <c r="X548" s="629">
        <f t="shared" si="1423"/>
        <v>0.61834736363636367</v>
      </c>
      <c r="Y548" s="316"/>
      <c r="Z548" s="316"/>
      <c r="AA548" s="316"/>
      <c r="AB548" s="316"/>
      <c r="AC548" s="262">
        <f t="shared" si="1451"/>
        <v>34009.105000000003</v>
      </c>
      <c r="AD548" s="575">
        <f t="shared" si="1452"/>
        <v>0.61834736363636367</v>
      </c>
      <c r="AE548" s="199"/>
      <c r="AF548" s="622"/>
      <c r="AG548" s="262">
        <f>W548</f>
        <v>34009.105000000003</v>
      </c>
      <c r="AH548" s="622">
        <f t="shared" si="1421"/>
        <v>0.61834736363636367</v>
      </c>
      <c r="AI548" s="316"/>
      <c r="AJ548" s="316"/>
      <c r="AK548" s="262"/>
      <c r="AL548" s="316"/>
      <c r="AM548" s="316"/>
      <c r="AN548" s="316"/>
      <c r="AO548" s="316"/>
      <c r="AP548" s="316"/>
      <c r="AQ548" s="316"/>
      <c r="AR548" s="316"/>
      <c r="AS548" s="316"/>
      <c r="AT548" s="316"/>
      <c r="AU548" s="199">
        <f t="shared" ref="AU548:AU551" si="1500">AX548-F548</f>
        <v>0</v>
      </c>
      <c r="AV548" s="199">
        <f t="shared" ref="AV548:AV551" si="1501">AW548+AX548</f>
        <v>55000</v>
      </c>
      <c r="AW548" s="199"/>
      <c r="AX548" s="199">
        <f>F548</f>
        <v>55000</v>
      </c>
      <c r="AY548" s="316"/>
      <c r="AZ548" s="316"/>
      <c r="BA548" s="112">
        <f t="shared" si="1401"/>
        <v>0</v>
      </c>
      <c r="BB548" s="316"/>
      <c r="BC548" s="316"/>
      <c r="BD548" s="316"/>
      <c r="BE548" s="300">
        <f t="shared" si="1393"/>
        <v>0</v>
      </c>
      <c r="BF548" s="300">
        <f t="shared" si="1440"/>
        <v>0</v>
      </c>
      <c r="BG548" s="316"/>
      <c r="BH548" s="316"/>
      <c r="BI548" s="199">
        <f t="shared" si="1471"/>
        <v>0</v>
      </c>
      <c r="BJ548" s="199"/>
      <c r="BK548" s="199"/>
      <c r="BL548" s="316"/>
      <c r="BM548" s="316"/>
      <c r="BN548" s="199">
        <f t="shared" si="1441"/>
        <v>0</v>
      </c>
      <c r="BO548" s="199">
        <f t="shared" si="1488"/>
        <v>0</v>
      </c>
      <c r="BP548" s="199"/>
      <c r="BQ548" s="199"/>
      <c r="BR548" s="316"/>
      <c r="BS548" s="316"/>
      <c r="BT548" s="316">
        <f t="shared" si="1402"/>
        <v>0</v>
      </c>
      <c r="BU548" s="316"/>
      <c r="BV548" s="199">
        <f t="shared" si="1476"/>
        <v>0</v>
      </c>
      <c r="BW548" s="199"/>
      <c r="BX548" s="199"/>
      <c r="BY548" s="316"/>
      <c r="BZ548" s="316"/>
      <c r="CA548" s="199">
        <f t="shared" si="1432"/>
        <v>0</v>
      </c>
      <c r="CB548" s="262"/>
      <c r="CC548" s="263"/>
      <c r="CD548" s="263"/>
      <c r="CE548" s="199">
        <f t="shared" si="1448"/>
        <v>0</v>
      </c>
      <c r="CF548" s="262">
        <f t="shared" si="1494"/>
        <v>0</v>
      </c>
      <c r="CG548" s="262"/>
      <c r="CH548" s="263">
        <f t="shared" si="1433"/>
        <v>0</v>
      </c>
      <c r="CI548" s="263"/>
      <c r="CJ548" s="199"/>
      <c r="CK548" s="199">
        <f t="shared" si="1477"/>
        <v>0</v>
      </c>
      <c r="CL548" s="199"/>
      <c r="CM548" s="199"/>
      <c r="CN548" s="316"/>
      <c r="CO548" s="316"/>
    </row>
    <row r="549" spans="2:93" s="198" customFormat="1" ht="50.25" hidden="1" customHeight="1" x14ac:dyDescent="0.25">
      <c r="B549" s="209"/>
      <c r="C549" s="137" t="s">
        <v>429</v>
      </c>
      <c r="D549" s="262">
        <f t="shared" si="1498"/>
        <v>20000</v>
      </c>
      <c r="E549" s="262"/>
      <c r="F549" s="262">
        <v>20000</v>
      </c>
      <c r="G549" s="263"/>
      <c r="H549" s="263"/>
      <c r="I549" s="123">
        <f t="shared" si="1497"/>
        <v>2965.8069999999998</v>
      </c>
      <c r="J549" s="592">
        <f t="shared" si="1495"/>
        <v>0.14829034999999999</v>
      </c>
      <c r="K549" s="316"/>
      <c r="L549" s="316"/>
      <c r="M549" s="123">
        <v>2965.8069999999998</v>
      </c>
      <c r="N549" s="592">
        <f t="shared" ref="N549:N551" si="1502">M549/F549</f>
        <v>0.14829034999999999</v>
      </c>
      <c r="O549" s="316"/>
      <c r="P549" s="316"/>
      <c r="Q549" s="316"/>
      <c r="R549" s="316"/>
      <c r="S549" s="262">
        <f t="shared" si="1499"/>
        <v>4679.3149999999996</v>
      </c>
      <c r="T549" s="668">
        <f t="shared" si="1486"/>
        <v>0.23396574999999997</v>
      </c>
      <c r="U549" s="199"/>
      <c r="V549" s="316"/>
      <c r="W549" s="262">
        <v>4679.3149999999996</v>
      </c>
      <c r="X549" s="629">
        <f t="shared" si="1423"/>
        <v>0.23396574999999997</v>
      </c>
      <c r="Y549" s="316"/>
      <c r="Z549" s="316"/>
      <c r="AA549" s="316"/>
      <c r="AB549" s="316"/>
      <c r="AC549" s="262">
        <f t="shared" si="1451"/>
        <v>4679.3149999999996</v>
      </c>
      <c r="AD549" s="575">
        <f t="shared" si="1452"/>
        <v>0.23396574999999997</v>
      </c>
      <c r="AE549" s="199"/>
      <c r="AF549" s="622"/>
      <c r="AG549" s="262">
        <f>W549</f>
        <v>4679.3149999999996</v>
      </c>
      <c r="AH549" s="622">
        <f t="shared" si="1421"/>
        <v>0.23396574999999997</v>
      </c>
      <c r="AI549" s="316"/>
      <c r="AJ549" s="316"/>
      <c r="AK549" s="262"/>
      <c r="AL549" s="316"/>
      <c r="AM549" s="316"/>
      <c r="AN549" s="316"/>
      <c r="AO549" s="316"/>
      <c r="AP549" s="316"/>
      <c r="AQ549" s="316"/>
      <c r="AR549" s="316"/>
      <c r="AS549" s="316"/>
      <c r="AT549" s="316"/>
      <c r="AU549" s="199">
        <f t="shared" si="1500"/>
        <v>0</v>
      </c>
      <c r="AV549" s="199">
        <f t="shared" si="1501"/>
        <v>20000</v>
      </c>
      <c r="AW549" s="199"/>
      <c r="AX549" s="199">
        <f t="shared" ref="AX549:AX551" si="1503">F549</f>
        <v>20000</v>
      </c>
      <c r="AY549" s="316"/>
      <c r="AZ549" s="316"/>
      <c r="BA549" s="112"/>
      <c r="BB549" s="316"/>
      <c r="BC549" s="316"/>
      <c r="BD549" s="316"/>
      <c r="BE549" s="300"/>
      <c r="BF549" s="300"/>
      <c r="BG549" s="316"/>
      <c r="BH549" s="316"/>
      <c r="BI549" s="199"/>
      <c r="BJ549" s="199"/>
      <c r="BK549" s="199"/>
      <c r="BL549" s="316"/>
      <c r="BM549" s="316"/>
      <c r="BN549" s="199"/>
      <c r="BO549" s="199"/>
      <c r="BP549" s="199"/>
      <c r="BQ549" s="199"/>
      <c r="BR549" s="316"/>
      <c r="BS549" s="316"/>
      <c r="BT549" s="316"/>
      <c r="BU549" s="316"/>
      <c r="BV549" s="199"/>
      <c r="BW549" s="199"/>
      <c r="BX549" s="199"/>
      <c r="BY549" s="316"/>
      <c r="BZ549" s="316"/>
      <c r="CA549" s="199"/>
      <c r="CB549" s="262"/>
      <c r="CC549" s="263"/>
      <c r="CD549" s="263"/>
      <c r="CE549" s="199"/>
      <c r="CF549" s="262"/>
      <c r="CG549" s="262"/>
      <c r="CH549" s="263"/>
      <c r="CI549" s="263"/>
      <c r="CJ549" s="199"/>
      <c r="CK549" s="199"/>
      <c r="CL549" s="199"/>
      <c r="CM549" s="199"/>
      <c r="CN549" s="316"/>
      <c r="CO549" s="316"/>
    </row>
    <row r="550" spans="2:93" s="198" customFormat="1" ht="50.25" hidden="1" customHeight="1" x14ac:dyDescent="0.25">
      <c r="B550" s="209"/>
      <c r="C550" s="137" t="s">
        <v>430</v>
      </c>
      <c r="D550" s="262">
        <f t="shared" si="1498"/>
        <v>20000</v>
      </c>
      <c r="E550" s="262"/>
      <c r="F550" s="262">
        <v>20000</v>
      </c>
      <c r="G550" s="263"/>
      <c r="H550" s="263"/>
      <c r="I550" s="123">
        <f t="shared" si="1497"/>
        <v>11578.987999999999</v>
      </c>
      <c r="J550" s="592">
        <f t="shared" si="1495"/>
        <v>0.57894939999999995</v>
      </c>
      <c r="K550" s="316"/>
      <c r="L550" s="316"/>
      <c r="M550" s="123">
        <v>11578.987999999999</v>
      </c>
      <c r="N550" s="592">
        <f t="shared" si="1502"/>
        <v>0.57894939999999995</v>
      </c>
      <c r="O550" s="316"/>
      <c r="P550" s="316"/>
      <c r="Q550" s="316"/>
      <c r="R550" s="316"/>
      <c r="S550" s="262">
        <f t="shared" si="1499"/>
        <v>11578.987999999999</v>
      </c>
      <c r="T550" s="668">
        <f t="shared" si="1486"/>
        <v>0.57894939999999995</v>
      </c>
      <c r="U550" s="199"/>
      <c r="V550" s="316"/>
      <c r="W550" s="262">
        <v>11578.987999999999</v>
      </c>
      <c r="X550" s="629">
        <f t="shared" si="1423"/>
        <v>0.57894939999999995</v>
      </c>
      <c r="Y550" s="316"/>
      <c r="Z550" s="316"/>
      <c r="AA550" s="316"/>
      <c r="AB550" s="316"/>
      <c r="AC550" s="262">
        <f t="shared" si="1451"/>
        <v>11578.987999999999</v>
      </c>
      <c r="AD550" s="575">
        <f t="shared" si="1452"/>
        <v>0.57894939999999995</v>
      </c>
      <c r="AE550" s="199"/>
      <c r="AF550" s="622"/>
      <c r="AG550" s="262">
        <f>W550</f>
        <v>11578.987999999999</v>
      </c>
      <c r="AH550" s="622">
        <f t="shared" si="1421"/>
        <v>0.57894939999999995</v>
      </c>
      <c r="AI550" s="316"/>
      <c r="AJ550" s="316"/>
      <c r="AK550" s="262"/>
      <c r="AL550" s="316"/>
      <c r="AM550" s="316"/>
      <c r="AN550" s="316"/>
      <c r="AO550" s="316"/>
      <c r="AP550" s="316"/>
      <c r="AQ550" s="316"/>
      <c r="AR550" s="316"/>
      <c r="AS550" s="316"/>
      <c r="AT550" s="316"/>
      <c r="AU550" s="199">
        <f t="shared" si="1500"/>
        <v>0</v>
      </c>
      <c r="AV550" s="199">
        <f t="shared" si="1501"/>
        <v>20000</v>
      </c>
      <c r="AW550" s="199"/>
      <c r="AX550" s="199">
        <f t="shared" si="1503"/>
        <v>20000</v>
      </c>
      <c r="AY550" s="316"/>
      <c r="AZ550" s="316"/>
      <c r="BA550" s="112"/>
      <c r="BB550" s="316"/>
      <c r="BC550" s="316"/>
      <c r="BD550" s="316"/>
      <c r="BE550" s="300"/>
      <c r="BF550" s="300"/>
      <c r="BG550" s="316"/>
      <c r="BH550" s="316"/>
      <c r="BI550" s="199"/>
      <c r="BJ550" s="199"/>
      <c r="BK550" s="199"/>
      <c r="BL550" s="316"/>
      <c r="BM550" s="316"/>
      <c r="BN550" s="199"/>
      <c r="BO550" s="199"/>
      <c r="BP550" s="199"/>
      <c r="BQ550" s="199"/>
      <c r="BR550" s="316"/>
      <c r="BS550" s="316"/>
      <c r="BT550" s="316"/>
      <c r="BU550" s="316"/>
      <c r="BV550" s="199"/>
      <c r="BW550" s="199"/>
      <c r="BX550" s="199"/>
      <c r="BY550" s="316"/>
      <c r="BZ550" s="316"/>
      <c r="CA550" s="199"/>
      <c r="CB550" s="262"/>
      <c r="CC550" s="263"/>
      <c r="CD550" s="263"/>
      <c r="CE550" s="199"/>
      <c r="CF550" s="262"/>
      <c r="CG550" s="262"/>
      <c r="CH550" s="263"/>
      <c r="CI550" s="263"/>
      <c r="CJ550" s="199"/>
      <c r="CK550" s="199"/>
      <c r="CL550" s="199"/>
      <c r="CM550" s="199"/>
      <c r="CN550" s="316"/>
      <c r="CO550" s="316"/>
    </row>
    <row r="551" spans="2:93" s="198" customFormat="1" ht="50.25" hidden="1" customHeight="1" x14ac:dyDescent="0.25">
      <c r="B551" s="209"/>
      <c r="C551" s="137" t="s">
        <v>237</v>
      </c>
      <c r="D551" s="262">
        <f t="shared" si="1498"/>
        <v>5171</v>
      </c>
      <c r="E551" s="262"/>
      <c r="F551" s="262">
        <v>5171</v>
      </c>
      <c r="G551" s="263"/>
      <c r="H551" s="263"/>
      <c r="I551" s="123">
        <f t="shared" si="1497"/>
        <v>1880.36364</v>
      </c>
      <c r="J551" s="592">
        <f t="shared" si="1495"/>
        <v>0.36363636433958618</v>
      </c>
      <c r="K551" s="316"/>
      <c r="L551" s="316"/>
      <c r="M551" s="123">
        <v>1880.36364</v>
      </c>
      <c r="N551" s="592">
        <f t="shared" si="1502"/>
        <v>0.36363636433958618</v>
      </c>
      <c r="O551" s="316"/>
      <c r="P551" s="316"/>
      <c r="Q551" s="316"/>
      <c r="R551" s="316"/>
      <c r="S551" s="262">
        <f t="shared" si="1499"/>
        <v>2397.1075399999991</v>
      </c>
      <c r="T551" s="668">
        <f t="shared" si="1486"/>
        <v>0.46356749951653436</v>
      </c>
      <c r="U551" s="199"/>
      <c r="V551" s="316"/>
      <c r="W551" s="262">
        <f>52664.51554-W548-W549-W550</f>
        <v>2397.1075399999991</v>
      </c>
      <c r="X551" s="629">
        <f t="shared" si="1423"/>
        <v>0.46356749951653436</v>
      </c>
      <c r="Y551" s="316"/>
      <c r="Z551" s="316"/>
      <c r="AA551" s="316"/>
      <c r="AB551" s="316"/>
      <c r="AC551" s="262">
        <f t="shared" si="1451"/>
        <v>5171.0000000000018</v>
      </c>
      <c r="AD551" s="575">
        <f t="shared" si="1452"/>
        <v>1.0000000000000004</v>
      </c>
      <c r="AE551" s="199"/>
      <c r="AF551" s="622"/>
      <c r="AG551" s="262">
        <f>55438.408-AG548-AG549-AG550</f>
        <v>5171.0000000000018</v>
      </c>
      <c r="AH551" s="622">
        <f t="shared" si="1421"/>
        <v>1.0000000000000004</v>
      </c>
      <c r="AI551" s="316"/>
      <c r="AJ551" s="316"/>
      <c r="AK551" s="262"/>
      <c r="AL551" s="316"/>
      <c r="AM551" s="316"/>
      <c r="AN551" s="316"/>
      <c r="AO551" s="316"/>
      <c r="AP551" s="316"/>
      <c r="AQ551" s="316"/>
      <c r="AR551" s="316"/>
      <c r="AS551" s="316"/>
      <c r="AT551" s="316"/>
      <c r="AU551" s="199">
        <f t="shared" si="1500"/>
        <v>0</v>
      </c>
      <c r="AV551" s="199">
        <f t="shared" si="1501"/>
        <v>5171</v>
      </c>
      <c r="AW551" s="199">
        <v>0</v>
      </c>
      <c r="AX551" s="199">
        <f t="shared" si="1503"/>
        <v>5171</v>
      </c>
      <c r="AY551" s="316"/>
      <c r="AZ551" s="316"/>
      <c r="BA551" s="112">
        <f t="shared" si="1401"/>
        <v>0</v>
      </c>
      <c r="BB551" s="316"/>
      <c r="BC551" s="316"/>
      <c r="BD551" s="316"/>
      <c r="BE551" s="300">
        <f t="shared" si="1393"/>
        <v>0</v>
      </c>
      <c r="BF551" s="300">
        <f t="shared" si="1440"/>
        <v>0</v>
      </c>
      <c r="BG551" s="316"/>
      <c r="BH551" s="316"/>
      <c r="BI551" s="199"/>
      <c r="BJ551" s="199"/>
      <c r="BK551" s="199"/>
      <c r="BL551" s="316"/>
      <c r="BM551" s="316"/>
      <c r="BN551" s="199">
        <f t="shared" si="1441"/>
        <v>0</v>
      </c>
      <c r="BO551" s="199"/>
      <c r="BP551" s="199"/>
      <c r="BQ551" s="199"/>
      <c r="BR551" s="316"/>
      <c r="BS551" s="316"/>
      <c r="BT551" s="316">
        <f t="shared" si="1402"/>
        <v>0</v>
      </c>
      <c r="BU551" s="316"/>
      <c r="BV551" s="199"/>
      <c r="BW551" s="199"/>
      <c r="BX551" s="199"/>
      <c r="BY551" s="316"/>
      <c r="BZ551" s="316"/>
      <c r="CA551" s="199">
        <f t="shared" si="1432"/>
        <v>0</v>
      </c>
      <c r="CB551" s="262"/>
      <c r="CC551" s="263"/>
      <c r="CD551" s="263"/>
      <c r="CE551" s="199">
        <f t="shared" si="1448"/>
        <v>0</v>
      </c>
      <c r="CF551" s="262">
        <f t="shared" si="1494"/>
        <v>0</v>
      </c>
      <c r="CG551" s="262"/>
      <c r="CH551" s="263">
        <f t="shared" si="1433"/>
        <v>0</v>
      </c>
      <c r="CI551" s="263"/>
      <c r="CJ551" s="199"/>
      <c r="CK551" s="199"/>
      <c r="CL551" s="199"/>
      <c r="CM551" s="199"/>
      <c r="CN551" s="316"/>
      <c r="CO551" s="316"/>
    </row>
    <row r="552" spans="2:93" s="381" customFormat="1" ht="134.25" hidden="1" customHeight="1" x14ac:dyDescent="0.25">
      <c r="B552" s="372" t="s">
        <v>62</v>
      </c>
      <c r="C552" s="382" t="s">
        <v>358</v>
      </c>
      <c r="D552" s="375" t="e">
        <f>E552+H552</f>
        <v>#REF!</v>
      </c>
      <c r="E552" s="383"/>
      <c r="F552" s="383"/>
      <c r="G552" s="383"/>
      <c r="H552" s="375" t="e">
        <f>H568+H572+H580+H586+H597+H601+H604+H593+H609</f>
        <v>#REF!</v>
      </c>
      <c r="I552" s="375"/>
      <c r="J552" s="374"/>
      <c r="K552" s="374"/>
      <c r="L552" s="374"/>
      <c r="M552" s="375"/>
      <c r="N552" s="374"/>
      <c r="O552" s="374"/>
      <c r="P552" s="374"/>
      <c r="Q552" s="374"/>
      <c r="R552" s="374"/>
      <c r="S552" s="375"/>
      <c r="T552" s="374"/>
      <c r="U552" s="376"/>
      <c r="V552" s="374"/>
      <c r="W552" s="375"/>
      <c r="X552" s="374"/>
      <c r="Y552" s="374"/>
      <c r="Z552" s="374"/>
      <c r="AA552" s="374"/>
      <c r="AB552" s="374"/>
      <c r="AC552" s="375"/>
      <c r="AD552" s="575" t="e">
        <f t="shared" si="1452"/>
        <v>#REF!</v>
      </c>
      <c r="AE552" s="376"/>
      <c r="AF552" s="622" t="e">
        <f t="shared" ref="AF552:AF565" si="1504">AE552/E552</f>
        <v>#DIV/0!</v>
      </c>
      <c r="AG552" s="375"/>
      <c r="AH552" s="622" t="e">
        <f t="shared" si="1421"/>
        <v>#DIV/0!</v>
      </c>
      <c r="AI552" s="374"/>
      <c r="AJ552" s="374"/>
      <c r="AK552" s="375" t="e">
        <f>AK568+AK572+AK580+AK586+AK597+AK601+AK604+AK593+AK609</f>
        <v>#REF!</v>
      </c>
      <c r="AL552" s="578"/>
      <c r="AM552" s="374"/>
      <c r="AN552" s="374"/>
      <c r="AO552" s="374"/>
      <c r="AP552" s="374"/>
      <c r="AQ552" s="374"/>
      <c r="AR552" s="374"/>
      <c r="AS552" s="374"/>
      <c r="AT552" s="374"/>
      <c r="AU552" s="374" t="e">
        <f>AV552+AX552</f>
        <v>#REF!</v>
      </c>
      <c r="AV552" s="559" t="e">
        <f>AW552+AZ552</f>
        <v>#REF!</v>
      </c>
      <c r="AW552" s="376"/>
      <c r="AX552" s="376"/>
      <c r="AY552" s="376"/>
      <c r="AZ552" s="374" t="e">
        <f>AZ568+AZ572+AZ580+AZ586+AZ597+AZ601+AZ604+AZ593+AZ609</f>
        <v>#REF!</v>
      </c>
      <c r="BA552" s="376">
        <f t="shared" si="1401"/>
        <v>0</v>
      </c>
      <c r="BB552" s="376"/>
      <c r="BC552" s="376"/>
      <c r="BD552" s="376"/>
      <c r="BE552" s="374" t="e">
        <f t="shared" si="1393"/>
        <v>#REF!</v>
      </c>
      <c r="BF552" s="376"/>
      <c r="BG552" s="376"/>
      <c r="BH552" s="374" t="e">
        <f>BH568+BH572+BH580+BH586+BH597+BH601+BH604+BH593+BH609</f>
        <v>#REF!</v>
      </c>
      <c r="BI552" s="493">
        <f>BJ552+BM552</f>
        <v>194109.62155000001</v>
      </c>
      <c r="BJ552" s="376"/>
      <c r="BK552" s="376"/>
      <c r="BL552" s="376"/>
      <c r="BM552" s="374">
        <f>BM568+BM572+BM580+BM586+BM597+BM601+BM604+BM593+BM609</f>
        <v>194109.62155000001</v>
      </c>
      <c r="BN552" s="374" t="e">
        <f t="shared" si="1441"/>
        <v>#REF!</v>
      </c>
      <c r="BO552" s="493" t="e">
        <f>BP552+BS552</f>
        <v>#REF!</v>
      </c>
      <c r="BP552" s="477"/>
      <c r="BQ552" s="376"/>
      <c r="BR552" s="376"/>
      <c r="BS552" s="374" t="e">
        <f>BS568+BS572+BS580+BS586+BS597+BS601+BS604+BS593+BS609</f>
        <v>#REF!</v>
      </c>
      <c r="BT552" s="376"/>
      <c r="BU552" s="374">
        <f t="shared" ref="BU552:BU622" si="1505">BM552</f>
        <v>194109.62155000001</v>
      </c>
      <c r="BV552" s="493" t="e">
        <f>BW552+BZ552</f>
        <v>#REF!</v>
      </c>
      <c r="BW552" s="376"/>
      <c r="BX552" s="376"/>
      <c r="BY552" s="376"/>
      <c r="BZ552" s="374" t="e">
        <f>BZ568+BZ572+BZ580+BZ586+BZ597+BZ601+BZ604+BZ593+BZ609</f>
        <v>#REF!</v>
      </c>
      <c r="CA552" s="374">
        <f t="shared" si="1432"/>
        <v>0</v>
      </c>
      <c r="CB552" s="383"/>
      <c r="CC552" s="383"/>
      <c r="CD552" s="375"/>
      <c r="CE552" s="374" t="e">
        <f t="shared" si="1448"/>
        <v>#REF!</v>
      </c>
      <c r="CF552" s="383"/>
      <c r="CG552" s="383"/>
      <c r="CH552" s="383"/>
      <c r="CI552" s="375" t="e">
        <f t="shared" ref="CI552:CI563" si="1506">BZ552</f>
        <v>#REF!</v>
      </c>
      <c r="CJ552" s="374"/>
      <c r="CK552" s="493">
        <f>CL552+CO552</f>
        <v>188883.47156000001</v>
      </c>
      <c r="CL552" s="376"/>
      <c r="CM552" s="376"/>
      <c r="CN552" s="376"/>
      <c r="CO552" s="374">
        <f>CO568+CO572+CO580+CO586+CO597+CO601+CO604+CO593+CO609</f>
        <v>188883.47156000001</v>
      </c>
    </row>
    <row r="553" spans="2:93" s="273" customFormat="1" ht="78" hidden="1" customHeight="1" x14ac:dyDescent="0.25">
      <c r="B553" s="274" t="s">
        <v>9</v>
      </c>
      <c r="C553" s="275" t="s">
        <v>247</v>
      </c>
      <c r="D553" s="266">
        <f>H553</f>
        <v>0</v>
      </c>
      <c r="E553" s="266"/>
      <c r="F553" s="266"/>
      <c r="G553" s="266"/>
      <c r="H553" s="266">
        <f>H554+H557+H559+H561</f>
        <v>0</v>
      </c>
      <c r="I553" s="266"/>
      <c r="J553" s="144"/>
      <c r="K553" s="144"/>
      <c r="L553" s="144"/>
      <c r="M553" s="266"/>
      <c r="N553" s="144"/>
      <c r="O553" s="144"/>
      <c r="P553" s="144"/>
      <c r="Q553" s="144"/>
      <c r="R553" s="144"/>
      <c r="S553" s="266"/>
      <c r="T553" s="144"/>
      <c r="U553" s="144"/>
      <c r="V553" s="144"/>
      <c r="W553" s="266"/>
      <c r="X553" s="144"/>
      <c r="Y553" s="144"/>
      <c r="Z553" s="144"/>
      <c r="AA553" s="144"/>
      <c r="AB553" s="144"/>
      <c r="AC553" s="266"/>
      <c r="AD553" s="575" t="e">
        <f t="shared" si="1452"/>
        <v>#DIV/0!</v>
      </c>
      <c r="AE553" s="144"/>
      <c r="AF553" s="622" t="e">
        <f t="shared" si="1504"/>
        <v>#DIV/0!</v>
      </c>
      <c r="AG553" s="266"/>
      <c r="AH553" s="622" t="e">
        <f t="shared" si="1421"/>
        <v>#DIV/0!</v>
      </c>
      <c r="AI553" s="144"/>
      <c r="AJ553" s="144"/>
      <c r="AK553" s="266">
        <f>AK554+AK557+AK559+AK561</f>
        <v>0</v>
      </c>
      <c r="AL553" s="144"/>
      <c r="AM553" s="144"/>
      <c r="AN553" s="144"/>
      <c r="AO553" s="144"/>
      <c r="AP553" s="144"/>
      <c r="AQ553" s="144"/>
      <c r="AR553" s="144"/>
      <c r="AS553" s="144"/>
      <c r="AT553" s="144"/>
      <c r="AU553" s="144">
        <f>AX553</f>
        <v>0</v>
      </c>
      <c r="AV553" s="559">
        <f>AZ553</f>
        <v>0</v>
      </c>
      <c r="AW553" s="144"/>
      <c r="AX553" s="144"/>
      <c r="AY553" s="144"/>
      <c r="AZ553" s="144">
        <f>AZ554+AZ557+AZ559+AZ561</f>
        <v>0</v>
      </c>
      <c r="BA553" s="102">
        <f t="shared" si="1401"/>
        <v>0</v>
      </c>
      <c r="BB553" s="144"/>
      <c r="BC553" s="144"/>
      <c r="BD553" s="144"/>
      <c r="BE553" s="144">
        <f t="shared" si="1393"/>
        <v>0</v>
      </c>
      <c r="BF553" s="300"/>
      <c r="BG553" s="144"/>
      <c r="BH553" s="144">
        <f>BH554+BH557+BH559+BH561</f>
        <v>0</v>
      </c>
      <c r="BI553" s="144">
        <f>BM553</f>
        <v>0</v>
      </c>
      <c r="BJ553" s="144"/>
      <c r="BK553" s="144"/>
      <c r="BL553" s="144"/>
      <c r="BM553" s="144">
        <f>BM554+BM557+BM559+BM561</f>
        <v>0</v>
      </c>
      <c r="BN553" s="144">
        <f t="shared" si="1441"/>
        <v>0</v>
      </c>
      <c r="BO553" s="144">
        <f>BS553</f>
        <v>0</v>
      </c>
      <c r="BP553" s="144"/>
      <c r="BQ553" s="144"/>
      <c r="BR553" s="144"/>
      <c r="BS553" s="144">
        <f>BS554+BS557+BS559+BS561</f>
        <v>0</v>
      </c>
      <c r="BT553" s="144"/>
      <c r="BU553" s="144">
        <f t="shared" si="1505"/>
        <v>0</v>
      </c>
      <c r="BV553" s="144">
        <f>BZ553</f>
        <v>0</v>
      </c>
      <c r="BW553" s="144"/>
      <c r="BX553" s="144"/>
      <c r="BY553" s="144"/>
      <c r="BZ553" s="144">
        <f>BZ554+BZ557+BZ559+BZ561</f>
        <v>0</v>
      </c>
      <c r="CA553" s="144">
        <f t="shared" si="1432"/>
        <v>0</v>
      </c>
      <c r="CB553" s="266"/>
      <c r="CC553" s="266"/>
      <c r="CD553" s="266"/>
      <c r="CE553" s="144">
        <f t="shared" si="1448"/>
        <v>0</v>
      </c>
      <c r="CF553" s="266"/>
      <c r="CG553" s="266"/>
      <c r="CH553" s="266"/>
      <c r="CI553" s="266">
        <f t="shared" si="1506"/>
        <v>0</v>
      </c>
      <c r="CJ553" s="144"/>
      <c r="CK553" s="144">
        <f>CO553</f>
        <v>0</v>
      </c>
      <c r="CL553" s="144"/>
      <c r="CM553" s="144"/>
      <c r="CN553" s="144"/>
      <c r="CO553" s="144">
        <f>CO554+CO557+CO559+CO561</f>
        <v>0</v>
      </c>
    </row>
    <row r="554" spans="2:93" s="54" customFormat="1" ht="57.75" hidden="1" customHeight="1" x14ac:dyDescent="0.25">
      <c r="B554" s="208" t="s">
        <v>34</v>
      </c>
      <c r="C554" s="140" t="s">
        <v>65</v>
      </c>
      <c r="D554" s="185"/>
      <c r="E554" s="35"/>
      <c r="F554" s="35"/>
      <c r="G554" s="35"/>
      <c r="H554" s="185"/>
      <c r="I554" s="185"/>
      <c r="J554" s="554"/>
      <c r="K554" s="554"/>
      <c r="L554" s="666"/>
      <c r="M554" s="185"/>
      <c r="N554" s="666"/>
      <c r="O554" s="554"/>
      <c r="P554" s="554"/>
      <c r="Q554" s="554"/>
      <c r="R554" s="554"/>
      <c r="S554" s="185"/>
      <c r="T554" s="554"/>
      <c r="U554" s="102"/>
      <c r="V554" s="554"/>
      <c r="W554" s="185"/>
      <c r="X554" s="554"/>
      <c r="Y554" s="554"/>
      <c r="Z554" s="554"/>
      <c r="AA554" s="554"/>
      <c r="AB554" s="554"/>
      <c r="AC554" s="185"/>
      <c r="AD554" s="575" t="e">
        <f t="shared" si="1452"/>
        <v>#DIV/0!</v>
      </c>
      <c r="AE554" s="102"/>
      <c r="AF554" s="622" t="e">
        <f t="shared" si="1504"/>
        <v>#DIV/0!</v>
      </c>
      <c r="AG554" s="185"/>
      <c r="AH554" s="622" t="e">
        <f t="shared" si="1421"/>
        <v>#DIV/0!</v>
      </c>
      <c r="AI554" s="554"/>
      <c r="AJ554" s="554"/>
      <c r="AK554" s="185"/>
      <c r="AL554" s="577"/>
      <c r="AM554" s="554"/>
      <c r="AN554" s="554"/>
      <c r="AO554" s="554"/>
      <c r="AP554" s="554"/>
      <c r="AQ554" s="554"/>
      <c r="AR554" s="554"/>
      <c r="AS554" s="554"/>
      <c r="AT554" s="554"/>
      <c r="AU554" s="554"/>
      <c r="AV554" s="559"/>
      <c r="AW554" s="102"/>
      <c r="AX554" s="102"/>
      <c r="AY554" s="102"/>
      <c r="AZ554" s="486"/>
      <c r="BA554" s="102">
        <f t="shared" si="1401"/>
        <v>0</v>
      </c>
      <c r="BB554" s="102"/>
      <c r="BC554" s="102"/>
      <c r="BD554" s="102"/>
      <c r="BE554" s="535">
        <f t="shared" si="1393"/>
        <v>0</v>
      </c>
      <c r="BF554" s="300"/>
      <c r="BG554" s="102"/>
      <c r="BH554" s="436"/>
      <c r="BI554" s="495"/>
      <c r="BJ554" s="102"/>
      <c r="BK554" s="102"/>
      <c r="BL554" s="102"/>
      <c r="BM554" s="486"/>
      <c r="BN554" s="436">
        <f t="shared" si="1441"/>
        <v>0</v>
      </c>
      <c r="BO554" s="495"/>
      <c r="BP554" s="102"/>
      <c r="BQ554" s="102"/>
      <c r="BR554" s="102"/>
      <c r="BS554" s="486"/>
      <c r="BT554" s="102"/>
      <c r="BU554" s="436">
        <f t="shared" si="1505"/>
        <v>0</v>
      </c>
      <c r="BV554" s="495"/>
      <c r="BW554" s="102"/>
      <c r="BX554" s="102"/>
      <c r="BY554" s="102"/>
      <c r="BZ554" s="436"/>
      <c r="CA554" s="340">
        <f t="shared" si="1432"/>
        <v>0</v>
      </c>
      <c r="CB554" s="35"/>
      <c r="CC554" s="35"/>
      <c r="CD554" s="185"/>
      <c r="CE554" s="340">
        <f t="shared" si="1448"/>
        <v>0</v>
      </c>
      <c r="CF554" s="35"/>
      <c r="CG554" s="35"/>
      <c r="CH554" s="35"/>
      <c r="CI554" s="185">
        <f t="shared" si="1506"/>
        <v>0</v>
      </c>
      <c r="CJ554" s="486"/>
      <c r="CK554" s="495"/>
      <c r="CL554" s="102"/>
      <c r="CM554" s="102"/>
      <c r="CN554" s="102"/>
      <c r="CO554" s="486"/>
    </row>
    <row r="555" spans="2:93" s="54" customFormat="1" ht="78" hidden="1" customHeight="1" x14ac:dyDescent="0.25">
      <c r="B555" s="208" t="s">
        <v>36</v>
      </c>
      <c r="C555" s="55" t="s">
        <v>210</v>
      </c>
      <c r="D555" s="185"/>
      <c r="E555" s="35"/>
      <c r="F555" s="35"/>
      <c r="G555" s="35"/>
      <c r="H555" s="185"/>
      <c r="I555" s="185"/>
      <c r="J555" s="554"/>
      <c r="K555" s="554"/>
      <c r="L555" s="666"/>
      <c r="M555" s="185"/>
      <c r="N555" s="666"/>
      <c r="O555" s="554"/>
      <c r="P555" s="554"/>
      <c r="Q555" s="554"/>
      <c r="R555" s="554"/>
      <c r="S555" s="185"/>
      <c r="T555" s="554"/>
      <c r="U555" s="102"/>
      <c r="V555" s="554"/>
      <c r="W555" s="185"/>
      <c r="X555" s="554"/>
      <c r="Y555" s="554"/>
      <c r="Z555" s="554"/>
      <c r="AA555" s="554"/>
      <c r="AB555" s="554"/>
      <c r="AC555" s="185"/>
      <c r="AD555" s="575" t="e">
        <f t="shared" si="1452"/>
        <v>#DIV/0!</v>
      </c>
      <c r="AE555" s="102"/>
      <c r="AF555" s="622" t="e">
        <f t="shared" si="1504"/>
        <v>#DIV/0!</v>
      </c>
      <c r="AG555" s="185"/>
      <c r="AH555" s="622" t="e">
        <f t="shared" si="1421"/>
        <v>#DIV/0!</v>
      </c>
      <c r="AI555" s="554"/>
      <c r="AJ555" s="554"/>
      <c r="AK555" s="185"/>
      <c r="AL555" s="577"/>
      <c r="AM555" s="554"/>
      <c r="AN555" s="554"/>
      <c r="AO555" s="554"/>
      <c r="AP555" s="554"/>
      <c r="AQ555" s="554"/>
      <c r="AR555" s="554"/>
      <c r="AS555" s="554"/>
      <c r="AT555" s="554"/>
      <c r="AU555" s="554"/>
      <c r="AV555" s="559"/>
      <c r="AW555" s="102"/>
      <c r="AX555" s="102"/>
      <c r="AY555" s="102"/>
      <c r="AZ555" s="486"/>
      <c r="BA555" s="102">
        <f t="shared" si="1401"/>
        <v>0</v>
      </c>
      <c r="BB555" s="102"/>
      <c r="BC555" s="102"/>
      <c r="BD555" s="102"/>
      <c r="BE555" s="535">
        <f t="shared" si="1393"/>
        <v>0</v>
      </c>
      <c r="BF555" s="300"/>
      <c r="BG555" s="102"/>
      <c r="BH555" s="436"/>
      <c r="BI555" s="495"/>
      <c r="BJ555" s="102"/>
      <c r="BK555" s="102"/>
      <c r="BL555" s="102"/>
      <c r="BM555" s="486"/>
      <c r="BN555" s="436">
        <f t="shared" si="1441"/>
        <v>0</v>
      </c>
      <c r="BO555" s="495"/>
      <c r="BP555" s="102"/>
      <c r="BQ555" s="102"/>
      <c r="BR555" s="102"/>
      <c r="BS555" s="486"/>
      <c r="BT555" s="102"/>
      <c r="BU555" s="436">
        <f t="shared" si="1505"/>
        <v>0</v>
      </c>
      <c r="BV555" s="495"/>
      <c r="BW555" s="102"/>
      <c r="BX555" s="102"/>
      <c r="BY555" s="102"/>
      <c r="BZ555" s="436"/>
      <c r="CA555" s="340">
        <f t="shared" si="1432"/>
        <v>0</v>
      </c>
      <c r="CB555" s="35"/>
      <c r="CC555" s="35"/>
      <c r="CD555" s="185"/>
      <c r="CE555" s="340">
        <f t="shared" si="1448"/>
        <v>0</v>
      </c>
      <c r="CF555" s="35"/>
      <c r="CG555" s="35"/>
      <c r="CH555" s="35"/>
      <c r="CI555" s="185">
        <f t="shared" si="1506"/>
        <v>0</v>
      </c>
      <c r="CJ555" s="486"/>
      <c r="CK555" s="495"/>
      <c r="CL555" s="102"/>
      <c r="CM555" s="102"/>
      <c r="CN555" s="102"/>
      <c r="CO555" s="486"/>
    </row>
    <row r="556" spans="2:93" s="54" customFormat="1" ht="78" hidden="1" customHeight="1" x14ac:dyDescent="0.25">
      <c r="B556" s="208" t="s">
        <v>56</v>
      </c>
      <c r="C556" s="55" t="s">
        <v>211</v>
      </c>
      <c r="D556" s="185"/>
      <c r="E556" s="35"/>
      <c r="F556" s="35"/>
      <c r="G556" s="35"/>
      <c r="H556" s="185"/>
      <c r="I556" s="185"/>
      <c r="J556" s="554"/>
      <c r="K556" s="554"/>
      <c r="L556" s="666"/>
      <c r="M556" s="185"/>
      <c r="N556" s="666"/>
      <c r="O556" s="554"/>
      <c r="P556" s="554"/>
      <c r="Q556" s="554"/>
      <c r="R556" s="554"/>
      <c r="S556" s="185"/>
      <c r="T556" s="554"/>
      <c r="U556" s="102"/>
      <c r="V556" s="554"/>
      <c r="W556" s="185"/>
      <c r="X556" s="554"/>
      <c r="Y556" s="554"/>
      <c r="Z556" s="554"/>
      <c r="AA556" s="554"/>
      <c r="AB556" s="554"/>
      <c r="AC556" s="185"/>
      <c r="AD556" s="575" t="e">
        <f t="shared" si="1452"/>
        <v>#DIV/0!</v>
      </c>
      <c r="AE556" s="102"/>
      <c r="AF556" s="622" t="e">
        <f t="shared" si="1504"/>
        <v>#DIV/0!</v>
      </c>
      <c r="AG556" s="185"/>
      <c r="AH556" s="622" t="e">
        <f t="shared" si="1421"/>
        <v>#DIV/0!</v>
      </c>
      <c r="AI556" s="554"/>
      <c r="AJ556" s="554"/>
      <c r="AK556" s="185"/>
      <c r="AL556" s="577"/>
      <c r="AM556" s="554"/>
      <c r="AN556" s="554"/>
      <c r="AO556" s="554"/>
      <c r="AP556" s="554"/>
      <c r="AQ556" s="554"/>
      <c r="AR556" s="554"/>
      <c r="AS556" s="554"/>
      <c r="AT556" s="554"/>
      <c r="AU556" s="554"/>
      <c r="AV556" s="559"/>
      <c r="AW556" s="102"/>
      <c r="AX556" s="102"/>
      <c r="AY556" s="102"/>
      <c r="AZ556" s="486"/>
      <c r="BA556" s="102">
        <f t="shared" si="1401"/>
        <v>0</v>
      </c>
      <c r="BB556" s="102"/>
      <c r="BC556" s="102"/>
      <c r="BD556" s="102"/>
      <c r="BE556" s="535">
        <f t="shared" si="1393"/>
        <v>0</v>
      </c>
      <c r="BF556" s="300"/>
      <c r="BG556" s="102"/>
      <c r="BH556" s="436"/>
      <c r="BI556" s="495"/>
      <c r="BJ556" s="102"/>
      <c r="BK556" s="102"/>
      <c r="BL556" s="102"/>
      <c r="BM556" s="486"/>
      <c r="BN556" s="436">
        <f t="shared" si="1441"/>
        <v>0</v>
      </c>
      <c r="BO556" s="495"/>
      <c r="BP556" s="102"/>
      <c r="BQ556" s="102"/>
      <c r="BR556" s="102"/>
      <c r="BS556" s="486"/>
      <c r="BT556" s="102"/>
      <c r="BU556" s="436">
        <f t="shared" si="1505"/>
        <v>0</v>
      </c>
      <c r="BV556" s="495"/>
      <c r="BW556" s="102"/>
      <c r="BX556" s="102"/>
      <c r="BY556" s="102"/>
      <c r="BZ556" s="436"/>
      <c r="CA556" s="340">
        <f t="shared" si="1432"/>
        <v>0</v>
      </c>
      <c r="CB556" s="35"/>
      <c r="CC556" s="35"/>
      <c r="CD556" s="185"/>
      <c r="CE556" s="340">
        <f t="shared" si="1448"/>
        <v>0</v>
      </c>
      <c r="CF556" s="35"/>
      <c r="CG556" s="35"/>
      <c r="CH556" s="35"/>
      <c r="CI556" s="185">
        <f t="shared" si="1506"/>
        <v>0</v>
      </c>
      <c r="CJ556" s="486"/>
      <c r="CK556" s="495"/>
      <c r="CL556" s="102"/>
      <c r="CM556" s="102"/>
      <c r="CN556" s="102"/>
      <c r="CO556" s="486"/>
    </row>
    <row r="557" spans="2:93" s="54" customFormat="1" ht="78" hidden="1" customHeight="1" x14ac:dyDescent="0.25">
      <c r="B557" s="208" t="s">
        <v>62</v>
      </c>
      <c r="C557" s="143" t="s">
        <v>74</v>
      </c>
      <c r="D557" s="185"/>
      <c r="E557" s="35"/>
      <c r="F557" s="35"/>
      <c r="G557" s="35"/>
      <c r="H557" s="185"/>
      <c r="I557" s="185"/>
      <c r="J557" s="554"/>
      <c r="K557" s="554"/>
      <c r="L557" s="666"/>
      <c r="M557" s="185"/>
      <c r="N557" s="666"/>
      <c r="O557" s="554"/>
      <c r="P557" s="554"/>
      <c r="Q557" s="554"/>
      <c r="R557" s="554"/>
      <c r="S557" s="185"/>
      <c r="T557" s="554"/>
      <c r="U557" s="102"/>
      <c r="V557" s="554"/>
      <c r="W557" s="185"/>
      <c r="X557" s="554"/>
      <c r="Y557" s="554"/>
      <c r="Z557" s="554"/>
      <c r="AA557" s="554"/>
      <c r="AB557" s="554"/>
      <c r="AC557" s="185"/>
      <c r="AD557" s="575" t="e">
        <f t="shared" si="1452"/>
        <v>#DIV/0!</v>
      </c>
      <c r="AE557" s="102"/>
      <c r="AF557" s="622" t="e">
        <f t="shared" si="1504"/>
        <v>#DIV/0!</v>
      </c>
      <c r="AG557" s="185"/>
      <c r="AH557" s="622" t="e">
        <f t="shared" si="1421"/>
        <v>#DIV/0!</v>
      </c>
      <c r="AI557" s="554"/>
      <c r="AJ557" s="554"/>
      <c r="AK557" s="185"/>
      <c r="AL557" s="577"/>
      <c r="AM557" s="554"/>
      <c r="AN557" s="554"/>
      <c r="AO557" s="554"/>
      <c r="AP557" s="554"/>
      <c r="AQ557" s="554"/>
      <c r="AR557" s="554"/>
      <c r="AS557" s="554"/>
      <c r="AT557" s="554"/>
      <c r="AU557" s="554"/>
      <c r="AV557" s="559"/>
      <c r="AW557" s="102"/>
      <c r="AX557" s="102"/>
      <c r="AY557" s="102"/>
      <c r="AZ557" s="486"/>
      <c r="BA557" s="102">
        <f t="shared" si="1401"/>
        <v>0</v>
      </c>
      <c r="BB557" s="102"/>
      <c r="BC557" s="102"/>
      <c r="BD557" s="102"/>
      <c r="BE557" s="535">
        <f t="shared" si="1393"/>
        <v>0</v>
      </c>
      <c r="BF557" s="300"/>
      <c r="BG557" s="102"/>
      <c r="BH557" s="436"/>
      <c r="BI557" s="495"/>
      <c r="BJ557" s="102"/>
      <c r="BK557" s="102"/>
      <c r="BL557" s="102"/>
      <c r="BM557" s="486"/>
      <c r="BN557" s="436">
        <f t="shared" si="1441"/>
        <v>0</v>
      </c>
      <c r="BO557" s="495"/>
      <c r="BP557" s="102"/>
      <c r="BQ557" s="102"/>
      <c r="BR557" s="102"/>
      <c r="BS557" s="486"/>
      <c r="BT557" s="102"/>
      <c r="BU557" s="436">
        <f t="shared" si="1505"/>
        <v>0</v>
      </c>
      <c r="BV557" s="495"/>
      <c r="BW557" s="102"/>
      <c r="BX557" s="102"/>
      <c r="BY557" s="102"/>
      <c r="BZ557" s="436"/>
      <c r="CA557" s="340">
        <f t="shared" si="1432"/>
        <v>0</v>
      </c>
      <c r="CB557" s="35"/>
      <c r="CC557" s="35"/>
      <c r="CD557" s="185"/>
      <c r="CE557" s="340">
        <f t="shared" si="1448"/>
        <v>0</v>
      </c>
      <c r="CF557" s="35"/>
      <c r="CG557" s="35"/>
      <c r="CH557" s="35"/>
      <c r="CI557" s="185">
        <f t="shared" si="1506"/>
        <v>0</v>
      </c>
      <c r="CJ557" s="486"/>
      <c r="CK557" s="495"/>
      <c r="CL557" s="102"/>
      <c r="CM557" s="102"/>
      <c r="CN557" s="102"/>
      <c r="CO557" s="486"/>
    </row>
    <row r="558" spans="2:93" s="54" customFormat="1" ht="78" hidden="1" customHeight="1" x14ac:dyDescent="0.25">
      <c r="B558" s="208" t="s">
        <v>178</v>
      </c>
      <c r="C558" s="57" t="s">
        <v>212</v>
      </c>
      <c r="D558" s="185"/>
      <c r="E558" s="35"/>
      <c r="F558" s="35"/>
      <c r="G558" s="35"/>
      <c r="H558" s="185"/>
      <c r="I558" s="185"/>
      <c r="J558" s="554"/>
      <c r="K558" s="554"/>
      <c r="L558" s="666"/>
      <c r="M558" s="185"/>
      <c r="N558" s="666"/>
      <c r="O558" s="554"/>
      <c r="P558" s="554"/>
      <c r="Q558" s="554"/>
      <c r="R558" s="554"/>
      <c r="S558" s="185"/>
      <c r="T558" s="554"/>
      <c r="U558" s="102"/>
      <c r="V558" s="554"/>
      <c r="W558" s="185"/>
      <c r="X558" s="554"/>
      <c r="Y558" s="554"/>
      <c r="Z558" s="554"/>
      <c r="AA558" s="554"/>
      <c r="AB558" s="554"/>
      <c r="AC558" s="185"/>
      <c r="AD558" s="575" t="e">
        <f t="shared" si="1452"/>
        <v>#DIV/0!</v>
      </c>
      <c r="AE558" s="102"/>
      <c r="AF558" s="622" t="e">
        <f t="shared" si="1504"/>
        <v>#DIV/0!</v>
      </c>
      <c r="AG558" s="185"/>
      <c r="AH558" s="622" t="e">
        <f t="shared" si="1421"/>
        <v>#DIV/0!</v>
      </c>
      <c r="AI558" s="554"/>
      <c r="AJ558" s="554"/>
      <c r="AK558" s="185"/>
      <c r="AL558" s="577"/>
      <c r="AM558" s="554"/>
      <c r="AN558" s="554"/>
      <c r="AO558" s="554"/>
      <c r="AP558" s="554"/>
      <c r="AQ558" s="554"/>
      <c r="AR558" s="554"/>
      <c r="AS558" s="554"/>
      <c r="AT558" s="554"/>
      <c r="AU558" s="554"/>
      <c r="AV558" s="559"/>
      <c r="AW558" s="102"/>
      <c r="AX558" s="102"/>
      <c r="AY558" s="102"/>
      <c r="AZ558" s="486"/>
      <c r="BA558" s="102">
        <f t="shared" si="1401"/>
        <v>0</v>
      </c>
      <c r="BB558" s="102"/>
      <c r="BC558" s="102"/>
      <c r="BD558" s="102"/>
      <c r="BE558" s="535">
        <f t="shared" si="1393"/>
        <v>0</v>
      </c>
      <c r="BF558" s="300"/>
      <c r="BG558" s="102"/>
      <c r="BH558" s="436"/>
      <c r="BI558" s="495"/>
      <c r="BJ558" s="102"/>
      <c r="BK558" s="102"/>
      <c r="BL558" s="102"/>
      <c r="BM558" s="486"/>
      <c r="BN558" s="436">
        <f t="shared" si="1441"/>
        <v>0</v>
      </c>
      <c r="BO558" s="495"/>
      <c r="BP558" s="102"/>
      <c r="BQ558" s="102"/>
      <c r="BR558" s="102"/>
      <c r="BS558" s="486"/>
      <c r="BT558" s="102"/>
      <c r="BU558" s="436">
        <f t="shared" si="1505"/>
        <v>0</v>
      </c>
      <c r="BV558" s="495"/>
      <c r="BW558" s="102"/>
      <c r="BX558" s="102"/>
      <c r="BY558" s="102"/>
      <c r="BZ558" s="436"/>
      <c r="CA558" s="340">
        <f t="shared" si="1432"/>
        <v>0</v>
      </c>
      <c r="CB558" s="35"/>
      <c r="CC558" s="35"/>
      <c r="CD558" s="185"/>
      <c r="CE558" s="340">
        <f t="shared" si="1448"/>
        <v>0</v>
      </c>
      <c r="CF558" s="35"/>
      <c r="CG558" s="35"/>
      <c r="CH558" s="35"/>
      <c r="CI558" s="185">
        <f t="shared" si="1506"/>
        <v>0</v>
      </c>
      <c r="CJ558" s="486"/>
      <c r="CK558" s="495"/>
      <c r="CL558" s="102"/>
      <c r="CM558" s="102"/>
      <c r="CN558" s="102"/>
      <c r="CO558" s="486"/>
    </row>
    <row r="559" spans="2:93" s="54" customFormat="1" ht="78" hidden="1" customHeight="1" x14ac:dyDescent="0.25">
      <c r="B559" s="208" t="s">
        <v>7</v>
      </c>
      <c r="C559" s="143" t="s">
        <v>81</v>
      </c>
      <c r="D559" s="185"/>
      <c r="E559" s="35"/>
      <c r="F559" s="35"/>
      <c r="G559" s="35"/>
      <c r="H559" s="185"/>
      <c r="I559" s="185"/>
      <c r="J559" s="554"/>
      <c r="K559" s="554"/>
      <c r="L559" s="666"/>
      <c r="M559" s="185"/>
      <c r="N559" s="666"/>
      <c r="O559" s="554"/>
      <c r="P559" s="554"/>
      <c r="Q559" s="554"/>
      <c r="R559" s="554"/>
      <c r="S559" s="185"/>
      <c r="T559" s="554"/>
      <c r="U559" s="102"/>
      <c r="V559" s="554"/>
      <c r="W559" s="185"/>
      <c r="X559" s="554"/>
      <c r="Y559" s="554"/>
      <c r="Z559" s="554"/>
      <c r="AA559" s="554"/>
      <c r="AB559" s="554"/>
      <c r="AC559" s="185"/>
      <c r="AD559" s="575" t="e">
        <f t="shared" si="1452"/>
        <v>#DIV/0!</v>
      </c>
      <c r="AE559" s="102"/>
      <c r="AF559" s="622" t="e">
        <f t="shared" si="1504"/>
        <v>#DIV/0!</v>
      </c>
      <c r="AG559" s="185"/>
      <c r="AH559" s="622" t="e">
        <f t="shared" si="1421"/>
        <v>#DIV/0!</v>
      </c>
      <c r="AI559" s="554"/>
      <c r="AJ559" s="554"/>
      <c r="AK559" s="185"/>
      <c r="AL559" s="577"/>
      <c r="AM559" s="554"/>
      <c r="AN559" s="554"/>
      <c r="AO559" s="554"/>
      <c r="AP559" s="554"/>
      <c r="AQ559" s="554"/>
      <c r="AR559" s="554"/>
      <c r="AS559" s="554"/>
      <c r="AT559" s="554"/>
      <c r="AU559" s="554"/>
      <c r="AV559" s="559"/>
      <c r="AW559" s="102"/>
      <c r="AX559" s="102"/>
      <c r="AY559" s="102"/>
      <c r="AZ559" s="486"/>
      <c r="BA559" s="102">
        <f t="shared" si="1401"/>
        <v>0</v>
      </c>
      <c r="BB559" s="102"/>
      <c r="BC559" s="102"/>
      <c r="BD559" s="102"/>
      <c r="BE559" s="535">
        <f t="shared" si="1393"/>
        <v>0</v>
      </c>
      <c r="BF559" s="300"/>
      <c r="BG559" s="102"/>
      <c r="BH559" s="436"/>
      <c r="BI559" s="495"/>
      <c r="BJ559" s="102"/>
      <c r="BK559" s="102"/>
      <c r="BL559" s="102"/>
      <c r="BM559" s="486"/>
      <c r="BN559" s="436">
        <f t="shared" si="1441"/>
        <v>0</v>
      </c>
      <c r="BO559" s="495"/>
      <c r="BP559" s="102"/>
      <c r="BQ559" s="102"/>
      <c r="BR559" s="102"/>
      <c r="BS559" s="486"/>
      <c r="BT559" s="102"/>
      <c r="BU559" s="436">
        <f t="shared" si="1505"/>
        <v>0</v>
      </c>
      <c r="BV559" s="495"/>
      <c r="BW559" s="102"/>
      <c r="BX559" s="102"/>
      <c r="BY559" s="102"/>
      <c r="BZ559" s="436"/>
      <c r="CA559" s="340">
        <f t="shared" si="1432"/>
        <v>0</v>
      </c>
      <c r="CB559" s="35"/>
      <c r="CC559" s="35"/>
      <c r="CD559" s="185"/>
      <c r="CE559" s="340">
        <f t="shared" si="1448"/>
        <v>0</v>
      </c>
      <c r="CF559" s="35"/>
      <c r="CG559" s="35"/>
      <c r="CH559" s="35"/>
      <c r="CI559" s="185">
        <f t="shared" si="1506"/>
        <v>0</v>
      </c>
      <c r="CJ559" s="486"/>
      <c r="CK559" s="495"/>
      <c r="CL559" s="102"/>
      <c r="CM559" s="102"/>
      <c r="CN559" s="102"/>
      <c r="CO559" s="486"/>
    </row>
    <row r="560" spans="2:93" s="54" customFormat="1" ht="78" hidden="1" customHeight="1" x14ac:dyDescent="0.25">
      <c r="B560" s="208" t="s">
        <v>5</v>
      </c>
      <c r="C560" s="57" t="s">
        <v>214</v>
      </c>
      <c r="D560" s="185"/>
      <c r="E560" s="35"/>
      <c r="F560" s="35"/>
      <c r="G560" s="35"/>
      <c r="H560" s="185"/>
      <c r="I560" s="185"/>
      <c r="J560" s="554"/>
      <c r="K560" s="554"/>
      <c r="L560" s="666"/>
      <c r="M560" s="185"/>
      <c r="N560" s="666"/>
      <c r="O560" s="554"/>
      <c r="P560" s="554"/>
      <c r="Q560" s="554"/>
      <c r="R560" s="554"/>
      <c r="S560" s="185"/>
      <c r="T560" s="554"/>
      <c r="U560" s="102"/>
      <c r="V560" s="554"/>
      <c r="W560" s="185"/>
      <c r="X560" s="554"/>
      <c r="Y560" s="554"/>
      <c r="Z560" s="554"/>
      <c r="AA560" s="554"/>
      <c r="AB560" s="554"/>
      <c r="AC560" s="185"/>
      <c r="AD560" s="575" t="e">
        <f t="shared" si="1452"/>
        <v>#DIV/0!</v>
      </c>
      <c r="AE560" s="102"/>
      <c r="AF560" s="622" t="e">
        <f t="shared" si="1504"/>
        <v>#DIV/0!</v>
      </c>
      <c r="AG560" s="185"/>
      <c r="AH560" s="622" t="e">
        <f t="shared" si="1421"/>
        <v>#DIV/0!</v>
      </c>
      <c r="AI560" s="554"/>
      <c r="AJ560" s="554"/>
      <c r="AK560" s="185"/>
      <c r="AL560" s="577"/>
      <c r="AM560" s="554"/>
      <c r="AN560" s="554"/>
      <c r="AO560" s="554"/>
      <c r="AP560" s="554"/>
      <c r="AQ560" s="554"/>
      <c r="AR560" s="554"/>
      <c r="AS560" s="554"/>
      <c r="AT560" s="554"/>
      <c r="AU560" s="554"/>
      <c r="AV560" s="559"/>
      <c r="AW560" s="102"/>
      <c r="AX560" s="102"/>
      <c r="AY560" s="102"/>
      <c r="AZ560" s="486"/>
      <c r="BA560" s="102">
        <f t="shared" si="1401"/>
        <v>0</v>
      </c>
      <c r="BB560" s="102"/>
      <c r="BC560" s="102"/>
      <c r="BD560" s="102"/>
      <c r="BE560" s="535">
        <f t="shared" si="1393"/>
        <v>0</v>
      </c>
      <c r="BF560" s="300"/>
      <c r="BG560" s="102"/>
      <c r="BH560" s="436"/>
      <c r="BI560" s="495"/>
      <c r="BJ560" s="102"/>
      <c r="BK560" s="102"/>
      <c r="BL560" s="102"/>
      <c r="BM560" s="486"/>
      <c r="BN560" s="436">
        <f t="shared" si="1441"/>
        <v>0</v>
      </c>
      <c r="BO560" s="495"/>
      <c r="BP560" s="102"/>
      <c r="BQ560" s="102"/>
      <c r="BR560" s="102"/>
      <c r="BS560" s="486"/>
      <c r="BT560" s="102"/>
      <c r="BU560" s="436">
        <f t="shared" si="1505"/>
        <v>0</v>
      </c>
      <c r="BV560" s="495"/>
      <c r="BW560" s="102"/>
      <c r="BX560" s="102"/>
      <c r="BY560" s="102"/>
      <c r="BZ560" s="436"/>
      <c r="CA560" s="340">
        <f t="shared" si="1432"/>
        <v>0</v>
      </c>
      <c r="CB560" s="35"/>
      <c r="CC560" s="35"/>
      <c r="CD560" s="185"/>
      <c r="CE560" s="340">
        <f t="shared" si="1448"/>
        <v>0</v>
      </c>
      <c r="CF560" s="35"/>
      <c r="CG560" s="35"/>
      <c r="CH560" s="35"/>
      <c r="CI560" s="185">
        <f t="shared" si="1506"/>
        <v>0</v>
      </c>
      <c r="CJ560" s="486"/>
      <c r="CK560" s="495"/>
      <c r="CL560" s="102"/>
      <c r="CM560" s="102"/>
      <c r="CN560" s="102"/>
      <c r="CO560" s="486"/>
    </row>
    <row r="561" spans="1:12248" s="54" customFormat="1" ht="57.75" hidden="1" customHeight="1" x14ac:dyDescent="0.25">
      <c r="B561" s="208" t="s">
        <v>8</v>
      </c>
      <c r="C561" s="143" t="s">
        <v>244</v>
      </c>
      <c r="D561" s="185"/>
      <c r="E561" s="35"/>
      <c r="F561" s="35"/>
      <c r="G561" s="35"/>
      <c r="H561" s="185"/>
      <c r="I561" s="185"/>
      <c r="J561" s="554"/>
      <c r="K561" s="554"/>
      <c r="L561" s="666"/>
      <c r="M561" s="185"/>
      <c r="N561" s="666"/>
      <c r="O561" s="554"/>
      <c r="P561" s="554"/>
      <c r="Q561" s="554"/>
      <c r="R561" s="554"/>
      <c r="S561" s="185"/>
      <c r="T561" s="554"/>
      <c r="U561" s="102"/>
      <c r="V561" s="554"/>
      <c r="W561" s="185"/>
      <c r="X561" s="554"/>
      <c r="Y561" s="554"/>
      <c r="Z561" s="554"/>
      <c r="AA561" s="554"/>
      <c r="AB561" s="554"/>
      <c r="AC561" s="185"/>
      <c r="AD561" s="575" t="e">
        <f t="shared" si="1452"/>
        <v>#DIV/0!</v>
      </c>
      <c r="AE561" s="102"/>
      <c r="AF561" s="622" t="e">
        <f t="shared" si="1504"/>
        <v>#DIV/0!</v>
      </c>
      <c r="AG561" s="185"/>
      <c r="AH561" s="622" t="e">
        <f t="shared" si="1421"/>
        <v>#DIV/0!</v>
      </c>
      <c r="AI561" s="554"/>
      <c r="AJ561" s="554"/>
      <c r="AK561" s="185"/>
      <c r="AL561" s="577"/>
      <c r="AM561" s="554"/>
      <c r="AN561" s="554"/>
      <c r="AO561" s="554"/>
      <c r="AP561" s="554"/>
      <c r="AQ561" s="554"/>
      <c r="AR561" s="554"/>
      <c r="AS561" s="554"/>
      <c r="AT561" s="554"/>
      <c r="AU561" s="554"/>
      <c r="AV561" s="559"/>
      <c r="AW561" s="102"/>
      <c r="AX561" s="102"/>
      <c r="AY561" s="102"/>
      <c r="AZ561" s="486"/>
      <c r="BA561" s="102">
        <f t="shared" si="1401"/>
        <v>0</v>
      </c>
      <c r="BB561" s="102"/>
      <c r="BC561" s="102"/>
      <c r="BD561" s="102"/>
      <c r="BE561" s="535">
        <f t="shared" si="1393"/>
        <v>0</v>
      </c>
      <c r="BF561" s="300"/>
      <c r="BG561" s="102"/>
      <c r="BH561" s="436"/>
      <c r="BI561" s="495"/>
      <c r="BJ561" s="102"/>
      <c r="BK561" s="102"/>
      <c r="BL561" s="102"/>
      <c r="BM561" s="486"/>
      <c r="BN561" s="436">
        <f t="shared" si="1441"/>
        <v>0</v>
      </c>
      <c r="BO561" s="495"/>
      <c r="BP561" s="102"/>
      <c r="BQ561" s="102"/>
      <c r="BR561" s="102"/>
      <c r="BS561" s="486"/>
      <c r="BT561" s="102"/>
      <c r="BU561" s="436">
        <f t="shared" si="1505"/>
        <v>0</v>
      </c>
      <c r="BV561" s="495"/>
      <c r="BW561" s="102"/>
      <c r="BX561" s="102"/>
      <c r="BY561" s="102"/>
      <c r="BZ561" s="436"/>
      <c r="CA561" s="340">
        <f t="shared" si="1432"/>
        <v>0</v>
      </c>
      <c r="CB561" s="35"/>
      <c r="CC561" s="35"/>
      <c r="CD561" s="185"/>
      <c r="CE561" s="340">
        <f t="shared" si="1448"/>
        <v>0</v>
      </c>
      <c r="CF561" s="35"/>
      <c r="CG561" s="35"/>
      <c r="CH561" s="35"/>
      <c r="CI561" s="185">
        <f t="shared" si="1506"/>
        <v>0</v>
      </c>
      <c r="CJ561" s="486"/>
      <c r="CK561" s="495"/>
      <c r="CL561" s="102"/>
      <c r="CM561" s="102"/>
      <c r="CN561" s="102"/>
      <c r="CO561" s="486"/>
    </row>
    <row r="562" spans="1:12248" s="53" customFormat="1" ht="50.25" hidden="1" customHeight="1" x14ac:dyDescent="0.25">
      <c r="B562" s="346"/>
      <c r="C562" s="111" t="s">
        <v>31</v>
      </c>
      <c r="D562" s="193">
        <f>H562</f>
        <v>114385.98963</v>
      </c>
      <c r="E562" s="193"/>
      <c r="F562" s="193"/>
      <c r="G562" s="194"/>
      <c r="H562" s="182">
        <f>H568+H572+H586+H604</f>
        <v>114385.98963</v>
      </c>
      <c r="I562" s="193"/>
      <c r="J562" s="559"/>
      <c r="K562" s="559"/>
      <c r="L562" s="663"/>
      <c r="M562" s="193"/>
      <c r="N562" s="663"/>
      <c r="O562" s="559"/>
      <c r="P562" s="559"/>
      <c r="Q562" s="559"/>
      <c r="R562" s="559"/>
      <c r="S562" s="193"/>
      <c r="T562" s="559"/>
      <c r="U562" s="112">
        <f>SUM(U563:U564)</f>
        <v>0</v>
      </c>
      <c r="V562" s="559"/>
      <c r="W562" s="193"/>
      <c r="X562" s="559"/>
      <c r="Y562" s="559"/>
      <c r="Z562" s="559"/>
      <c r="AA562" s="559"/>
      <c r="AB562" s="559"/>
      <c r="AC562" s="193"/>
      <c r="AD562" s="575">
        <f t="shared" si="1452"/>
        <v>0</v>
      </c>
      <c r="AE562" s="112">
        <f>SUM(AE563:AE564)</f>
        <v>0</v>
      </c>
      <c r="AF562" s="622" t="e">
        <f t="shared" si="1504"/>
        <v>#DIV/0!</v>
      </c>
      <c r="AG562" s="193"/>
      <c r="AH562" s="622" t="e">
        <f t="shared" si="1421"/>
        <v>#DIV/0!</v>
      </c>
      <c r="AI562" s="559"/>
      <c r="AJ562" s="559"/>
      <c r="AK562" s="193">
        <f>AK568+AK572+AK586+AK604</f>
        <v>114385.98963</v>
      </c>
      <c r="AL562" s="581"/>
      <c r="AM562" s="559"/>
      <c r="AN562" s="559"/>
      <c r="AO562" s="559"/>
      <c r="AP562" s="559"/>
      <c r="AQ562" s="559"/>
      <c r="AR562" s="559"/>
      <c r="AS562" s="559"/>
      <c r="AT562" s="559"/>
      <c r="AU562" s="112">
        <f t="shared" ref="AU562" si="1507">AV562</f>
        <v>114385.98963</v>
      </c>
      <c r="AV562" s="112">
        <f>AZ562</f>
        <v>114385.98963</v>
      </c>
      <c r="AW562" s="112">
        <f>SUM(AW563:AW564)</f>
        <v>0</v>
      </c>
      <c r="AX562" s="112"/>
      <c r="AY562" s="307"/>
      <c r="AZ562" s="482">
        <f>AZ568+AZ572+AZ586+AZ604</f>
        <v>114385.98963</v>
      </c>
      <c r="BA562" s="112">
        <f t="shared" ref="BA562" si="1508">BB562+BC562+BD562</f>
        <v>0</v>
      </c>
      <c r="BB562" s="307"/>
      <c r="BC562" s="307"/>
      <c r="BD562" s="307"/>
      <c r="BE562" s="112">
        <f t="shared" ref="BE562" si="1509">BF562+BG562+BH562</f>
        <v>0</v>
      </c>
      <c r="BF562" s="112">
        <f>E562</f>
        <v>0</v>
      </c>
      <c r="BG562" s="307"/>
      <c r="BH562" s="307"/>
      <c r="BI562" s="112">
        <f>BM562</f>
        <v>194109.62155000001</v>
      </c>
      <c r="BJ562" s="112">
        <f>SUM(BJ563:BJ564)</f>
        <v>0</v>
      </c>
      <c r="BK562" s="112"/>
      <c r="BL562" s="307"/>
      <c r="BM562" s="482">
        <f>BM568+BM572+BM586+BM604</f>
        <v>194109.62155000001</v>
      </c>
      <c r="BN562" s="112">
        <f t="shared" ref="BN562" si="1510">BO562+BP562+BQ562</f>
        <v>194109.62155000001</v>
      </c>
      <c r="BO562" s="112">
        <f>BS562</f>
        <v>194109.62155000001</v>
      </c>
      <c r="BP562" s="112">
        <f>SUM(BP563:BP564)</f>
        <v>0</v>
      </c>
      <c r="BQ562" s="112"/>
      <c r="BR562" s="307"/>
      <c r="BS562" s="482">
        <f>BS568+BS572+BS586+BS604</f>
        <v>194109.62155000001</v>
      </c>
      <c r="BT562" s="307">
        <f t="shared" ref="BT562" si="1511">BL562</f>
        <v>0</v>
      </c>
      <c r="BU562" s="307"/>
      <c r="BV562" s="112" t="e">
        <f>BZ562</f>
        <v>#REF!</v>
      </c>
      <c r="BW562" s="112">
        <f>SUM(BW563:BW564)</f>
        <v>0</v>
      </c>
      <c r="BX562" s="112"/>
      <c r="BY562" s="307"/>
      <c r="BZ562" s="433" t="e">
        <f>BZ568+BZ572+BZ586+BZ604</f>
        <v>#REF!</v>
      </c>
      <c r="CA562" s="112">
        <f t="shared" ref="CA562" si="1512">CB562+CC562+CD562</f>
        <v>0</v>
      </c>
      <c r="CB562" s="193">
        <f>CF562-BW562</f>
        <v>0</v>
      </c>
      <c r="CC562" s="194"/>
      <c r="CD562" s="194"/>
      <c r="CE562" s="112">
        <f t="shared" ref="CE562" si="1513">CF562</f>
        <v>0</v>
      </c>
      <c r="CF562" s="112">
        <f>SUM(CF563:CF564)</f>
        <v>0</v>
      </c>
      <c r="CG562" s="112"/>
      <c r="CH562" s="194">
        <f t="shared" ref="CH562" si="1514">BY562</f>
        <v>0</v>
      </c>
      <c r="CI562" s="194"/>
      <c r="CJ562" s="112"/>
      <c r="CK562" s="112">
        <f>CO562</f>
        <v>188883.47156000001</v>
      </c>
      <c r="CL562" s="112">
        <f>SUM(CL563:CL564)</f>
        <v>0</v>
      </c>
      <c r="CM562" s="112"/>
      <c r="CN562" s="307"/>
      <c r="CO562" s="482">
        <f>CO568+CO572+CO586+CO604</f>
        <v>188883.47156000001</v>
      </c>
    </row>
    <row r="563" spans="1:12248" s="273" customFormat="1" ht="78" hidden="1" customHeight="1" x14ac:dyDescent="0.25">
      <c r="B563" s="274"/>
      <c r="C563" s="275" t="s">
        <v>301</v>
      </c>
      <c r="D563" s="266" t="e">
        <f>H563</f>
        <v>#REF!</v>
      </c>
      <c r="E563" s="266"/>
      <c r="F563" s="266"/>
      <c r="G563" s="266"/>
      <c r="H563" s="266" t="e">
        <f>H568+H572+H586+H593+H597+H601+H604+H609</f>
        <v>#REF!</v>
      </c>
      <c r="I563" s="266"/>
      <c r="J563" s="144"/>
      <c r="K563" s="144"/>
      <c r="L563" s="144"/>
      <c r="M563" s="266"/>
      <c r="N563" s="144"/>
      <c r="O563" s="144"/>
      <c r="P563" s="144"/>
      <c r="Q563" s="144"/>
      <c r="R563" s="144"/>
      <c r="S563" s="266"/>
      <c r="T563" s="144"/>
      <c r="U563" s="144"/>
      <c r="V563" s="144"/>
      <c r="W563" s="266"/>
      <c r="X563" s="144"/>
      <c r="Y563" s="144"/>
      <c r="Z563" s="144"/>
      <c r="AA563" s="144"/>
      <c r="AB563" s="144"/>
      <c r="AC563" s="266"/>
      <c r="AD563" s="575" t="e">
        <f t="shared" si="1452"/>
        <v>#REF!</v>
      </c>
      <c r="AE563" s="144"/>
      <c r="AF563" s="622" t="e">
        <f t="shared" si="1504"/>
        <v>#DIV/0!</v>
      </c>
      <c r="AG563" s="266"/>
      <c r="AH563" s="622" t="e">
        <f t="shared" si="1421"/>
        <v>#DIV/0!</v>
      </c>
      <c r="AI563" s="144"/>
      <c r="AJ563" s="144"/>
      <c r="AK563" s="266" t="e">
        <f>AK568+AK572+AK586+AK593+AK597+AK601+AK604+AK609</f>
        <v>#REF!</v>
      </c>
      <c r="AL563" s="144"/>
      <c r="AM563" s="144"/>
      <c r="AN563" s="144"/>
      <c r="AO563" s="144"/>
      <c r="AP563" s="144"/>
      <c r="AQ563" s="144"/>
      <c r="AR563" s="144"/>
      <c r="AS563" s="144"/>
      <c r="AT563" s="144"/>
      <c r="AU563" s="144">
        <f>AX563</f>
        <v>0</v>
      </c>
      <c r="AV563" s="559" t="e">
        <f>AZ563</f>
        <v>#REF!</v>
      </c>
      <c r="AW563" s="144"/>
      <c r="AX563" s="144"/>
      <c r="AY563" s="144"/>
      <c r="AZ563" s="144" t="e">
        <f>AZ568+AZ572+AZ586+AZ593+AZ597+AZ601+AZ604+AZ609</f>
        <v>#REF!</v>
      </c>
      <c r="BA563" s="102">
        <f t="shared" si="1401"/>
        <v>0</v>
      </c>
      <c r="BB563" s="144"/>
      <c r="BC563" s="144"/>
      <c r="BD563" s="144"/>
      <c r="BE563" s="144" t="e">
        <f t="shared" si="1393"/>
        <v>#REF!</v>
      </c>
      <c r="BF563" s="300"/>
      <c r="BG563" s="144"/>
      <c r="BH563" s="144" t="e">
        <f>BH568+BH572+BH586+BH593+BH597+BH601+BH604+BH609</f>
        <v>#REF!</v>
      </c>
      <c r="BI563" s="144">
        <f>BM563</f>
        <v>194109.62155000001</v>
      </c>
      <c r="BJ563" s="144"/>
      <c r="BK563" s="144"/>
      <c r="BL563" s="144"/>
      <c r="BM563" s="144">
        <f>BM568+BM572+BM586+BM593+BM597+BM601+BM604+BM609</f>
        <v>194109.62155000001</v>
      </c>
      <c r="BN563" s="144" t="e">
        <f t="shared" si="1441"/>
        <v>#REF!</v>
      </c>
      <c r="BO563" s="144" t="e">
        <f>BS563</f>
        <v>#REF!</v>
      </c>
      <c r="BP563" s="144"/>
      <c r="BQ563" s="144"/>
      <c r="BR563" s="144"/>
      <c r="BS563" s="144" t="e">
        <f>BS568+BS572+BS586+BS593+BS597+BS601+BS604+BS609</f>
        <v>#REF!</v>
      </c>
      <c r="BT563" s="144"/>
      <c r="BU563" s="144">
        <f t="shared" si="1505"/>
        <v>194109.62155000001</v>
      </c>
      <c r="BV563" s="144" t="e">
        <f>BZ563</f>
        <v>#REF!</v>
      </c>
      <c r="BW563" s="144"/>
      <c r="BX563" s="144"/>
      <c r="BY563" s="144"/>
      <c r="BZ563" s="144" t="e">
        <f>BZ568+BZ572+BZ586+BZ593+BZ597+BZ601+BZ604+BZ609</f>
        <v>#REF!</v>
      </c>
      <c r="CA563" s="144">
        <f t="shared" si="1432"/>
        <v>0</v>
      </c>
      <c r="CB563" s="266"/>
      <c r="CC563" s="266"/>
      <c r="CD563" s="266"/>
      <c r="CE563" s="144" t="e">
        <f t="shared" si="1448"/>
        <v>#REF!</v>
      </c>
      <c r="CF563" s="266"/>
      <c r="CG563" s="266"/>
      <c r="CH563" s="266"/>
      <c r="CI563" s="266" t="e">
        <f t="shared" si="1506"/>
        <v>#REF!</v>
      </c>
      <c r="CJ563" s="144"/>
      <c r="CK563" s="144">
        <f>CO563</f>
        <v>188883.47156000001</v>
      </c>
      <c r="CL563" s="144"/>
      <c r="CM563" s="144"/>
      <c r="CN563" s="144"/>
      <c r="CO563" s="144">
        <f>CO568+CO572+CO586+CO593+CO597+CO601+CO604+CO609</f>
        <v>188883.47156000001</v>
      </c>
    </row>
    <row r="564" spans="1:12248" s="47" customFormat="1" ht="49.5" hidden="1" customHeight="1" x14ac:dyDescent="0.25">
      <c r="B564" s="206"/>
      <c r="C564" s="122" t="s">
        <v>299</v>
      </c>
      <c r="D564" s="182"/>
      <c r="E564" s="182"/>
      <c r="F564" s="182"/>
      <c r="G564" s="182"/>
      <c r="H564" s="182"/>
      <c r="I564" s="182"/>
      <c r="J564" s="559"/>
      <c r="K564" s="559"/>
      <c r="L564" s="663"/>
      <c r="M564" s="182"/>
      <c r="N564" s="663"/>
      <c r="O564" s="559"/>
      <c r="P564" s="559"/>
      <c r="Q564" s="559"/>
      <c r="R564" s="559"/>
      <c r="S564" s="182"/>
      <c r="T564" s="559"/>
      <c r="U564" s="581"/>
      <c r="V564" s="559"/>
      <c r="W564" s="182"/>
      <c r="X564" s="559"/>
      <c r="Y564" s="559"/>
      <c r="Z564" s="559"/>
      <c r="AA564" s="559"/>
      <c r="AB564" s="559"/>
      <c r="AC564" s="182"/>
      <c r="AD564" s="575" t="e">
        <f t="shared" si="1452"/>
        <v>#DIV/0!</v>
      </c>
      <c r="AE564" s="581"/>
      <c r="AF564" s="622" t="e">
        <f t="shared" si="1504"/>
        <v>#DIV/0!</v>
      </c>
      <c r="AG564" s="182"/>
      <c r="AH564" s="622" t="e">
        <f t="shared" si="1421"/>
        <v>#DIV/0!</v>
      </c>
      <c r="AI564" s="559"/>
      <c r="AJ564" s="559"/>
      <c r="AK564" s="182"/>
      <c r="AL564" s="581"/>
      <c r="AM564" s="559"/>
      <c r="AN564" s="559"/>
      <c r="AO564" s="559"/>
      <c r="AP564" s="559"/>
      <c r="AQ564" s="559"/>
      <c r="AR564" s="559"/>
      <c r="AS564" s="559"/>
      <c r="AT564" s="559"/>
      <c r="AU564" s="559"/>
      <c r="AV564" s="559"/>
      <c r="AW564" s="482"/>
      <c r="AX564" s="482"/>
      <c r="AY564" s="482"/>
      <c r="AZ564" s="482"/>
      <c r="BA564" s="21"/>
      <c r="BB564" s="526"/>
      <c r="BC564" s="526"/>
      <c r="BD564" s="526"/>
      <c r="BE564" s="526"/>
      <c r="BF564" s="21"/>
      <c r="BG564" s="433"/>
      <c r="BH564" s="433"/>
      <c r="BI564" s="491"/>
      <c r="BJ564" s="482"/>
      <c r="BK564" s="482"/>
      <c r="BL564" s="482"/>
      <c r="BM564" s="482"/>
      <c r="BN564" s="433"/>
      <c r="BO564" s="491"/>
      <c r="BP564" s="482"/>
      <c r="BQ564" s="482"/>
      <c r="BR564" s="482"/>
      <c r="BS564" s="482"/>
      <c r="BT564" s="433"/>
      <c r="BU564" s="433"/>
      <c r="BV564" s="491"/>
      <c r="BW564" s="433"/>
      <c r="BX564" s="433"/>
      <c r="BY564" s="433"/>
      <c r="BZ564" s="433"/>
      <c r="CA564" s="338"/>
      <c r="CB564" s="182"/>
      <c r="CC564" s="182"/>
      <c r="CD564" s="182"/>
      <c r="CE564" s="338"/>
      <c r="CF564" s="182"/>
      <c r="CG564" s="182"/>
      <c r="CH564" s="182"/>
      <c r="CI564" s="182"/>
      <c r="CJ564" s="482"/>
      <c r="CK564" s="491"/>
      <c r="CL564" s="482"/>
      <c r="CM564" s="482"/>
      <c r="CN564" s="482"/>
      <c r="CO564" s="482"/>
    </row>
    <row r="565" spans="1:12248" s="47" customFormat="1" ht="78" hidden="1" customHeight="1" x14ac:dyDescent="0.25">
      <c r="B565" s="206"/>
      <c r="C565" s="122" t="s">
        <v>300</v>
      </c>
      <c r="D565" s="182"/>
      <c r="E565" s="182"/>
      <c r="F565" s="182"/>
      <c r="G565" s="182"/>
      <c r="H565" s="182"/>
      <c r="I565" s="182"/>
      <c r="J565" s="559"/>
      <c r="K565" s="559"/>
      <c r="L565" s="663"/>
      <c r="M565" s="182"/>
      <c r="N565" s="663"/>
      <c r="O565" s="559"/>
      <c r="P565" s="559"/>
      <c r="Q565" s="559"/>
      <c r="R565" s="559"/>
      <c r="S565" s="182"/>
      <c r="T565" s="559"/>
      <c r="U565" s="581"/>
      <c r="V565" s="559"/>
      <c r="W565" s="182"/>
      <c r="X565" s="559"/>
      <c r="Y565" s="559"/>
      <c r="Z565" s="559"/>
      <c r="AA565" s="559"/>
      <c r="AB565" s="559"/>
      <c r="AC565" s="182"/>
      <c r="AD565" s="575" t="e">
        <f t="shared" si="1452"/>
        <v>#DIV/0!</v>
      </c>
      <c r="AE565" s="581"/>
      <c r="AF565" s="622" t="e">
        <f t="shared" si="1504"/>
        <v>#DIV/0!</v>
      </c>
      <c r="AG565" s="182"/>
      <c r="AH565" s="622" t="e">
        <f t="shared" si="1421"/>
        <v>#DIV/0!</v>
      </c>
      <c r="AI565" s="559"/>
      <c r="AJ565" s="559"/>
      <c r="AK565" s="182"/>
      <c r="AL565" s="581"/>
      <c r="AM565" s="559"/>
      <c r="AN565" s="559"/>
      <c r="AO565" s="559"/>
      <c r="AP565" s="559"/>
      <c r="AQ565" s="559"/>
      <c r="AR565" s="559"/>
      <c r="AS565" s="559"/>
      <c r="AT565" s="559"/>
      <c r="AU565" s="559"/>
      <c r="AV565" s="559"/>
      <c r="AW565" s="482"/>
      <c r="AX565" s="482"/>
      <c r="AY565" s="482"/>
      <c r="AZ565" s="482"/>
      <c r="BA565" s="21"/>
      <c r="BB565" s="526"/>
      <c r="BC565" s="526"/>
      <c r="BD565" s="526"/>
      <c r="BE565" s="526"/>
      <c r="BF565" s="21"/>
      <c r="BG565" s="433"/>
      <c r="BH565" s="433"/>
      <c r="BI565" s="491"/>
      <c r="BJ565" s="482"/>
      <c r="BK565" s="482"/>
      <c r="BL565" s="482"/>
      <c r="BM565" s="482"/>
      <c r="BN565" s="433"/>
      <c r="BO565" s="491"/>
      <c r="BP565" s="482"/>
      <c r="BQ565" s="482"/>
      <c r="BR565" s="482"/>
      <c r="BS565" s="482"/>
      <c r="BT565" s="433"/>
      <c r="BU565" s="433"/>
      <c r="BV565" s="491"/>
      <c r="BW565" s="433"/>
      <c r="BX565" s="433"/>
      <c r="BY565" s="433"/>
      <c r="BZ565" s="433"/>
      <c r="CA565" s="338"/>
      <c r="CB565" s="182"/>
      <c r="CC565" s="182"/>
      <c r="CD565" s="182"/>
      <c r="CE565" s="338"/>
      <c r="CF565" s="182"/>
      <c r="CG565" s="182"/>
      <c r="CH565" s="182"/>
      <c r="CI565" s="182"/>
      <c r="CJ565" s="482"/>
      <c r="CK565" s="491"/>
      <c r="CL565" s="482"/>
      <c r="CM565" s="482"/>
      <c r="CN565" s="482"/>
      <c r="CO565" s="482"/>
    </row>
    <row r="566" spans="1:12248" s="645" customFormat="1" ht="127.5" customHeight="1" x14ac:dyDescent="0.3">
      <c r="A566" s="407"/>
      <c r="B566" s="441" t="s">
        <v>7</v>
      </c>
      <c r="C566" s="440" t="s">
        <v>401</v>
      </c>
      <c r="D566" s="412">
        <f>H566</f>
        <v>123686.26953999999</v>
      </c>
      <c r="E566" s="412"/>
      <c r="F566" s="412"/>
      <c r="G566" s="412"/>
      <c r="H566" s="412">
        <f>H568+H572+H586+H597+H604</f>
        <v>123686.26953999999</v>
      </c>
      <c r="I566" s="412">
        <f>Q566</f>
        <v>7979.9469499999996</v>
      </c>
      <c r="J566" s="570">
        <f>I566/H566</f>
        <v>6.4517645973786078E-2</v>
      </c>
      <c r="K566" s="412"/>
      <c r="L566" s="412"/>
      <c r="M566" s="412"/>
      <c r="N566" s="412"/>
      <c r="O566" s="412"/>
      <c r="P566" s="412"/>
      <c r="Q566" s="412">
        <f>Q568+Q572+Q586+Q597+Q604</f>
        <v>7979.9469499999996</v>
      </c>
      <c r="R566" s="570">
        <f>Q566/H566</f>
        <v>6.4517645973786078E-2</v>
      </c>
      <c r="S566" s="412">
        <f>U566+W566+Y566+AA566</f>
        <v>7979.9469499999996</v>
      </c>
      <c r="T566" s="570">
        <f>S566/D566</f>
        <v>6.4517645973786078E-2</v>
      </c>
      <c r="U566" s="413"/>
      <c r="V566" s="412"/>
      <c r="W566" s="412"/>
      <c r="X566" s="412"/>
      <c r="Y566" s="412"/>
      <c r="Z566" s="412"/>
      <c r="AA566" s="412">
        <f>AA568+AA572+AA586+AA597+AA604</f>
        <v>7979.9469499999996</v>
      </c>
      <c r="AB566" s="570">
        <f>AA566/D566</f>
        <v>6.4517645973786078E-2</v>
      </c>
      <c r="AC566" s="412">
        <f>AK566</f>
        <v>123686.26953999999</v>
      </c>
      <c r="AD566" s="570">
        <f t="shared" si="1452"/>
        <v>1</v>
      </c>
      <c r="AE566" s="413"/>
      <c r="AF566" s="628"/>
      <c r="AG566" s="412"/>
      <c r="AH566" s="628"/>
      <c r="AI566" s="412"/>
      <c r="AJ566" s="412"/>
      <c r="AK566" s="412">
        <f>AK568+AK572+AK586+AK597+AK604</f>
        <v>123686.26953999999</v>
      </c>
      <c r="AL566" s="570">
        <f>AK566/H566</f>
        <v>1</v>
      </c>
      <c r="AM566" s="412"/>
      <c r="AN566" s="412"/>
      <c r="AO566" s="412"/>
      <c r="AP566" s="412"/>
      <c r="AQ566" s="412"/>
      <c r="AR566" s="412"/>
      <c r="AS566" s="412"/>
      <c r="AT566" s="412"/>
      <c r="AU566" s="413"/>
      <c r="AV566" s="413">
        <f>AZ566</f>
        <v>123686.26953999999</v>
      </c>
      <c r="AW566" s="413"/>
      <c r="AX566" s="413"/>
      <c r="AY566" s="413"/>
      <c r="AZ566" s="413">
        <f>AZ568+AZ572+AZ586+AZ597+AZ604</f>
        <v>123686.26953999999</v>
      </c>
      <c r="BA566" s="413"/>
      <c r="BB566" s="413"/>
      <c r="BC566" s="413"/>
      <c r="BD566" s="413"/>
      <c r="BE566" s="413"/>
      <c r="BF566" s="413"/>
      <c r="BG566" s="413"/>
      <c r="BH566" s="413"/>
      <c r="BI566" s="413">
        <f>BM566</f>
        <v>194109.62155000001</v>
      </c>
      <c r="BJ566" s="413"/>
      <c r="BK566" s="413"/>
      <c r="BL566" s="413"/>
      <c r="BM566" s="413">
        <f>BM562</f>
        <v>194109.62155000001</v>
      </c>
      <c r="BN566" s="413"/>
      <c r="BO566" s="413">
        <f>BS566</f>
        <v>194109.62155000001</v>
      </c>
      <c r="BP566" s="413"/>
      <c r="BQ566" s="413"/>
      <c r="BR566" s="413"/>
      <c r="BS566" s="413">
        <f>BS562</f>
        <v>194109.62155000001</v>
      </c>
      <c r="BT566" s="413"/>
      <c r="BU566" s="413"/>
      <c r="BV566" s="413" t="e">
        <f>BZ566</f>
        <v>#REF!</v>
      </c>
      <c r="BW566" s="413"/>
      <c r="BX566" s="413"/>
      <c r="BY566" s="413"/>
      <c r="BZ566" s="413" t="e">
        <f>BZ562</f>
        <v>#REF!</v>
      </c>
      <c r="CA566" s="413"/>
      <c r="CB566" s="413"/>
      <c r="CC566" s="413"/>
      <c r="CD566" s="413"/>
      <c r="CE566" s="413">
        <f>CI566</f>
        <v>188883.47156000001</v>
      </c>
      <c r="CF566" s="413"/>
      <c r="CG566" s="413"/>
      <c r="CH566" s="413"/>
      <c r="CI566" s="413">
        <f>CI568+CI572+CI586+CI597+CI604</f>
        <v>188883.47156000001</v>
      </c>
      <c r="CJ566" s="413"/>
      <c r="CK566" s="413">
        <f>CO566</f>
        <v>188883.47156000001</v>
      </c>
      <c r="CL566" s="413"/>
      <c r="CM566" s="413"/>
      <c r="CN566" s="413"/>
      <c r="CO566" s="413">
        <f>CO562</f>
        <v>188883.47156000001</v>
      </c>
      <c r="CP566" s="413"/>
      <c r="CQ566" s="413"/>
      <c r="CR566" s="413"/>
      <c r="CS566" s="413"/>
      <c r="CT566" s="413"/>
      <c r="CU566" s="413"/>
      <c r="CV566" s="413"/>
      <c r="CW566" s="413"/>
      <c r="CX566" s="413"/>
      <c r="CY566" s="413"/>
      <c r="CZ566" s="413"/>
      <c r="DA566" s="413"/>
      <c r="DB566" s="413"/>
      <c r="DC566" s="414"/>
      <c r="DD566" s="414"/>
      <c r="DE566" s="414"/>
      <c r="DF566" s="414"/>
      <c r="DG566" s="412"/>
      <c r="DH566" s="412"/>
      <c r="DI566" s="412"/>
      <c r="DJ566" s="412"/>
      <c r="DK566" s="412"/>
      <c r="DL566" s="412"/>
      <c r="DM566" s="412"/>
      <c r="DN566" s="412"/>
      <c r="DO566" s="412"/>
      <c r="DP566" s="412"/>
      <c r="DQ566" s="412"/>
      <c r="DR566" s="412"/>
      <c r="DS566" s="412"/>
      <c r="DT566" s="412"/>
      <c r="DU566" s="412"/>
      <c r="DV566" s="412"/>
      <c r="DW566" s="412"/>
      <c r="DX566" s="412"/>
      <c r="DY566" s="412"/>
      <c r="DZ566" s="413"/>
      <c r="EA566" s="413"/>
      <c r="EB566" s="413"/>
      <c r="EC566" s="413"/>
      <c r="ED566" s="413"/>
      <c r="EE566" s="413"/>
      <c r="EF566" s="413"/>
      <c r="EG566" s="413"/>
      <c r="EH566" s="413"/>
      <c r="EI566" s="413"/>
      <c r="EJ566" s="413"/>
      <c r="EK566" s="413"/>
      <c r="EL566" s="413"/>
      <c r="EM566" s="413"/>
      <c r="EN566" s="413"/>
      <c r="EO566" s="413"/>
      <c r="EP566" s="413"/>
      <c r="EQ566" s="413"/>
      <c r="ER566" s="413"/>
      <c r="ES566" s="413"/>
      <c r="ET566" s="413"/>
      <c r="EU566" s="413"/>
      <c r="EV566" s="413"/>
      <c r="EW566" s="413"/>
      <c r="EX566" s="414"/>
      <c r="EY566" s="414"/>
      <c r="EZ566" s="414"/>
      <c r="FA566" s="414"/>
      <c r="FB566" s="414"/>
      <c r="FC566" s="413"/>
      <c r="FD566" s="413"/>
      <c r="FE566" s="414"/>
      <c r="FF566" s="414"/>
      <c r="FG566" s="413"/>
      <c r="FH566" s="413"/>
      <c r="FI566" s="414"/>
      <c r="FJ566" s="414"/>
      <c r="FK566" s="413"/>
      <c r="FL566" s="413"/>
      <c r="FM566" s="413"/>
      <c r="FN566" s="413"/>
      <c r="FO566" s="413"/>
      <c r="FP566" s="413"/>
      <c r="FQ566" s="413"/>
      <c r="FR566" s="414"/>
      <c r="FS566" s="414"/>
      <c r="FT566" s="413"/>
      <c r="FU566" s="413"/>
      <c r="FV566" s="414"/>
      <c r="FW566" s="414"/>
      <c r="FX566" s="413"/>
      <c r="FY566" s="413"/>
      <c r="FZ566" s="413"/>
      <c r="GA566" s="413"/>
      <c r="GB566" s="413"/>
      <c r="GC566" s="407"/>
      <c r="GD566" s="439"/>
      <c r="GE566" s="413"/>
      <c r="GF566" s="413"/>
      <c r="GG566" s="413"/>
      <c r="GH566" s="413"/>
      <c r="GI566" s="413"/>
      <c r="GJ566" s="413"/>
      <c r="GK566" s="413"/>
      <c r="GL566" s="412"/>
      <c r="GM566" s="412"/>
      <c r="GN566" s="412"/>
      <c r="GO566" s="412"/>
      <c r="GP566" s="412"/>
      <c r="GQ566" s="412"/>
      <c r="GR566" s="412"/>
      <c r="GS566" s="412"/>
      <c r="GT566" s="412"/>
      <c r="GU566" s="412"/>
      <c r="GV566" s="412"/>
      <c r="GW566" s="412"/>
      <c r="GX566" s="412"/>
      <c r="GY566" s="412"/>
      <c r="GZ566" s="412"/>
      <c r="HA566" s="412"/>
      <c r="HB566" s="412"/>
      <c r="HC566" s="412"/>
      <c r="HD566" s="412"/>
      <c r="HE566" s="412"/>
      <c r="HF566" s="412"/>
      <c r="HG566" s="412"/>
      <c r="HH566" s="412"/>
      <c r="HI566" s="412"/>
      <c r="HJ566" s="412"/>
      <c r="HK566" s="412"/>
      <c r="HL566" s="412"/>
      <c r="HM566" s="412"/>
      <c r="HN566" s="412"/>
      <c r="HO566" s="412"/>
      <c r="HP566" s="412"/>
      <c r="HQ566" s="412"/>
      <c r="HR566" s="412"/>
      <c r="HS566" s="412"/>
      <c r="HT566" s="412"/>
      <c r="HU566" s="412"/>
      <c r="HV566" s="412"/>
      <c r="HW566" s="412"/>
      <c r="HX566" s="412"/>
      <c r="HY566" s="412"/>
      <c r="HZ566" s="412"/>
      <c r="IA566" s="412"/>
      <c r="IB566" s="412"/>
      <c r="IC566" s="412"/>
      <c r="ID566" s="413"/>
      <c r="IE566" s="413"/>
      <c r="IF566" s="413"/>
      <c r="IG566" s="413"/>
      <c r="IH566" s="413"/>
      <c r="II566" s="413"/>
      <c r="IJ566" s="413"/>
      <c r="IK566" s="413"/>
      <c r="IL566" s="413"/>
      <c r="IM566" s="413"/>
      <c r="IN566" s="413"/>
      <c r="IO566" s="413"/>
      <c r="IP566" s="413"/>
      <c r="IQ566" s="413"/>
      <c r="IR566" s="413"/>
      <c r="IS566" s="413"/>
      <c r="IT566" s="413"/>
      <c r="IU566" s="413"/>
      <c r="IV566" s="413"/>
      <c r="IW566" s="413"/>
      <c r="IX566" s="413"/>
      <c r="IY566" s="413"/>
      <c r="IZ566" s="413"/>
      <c r="JA566" s="413"/>
      <c r="JB566" s="414"/>
      <c r="JC566" s="414"/>
      <c r="JD566" s="414"/>
      <c r="JE566" s="414"/>
      <c r="JF566" s="414"/>
      <c r="JG566" s="413"/>
      <c r="JH566" s="413"/>
      <c r="JI566" s="414"/>
      <c r="JJ566" s="414"/>
      <c r="JK566" s="413"/>
      <c r="JL566" s="413"/>
      <c r="JM566" s="414"/>
      <c r="JN566" s="414"/>
      <c r="JO566" s="413"/>
      <c r="JP566" s="413"/>
      <c r="JQ566" s="413"/>
      <c r="JR566" s="413"/>
      <c r="JS566" s="413"/>
      <c r="JT566" s="413"/>
      <c r="JU566" s="413"/>
      <c r="JV566" s="414"/>
      <c r="JW566" s="414"/>
      <c r="JX566" s="413"/>
      <c r="JY566" s="413"/>
      <c r="JZ566" s="414"/>
      <c r="KA566" s="414"/>
      <c r="KB566" s="413"/>
      <c r="KC566" s="413"/>
      <c r="KD566" s="413"/>
      <c r="KE566" s="413"/>
      <c r="KF566" s="413"/>
      <c r="KG566" s="407"/>
      <c r="KH566" s="439"/>
      <c r="KI566" s="413"/>
      <c r="KJ566" s="413"/>
      <c r="KK566" s="413"/>
      <c r="KL566" s="413"/>
      <c r="KM566" s="413"/>
      <c r="KN566" s="413"/>
      <c r="KO566" s="413"/>
      <c r="KP566" s="412"/>
      <c r="KQ566" s="412"/>
      <c r="KR566" s="412"/>
      <c r="KS566" s="412"/>
      <c r="KT566" s="412"/>
      <c r="KU566" s="412"/>
      <c r="KV566" s="412"/>
      <c r="KW566" s="412"/>
      <c r="KX566" s="412"/>
      <c r="KY566" s="412"/>
      <c r="KZ566" s="412"/>
      <c r="LA566" s="412"/>
      <c r="LB566" s="412"/>
      <c r="LC566" s="412"/>
      <c r="LD566" s="412"/>
      <c r="LE566" s="412"/>
      <c r="LF566" s="412"/>
      <c r="LG566" s="412"/>
      <c r="LH566" s="412"/>
      <c r="LI566" s="412"/>
      <c r="LJ566" s="412"/>
      <c r="LK566" s="412"/>
      <c r="LL566" s="412"/>
      <c r="LM566" s="412"/>
      <c r="LN566" s="412"/>
      <c r="LO566" s="412"/>
      <c r="LP566" s="412"/>
      <c r="LQ566" s="412"/>
      <c r="LR566" s="412"/>
      <c r="LS566" s="412"/>
      <c r="LT566" s="412"/>
      <c r="LU566" s="412"/>
      <c r="LV566" s="412"/>
      <c r="LW566" s="412"/>
      <c r="LX566" s="412"/>
      <c r="LY566" s="412"/>
      <c r="LZ566" s="412"/>
      <c r="MA566" s="412"/>
      <c r="MB566" s="412"/>
      <c r="MC566" s="412"/>
      <c r="MD566" s="412"/>
      <c r="ME566" s="412"/>
      <c r="MF566" s="412"/>
      <c r="MG566" s="412"/>
      <c r="MH566" s="413"/>
      <c r="MI566" s="413"/>
      <c r="MJ566" s="413"/>
      <c r="MK566" s="413"/>
      <c r="ML566" s="413"/>
      <c r="MM566" s="413"/>
      <c r="MN566" s="413"/>
      <c r="MO566" s="413"/>
      <c r="MP566" s="413"/>
      <c r="MQ566" s="413"/>
      <c r="MR566" s="413"/>
      <c r="MS566" s="413"/>
      <c r="MT566" s="413"/>
      <c r="MU566" s="413"/>
      <c r="MV566" s="413"/>
      <c r="MW566" s="413"/>
      <c r="MX566" s="413"/>
      <c r="MY566" s="413"/>
      <c r="MZ566" s="413"/>
      <c r="NA566" s="413"/>
      <c r="NB566" s="413"/>
      <c r="NC566" s="413"/>
      <c r="ND566" s="413"/>
      <c r="NE566" s="413"/>
      <c r="NF566" s="414"/>
      <c r="NG566" s="414"/>
      <c r="NH566" s="414"/>
      <c r="NI566" s="414"/>
      <c r="NJ566" s="414"/>
      <c r="NK566" s="413"/>
      <c r="NL566" s="413"/>
      <c r="NM566" s="414"/>
      <c r="NN566" s="414"/>
      <c r="NO566" s="413"/>
      <c r="NP566" s="413"/>
      <c r="NQ566" s="414"/>
      <c r="NR566" s="414"/>
      <c r="NS566" s="413"/>
      <c r="NT566" s="413"/>
      <c r="NU566" s="413"/>
      <c r="NV566" s="413"/>
      <c r="NW566" s="413"/>
      <c r="NX566" s="413"/>
      <c r="NY566" s="413"/>
      <c r="NZ566" s="414"/>
      <c r="OA566" s="414"/>
      <c r="OB566" s="413"/>
      <c r="OC566" s="413"/>
      <c r="OD566" s="414"/>
      <c r="OE566" s="414"/>
      <c r="OF566" s="413"/>
      <c r="OG566" s="413"/>
      <c r="OH566" s="413"/>
      <c r="OI566" s="413"/>
      <c r="OJ566" s="413"/>
      <c r="OK566" s="407"/>
      <c r="OL566" s="439"/>
      <c r="OM566" s="413"/>
      <c r="ON566" s="413"/>
      <c r="OO566" s="413"/>
      <c r="OP566" s="413"/>
      <c r="OQ566" s="413"/>
      <c r="OR566" s="413"/>
      <c r="OS566" s="413"/>
      <c r="OT566" s="412"/>
      <c r="OU566" s="412"/>
      <c r="OV566" s="412"/>
      <c r="OW566" s="412"/>
      <c r="OX566" s="412"/>
      <c r="OY566" s="412"/>
      <c r="OZ566" s="412"/>
      <c r="PA566" s="412"/>
      <c r="PB566" s="412"/>
      <c r="PC566" s="412"/>
      <c r="PD566" s="412"/>
      <c r="PE566" s="412"/>
      <c r="PF566" s="412"/>
      <c r="PG566" s="412"/>
      <c r="PH566" s="412"/>
      <c r="PI566" s="412"/>
      <c r="PJ566" s="412"/>
      <c r="PK566" s="412"/>
      <c r="PL566" s="412"/>
      <c r="PM566" s="412"/>
      <c r="PN566" s="412"/>
      <c r="PO566" s="412"/>
      <c r="PP566" s="412"/>
      <c r="PQ566" s="412"/>
      <c r="PR566" s="412"/>
      <c r="PS566" s="412"/>
      <c r="PT566" s="412"/>
      <c r="PU566" s="412"/>
      <c r="PV566" s="412"/>
      <c r="PW566" s="412"/>
      <c r="PX566" s="412"/>
      <c r="PY566" s="412"/>
      <c r="PZ566" s="412"/>
      <c r="QA566" s="412"/>
      <c r="QB566" s="412"/>
      <c r="QC566" s="412"/>
      <c r="QD566" s="412"/>
      <c r="QE566" s="412"/>
      <c r="QF566" s="412"/>
      <c r="QG566" s="412"/>
      <c r="QH566" s="412"/>
      <c r="QI566" s="412"/>
      <c r="QJ566" s="412"/>
      <c r="QK566" s="412"/>
      <c r="QL566" s="413"/>
      <c r="QM566" s="413"/>
      <c r="QN566" s="413"/>
      <c r="QO566" s="413"/>
      <c r="QP566" s="413"/>
      <c r="QQ566" s="413"/>
      <c r="QR566" s="413"/>
      <c r="QS566" s="413"/>
      <c r="QT566" s="413"/>
      <c r="QU566" s="413"/>
      <c r="QV566" s="413"/>
      <c r="QW566" s="413"/>
      <c r="QX566" s="413"/>
      <c r="QY566" s="413"/>
      <c r="QZ566" s="413"/>
      <c r="RA566" s="413"/>
      <c r="RB566" s="413"/>
      <c r="RC566" s="413"/>
      <c r="RD566" s="413"/>
      <c r="RE566" s="413"/>
      <c r="RF566" s="413"/>
      <c r="RG566" s="413"/>
      <c r="RH566" s="413"/>
      <c r="RI566" s="413"/>
      <c r="RJ566" s="414"/>
      <c r="RK566" s="414"/>
      <c r="RL566" s="414"/>
      <c r="RM566" s="414"/>
      <c r="RN566" s="414"/>
      <c r="RO566" s="413"/>
      <c r="RP566" s="413"/>
      <c r="RQ566" s="414"/>
      <c r="RR566" s="414"/>
      <c r="RS566" s="413"/>
      <c r="RT566" s="413"/>
      <c r="RU566" s="414"/>
      <c r="RV566" s="414"/>
      <c r="RW566" s="413"/>
      <c r="RX566" s="413"/>
      <c r="RY566" s="413"/>
      <c r="RZ566" s="413"/>
      <c r="SA566" s="413"/>
      <c r="SB566" s="413"/>
      <c r="SC566" s="413"/>
      <c r="SD566" s="414"/>
      <c r="SE566" s="414"/>
      <c r="SF566" s="413"/>
      <c r="SG566" s="413"/>
      <c r="SH566" s="414"/>
      <c r="SI566" s="414"/>
      <c r="SJ566" s="413"/>
      <c r="SK566" s="413"/>
      <c r="SL566" s="413"/>
      <c r="SM566" s="413"/>
      <c r="SN566" s="413"/>
      <c r="SO566" s="407"/>
      <c r="SP566" s="439"/>
      <c r="SQ566" s="413"/>
      <c r="SR566" s="413"/>
      <c r="SS566" s="413"/>
      <c r="ST566" s="413"/>
      <c r="SU566" s="413"/>
      <c r="SV566" s="413"/>
      <c r="SW566" s="413"/>
      <c r="SX566" s="412"/>
      <c r="SY566" s="412"/>
      <c r="SZ566" s="412"/>
      <c r="TA566" s="412"/>
      <c r="TB566" s="412"/>
      <c r="TC566" s="412"/>
      <c r="TD566" s="412"/>
      <c r="TE566" s="412"/>
      <c r="TF566" s="412"/>
      <c r="TG566" s="412"/>
      <c r="TH566" s="412"/>
      <c r="TI566" s="412"/>
      <c r="TJ566" s="412"/>
      <c r="TK566" s="412"/>
      <c r="TL566" s="412"/>
      <c r="TM566" s="412"/>
      <c r="TN566" s="412"/>
      <c r="TO566" s="412"/>
      <c r="TP566" s="412"/>
      <c r="TQ566" s="412"/>
      <c r="TR566" s="412"/>
      <c r="TS566" s="412"/>
      <c r="TT566" s="412"/>
      <c r="TU566" s="412"/>
      <c r="TV566" s="412"/>
      <c r="TW566" s="412"/>
      <c r="TX566" s="412"/>
      <c r="TY566" s="412"/>
      <c r="TZ566" s="412"/>
      <c r="UA566" s="412"/>
      <c r="UB566" s="412"/>
      <c r="UC566" s="412"/>
      <c r="UD566" s="412"/>
      <c r="UE566" s="412"/>
      <c r="UF566" s="412"/>
      <c r="UG566" s="412"/>
      <c r="UH566" s="412"/>
      <c r="UI566" s="412"/>
      <c r="UJ566" s="412"/>
      <c r="UK566" s="412"/>
      <c r="UL566" s="412"/>
      <c r="UM566" s="412"/>
      <c r="UN566" s="412"/>
      <c r="UO566" s="412"/>
      <c r="UP566" s="413"/>
      <c r="UQ566" s="413"/>
      <c r="UR566" s="413"/>
      <c r="US566" s="413"/>
      <c r="UT566" s="413"/>
      <c r="UU566" s="413"/>
      <c r="UV566" s="413"/>
      <c r="UW566" s="413"/>
      <c r="UX566" s="413"/>
      <c r="UY566" s="413"/>
      <c r="UZ566" s="413"/>
      <c r="VA566" s="413"/>
      <c r="VB566" s="413"/>
      <c r="VC566" s="413"/>
      <c r="VD566" s="413"/>
      <c r="VE566" s="413"/>
      <c r="VF566" s="413"/>
      <c r="VG566" s="413"/>
      <c r="VH566" s="413"/>
      <c r="VI566" s="413"/>
      <c r="VJ566" s="413"/>
      <c r="VK566" s="413"/>
      <c r="VL566" s="413"/>
      <c r="VM566" s="413"/>
      <c r="VN566" s="414"/>
      <c r="VO566" s="414"/>
      <c r="VP566" s="414"/>
      <c r="VQ566" s="414"/>
      <c r="VR566" s="414"/>
      <c r="VS566" s="413"/>
      <c r="VT566" s="413"/>
      <c r="VU566" s="414"/>
      <c r="VV566" s="414"/>
      <c r="VW566" s="413"/>
      <c r="VX566" s="413"/>
      <c r="VY566" s="414"/>
      <c r="VZ566" s="414"/>
      <c r="WA566" s="413"/>
      <c r="WB566" s="413"/>
      <c r="WC566" s="413"/>
      <c r="WD566" s="413"/>
      <c r="WE566" s="413"/>
      <c r="WF566" s="413"/>
      <c r="WG566" s="413"/>
      <c r="WH566" s="414"/>
      <c r="WI566" s="414"/>
      <c r="WJ566" s="413"/>
      <c r="WK566" s="413"/>
      <c r="WL566" s="414"/>
      <c r="WM566" s="414"/>
      <c r="WN566" s="413"/>
      <c r="WO566" s="413"/>
      <c r="WP566" s="413"/>
      <c r="WQ566" s="413"/>
      <c r="WR566" s="413"/>
      <c r="WS566" s="407"/>
      <c r="WT566" s="439"/>
      <c r="WU566" s="413"/>
      <c r="WV566" s="413"/>
      <c r="WW566" s="413"/>
      <c r="WX566" s="413"/>
      <c r="WY566" s="413"/>
      <c r="WZ566" s="413"/>
      <c r="XA566" s="413"/>
      <c r="XB566" s="412"/>
      <c r="XC566" s="412"/>
      <c r="XD566" s="412"/>
      <c r="XE566" s="412"/>
      <c r="XF566" s="412"/>
      <c r="XG566" s="412"/>
      <c r="XH566" s="412"/>
      <c r="XI566" s="412"/>
      <c r="XJ566" s="412"/>
      <c r="XK566" s="412"/>
      <c r="XL566" s="412"/>
      <c r="XM566" s="412"/>
      <c r="XN566" s="412"/>
      <c r="XO566" s="412"/>
      <c r="XP566" s="412"/>
      <c r="XQ566" s="412"/>
      <c r="XR566" s="412"/>
      <c r="XS566" s="412"/>
      <c r="XT566" s="412"/>
      <c r="XU566" s="412"/>
      <c r="XV566" s="412"/>
      <c r="XW566" s="412"/>
      <c r="XX566" s="412"/>
      <c r="XY566" s="412"/>
      <c r="XZ566" s="412"/>
      <c r="YA566" s="412"/>
      <c r="YB566" s="412"/>
      <c r="YC566" s="412"/>
      <c r="YD566" s="412"/>
      <c r="YE566" s="412"/>
      <c r="YF566" s="412"/>
      <c r="YG566" s="412"/>
      <c r="YH566" s="412"/>
      <c r="YI566" s="412"/>
      <c r="YJ566" s="412"/>
      <c r="YK566" s="412"/>
      <c r="YL566" s="412"/>
      <c r="YM566" s="412"/>
      <c r="YN566" s="412"/>
      <c r="YO566" s="412"/>
      <c r="YP566" s="412"/>
      <c r="YQ566" s="412"/>
      <c r="YR566" s="412"/>
      <c r="YS566" s="412"/>
      <c r="YT566" s="413"/>
      <c r="YU566" s="413"/>
      <c r="YV566" s="413"/>
      <c r="YW566" s="413"/>
      <c r="YX566" s="413"/>
      <c r="YY566" s="413"/>
      <c r="YZ566" s="413"/>
      <c r="ZA566" s="413"/>
      <c r="ZB566" s="413"/>
      <c r="ZC566" s="413"/>
      <c r="ZD566" s="413"/>
      <c r="ZE566" s="413"/>
      <c r="ZF566" s="413"/>
      <c r="ZG566" s="413"/>
      <c r="ZH566" s="413"/>
      <c r="ZI566" s="413"/>
      <c r="ZJ566" s="413"/>
      <c r="ZK566" s="413"/>
      <c r="ZL566" s="413"/>
      <c r="ZM566" s="413"/>
      <c r="ZN566" s="413"/>
      <c r="ZO566" s="413"/>
      <c r="ZP566" s="413"/>
      <c r="ZQ566" s="413"/>
      <c r="ZR566" s="414"/>
      <c r="ZS566" s="414"/>
      <c r="ZT566" s="414"/>
      <c r="ZU566" s="414"/>
      <c r="ZV566" s="414"/>
      <c r="ZW566" s="413"/>
      <c r="ZX566" s="413"/>
      <c r="ZY566" s="414"/>
      <c r="ZZ566" s="414"/>
      <c r="AAA566" s="413"/>
      <c r="AAB566" s="413"/>
      <c r="AAC566" s="414"/>
      <c r="AAD566" s="414"/>
      <c r="AAE566" s="413"/>
      <c r="AAF566" s="413"/>
      <c r="AAG566" s="413"/>
      <c r="AAH566" s="413"/>
      <c r="AAI566" s="413"/>
      <c r="AAJ566" s="413"/>
      <c r="AAK566" s="413"/>
      <c r="AAL566" s="414"/>
      <c r="AAM566" s="414"/>
      <c r="AAN566" s="413"/>
      <c r="AAO566" s="413"/>
      <c r="AAP566" s="414"/>
      <c r="AAQ566" s="414"/>
      <c r="AAR566" s="413"/>
      <c r="AAS566" s="413"/>
      <c r="AAT566" s="413"/>
      <c r="AAU566" s="413"/>
      <c r="AAV566" s="413"/>
      <c r="AAW566" s="407"/>
      <c r="AAX566" s="439"/>
      <c r="AAY566" s="413"/>
      <c r="AAZ566" s="413"/>
      <c r="ABA566" s="413"/>
      <c r="ABB566" s="413"/>
      <c r="ABC566" s="413"/>
      <c r="ABD566" s="413"/>
      <c r="ABE566" s="413"/>
      <c r="ABF566" s="412"/>
      <c r="ABG566" s="412"/>
      <c r="ABH566" s="412"/>
      <c r="ABI566" s="412"/>
      <c r="ABJ566" s="412"/>
      <c r="ABK566" s="412"/>
      <c r="ABL566" s="412"/>
      <c r="ABM566" s="412"/>
      <c r="ABN566" s="412"/>
      <c r="ABO566" s="412"/>
      <c r="ABP566" s="412"/>
      <c r="ABQ566" s="412"/>
      <c r="ABR566" s="412"/>
      <c r="ABS566" s="412"/>
      <c r="ABT566" s="412"/>
      <c r="ABU566" s="412"/>
      <c r="ABV566" s="412"/>
      <c r="ABW566" s="412"/>
      <c r="ABX566" s="412"/>
      <c r="ABY566" s="412"/>
      <c r="ABZ566" s="412"/>
      <c r="ACA566" s="412"/>
      <c r="ACB566" s="412"/>
      <c r="ACC566" s="412"/>
      <c r="ACD566" s="412"/>
      <c r="ACE566" s="412"/>
      <c r="ACF566" s="412"/>
      <c r="ACG566" s="412"/>
      <c r="ACH566" s="412"/>
      <c r="ACI566" s="412"/>
      <c r="ACJ566" s="412"/>
      <c r="ACK566" s="412"/>
      <c r="ACL566" s="412"/>
      <c r="ACM566" s="412"/>
      <c r="ACN566" s="412"/>
      <c r="ACO566" s="412"/>
      <c r="ACP566" s="412"/>
      <c r="ACQ566" s="412"/>
      <c r="ACR566" s="412"/>
      <c r="ACS566" s="412"/>
      <c r="ACT566" s="412"/>
      <c r="ACU566" s="412"/>
      <c r="ACV566" s="412"/>
      <c r="ACW566" s="412"/>
      <c r="ACX566" s="413"/>
      <c r="ACY566" s="413"/>
      <c r="ACZ566" s="413"/>
      <c r="ADA566" s="413"/>
      <c r="ADB566" s="413"/>
      <c r="ADC566" s="413"/>
      <c r="ADD566" s="413"/>
      <c r="ADE566" s="413"/>
      <c r="ADF566" s="413"/>
      <c r="ADG566" s="413"/>
      <c r="ADH566" s="413"/>
      <c r="ADI566" s="413"/>
      <c r="ADJ566" s="413"/>
      <c r="ADK566" s="413"/>
      <c r="ADL566" s="413"/>
      <c r="ADM566" s="413"/>
      <c r="ADN566" s="413"/>
      <c r="ADO566" s="413"/>
      <c r="ADP566" s="413"/>
      <c r="ADQ566" s="413"/>
      <c r="ADR566" s="413"/>
      <c r="ADS566" s="413"/>
      <c r="ADT566" s="413"/>
      <c r="ADU566" s="413"/>
      <c r="ADV566" s="414"/>
      <c r="ADW566" s="414"/>
      <c r="ADX566" s="414"/>
      <c r="ADY566" s="414"/>
      <c r="ADZ566" s="414"/>
      <c r="AEA566" s="413"/>
      <c r="AEB566" s="413"/>
      <c r="AEC566" s="414"/>
      <c r="AED566" s="414"/>
      <c r="AEE566" s="413"/>
      <c r="AEF566" s="413"/>
      <c r="AEG566" s="414"/>
      <c r="AEH566" s="414"/>
      <c r="AEI566" s="413"/>
      <c r="AEJ566" s="413"/>
      <c r="AEK566" s="413"/>
      <c r="AEL566" s="413"/>
      <c r="AEM566" s="413"/>
      <c r="AEN566" s="413"/>
      <c r="AEO566" s="413"/>
      <c r="AEP566" s="414"/>
      <c r="AEQ566" s="414"/>
      <c r="AER566" s="413"/>
      <c r="AES566" s="413"/>
      <c r="AET566" s="414"/>
      <c r="AEU566" s="414"/>
      <c r="AEV566" s="413"/>
      <c r="AEW566" s="413"/>
      <c r="AEX566" s="413"/>
      <c r="AEY566" s="413"/>
      <c r="AEZ566" s="413"/>
      <c r="AFA566" s="407"/>
      <c r="AFB566" s="439"/>
      <c r="AFC566" s="413"/>
      <c r="AFD566" s="413"/>
      <c r="AFE566" s="413"/>
      <c r="AFF566" s="413"/>
      <c r="AFG566" s="413"/>
      <c r="AFH566" s="413"/>
      <c r="AFI566" s="413"/>
      <c r="AFJ566" s="412"/>
      <c r="AFK566" s="412"/>
      <c r="AFL566" s="412"/>
      <c r="AFM566" s="412"/>
      <c r="AFN566" s="412"/>
      <c r="AFO566" s="412"/>
      <c r="AFP566" s="412"/>
      <c r="AFQ566" s="412"/>
      <c r="AFR566" s="412"/>
      <c r="AFS566" s="412"/>
      <c r="AFT566" s="412"/>
      <c r="AFU566" s="412"/>
      <c r="AFV566" s="412"/>
      <c r="AFW566" s="412"/>
      <c r="AFX566" s="412"/>
      <c r="AFY566" s="412"/>
      <c r="AFZ566" s="412"/>
      <c r="AGA566" s="412"/>
      <c r="AGB566" s="412"/>
      <c r="AGC566" s="412"/>
      <c r="AGD566" s="412"/>
      <c r="AGE566" s="412"/>
      <c r="AGF566" s="412"/>
      <c r="AGG566" s="412"/>
      <c r="AGH566" s="412"/>
      <c r="AGI566" s="412"/>
      <c r="AGJ566" s="412"/>
      <c r="AGK566" s="412"/>
      <c r="AGL566" s="412"/>
      <c r="AGM566" s="412"/>
      <c r="AGN566" s="412"/>
      <c r="AGO566" s="412"/>
      <c r="AGP566" s="412"/>
      <c r="AGQ566" s="412"/>
      <c r="AGR566" s="412"/>
      <c r="AGS566" s="412"/>
      <c r="AGT566" s="412"/>
      <c r="AGU566" s="412"/>
      <c r="AGV566" s="412"/>
      <c r="AGW566" s="412"/>
      <c r="AGX566" s="412"/>
      <c r="AGY566" s="412"/>
      <c r="AGZ566" s="412"/>
      <c r="AHA566" s="412"/>
      <c r="AHB566" s="413"/>
      <c r="AHC566" s="413"/>
      <c r="AHD566" s="413"/>
      <c r="AHE566" s="413"/>
      <c r="AHF566" s="413"/>
      <c r="AHG566" s="413"/>
      <c r="AHH566" s="413"/>
      <c r="AHI566" s="413"/>
      <c r="AHJ566" s="413"/>
      <c r="AHK566" s="413"/>
      <c r="AHL566" s="413"/>
      <c r="AHM566" s="413"/>
      <c r="AHN566" s="413"/>
      <c r="AHO566" s="413"/>
      <c r="AHP566" s="413"/>
      <c r="AHQ566" s="413"/>
      <c r="AHR566" s="413"/>
      <c r="AHS566" s="413"/>
      <c r="AHT566" s="413"/>
      <c r="AHU566" s="413"/>
      <c r="AHV566" s="413"/>
      <c r="AHW566" s="413"/>
      <c r="AHX566" s="413"/>
      <c r="AHY566" s="413"/>
      <c r="AHZ566" s="414"/>
      <c r="AIA566" s="414"/>
      <c r="AIB566" s="414"/>
      <c r="AIC566" s="414"/>
      <c r="AID566" s="414"/>
      <c r="AIE566" s="413"/>
      <c r="AIF566" s="413"/>
      <c r="AIG566" s="414"/>
      <c r="AIH566" s="414"/>
      <c r="AII566" s="413"/>
      <c r="AIJ566" s="413"/>
      <c r="AIK566" s="414"/>
      <c r="AIL566" s="414"/>
      <c r="AIM566" s="413"/>
      <c r="AIN566" s="413"/>
      <c r="AIO566" s="413"/>
      <c r="AIP566" s="413"/>
      <c r="AIQ566" s="413"/>
      <c r="AIR566" s="413"/>
      <c r="AIS566" s="413"/>
      <c r="AIT566" s="414"/>
      <c r="AIU566" s="414"/>
      <c r="AIV566" s="413"/>
      <c r="AIW566" s="413"/>
      <c r="AIX566" s="414"/>
      <c r="AIY566" s="414"/>
      <c r="AIZ566" s="413"/>
      <c r="AJA566" s="413"/>
      <c r="AJB566" s="413"/>
      <c r="AJC566" s="413"/>
      <c r="AJD566" s="413"/>
      <c r="AJE566" s="407"/>
      <c r="AJF566" s="439"/>
      <c r="AJG566" s="413"/>
      <c r="AJH566" s="413"/>
      <c r="AJI566" s="413"/>
      <c r="AJJ566" s="413"/>
      <c r="AJK566" s="413"/>
      <c r="AJL566" s="413"/>
      <c r="AJM566" s="413"/>
      <c r="AJN566" s="412"/>
      <c r="AJO566" s="412"/>
      <c r="AJP566" s="412"/>
      <c r="AJQ566" s="412"/>
      <c r="AJR566" s="412"/>
      <c r="AJS566" s="412"/>
      <c r="AJT566" s="412"/>
      <c r="AJU566" s="412"/>
      <c r="AJV566" s="412"/>
      <c r="AJW566" s="412"/>
      <c r="AJX566" s="412"/>
      <c r="AJY566" s="412"/>
      <c r="AJZ566" s="412"/>
      <c r="AKA566" s="412"/>
      <c r="AKB566" s="412"/>
      <c r="AKC566" s="412"/>
      <c r="AKD566" s="412"/>
      <c r="AKE566" s="412"/>
      <c r="AKF566" s="412"/>
      <c r="AKG566" s="412"/>
      <c r="AKH566" s="412"/>
      <c r="AKI566" s="412"/>
      <c r="AKJ566" s="412"/>
      <c r="AKK566" s="412"/>
      <c r="AKL566" s="412"/>
      <c r="AKM566" s="412"/>
      <c r="AKN566" s="412"/>
      <c r="AKO566" s="412"/>
      <c r="AKP566" s="412"/>
      <c r="AKQ566" s="412"/>
      <c r="AKR566" s="412"/>
      <c r="AKS566" s="412"/>
      <c r="AKT566" s="412"/>
      <c r="AKU566" s="412"/>
      <c r="AKV566" s="412"/>
      <c r="AKW566" s="412"/>
      <c r="AKX566" s="412"/>
      <c r="AKY566" s="412"/>
      <c r="AKZ566" s="412"/>
      <c r="ALA566" s="412"/>
      <c r="ALB566" s="412"/>
      <c r="ALC566" s="412"/>
      <c r="ALD566" s="412"/>
      <c r="ALE566" s="412"/>
      <c r="ALF566" s="413"/>
      <c r="ALG566" s="413"/>
      <c r="ALH566" s="413"/>
      <c r="ALI566" s="413"/>
      <c r="ALJ566" s="413"/>
      <c r="ALK566" s="413"/>
      <c r="ALL566" s="413"/>
      <c r="ALM566" s="413"/>
      <c r="ALN566" s="413"/>
      <c r="ALO566" s="413"/>
      <c r="ALP566" s="413"/>
      <c r="ALQ566" s="413"/>
      <c r="ALR566" s="413"/>
      <c r="ALS566" s="413"/>
      <c r="ALT566" s="413"/>
      <c r="ALU566" s="413"/>
      <c r="ALV566" s="413"/>
      <c r="ALW566" s="413"/>
      <c r="ALX566" s="413"/>
      <c r="ALY566" s="413"/>
      <c r="ALZ566" s="413"/>
      <c r="AMA566" s="413"/>
      <c r="AMB566" s="413"/>
      <c r="AMC566" s="413"/>
      <c r="AMD566" s="414"/>
      <c r="AME566" s="414"/>
      <c r="AMF566" s="414"/>
      <c r="AMG566" s="414"/>
      <c r="AMH566" s="414"/>
      <c r="AMI566" s="413"/>
      <c r="AMJ566" s="413"/>
      <c r="AMK566" s="414"/>
      <c r="AML566" s="414"/>
      <c r="AMM566" s="413"/>
      <c r="AMN566" s="413"/>
      <c r="AMO566" s="414"/>
      <c r="AMP566" s="414"/>
      <c r="AMQ566" s="413"/>
      <c r="AMR566" s="413"/>
      <c r="AMS566" s="413"/>
      <c r="AMT566" s="413"/>
      <c r="AMU566" s="413"/>
      <c r="AMV566" s="413"/>
      <c r="AMW566" s="413"/>
      <c r="AMX566" s="414"/>
      <c r="AMY566" s="414"/>
      <c r="AMZ566" s="413"/>
      <c r="ANA566" s="413"/>
      <c r="ANB566" s="414"/>
      <c r="ANC566" s="414"/>
      <c r="AND566" s="413"/>
      <c r="ANE566" s="413"/>
      <c r="ANF566" s="413"/>
      <c r="ANG566" s="413"/>
      <c r="ANH566" s="413"/>
      <c r="ANI566" s="407"/>
      <c r="ANJ566" s="439"/>
      <c r="ANK566" s="413"/>
      <c r="ANL566" s="413"/>
      <c r="ANM566" s="413"/>
      <c r="ANN566" s="413"/>
      <c r="ANO566" s="413"/>
      <c r="ANP566" s="413"/>
      <c r="ANQ566" s="413"/>
      <c r="ANR566" s="412"/>
      <c r="ANS566" s="412"/>
      <c r="ANT566" s="412"/>
      <c r="ANU566" s="412"/>
      <c r="ANV566" s="412"/>
      <c r="ANW566" s="412"/>
      <c r="ANX566" s="412"/>
      <c r="ANY566" s="412"/>
      <c r="ANZ566" s="412"/>
      <c r="AOA566" s="412"/>
      <c r="AOB566" s="412"/>
      <c r="AOC566" s="412"/>
      <c r="AOD566" s="412"/>
      <c r="AOE566" s="412"/>
      <c r="AOF566" s="412"/>
      <c r="AOG566" s="412"/>
      <c r="AOH566" s="412"/>
      <c r="AOI566" s="412"/>
      <c r="AOJ566" s="412"/>
      <c r="AOK566" s="412"/>
      <c r="AOL566" s="412"/>
      <c r="AOM566" s="412"/>
      <c r="AON566" s="412"/>
      <c r="AOO566" s="412"/>
      <c r="AOP566" s="412"/>
      <c r="AOQ566" s="412"/>
      <c r="AOR566" s="412"/>
      <c r="AOS566" s="412"/>
      <c r="AOT566" s="412"/>
      <c r="AOU566" s="412"/>
      <c r="AOV566" s="412"/>
      <c r="AOW566" s="412"/>
      <c r="AOX566" s="412"/>
      <c r="AOY566" s="412"/>
      <c r="AOZ566" s="412"/>
      <c r="APA566" s="412"/>
      <c r="APB566" s="412"/>
      <c r="APC566" s="412"/>
      <c r="APD566" s="412"/>
      <c r="APE566" s="412"/>
      <c r="APF566" s="412"/>
      <c r="APG566" s="412"/>
      <c r="APH566" s="412"/>
      <c r="API566" s="412"/>
      <c r="APJ566" s="413"/>
      <c r="APK566" s="413"/>
      <c r="APL566" s="413"/>
      <c r="APM566" s="413"/>
      <c r="APN566" s="413"/>
      <c r="APO566" s="413"/>
      <c r="APP566" s="413"/>
      <c r="APQ566" s="413"/>
      <c r="APR566" s="413"/>
      <c r="APS566" s="413"/>
      <c r="APT566" s="413"/>
      <c r="APU566" s="413"/>
      <c r="APV566" s="413"/>
      <c r="APW566" s="413"/>
      <c r="APX566" s="413"/>
      <c r="APY566" s="413"/>
      <c r="APZ566" s="413"/>
      <c r="AQA566" s="413"/>
      <c r="AQB566" s="413"/>
      <c r="AQC566" s="413"/>
      <c r="AQD566" s="413"/>
      <c r="AQE566" s="413"/>
      <c r="AQF566" s="413"/>
      <c r="AQG566" s="413"/>
      <c r="AQH566" s="414"/>
      <c r="AQI566" s="414"/>
      <c r="AQJ566" s="414"/>
      <c r="AQK566" s="414"/>
      <c r="AQL566" s="414"/>
      <c r="AQM566" s="413"/>
      <c r="AQN566" s="413"/>
      <c r="AQO566" s="414"/>
      <c r="AQP566" s="414"/>
      <c r="AQQ566" s="413"/>
      <c r="AQR566" s="413"/>
      <c r="AQS566" s="414"/>
      <c r="AQT566" s="414"/>
      <c r="AQU566" s="413"/>
      <c r="AQV566" s="413"/>
      <c r="AQW566" s="413"/>
      <c r="AQX566" s="413"/>
      <c r="AQY566" s="413"/>
      <c r="AQZ566" s="413"/>
      <c r="ARA566" s="413"/>
      <c r="ARB566" s="414"/>
      <c r="ARC566" s="414"/>
      <c r="ARD566" s="413"/>
      <c r="ARE566" s="413"/>
      <c r="ARF566" s="414"/>
      <c r="ARG566" s="414"/>
      <c r="ARH566" s="413"/>
      <c r="ARI566" s="413"/>
      <c r="ARJ566" s="413"/>
      <c r="ARK566" s="413"/>
      <c r="ARL566" s="413"/>
      <c r="ARM566" s="407"/>
      <c r="ARN566" s="439"/>
      <c r="ARO566" s="413"/>
      <c r="ARP566" s="413"/>
      <c r="ARQ566" s="413"/>
      <c r="ARR566" s="413"/>
      <c r="ARS566" s="413"/>
      <c r="ART566" s="413"/>
      <c r="ARU566" s="413"/>
      <c r="ARV566" s="412"/>
      <c r="ARW566" s="412"/>
      <c r="ARX566" s="412"/>
      <c r="ARY566" s="412"/>
      <c r="ARZ566" s="412"/>
      <c r="ASA566" s="412"/>
      <c r="ASB566" s="412"/>
      <c r="ASC566" s="412"/>
      <c r="ASD566" s="412"/>
      <c r="ASE566" s="412"/>
      <c r="ASF566" s="412"/>
      <c r="ASG566" s="412"/>
      <c r="ASH566" s="412"/>
      <c r="ASI566" s="412"/>
      <c r="ASJ566" s="412"/>
      <c r="ASK566" s="412"/>
      <c r="ASL566" s="412"/>
      <c r="ASM566" s="412"/>
      <c r="ASN566" s="412"/>
      <c r="ASO566" s="412"/>
      <c r="ASP566" s="412"/>
      <c r="ASQ566" s="412"/>
      <c r="ASR566" s="412"/>
      <c r="ASS566" s="412"/>
      <c r="AST566" s="412"/>
      <c r="ASU566" s="412"/>
      <c r="ASV566" s="412"/>
      <c r="ASW566" s="412"/>
      <c r="ASX566" s="412"/>
      <c r="ASY566" s="412"/>
      <c r="ASZ566" s="412"/>
      <c r="ATA566" s="412"/>
      <c r="ATB566" s="412"/>
      <c r="ATC566" s="412"/>
      <c r="ATD566" s="412"/>
      <c r="ATE566" s="412"/>
      <c r="ATF566" s="412"/>
      <c r="ATG566" s="412"/>
      <c r="ATH566" s="412"/>
      <c r="ATI566" s="412"/>
      <c r="ATJ566" s="412"/>
      <c r="ATK566" s="412"/>
      <c r="ATL566" s="412"/>
      <c r="ATM566" s="412"/>
      <c r="ATN566" s="413"/>
      <c r="ATO566" s="413"/>
      <c r="ATP566" s="413"/>
      <c r="ATQ566" s="413"/>
      <c r="ATR566" s="413"/>
      <c r="ATS566" s="413"/>
      <c r="ATT566" s="413"/>
      <c r="ATU566" s="413"/>
      <c r="ATV566" s="413"/>
      <c r="ATW566" s="413"/>
      <c r="ATX566" s="413"/>
      <c r="ATY566" s="413"/>
      <c r="ATZ566" s="413"/>
      <c r="AUA566" s="413"/>
      <c r="AUB566" s="413"/>
      <c r="AUC566" s="413"/>
      <c r="AUD566" s="413"/>
      <c r="AUE566" s="413"/>
      <c r="AUF566" s="413"/>
      <c r="AUG566" s="413"/>
      <c r="AUH566" s="413"/>
      <c r="AUI566" s="413"/>
      <c r="AUJ566" s="413"/>
      <c r="AUK566" s="413"/>
      <c r="AUL566" s="414"/>
      <c r="AUM566" s="414"/>
      <c r="AUN566" s="414"/>
      <c r="AUO566" s="414"/>
      <c r="AUP566" s="414"/>
      <c r="AUQ566" s="413"/>
      <c r="AUR566" s="413"/>
      <c r="AUS566" s="414"/>
      <c r="AUT566" s="414"/>
      <c r="AUU566" s="413"/>
      <c r="AUV566" s="413"/>
      <c r="AUW566" s="414"/>
      <c r="AUX566" s="414"/>
      <c r="AUY566" s="413"/>
      <c r="AUZ566" s="413"/>
      <c r="AVA566" s="413"/>
      <c r="AVB566" s="413"/>
      <c r="AVC566" s="413"/>
      <c r="AVD566" s="413"/>
      <c r="AVE566" s="413"/>
      <c r="AVF566" s="414"/>
      <c r="AVG566" s="414"/>
      <c r="AVH566" s="413"/>
      <c r="AVI566" s="413"/>
      <c r="AVJ566" s="414"/>
      <c r="AVK566" s="414"/>
      <c r="AVL566" s="413"/>
      <c r="AVM566" s="413"/>
      <c r="AVN566" s="413"/>
      <c r="AVO566" s="413"/>
      <c r="AVP566" s="413"/>
      <c r="AVQ566" s="407"/>
      <c r="AVR566" s="439"/>
      <c r="AVS566" s="413"/>
      <c r="AVT566" s="413"/>
      <c r="AVU566" s="413"/>
      <c r="AVV566" s="413"/>
      <c r="AVW566" s="413"/>
      <c r="AVX566" s="413"/>
      <c r="AVY566" s="413"/>
      <c r="AVZ566" s="412"/>
      <c r="AWA566" s="412"/>
      <c r="AWB566" s="412"/>
      <c r="AWC566" s="412"/>
      <c r="AWD566" s="412"/>
      <c r="AWE566" s="412"/>
      <c r="AWF566" s="412"/>
      <c r="AWG566" s="412"/>
      <c r="AWH566" s="412"/>
      <c r="AWI566" s="412"/>
      <c r="AWJ566" s="412"/>
      <c r="AWK566" s="412"/>
      <c r="AWL566" s="412"/>
      <c r="AWM566" s="412"/>
      <c r="AWN566" s="412"/>
      <c r="AWO566" s="412"/>
      <c r="AWP566" s="412"/>
      <c r="AWQ566" s="412"/>
      <c r="AWR566" s="412"/>
      <c r="AWS566" s="412"/>
      <c r="AWT566" s="412"/>
      <c r="AWU566" s="412"/>
      <c r="AWV566" s="412"/>
      <c r="AWW566" s="412"/>
      <c r="AWX566" s="412"/>
      <c r="AWY566" s="412"/>
      <c r="AWZ566" s="412"/>
      <c r="AXA566" s="412"/>
      <c r="AXB566" s="412"/>
      <c r="AXC566" s="412"/>
      <c r="AXD566" s="412"/>
      <c r="AXE566" s="412"/>
      <c r="AXF566" s="412"/>
      <c r="AXG566" s="412"/>
      <c r="AXH566" s="412"/>
      <c r="AXI566" s="412"/>
      <c r="AXJ566" s="412"/>
      <c r="AXK566" s="412"/>
      <c r="AXL566" s="412"/>
      <c r="AXM566" s="412"/>
      <c r="AXN566" s="412"/>
      <c r="AXO566" s="412"/>
      <c r="AXP566" s="412"/>
      <c r="AXQ566" s="412"/>
      <c r="AXR566" s="413"/>
      <c r="AXS566" s="413"/>
      <c r="AXT566" s="413"/>
      <c r="AXU566" s="413"/>
      <c r="AXV566" s="413"/>
      <c r="AXW566" s="413"/>
      <c r="AXX566" s="413"/>
      <c r="AXY566" s="413"/>
      <c r="AXZ566" s="413"/>
      <c r="AYA566" s="413"/>
      <c r="AYB566" s="413"/>
      <c r="AYC566" s="413"/>
      <c r="AYD566" s="413"/>
      <c r="AYE566" s="413"/>
      <c r="AYF566" s="413"/>
      <c r="AYG566" s="413"/>
      <c r="AYH566" s="413"/>
      <c r="AYI566" s="413"/>
      <c r="AYJ566" s="413"/>
      <c r="AYK566" s="413"/>
      <c r="AYL566" s="413"/>
      <c r="AYM566" s="413"/>
      <c r="AYN566" s="413"/>
      <c r="AYO566" s="413"/>
      <c r="AYP566" s="414"/>
      <c r="AYQ566" s="414"/>
      <c r="AYR566" s="414"/>
      <c r="AYS566" s="414"/>
      <c r="AYT566" s="414"/>
      <c r="AYU566" s="413"/>
      <c r="AYV566" s="413"/>
      <c r="AYW566" s="414"/>
      <c r="AYX566" s="414"/>
      <c r="AYY566" s="413"/>
      <c r="AYZ566" s="413"/>
      <c r="AZA566" s="414"/>
      <c r="AZB566" s="414"/>
      <c r="AZC566" s="413"/>
      <c r="AZD566" s="413"/>
      <c r="AZE566" s="413"/>
      <c r="AZF566" s="413"/>
      <c r="AZG566" s="413"/>
      <c r="AZH566" s="413"/>
      <c r="AZI566" s="413"/>
      <c r="AZJ566" s="414"/>
      <c r="AZK566" s="414"/>
      <c r="AZL566" s="413"/>
      <c r="AZM566" s="413"/>
      <c r="AZN566" s="414"/>
      <c r="AZO566" s="414"/>
      <c r="AZP566" s="413"/>
      <c r="AZQ566" s="413"/>
      <c r="AZR566" s="413"/>
      <c r="AZS566" s="413"/>
      <c r="AZT566" s="413"/>
      <c r="AZU566" s="407"/>
      <c r="AZV566" s="439"/>
      <c r="AZW566" s="413"/>
      <c r="AZX566" s="413"/>
      <c r="AZY566" s="413"/>
      <c r="AZZ566" s="413"/>
      <c r="BAA566" s="413"/>
      <c r="BAB566" s="413"/>
      <c r="BAC566" s="413"/>
      <c r="BAD566" s="412"/>
      <c r="BAE566" s="412"/>
      <c r="BAF566" s="412"/>
      <c r="BAG566" s="412"/>
      <c r="BAH566" s="412"/>
      <c r="BAI566" s="412"/>
      <c r="BAJ566" s="412"/>
      <c r="BAK566" s="412"/>
      <c r="BAL566" s="412"/>
      <c r="BAM566" s="412"/>
      <c r="BAN566" s="412"/>
      <c r="BAO566" s="412"/>
      <c r="BAP566" s="412"/>
      <c r="BAQ566" s="412"/>
      <c r="BAR566" s="412"/>
      <c r="BAS566" s="412"/>
      <c r="BAT566" s="412"/>
      <c r="BAU566" s="412"/>
      <c r="BAV566" s="412"/>
      <c r="BAW566" s="412"/>
      <c r="BAX566" s="412"/>
      <c r="BAY566" s="412"/>
      <c r="BAZ566" s="412"/>
      <c r="BBA566" s="412"/>
      <c r="BBB566" s="412"/>
      <c r="BBC566" s="412"/>
      <c r="BBD566" s="412"/>
      <c r="BBE566" s="412"/>
      <c r="BBF566" s="412"/>
      <c r="BBG566" s="412"/>
      <c r="BBH566" s="412"/>
      <c r="BBI566" s="412"/>
      <c r="BBJ566" s="412"/>
      <c r="BBK566" s="412"/>
      <c r="BBL566" s="412"/>
      <c r="BBM566" s="412"/>
      <c r="BBN566" s="412"/>
      <c r="BBO566" s="412"/>
      <c r="BBP566" s="412"/>
      <c r="BBQ566" s="412"/>
      <c r="BBR566" s="412"/>
      <c r="BBS566" s="412"/>
      <c r="BBT566" s="412"/>
      <c r="BBU566" s="412"/>
      <c r="BBV566" s="413"/>
      <c r="BBW566" s="413"/>
      <c r="BBX566" s="413"/>
      <c r="BBY566" s="413"/>
      <c r="BBZ566" s="413"/>
      <c r="BCA566" s="413"/>
      <c r="BCB566" s="413"/>
      <c r="BCC566" s="413"/>
      <c r="BCD566" s="413"/>
      <c r="BCE566" s="413"/>
      <c r="BCF566" s="413"/>
      <c r="BCG566" s="413"/>
      <c r="BCH566" s="413"/>
      <c r="BCI566" s="413"/>
      <c r="BCJ566" s="413"/>
      <c r="BCK566" s="413"/>
      <c r="BCL566" s="413"/>
      <c r="BCM566" s="413"/>
      <c r="BCN566" s="413"/>
      <c r="BCO566" s="413"/>
      <c r="BCP566" s="413"/>
      <c r="BCQ566" s="413"/>
      <c r="BCR566" s="413"/>
      <c r="BCS566" s="413"/>
      <c r="BCT566" s="414"/>
      <c r="BCU566" s="414"/>
      <c r="BCV566" s="414"/>
      <c r="BCW566" s="414"/>
      <c r="BCX566" s="414"/>
      <c r="BCY566" s="413"/>
      <c r="BCZ566" s="413"/>
      <c r="BDA566" s="414"/>
      <c r="BDB566" s="414"/>
      <c r="BDC566" s="413"/>
      <c r="BDD566" s="413"/>
      <c r="BDE566" s="414"/>
      <c r="BDF566" s="414"/>
      <c r="BDG566" s="413"/>
      <c r="BDH566" s="413"/>
      <c r="BDI566" s="413"/>
      <c r="BDJ566" s="413"/>
      <c r="BDK566" s="413"/>
      <c r="BDL566" s="413"/>
      <c r="BDM566" s="413"/>
      <c r="BDN566" s="414"/>
      <c r="BDO566" s="414"/>
      <c r="BDP566" s="413"/>
      <c r="BDQ566" s="413"/>
      <c r="BDR566" s="414"/>
      <c r="BDS566" s="414"/>
      <c r="BDT566" s="413"/>
      <c r="BDU566" s="413"/>
      <c r="BDV566" s="413"/>
      <c r="BDW566" s="413"/>
      <c r="BDX566" s="413"/>
      <c r="BDY566" s="407"/>
      <c r="BDZ566" s="439"/>
      <c r="BEA566" s="413"/>
      <c r="BEB566" s="413"/>
      <c r="BEC566" s="413"/>
      <c r="BED566" s="413"/>
      <c r="BEE566" s="413"/>
      <c r="BEF566" s="413"/>
      <c r="BEG566" s="413"/>
      <c r="BEH566" s="412"/>
      <c r="BEI566" s="412"/>
      <c r="BEJ566" s="412"/>
      <c r="BEK566" s="412"/>
      <c r="BEL566" s="412"/>
      <c r="BEM566" s="412"/>
      <c r="BEN566" s="412"/>
      <c r="BEO566" s="412"/>
      <c r="BEP566" s="412"/>
      <c r="BEQ566" s="412"/>
      <c r="BER566" s="412"/>
      <c r="BES566" s="412"/>
      <c r="BET566" s="412"/>
      <c r="BEU566" s="412"/>
      <c r="BEV566" s="412"/>
      <c r="BEW566" s="412"/>
      <c r="BEX566" s="412"/>
      <c r="BEY566" s="412"/>
      <c r="BEZ566" s="412"/>
      <c r="BFA566" s="412"/>
      <c r="BFB566" s="412"/>
      <c r="BFC566" s="412"/>
      <c r="BFD566" s="412"/>
      <c r="BFE566" s="412"/>
      <c r="BFF566" s="412"/>
      <c r="BFG566" s="412"/>
      <c r="BFH566" s="412"/>
      <c r="BFI566" s="412"/>
      <c r="BFJ566" s="412"/>
      <c r="BFK566" s="412"/>
      <c r="BFL566" s="412"/>
      <c r="BFM566" s="412"/>
      <c r="BFN566" s="412"/>
      <c r="BFO566" s="412"/>
      <c r="BFP566" s="412"/>
      <c r="BFQ566" s="412"/>
      <c r="BFR566" s="412"/>
      <c r="BFS566" s="412"/>
      <c r="BFT566" s="412"/>
      <c r="BFU566" s="412"/>
      <c r="BFV566" s="412"/>
      <c r="BFW566" s="412"/>
      <c r="BFX566" s="412"/>
      <c r="BFY566" s="412"/>
      <c r="BFZ566" s="413"/>
      <c r="BGA566" s="413"/>
      <c r="BGB566" s="413"/>
      <c r="BGC566" s="413"/>
      <c r="BGD566" s="413"/>
      <c r="BGE566" s="413"/>
      <c r="BGF566" s="413"/>
      <c r="BGG566" s="413"/>
      <c r="BGH566" s="413"/>
      <c r="BGI566" s="413"/>
      <c r="BGJ566" s="413"/>
      <c r="BGK566" s="413"/>
      <c r="BGL566" s="413"/>
      <c r="BGM566" s="413"/>
      <c r="BGN566" s="413"/>
      <c r="BGO566" s="413"/>
      <c r="BGP566" s="413"/>
      <c r="BGQ566" s="413"/>
      <c r="BGR566" s="413"/>
      <c r="BGS566" s="413"/>
      <c r="BGT566" s="413"/>
      <c r="BGU566" s="413"/>
      <c r="BGV566" s="413"/>
      <c r="BGW566" s="413"/>
      <c r="BGX566" s="414"/>
      <c r="BGY566" s="414"/>
      <c r="BGZ566" s="414"/>
      <c r="BHA566" s="414"/>
      <c r="BHB566" s="414"/>
      <c r="BHC566" s="413"/>
      <c r="BHD566" s="413"/>
      <c r="BHE566" s="414"/>
      <c r="BHF566" s="414"/>
      <c r="BHG566" s="413"/>
      <c r="BHH566" s="413"/>
      <c r="BHI566" s="414"/>
      <c r="BHJ566" s="414"/>
      <c r="BHK566" s="413"/>
      <c r="BHL566" s="413"/>
      <c r="BHM566" s="413"/>
      <c r="BHN566" s="413"/>
      <c r="BHO566" s="413"/>
      <c r="BHP566" s="413"/>
      <c r="BHQ566" s="413"/>
      <c r="BHR566" s="414"/>
      <c r="BHS566" s="414"/>
      <c r="BHT566" s="413"/>
      <c r="BHU566" s="413"/>
      <c r="BHV566" s="414"/>
      <c r="BHW566" s="414"/>
      <c r="BHX566" s="413"/>
      <c r="BHY566" s="413"/>
      <c r="BHZ566" s="413"/>
      <c r="BIA566" s="413"/>
      <c r="BIB566" s="413"/>
      <c r="BIC566" s="407"/>
      <c r="BID566" s="439"/>
      <c r="BIE566" s="413"/>
      <c r="BIF566" s="413"/>
      <c r="BIG566" s="413"/>
      <c r="BIH566" s="413"/>
      <c r="BII566" s="413"/>
      <c r="BIJ566" s="413"/>
      <c r="BIK566" s="413"/>
      <c r="BIL566" s="412"/>
      <c r="BIM566" s="412"/>
      <c r="BIN566" s="412"/>
      <c r="BIO566" s="412"/>
      <c r="BIP566" s="412"/>
      <c r="BIQ566" s="412"/>
      <c r="BIR566" s="412"/>
      <c r="BIS566" s="412"/>
      <c r="BIT566" s="412"/>
      <c r="BIU566" s="412"/>
      <c r="BIV566" s="412"/>
      <c r="BIW566" s="412"/>
      <c r="BIX566" s="412"/>
      <c r="BIY566" s="412"/>
      <c r="BIZ566" s="412"/>
      <c r="BJA566" s="412"/>
      <c r="BJB566" s="412"/>
      <c r="BJC566" s="412"/>
      <c r="BJD566" s="412"/>
      <c r="BJE566" s="412"/>
      <c r="BJF566" s="412"/>
      <c r="BJG566" s="412"/>
      <c r="BJH566" s="412"/>
      <c r="BJI566" s="412"/>
      <c r="BJJ566" s="412"/>
      <c r="BJK566" s="412"/>
      <c r="BJL566" s="412"/>
      <c r="BJM566" s="412"/>
      <c r="BJN566" s="412"/>
      <c r="BJO566" s="412"/>
      <c r="BJP566" s="412"/>
      <c r="BJQ566" s="412"/>
      <c r="BJR566" s="412"/>
      <c r="BJS566" s="412"/>
      <c r="BJT566" s="412"/>
      <c r="BJU566" s="412"/>
      <c r="BJV566" s="412"/>
      <c r="BJW566" s="412"/>
      <c r="BJX566" s="412"/>
      <c r="BJY566" s="412"/>
      <c r="BJZ566" s="412"/>
      <c r="BKA566" s="412"/>
      <c r="BKB566" s="412"/>
      <c r="BKC566" s="412"/>
      <c r="BKD566" s="413"/>
      <c r="BKE566" s="413"/>
      <c r="BKF566" s="413"/>
      <c r="BKG566" s="413"/>
      <c r="BKH566" s="413"/>
      <c r="BKI566" s="413"/>
      <c r="BKJ566" s="413"/>
      <c r="BKK566" s="413"/>
      <c r="BKL566" s="413"/>
      <c r="BKM566" s="413"/>
      <c r="BKN566" s="413"/>
      <c r="BKO566" s="413"/>
      <c r="BKP566" s="413"/>
      <c r="BKQ566" s="413"/>
      <c r="BKR566" s="413"/>
      <c r="BKS566" s="413"/>
      <c r="BKT566" s="413"/>
      <c r="BKU566" s="413"/>
      <c r="BKV566" s="413"/>
      <c r="BKW566" s="413"/>
      <c r="BKX566" s="413"/>
      <c r="BKY566" s="413"/>
      <c r="BKZ566" s="413"/>
      <c r="BLA566" s="413"/>
      <c r="BLB566" s="414"/>
      <c r="BLC566" s="414"/>
      <c r="BLD566" s="414"/>
      <c r="BLE566" s="414"/>
      <c r="BLF566" s="414"/>
      <c r="BLG566" s="413"/>
      <c r="BLH566" s="413"/>
      <c r="BLI566" s="414"/>
      <c r="BLJ566" s="414"/>
      <c r="BLK566" s="413"/>
      <c r="BLL566" s="413"/>
      <c r="BLM566" s="414"/>
      <c r="BLN566" s="414"/>
      <c r="BLO566" s="413"/>
      <c r="BLP566" s="413"/>
      <c r="BLQ566" s="413"/>
      <c r="BLR566" s="413"/>
      <c r="BLS566" s="413"/>
      <c r="BLT566" s="413"/>
      <c r="BLU566" s="413"/>
      <c r="BLV566" s="414"/>
      <c r="BLW566" s="414"/>
      <c r="BLX566" s="413"/>
      <c r="BLY566" s="413"/>
      <c r="BLZ566" s="414"/>
      <c r="BMA566" s="414"/>
      <c r="BMB566" s="413"/>
      <c r="BMC566" s="413"/>
      <c r="BMD566" s="413"/>
      <c r="BME566" s="413"/>
      <c r="BMF566" s="413"/>
      <c r="BMG566" s="407"/>
      <c r="BMH566" s="439"/>
      <c r="BMI566" s="413"/>
      <c r="BMJ566" s="413"/>
      <c r="BMK566" s="413"/>
      <c r="BML566" s="413"/>
      <c r="BMM566" s="413"/>
      <c r="BMN566" s="413"/>
      <c r="BMO566" s="413"/>
      <c r="BMP566" s="412"/>
      <c r="BMQ566" s="412"/>
      <c r="BMR566" s="412"/>
      <c r="BMS566" s="412"/>
      <c r="BMT566" s="412"/>
      <c r="BMU566" s="412"/>
      <c r="BMV566" s="412"/>
      <c r="BMW566" s="412"/>
      <c r="BMX566" s="412"/>
      <c r="BMY566" s="412"/>
      <c r="BMZ566" s="412"/>
      <c r="BNA566" s="412"/>
      <c r="BNB566" s="412"/>
      <c r="BNC566" s="412"/>
      <c r="BND566" s="412"/>
      <c r="BNE566" s="412"/>
      <c r="BNF566" s="412"/>
      <c r="BNG566" s="412"/>
      <c r="BNH566" s="412"/>
      <c r="BNI566" s="412"/>
      <c r="BNJ566" s="412"/>
      <c r="BNK566" s="412"/>
      <c r="BNL566" s="412"/>
      <c r="BNM566" s="412"/>
      <c r="BNN566" s="412"/>
      <c r="BNO566" s="412"/>
      <c r="BNP566" s="412"/>
      <c r="BNQ566" s="412"/>
      <c r="BNR566" s="412"/>
      <c r="BNS566" s="412"/>
      <c r="BNT566" s="412"/>
      <c r="BNU566" s="412"/>
      <c r="BNV566" s="412"/>
      <c r="BNW566" s="412"/>
      <c r="BNX566" s="412"/>
      <c r="BNY566" s="412"/>
      <c r="BNZ566" s="412"/>
      <c r="BOA566" s="412"/>
      <c r="BOB566" s="412"/>
      <c r="BOC566" s="412"/>
      <c r="BOD566" s="412"/>
      <c r="BOE566" s="412"/>
      <c r="BOF566" s="412"/>
      <c r="BOG566" s="412"/>
      <c r="BOH566" s="413"/>
      <c r="BOI566" s="413"/>
      <c r="BOJ566" s="413"/>
      <c r="BOK566" s="413"/>
      <c r="BOL566" s="413"/>
      <c r="BOM566" s="413"/>
      <c r="BON566" s="413"/>
      <c r="BOO566" s="413"/>
      <c r="BOP566" s="413"/>
      <c r="BOQ566" s="413"/>
      <c r="BOR566" s="413"/>
      <c r="BOS566" s="413"/>
      <c r="BOT566" s="413"/>
      <c r="BOU566" s="413"/>
      <c r="BOV566" s="413"/>
      <c r="BOW566" s="413"/>
      <c r="BOX566" s="413"/>
      <c r="BOY566" s="413"/>
      <c r="BOZ566" s="413"/>
      <c r="BPA566" s="413"/>
      <c r="BPB566" s="413"/>
      <c r="BPC566" s="413"/>
      <c r="BPD566" s="413"/>
      <c r="BPE566" s="413"/>
      <c r="BPF566" s="414"/>
      <c r="BPG566" s="414"/>
      <c r="BPH566" s="414"/>
      <c r="BPI566" s="414"/>
      <c r="BPJ566" s="414"/>
      <c r="BPK566" s="413"/>
      <c r="BPL566" s="413"/>
      <c r="BPM566" s="414"/>
      <c r="BPN566" s="414"/>
      <c r="BPO566" s="413"/>
      <c r="BPP566" s="413"/>
      <c r="BPQ566" s="414"/>
      <c r="BPR566" s="414"/>
      <c r="BPS566" s="413"/>
      <c r="BPT566" s="413"/>
      <c r="BPU566" s="413"/>
      <c r="BPV566" s="413"/>
      <c r="BPW566" s="413"/>
      <c r="BPX566" s="413"/>
      <c r="BPY566" s="413"/>
      <c r="BPZ566" s="414"/>
      <c r="BQA566" s="414"/>
      <c r="BQB566" s="413"/>
      <c r="BQC566" s="413"/>
      <c r="BQD566" s="414"/>
      <c r="BQE566" s="414"/>
      <c r="BQF566" s="413"/>
      <c r="BQG566" s="413"/>
      <c r="BQH566" s="413"/>
      <c r="BQI566" s="413"/>
      <c r="BQJ566" s="413"/>
      <c r="BQK566" s="407"/>
      <c r="BQL566" s="439"/>
      <c r="BQM566" s="413"/>
      <c r="BQN566" s="413"/>
      <c r="BQO566" s="413"/>
      <c r="BQP566" s="413"/>
      <c r="BQQ566" s="413"/>
      <c r="BQR566" s="413"/>
      <c r="BQS566" s="413"/>
      <c r="BQT566" s="412"/>
      <c r="BQU566" s="412"/>
      <c r="BQV566" s="412"/>
      <c r="BQW566" s="412"/>
      <c r="BQX566" s="412"/>
      <c r="BQY566" s="412"/>
      <c r="BQZ566" s="412"/>
      <c r="BRA566" s="412"/>
      <c r="BRB566" s="412"/>
      <c r="BRC566" s="412"/>
      <c r="BRD566" s="412"/>
      <c r="BRE566" s="412"/>
      <c r="BRF566" s="412"/>
      <c r="BRG566" s="412"/>
      <c r="BRH566" s="412"/>
      <c r="BRI566" s="412"/>
      <c r="BRJ566" s="412"/>
      <c r="BRK566" s="412"/>
      <c r="BRL566" s="412"/>
      <c r="BRM566" s="412"/>
      <c r="BRN566" s="412"/>
      <c r="BRO566" s="412"/>
      <c r="BRP566" s="412"/>
      <c r="BRQ566" s="412"/>
      <c r="BRR566" s="412"/>
      <c r="BRS566" s="412"/>
      <c r="BRT566" s="412"/>
      <c r="BRU566" s="412"/>
      <c r="BRV566" s="412"/>
      <c r="BRW566" s="412"/>
      <c r="BRX566" s="412"/>
      <c r="BRY566" s="412"/>
      <c r="BRZ566" s="412"/>
      <c r="BSA566" s="412"/>
      <c r="BSB566" s="412"/>
      <c r="BSC566" s="412"/>
      <c r="BSD566" s="412"/>
      <c r="BSE566" s="412"/>
      <c r="BSF566" s="412"/>
      <c r="BSG566" s="412"/>
      <c r="BSH566" s="412"/>
      <c r="BSI566" s="412"/>
      <c r="BSJ566" s="412"/>
      <c r="BSK566" s="412"/>
      <c r="BSL566" s="413"/>
      <c r="BSM566" s="413"/>
      <c r="BSN566" s="413"/>
      <c r="BSO566" s="413"/>
      <c r="BSP566" s="413"/>
      <c r="BSQ566" s="413"/>
      <c r="BSR566" s="413"/>
      <c r="BSS566" s="413"/>
      <c r="BST566" s="413"/>
      <c r="BSU566" s="413"/>
      <c r="BSV566" s="413"/>
      <c r="BSW566" s="413"/>
      <c r="BSX566" s="413"/>
      <c r="BSY566" s="413"/>
      <c r="BSZ566" s="413"/>
      <c r="BTA566" s="413"/>
      <c r="BTB566" s="413"/>
      <c r="BTC566" s="413"/>
      <c r="BTD566" s="413"/>
      <c r="BTE566" s="413"/>
      <c r="BTF566" s="413"/>
      <c r="BTG566" s="413"/>
      <c r="BTH566" s="413"/>
      <c r="BTI566" s="413"/>
      <c r="BTJ566" s="414"/>
      <c r="BTK566" s="414"/>
      <c r="BTL566" s="414"/>
      <c r="BTM566" s="414"/>
      <c r="BTN566" s="414"/>
      <c r="BTO566" s="413"/>
      <c r="BTP566" s="413"/>
      <c r="BTQ566" s="414"/>
      <c r="BTR566" s="414"/>
      <c r="BTS566" s="413"/>
      <c r="BTT566" s="413"/>
      <c r="BTU566" s="414"/>
      <c r="BTV566" s="414"/>
      <c r="BTW566" s="413"/>
      <c r="BTX566" s="413"/>
      <c r="BTY566" s="413"/>
      <c r="BTZ566" s="413"/>
      <c r="BUA566" s="413"/>
      <c r="BUB566" s="413"/>
      <c r="BUC566" s="413"/>
      <c r="BUD566" s="414"/>
      <c r="BUE566" s="414"/>
      <c r="BUF566" s="413"/>
      <c r="BUG566" s="413"/>
      <c r="BUH566" s="414"/>
      <c r="BUI566" s="414"/>
      <c r="BUJ566" s="413"/>
      <c r="BUK566" s="413"/>
      <c r="BUL566" s="413"/>
      <c r="BUM566" s="413"/>
      <c r="BUN566" s="413"/>
      <c r="BUO566" s="407"/>
      <c r="BUP566" s="439"/>
      <c r="BUQ566" s="413"/>
      <c r="BUR566" s="413"/>
      <c r="BUS566" s="413"/>
      <c r="BUT566" s="413"/>
      <c r="BUU566" s="413"/>
      <c r="BUV566" s="413"/>
      <c r="BUW566" s="413"/>
      <c r="BUX566" s="412"/>
      <c r="BUY566" s="412"/>
      <c r="BUZ566" s="412"/>
      <c r="BVA566" s="412"/>
      <c r="BVB566" s="412"/>
      <c r="BVC566" s="412"/>
      <c r="BVD566" s="412"/>
      <c r="BVE566" s="412"/>
      <c r="BVF566" s="412"/>
      <c r="BVG566" s="412"/>
      <c r="BVH566" s="412"/>
      <c r="BVI566" s="412"/>
      <c r="BVJ566" s="412"/>
      <c r="BVK566" s="412"/>
      <c r="BVL566" s="412"/>
      <c r="BVM566" s="412"/>
      <c r="BVN566" s="412"/>
      <c r="BVO566" s="412"/>
      <c r="BVP566" s="412"/>
      <c r="BVQ566" s="412"/>
      <c r="BVR566" s="412"/>
      <c r="BVS566" s="412"/>
      <c r="BVT566" s="412"/>
      <c r="BVU566" s="412"/>
      <c r="BVV566" s="412"/>
      <c r="BVW566" s="412"/>
      <c r="BVX566" s="412"/>
      <c r="BVY566" s="412"/>
      <c r="BVZ566" s="412"/>
      <c r="BWA566" s="412"/>
      <c r="BWB566" s="412"/>
      <c r="BWC566" s="412"/>
      <c r="BWD566" s="412"/>
      <c r="BWE566" s="412"/>
      <c r="BWF566" s="412"/>
      <c r="BWG566" s="412"/>
      <c r="BWH566" s="412"/>
      <c r="BWI566" s="412"/>
      <c r="BWJ566" s="412"/>
      <c r="BWK566" s="412"/>
      <c r="BWL566" s="412"/>
      <c r="BWM566" s="412"/>
      <c r="BWN566" s="412"/>
      <c r="BWO566" s="412"/>
      <c r="BWP566" s="413"/>
      <c r="BWQ566" s="413"/>
      <c r="BWR566" s="413"/>
      <c r="BWS566" s="413"/>
      <c r="BWT566" s="413"/>
      <c r="BWU566" s="413"/>
      <c r="BWV566" s="413"/>
      <c r="BWW566" s="413"/>
      <c r="BWX566" s="413"/>
      <c r="BWY566" s="413"/>
      <c r="BWZ566" s="413"/>
      <c r="BXA566" s="413"/>
      <c r="BXB566" s="413"/>
      <c r="BXC566" s="413"/>
      <c r="BXD566" s="413"/>
      <c r="BXE566" s="413"/>
      <c r="BXF566" s="413"/>
      <c r="BXG566" s="413"/>
      <c r="BXH566" s="413"/>
      <c r="BXI566" s="413"/>
      <c r="BXJ566" s="413"/>
      <c r="BXK566" s="413"/>
      <c r="BXL566" s="413"/>
      <c r="BXM566" s="413"/>
      <c r="BXN566" s="414"/>
      <c r="BXO566" s="414"/>
      <c r="BXP566" s="414"/>
      <c r="BXQ566" s="414"/>
      <c r="BXR566" s="414"/>
      <c r="BXS566" s="413"/>
      <c r="BXT566" s="413"/>
      <c r="BXU566" s="414"/>
      <c r="BXV566" s="414"/>
      <c r="BXW566" s="413"/>
      <c r="BXX566" s="413"/>
      <c r="BXY566" s="414"/>
      <c r="BXZ566" s="414"/>
      <c r="BYA566" s="413"/>
      <c r="BYB566" s="413"/>
      <c r="BYC566" s="413"/>
      <c r="BYD566" s="413"/>
      <c r="BYE566" s="413"/>
      <c r="BYF566" s="413"/>
      <c r="BYG566" s="413"/>
      <c r="BYH566" s="414"/>
      <c r="BYI566" s="414"/>
      <c r="BYJ566" s="413"/>
      <c r="BYK566" s="413"/>
      <c r="BYL566" s="414"/>
      <c r="BYM566" s="414"/>
      <c r="BYN566" s="413"/>
      <c r="BYO566" s="413"/>
      <c r="BYP566" s="413"/>
      <c r="BYQ566" s="413"/>
      <c r="BYR566" s="413"/>
      <c r="BYS566" s="407"/>
      <c r="BYT566" s="439"/>
      <c r="BYU566" s="413"/>
      <c r="BYV566" s="413"/>
      <c r="BYW566" s="413"/>
      <c r="BYX566" s="413"/>
      <c r="BYY566" s="413"/>
      <c r="BYZ566" s="413"/>
      <c r="BZA566" s="413"/>
      <c r="BZB566" s="412"/>
      <c r="BZC566" s="412"/>
      <c r="BZD566" s="412"/>
      <c r="BZE566" s="412"/>
      <c r="BZF566" s="412"/>
      <c r="BZG566" s="412"/>
      <c r="BZH566" s="412"/>
      <c r="BZI566" s="412"/>
      <c r="BZJ566" s="412"/>
      <c r="BZK566" s="412"/>
      <c r="BZL566" s="412"/>
      <c r="BZM566" s="412"/>
      <c r="BZN566" s="412"/>
      <c r="BZO566" s="412"/>
      <c r="BZP566" s="412"/>
      <c r="BZQ566" s="412"/>
      <c r="BZR566" s="412"/>
      <c r="BZS566" s="412"/>
      <c r="BZT566" s="412"/>
      <c r="BZU566" s="412"/>
      <c r="BZV566" s="412"/>
      <c r="BZW566" s="412"/>
      <c r="BZX566" s="412"/>
      <c r="BZY566" s="412"/>
      <c r="BZZ566" s="412"/>
      <c r="CAA566" s="412"/>
      <c r="CAB566" s="412"/>
      <c r="CAC566" s="412"/>
      <c r="CAD566" s="412"/>
      <c r="CAE566" s="412"/>
      <c r="CAF566" s="412"/>
      <c r="CAG566" s="412"/>
      <c r="CAH566" s="412"/>
      <c r="CAI566" s="412"/>
      <c r="CAJ566" s="412"/>
      <c r="CAK566" s="412"/>
      <c r="CAL566" s="412"/>
      <c r="CAM566" s="412"/>
      <c r="CAN566" s="412"/>
      <c r="CAO566" s="412"/>
      <c r="CAP566" s="412"/>
      <c r="CAQ566" s="412"/>
      <c r="CAR566" s="412"/>
      <c r="CAS566" s="412"/>
      <c r="CAT566" s="413"/>
      <c r="CAU566" s="413"/>
      <c r="CAV566" s="413"/>
      <c r="CAW566" s="413"/>
      <c r="CAX566" s="413"/>
      <c r="CAY566" s="413"/>
      <c r="CAZ566" s="413"/>
      <c r="CBA566" s="413"/>
      <c r="CBB566" s="413"/>
      <c r="CBC566" s="413"/>
      <c r="CBD566" s="413"/>
      <c r="CBE566" s="413"/>
      <c r="CBF566" s="413"/>
      <c r="CBG566" s="413"/>
      <c r="CBH566" s="413"/>
      <c r="CBI566" s="413"/>
      <c r="CBJ566" s="413"/>
      <c r="CBK566" s="413"/>
      <c r="CBL566" s="413"/>
      <c r="CBM566" s="413"/>
      <c r="CBN566" s="413"/>
      <c r="CBO566" s="413"/>
      <c r="CBP566" s="413"/>
      <c r="CBQ566" s="413"/>
      <c r="CBR566" s="414"/>
      <c r="CBS566" s="414"/>
      <c r="CBT566" s="414"/>
      <c r="CBU566" s="414"/>
      <c r="CBV566" s="414"/>
      <c r="CBW566" s="413"/>
      <c r="CBX566" s="413"/>
      <c r="CBY566" s="414"/>
      <c r="CBZ566" s="414"/>
      <c r="CCA566" s="413"/>
      <c r="CCB566" s="413"/>
      <c r="CCC566" s="414"/>
      <c r="CCD566" s="414"/>
      <c r="CCE566" s="413"/>
      <c r="CCF566" s="413"/>
      <c r="CCG566" s="413"/>
      <c r="CCH566" s="413"/>
      <c r="CCI566" s="413"/>
      <c r="CCJ566" s="413"/>
      <c r="CCK566" s="413"/>
      <c r="CCL566" s="414"/>
      <c r="CCM566" s="414"/>
      <c r="CCN566" s="413"/>
      <c r="CCO566" s="413"/>
      <c r="CCP566" s="414"/>
      <c r="CCQ566" s="414"/>
      <c r="CCR566" s="413"/>
      <c r="CCS566" s="413"/>
      <c r="CCT566" s="413"/>
      <c r="CCU566" s="413"/>
      <c r="CCV566" s="413"/>
      <c r="CCW566" s="407"/>
      <c r="CCX566" s="439"/>
      <c r="CCY566" s="413"/>
      <c r="CCZ566" s="413"/>
      <c r="CDA566" s="413"/>
      <c r="CDB566" s="413"/>
      <c r="CDC566" s="413"/>
      <c r="CDD566" s="413"/>
      <c r="CDE566" s="413"/>
      <c r="CDF566" s="412"/>
      <c r="CDG566" s="412"/>
      <c r="CDH566" s="412"/>
      <c r="CDI566" s="412"/>
      <c r="CDJ566" s="412"/>
      <c r="CDK566" s="412"/>
      <c r="CDL566" s="412"/>
      <c r="CDM566" s="412"/>
      <c r="CDN566" s="412"/>
      <c r="CDO566" s="412"/>
      <c r="CDP566" s="412"/>
      <c r="CDQ566" s="412"/>
      <c r="CDR566" s="412"/>
      <c r="CDS566" s="412"/>
      <c r="CDT566" s="412"/>
      <c r="CDU566" s="412"/>
      <c r="CDV566" s="412"/>
      <c r="CDW566" s="412"/>
      <c r="CDX566" s="412"/>
      <c r="CDY566" s="412"/>
      <c r="CDZ566" s="412"/>
      <c r="CEA566" s="412"/>
      <c r="CEB566" s="412"/>
      <c r="CEC566" s="412"/>
      <c r="CED566" s="412"/>
      <c r="CEE566" s="412"/>
      <c r="CEF566" s="412"/>
      <c r="CEG566" s="412"/>
      <c r="CEH566" s="412"/>
      <c r="CEI566" s="412"/>
      <c r="CEJ566" s="412"/>
      <c r="CEK566" s="412"/>
      <c r="CEL566" s="412"/>
      <c r="CEM566" s="412"/>
      <c r="CEN566" s="412"/>
      <c r="CEO566" s="412"/>
      <c r="CEP566" s="412"/>
      <c r="CEQ566" s="412"/>
      <c r="CER566" s="412"/>
      <c r="CES566" s="412"/>
      <c r="CET566" s="412"/>
      <c r="CEU566" s="412"/>
      <c r="CEV566" s="412"/>
      <c r="CEW566" s="412"/>
      <c r="CEX566" s="413"/>
      <c r="CEY566" s="413"/>
      <c r="CEZ566" s="413"/>
      <c r="CFA566" s="413"/>
      <c r="CFB566" s="413"/>
      <c r="CFC566" s="413"/>
      <c r="CFD566" s="413"/>
      <c r="CFE566" s="413"/>
      <c r="CFF566" s="413"/>
      <c r="CFG566" s="413"/>
      <c r="CFH566" s="413"/>
      <c r="CFI566" s="413"/>
      <c r="CFJ566" s="413"/>
      <c r="CFK566" s="413"/>
      <c r="CFL566" s="413"/>
      <c r="CFM566" s="413"/>
      <c r="CFN566" s="413"/>
      <c r="CFO566" s="413"/>
      <c r="CFP566" s="413"/>
      <c r="CFQ566" s="413"/>
      <c r="CFR566" s="413"/>
      <c r="CFS566" s="413"/>
      <c r="CFT566" s="413"/>
      <c r="CFU566" s="413"/>
      <c r="CFV566" s="414"/>
      <c r="CFW566" s="414"/>
      <c r="CFX566" s="414"/>
      <c r="CFY566" s="414"/>
      <c r="CFZ566" s="414"/>
      <c r="CGA566" s="413"/>
      <c r="CGB566" s="413"/>
      <c r="CGC566" s="414"/>
      <c r="CGD566" s="414"/>
      <c r="CGE566" s="413"/>
      <c r="CGF566" s="413"/>
      <c r="CGG566" s="414"/>
      <c r="CGH566" s="414"/>
      <c r="CGI566" s="413"/>
      <c r="CGJ566" s="413"/>
      <c r="CGK566" s="413"/>
      <c r="CGL566" s="413"/>
      <c r="CGM566" s="413"/>
      <c r="CGN566" s="413"/>
      <c r="CGO566" s="413"/>
      <c r="CGP566" s="414"/>
      <c r="CGQ566" s="414"/>
      <c r="CGR566" s="413"/>
      <c r="CGS566" s="413"/>
      <c r="CGT566" s="414"/>
      <c r="CGU566" s="414"/>
      <c r="CGV566" s="413"/>
      <c r="CGW566" s="413"/>
      <c r="CGX566" s="413"/>
      <c r="CGY566" s="413"/>
      <c r="CGZ566" s="413"/>
      <c r="CHA566" s="407"/>
      <c r="CHB566" s="439"/>
      <c r="CHC566" s="413"/>
      <c r="CHD566" s="413"/>
      <c r="CHE566" s="413"/>
      <c r="CHF566" s="413"/>
      <c r="CHG566" s="413"/>
      <c r="CHH566" s="413"/>
      <c r="CHI566" s="413"/>
      <c r="CHJ566" s="412"/>
      <c r="CHK566" s="412"/>
      <c r="CHL566" s="412"/>
      <c r="CHM566" s="412"/>
      <c r="CHN566" s="412"/>
      <c r="CHO566" s="412"/>
      <c r="CHP566" s="412"/>
      <c r="CHQ566" s="412"/>
      <c r="CHR566" s="412"/>
      <c r="CHS566" s="412"/>
      <c r="CHT566" s="412"/>
      <c r="CHU566" s="412"/>
      <c r="CHV566" s="412"/>
      <c r="CHW566" s="412"/>
      <c r="CHX566" s="412"/>
      <c r="CHY566" s="412"/>
      <c r="CHZ566" s="412"/>
      <c r="CIA566" s="412"/>
      <c r="CIB566" s="412"/>
      <c r="CIC566" s="412"/>
      <c r="CID566" s="412"/>
      <c r="CIE566" s="412"/>
      <c r="CIF566" s="412"/>
      <c r="CIG566" s="412"/>
      <c r="CIH566" s="412"/>
      <c r="CII566" s="412"/>
      <c r="CIJ566" s="412"/>
      <c r="CIK566" s="412"/>
      <c r="CIL566" s="412"/>
      <c r="CIM566" s="412"/>
      <c r="CIN566" s="412"/>
      <c r="CIO566" s="412"/>
      <c r="CIP566" s="412"/>
      <c r="CIQ566" s="412"/>
      <c r="CIR566" s="412"/>
      <c r="CIS566" s="412"/>
      <c r="CIT566" s="412"/>
      <c r="CIU566" s="412"/>
      <c r="CIV566" s="412"/>
      <c r="CIW566" s="412"/>
      <c r="CIX566" s="412"/>
      <c r="CIY566" s="412"/>
      <c r="CIZ566" s="412"/>
      <c r="CJA566" s="412"/>
      <c r="CJB566" s="413"/>
      <c r="CJC566" s="413"/>
      <c r="CJD566" s="413"/>
      <c r="CJE566" s="413"/>
      <c r="CJF566" s="413"/>
      <c r="CJG566" s="413"/>
      <c r="CJH566" s="413"/>
      <c r="CJI566" s="413"/>
      <c r="CJJ566" s="413"/>
      <c r="CJK566" s="413"/>
      <c r="CJL566" s="413"/>
      <c r="CJM566" s="413"/>
      <c r="CJN566" s="413"/>
      <c r="CJO566" s="413"/>
      <c r="CJP566" s="413"/>
      <c r="CJQ566" s="413"/>
      <c r="CJR566" s="413"/>
      <c r="CJS566" s="413"/>
      <c r="CJT566" s="413"/>
      <c r="CJU566" s="413"/>
      <c r="CJV566" s="413"/>
      <c r="CJW566" s="413"/>
      <c r="CJX566" s="413"/>
      <c r="CJY566" s="413"/>
      <c r="CJZ566" s="414"/>
      <c r="CKA566" s="414"/>
      <c r="CKB566" s="414"/>
      <c r="CKC566" s="414"/>
      <c r="CKD566" s="414"/>
      <c r="CKE566" s="413"/>
      <c r="CKF566" s="413"/>
      <c r="CKG566" s="414"/>
      <c r="CKH566" s="414"/>
      <c r="CKI566" s="413"/>
      <c r="CKJ566" s="413"/>
      <c r="CKK566" s="414"/>
      <c r="CKL566" s="414"/>
      <c r="CKM566" s="413"/>
      <c r="CKN566" s="413"/>
      <c r="CKO566" s="413"/>
      <c r="CKP566" s="413"/>
      <c r="CKQ566" s="413"/>
      <c r="CKR566" s="413"/>
      <c r="CKS566" s="413"/>
      <c r="CKT566" s="414"/>
      <c r="CKU566" s="414"/>
      <c r="CKV566" s="413"/>
      <c r="CKW566" s="413"/>
      <c r="CKX566" s="414"/>
      <c r="CKY566" s="414"/>
      <c r="CKZ566" s="413"/>
      <c r="CLA566" s="413"/>
      <c r="CLB566" s="413"/>
      <c r="CLC566" s="413"/>
      <c r="CLD566" s="413"/>
      <c r="CLE566" s="407"/>
      <c r="CLF566" s="439"/>
      <c r="CLG566" s="413"/>
      <c r="CLH566" s="413"/>
      <c r="CLI566" s="413"/>
      <c r="CLJ566" s="413"/>
      <c r="CLK566" s="413"/>
      <c r="CLL566" s="413"/>
      <c r="CLM566" s="413"/>
      <c r="CLN566" s="412"/>
      <c r="CLO566" s="412"/>
      <c r="CLP566" s="412"/>
      <c r="CLQ566" s="412"/>
      <c r="CLR566" s="412"/>
      <c r="CLS566" s="412"/>
      <c r="CLT566" s="412"/>
      <c r="CLU566" s="412"/>
      <c r="CLV566" s="412"/>
      <c r="CLW566" s="412"/>
      <c r="CLX566" s="412"/>
      <c r="CLY566" s="412"/>
      <c r="CLZ566" s="412"/>
      <c r="CMA566" s="412"/>
      <c r="CMB566" s="412"/>
      <c r="CMC566" s="412"/>
      <c r="CMD566" s="412"/>
      <c r="CME566" s="412"/>
      <c r="CMF566" s="412"/>
      <c r="CMG566" s="412"/>
      <c r="CMH566" s="412"/>
      <c r="CMI566" s="412"/>
      <c r="CMJ566" s="412"/>
      <c r="CMK566" s="412"/>
      <c r="CML566" s="412"/>
      <c r="CMM566" s="412"/>
      <c r="CMN566" s="412"/>
      <c r="CMO566" s="412"/>
      <c r="CMP566" s="412"/>
      <c r="CMQ566" s="412"/>
      <c r="CMR566" s="412"/>
      <c r="CMS566" s="412"/>
      <c r="CMT566" s="412"/>
      <c r="CMU566" s="412"/>
      <c r="CMV566" s="412"/>
      <c r="CMW566" s="412"/>
      <c r="CMX566" s="412"/>
      <c r="CMY566" s="412"/>
      <c r="CMZ566" s="412"/>
      <c r="CNA566" s="412"/>
      <c r="CNB566" s="412"/>
      <c r="CNC566" s="412"/>
      <c r="CND566" s="412"/>
      <c r="CNE566" s="412"/>
      <c r="CNF566" s="413"/>
      <c r="CNG566" s="413"/>
      <c r="CNH566" s="413"/>
      <c r="CNI566" s="413"/>
      <c r="CNJ566" s="413"/>
      <c r="CNK566" s="413"/>
      <c r="CNL566" s="413"/>
      <c r="CNM566" s="413"/>
      <c r="CNN566" s="413"/>
      <c r="CNO566" s="413"/>
      <c r="CNP566" s="413"/>
      <c r="CNQ566" s="413"/>
      <c r="CNR566" s="413"/>
      <c r="CNS566" s="413"/>
      <c r="CNT566" s="413"/>
      <c r="CNU566" s="413"/>
      <c r="CNV566" s="413"/>
      <c r="CNW566" s="413"/>
      <c r="CNX566" s="413"/>
      <c r="CNY566" s="413"/>
      <c r="CNZ566" s="413"/>
      <c r="COA566" s="413"/>
      <c r="COB566" s="413"/>
      <c r="COC566" s="413"/>
      <c r="COD566" s="414"/>
      <c r="COE566" s="414"/>
      <c r="COF566" s="414"/>
      <c r="COG566" s="414"/>
      <c r="COH566" s="414"/>
      <c r="COI566" s="413"/>
      <c r="COJ566" s="413"/>
      <c r="COK566" s="414"/>
      <c r="COL566" s="414"/>
      <c r="COM566" s="413"/>
      <c r="CON566" s="413"/>
      <c r="COO566" s="414"/>
      <c r="COP566" s="414"/>
      <c r="COQ566" s="413"/>
      <c r="COR566" s="413"/>
      <c r="COS566" s="413"/>
      <c r="COT566" s="413"/>
      <c r="COU566" s="413"/>
      <c r="COV566" s="413"/>
      <c r="COW566" s="413"/>
      <c r="COX566" s="414"/>
      <c r="COY566" s="414"/>
      <c r="COZ566" s="413"/>
      <c r="CPA566" s="413"/>
      <c r="CPB566" s="414"/>
      <c r="CPC566" s="414"/>
      <c r="CPD566" s="413"/>
      <c r="CPE566" s="413"/>
      <c r="CPF566" s="413"/>
      <c r="CPG566" s="413"/>
      <c r="CPH566" s="413"/>
      <c r="CPI566" s="407"/>
      <c r="CPJ566" s="439"/>
      <c r="CPK566" s="413"/>
      <c r="CPL566" s="413"/>
      <c r="CPM566" s="413"/>
      <c r="CPN566" s="413"/>
      <c r="CPO566" s="413"/>
      <c r="CPP566" s="413"/>
      <c r="CPQ566" s="413"/>
      <c r="CPR566" s="412"/>
      <c r="CPS566" s="412"/>
      <c r="CPT566" s="412"/>
      <c r="CPU566" s="412"/>
      <c r="CPV566" s="412"/>
      <c r="CPW566" s="412"/>
      <c r="CPX566" s="412"/>
      <c r="CPY566" s="412"/>
      <c r="CPZ566" s="412"/>
      <c r="CQA566" s="412"/>
      <c r="CQB566" s="412"/>
      <c r="CQC566" s="412"/>
      <c r="CQD566" s="412"/>
      <c r="CQE566" s="412"/>
      <c r="CQF566" s="412"/>
      <c r="CQG566" s="412"/>
      <c r="CQH566" s="412"/>
      <c r="CQI566" s="412"/>
      <c r="CQJ566" s="412"/>
      <c r="CQK566" s="412"/>
      <c r="CQL566" s="412"/>
      <c r="CQM566" s="412"/>
      <c r="CQN566" s="412"/>
      <c r="CQO566" s="412"/>
      <c r="CQP566" s="412"/>
      <c r="CQQ566" s="412"/>
      <c r="CQR566" s="412"/>
      <c r="CQS566" s="412"/>
      <c r="CQT566" s="412"/>
      <c r="CQU566" s="412"/>
      <c r="CQV566" s="412"/>
      <c r="CQW566" s="412"/>
      <c r="CQX566" s="412"/>
      <c r="CQY566" s="412"/>
      <c r="CQZ566" s="412"/>
      <c r="CRA566" s="412"/>
      <c r="CRB566" s="412"/>
      <c r="CRC566" s="412"/>
      <c r="CRD566" s="412"/>
      <c r="CRE566" s="412"/>
      <c r="CRF566" s="412"/>
      <c r="CRG566" s="412"/>
      <c r="CRH566" s="412"/>
      <c r="CRI566" s="412"/>
      <c r="CRJ566" s="413"/>
      <c r="CRK566" s="413"/>
      <c r="CRL566" s="413"/>
      <c r="CRM566" s="413"/>
      <c r="CRN566" s="413"/>
      <c r="CRO566" s="413"/>
      <c r="CRP566" s="413"/>
      <c r="CRQ566" s="413"/>
      <c r="CRR566" s="413"/>
      <c r="CRS566" s="413"/>
      <c r="CRT566" s="413"/>
      <c r="CRU566" s="413"/>
      <c r="CRV566" s="413"/>
      <c r="CRW566" s="413"/>
      <c r="CRX566" s="413"/>
      <c r="CRY566" s="413"/>
      <c r="CRZ566" s="413"/>
      <c r="CSA566" s="413"/>
      <c r="CSB566" s="413"/>
      <c r="CSC566" s="413"/>
      <c r="CSD566" s="413"/>
      <c r="CSE566" s="413"/>
      <c r="CSF566" s="413"/>
      <c r="CSG566" s="413"/>
      <c r="CSH566" s="414"/>
      <c r="CSI566" s="414"/>
      <c r="CSJ566" s="414"/>
      <c r="CSK566" s="414"/>
      <c r="CSL566" s="414"/>
      <c r="CSM566" s="413"/>
      <c r="CSN566" s="413"/>
      <c r="CSO566" s="414"/>
      <c r="CSP566" s="414"/>
      <c r="CSQ566" s="413"/>
      <c r="CSR566" s="413"/>
      <c r="CSS566" s="414"/>
      <c r="CST566" s="414"/>
      <c r="CSU566" s="413"/>
      <c r="CSV566" s="413"/>
      <c r="CSW566" s="413"/>
      <c r="CSX566" s="413"/>
      <c r="CSY566" s="413"/>
      <c r="CSZ566" s="413"/>
      <c r="CTA566" s="413"/>
      <c r="CTB566" s="414"/>
      <c r="CTC566" s="414"/>
      <c r="CTD566" s="413"/>
      <c r="CTE566" s="413"/>
      <c r="CTF566" s="414"/>
      <c r="CTG566" s="414"/>
      <c r="CTH566" s="413"/>
      <c r="CTI566" s="413"/>
      <c r="CTJ566" s="413"/>
      <c r="CTK566" s="413"/>
      <c r="CTL566" s="413"/>
      <c r="CTM566" s="407"/>
      <c r="CTN566" s="439"/>
      <c r="CTO566" s="413"/>
      <c r="CTP566" s="413"/>
      <c r="CTQ566" s="413"/>
      <c r="CTR566" s="413"/>
      <c r="CTS566" s="413"/>
      <c r="CTT566" s="413"/>
      <c r="CTU566" s="413"/>
      <c r="CTV566" s="412"/>
      <c r="CTW566" s="412"/>
      <c r="CTX566" s="412"/>
      <c r="CTY566" s="412"/>
      <c r="CTZ566" s="412"/>
      <c r="CUA566" s="412"/>
      <c r="CUB566" s="412"/>
      <c r="CUC566" s="412"/>
      <c r="CUD566" s="412"/>
      <c r="CUE566" s="412"/>
      <c r="CUF566" s="412"/>
      <c r="CUG566" s="412"/>
      <c r="CUH566" s="412"/>
      <c r="CUI566" s="412"/>
      <c r="CUJ566" s="412"/>
      <c r="CUK566" s="412"/>
      <c r="CUL566" s="412"/>
      <c r="CUM566" s="412"/>
      <c r="CUN566" s="412"/>
      <c r="CUO566" s="412"/>
      <c r="CUP566" s="412"/>
      <c r="CUQ566" s="412"/>
      <c r="CUR566" s="412"/>
      <c r="CUS566" s="412"/>
      <c r="CUT566" s="412"/>
      <c r="CUU566" s="412"/>
      <c r="CUV566" s="412"/>
      <c r="CUW566" s="412"/>
      <c r="CUX566" s="412"/>
      <c r="CUY566" s="412"/>
      <c r="CUZ566" s="412"/>
      <c r="CVA566" s="412"/>
      <c r="CVB566" s="412"/>
      <c r="CVC566" s="412"/>
      <c r="CVD566" s="412"/>
      <c r="CVE566" s="412"/>
      <c r="CVF566" s="412"/>
      <c r="CVG566" s="412"/>
      <c r="CVH566" s="412"/>
      <c r="CVI566" s="412"/>
      <c r="CVJ566" s="412"/>
      <c r="CVK566" s="412"/>
      <c r="CVL566" s="412"/>
      <c r="CVM566" s="412"/>
      <c r="CVN566" s="413"/>
      <c r="CVO566" s="413"/>
      <c r="CVP566" s="413"/>
      <c r="CVQ566" s="413"/>
      <c r="CVR566" s="413"/>
      <c r="CVS566" s="413"/>
      <c r="CVT566" s="413"/>
      <c r="CVU566" s="413"/>
      <c r="CVV566" s="413"/>
      <c r="CVW566" s="413"/>
      <c r="CVX566" s="413"/>
      <c r="CVY566" s="413"/>
      <c r="CVZ566" s="413"/>
      <c r="CWA566" s="413"/>
      <c r="CWB566" s="413"/>
      <c r="CWC566" s="413"/>
      <c r="CWD566" s="413"/>
      <c r="CWE566" s="413"/>
      <c r="CWF566" s="413"/>
      <c r="CWG566" s="413"/>
      <c r="CWH566" s="413"/>
      <c r="CWI566" s="413"/>
      <c r="CWJ566" s="413"/>
      <c r="CWK566" s="413"/>
      <c r="CWL566" s="414"/>
      <c r="CWM566" s="414"/>
      <c r="CWN566" s="414"/>
      <c r="CWO566" s="414"/>
      <c r="CWP566" s="414"/>
      <c r="CWQ566" s="413"/>
      <c r="CWR566" s="413"/>
      <c r="CWS566" s="414"/>
      <c r="CWT566" s="414"/>
      <c r="CWU566" s="413"/>
      <c r="CWV566" s="413"/>
      <c r="CWW566" s="414"/>
      <c r="CWX566" s="414"/>
      <c r="CWY566" s="413"/>
      <c r="CWZ566" s="413"/>
      <c r="CXA566" s="413"/>
      <c r="CXB566" s="413"/>
      <c r="CXC566" s="413"/>
      <c r="CXD566" s="413"/>
      <c r="CXE566" s="413"/>
      <c r="CXF566" s="414"/>
      <c r="CXG566" s="414"/>
      <c r="CXH566" s="413"/>
      <c r="CXI566" s="413"/>
      <c r="CXJ566" s="414"/>
      <c r="CXK566" s="414"/>
      <c r="CXL566" s="413"/>
      <c r="CXM566" s="413"/>
      <c r="CXN566" s="413"/>
      <c r="CXO566" s="413"/>
      <c r="CXP566" s="413"/>
      <c r="CXQ566" s="407"/>
      <c r="CXR566" s="439"/>
      <c r="CXS566" s="413"/>
      <c r="CXT566" s="413"/>
      <c r="CXU566" s="413"/>
      <c r="CXV566" s="413"/>
      <c r="CXW566" s="413"/>
      <c r="CXX566" s="413"/>
      <c r="CXY566" s="413"/>
      <c r="CXZ566" s="412"/>
      <c r="CYA566" s="412"/>
      <c r="CYB566" s="412"/>
      <c r="CYC566" s="412"/>
      <c r="CYD566" s="412"/>
      <c r="CYE566" s="412"/>
      <c r="CYF566" s="412"/>
      <c r="CYG566" s="412"/>
      <c r="CYH566" s="412"/>
      <c r="CYI566" s="412"/>
      <c r="CYJ566" s="412"/>
      <c r="CYK566" s="412"/>
      <c r="CYL566" s="412"/>
      <c r="CYM566" s="412"/>
      <c r="CYN566" s="412"/>
      <c r="CYO566" s="412"/>
      <c r="CYP566" s="412"/>
      <c r="CYQ566" s="412"/>
      <c r="CYR566" s="412"/>
      <c r="CYS566" s="412"/>
      <c r="CYT566" s="412"/>
      <c r="CYU566" s="412"/>
      <c r="CYV566" s="412"/>
      <c r="CYW566" s="412"/>
      <c r="CYX566" s="412"/>
      <c r="CYY566" s="412"/>
      <c r="CYZ566" s="412"/>
      <c r="CZA566" s="412"/>
      <c r="CZB566" s="412"/>
      <c r="CZC566" s="412"/>
      <c r="CZD566" s="412"/>
      <c r="CZE566" s="412"/>
      <c r="CZF566" s="412"/>
      <c r="CZG566" s="412"/>
      <c r="CZH566" s="412"/>
      <c r="CZI566" s="412"/>
      <c r="CZJ566" s="412"/>
      <c r="CZK566" s="412"/>
      <c r="CZL566" s="412"/>
      <c r="CZM566" s="412"/>
      <c r="CZN566" s="412"/>
      <c r="CZO566" s="412"/>
      <c r="CZP566" s="412"/>
      <c r="CZQ566" s="412"/>
      <c r="CZR566" s="413"/>
      <c r="CZS566" s="413"/>
      <c r="CZT566" s="413"/>
      <c r="CZU566" s="413"/>
      <c r="CZV566" s="413"/>
      <c r="CZW566" s="413"/>
      <c r="CZX566" s="413"/>
      <c r="CZY566" s="413"/>
      <c r="CZZ566" s="413"/>
      <c r="DAA566" s="413"/>
      <c r="DAB566" s="413"/>
      <c r="DAC566" s="413"/>
      <c r="DAD566" s="413"/>
      <c r="DAE566" s="413"/>
      <c r="DAF566" s="413"/>
      <c r="DAG566" s="413"/>
      <c r="DAH566" s="413"/>
      <c r="DAI566" s="413"/>
      <c r="DAJ566" s="413"/>
      <c r="DAK566" s="413"/>
      <c r="DAL566" s="413"/>
      <c r="DAM566" s="413"/>
      <c r="DAN566" s="413"/>
      <c r="DAO566" s="413"/>
      <c r="DAP566" s="414"/>
      <c r="DAQ566" s="414"/>
      <c r="DAR566" s="414"/>
      <c r="DAS566" s="414"/>
      <c r="DAT566" s="414"/>
      <c r="DAU566" s="413"/>
      <c r="DAV566" s="413"/>
      <c r="DAW566" s="414"/>
      <c r="DAX566" s="414"/>
      <c r="DAY566" s="413"/>
      <c r="DAZ566" s="413"/>
      <c r="DBA566" s="414"/>
      <c r="DBB566" s="414"/>
      <c r="DBC566" s="413"/>
      <c r="DBD566" s="413"/>
      <c r="DBE566" s="413"/>
      <c r="DBF566" s="413"/>
      <c r="DBG566" s="413"/>
      <c r="DBH566" s="413"/>
      <c r="DBI566" s="413"/>
      <c r="DBJ566" s="414"/>
      <c r="DBK566" s="414"/>
      <c r="DBL566" s="413"/>
      <c r="DBM566" s="413"/>
      <c r="DBN566" s="414"/>
      <c r="DBO566" s="414"/>
      <c r="DBP566" s="413"/>
      <c r="DBQ566" s="413"/>
      <c r="DBR566" s="413"/>
      <c r="DBS566" s="413"/>
      <c r="DBT566" s="413"/>
      <c r="DBU566" s="407"/>
      <c r="DBV566" s="439"/>
      <c r="DBW566" s="413"/>
      <c r="DBX566" s="413"/>
      <c r="DBY566" s="413"/>
      <c r="DBZ566" s="413"/>
      <c r="DCA566" s="413"/>
      <c r="DCB566" s="413"/>
      <c r="DCC566" s="413"/>
      <c r="DCD566" s="412"/>
      <c r="DCE566" s="412"/>
      <c r="DCF566" s="412"/>
      <c r="DCG566" s="412"/>
      <c r="DCH566" s="412"/>
      <c r="DCI566" s="412"/>
      <c r="DCJ566" s="412"/>
      <c r="DCK566" s="412"/>
      <c r="DCL566" s="412"/>
      <c r="DCM566" s="412"/>
      <c r="DCN566" s="412"/>
      <c r="DCO566" s="412"/>
      <c r="DCP566" s="412"/>
      <c r="DCQ566" s="412"/>
      <c r="DCR566" s="412"/>
      <c r="DCS566" s="412"/>
      <c r="DCT566" s="412"/>
      <c r="DCU566" s="412"/>
      <c r="DCV566" s="412"/>
      <c r="DCW566" s="412"/>
      <c r="DCX566" s="412"/>
      <c r="DCY566" s="412"/>
      <c r="DCZ566" s="412"/>
      <c r="DDA566" s="412"/>
      <c r="DDB566" s="412"/>
      <c r="DDC566" s="412"/>
      <c r="DDD566" s="412"/>
      <c r="DDE566" s="412"/>
      <c r="DDF566" s="412"/>
      <c r="DDG566" s="412"/>
      <c r="DDH566" s="412"/>
      <c r="DDI566" s="412"/>
      <c r="DDJ566" s="412"/>
      <c r="DDK566" s="412"/>
      <c r="DDL566" s="412"/>
      <c r="DDM566" s="412"/>
      <c r="DDN566" s="412"/>
      <c r="DDO566" s="412"/>
      <c r="DDP566" s="412"/>
      <c r="DDQ566" s="412"/>
      <c r="DDR566" s="412"/>
      <c r="DDS566" s="412"/>
      <c r="DDT566" s="412"/>
      <c r="DDU566" s="412"/>
      <c r="DDV566" s="413"/>
      <c r="DDW566" s="413"/>
      <c r="DDX566" s="413"/>
      <c r="DDY566" s="413"/>
      <c r="DDZ566" s="413"/>
      <c r="DEA566" s="413"/>
      <c r="DEB566" s="413"/>
      <c r="DEC566" s="413"/>
      <c r="DED566" s="413"/>
      <c r="DEE566" s="413"/>
      <c r="DEF566" s="413"/>
      <c r="DEG566" s="413"/>
      <c r="DEH566" s="413"/>
      <c r="DEI566" s="413"/>
      <c r="DEJ566" s="413"/>
      <c r="DEK566" s="413"/>
      <c r="DEL566" s="413"/>
      <c r="DEM566" s="413"/>
      <c r="DEN566" s="413"/>
      <c r="DEO566" s="413"/>
      <c r="DEP566" s="413"/>
      <c r="DEQ566" s="413"/>
      <c r="DER566" s="413"/>
      <c r="DES566" s="413"/>
      <c r="DET566" s="414"/>
      <c r="DEU566" s="414"/>
      <c r="DEV566" s="414"/>
      <c r="DEW566" s="414"/>
      <c r="DEX566" s="414"/>
      <c r="DEY566" s="413"/>
      <c r="DEZ566" s="413"/>
      <c r="DFA566" s="414"/>
      <c r="DFB566" s="414"/>
      <c r="DFC566" s="413"/>
      <c r="DFD566" s="413"/>
      <c r="DFE566" s="414"/>
      <c r="DFF566" s="414"/>
      <c r="DFG566" s="413"/>
      <c r="DFH566" s="413"/>
      <c r="DFI566" s="413"/>
      <c r="DFJ566" s="413"/>
      <c r="DFK566" s="413"/>
      <c r="DFL566" s="413"/>
      <c r="DFM566" s="413"/>
      <c r="DFN566" s="414"/>
      <c r="DFO566" s="414"/>
      <c r="DFP566" s="413"/>
      <c r="DFQ566" s="413"/>
      <c r="DFR566" s="414"/>
      <c r="DFS566" s="414"/>
      <c r="DFT566" s="413"/>
      <c r="DFU566" s="413"/>
      <c r="DFV566" s="413"/>
      <c r="DFW566" s="413"/>
      <c r="DFX566" s="413"/>
      <c r="DFY566" s="407"/>
      <c r="DFZ566" s="439"/>
      <c r="DGA566" s="413"/>
      <c r="DGB566" s="413"/>
      <c r="DGC566" s="413"/>
      <c r="DGD566" s="413"/>
      <c r="DGE566" s="413"/>
      <c r="DGF566" s="413"/>
      <c r="DGG566" s="413"/>
      <c r="DGH566" s="412"/>
      <c r="DGI566" s="412"/>
      <c r="DGJ566" s="412"/>
      <c r="DGK566" s="412"/>
      <c r="DGL566" s="412"/>
      <c r="DGM566" s="412"/>
      <c r="DGN566" s="412"/>
      <c r="DGO566" s="412"/>
      <c r="DGP566" s="412"/>
      <c r="DGQ566" s="412"/>
      <c r="DGR566" s="412"/>
      <c r="DGS566" s="412"/>
      <c r="DGT566" s="412"/>
      <c r="DGU566" s="412"/>
      <c r="DGV566" s="412"/>
      <c r="DGW566" s="412"/>
      <c r="DGX566" s="412"/>
      <c r="DGY566" s="412"/>
      <c r="DGZ566" s="412"/>
      <c r="DHA566" s="412"/>
      <c r="DHB566" s="412"/>
      <c r="DHC566" s="412"/>
      <c r="DHD566" s="412"/>
      <c r="DHE566" s="412"/>
      <c r="DHF566" s="412"/>
      <c r="DHG566" s="412"/>
      <c r="DHH566" s="412"/>
      <c r="DHI566" s="412"/>
      <c r="DHJ566" s="412"/>
      <c r="DHK566" s="412"/>
      <c r="DHL566" s="412"/>
      <c r="DHM566" s="412"/>
      <c r="DHN566" s="412"/>
      <c r="DHO566" s="412"/>
      <c r="DHP566" s="412"/>
      <c r="DHQ566" s="412"/>
      <c r="DHR566" s="412"/>
      <c r="DHS566" s="412"/>
      <c r="DHT566" s="412"/>
      <c r="DHU566" s="412"/>
      <c r="DHV566" s="412"/>
      <c r="DHW566" s="412"/>
      <c r="DHX566" s="412"/>
      <c r="DHY566" s="412"/>
      <c r="DHZ566" s="413"/>
      <c r="DIA566" s="413"/>
      <c r="DIB566" s="413"/>
      <c r="DIC566" s="413"/>
      <c r="DID566" s="413"/>
      <c r="DIE566" s="413"/>
      <c r="DIF566" s="413"/>
      <c r="DIG566" s="413"/>
      <c r="DIH566" s="413"/>
      <c r="DII566" s="413"/>
      <c r="DIJ566" s="413"/>
      <c r="DIK566" s="413"/>
      <c r="DIL566" s="413"/>
      <c r="DIM566" s="413"/>
      <c r="DIN566" s="413"/>
      <c r="DIO566" s="413"/>
      <c r="DIP566" s="413"/>
      <c r="DIQ566" s="413"/>
      <c r="DIR566" s="413"/>
      <c r="DIS566" s="413"/>
      <c r="DIT566" s="413"/>
      <c r="DIU566" s="413"/>
      <c r="DIV566" s="413"/>
      <c r="DIW566" s="413"/>
      <c r="DIX566" s="414"/>
      <c r="DIY566" s="414"/>
      <c r="DIZ566" s="414"/>
      <c r="DJA566" s="414"/>
      <c r="DJB566" s="414"/>
      <c r="DJC566" s="413"/>
      <c r="DJD566" s="413"/>
      <c r="DJE566" s="414"/>
      <c r="DJF566" s="414"/>
      <c r="DJG566" s="413"/>
      <c r="DJH566" s="413"/>
      <c r="DJI566" s="414"/>
      <c r="DJJ566" s="414"/>
      <c r="DJK566" s="413"/>
      <c r="DJL566" s="413"/>
      <c r="DJM566" s="413"/>
      <c r="DJN566" s="413"/>
      <c r="DJO566" s="413"/>
      <c r="DJP566" s="413"/>
      <c r="DJQ566" s="413"/>
      <c r="DJR566" s="414"/>
      <c r="DJS566" s="414"/>
      <c r="DJT566" s="413"/>
      <c r="DJU566" s="413"/>
      <c r="DJV566" s="414"/>
      <c r="DJW566" s="414"/>
      <c r="DJX566" s="413"/>
      <c r="DJY566" s="413"/>
      <c r="DJZ566" s="413"/>
      <c r="DKA566" s="413"/>
      <c r="DKB566" s="413"/>
      <c r="DKC566" s="407"/>
      <c r="DKD566" s="439"/>
      <c r="DKE566" s="413"/>
      <c r="DKF566" s="413"/>
      <c r="DKG566" s="413"/>
      <c r="DKH566" s="413"/>
      <c r="DKI566" s="413"/>
      <c r="DKJ566" s="413"/>
      <c r="DKK566" s="413"/>
      <c r="DKL566" s="412"/>
      <c r="DKM566" s="412"/>
      <c r="DKN566" s="412"/>
      <c r="DKO566" s="412"/>
      <c r="DKP566" s="412"/>
      <c r="DKQ566" s="412"/>
      <c r="DKR566" s="412"/>
      <c r="DKS566" s="412"/>
      <c r="DKT566" s="412"/>
      <c r="DKU566" s="412"/>
      <c r="DKV566" s="412"/>
      <c r="DKW566" s="412"/>
      <c r="DKX566" s="412"/>
      <c r="DKY566" s="412"/>
      <c r="DKZ566" s="412"/>
      <c r="DLA566" s="412"/>
      <c r="DLB566" s="412"/>
      <c r="DLC566" s="412"/>
      <c r="DLD566" s="412"/>
      <c r="DLE566" s="412"/>
      <c r="DLF566" s="412"/>
      <c r="DLG566" s="412"/>
      <c r="DLH566" s="412"/>
      <c r="DLI566" s="412"/>
      <c r="DLJ566" s="412"/>
      <c r="DLK566" s="412"/>
      <c r="DLL566" s="412"/>
      <c r="DLM566" s="412"/>
      <c r="DLN566" s="412"/>
      <c r="DLO566" s="412"/>
      <c r="DLP566" s="412"/>
      <c r="DLQ566" s="412"/>
      <c r="DLR566" s="412"/>
      <c r="DLS566" s="412"/>
      <c r="DLT566" s="412"/>
      <c r="DLU566" s="412"/>
      <c r="DLV566" s="412"/>
      <c r="DLW566" s="412"/>
      <c r="DLX566" s="412"/>
      <c r="DLY566" s="412"/>
      <c r="DLZ566" s="412"/>
      <c r="DMA566" s="412"/>
      <c r="DMB566" s="412"/>
      <c r="DMC566" s="412"/>
      <c r="DMD566" s="413"/>
      <c r="DME566" s="413"/>
      <c r="DMF566" s="413"/>
      <c r="DMG566" s="413"/>
      <c r="DMH566" s="413"/>
      <c r="DMI566" s="413"/>
      <c r="DMJ566" s="413"/>
      <c r="DMK566" s="413"/>
      <c r="DML566" s="413"/>
      <c r="DMM566" s="413"/>
      <c r="DMN566" s="413"/>
      <c r="DMO566" s="413"/>
      <c r="DMP566" s="413"/>
      <c r="DMQ566" s="413"/>
      <c r="DMR566" s="413"/>
      <c r="DMS566" s="413"/>
      <c r="DMT566" s="413"/>
      <c r="DMU566" s="413"/>
      <c r="DMV566" s="413"/>
      <c r="DMW566" s="413"/>
      <c r="DMX566" s="413"/>
      <c r="DMY566" s="413"/>
      <c r="DMZ566" s="413"/>
      <c r="DNA566" s="413"/>
      <c r="DNB566" s="414"/>
      <c r="DNC566" s="414"/>
      <c r="DND566" s="414"/>
      <c r="DNE566" s="414"/>
      <c r="DNF566" s="414"/>
      <c r="DNG566" s="413"/>
      <c r="DNH566" s="413"/>
      <c r="DNI566" s="414"/>
      <c r="DNJ566" s="414"/>
      <c r="DNK566" s="413"/>
      <c r="DNL566" s="413"/>
      <c r="DNM566" s="414"/>
      <c r="DNN566" s="414"/>
      <c r="DNO566" s="413"/>
      <c r="DNP566" s="413"/>
      <c r="DNQ566" s="413"/>
      <c r="DNR566" s="413"/>
      <c r="DNS566" s="413"/>
      <c r="DNT566" s="413"/>
      <c r="DNU566" s="413"/>
      <c r="DNV566" s="414"/>
      <c r="DNW566" s="414"/>
      <c r="DNX566" s="413"/>
      <c r="DNY566" s="413"/>
      <c r="DNZ566" s="414"/>
      <c r="DOA566" s="414"/>
      <c r="DOB566" s="413"/>
      <c r="DOC566" s="413"/>
      <c r="DOD566" s="413"/>
      <c r="DOE566" s="413"/>
      <c r="DOF566" s="413"/>
      <c r="DOG566" s="407"/>
      <c r="DOH566" s="439"/>
      <c r="DOI566" s="413"/>
      <c r="DOJ566" s="413"/>
      <c r="DOK566" s="413"/>
      <c r="DOL566" s="413"/>
      <c r="DOM566" s="413"/>
      <c r="DON566" s="413"/>
      <c r="DOO566" s="413"/>
      <c r="DOP566" s="412"/>
      <c r="DOQ566" s="412"/>
      <c r="DOR566" s="412"/>
      <c r="DOS566" s="412"/>
      <c r="DOT566" s="412"/>
      <c r="DOU566" s="412"/>
      <c r="DOV566" s="412"/>
      <c r="DOW566" s="412"/>
      <c r="DOX566" s="412"/>
      <c r="DOY566" s="412"/>
      <c r="DOZ566" s="412"/>
      <c r="DPA566" s="412"/>
      <c r="DPB566" s="412"/>
      <c r="DPC566" s="412"/>
      <c r="DPD566" s="412"/>
      <c r="DPE566" s="412"/>
      <c r="DPF566" s="412"/>
      <c r="DPG566" s="412"/>
      <c r="DPH566" s="412"/>
      <c r="DPI566" s="412"/>
      <c r="DPJ566" s="412"/>
      <c r="DPK566" s="412"/>
      <c r="DPL566" s="412"/>
      <c r="DPM566" s="412"/>
      <c r="DPN566" s="412"/>
      <c r="DPO566" s="412"/>
      <c r="DPP566" s="412"/>
      <c r="DPQ566" s="412"/>
      <c r="DPR566" s="412"/>
      <c r="DPS566" s="412"/>
      <c r="DPT566" s="412"/>
      <c r="DPU566" s="412"/>
      <c r="DPV566" s="412"/>
      <c r="DPW566" s="412"/>
      <c r="DPX566" s="412"/>
      <c r="DPY566" s="412"/>
      <c r="DPZ566" s="412"/>
      <c r="DQA566" s="412"/>
      <c r="DQB566" s="412"/>
      <c r="DQC566" s="412"/>
      <c r="DQD566" s="412"/>
      <c r="DQE566" s="412"/>
      <c r="DQF566" s="412"/>
      <c r="DQG566" s="412"/>
      <c r="DQH566" s="413"/>
      <c r="DQI566" s="413"/>
      <c r="DQJ566" s="413"/>
      <c r="DQK566" s="413"/>
      <c r="DQL566" s="413"/>
      <c r="DQM566" s="413"/>
      <c r="DQN566" s="413"/>
      <c r="DQO566" s="413"/>
      <c r="DQP566" s="413"/>
      <c r="DQQ566" s="413"/>
      <c r="DQR566" s="413"/>
      <c r="DQS566" s="413"/>
      <c r="DQT566" s="413"/>
      <c r="DQU566" s="413"/>
      <c r="DQV566" s="413"/>
      <c r="DQW566" s="413"/>
      <c r="DQX566" s="413"/>
      <c r="DQY566" s="413"/>
      <c r="DQZ566" s="413"/>
      <c r="DRA566" s="413"/>
      <c r="DRB566" s="413"/>
      <c r="DRC566" s="413"/>
      <c r="DRD566" s="413"/>
      <c r="DRE566" s="413"/>
      <c r="DRF566" s="414"/>
      <c r="DRG566" s="414"/>
      <c r="DRH566" s="414"/>
      <c r="DRI566" s="414"/>
      <c r="DRJ566" s="414"/>
      <c r="DRK566" s="413"/>
      <c r="DRL566" s="413"/>
      <c r="DRM566" s="414"/>
      <c r="DRN566" s="414"/>
      <c r="DRO566" s="413"/>
      <c r="DRP566" s="413"/>
      <c r="DRQ566" s="414"/>
      <c r="DRR566" s="414"/>
      <c r="DRS566" s="413"/>
      <c r="DRT566" s="413"/>
      <c r="DRU566" s="413"/>
      <c r="DRV566" s="413"/>
      <c r="DRW566" s="413"/>
      <c r="DRX566" s="413"/>
      <c r="DRY566" s="413"/>
      <c r="DRZ566" s="414"/>
      <c r="DSA566" s="414"/>
      <c r="DSB566" s="413"/>
      <c r="DSC566" s="413"/>
      <c r="DSD566" s="414"/>
      <c r="DSE566" s="414"/>
      <c r="DSF566" s="413"/>
      <c r="DSG566" s="413"/>
      <c r="DSH566" s="413"/>
      <c r="DSI566" s="413"/>
      <c r="DSJ566" s="413"/>
      <c r="DSK566" s="407"/>
      <c r="DSL566" s="439"/>
      <c r="DSM566" s="413"/>
      <c r="DSN566" s="413"/>
      <c r="DSO566" s="413"/>
      <c r="DSP566" s="413"/>
      <c r="DSQ566" s="413"/>
      <c r="DSR566" s="413"/>
      <c r="DSS566" s="413"/>
      <c r="DST566" s="412"/>
      <c r="DSU566" s="412"/>
      <c r="DSV566" s="412"/>
      <c r="DSW566" s="412"/>
      <c r="DSX566" s="412"/>
      <c r="DSY566" s="412"/>
      <c r="DSZ566" s="412"/>
      <c r="DTA566" s="412"/>
      <c r="DTB566" s="412"/>
      <c r="DTC566" s="412"/>
      <c r="DTD566" s="412"/>
      <c r="DTE566" s="412"/>
      <c r="DTF566" s="412"/>
      <c r="DTG566" s="412"/>
      <c r="DTH566" s="412"/>
      <c r="DTI566" s="412"/>
      <c r="DTJ566" s="412"/>
      <c r="DTK566" s="412"/>
      <c r="DTL566" s="412"/>
      <c r="DTM566" s="412"/>
      <c r="DTN566" s="412"/>
      <c r="DTO566" s="412"/>
      <c r="DTP566" s="412"/>
      <c r="DTQ566" s="412"/>
      <c r="DTR566" s="412"/>
      <c r="DTS566" s="412"/>
      <c r="DTT566" s="412"/>
      <c r="DTU566" s="412"/>
      <c r="DTV566" s="412"/>
      <c r="DTW566" s="412"/>
      <c r="DTX566" s="412"/>
      <c r="DTY566" s="412"/>
      <c r="DTZ566" s="412"/>
      <c r="DUA566" s="412"/>
      <c r="DUB566" s="412"/>
      <c r="DUC566" s="412"/>
      <c r="DUD566" s="412"/>
      <c r="DUE566" s="412"/>
      <c r="DUF566" s="412"/>
      <c r="DUG566" s="412"/>
      <c r="DUH566" s="412"/>
      <c r="DUI566" s="412"/>
      <c r="DUJ566" s="412"/>
      <c r="DUK566" s="412"/>
      <c r="DUL566" s="413"/>
      <c r="DUM566" s="413"/>
      <c r="DUN566" s="413"/>
      <c r="DUO566" s="413"/>
      <c r="DUP566" s="413"/>
      <c r="DUQ566" s="413"/>
      <c r="DUR566" s="413"/>
      <c r="DUS566" s="413"/>
      <c r="DUT566" s="413"/>
      <c r="DUU566" s="413"/>
      <c r="DUV566" s="413"/>
      <c r="DUW566" s="413"/>
      <c r="DUX566" s="413"/>
      <c r="DUY566" s="413"/>
      <c r="DUZ566" s="413"/>
      <c r="DVA566" s="413"/>
      <c r="DVB566" s="413"/>
      <c r="DVC566" s="413"/>
      <c r="DVD566" s="413"/>
      <c r="DVE566" s="413"/>
      <c r="DVF566" s="413"/>
      <c r="DVG566" s="413"/>
      <c r="DVH566" s="413"/>
      <c r="DVI566" s="413"/>
      <c r="DVJ566" s="414"/>
      <c r="DVK566" s="414"/>
      <c r="DVL566" s="414"/>
      <c r="DVM566" s="414"/>
      <c r="DVN566" s="414"/>
      <c r="DVO566" s="413"/>
      <c r="DVP566" s="413"/>
      <c r="DVQ566" s="414"/>
      <c r="DVR566" s="414"/>
      <c r="DVS566" s="413"/>
      <c r="DVT566" s="413"/>
      <c r="DVU566" s="414"/>
      <c r="DVV566" s="414"/>
      <c r="DVW566" s="413"/>
      <c r="DVX566" s="413"/>
      <c r="DVY566" s="413"/>
      <c r="DVZ566" s="413"/>
      <c r="DWA566" s="413"/>
      <c r="DWB566" s="413"/>
      <c r="DWC566" s="413"/>
      <c r="DWD566" s="414"/>
      <c r="DWE566" s="414"/>
      <c r="DWF566" s="413"/>
      <c r="DWG566" s="413"/>
      <c r="DWH566" s="414"/>
      <c r="DWI566" s="414"/>
      <c r="DWJ566" s="413"/>
      <c r="DWK566" s="413"/>
      <c r="DWL566" s="413"/>
      <c r="DWM566" s="413"/>
      <c r="DWN566" s="413"/>
      <c r="DWO566" s="407"/>
      <c r="DWP566" s="439"/>
      <c r="DWQ566" s="413"/>
      <c r="DWR566" s="413"/>
      <c r="DWS566" s="413"/>
      <c r="DWT566" s="413"/>
      <c r="DWU566" s="413"/>
      <c r="DWV566" s="413"/>
      <c r="DWW566" s="413"/>
      <c r="DWX566" s="412"/>
      <c r="DWY566" s="412"/>
      <c r="DWZ566" s="412"/>
      <c r="DXA566" s="412"/>
      <c r="DXB566" s="412"/>
      <c r="DXC566" s="412"/>
      <c r="DXD566" s="412"/>
      <c r="DXE566" s="412"/>
      <c r="DXF566" s="412"/>
      <c r="DXG566" s="412"/>
      <c r="DXH566" s="412"/>
      <c r="DXI566" s="412"/>
      <c r="DXJ566" s="412"/>
      <c r="DXK566" s="412"/>
      <c r="DXL566" s="412"/>
      <c r="DXM566" s="412"/>
      <c r="DXN566" s="412"/>
      <c r="DXO566" s="412"/>
      <c r="DXP566" s="412"/>
      <c r="DXQ566" s="412"/>
      <c r="DXR566" s="412"/>
      <c r="DXS566" s="412"/>
      <c r="DXT566" s="412"/>
      <c r="DXU566" s="412"/>
      <c r="DXV566" s="412"/>
      <c r="DXW566" s="412"/>
      <c r="DXX566" s="412"/>
      <c r="DXY566" s="412"/>
      <c r="DXZ566" s="412"/>
      <c r="DYA566" s="412"/>
      <c r="DYB566" s="412"/>
      <c r="DYC566" s="412"/>
      <c r="DYD566" s="412"/>
      <c r="DYE566" s="412"/>
      <c r="DYF566" s="412"/>
      <c r="DYG566" s="412"/>
      <c r="DYH566" s="412"/>
      <c r="DYI566" s="412"/>
      <c r="DYJ566" s="412"/>
      <c r="DYK566" s="412"/>
      <c r="DYL566" s="412"/>
      <c r="DYM566" s="412"/>
      <c r="DYN566" s="412"/>
      <c r="DYO566" s="412"/>
      <c r="DYP566" s="413"/>
      <c r="DYQ566" s="413"/>
      <c r="DYR566" s="413"/>
      <c r="DYS566" s="413"/>
      <c r="DYT566" s="413"/>
      <c r="DYU566" s="413"/>
      <c r="DYV566" s="413"/>
      <c r="DYW566" s="413"/>
      <c r="DYX566" s="413"/>
      <c r="DYY566" s="413"/>
      <c r="DYZ566" s="413"/>
      <c r="DZA566" s="413"/>
      <c r="DZB566" s="413"/>
      <c r="DZC566" s="413"/>
      <c r="DZD566" s="413"/>
      <c r="DZE566" s="413"/>
      <c r="DZF566" s="413"/>
      <c r="DZG566" s="413"/>
      <c r="DZH566" s="413"/>
      <c r="DZI566" s="413"/>
      <c r="DZJ566" s="413"/>
      <c r="DZK566" s="413"/>
      <c r="DZL566" s="413"/>
      <c r="DZM566" s="413"/>
      <c r="DZN566" s="414"/>
      <c r="DZO566" s="414"/>
      <c r="DZP566" s="414"/>
      <c r="DZQ566" s="414"/>
      <c r="DZR566" s="414"/>
      <c r="DZS566" s="413"/>
      <c r="DZT566" s="413"/>
      <c r="DZU566" s="414"/>
      <c r="DZV566" s="414"/>
      <c r="DZW566" s="413"/>
      <c r="DZX566" s="413"/>
      <c r="DZY566" s="414"/>
      <c r="DZZ566" s="414"/>
      <c r="EAA566" s="413"/>
      <c r="EAB566" s="413"/>
      <c r="EAC566" s="413"/>
      <c r="EAD566" s="413"/>
      <c r="EAE566" s="413"/>
      <c r="EAF566" s="413"/>
      <c r="EAG566" s="413"/>
      <c r="EAH566" s="414"/>
      <c r="EAI566" s="414"/>
      <c r="EAJ566" s="413"/>
      <c r="EAK566" s="413"/>
      <c r="EAL566" s="414"/>
      <c r="EAM566" s="414"/>
      <c r="EAN566" s="413"/>
      <c r="EAO566" s="413"/>
      <c r="EAP566" s="413"/>
      <c r="EAQ566" s="413"/>
      <c r="EAR566" s="413"/>
      <c r="EAS566" s="407"/>
      <c r="EAT566" s="439"/>
      <c r="EAU566" s="413"/>
      <c r="EAV566" s="413"/>
      <c r="EAW566" s="413"/>
      <c r="EAX566" s="413"/>
      <c r="EAY566" s="413"/>
      <c r="EAZ566" s="413"/>
      <c r="EBA566" s="413"/>
      <c r="EBB566" s="412"/>
      <c r="EBC566" s="412"/>
      <c r="EBD566" s="412"/>
      <c r="EBE566" s="412"/>
      <c r="EBF566" s="412"/>
      <c r="EBG566" s="412"/>
      <c r="EBH566" s="412"/>
      <c r="EBI566" s="412"/>
      <c r="EBJ566" s="412"/>
      <c r="EBK566" s="412"/>
      <c r="EBL566" s="412"/>
      <c r="EBM566" s="412"/>
      <c r="EBN566" s="412"/>
      <c r="EBO566" s="412"/>
      <c r="EBP566" s="412"/>
      <c r="EBQ566" s="412"/>
      <c r="EBR566" s="412"/>
      <c r="EBS566" s="412"/>
      <c r="EBT566" s="412"/>
      <c r="EBU566" s="412"/>
      <c r="EBV566" s="412"/>
      <c r="EBW566" s="412"/>
      <c r="EBX566" s="412"/>
      <c r="EBY566" s="412"/>
      <c r="EBZ566" s="412"/>
      <c r="ECA566" s="412"/>
      <c r="ECB566" s="412"/>
      <c r="ECC566" s="412"/>
      <c r="ECD566" s="412"/>
      <c r="ECE566" s="412"/>
      <c r="ECF566" s="412"/>
      <c r="ECG566" s="412"/>
      <c r="ECH566" s="412"/>
      <c r="ECI566" s="412"/>
      <c r="ECJ566" s="412"/>
      <c r="ECK566" s="412"/>
      <c r="ECL566" s="412"/>
      <c r="ECM566" s="412"/>
      <c r="ECN566" s="412"/>
      <c r="ECO566" s="412"/>
      <c r="ECP566" s="412"/>
      <c r="ECQ566" s="412"/>
      <c r="ECR566" s="412"/>
      <c r="ECS566" s="412"/>
      <c r="ECT566" s="413"/>
      <c r="ECU566" s="413"/>
      <c r="ECV566" s="413"/>
      <c r="ECW566" s="413"/>
      <c r="ECX566" s="413"/>
      <c r="ECY566" s="413"/>
      <c r="ECZ566" s="413"/>
      <c r="EDA566" s="413"/>
      <c r="EDB566" s="413"/>
      <c r="EDC566" s="413"/>
      <c r="EDD566" s="413"/>
      <c r="EDE566" s="413"/>
      <c r="EDF566" s="413"/>
      <c r="EDG566" s="413"/>
      <c r="EDH566" s="413"/>
      <c r="EDI566" s="413"/>
      <c r="EDJ566" s="413"/>
      <c r="EDK566" s="413"/>
      <c r="EDL566" s="413"/>
      <c r="EDM566" s="413"/>
      <c r="EDN566" s="413"/>
      <c r="EDO566" s="413"/>
      <c r="EDP566" s="413"/>
      <c r="EDQ566" s="413"/>
      <c r="EDR566" s="414"/>
      <c r="EDS566" s="414"/>
      <c r="EDT566" s="414"/>
      <c r="EDU566" s="414"/>
      <c r="EDV566" s="414"/>
      <c r="EDW566" s="413"/>
      <c r="EDX566" s="413"/>
      <c r="EDY566" s="414"/>
      <c r="EDZ566" s="414"/>
      <c r="EEA566" s="413"/>
      <c r="EEB566" s="413"/>
      <c r="EEC566" s="414"/>
      <c r="EED566" s="414"/>
      <c r="EEE566" s="413"/>
      <c r="EEF566" s="413"/>
      <c r="EEG566" s="413"/>
      <c r="EEH566" s="413"/>
      <c r="EEI566" s="413"/>
      <c r="EEJ566" s="413"/>
      <c r="EEK566" s="413"/>
      <c r="EEL566" s="414"/>
      <c r="EEM566" s="414"/>
      <c r="EEN566" s="413"/>
      <c r="EEO566" s="413"/>
      <c r="EEP566" s="414"/>
      <c r="EEQ566" s="414"/>
      <c r="EER566" s="413"/>
      <c r="EES566" s="413"/>
      <c r="EET566" s="413"/>
      <c r="EEU566" s="413"/>
      <c r="EEV566" s="413"/>
      <c r="EEW566" s="407"/>
      <c r="EEX566" s="439"/>
      <c r="EEY566" s="413"/>
      <c r="EEZ566" s="413"/>
      <c r="EFA566" s="413"/>
      <c r="EFB566" s="413"/>
      <c r="EFC566" s="413"/>
      <c r="EFD566" s="413"/>
      <c r="EFE566" s="413"/>
      <c r="EFF566" s="412"/>
      <c r="EFG566" s="412"/>
      <c r="EFH566" s="412"/>
      <c r="EFI566" s="412"/>
      <c r="EFJ566" s="412"/>
      <c r="EFK566" s="412"/>
      <c r="EFL566" s="412"/>
      <c r="EFM566" s="412"/>
      <c r="EFN566" s="412"/>
      <c r="EFO566" s="412"/>
      <c r="EFP566" s="412"/>
      <c r="EFQ566" s="412"/>
      <c r="EFR566" s="412"/>
      <c r="EFS566" s="412"/>
      <c r="EFT566" s="412"/>
      <c r="EFU566" s="412"/>
      <c r="EFV566" s="412"/>
      <c r="EFW566" s="412"/>
      <c r="EFX566" s="412"/>
      <c r="EFY566" s="412"/>
      <c r="EFZ566" s="412"/>
      <c r="EGA566" s="412"/>
      <c r="EGB566" s="412"/>
      <c r="EGC566" s="412"/>
      <c r="EGD566" s="412"/>
      <c r="EGE566" s="412"/>
      <c r="EGF566" s="412"/>
      <c r="EGG566" s="412"/>
      <c r="EGH566" s="412"/>
      <c r="EGI566" s="412"/>
      <c r="EGJ566" s="412"/>
      <c r="EGK566" s="412"/>
      <c r="EGL566" s="412"/>
      <c r="EGM566" s="412"/>
      <c r="EGN566" s="412"/>
      <c r="EGO566" s="412"/>
      <c r="EGP566" s="412"/>
      <c r="EGQ566" s="412"/>
      <c r="EGR566" s="412"/>
      <c r="EGS566" s="412"/>
      <c r="EGT566" s="412"/>
      <c r="EGU566" s="412"/>
      <c r="EGV566" s="412"/>
      <c r="EGW566" s="412"/>
      <c r="EGX566" s="413"/>
      <c r="EGY566" s="413"/>
      <c r="EGZ566" s="413"/>
      <c r="EHA566" s="413"/>
      <c r="EHB566" s="413"/>
      <c r="EHC566" s="413"/>
      <c r="EHD566" s="413"/>
      <c r="EHE566" s="413"/>
      <c r="EHF566" s="413"/>
      <c r="EHG566" s="413"/>
      <c r="EHH566" s="413"/>
      <c r="EHI566" s="413"/>
      <c r="EHJ566" s="413"/>
      <c r="EHK566" s="413"/>
      <c r="EHL566" s="413"/>
      <c r="EHM566" s="413"/>
      <c r="EHN566" s="413"/>
      <c r="EHO566" s="413"/>
      <c r="EHP566" s="413"/>
      <c r="EHQ566" s="413"/>
      <c r="EHR566" s="413"/>
      <c r="EHS566" s="413"/>
      <c r="EHT566" s="413"/>
      <c r="EHU566" s="413"/>
      <c r="EHV566" s="414"/>
      <c r="EHW566" s="414"/>
      <c r="EHX566" s="414"/>
      <c r="EHY566" s="414"/>
      <c r="EHZ566" s="414"/>
      <c r="EIA566" s="413"/>
      <c r="EIB566" s="413"/>
      <c r="EIC566" s="414"/>
      <c r="EID566" s="414"/>
      <c r="EIE566" s="413"/>
      <c r="EIF566" s="413"/>
      <c r="EIG566" s="414"/>
      <c r="EIH566" s="414"/>
      <c r="EII566" s="413"/>
      <c r="EIJ566" s="413"/>
      <c r="EIK566" s="413"/>
      <c r="EIL566" s="413"/>
      <c r="EIM566" s="413"/>
      <c r="EIN566" s="413"/>
      <c r="EIO566" s="413"/>
      <c r="EIP566" s="414"/>
      <c r="EIQ566" s="414"/>
      <c r="EIR566" s="413"/>
      <c r="EIS566" s="413"/>
      <c r="EIT566" s="414"/>
      <c r="EIU566" s="414"/>
      <c r="EIV566" s="413"/>
      <c r="EIW566" s="413"/>
      <c r="EIX566" s="413"/>
      <c r="EIY566" s="413"/>
      <c r="EIZ566" s="413"/>
      <c r="EJA566" s="407"/>
      <c r="EJB566" s="439"/>
      <c r="EJC566" s="413"/>
      <c r="EJD566" s="413"/>
      <c r="EJE566" s="413"/>
      <c r="EJF566" s="413"/>
      <c r="EJG566" s="413"/>
      <c r="EJH566" s="413"/>
      <c r="EJI566" s="413"/>
      <c r="EJJ566" s="412"/>
      <c r="EJK566" s="412"/>
      <c r="EJL566" s="412"/>
      <c r="EJM566" s="412"/>
      <c r="EJN566" s="412"/>
      <c r="EJO566" s="412"/>
      <c r="EJP566" s="412"/>
      <c r="EJQ566" s="412"/>
      <c r="EJR566" s="412"/>
      <c r="EJS566" s="412"/>
      <c r="EJT566" s="412"/>
      <c r="EJU566" s="412"/>
      <c r="EJV566" s="412"/>
      <c r="EJW566" s="412"/>
      <c r="EJX566" s="412"/>
      <c r="EJY566" s="412"/>
      <c r="EJZ566" s="412"/>
      <c r="EKA566" s="412"/>
      <c r="EKB566" s="412"/>
      <c r="EKC566" s="412"/>
      <c r="EKD566" s="412"/>
      <c r="EKE566" s="412"/>
      <c r="EKF566" s="412"/>
      <c r="EKG566" s="412"/>
      <c r="EKH566" s="412"/>
      <c r="EKI566" s="412"/>
      <c r="EKJ566" s="412"/>
      <c r="EKK566" s="412"/>
      <c r="EKL566" s="412"/>
      <c r="EKM566" s="412"/>
      <c r="EKN566" s="412"/>
      <c r="EKO566" s="412"/>
      <c r="EKP566" s="412"/>
      <c r="EKQ566" s="412"/>
      <c r="EKR566" s="412"/>
      <c r="EKS566" s="412"/>
      <c r="EKT566" s="412"/>
      <c r="EKU566" s="412"/>
      <c r="EKV566" s="412"/>
      <c r="EKW566" s="412"/>
      <c r="EKX566" s="412"/>
      <c r="EKY566" s="412"/>
      <c r="EKZ566" s="412"/>
      <c r="ELA566" s="412"/>
      <c r="ELB566" s="413"/>
      <c r="ELC566" s="413"/>
      <c r="ELD566" s="413"/>
      <c r="ELE566" s="413"/>
      <c r="ELF566" s="413"/>
      <c r="ELG566" s="413"/>
      <c r="ELH566" s="413"/>
      <c r="ELI566" s="413"/>
      <c r="ELJ566" s="413"/>
      <c r="ELK566" s="413"/>
      <c r="ELL566" s="413"/>
      <c r="ELM566" s="413"/>
      <c r="ELN566" s="413"/>
      <c r="ELO566" s="413"/>
      <c r="ELP566" s="413"/>
      <c r="ELQ566" s="413"/>
      <c r="ELR566" s="413"/>
      <c r="ELS566" s="413"/>
      <c r="ELT566" s="413"/>
      <c r="ELU566" s="413"/>
      <c r="ELV566" s="413"/>
      <c r="ELW566" s="413"/>
      <c r="ELX566" s="413"/>
      <c r="ELY566" s="413"/>
      <c r="ELZ566" s="414"/>
      <c r="EMA566" s="414"/>
      <c r="EMB566" s="414"/>
      <c r="EMC566" s="414"/>
      <c r="EMD566" s="414"/>
      <c r="EME566" s="413"/>
      <c r="EMF566" s="413"/>
      <c r="EMG566" s="414"/>
      <c r="EMH566" s="414"/>
      <c r="EMI566" s="413"/>
      <c r="EMJ566" s="413"/>
      <c r="EMK566" s="414"/>
      <c r="EML566" s="414"/>
      <c r="EMM566" s="413"/>
      <c r="EMN566" s="413"/>
      <c r="EMO566" s="413"/>
      <c r="EMP566" s="413"/>
      <c r="EMQ566" s="413"/>
      <c r="EMR566" s="413"/>
      <c r="EMS566" s="413"/>
      <c r="EMT566" s="414"/>
      <c r="EMU566" s="414"/>
      <c r="EMV566" s="413"/>
      <c r="EMW566" s="413"/>
      <c r="EMX566" s="414"/>
      <c r="EMY566" s="414"/>
      <c r="EMZ566" s="413"/>
      <c r="ENA566" s="413"/>
      <c r="ENB566" s="413"/>
      <c r="ENC566" s="413"/>
      <c r="END566" s="413"/>
      <c r="ENE566" s="407"/>
      <c r="ENF566" s="439"/>
      <c r="ENG566" s="413"/>
      <c r="ENH566" s="413"/>
      <c r="ENI566" s="413"/>
      <c r="ENJ566" s="413"/>
      <c r="ENK566" s="413"/>
      <c r="ENL566" s="413"/>
      <c r="ENM566" s="413"/>
      <c r="ENN566" s="412"/>
      <c r="ENO566" s="412"/>
      <c r="ENP566" s="412"/>
      <c r="ENQ566" s="412"/>
      <c r="ENR566" s="412"/>
      <c r="ENS566" s="412"/>
      <c r="ENT566" s="412"/>
      <c r="ENU566" s="412"/>
      <c r="ENV566" s="412"/>
      <c r="ENW566" s="412"/>
      <c r="ENX566" s="412"/>
      <c r="ENY566" s="412"/>
      <c r="ENZ566" s="412"/>
      <c r="EOA566" s="412"/>
      <c r="EOB566" s="412"/>
      <c r="EOC566" s="412"/>
      <c r="EOD566" s="412"/>
      <c r="EOE566" s="412"/>
      <c r="EOF566" s="412"/>
      <c r="EOG566" s="412"/>
      <c r="EOH566" s="412"/>
      <c r="EOI566" s="412"/>
      <c r="EOJ566" s="412"/>
      <c r="EOK566" s="412"/>
      <c r="EOL566" s="412"/>
      <c r="EOM566" s="412"/>
      <c r="EON566" s="412"/>
      <c r="EOO566" s="412"/>
      <c r="EOP566" s="412"/>
      <c r="EOQ566" s="412"/>
      <c r="EOR566" s="412"/>
      <c r="EOS566" s="412"/>
      <c r="EOT566" s="412"/>
      <c r="EOU566" s="412"/>
      <c r="EOV566" s="412"/>
      <c r="EOW566" s="412"/>
      <c r="EOX566" s="412"/>
      <c r="EOY566" s="412"/>
      <c r="EOZ566" s="412"/>
      <c r="EPA566" s="412"/>
      <c r="EPB566" s="412"/>
      <c r="EPC566" s="412"/>
      <c r="EPD566" s="412"/>
      <c r="EPE566" s="412"/>
      <c r="EPF566" s="413"/>
      <c r="EPG566" s="413"/>
      <c r="EPH566" s="413"/>
      <c r="EPI566" s="413"/>
      <c r="EPJ566" s="413"/>
      <c r="EPK566" s="413"/>
      <c r="EPL566" s="413"/>
      <c r="EPM566" s="413"/>
      <c r="EPN566" s="413"/>
      <c r="EPO566" s="413"/>
      <c r="EPP566" s="413"/>
      <c r="EPQ566" s="413"/>
      <c r="EPR566" s="413"/>
      <c r="EPS566" s="413"/>
      <c r="EPT566" s="413"/>
      <c r="EPU566" s="413"/>
      <c r="EPV566" s="413"/>
      <c r="EPW566" s="413"/>
      <c r="EPX566" s="413"/>
      <c r="EPY566" s="413"/>
      <c r="EPZ566" s="413"/>
      <c r="EQA566" s="413"/>
      <c r="EQB566" s="413"/>
      <c r="EQC566" s="413"/>
      <c r="EQD566" s="414"/>
      <c r="EQE566" s="414"/>
      <c r="EQF566" s="414"/>
      <c r="EQG566" s="414"/>
      <c r="EQH566" s="414"/>
      <c r="EQI566" s="413"/>
      <c r="EQJ566" s="413"/>
      <c r="EQK566" s="414"/>
      <c r="EQL566" s="414"/>
      <c r="EQM566" s="413"/>
      <c r="EQN566" s="413"/>
      <c r="EQO566" s="414"/>
      <c r="EQP566" s="414"/>
      <c r="EQQ566" s="413"/>
      <c r="EQR566" s="413"/>
      <c r="EQS566" s="413"/>
      <c r="EQT566" s="413"/>
      <c r="EQU566" s="413"/>
      <c r="EQV566" s="413"/>
      <c r="EQW566" s="413"/>
      <c r="EQX566" s="414"/>
      <c r="EQY566" s="414"/>
      <c r="EQZ566" s="413"/>
      <c r="ERA566" s="413"/>
      <c r="ERB566" s="414"/>
      <c r="ERC566" s="414"/>
      <c r="ERD566" s="413"/>
      <c r="ERE566" s="413"/>
      <c r="ERF566" s="413"/>
      <c r="ERG566" s="413"/>
      <c r="ERH566" s="413"/>
      <c r="ERI566" s="407"/>
      <c r="ERJ566" s="439"/>
      <c r="ERK566" s="413"/>
      <c r="ERL566" s="413"/>
      <c r="ERM566" s="413"/>
      <c r="ERN566" s="413"/>
      <c r="ERO566" s="413"/>
      <c r="ERP566" s="413"/>
      <c r="ERQ566" s="413"/>
      <c r="ERR566" s="412"/>
      <c r="ERS566" s="412"/>
      <c r="ERT566" s="412"/>
      <c r="ERU566" s="412"/>
      <c r="ERV566" s="412"/>
      <c r="ERW566" s="412"/>
      <c r="ERX566" s="412"/>
      <c r="ERY566" s="412"/>
      <c r="ERZ566" s="412"/>
      <c r="ESA566" s="412"/>
      <c r="ESB566" s="412"/>
      <c r="ESC566" s="412"/>
      <c r="ESD566" s="412"/>
      <c r="ESE566" s="412"/>
      <c r="ESF566" s="412"/>
      <c r="ESG566" s="412"/>
      <c r="ESH566" s="412"/>
      <c r="ESI566" s="412"/>
      <c r="ESJ566" s="412"/>
      <c r="ESK566" s="412"/>
      <c r="ESL566" s="412"/>
      <c r="ESM566" s="412"/>
      <c r="ESN566" s="412"/>
      <c r="ESO566" s="412"/>
      <c r="ESP566" s="412"/>
      <c r="ESQ566" s="412"/>
      <c r="ESR566" s="412"/>
      <c r="ESS566" s="412"/>
      <c r="EST566" s="412"/>
      <c r="ESU566" s="412"/>
      <c r="ESV566" s="412"/>
      <c r="ESW566" s="412"/>
      <c r="ESX566" s="412"/>
      <c r="ESY566" s="412"/>
      <c r="ESZ566" s="412"/>
      <c r="ETA566" s="412"/>
      <c r="ETB566" s="412"/>
      <c r="ETC566" s="412"/>
      <c r="ETD566" s="412"/>
      <c r="ETE566" s="412"/>
      <c r="ETF566" s="412"/>
      <c r="ETG566" s="412"/>
      <c r="ETH566" s="412"/>
      <c r="ETI566" s="412"/>
      <c r="ETJ566" s="413"/>
      <c r="ETK566" s="413"/>
      <c r="ETL566" s="413"/>
      <c r="ETM566" s="413"/>
      <c r="ETN566" s="413"/>
      <c r="ETO566" s="413"/>
      <c r="ETP566" s="413"/>
      <c r="ETQ566" s="413"/>
      <c r="ETR566" s="413"/>
      <c r="ETS566" s="413"/>
      <c r="ETT566" s="413"/>
      <c r="ETU566" s="413"/>
      <c r="ETV566" s="413"/>
      <c r="ETW566" s="413"/>
      <c r="ETX566" s="413"/>
      <c r="ETY566" s="413"/>
      <c r="ETZ566" s="413"/>
      <c r="EUA566" s="413"/>
      <c r="EUB566" s="413"/>
      <c r="EUC566" s="413"/>
      <c r="EUD566" s="413"/>
      <c r="EUE566" s="413"/>
      <c r="EUF566" s="413"/>
      <c r="EUG566" s="413"/>
      <c r="EUH566" s="414"/>
      <c r="EUI566" s="414"/>
      <c r="EUJ566" s="414"/>
      <c r="EUK566" s="414"/>
      <c r="EUL566" s="414"/>
      <c r="EUM566" s="413"/>
      <c r="EUN566" s="413"/>
      <c r="EUO566" s="414"/>
      <c r="EUP566" s="414"/>
      <c r="EUQ566" s="413"/>
      <c r="EUR566" s="413"/>
      <c r="EUS566" s="414"/>
      <c r="EUT566" s="414"/>
      <c r="EUU566" s="413"/>
      <c r="EUV566" s="413"/>
      <c r="EUW566" s="413"/>
      <c r="EUX566" s="413"/>
      <c r="EUY566" s="413"/>
      <c r="EUZ566" s="413"/>
      <c r="EVA566" s="413"/>
      <c r="EVB566" s="414"/>
      <c r="EVC566" s="414"/>
      <c r="EVD566" s="413"/>
      <c r="EVE566" s="413"/>
      <c r="EVF566" s="414"/>
      <c r="EVG566" s="414"/>
      <c r="EVH566" s="413"/>
      <c r="EVI566" s="413"/>
      <c r="EVJ566" s="413"/>
      <c r="EVK566" s="413"/>
      <c r="EVL566" s="413"/>
      <c r="EVM566" s="407"/>
      <c r="EVN566" s="439"/>
      <c r="EVO566" s="413"/>
      <c r="EVP566" s="413"/>
      <c r="EVQ566" s="413"/>
      <c r="EVR566" s="413"/>
      <c r="EVS566" s="413"/>
      <c r="EVT566" s="413"/>
      <c r="EVU566" s="413"/>
      <c r="EVV566" s="412"/>
      <c r="EVW566" s="412"/>
      <c r="EVX566" s="412"/>
      <c r="EVY566" s="412"/>
      <c r="EVZ566" s="412"/>
      <c r="EWA566" s="412"/>
      <c r="EWB566" s="412"/>
      <c r="EWC566" s="412"/>
      <c r="EWD566" s="412"/>
      <c r="EWE566" s="412"/>
      <c r="EWF566" s="412"/>
      <c r="EWG566" s="412"/>
      <c r="EWH566" s="412"/>
      <c r="EWI566" s="412"/>
      <c r="EWJ566" s="412"/>
      <c r="EWK566" s="412"/>
      <c r="EWL566" s="412"/>
      <c r="EWM566" s="412"/>
      <c r="EWN566" s="412"/>
      <c r="EWO566" s="412"/>
      <c r="EWP566" s="412"/>
      <c r="EWQ566" s="412"/>
      <c r="EWR566" s="412"/>
      <c r="EWS566" s="412"/>
      <c r="EWT566" s="412"/>
      <c r="EWU566" s="412"/>
      <c r="EWV566" s="412"/>
      <c r="EWW566" s="412"/>
      <c r="EWX566" s="412"/>
      <c r="EWY566" s="412"/>
      <c r="EWZ566" s="412"/>
      <c r="EXA566" s="412"/>
      <c r="EXB566" s="412"/>
      <c r="EXC566" s="412"/>
      <c r="EXD566" s="412"/>
      <c r="EXE566" s="412"/>
      <c r="EXF566" s="412"/>
      <c r="EXG566" s="412"/>
      <c r="EXH566" s="412"/>
      <c r="EXI566" s="412"/>
      <c r="EXJ566" s="412"/>
      <c r="EXK566" s="412"/>
      <c r="EXL566" s="412"/>
      <c r="EXM566" s="412"/>
      <c r="EXN566" s="413"/>
      <c r="EXO566" s="413"/>
      <c r="EXP566" s="413"/>
      <c r="EXQ566" s="413"/>
      <c r="EXR566" s="413"/>
      <c r="EXS566" s="413"/>
      <c r="EXT566" s="413"/>
      <c r="EXU566" s="413"/>
      <c r="EXV566" s="413"/>
      <c r="EXW566" s="413"/>
      <c r="EXX566" s="413"/>
      <c r="EXY566" s="413"/>
      <c r="EXZ566" s="413"/>
      <c r="EYA566" s="413"/>
      <c r="EYB566" s="413"/>
      <c r="EYC566" s="413"/>
      <c r="EYD566" s="413"/>
      <c r="EYE566" s="413"/>
      <c r="EYF566" s="413"/>
      <c r="EYG566" s="413"/>
      <c r="EYH566" s="413"/>
      <c r="EYI566" s="413"/>
      <c r="EYJ566" s="413"/>
      <c r="EYK566" s="413"/>
      <c r="EYL566" s="414"/>
      <c r="EYM566" s="414"/>
      <c r="EYN566" s="414"/>
      <c r="EYO566" s="414"/>
      <c r="EYP566" s="414"/>
      <c r="EYQ566" s="413"/>
      <c r="EYR566" s="413"/>
      <c r="EYS566" s="414"/>
      <c r="EYT566" s="414"/>
      <c r="EYU566" s="413"/>
      <c r="EYV566" s="413"/>
      <c r="EYW566" s="414"/>
      <c r="EYX566" s="414"/>
      <c r="EYY566" s="413"/>
      <c r="EYZ566" s="413"/>
      <c r="EZA566" s="413"/>
      <c r="EZB566" s="413"/>
      <c r="EZC566" s="413"/>
      <c r="EZD566" s="413"/>
      <c r="EZE566" s="413"/>
      <c r="EZF566" s="414"/>
      <c r="EZG566" s="414"/>
      <c r="EZH566" s="413"/>
      <c r="EZI566" s="413"/>
      <c r="EZJ566" s="414"/>
      <c r="EZK566" s="414"/>
      <c r="EZL566" s="413"/>
      <c r="EZM566" s="413"/>
      <c r="EZN566" s="413"/>
      <c r="EZO566" s="413"/>
      <c r="EZP566" s="413"/>
      <c r="EZQ566" s="407"/>
      <c r="EZR566" s="439"/>
      <c r="EZS566" s="413"/>
      <c r="EZT566" s="413"/>
      <c r="EZU566" s="413"/>
      <c r="EZV566" s="413"/>
      <c r="EZW566" s="413"/>
      <c r="EZX566" s="413"/>
      <c r="EZY566" s="413"/>
      <c r="EZZ566" s="412"/>
      <c r="FAA566" s="412"/>
      <c r="FAB566" s="412"/>
      <c r="FAC566" s="412"/>
      <c r="FAD566" s="412"/>
      <c r="FAE566" s="412"/>
      <c r="FAF566" s="412"/>
      <c r="FAG566" s="412"/>
      <c r="FAH566" s="412"/>
      <c r="FAI566" s="412"/>
      <c r="FAJ566" s="412"/>
      <c r="FAK566" s="412"/>
      <c r="FAL566" s="412"/>
      <c r="FAM566" s="412"/>
      <c r="FAN566" s="412"/>
      <c r="FAO566" s="412"/>
      <c r="FAP566" s="412"/>
      <c r="FAQ566" s="412"/>
      <c r="FAR566" s="412"/>
      <c r="FAS566" s="412"/>
      <c r="FAT566" s="412"/>
      <c r="FAU566" s="412"/>
      <c r="FAV566" s="412"/>
      <c r="FAW566" s="412"/>
      <c r="FAX566" s="412"/>
      <c r="FAY566" s="412"/>
      <c r="FAZ566" s="412"/>
      <c r="FBA566" s="412"/>
      <c r="FBB566" s="412"/>
      <c r="FBC566" s="412"/>
      <c r="FBD566" s="412"/>
      <c r="FBE566" s="412"/>
      <c r="FBF566" s="412"/>
      <c r="FBG566" s="412"/>
      <c r="FBH566" s="412"/>
      <c r="FBI566" s="412"/>
      <c r="FBJ566" s="412"/>
      <c r="FBK566" s="412"/>
      <c r="FBL566" s="412"/>
      <c r="FBM566" s="412"/>
      <c r="FBN566" s="412"/>
      <c r="FBO566" s="412"/>
      <c r="FBP566" s="412"/>
      <c r="FBQ566" s="412"/>
      <c r="FBR566" s="413"/>
      <c r="FBS566" s="413"/>
      <c r="FBT566" s="413"/>
      <c r="FBU566" s="413"/>
      <c r="FBV566" s="413"/>
      <c r="FBW566" s="413"/>
      <c r="FBX566" s="413"/>
      <c r="FBY566" s="413"/>
      <c r="FBZ566" s="413"/>
      <c r="FCA566" s="413"/>
      <c r="FCB566" s="413"/>
      <c r="FCC566" s="413"/>
      <c r="FCD566" s="413"/>
      <c r="FCE566" s="413"/>
      <c r="FCF566" s="413"/>
      <c r="FCG566" s="413"/>
      <c r="FCH566" s="413"/>
      <c r="FCI566" s="413"/>
      <c r="FCJ566" s="413"/>
      <c r="FCK566" s="413"/>
      <c r="FCL566" s="413"/>
      <c r="FCM566" s="413"/>
      <c r="FCN566" s="413"/>
      <c r="FCO566" s="413"/>
      <c r="FCP566" s="414"/>
      <c r="FCQ566" s="414"/>
      <c r="FCR566" s="414"/>
      <c r="FCS566" s="414"/>
      <c r="FCT566" s="414"/>
      <c r="FCU566" s="413"/>
      <c r="FCV566" s="413"/>
      <c r="FCW566" s="414"/>
      <c r="FCX566" s="414"/>
      <c r="FCY566" s="413"/>
      <c r="FCZ566" s="413"/>
      <c r="FDA566" s="414"/>
      <c r="FDB566" s="414"/>
      <c r="FDC566" s="413"/>
      <c r="FDD566" s="413"/>
      <c r="FDE566" s="413"/>
      <c r="FDF566" s="413"/>
      <c r="FDG566" s="413"/>
      <c r="FDH566" s="413"/>
      <c r="FDI566" s="413"/>
      <c r="FDJ566" s="414"/>
      <c r="FDK566" s="414"/>
      <c r="FDL566" s="413"/>
      <c r="FDM566" s="413"/>
      <c r="FDN566" s="414"/>
      <c r="FDO566" s="414"/>
      <c r="FDP566" s="413"/>
      <c r="FDQ566" s="413"/>
      <c r="FDR566" s="413"/>
      <c r="FDS566" s="413"/>
      <c r="FDT566" s="413"/>
      <c r="FDU566" s="407"/>
      <c r="FDV566" s="439"/>
      <c r="FDW566" s="413"/>
      <c r="FDX566" s="413"/>
      <c r="FDY566" s="413"/>
      <c r="FDZ566" s="413"/>
      <c r="FEA566" s="413"/>
      <c r="FEB566" s="413"/>
      <c r="FEC566" s="413"/>
      <c r="FED566" s="412"/>
      <c r="FEE566" s="412"/>
      <c r="FEF566" s="412"/>
      <c r="FEG566" s="412"/>
      <c r="FEH566" s="412"/>
      <c r="FEI566" s="412"/>
      <c r="FEJ566" s="412"/>
      <c r="FEK566" s="412"/>
      <c r="FEL566" s="412"/>
      <c r="FEM566" s="412"/>
      <c r="FEN566" s="412"/>
      <c r="FEO566" s="412"/>
      <c r="FEP566" s="412"/>
      <c r="FEQ566" s="412"/>
      <c r="FER566" s="412"/>
      <c r="FES566" s="412"/>
      <c r="FET566" s="412"/>
      <c r="FEU566" s="412"/>
      <c r="FEV566" s="412"/>
      <c r="FEW566" s="412"/>
      <c r="FEX566" s="412"/>
      <c r="FEY566" s="412"/>
      <c r="FEZ566" s="412"/>
      <c r="FFA566" s="412"/>
      <c r="FFB566" s="412"/>
      <c r="FFC566" s="412"/>
      <c r="FFD566" s="412"/>
      <c r="FFE566" s="412"/>
      <c r="FFF566" s="412"/>
      <c r="FFG566" s="412"/>
      <c r="FFH566" s="412"/>
      <c r="FFI566" s="412"/>
      <c r="FFJ566" s="412"/>
      <c r="FFK566" s="412"/>
      <c r="FFL566" s="412"/>
      <c r="FFM566" s="412"/>
      <c r="FFN566" s="412"/>
      <c r="FFO566" s="412"/>
      <c r="FFP566" s="412"/>
      <c r="FFQ566" s="412"/>
      <c r="FFR566" s="412"/>
      <c r="FFS566" s="412"/>
      <c r="FFT566" s="412"/>
      <c r="FFU566" s="412"/>
      <c r="FFV566" s="413"/>
      <c r="FFW566" s="413"/>
      <c r="FFX566" s="413"/>
      <c r="FFY566" s="413"/>
      <c r="FFZ566" s="413"/>
      <c r="FGA566" s="413"/>
      <c r="FGB566" s="413"/>
      <c r="FGC566" s="413"/>
      <c r="FGD566" s="413"/>
      <c r="FGE566" s="413"/>
      <c r="FGF566" s="413"/>
      <c r="FGG566" s="413"/>
      <c r="FGH566" s="413"/>
      <c r="FGI566" s="413"/>
      <c r="FGJ566" s="413"/>
      <c r="FGK566" s="413"/>
      <c r="FGL566" s="413"/>
      <c r="FGM566" s="413"/>
      <c r="FGN566" s="413"/>
      <c r="FGO566" s="413"/>
      <c r="FGP566" s="413"/>
      <c r="FGQ566" s="413"/>
      <c r="FGR566" s="413"/>
      <c r="FGS566" s="413"/>
      <c r="FGT566" s="414"/>
      <c r="FGU566" s="414"/>
      <c r="FGV566" s="414"/>
      <c r="FGW566" s="414"/>
      <c r="FGX566" s="414"/>
      <c r="FGY566" s="413"/>
      <c r="FGZ566" s="413"/>
      <c r="FHA566" s="414"/>
      <c r="FHB566" s="414"/>
      <c r="FHC566" s="413"/>
      <c r="FHD566" s="413"/>
      <c r="FHE566" s="414"/>
      <c r="FHF566" s="414"/>
      <c r="FHG566" s="413"/>
      <c r="FHH566" s="413"/>
      <c r="FHI566" s="413"/>
      <c r="FHJ566" s="413"/>
      <c r="FHK566" s="413"/>
      <c r="FHL566" s="413"/>
      <c r="FHM566" s="413"/>
      <c r="FHN566" s="414"/>
      <c r="FHO566" s="414"/>
      <c r="FHP566" s="413"/>
      <c r="FHQ566" s="413"/>
      <c r="FHR566" s="414"/>
      <c r="FHS566" s="414"/>
      <c r="FHT566" s="413"/>
      <c r="FHU566" s="413"/>
      <c r="FHV566" s="413"/>
      <c r="FHW566" s="413"/>
      <c r="FHX566" s="413"/>
      <c r="FHY566" s="407"/>
      <c r="FHZ566" s="439"/>
      <c r="FIA566" s="413"/>
      <c r="FIB566" s="413"/>
      <c r="FIC566" s="413"/>
      <c r="FID566" s="413"/>
      <c r="FIE566" s="413"/>
      <c r="FIF566" s="413"/>
      <c r="FIG566" s="413"/>
      <c r="FIH566" s="412"/>
      <c r="FII566" s="412"/>
      <c r="FIJ566" s="412"/>
      <c r="FIK566" s="412"/>
      <c r="FIL566" s="412"/>
      <c r="FIM566" s="412"/>
      <c r="FIN566" s="412"/>
      <c r="FIO566" s="412"/>
      <c r="FIP566" s="412"/>
      <c r="FIQ566" s="412"/>
      <c r="FIR566" s="412"/>
      <c r="FIS566" s="412"/>
      <c r="FIT566" s="412"/>
      <c r="FIU566" s="412"/>
      <c r="FIV566" s="412"/>
      <c r="FIW566" s="412"/>
      <c r="FIX566" s="412"/>
      <c r="FIY566" s="412"/>
      <c r="FIZ566" s="412"/>
      <c r="FJA566" s="412"/>
      <c r="FJB566" s="412"/>
      <c r="FJC566" s="412"/>
      <c r="FJD566" s="412"/>
      <c r="FJE566" s="412"/>
      <c r="FJF566" s="412"/>
      <c r="FJG566" s="412"/>
      <c r="FJH566" s="412"/>
      <c r="FJI566" s="412"/>
      <c r="FJJ566" s="412"/>
      <c r="FJK566" s="412"/>
      <c r="FJL566" s="412"/>
      <c r="FJM566" s="412"/>
      <c r="FJN566" s="412"/>
      <c r="FJO566" s="412"/>
      <c r="FJP566" s="412"/>
      <c r="FJQ566" s="412"/>
      <c r="FJR566" s="412"/>
      <c r="FJS566" s="412"/>
      <c r="FJT566" s="412"/>
      <c r="FJU566" s="412"/>
      <c r="FJV566" s="412"/>
      <c r="FJW566" s="412"/>
      <c r="FJX566" s="412"/>
      <c r="FJY566" s="412"/>
      <c r="FJZ566" s="413"/>
      <c r="FKA566" s="413"/>
      <c r="FKB566" s="413"/>
      <c r="FKC566" s="413"/>
      <c r="FKD566" s="413"/>
      <c r="FKE566" s="413"/>
      <c r="FKF566" s="413"/>
      <c r="FKG566" s="413"/>
      <c r="FKH566" s="413"/>
      <c r="FKI566" s="413"/>
      <c r="FKJ566" s="413"/>
      <c r="FKK566" s="413"/>
      <c r="FKL566" s="413"/>
      <c r="FKM566" s="413"/>
      <c r="FKN566" s="413"/>
      <c r="FKO566" s="413"/>
      <c r="FKP566" s="413"/>
      <c r="FKQ566" s="413"/>
      <c r="FKR566" s="413"/>
      <c r="FKS566" s="413"/>
      <c r="FKT566" s="413"/>
      <c r="FKU566" s="413"/>
      <c r="FKV566" s="413"/>
      <c r="FKW566" s="413"/>
      <c r="FKX566" s="414"/>
      <c r="FKY566" s="414"/>
      <c r="FKZ566" s="414"/>
      <c r="FLA566" s="414"/>
      <c r="FLB566" s="414"/>
      <c r="FLC566" s="413"/>
      <c r="FLD566" s="413"/>
      <c r="FLE566" s="414"/>
      <c r="FLF566" s="414"/>
      <c r="FLG566" s="413"/>
      <c r="FLH566" s="413"/>
      <c r="FLI566" s="414"/>
      <c r="FLJ566" s="414"/>
      <c r="FLK566" s="413"/>
      <c r="FLL566" s="413"/>
      <c r="FLM566" s="413"/>
      <c r="FLN566" s="413"/>
      <c r="FLO566" s="413"/>
      <c r="FLP566" s="413"/>
      <c r="FLQ566" s="413"/>
      <c r="FLR566" s="414"/>
      <c r="FLS566" s="414"/>
      <c r="FLT566" s="413"/>
      <c r="FLU566" s="413"/>
      <c r="FLV566" s="414"/>
      <c r="FLW566" s="414"/>
      <c r="FLX566" s="413"/>
      <c r="FLY566" s="413"/>
      <c r="FLZ566" s="413"/>
      <c r="FMA566" s="413"/>
      <c r="FMB566" s="413"/>
      <c r="FMC566" s="407"/>
      <c r="FMD566" s="439"/>
      <c r="FME566" s="413"/>
      <c r="FMF566" s="413"/>
      <c r="FMG566" s="413"/>
      <c r="FMH566" s="413"/>
      <c r="FMI566" s="413"/>
      <c r="FMJ566" s="413"/>
      <c r="FMK566" s="413"/>
      <c r="FML566" s="412"/>
      <c r="FMM566" s="412"/>
      <c r="FMN566" s="412"/>
      <c r="FMO566" s="412"/>
      <c r="FMP566" s="412"/>
      <c r="FMQ566" s="412"/>
      <c r="FMR566" s="412"/>
      <c r="FMS566" s="412"/>
      <c r="FMT566" s="412"/>
      <c r="FMU566" s="412"/>
      <c r="FMV566" s="412"/>
      <c r="FMW566" s="412"/>
      <c r="FMX566" s="412"/>
      <c r="FMY566" s="412"/>
      <c r="FMZ566" s="412"/>
      <c r="FNA566" s="412"/>
      <c r="FNB566" s="412"/>
      <c r="FNC566" s="412"/>
      <c r="FND566" s="412"/>
      <c r="FNE566" s="412"/>
      <c r="FNF566" s="412"/>
      <c r="FNG566" s="412"/>
      <c r="FNH566" s="412"/>
      <c r="FNI566" s="412"/>
      <c r="FNJ566" s="412"/>
      <c r="FNK566" s="412"/>
      <c r="FNL566" s="412"/>
      <c r="FNM566" s="412"/>
      <c r="FNN566" s="412"/>
      <c r="FNO566" s="412"/>
      <c r="FNP566" s="412"/>
      <c r="FNQ566" s="412"/>
      <c r="FNR566" s="412"/>
      <c r="FNS566" s="412"/>
      <c r="FNT566" s="412"/>
      <c r="FNU566" s="412"/>
      <c r="FNV566" s="412"/>
      <c r="FNW566" s="412"/>
      <c r="FNX566" s="412"/>
      <c r="FNY566" s="412"/>
      <c r="FNZ566" s="412"/>
      <c r="FOA566" s="412"/>
      <c r="FOB566" s="412"/>
      <c r="FOC566" s="412"/>
      <c r="FOD566" s="413"/>
      <c r="FOE566" s="413"/>
      <c r="FOF566" s="413"/>
      <c r="FOG566" s="413"/>
      <c r="FOH566" s="413"/>
      <c r="FOI566" s="413"/>
      <c r="FOJ566" s="413"/>
      <c r="FOK566" s="413"/>
      <c r="FOL566" s="413"/>
      <c r="FOM566" s="413"/>
      <c r="FON566" s="413"/>
      <c r="FOO566" s="413"/>
      <c r="FOP566" s="413"/>
      <c r="FOQ566" s="413"/>
      <c r="FOR566" s="413"/>
      <c r="FOS566" s="413"/>
      <c r="FOT566" s="413"/>
      <c r="FOU566" s="413"/>
      <c r="FOV566" s="413"/>
      <c r="FOW566" s="413"/>
      <c r="FOX566" s="413"/>
      <c r="FOY566" s="413"/>
      <c r="FOZ566" s="413"/>
      <c r="FPA566" s="413"/>
      <c r="FPB566" s="414"/>
      <c r="FPC566" s="414"/>
      <c r="FPD566" s="414"/>
      <c r="FPE566" s="414"/>
      <c r="FPF566" s="414"/>
      <c r="FPG566" s="413"/>
      <c r="FPH566" s="413"/>
      <c r="FPI566" s="414"/>
      <c r="FPJ566" s="414"/>
      <c r="FPK566" s="413"/>
      <c r="FPL566" s="413"/>
      <c r="FPM566" s="414"/>
      <c r="FPN566" s="414"/>
      <c r="FPO566" s="413"/>
      <c r="FPP566" s="413"/>
      <c r="FPQ566" s="413"/>
      <c r="FPR566" s="413"/>
      <c r="FPS566" s="413"/>
      <c r="FPT566" s="413"/>
      <c r="FPU566" s="413"/>
      <c r="FPV566" s="414"/>
      <c r="FPW566" s="414"/>
      <c r="FPX566" s="413"/>
      <c r="FPY566" s="413"/>
      <c r="FPZ566" s="414"/>
      <c r="FQA566" s="414"/>
      <c r="FQB566" s="413"/>
      <c r="FQC566" s="413"/>
      <c r="FQD566" s="413"/>
      <c r="FQE566" s="413"/>
      <c r="FQF566" s="413"/>
      <c r="FQG566" s="407"/>
      <c r="FQH566" s="439"/>
      <c r="FQI566" s="413"/>
      <c r="FQJ566" s="413"/>
      <c r="FQK566" s="413"/>
      <c r="FQL566" s="413"/>
      <c r="FQM566" s="413"/>
      <c r="FQN566" s="413"/>
      <c r="FQO566" s="413"/>
      <c r="FQP566" s="412"/>
      <c r="FQQ566" s="412"/>
      <c r="FQR566" s="412"/>
      <c r="FQS566" s="412"/>
      <c r="FQT566" s="412"/>
      <c r="FQU566" s="412"/>
      <c r="FQV566" s="412"/>
      <c r="FQW566" s="412"/>
      <c r="FQX566" s="412"/>
      <c r="FQY566" s="412"/>
      <c r="FQZ566" s="412"/>
      <c r="FRA566" s="412"/>
      <c r="FRB566" s="412"/>
      <c r="FRC566" s="412"/>
      <c r="FRD566" s="412"/>
      <c r="FRE566" s="412"/>
      <c r="FRF566" s="412"/>
      <c r="FRG566" s="412"/>
      <c r="FRH566" s="412"/>
      <c r="FRI566" s="412"/>
      <c r="FRJ566" s="412"/>
      <c r="FRK566" s="412"/>
      <c r="FRL566" s="412"/>
      <c r="FRM566" s="412"/>
      <c r="FRN566" s="412"/>
      <c r="FRO566" s="412"/>
      <c r="FRP566" s="412"/>
      <c r="FRQ566" s="412"/>
      <c r="FRR566" s="412"/>
      <c r="FRS566" s="412"/>
      <c r="FRT566" s="412"/>
      <c r="FRU566" s="412"/>
      <c r="FRV566" s="412"/>
      <c r="FRW566" s="412"/>
      <c r="FRX566" s="412"/>
      <c r="FRY566" s="412"/>
      <c r="FRZ566" s="412"/>
      <c r="FSA566" s="412"/>
      <c r="FSB566" s="412"/>
      <c r="FSC566" s="412"/>
      <c r="FSD566" s="412"/>
      <c r="FSE566" s="412"/>
      <c r="FSF566" s="412"/>
      <c r="FSG566" s="412"/>
      <c r="FSH566" s="413"/>
      <c r="FSI566" s="413"/>
      <c r="FSJ566" s="413"/>
      <c r="FSK566" s="413"/>
      <c r="FSL566" s="413"/>
      <c r="FSM566" s="413"/>
      <c r="FSN566" s="413"/>
      <c r="FSO566" s="413"/>
      <c r="FSP566" s="413"/>
      <c r="FSQ566" s="413"/>
      <c r="FSR566" s="413"/>
      <c r="FSS566" s="413"/>
      <c r="FST566" s="413"/>
      <c r="FSU566" s="413"/>
      <c r="FSV566" s="413"/>
      <c r="FSW566" s="413"/>
      <c r="FSX566" s="413"/>
      <c r="FSY566" s="413"/>
      <c r="FSZ566" s="413"/>
      <c r="FTA566" s="413"/>
      <c r="FTB566" s="413"/>
      <c r="FTC566" s="413"/>
      <c r="FTD566" s="413"/>
      <c r="FTE566" s="413"/>
      <c r="FTF566" s="414"/>
      <c r="FTG566" s="414"/>
      <c r="FTH566" s="414"/>
      <c r="FTI566" s="414"/>
      <c r="FTJ566" s="414"/>
      <c r="FTK566" s="413"/>
      <c r="FTL566" s="413"/>
      <c r="FTM566" s="414"/>
      <c r="FTN566" s="414"/>
      <c r="FTO566" s="413"/>
      <c r="FTP566" s="413"/>
      <c r="FTQ566" s="414"/>
      <c r="FTR566" s="414"/>
      <c r="FTS566" s="413"/>
      <c r="FTT566" s="413"/>
      <c r="FTU566" s="413"/>
      <c r="FTV566" s="413"/>
      <c r="FTW566" s="413"/>
      <c r="FTX566" s="413"/>
      <c r="FTY566" s="413"/>
      <c r="FTZ566" s="414"/>
      <c r="FUA566" s="414"/>
      <c r="FUB566" s="413"/>
      <c r="FUC566" s="413"/>
      <c r="FUD566" s="414"/>
      <c r="FUE566" s="414"/>
      <c r="FUF566" s="413"/>
      <c r="FUG566" s="413"/>
      <c r="FUH566" s="413"/>
      <c r="FUI566" s="413"/>
      <c r="FUJ566" s="413"/>
      <c r="FUK566" s="407"/>
      <c r="FUL566" s="439"/>
      <c r="FUM566" s="413"/>
      <c r="FUN566" s="413"/>
      <c r="FUO566" s="413"/>
      <c r="FUP566" s="413"/>
      <c r="FUQ566" s="413"/>
      <c r="FUR566" s="413"/>
      <c r="FUS566" s="413"/>
      <c r="FUT566" s="412"/>
      <c r="FUU566" s="412"/>
      <c r="FUV566" s="412"/>
      <c r="FUW566" s="412"/>
      <c r="FUX566" s="412"/>
      <c r="FUY566" s="412"/>
      <c r="FUZ566" s="412"/>
      <c r="FVA566" s="412"/>
      <c r="FVB566" s="412"/>
      <c r="FVC566" s="412"/>
      <c r="FVD566" s="412"/>
      <c r="FVE566" s="412"/>
      <c r="FVF566" s="412"/>
      <c r="FVG566" s="412"/>
      <c r="FVH566" s="412"/>
      <c r="FVI566" s="412"/>
      <c r="FVJ566" s="412"/>
      <c r="FVK566" s="412"/>
      <c r="FVL566" s="412"/>
      <c r="FVM566" s="412"/>
      <c r="FVN566" s="412"/>
      <c r="FVO566" s="412"/>
      <c r="FVP566" s="412"/>
      <c r="FVQ566" s="412"/>
      <c r="FVR566" s="412"/>
      <c r="FVS566" s="412"/>
      <c r="FVT566" s="412"/>
      <c r="FVU566" s="412"/>
      <c r="FVV566" s="412"/>
      <c r="FVW566" s="412"/>
      <c r="FVX566" s="412"/>
      <c r="FVY566" s="412"/>
      <c r="FVZ566" s="412"/>
      <c r="FWA566" s="412"/>
      <c r="FWB566" s="412"/>
      <c r="FWC566" s="412"/>
      <c r="FWD566" s="412"/>
      <c r="FWE566" s="412"/>
      <c r="FWF566" s="412"/>
      <c r="FWG566" s="412"/>
      <c r="FWH566" s="412"/>
      <c r="FWI566" s="412"/>
      <c r="FWJ566" s="412"/>
      <c r="FWK566" s="412"/>
      <c r="FWL566" s="413"/>
      <c r="FWM566" s="413"/>
      <c r="FWN566" s="413"/>
      <c r="FWO566" s="413"/>
      <c r="FWP566" s="413"/>
      <c r="FWQ566" s="413"/>
      <c r="FWR566" s="413"/>
      <c r="FWS566" s="413"/>
      <c r="FWT566" s="413"/>
      <c r="FWU566" s="413"/>
      <c r="FWV566" s="413"/>
      <c r="FWW566" s="413"/>
      <c r="FWX566" s="413"/>
      <c r="FWY566" s="413"/>
      <c r="FWZ566" s="413"/>
      <c r="FXA566" s="413"/>
      <c r="FXB566" s="413"/>
      <c r="FXC566" s="413"/>
      <c r="FXD566" s="413"/>
      <c r="FXE566" s="413"/>
      <c r="FXF566" s="413"/>
      <c r="FXG566" s="413"/>
      <c r="FXH566" s="413"/>
      <c r="FXI566" s="413"/>
      <c r="FXJ566" s="414"/>
      <c r="FXK566" s="414"/>
      <c r="FXL566" s="414"/>
      <c r="FXM566" s="414"/>
      <c r="FXN566" s="414"/>
      <c r="FXO566" s="413"/>
      <c r="FXP566" s="413"/>
      <c r="FXQ566" s="414"/>
      <c r="FXR566" s="414"/>
      <c r="FXS566" s="413"/>
      <c r="FXT566" s="413"/>
      <c r="FXU566" s="414"/>
      <c r="FXV566" s="414"/>
      <c r="FXW566" s="413"/>
      <c r="FXX566" s="413"/>
      <c r="FXY566" s="413"/>
      <c r="FXZ566" s="413"/>
      <c r="FYA566" s="413"/>
      <c r="FYB566" s="413"/>
      <c r="FYC566" s="413"/>
      <c r="FYD566" s="414"/>
      <c r="FYE566" s="414"/>
      <c r="FYF566" s="413"/>
      <c r="FYG566" s="413"/>
      <c r="FYH566" s="414"/>
      <c r="FYI566" s="414"/>
      <c r="FYJ566" s="413"/>
      <c r="FYK566" s="413"/>
      <c r="FYL566" s="413"/>
      <c r="FYM566" s="413"/>
      <c r="FYN566" s="413"/>
      <c r="FYO566" s="407"/>
      <c r="FYP566" s="439"/>
      <c r="FYQ566" s="413"/>
      <c r="FYR566" s="413"/>
      <c r="FYS566" s="413"/>
      <c r="FYT566" s="413"/>
      <c r="FYU566" s="413"/>
      <c r="FYV566" s="413"/>
      <c r="FYW566" s="413"/>
      <c r="FYX566" s="412"/>
      <c r="FYY566" s="412"/>
      <c r="FYZ566" s="412"/>
      <c r="FZA566" s="412"/>
      <c r="FZB566" s="412"/>
      <c r="FZC566" s="412"/>
      <c r="FZD566" s="412"/>
      <c r="FZE566" s="412"/>
      <c r="FZF566" s="412"/>
      <c r="FZG566" s="412"/>
      <c r="FZH566" s="412"/>
      <c r="FZI566" s="412"/>
      <c r="FZJ566" s="412"/>
      <c r="FZK566" s="412"/>
      <c r="FZL566" s="412"/>
      <c r="FZM566" s="412"/>
      <c r="FZN566" s="412"/>
      <c r="FZO566" s="412"/>
      <c r="FZP566" s="412"/>
      <c r="FZQ566" s="412"/>
      <c r="FZR566" s="412"/>
      <c r="FZS566" s="412"/>
      <c r="FZT566" s="412"/>
      <c r="FZU566" s="412"/>
      <c r="FZV566" s="412"/>
      <c r="FZW566" s="412"/>
      <c r="FZX566" s="412"/>
      <c r="FZY566" s="412"/>
      <c r="FZZ566" s="412"/>
      <c r="GAA566" s="412"/>
      <c r="GAB566" s="412"/>
      <c r="GAC566" s="412"/>
      <c r="GAD566" s="412"/>
      <c r="GAE566" s="412"/>
      <c r="GAF566" s="412"/>
      <c r="GAG566" s="412"/>
      <c r="GAH566" s="412"/>
      <c r="GAI566" s="412"/>
      <c r="GAJ566" s="412"/>
      <c r="GAK566" s="412"/>
      <c r="GAL566" s="412"/>
      <c r="GAM566" s="412"/>
      <c r="GAN566" s="412"/>
      <c r="GAO566" s="412"/>
      <c r="GAP566" s="413"/>
      <c r="GAQ566" s="413"/>
      <c r="GAR566" s="413"/>
      <c r="GAS566" s="413"/>
      <c r="GAT566" s="413"/>
      <c r="GAU566" s="413"/>
      <c r="GAV566" s="413"/>
      <c r="GAW566" s="413"/>
      <c r="GAX566" s="413"/>
      <c r="GAY566" s="413"/>
      <c r="GAZ566" s="413"/>
      <c r="GBA566" s="413"/>
      <c r="GBB566" s="413"/>
      <c r="GBC566" s="413"/>
      <c r="GBD566" s="413"/>
      <c r="GBE566" s="413"/>
      <c r="GBF566" s="413"/>
      <c r="GBG566" s="413"/>
      <c r="GBH566" s="413"/>
      <c r="GBI566" s="413"/>
      <c r="GBJ566" s="413"/>
      <c r="GBK566" s="413"/>
      <c r="GBL566" s="413"/>
      <c r="GBM566" s="413"/>
      <c r="GBN566" s="414"/>
      <c r="GBO566" s="414"/>
      <c r="GBP566" s="414"/>
      <c r="GBQ566" s="414"/>
      <c r="GBR566" s="414"/>
      <c r="GBS566" s="413"/>
      <c r="GBT566" s="413"/>
      <c r="GBU566" s="414"/>
      <c r="GBV566" s="414"/>
      <c r="GBW566" s="413"/>
      <c r="GBX566" s="413"/>
      <c r="GBY566" s="414"/>
      <c r="GBZ566" s="414"/>
      <c r="GCA566" s="413"/>
      <c r="GCB566" s="413"/>
      <c r="GCC566" s="413"/>
      <c r="GCD566" s="413"/>
      <c r="GCE566" s="413"/>
      <c r="GCF566" s="413"/>
      <c r="GCG566" s="413"/>
      <c r="GCH566" s="414"/>
      <c r="GCI566" s="414"/>
      <c r="GCJ566" s="413"/>
      <c r="GCK566" s="413"/>
      <c r="GCL566" s="414"/>
      <c r="GCM566" s="414"/>
      <c r="GCN566" s="413"/>
      <c r="GCO566" s="413"/>
      <c r="GCP566" s="413"/>
      <c r="GCQ566" s="413"/>
      <c r="GCR566" s="413"/>
      <c r="GCS566" s="407"/>
      <c r="GCT566" s="439"/>
      <c r="GCU566" s="413"/>
      <c r="GCV566" s="413"/>
      <c r="GCW566" s="413"/>
      <c r="GCX566" s="413"/>
      <c r="GCY566" s="413"/>
      <c r="GCZ566" s="413"/>
      <c r="GDA566" s="413"/>
      <c r="GDB566" s="412"/>
      <c r="GDC566" s="412"/>
      <c r="GDD566" s="412"/>
      <c r="GDE566" s="412"/>
      <c r="GDF566" s="412"/>
      <c r="GDG566" s="412"/>
      <c r="GDH566" s="412"/>
      <c r="GDI566" s="412"/>
      <c r="GDJ566" s="412"/>
      <c r="GDK566" s="412"/>
      <c r="GDL566" s="412"/>
      <c r="GDM566" s="412"/>
      <c r="GDN566" s="412"/>
      <c r="GDO566" s="412"/>
      <c r="GDP566" s="412"/>
      <c r="GDQ566" s="412"/>
      <c r="GDR566" s="412"/>
      <c r="GDS566" s="412"/>
      <c r="GDT566" s="412"/>
      <c r="GDU566" s="412"/>
      <c r="GDV566" s="412"/>
      <c r="GDW566" s="412"/>
      <c r="GDX566" s="412"/>
      <c r="GDY566" s="412"/>
      <c r="GDZ566" s="412"/>
      <c r="GEA566" s="412"/>
      <c r="GEB566" s="412"/>
      <c r="GEC566" s="412"/>
      <c r="GED566" s="412"/>
      <c r="GEE566" s="412"/>
      <c r="GEF566" s="412"/>
      <c r="GEG566" s="412"/>
      <c r="GEH566" s="412"/>
      <c r="GEI566" s="412"/>
      <c r="GEJ566" s="412"/>
      <c r="GEK566" s="412"/>
      <c r="GEL566" s="412"/>
      <c r="GEM566" s="412"/>
      <c r="GEN566" s="412"/>
      <c r="GEO566" s="412"/>
      <c r="GEP566" s="412"/>
      <c r="GEQ566" s="412"/>
      <c r="GER566" s="412"/>
      <c r="GES566" s="412"/>
      <c r="GET566" s="413"/>
      <c r="GEU566" s="413"/>
      <c r="GEV566" s="413"/>
      <c r="GEW566" s="413"/>
      <c r="GEX566" s="413"/>
      <c r="GEY566" s="413"/>
      <c r="GEZ566" s="413"/>
      <c r="GFA566" s="413"/>
      <c r="GFB566" s="413"/>
      <c r="GFC566" s="413"/>
      <c r="GFD566" s="413"/>
      <c r="GFE566" s="413"/>
      <c r="GFF566" s="413"/>
      <c r="GFG566" s="413"/>
      <c r="GFH566" s="413"/>
      <c r="GFI566" s="413"/>
      <c r="GFJ566" s="413"/>
      <c r="GFK566" s="413"/>
      <c r="GFL566" s="413"/>
      <c r="GFM566" s="413"/>
      <c r="GFN566" s="413"/>
      <c r="GFO566" s="413"/>
      <c r="GFP566" s="413"/>
      <c r="GFQ566" s="413"/>
      <c r="GFR566" s="414"/>
      <c r="GFS566" s="414"/>
      <c r="GFT566" s="414"/>
      <c r="GFU566" s="414"/>
      <c r="GFV566" s="414"/>
      <c r="GFW566" s="413"/>
      <c r="GFX566" s="413"/>
      <c r="GFY566" s="414"/>
      <c r="GFZ566" s="414"/>
      <c r="GGA566" s="413"/>
      <c r="GGB566" s="413"/>
      <c r="GGC566" s="414"/>
      <c r="GGD566" s="414"/>
      <c r="GGE566" s="413"/>
      <c r="GGF566" s="413"/>
      <c r="GGG566" s="413"/>
      <c r="GGH566" s="413"/>
      <c r="GGI566" s="413"/>
      <c r="GGJ566" s="413"/>
      <c r="GGK566" s="413"/>
      <c r="GGL566" s="414"/>
      <c r="GGM566" s="414"/>
      <c r="GGN566" s="413"/>
      <c r="GGO566" s="413"/>
      <c r="GGP566" s="414"/>
      <c r="GGQ566" s="414"/>
      <c r="GGR566" s="413"/>
      <c r="GGS566" s="413"/>
      <c r="GGT566" s="413"/>
      <c r="GGU566" s="413"/>
      <c r="GGV566" s="413"/>
      <c r="GGW566" s="407"/>
      <c r="GGX566" s="439"/>
      <c r="GGY566" s="413"/>
      <c r="GGZ566" s="413"/>
      <c r="GHA566" s="413"/>
      <c r="GHB566" s="413"/>
      <c r="GHC566" s="413"/>
      <c r="GHD566" s="413"/>
      <c r="GHE566" s="413"/>
      <c r="GHF566" s="412"/>
      <c r="GHG566" s="412"/>
      <c r="GHH566" s="412"/>
      <c r="GHI566" s="412"/>
      <c r="GHJ566" s="412"/>
      <c r="GHK566" s="412"/>
      <c r="GHL566" s="412"/>
      <c r="GHM566" s="412"/>
      <c r="GHN566" s="412"/>
      <c r="GHO566" s="412"/>
      <c r="GHP566" s="412"/>
      <c r="GHQ566" s="412"/>
      <c r="GHR566" s="412"/>
      <c r="GHS566" s="412"/>
      <c r="GHT566" s="412"/>
      <c r="GHU566" s="412"/>
      <c r="GHV566" s="412"/>
      <c r="GHW566" s="412"/>
      <c r="GHX566" s="412"/>
      <c r="GHY566" s="412"/>
      <c r="GHZ566" s="412"/>
      <c r="GIA566" s="412"/>
      <c r="GIB566" s="412"/>
      <c r="GIC566" s="412"/>
      <c r="GID566" s="412"/>
      <c r="GIE566" s="412"/>
      <c r="GIF566" s="412"/>
      <c r="GIG566" s="412"/>
      <c r="GIH566" s="412"/>
      <c r="GII566" s="412"/>
      <c r="GIJ566" s="412"/>
      <c r="GIK566" s="412"/>
      <c r="GIL566" s="412"/>
      <c r="GIM566" s="412"/>
      <c r="GIN566" s="412"/>
      <c r="GIO566" s="412"/>
      <c r="GIP566" s="412"/>
      <c r="GIQ566" s="412"/>
      <c r="GIR566" s="412"/>
      <c r="GIS566" s="412"/>
      <c r="GIT566" s="412"/>
      <c r="GIU566" s="412"/>
      <c r="GIV566" s="412"/>
      <c r="GIW566" s="412"/>
      <c r="GIX566" s="413"/>
      <c r="GIY566" s="413"/>
      <c r="GIZ566" s="413"/>
      <c r="GJA566" s="413"/>
      <c r="GJB566" s="413"/>
      <c r="GJC566" s="413"/>
      <c r="GJD566" s="413"/>
      <c r="GJE566" s="413"/>
      <c r="GJF566" s="413"/>
      <c r="GJG566" s="413"/>
      <c r="GJH566" s="413"/>
      <c r="GJI566" s="413"/>
      <c r="GJJ566" s="413"/>
      <c r="GJK566" s="413"/>
      <c r="GJL566" s="413"/>
      <c r="GJM566" s="413"/>
      <c r="GJN566" s="413"/>
      <c r="GJO566" s="413"/>
      <c r="GJP566" s="413"/>
      <c r="GJQ566" s="413"/>
      <c r="GJR566" s="413"/>
      <c r="GJS566" s="413"/>
      <c r="GJT566" s="413"/>
      <c r="GJU566" s="413"/>
      <c r="GJV566" s="414"/>
      <c r="GJW566" s="414"/>
      <c r="GJX566" s="414"/>
      <c r="GJY566" s="414"/>
      <c r="GJZ566" s="414"/>
      <c r="GKA566" s="413"/>
      <c r="GKB566" s="413"/>
      <c r="GKC566" s="414"/>
      <c r="GKD566" s="414"/>
      <c r="GKE566" s="413"/>
      <c r="GKF566" s="413"/>
      <c r="GKG566" s="414"/>
      <c r="GKH566" s="414"/>
      <c r="GKI566" s="413"/>
      <c r="GKJ566" s="413"/>
      <c r="GKK566" s="413"/>
      <c r="GKL566" s="413"/>
      <c r="GKM566" s="413"/>
      <c r="GKN566" s="413"/>
      <c r="GKO566" s="413"/>
      <c r="GKP566" s="414"/>
      <c r="GKQ566" s="414"/>
      <c r="GKR566" s="413"/>
      <c r="GKS566" s="413"/>
      <c r="GKT566" s="414"/>
      <c r="GKU566" s="414"/>
      <c r="GKV566" s="413"/>
      <c r="GKW566" s="413"/>
      <c r="GKX566" s="413"/>
      <c r="GKY566" s="413"/>
      <c r="GKZ566" s="413"/>
      <c r="GLA566" s="407"/>
      <c r="GLB566" s="439"/>
      <c r="GLC566" s="413"/>
      <c r="GLD566" s="413"/>
      <c r="GLE566" s="413"/>
      <c r="GLF566" s="413"/>
      <c r="GLG566" s="413"/>
      <c r="GLH566" s="413"/>
      <c r="GLI566" s="413"/>
      <c r="GLJ566" s="412"/>
      <c r="GLK566" s="412"/>
      <c r="GLL566" s="412"/>
      <c r="GLM566" s="412"/>
      <c r="GLN566" s="412"/>
      <c r="GLO566" s="412"/>
      <c r="GLP566" s="412"/>
      <c r="GLQ566" s="412"/>
      <c r="GLR566" s="412"/>
      <c r="GLS566" s="412"/>
      <c r="GLT566" s="412"/>
      <c r="GLU566" s="412"/>
      <c r="GLV566" s="412"/>
      <c r="GLW566" s="412"/>
      <c r="GLX566" s="412"/>
      <c r="GLY566" s="412"/>
      <c r="GLZ566" s="412"/>
      <c r="GMA566" s="412"/>
      <c r="GMB566" s="412"/>
      <c r="GMC566" s="412"/>
      <c r="GMD566" s="412"/>
      <c r="GME566" s="412"/>
      <c r="GMF566" s="412"/>
      <c r="GMG566" s="412"/>
      <c r="GMH566" s="412"/>
      <c r="GMI566" s="412"/>
      <c r="GMJ566" s="412"/>
      <c r="GMK566" s="412"/>
      <c r="GML566" s="412"/>
      <c r="GMM566" s="412"/>
      <c r="GMN566" s="412"/>
      <c r="GMO566" s="412"/>
      <c r="GMP566" s="412"/>
      <c r="GMQ566" s="412"/>
      <c r="GMR566" s="412"/>
      <c r="GMS566" s="412"/>
      <c r="GMT566" s="412"/>
      <c r="GMU566" s="412"/>
      <c r="GMV566" s="412"/>
      <c r="GMW566" s="412"/>
      <c r="GMX566" s="412"/>
      <c r="GMY566" s="412"/>
      <c r="GMZ566" s="412"/>
      <c r="GNA566" s="412"/>
      <c r="GNB566" s="413"/>
      <c r="GNC566" s="413"/>
      <c r="GND566" s="413"/>
      <c r="GNE566" s="413"/>
      <c r="GNF566" s="413"/>
      <c r="GNG566" s="413"/>
      <c r="GNH566" s="413"/>
      <c r="GNI566" s="413"/>
      <c r="GNJ566" s="413"/>
      <c r="GNK566" s="413"/>
      <c r="GNL566" s="413"/>
      <c r="GNM566" s="413"/>
      <c r="GNN566" s="413"/>
      <c r="GNO566" s="413"/>
      <c r="GNP566" s="413"/>
      <c r="GNQ566" s="413"/>
      <c r="GNR566" s="413"/>
      <c r="GNS566" s="413"/>
      <c r="GNT566" s="413"/>
      <c r="GNU566" s="413"/>
      <c r="GNV566" s="413"/>
      <c r="GNW566" s="413"/>
      <c r="GNX566" s="413"/>
      <c r="GNY566" s="413"/>
      <c r="GNZ566" s="414"/>
      <c r="GOA566" s="414"/>
      <c r="GOB566" s="414"/>
      <c r="GOC566" s="414"/>
      <c r="GOD566" s="414"/>
      <c r="GOE566" s="413"/>
      <c r="GOF566" s="413"/>
      <c r="GOG566" s="414"/>
      <c r="GOH566" s="414"/>
      <c r="GOI566" s="413"/>
      <c r="GOJ566" s="413"/>
      <c r="GOK566" s="414"/>
      <c r="GOL566" s="414"/>
      <c r="GOM566" s="413"/>
      <c r="GON566" s="413"/>
      <c r="GOO566" s="413"/>
      <c r="GOP566" s="413"/>
      <c r="GOQ566" s="413"/>
      <c r="GOR566" s="413"/>
      <c r="GOS566" s="413"/>
      <c r="GOT566" s="414"/>
      <c r="GOU566" s="414"/>
      <c r="GOV566" s="413"/>
      <c r="GOW566" s="413"/>
      <c r="GOX566" s="414"/>
      <c r="GOY566" s="414"/>
      <c r="GOZ566" s="413"/>
      <c r="GPA566" s="413"/>
      <c r="GPB566" s="413"/>
      <c r="GPC566" s="413"/>
      <c r="GPD566" s="413"/>
      <c r="GPE566" s="407"/>
      <c r="GPF566" s="439"/>
      <c r="GPG566" s="413"/>
      <c r="GPH566" s="413"/>
      <c r="GPI566" s="413"/>
      <c r="GPJ566" s="413"/>
      <c r="GPK566" s="413"/>
      <c r="GPL566" s="413"/>
      <c r="GPM566" s="413"/>
      <c r="GPN566" s="412"/>
      <c r="GPO566" s="412"/>
      <c r="GPP566" s="412"/>
      <c r="GPQ566" s="412"/>
      <c r="GPR566" s="412"/>
      <c r="GPS566" s="412"/>
      <c r="GPT566" s="412"/>
      <c r="GPU566" s="412"/>
      <c r="GPV566" s="412"/>
      <c r="GPW566" s="412"/>
      <c r="GPX566" s="412"/>
      <c r="GPY566" s="412"/>
      <c r="GPZ566" s="412"/>
      <c r="GQA566" s="412"/>
      <c r="GQB566" s="412"/>
      <c r="GQC566" s="412"/>
      <c r="GQD566" s="412"/>
      <c r="GQE566" s="412"/>
      <c r="GQF566" s="412"/>
      <c r="GQG566" s="412"/>
      <c r="GQH566" s="412"/>
      <c r="GQI566" s="412"/>
      <c r="GQJ566" s="412"/>
      <c r="GQK566" s="412"/>
      <c r="GQL566" s="412"/>
      <c r="GQM566" s="412"/>
      <c r="GQN566" s="412"/>
      <c r="GQO566" s="412"/>
      <c r="GQP566" s="412"/>
      <c r="GQQ566" s="412"/>
      <c r="GQR566" s="412"/>
      <c r="GQS566" s="412"/>
      <c r="GQT566" s="412"/>
      <c r="GQU566" s="412"/>
      <c r="GQV566" s="412"/>
      <c r="GQW566" s="412"/>
      <c r="GQX566" s="412"/>
      <c r="GQY566" s="412"/>
      <c r="GQZ566" s="412"/>
      <c r="GRA566" s="412"/>
      <c r="GRB566" s="412"/>
      <c r="GRC566" s="412"/>
      <c r="GRD566" s="412"/>
      <c r="GRE566" s="412"/>
      <c r="GRF566" s="413"/>
      <c r="GRG566" s="413"/>
      <c r="GRH566" s="413"/>
      <c r="GRI566" s="413"/>
      <c r="GRJ566" s="413"/>
      <c r="GRK566" s="413"/>
      <c r="GRL566" s="413"/>
      <c r="GRM566" s="413"/>
      <c r="GRN566" s="413"/>
      <c r="GRO566" s="413"/>
      <c r="GRP566" s="413"/>
      <c r="GRQ566" s="413"/>
      <c r="GRR566" s="413"/>
      <c r="GRS566" s="413"/>
      <c r="GRT566" s="413"/>
      <c r="GRU566" s="413"/>
      <c r="GRV566" s="413"/>
      <c r="GRW566" s="413"/>
      <c r="GRX566" s="413"/>
      <c r="GRY566" s="413"/>
      <c r="GRZ566" s="413"/>
      <c r="GSA566" s="413"/>
      <c r="GSB566" s="413"/>
      <c r="GSC566" s="413"/>
      <c r="GSD566" s="414"/>
      <c r="GSE566" s="414"/>
      <c r="GSF566" s="414"/>
      <c r="GSG566" s="414"/>
      <c r="GSH566" s="414"/>
      <c r="GSI566" s="413"/>
      <c r="GSJ566" s="413"/>
      <c r="GSK566" s="414"/>
      <c r="GSL566" s="414"/>
      <c r="GSM566" s="413"/>
      <c r="GSN566" s="413"/>
      <c r="GSO566" s="414"/>
      <c r="GSP566" s="414"/>
      <c r="GSQ566" s="413"/>
      <c r="GSR566" s="413"/>
      <c r="GSS566" s="413"/>
      <c r="GST566" s="413"/>
      <c r="GSU566" s="413"/>
      <c r="GSV566" s="413"/>
      <c r="GSW566" s="413"/>
      <c r="GSX566" s="414"/>
      <c r="GSY566" s="414"/>
      <c r="GSZ566" s="413"/>
      <c r="GTA566" s="413"/>
      <c r="GTB566" s="414"/>
      <c r="GTC566" s="414"/>
      <c r="GTD566" s="413"/>
      <c r="GTE566" s="413"/>
      <c r="GTF566" s="413"/>
      <c r="GTG566" s="413"/>
      <c r="GTH566" s="413"/>
      <c r="GTI566" s="407"/>
      <c r="GTJ566" s="439"/>
      <c r="GTK566" s="413"/>
      <c r="GTL566" s="413"/>
      <c r="GTM566" s="413"/>
      <c r="GTN566" s="413"/>
      <c r="GTO566" s="413"/>
      <c r="GTP566" s="413"/>
      <c r="GTQ566" s="413"/>
      <c r="GTR566" s="412"/>
      <c r="GTS566" s="412"/>
      <c r="GTT566" s="412"/>
      <c r="GTU566" s="412"/>
      <c r="GTV566" s="412"/>
      <c r="GTW566" s="412"/>
      <c r="GTX566" s="412"/>
      <c r="GTY566" s="412"/>
      <c r="GTZ566" s="412"/>
      <c r="GUA566" s="412"/>
      <c r="GUB566" s="412"/>
      <c r="GUC566" s="412"/>
      <c r="GUD566" s="412"/>
      <c r="GUE566" s="412"/>
      <c r="GUF566" s="412"/>
      <c r="GUG566" s="412"/>
      <c r="GUH566" s="412"/>
      <c r="GUI566" s="412"/>
      <c r="GUJ566" s="412"/>
      <c r="GUK566" s="412"/>
      <c r="GUL566" s="412"/>
      <c r="GUM566" s="412"/>
      <c r="GUN566" s="412"/>
      <c r="GUO566" s="412"/>
      <c r="GUP566" s="412"/>
      <c r="GUQ566" s="412"/>
      <c r="GUR566" s="412"/>
      <c r="GUS566" s="412"/>
      <c r="GUT566" s="412"/>
      <c r="GUU566" s="412"/>
      <c r="GUV566" s="412"/>
      <c r="GUW566" s="412"/>
      <c r="GUX566" s="412"/>
      <c r="GUY566" s="412"/>
      <c r="GUZ566" s="412"/>
      <c r="GVA566" s="412"/>
      <c r="GVB566" s="412"/>
      <c r="GVC566" s="412"/>
      <c r="GVD566" s="412"/>
      <c r="GVE566" s="412"/>
      <c r="GVF566" s="412"/>
      <c r="GVG566" s="412"/>
      <c r="GVH566" s="412"/>
      <c r="GVI566" s="412"/>
      <c r="GVJ566" s="413"/>
      <c r="GVK566" s="413"/>
      <c r="GVL566" s="413"/>
      <c r="GVM566" s="413"/>
      <c r="GVN566" s="413"/>
      <c r="GVO566" s="413"/>
      <c r="GVP566" s="413"/>
      <c r="GVQ566" s="413"/>
      <c r="GVR566" s="413"/>
      <c r="GVS566" s="413"/>
      <c r="GVT566" s="413"/>
      <c r="GVU566" s="413"/>
      <c r="GVV566" s="413"/>
      <c r="GVW566" s="413"/>
      <c r="GVX566" s="413"/>
      <c r="GVY566" s="413"/>
      <c r="GVZ566" s="413"/>
      <c r="GWA566" s="413"/>
      <c r="GWB566" s="413"/>
      <c r="GWC566" s="413"/>
      <c r="GWD566" s="413"/>
      <c r="GWE566" s="413"/>
      <c r="GWF566" s="413"/>
      <c r="GWG566" s="413"/>
      <c r="GWH566" s="414"/>
      <c r="GWI566" s="414"/>
      <c r="GWJ566" s="414"/>
      <c r="GWK566" s="414"/>
      <c r="GWL566" s="414"/>
      <c r="GWM566" s="413"/>
      <c r="GWN566" s="413"/>
      <c r="GWO566" s="414"/>
      <c r="GWP566" s="414"/>
      <c r="GWQ566" s="413"/>
      <c r="GWR566" s="413"/>
      <c r="GWS566" s="414"/>
      <c r="GWT566" s="414"/>
      <c r="GWU566" s="413"/>
      <c r="GWV566" s="413"/>
      <c r="GWW566" s="413"/>
      <c r="GWX566" s="413"/>
      <c r="GWY566" s="413"/>
      <c r="GWZ566" s="413"/>
      <c r="GXA566" s="413"/>
      <c r="GXB566" s="414"/>
      <c r="GXC566" s="414"/>
      <c r="GXD566" s="413"/>
      <c r="GXE566" s="413"/>
      <c r="GXF566" s="414"/>
      <c r="GXG566" s="414"/>
      <c r="GXH566" s="413"/>
      <c r="GXI566" s="413"/>
      <c r="GXJ566" s="413"/>
      <c r="GXK566" s="413"/>
      <c r="GXL566" s="413"/>
      <c r="GXM566" s="407"/>
      <c r="GXN566" s="439"/>
      <c r="GXO566" s="413"/>
      <c r="GXP566" s="413"/>
      <c r="GXQ566" s="413"/>
      <c r="GXR566" s="413"/>
      <c r="GXS566" s="413"/>
      <c r="GXT566" s="413"/>
      <c r="GXU566" s="413"/>
      <c r="GXV566" s="412"/>
      <c r="GXW566" s="412"/>
      <c r="GXX566" s="412"/>
      <c r="GXY566" s="412"/>
      <c r="GXZ566" s="412"/>
      <c r="GYA566" s="412"/>
      <c r="GYB566" s="412"/>
      <c r="GYC566" s="412"/>
      <c r="GYD566" s="412"/>
      <c r="GYE566" s="412"/>
      <c r="GYF566" s="412"/>
      <c r="GYG566" s="412"/>
      <c r="GYH566" s="412"/>
      <c r="GYI566" s="412"/>
      <c r="GYJ566" s="412"/>
      <c r="GYK566" s="412"/>
      <c r="GYL566" s="412"/>
      <c r="GYM566" s="412"/>
      <c r="GYN566" s="412"/>
      <c r="GYO566" s="412"/>
      <c r="GYP566" s="412"/>
      <c r="GYQ566" s="412"/>
      <c r="GYR566" s="412"/>
      <c r="GYS566" s="412"/>
      <c r="GYT566" s="412"/>
      <c r="GYU566" s="412"/>
      <c r="GYV566" s="412"/>
      <c r="GYW566" s="412"/>
      <c r="GYX566" s="412"/>
      <c r="GYY566" s="412"/>
      <c r="GYZ566" s="412"/>
      <c r="GZA566" s="412"/>
      <c r="GZB566" s="412"/>
      <c r="GZC566" s="412"/>
      <c r="GZD566" s="412"/>
      <c r="GZE566" s="412"/>
      <c r="GZF566" s="412"/>
      <c r="GZG566" s="412"/>
      <c r="GZH566" s="412"/>
      <c r="GZI566" s="412"/>
      <c r="GZJ566" s="412"/>
      <c r="GZK566" s="412"/>
      <c r="GZL566" s="412"/>
      <c r="GZM566" s="412"/>
      <c r="GZN566" s="413"/>
      <c r="GZO566" s="413"/>
      <c r="GZP566" s="413"/>
      <c r="GZQ566" s="413"/>
      <c r="GZR566" s="413"/>
      <c r="GZS566" s="413"/>
      <c r="GZT566" s="413"/>
      <c r="GZU566" s="413"/>
      <c r="GZV566" s="413"/>
      <c r="GZW566" s="413"/>
      <c r="GZX566" s="413"/>
      <c r="GZY566" s="413"/>
      <c r="GZZ566" s="413"/>
      <c r="HAA566" s="413"/>
      <c r="HAB566" s="413"/>
      <c r="HAC566" s="413"/>
      <c r="HAD566" s="413"/>
      <c r="HAE566" s="413"/>
      <c r="HAF566" s="413"/>
      <c r="HAG566" s="413"/>
      <c r="HAH566" s="413"/>
      <c r="HAI566" s="413"/>
      <c r="HAJ566" s="413"/>
      <c r="HAK566" s="413"/>
      <c r="HAL566" s="414"/>
      <c r="HAM566" s="414"/>
      <c r="HAN566" s="414"/>
      <c r="HAO566" s="414"/>
      <c r="HAP566" s="414"/>
      <c r="HAQ566" s="413"/>
      <c r="HAR566" s="413"/>
      <c r="HAS566" s="414"/>
      <c r="HAT566" s="414"/>
      <c r="HAU566" s="413"/>
      <c r="HAV566" s="413"/>
      <c r="HAW566" s="414"/>
      <c r="HAX566" s="414"/>
      <c r="HAY566" s="413"/>
      <c r="HAZ566" s="413"/>
      <c r="HBA566" s="413"/>
      <c r="HBB566" s="413"/>
      <c r="HBC566" s="413"/>
      <c r="HBD566" s="413"/>
      <c r="HBE566" s="413"/>
      <c r="HBF566" s="414"/>
      <c r="HBG566" s="414"/>
      <c r="HBH566" s="413"/>
      <c r="HBI566" s="413"/>
      <c r="HBJ566" s="414"/>
      <c r="HBK566" s="414"/>
      <c r="HBL566" s="413"/>
      <c r="HBM566" s="413"/>
      <c r="HBN566" s="413"/>
      <c r="HBO566" s="413"/>
      <c r="HBP566" s="413"/>
      <c r="HBQ566" s="407"/>
      <c r="HBR566" s="439"/>
      <c r="HBS566" s="413"/>
      <c r="HBT566" s="413"/>
      <c r="HBU566" s="413"/>
      <c r="HBV566" s="413"/>
      <c r="HBW566" s="413"/>
      <c r="HBX566" s="413"/>
      <c r="HBY566" s="413"/>
      <c r="HBZ566" s="412"/>
      <c r="HCA566" s="412"/>
      <c r="HCB566" s="412"/>
      <c r="HCC566" s="412"/>
      <c r="HCD566" s="412"/>
      <c r="HCE566" s="412"/>
      <c r="HCF566" s="412"/>
      <c r="HCG566" s="412"/>
      <c r="HCH566" s="412"/>
      <c r="HCI566" s="412"/>
      <c r="HCJ566" s="412"/>
      <c r="HCK566" s="412"/>
      <c r="HCL566" s="412"/>
      <c r="HCM566" s="412"/>
      <c r="HCN566" s="412"/>
      <c r="HCO566" s="412"/>
      <c r="HCP566" s="412"/>
      <c r="HCQ566" s="412"/>
      <c r="HCR566" s="412"/>
      <c r="HCS566" s="412"/>
      <c r="HCT566" s="412"/>
      <c r="HCU566" s="412"/>
      <c r="HCV566" s="412"/>
      <c r="HCW566" s="412"/>
      <c r="HCX566" s="412"/>
      <c r="HCY566" s="412"/>
      <c r="HCZ566" s="412"/>
      <c r="HDA566" s="412"/>
      <c r="HDB566" s="412"/>
      <c r="HDC566" s="412"/>
      <c r="HDD566" s="412"/>
      <c r="HDE566" s="412"/>
      <c r="HDF566" s="412"/>
      <c r="HDG566" s="412"/>
      <c r="HDH566" s="412"/>
      <c r="HDI566" s="412"/>
      <c r="HDJ566" s="412"/>
      <c r="HDK566" s="412"/>
      <c r="HDL566" s="412"/>
      <c r="HDM566" s="412"/>
      <c r="HDN566" s="412"/>
      <c r="HDO566" s="412"/>
      <c r="HDP566" s="412"/>
      <c r="HDQ566" s="412"/>
      <c r="HDR566" s="413"/>
      <c r="HDS566" s="413"/>
      <c r="HDT566" s="413"/>
      <c r="HDU566" s="413"/>
      <c r="HDV566" s="413"/>
      <c r="HDW566" s="413"/>
      <c r="HDX566" s="413"/>
      <c r="HDY566" s="413"/>
      <c r="HDZ566" s="413"/>
      <c r="HEA566" s="413"/>
      <c r="HEB566" s="413"/>
      <c r="HEC566" s="413"/>
      <c r="HED566" s="413"/>
      <c r="HEE566" s="413"/>
      <c r="HEF566" s="413"/>
      <c r="HEG566" s="413"/>
      <c r="HEH566" s="413"/>
      <c r="HEI566" s="413"/>
      <c r="HEJ566" s="413"/>
      <c r="HEK566" s="413"/>
      <c r="HEL566" s="413"/>
      <c r="HEM566" s="413"/>
      <c r="HEN566" s="413"/>
      <c r="HEO566" s="413"/>
      <c r="HEP566" s="414"/>
      <c r="HEQ566" s="414"/>
      <c r="HER566" s="414"/>
      <c r="HES566" s="414"/>
      <c r="HET566" s="414"/>
      <c r="HEU566" s="413"/>
      <c r="HEV566" s="413"/>
      <c r="HEW566" s="414"/>
      <c r="HEX566" s="414"/>
      <c r="HEY566" s="413"/>
      <c r="HEZ566" s="413"/>
      <c r="HFA566" s="414"/>
      <c r="HFB566" s="414"/>
      <c r="HFC566" s="413"/>
      <c r="HFD566" s="413"/>
      <c r="HFE566" s="413"/>
      <c r="HFF566" s="413"/>
      <c r="HFG566" s="413"/>
      <c r="HFH566" s="413"/>
      <c r="HFI566" s="413"/>
      <c r="HFJ566" s="414"/>
      <c r="HFK566" s="414"/>
      <c r="HFL566" s="413"/>
      <c r="HFM566" s="413"/>
      <c r="HFN566" s="414"/>
      <c r="HFO566" s="414"/>
      <c r="HFP566" s="413"/>
      <c r="HFQ566" s="413"/>
      <c r="HFR566" s="413"/>
      <c r="HFS566" s="413"/>
      <c r="HFT566" s="413"/>
      <c r="HFU566" s="407"/>
      <c r="HFV566" s="439"/>
      <c r="HFW566" s="413"/>
      <c r="HFX566" s="413"/>
      <c r="HFY566" s="413"/>
      <c r="HFZ566" s="413"/>
      <c r="HGA566" s="413"/>
      <c r="HGB566" s="413"/>
      <c r="HGC566" s="413"/>
      <c r="HGD566" s="412"/>
      <c r="HGE566" s="412"/>
      <c r="HGF566" s="412"/>
      <c r="HGG566" s="412"/>
      <c r="HGH566" s="412"/>
      <c r="HGI566" s="412"/>
      <c r="HGJ566" s="412"/>
      <c r="HGK566" s="412"/>
      <c r="HGL566" s="412"/>
      <c r="HGM566" s="412"/>
      <c r="HGN566" s="412"/>
      <c r="HGO566" s="412"/>
      <c r="HGP566" s="412"/>
      <c r="HGQ566" s="412"/>
      <c r="HGR566" s="412"/>
      <c r="HGS566" s="412"/>
      <c r="HGT566" s="412"/>
      <c r="HGU566" s="412"/>
      <c r="HGV566" s="412"/>
      <c r="HGW566" s="412"/>
      <c r="HGX566" s="412"/>
      <c r="HGY566" s="412"/>
      <c r="HGZ566" s="412"/>
      <c r="HHA566" s="412"/>
      <c r="HHB566" s="412"/>
      <c r="HHC566" s="412"/>
      <c r="HHD566" s="412"/>
      <c r="HHE566" s="412"/>
      <c r="HHF566" s="412"/>
      <c r="HHG566" s="412"/>
      <c r="HHH566" s="412"/>
      <c r="HHI566" s="412"/>
      <c r="HHJ566" s="412"/>
      <c r="HHK566" s="412"/>
      <c r="HHL566" s="412"/>
      <c r="HHM566" s="412"/>
      <c r="HHN566" s="412"/>
      <c r="HHO566" s="412"/>
      <c r="HHP566" s="412"/>
      <c r="HHQ566" s="412"/>
      <c r="HHR566" s="412"/>
      <c r="HHS566" s="412"/>
      <c r="HHT566" s="412"/>
      <c r="HHU566" s="412"/>
      <c r="HHV566" s="413"/>
      <c r="HHW566" s="413"/>
      <c r="HHX566" s="413"/>
      <c r="HHY566" s="413"/>
      <c r="HHZ566" s="413"/>
      <c r="HIA566" s="413"/>
      <c r="HIB566" s="413"/>
      <c r="HIC566" s="413"/>
      <c r="HID566" s="413"/>
      <c r="HIE566" s="413"/>
      <c r="HIF566" s="413"/>
      <c r="HIG566" s="413"/>
      <c r="HIH566" s="413"/>
      <c r="HII566" s="413"/>
      <c r="HIJ566" s="413"/>
      <c r="HIK566" s="413"/>
      <c r="HIL566" s="413"/>
      <c r="HIM566" s="413"/>
      <c r="HIN566" s="413"/>
      <c r="HIO566" s="413"/>
      <c r="HIP566" s="413"/>
      <c r="HIQ566" s="413"/>
      <c r="HIR566" s="413"/>
      <c r="HIS566" s="413"/>
      <c r="HIT566" s="414"/>
      <c r="HIU566" s="414"/>
      <c r="HIV566" s="414"/>
      <c r="HIW566" s="414"/>
      <c r="HIX566" s="414"/>
      <c r="HIY566" s="413"/>
      <c r="HIZ566" s="413"/>
      <c r="HJA566" s="414"/>
      <c r="HJB566" s="414"/>
      <c r="HJC566" s="413"/>
      <c r="HJD566" s="413"/>
      <c r="HJE566" s="414"/>
      <c r="HJF566" s="414"/>
      <c r="HJG566" s="413"/>
      <c r="HJH566" s="413"/>
      <c r="HJI566" s="413"/>
      <c r="HJJ566" s="413"/>
      <c r="HJK566" s="413"/>
      <c r="HJL566" s="413"/>
      <c r="HJM566" s="413"/>
      <c r="HJN566" s="414"/>
      <c r="HJO566" s="414"/>
      <c r="HJP566" s="413"/>
      <c r="HJQ566" s="413"/>
      <c r="HJR566" s="414"/>
      <c r="HJS566" s="414"/>
      <c r="HJT566" s="413"/>
      <c r="HJU566" s="413"/>
      <c r="HJV566" s="413"/>
      <c r="HJW566" s="413"/>
      <c r="HJX566" s="413"/>
      <c r="HJY566" s="407"/>
      <c r="HJZ566" s="439"/>
      <c r="HKA566" s="413"/>
      <c r="HKB566" s="413"/>
      <c r="HKC566" s="413"/>
      <c r="HKD566" s="413"/>
      <c r="HKE566" s="413"/>
      <c r="HKF566" s="413"/>
      <c r="HKG566" s="413"/>
      <c r="HKH566" s="412"/>
      <c r="HKI566" s="412"/>
      <c r="HKJ566" s="412"/>
      <c r="HKK566" s="412"/>
      <c r="HKL566" s="412"/>
      <c r="HKM566" s="412"/>
      <c r="HKN566" s="412"/>
      <c r="HKO566" s="412"/>
      <c r="HKP566" s="412"/>
      <c r="HKQ566" s="412"/>
      <c r="HKR566" s="412"/>
      <c r="HKS566" s="412"/>
      <c r="HKT566" s="412"/>
      <c r="HKU566" s="412"/>
      <c r="HKV566" s="412"/>
      <c r="HKW566" s="412"/>
      <c r="HKX566" s="412"/>
      <c r="HKY566" s="412"/>
      <c r="HKZ566" s="412"/>
      <c r="HLA566" s="412"/>
      <c r="HLB566" s="412"/>
      <c r="HLC566" s="412"/>
      <c r="HLD566" s="412"/>
      <c r="HLE566" s="412"/>
      <c r="HLF566" s="412"/>
      <c r="HLG566" s="412"/>
      <c r="HLH566" s="412"/>
      <c r="HLI566" s="412"/>
      <c r="HLJ566" s="412"/>
      <c r="HLK566" s="412"/>
      <c r="HLL566" s="412"/>
      <c r="HLM566" s="412"/>
      <c r="HLN566" s="412"/>
      <c r="HLO566" s="412"/>
      <c r="HLP566" s="412"/>
      <c r="HLQ566" s="412"/>
      <c r="HLR566" s="412"/>
      <c r="HLS566" s="412"/>
      <c r="HLT566" s="412"/>
      <c r="HLU566" s="412"/>
      <c r="HLV566" s="412"/>
      <c r="HLW566" s="412"/>
      <c r="HLX566" s="412"/>
      <c r="HLY566" s="412"/>
      <c r="HLZ566" s="413"/>
      <c r="HMA566" s="413"/>
      <c r="HMB566" s="413"/>
      <c r="HMC566" s="413"/>
      <c r="HMD566" s="413"/>
      <c r="HME566" s="413"/>
      <c r="HMF566" s="413"/>
      <c r="HMG566" s="413"/>
      <c r="HMH566" s="413"/>
      <c r="HMI566" s="413"/>
      <c r="HMJ566" s="413"/>
      <c r="HMK566" s="413"/>
      <c r="HML566" s="413"/>
      <c r="HMM566" s="413"/>
      <c r="HMN566" s="413"/>
      <c r="HMO566" s="413"/>
      <c r="HMP566" s="413"/>
      <c r="HMQ566" s="413"/>
      <c r="HMR566" s="413"/>
      <c r="HMS566" s="413"/>
      <c r="HMT566" s="413"/>
      <c r="HMU566" s="413"/>
      <c r="HMV566" s="413"/>
      <c r="HMW566" s="413"/>
      <c r="HMX566" s="414"/>
      <c r="HMY566" s="414"/>
      <c r="HMZ566" s="414"/>
      <c r="HNA566" s="414"/>
      <c r="HNB566" s="414"/>
      <c r="HNC566" s="413"/>
      <c r="HND566" s="413"/>
      <c r="HNE566" s="414"/>
      <c r="HNF566" s="414"/>
      <c r="HNG566" s="413"/>
      <c r="HNH566" s="413"/>
      <c r="HNI566" s="414"/>
      <c r="HNJ566" s="414"/>
      <c r="HNK566" s="413"/>
      <c r="HNL566" s="413"/>
      <c r="HNM566" s="413"/>
      <c r="HNN566" s="413"/>
      <c r="HNO566" s="413"/>
      <c r="HNP566" s="413"/>
      <c r="HNQ566" s="413"/>
      <c r="HNR566" s="414"/>
      <c r="HNS566" s="414"/>
      <c r="HNT566" s="413"/>
      <c r="HNU566" s="413"/>
      <c r="HNV566" s="414"/>
      <c r="HNW566" s="414"/>
      <c r="HNX566" s="413"/>
      <c r="HNY566" s="413"/>
      <c r="HNZ566" s="413"/>
      <c r="HOA566" s="413"/>
      <c r="HOB566" s="413"/>
      <c r="HOC566" s="407"/>
      <c r="HOD566" s="439"/>
      <c r="HOE566" s="413"/>
      <c r="HOF566" s="413"/>
      <c r="HOG566" s="413"/>
      <c r="HOH566" s="413"/>
      <c r="HOI566" s="413"/>
      <c r="HOJ566" s="413"/>
      <c r="HOK566" s="413"/>
      <c r="HOL566" s="412"/>
      <c r="HOM566" s="412"/>
      <c r="HON566" s="412"/>
      <c r="HOO566" s="412"/>
      <c r="HOP566" s="412"/>
      <c r="HOQ566" s="412"/>
      <c r="HOR566" s="412"/>
      <c r="HOS566" s="412"/>
      <c r="HOT566" s="412"/>
      <c r="HOU566" s="412"/>
      <c r="HOV566" s="412"/>
      <c r="HOW566" s="412"/>
      <c r="HOX566" s="412"/>
      <c r="HOY566" s="412"/>
      <c r="HOZ566" s="412"/>
      <c r="HPA566" s="412"/>
      <c r="HPB566" s="412"/>
      <c r="HPC566" s="412"/>
      <c r="HPD566" s="412"/>
      <c r="HPE566" s="412"/>
      <c r="HPF566" s="412"/>
      <c r="HPG566" s="412"/>
      <c r="HPH566" s="412"/>
      <c r="HPI566" s="412"/>
      <c r="HPJ566" s="412"/>
      <c r="HPK566" s="412"/>
      <c r="HPL566" s="412"/>
      <c r="HPM566" s="412"/>
      <c r="HPN566" s="412"/>
      <c r="HPO566" s="412"/>
      <c r="HPP566" s="412"/>
      <c r="HPQ566" s="412"/>
      <c r="HPR566" s="412"/>
      <c r="HPS566" s="412"/>
      <c r="HPT566" s="412"/>
      <c r="HPU566" s="412"/>
      <c r="HPV566" s="412"/>
      <c r="HPW566" s="412"/>
      <c r="HPX566" s="412"/>
      <c r="HPY566" s="412"/>
      <c r="HPZ566" s="412"/>
      <c r="HQA566" s="412"/>
      <c r="HQB566" s="412"/>
      <c r="HQC566" s="412"/>
      <c r="HQD566" s="413"/>
      <c r="HQE566" s="413"/>
      <c r="HQF566" s="413"/>
      <c r="HQG566" s="413"/>
      <c r="HQH566" s="413"/>
      <c r="HQI566" s="413"/>
      <c r="HQJ566" s="413"/>
      <c r="HQK566" s="413"/>
      <c r="HQL566" s="413"/>
      <c r="HQM566" s="413"/>
      <c r="HQN566" s="413"/>
      <c r="HQO566" s="413"/>
      <c r="HQP566" s="413"/>
      <c r="HQQ566" s="413"/>
      <c r="HQR566" s="413"/>
      <c r="HQS566" s="413"/>
      <c r="HQT566" s="413"/>
      <c r="HQU566" s="413"/>
      <c r="HQV566" s="413"/>
      <c r="HQW566" s="413"/>
      <c r="HQX566" s="413"/>
      <c r="HQY566" s="413"/>
      <c r="HQZ566" s="413"/>
      <c r="HRA566" s="413"/>
      <c r="HRB566" s="414"/>
      <c r="HRC566" s="414"/>
      <c r="HRD566" s="414"/>
      <c r="HRE566" s="414"/>
      <c r="HRF566" s="414"/>
      <c r="HRG566" s="413"/>
      <c r="HRH566" s="413"/>
      <c r="HRI566" s="414"/>
      <c r="HRJ566" s="414"/>
      <c r="HRK566" s="413"/>
      <c r="HRL566" s="413"/>
      <c r="HRM566" s="414"/>
      <c r="HRN566" s="414"/>
      <c r="HRO566" s="413"/>
      <c r="HRP566" s="413"/>
      <c r="HRQ566" s="413"/>
      <c r="HRR566" s="413"/>
      <c r="HRS566" s="413"/>
      <c r="HRT566" s="413"/>
      <c r="HRU566" s="413"/>
      <c r="HRV566" s="414"/>
      <c r="HRW566" s="414"/>
      <c r="HRX566" s="413"/>
      <c r="HRY566" s="413"/>
      <c r="HRZ566" s="414"/>
      <c r="HSA566" s="414"/>
      <c r="HSB566" s="413"/>
      <c r="HSC566" s="413"/>
      <c r="HSD566" s="413"/>
      <c r="HSE566" s="413"/>
      <c r="HSF566" s="413"/>
      <c r="HSG566" s="407"/>
      <c r="HSH566" s="439"/>
      <c r="HSI566" s="413"/>
      <c r="HSJ566" s="413"/>
      <c r="HSK566" s="413"/>
      <c r="HSL566" s="413"/>
      <c r="HSM566" s="413"/>
      <c r="HSN566" s="413"/>
      <c r="HSO566" s="413"/>
      <c r="HSP566" s="412"/>
      <c r="HSQ566" s="412"/>
      <c r="HSR566" s="412"/>
      <c r="HSS566" s="412"/>
      <c r="HST566" s="412"/>
      <c r="HSU566" s="412"/>
      <c r="HSV566" s="412"/>
      <c r="HSW566" s="412"/>
      <c r="HSX566" s="412"/>
      <c r="HSY566" s="412"/>
      <c r="HSZ566" s="412"/>
      <c r="HTA566" s="412"/>
      <c r="HTB566" s="412"/>
      <c r="HTC566" s="412"/>
      <c r="HTD566" s="412"/>
      <c r="HTE566" s="412"/>
      <c r="HTF566" s="412"/>
      <c r="HTG566" s="412"/>
      <c r="HTH566" s="412"/>
      <c r="HTI566" s="412"/>
      <c r="HTJ566" s="412"/>
      <c r="HTK566" s="412"/>
      <c r="HTL566" s="412"/>
      <c r="HTM566" s="412"/>
      <c r="HTN566" s="412"/>
      <c r="HTO566" s="412"/>
      <c r="HTP566" s="412"/>
      <c r="HTQ566" s="412"/>
      <c r="HTR566" s="412"/>
      <c r="HTS566" s="412"/>
      <c r="HTT566" s="412"/>
      <c r="HTU566" s="412"/>
      <c r="HTV566" s="412"/>
      <c r="HTW566" s="412"/>
      <c r="HTX566" s="412"/>
      <c r="HTY566" s="412"/>
      <c r="HTZ566" s="412"/>
      <c r="HUA566" s="412"/>
      <c r="HUB566" s="412"/>
      <c r="HUC566" s="412"/>
      <c r="HUD566" s="412"/>
      <c r="HUE566" s="412"/>
      <c r="HUF566" s="412"/>
      <c r="HUG566" s="412"/>
      <c r="HUH566" s="413"/>
      <c r="HUI566" s="413"/>
      <c r="HUJ566" s="413"/>
      <c r="HUK566" s="413"/>
      <c r="HUL566" s="413"/>
      <c r="HUM566" s="413"/>
      <c r="HUN566" s="413"/>
      <c r="HUO566" s="413"/>
      <c r="HUP566" s="413"/>
      <c r="HUQ566" s="413"/>
      <c r="HUR566" s="413"/>
      <c r="HUS566" s="413"/>
      <c r="HUT566" s="413"/>
      <c r="HUU566" s="413"/>
      <c r="HUV566" s="413"/>
      <c r="HUW566" s="413"/>
      <c r="HUX566" s="413"/>
      <c r="HUY566" s="413"/>
      <c r="HUZ566" s="413"/>
      <c r="HVA566" s="413"/>
      <c r="HVB566" s="413"/>
      <c r="HVC566" s="413"/>
      <c r="HVD566" s="413"/>
      <c r="HVE566" s="413"/>
      <c r="HVF566" s="414"/>
      <c r="HVG566" s="414"/>
      <c r="HVH566" s="414"/>
      <c r="HVI566" s="414"/>
      <c r="HVJ566" s="414"/>
      <c r="HVK566" s="413"/>
      <c r="HVL566" s="413"/>
      <c r="HVM566" s="414"/>
      <c r="HVN566" s="414"/>
      <c r="HVO566" s="413"/>
      <c r="HVP566" s="413"/>
      <c r="HVQ566" s="414"/>
      <c r="HVR566" s="414"/>
      <c r="HVS566" s="413"/>
      <c r="HVT566" s="413"/>
      <c r="HVU566" s="413"/>
      <c r="HVV566" s="413"/>
      <c r="HVW566" s="413"/>
      <c r="HVX566" s="413"/>
      <c r="HVY566" s="413"/>
      <c r="HVZ566" s="414"/>
      <c r="HWA566" s="414"/>
      <c r="HWB566" s="413"/>
      <c r="HWC566" s="413"/>
      <c r="HWD566" s="414"/>
      <c r="HWE566" s="414"/>
      <c r="HWF566" s="413"/>
      <c r="HWG566" s="413"/>
      <c r="HWH566" s="413"/>
      <c r="HWI566" s="413"/>
      <c r="HWJ566" s="413"/>
      <c r="HWK566" s="407"/>
      <c r="HWL566" s="439"/>
      <c r="HWM566" s="413"/>
      <c r="HWN566" s="413"/>
      <c r="HWO566" s="413"/>
      <c r="HWP566" s="413"/>
      <c r="HWQ566" s="413"/>
      <c r="HWR566" s="413"/>
      <c r="HWS566" s="413"/>
      <c r="HWT566" s="412"/>
      <c r="HWU566" s="412"/>
      <c r="HWV566" s="412"/>
      <c r="HWW566" s="412"/>
      <c r="HWX566" s="412"/>
      <c r="HWY566" s="412"/>
      <c r="HWZ566" s="412"/>
      <c r="HXA566" s="412"/>
      <c r="HXB566" s="412"/>
      <c r="HXC566" s="412"/>
      <c r="HXD566" s="412"/>
      <c r="HXE566" s="412"/>
      <c r="HXF566" s="412"/>
      <c r="HXG566" s="412"/>
      <c r="HXH566" s="412"/>
      <c r="HXI566" s="412"/>
      <c r="HXJ566" s="412"/>
      <c r="HXK566" s="412"/>
      <c r="HXL566" s="412"/>
      <c r="HXM566" s="412"/>
      <c r="HXN566" s="412"/>
      <c r="HXO566" s="412"/>
      <c r="HXP566" s="412"/>
      <c r="HXQ566" s="412"/>
      <c r="HXR566" s="412"/>
      <c r="HXS566" s="412"/>
      <c r="HXT566" s="412"/>
      <c r="HXU566" s="412"/>
      <c r="HXV566" s="412"/>
      <c r="HXW566" s="412"/>
      <c r="HXX566" s="412"/>
      <c r="HXY566" s="412"/>
      <c r="HXZ566" s="412"/>
      <c r="HYA566" s="412"/>
      <c r="HYB566" s="412"/>
      <c r="HYC566" s="412"/>
      <c r="HYD566" s="412"/>
      <c r="HYE566" s="412"/>
      <c r="HYF566" s="412"/>
      <c r="HYG566" s="412"/>
      <c r="HYH566" s="412"/>
      <c r="HYI566" s="412"/>
      <c r="HYJ566" s="412"/>
      <c r="HYK566" s="412"/>
      <c r="HYL566" s="413"/>
      <c r="HYM566" s="413"/>
      <c r="HYN566" s="413"/>
      <c r="HYO566" s="413"/>
      <c r="HYP566" s="413"/>
      <c r="HYQ566" s="413"/>
      <c r="HYR566" s="413"/>
      <c r="HYS566" s="413"/>
      <c r="HYT566" s="413"/>
      <c r="HYU566" s="413"/>
      <c r="HYV566" s="413"/>
      <c r="HYW566" s="413"/>
      <c r="HYX566" s="413"/>
      <c r="HYY566" s="413"/>
      <c r="HYZ566" s="413"/>
      <c r="HZA566" s="413"/>
      <c r="HZB566" s="413"/>
      <c r="HZC566" s="413"/>
      <c r="HZD566" s="413"/>
      <c r="HZE566" s="413"/>
      <c r="HZF566" s="413"/>
      <c r="HZG566" s="413"/>
      <c r="HZH566" s="413"/>
      <c r="HZI566" s="413"/>
      <c r="HZJ566" s="414"/>
      <c r="HZK566" s="414"/>
      <c r="HZL566" s="414"/>
      <c r="HZM566" s="414"/>
      <c r="HZN566" s="414"/>
      <c r="HZO566" s="413"/>
      <c r="HZP566" s="413"/>
      <c r="HZQ566" s="414"/>
      <c r="HZR566" s="414"/>
      <c r="HZS566" s="413"/>
      <c r="HZT566" s="413"/>
      <c r="HZU566" s="414"/>
      <c r="HZV566" s="414"/>
      <c r="HZW566" s="413"/>
      <c r="HZX566" s="413"/>
      <c r="HZY566" s="413"/>
      <c r="HZZ566" s="413"/>
      <c r="IAA566" s="413"/>
      <c r="IAB566" s="413"/>
      <c r="IAC566" s="413"/>
      <c r="IAD566" s="414"/>
      <c r="IAE566" s="414"/>
      <c r="IAF566" s="413"/>
      <c r="IAG566" s="413"/>
      <c r="IAH566" s="414"/>
      <c r="IAI566" s="414"/>
      <c r="IAJ566" s="413"/>
      <c r="IAK566" s="413"/>
      <c r="IAL566" s="413"/>
      <c r="IAM566" s="413"/>
      <c r="IAN566" s="413"/>
      <c r="IAO566" s="407"/>
      <c r="IAP566" s="439"/>
      <c r="IAQ566" s="413"/>
      <c r="IAR566" s="413"/>
      <c r="IAS566" s="413"/>
      <c r="IAT566" s="413"/>
      <c r="IAU566" s="413"/>
      <c r="IAV566" s="413"/>
      <c r="IAW566" s="413"/>
      <c r="IAX566" s="412"/>
      <c r="IAY566" s="412"/>
      <c r="IAZ566" s="412"/>
      <c r="IBA566" s="412"/>
      <c r="IBB566" s="412"/>
      <c r="IBC566" s="412"/>
      <c r="IBD566" s="412"/>
      <c r="IBE566" s="412"/>
      <c r="IBF566" s="412"/>
      <c r="IBG566" s="412"/>
      <c r="IBH566" s="412"/>
      <c r="IBI566" s="412"/>
      <c r="IBJ566" s="412"/>
      <c r="IBK566" s="412"/>
      <c r="IBL566" s="412"/>
      <c r="IBM566" s="412"/>
      <c r="IBN566" s="412"/>
      <c r="IBO566" s="412"/>
      <c r="IBP566" s="412"/>
      <c r="IBQ566" s="412"/>
      <c r="IBR566" s="412"/>
      <c r="IBS566" s="412"/>
      <c r="IBT566" s="412"/>
      <c r="IBU566" s="412"/>
      <c r="IBV566" s="412"/>
      <c r="IBW566" s="412"/>
      <c r="IBX566" s="412"/>
      <c r="IBY566" s="412"/>
      <c r="IBZ566" s="412"/>
      <c r="ICA566" s="412"/>
      <c r="ICB566" s="412"/>
      <c r="ICC566" s="412"/>
      <c r="ICD566" s="412"/>
      <c r="ICE566" s="412"/>
      <c r="ICF566" s="412"/>
      <c r="ICG566" s="412"/>
      <c r="ICH566" s="412"/>
      <c r="ICI566" s="412"/>
      <c r="ICJ566" s="412"/>
      <c r="ICK566" s="412"/>
      <c r="ICL566" s="412"/>
      <c r="ICM566" s="412"/>
      <c r="ICN566" s="412"/>
      <c r="ICO566" s="412"/>
      <c r="ICP566" s="413"/>
      <c r="ICQ566" s="413"/>
      <c r="ICR566" s="413"/>
      <c r="ICS566" s="413"/>
      <c r="ICT566" s="413"/>
      <c r="ICU566" s="413"/>
      <c r="ICV566" s="413"/>
      <c r="ICW566" s="413"/>
      <c r="ICX566" s="413"/>
      <c r="ICY566" s="413"/>
      <c r="ICZ566" s="413"/>
      <c r="IDA566" s="413"/>
      <c r="IDB566" s="413"/>
      <c r="IDC566" s="413"/>
      <c r="IDD566" s="413"/>
      <c r="IDE566" s="413"/>
      <c r="IDF566" s="413"/>
      <c r="IDG566" s="413"/>
      <c r="IDH566" s="413"/>
      <c r="IDI566" s="413"/>
      <c r="IDJ566" s="413"/>
      <c r="IDK566" s="413"/>
      <c r="IDL566" s="413"/>
      <c r="IDM566" s="413"/>
      <c r="IDN566" s="414"/>
      <c r="IDO566" s="414"/>
      <c r="IDP566" s="414"/>
      <c r="IDQ566" s="414"/>
      <c r="IDR566" s="414"/>
      <c r="IDS566" s="413"/>
      <c r="IDT566" s="413"/>
      <c r="IDU566" s="414"/>
      <c r="IDV566" s="414"/>
      <c r="IDW566" s="413"/>
      <c r="IDX566" s="413"/>
      <c r="IDY566" s="414"/>
      <c r="IDZ566" s="414"/>
      <c r="IEA566" s="413"/>
      <c r="IEB566" s="413"/>
      <c r="IEC566" s="413"/>
      <c r="IED566" s="413"/>
      <c r="IEE566" s="413"/>
      <c r="IEF566" s="413"/>
      <c r="IEG566" s="413"/>
      <c r="IEH566" s="414"/>
      <c r="IEI566" s="414"/>
      <c r="IEJ566" s="413"/>
      <c r="IEK566" s="413"/>
      <c r="IEL566" s="414"/>
      <c r="IEM566" s="414"/>
      <c r="IEN566" s="413"/>
      <c r="IEO566" s="413"/>
      <c r="IEP566" s="413"/>
      <c r="IEQ566" s="413"/>
      <c r="IER566" s="413"/>
      <c r="IES566" s="407"/>
      <c r="IET566" s="439"/>
      <c r="IEU566" s="413"/>
      <c r="IEV566" s="413"/>
      <c r="IEW566" s="413"/>
      <c r="IEX566" s="413"/>
      <c r="IEY566" s="413"/>
      <c r="IEZ566" s="413"/>
      <c r="IFA566" s="413"/>
      <c r="IFB566" s="412"/>
      <c r="IFC566" s="412"/>
      <c r="IFD566" s="412"/>
      <c r="IFE566" s="412"/>
      <c r="IFF566" s="412"/>
      <c r="IFG566" s="412"/>
      <c r="IFH566" s="412"/>
      <c r="IFI566" s="412"/>
      <c r="IFJ566" s="412"/>
      <c r="IFK566" s="412"/>
      <c r="IFL566" s="412"/>
      <c r="IFM566" s="412"/>
      <c r="IFN566" s="412"/>
      <c r="IFO566" s="412"/>
      <c r="IFP566" s="412"/>
      <c r="IFQ566" s="412"/>
      <c r="IFR566" s="412"/>
      <c r="IFS566" s="412"/>
      <c r="IFT566" s="412"/>
      <c r="IFU566" s="412"/>
      <c r="IFV566" s="412"/>
      <c r="IFW566" s="412"/>
      <c r="IFX566" s="412"/>
      <c r="IFY566" s="412"/>
      <c r="IFZ566" s="412"/>
      <c r="IGA566" s="412"/>
      <c r="IGB566" s="412"/>
      <c r="IGC566" s="412"/>
      <c r="IGD566" s="412"/>
      <c r="IGE566" s="412"/>
      <c r="IGF566" s="412"/>
      <c r="IGG566" s="412"/>
      <c r="IGH566" s="412"/>
      <c r="IGI566" s="412"/>
      <c r="IGJ566" s="412"/>
      <c r="IGK566" s="412"/>
      <c r="IGL566" s="412"/>
      <c r="IGM566" s="412"/>
      <c r="IGN566" s="412"/>
      <c r="IGO566" s="412"/>
      <c r="IGP566" s="412"/>
      <c r="IGQ566" s="412"/>
      <c r="IGR566" s="412"/>
      <c r="IGS566" s="412"/>
      <c r="IGT566" s="413"/>
      <c r="IGU566" s="413"/>
      <c r="IGV566" s="413"/>
      <c r="IGW566" s="413"/>
      <c r="IGX566" s="413"/>
      <c r="IGY566" s="413"/>
      <c r="IGZ566" s="413"/>
      <c r="IHA566" s="413"/>
      <c r="IHB566" s="413"/>
      <c r="IHC566" s="413"/>
      <c r="IHD566" s="413"/>
      <c r="IHE566" s="413"/>
      <c r="IHF566" s="413"/>
      <c r="IHG566" s="413"/>
      <c r="IHH566" s="413"/>
      <c r="IHI566" s="413"/>
      <c r="IHJ566" s="413"/>
      <c r="IHK566" s="413"/>
      <c r="IHL566" s="413"/>
      <c r="IHM566" s="413"/>
      <c r="IHN566" s="413"/>
      <c r="IHO566" s="413"/>
      <c r="IHP566" s="413"/>
      <c r="IHQ566" s="413"/>
      <c r="IHR566" s="414"/>
      <c r="IHS566" s="414"/>
      <c r="IHT566" s="414"/>
      <c r="IHU566" s="414"/>
      <c r="IHV566" s="414"/>
      <c r="IHW566" s="413"/>
      <c r="IHX566" s="413"/>
      <c r="IHY566" s="414"/>
      <c r="IHZ566" s="414"/>
      <c r="IIA566" s="413"/>
      <c r="IIB566" s="413"/>
      <c r="IIC566" s="414"/>
      <c r="IID566" s="414"/>
      <c r="IIE566" s="413"/>
      <c r="IIF566" s="413"/>
      <c r="IIG566" s="413"/>
      <c r="IIH566" s="413"/>
      <c r="III566" s="413"/>
      <c r="IIJ566" s="413"/>
      <c r="IIK566" s="413"/>
      <c r="IIL566" s="414"/>
      <c r="IIM566" s="414"/>
      <c r="IIN566" s="413"/>
      <c r="IIO566" s="413"/>
      <c r="IIP566" s="414"/>
      <c r="IIQ566" s="414"/>
      <c r="IIR566" s="413"/>
      <c r="IIS566" s="413"/>
      <c r="IIT566" s="413"/>
      <c r="IIU566" s="413"/>
      <c r="IIV566" s="413"/>
      <c r="IIW566" s="407"/>
      <c r="IIX566" s="439"/>
      <c r="IIY566" s="413"/>
      <c r="IIZ566" s="413"/>
      <c r="IJA566" s="413"/>
      <c r="IJB566" s="413"/>
      <c r="IJC566" s="413"/>
      <c r="IJD566" s="413"/>
      <c r="IJE566" s="413"/>
      <c r="IJF566" s="412"/>
      <c r="IJG566" s="412"/>
      <c r="IJH566" s="412"/>
      <c r="IJI566" s="412"/>
      <c r="IJJ566" s="412"/>
      <c r="IJK566" s="412"/>
      <c r="IJL566" s="412"/>
      <c r="IJM566" s="412"/>
      <c r="IJN566" s="412"/>
      <c r="IJO566" s="412"/>
      <c r="IJP566" s="412"/>
      <c r="IJQ566" s="412"/>
      <c r="IJR566" s="412"/>
      <c r="IJS566" s="412"/>
      <c r="IJT566" s="412"/>
      <c r="IJU566" s="412"/>
      <c r="IJV566" s="412"/>
      <c r="IJW566" s="412"/>
      <c r="IJX566" s="412"/>
      <c r="IJY566" s="412"/>
      <c r="IJZ566" s="412"/>
      <c r="IKA566" s="412"/>
      <c r="IKB566" s="412"/>
      <c r="IKC566" s="412"/>
      <c r="IKD566" s="412"/>
      <c r="IKE566" s="412"/>
      <c r="IKF566" s="412"/>
      <c r="IKG566" s="412"/>
      <c r="IKH566" s="412"/>
      <c r="IKI566" s="412"/>
      <c r="IKJ566" s="412"/>
      <c r="IKK566" s="412"/>
      <c r="IKL566" s="412"/>
      <c r="IKM566" s="412"/>
      <c r="IKN566" s="412"/>
      <c r="IKO566" s="412"/>
      <c r="IKP566" s="412"/>
      <c r="IKQ566" s="412"/>
      <c r="IKR566" s="412"/>
      <c r="IKS566" s="412"/>
      <c r="IKT566" s="412"/>
      <c r="IKU566" s="412"/>
      <c r="IKV566" s="412"/>
      <c r="IKW566" s="412"/>
      <c r="IKX566" s="413"/>
      <c r="IKY566" s="413"/>
      <c r="IKZ566" s="413"/>
      <c r="ILA566" s="413"/>
      <c r="ILB566" s="413"/>
      <c r="ILC566" s="413"/>
      <c r="ILD566" s="413"/>
      <c r="ILE566" s="413"/>
      <c r="ILF566" s="413"/>
      <c r="ILG566" s="413"/>
      <c r="ILH566" s="413"/>
      <c r="ILI566" s="413"/>
      <c r="ILJ566" s="413"/>
      <c r="ILK566" s="413"/>
      <c r="ILL566" s="413"/>
      <c r="ILM566" s="413"/>
      <c r="ILN566" s="413"/>
      <c r="ILO566" s="413"/>
      <c r="ILP566" s="413"/>
      <c r="ILQ566" s="413"/>
      <c r="ILR566" s="413"/>
      <c r="ILS566" s="413"/>
      <c r="ILT566" s="413"/>
      <c r="ILU566" s="413"/>
      <c r="ILV566" s="414"/>
      <c r="ILW566" s="414"/>
      <c r="ILX566" s="414"/>
      <c r="ILY566" s="414"/>
      <c r="ILZ566" s="414"/>
      <c r="IMA566" s="413"/>
      <c r="IMB566" s="413"/>
      <c r="IMC566" s="414"/>
      <c r="IMD566" s="414"/>
      <c r="IME566" s="413"/>
      <c r="IMF566" s="413"/>
      <c r="IMG566" s="414"/>
      <c r="IMH566" s="414"/>
      <c r="IMI566" s="413"/>
      <c r="IMJ566" s="413"/>
      <c r="IMK566" s="413"/>
      <c r="IML566" s="413"/>
      <c r="IMM566" s="413"/>
      <c r="IMN566" s="413"/>
      <c r="IMO566" s="413"/>
      <c r="IMP566" s="414"/>
      <c r="IMQ566" s="414"/>
      <c r="IMR566" s="413"/>
      <c r="IMS566" s="413"/>
      <c r="IMT566" s="414"/>
      <c r="IMU566" s="414"/>
      <c r="IMV566" s="413"/>
      <c r="IMW566" s="413"/>
      <c r="IMX566" s="413"/>
      <c r="IMY566" s="413"/>
      <c r="IMZ566" s="413"/>
      <c r="INA566" s="407"/>
      <c r="INB566" s="439"/>
      <c r="INC566" s="413"/>
      <c r="IND566" s="413"/>
      <c r="INE566" s="413"/>
      <c r="INF566" s="413"/>
      <c r="ING566" s="413"/>
      <c r="INH566" s="413"/>
      <c r="INI566" s="413"/>
      <c r="INJ566" s="412"/>
      <c r="INK566" s="412"/>
      <c r="INL566" s="412"/>
      <c r="INM566" s="412"/>
      <c r="INN566" s="412"/>
      <c r="INO566" s="412"/>
      <c r="INP566" s="412"/>
      <c r="INQ566" s="412"/>
      <c r="INR566" s="412"/>
      <c r="INS566" s="412"/>
      <c r="INT566" s="412"/>
      <c r="INU566" s="412"/>
      <c r="INV566" s="412"/>
      <c r="INW566" s="412"/>
      <c r="INX566" s="412"/>
      <c r="INY566" s="412"/>
      <c r="INZ566" s="412"/>
      <c r="IOA566" s="412"/>
      <c r="IOB566" s="412"/>
      <c r="IOC566" s="412"/>
      <c r="IOD566" s="412"/>
      <c r="IOE566" s="412"/>
      <c r="IOF566" s="412"/>
      <c r="IOG566" s="412"/>
      <c r="IOH566" s="412"/>
      <c r="IOI566" s="412"/>
      <c r="IOJ566" s="412"/>
      <c r="IOK566" s="412"/>
      <c r="IOL566" s="412"/>
      <c r="IOM566" s="412"/>
      <c r="ION566" s="412"/>
      <c r="IOO566" s="412"/>
      <c r="IOP566" s="412"/>
      <c r="IOQ566" s="412"/>
      <c r="IOR566" s="412"/>
      <c r="IOS566" s="412"/>
      <c r="IOT566" s="412"/>
      <c r="IOU566" s="412"/>
      <c r="IOV566" s="412"/>
      <c r="IOW566" s="412"/>
      <c r="IOX566" s="412"/>
      <c r="IOY566" s="412"/>
      <c r="IOZ566" s="412"/>
      <c r="IPA566" s="412"/>
      <c r="IPB566" s="413"/>
      <c r="IPC566" s="413"/>
      <c r="IPD566" s="413"/>
      <c r="IPE566" s="413"/>
      <c r="IPF566" s="413"/>
      <c r="IPG566" s="413"/>
      <c r="IPH566" s="413"/>
      <c r="IPI566" s="413"/>
      <c r="IPJ566" s="413"/>
      <c r="IPK566" s="413"/>
      <c r="IPL566" s="413"/>
      <c r="IPM566" s="413"/>
      <c r="IPN566" s="413"/>
      <c r="IPO566" s="413"/>
      <c r="IPP566" s="413"/>
      <c r="IPQ566" s="413"/>
      <c r="IPR566" s="413"/>
      <c r="IPS566" s="413"/>
      <c r="IPT566" s="413"/>
      <c r="IPU566" s="413"/>
      <c r="IPV566" s="413"/>
      <c r="IPW566" s="413"/>
      <c r="IPX566" s="413"/>
      <c r="IPY566" s="413"/>
      <c r="IPZ566" s="414"/>
      <c r="IQA566" s="414"/>
      <c r="IQB566" s="414"/>
      <c r="IQC566" s="414"/>
      <c r="IQD566" s="414"/>
      <c r="IQE566" s="413"/>
      <c r="IQF566" s="413"/>
      <c r="IQG566" s="414"/>
      <c r="IQH566" s="414"/>
      <c r="IQI566" s="413"/>
      <c r="IQJ566" s="413"/>
      <c r="IQK566" s="414"/>
      <c r="IQL566" s="414"/>
      <c r="IQM566" s="413"/>
      <c r="IQN566" s="413"/>
      <c r="IQO566" s="413"/>
      <c r="IQP566" s="413"/>
      <c r="IQQ566" s="413"/>
      <c r="IQR566" s="413"/>
      <c r="IQS566" s="413"/>
      <c r="IQT566" s="414"/>
      <c r="IQU566" s="414"/>
      <c r="IQV566" s="413"/>
      <c r="IQW566" s="413"/>
      <c r="IQX566" s="414"/>
      <c r="IQY566" s="414"/>
      <c r="IQZ566" s="413"/>
      <c r="IRA566" s="413"/>
      <c r="IRB566" s="413"/>
      <c r="IRC566" s="413"/>
      <c r="IRD566" s="413"/>
      <c r="IRE566" s="407"/>
      <c r="IRF566" s="439"/>
      <c r="IRG566" s="413"/>
      <c r="IRH566" s="413"/>
      <c r="IRI566" s="413"/>
      <c r="IRJ566" s="413"/>
      <c r="IRK566" s="413"/>
      <c r="IRL566" s="413"/>
      <c r="IRM566" s="413"/>
      <c r="IRN566" s="412"/>
      <c r="IRO566" s="412"/>
      <c r="IRP566" s="412"/>
      <c r="IRQ566" s="412"/>
      <c r="IRR566" s="412"/>
      <c r="IRS566" s="412"/>
      <c r="IRT566" s="412"/>
      <c r="IRU566" s="412"/>
      <c r="IRV566" s="412"/>
      <c r="IRW566" s="412"/>
      <c r="IRX566" s="412"/>
      <c r="IRY566" s="412"/>
      <c r="IRZ566" s="412"/>
      <c r="ISA566" s="412"/>
      <c r="ISB566" s="412"/>
      <c r="ISC566" s="412"/>
      <c r="ISD566" s="412"/>
      <c r="ISE566" s="412"/>
      <c r="ISF566" s="412"/>
      <c r="ISG566" s="412"/>
      <c r="ISH566" s="412"/>
      <c r="ISI566" s="412"/>
      <c r="ISJ566" s="412"/>
      <c r="ISK566" s="412"/>
      <c r="ISL566" s="412"/>
      <c r="ISM566" s="412"/>
      <c r="ISN566" s="412"/>
      <c r="ISO566" s="412"/>
      <c r="ISP566" s="412"/>
      <c r="ISQ566" s="412"/>
      <c r="ISR566" s="412"/>
      <c r="ISS566" s="412"/>
      <c r="IST566" s="412"/>
      <c r="ISU566" s="412"/>
      <c r="ISV566" s="412"/>
      <c r="ISW566" s="412"/>
      <c r="ISX566" s="412"/>
      <c r="ISY566" s="412"/>
      <c r="ISZ566" s="412"/>
      <c r="ITA566" s="412"/>
      <c r="ITB566" s="412"/>
      <c r="ITC566" s="412"/>
      <c r="ITD566" s="412"/>
      <c r="ITE566" s="412"/>
      <c r="ITF566" s="413"/>
      <c r="ITG566" s="413"/>
      <c r="ITH566" s="413"/>
      <c r="ITI566" s="413"/>
      <c r="ITJ566" s="413"/>
      <c r="ITK566" s="413"/>
      <c r="ITL566" s="413"/>
      <c r="ITM566" s="413"/>
      <c r="ITN566" s="413"/>
      <c r="ITO566" s="413"/>
      <c r="ITP566" s="413"/>
      <c r="ITQ566" s="413"/>
      <c r="ITR566" s="413"/>
      <c r="ITS566" s="413"/>
      <c r="ITT566" s="413"/>
      <c r="ITU566" s="413"/>
      <c r="ITV566" s="413"/>
      <c r="ITW566" s="413"/>
      <c r="ITX566" s="413"/>
      <c r="ITY566" s="413"/>
      <c r="ITZ566" s="413"/>
      <c r="IUA566" s="413"/>
      <c r="IUB566" s="413"/>
      <c r="IUC566" s="413"/>
      <c r="IUD566" s="414"/>
      <c r="IUE566" s="414"/>
      <c r="IUF566" s="414"/>
      <c r="IUG566" s="414"/>
      <c r="IUH566" s="414"/>
      <c r="IUI566" s="413"/>
      <c r="IUJ566" s="413"/>
      <c r="IUK566" s="414"/>
      <c r="IUL566" s="414"/>
      <c r="IUM566" s="413"/>
      <c r="IUN566" s="413"/>
      <c r="IUO566" s="414"/>
      <c r="IUP566" s="414"/>
      <c r="IUQ566" s="413"/>
      <c r="IUR566" s="413"/>
      <c r="IUS566" s="413"/>
      <c r="IUT566" s="413"/>
      <c r="IUU566" s="413"/>
      <c r="IUV566" s="413"/>
      <c r="IUW566" s="413"/>
      <c r="IUX566" s="414"/>
      <c r="IUY566" s="414"/>
      <c r="IUZ566" s="413"/>
      <c r="IVA566" s="413"/>
      <c r="IVB566" s="414"/>
      <c r="IVC566" s="414"/>
      <c r="IVD566" s="413"/>
      <c r="IVE566" s="413"/>
      <c r="IVF566" s="413"/>
      <c r="IVG566" s="413"/>
      <c r="IVH566" s="413"/>
      <c r="IVI566" s="407"/>
      <c r="IVJ566" s="439"/>
      <c r="IVK566" s="413"/>
      <c r="IVL566" s="413"/>
      <c r="IVM566" s="413"/>
      <c r="IVN566" s="413"/>
      <c r="IVO566" s="413"/>
      <c r="IVP566" s="413"/>
      <c r="IVQ566" s="413"/>
      <c r="IVR566" s="412"/>
      <c r="IVS566" s="412"/>
      <c r="IVT566" s="412"/>
      <c r="IVU566" s="412"/>
      <c r="IVV566" s="412"/>
      <c r="IVW566" s="412"/>
      <c r="IVX566" s="412"/>
      <c r="IVY566" s="412"/>
      <c r="IVZ566" s="412"/>
      <c r="IWA566" s="412"/>
      <c r="IWB566" s="412"/>
      <c r="IWC566" s="412"/>
      <c r="IWD566" s="412"/>
      <c r="IWE566" s="412"/>
      <c r="IWF566" s="412"/>
      <c r="IWG566" s="412"/>
      <c r="IWH566" s="412"/>
      <c r="IWI566" s="412"/>
      <c r="IWJ566" s="412"/>
      <c r="IWK566" s="412"/>
      <c r="IWL566" s="412"/>
      <c r="IWM566" s="412"/>
      <c r="IWN566" s="412"/>
      <c r="IWO566" s="412"/>
      <c r="IWP566" s="412"/>
      <c r="IWQ566" s="412"/>
      <c r="IWR566" s="412"/>
      <c r="IWS566" s="412"/>
      <c r="IWT566" s="412"/>
      <c r="IWU566" s="412"/>
      <c r="IWV566" s="412"/>
      <c r="IWW566" s="412"/>
      <c r="IWX566" s="412"/>
      <c r="IWY566" s="412"/>
      <c r="IWZ566" s="412"/>
      <c r="IXA566" s="412"/>
      <c r="IXB566" s="412"/>
      <c r="IXC566" s="412"/>
      <c r="IXD566" s="412"/>
      <c r="IXE566" s="412"/>
      <c r="IXF566" s="412"/>
      <c r="IXG566" s="412"/>
      <c r="IXH566" s="412"/>
      <c r="IXI566" s="412"/>
      <c r="IXJ566" s="413"/>
      <c r="IXK566" s="413"/>
      <c r="IXL566" s="413"/>
      <c r="IXM566" s="413"/>
      <c r="IXN566" s="413"/>
      <c r="IXO566" s="413"/>
      <c r="IXP566" s="413"/>
      <c r="IXQ566" s="413"/>
      <c r="IXR566" s="413"/>
      <c r="IXS566" s="413"/>
      <c r="IXT566" s="413"/>
      <c r="IXU566" s="413"/>
      <c r="IXV566" s="413"/>
      <c r="IXW566" s="413"/>
      <c r="IXX566" s="413"/>
      <c r="IXY566" s="413"/>
      <c r="IXZ566" s="413"/>
      <c r="IYA566" s="413"/>
      <c r="IYB566" s="413"/>
      <c r="IYC566" s="413"/>
      <c r="IYD566" s="413"/>
      <c r="IYE566" s="413"/>
      <c r="IYF566" s="413"/>
      <c r="IYG566" s="413"/>
      <c r="IYH566" s="414"/>
      <c r="IYI566" s="414"/>
      <c r="IYJ566" s="414"/>
      <c r="IYK566" s="414"/>
      <c r="IYL566" s="414"/>
      <c r="IYM566" s="413"/>
      <c r="IYN566" s="413"/>
      <c r="IYO566" s="414"/>
      <c r="IYP566" s="414"/>
      <c r="IYQ566" s="413"/>
      <c r="IYR566" s="413"/>
      <c r="IYS566" s="414"/>
      <c r="IYT566" s="414"/>
      <c r="IYU566" s="413"/>
      <c r="IYV566" s="413"/>
      <c r="IYW566" s="413"/>
      <c r="IYX566" s="413"/>
      <c r="IYY566" s="413"/>
      <c r="IYZ566" s="413"/>
      <c r="IZA566" s="413"/>
      <c r="IZB566" s="414"/>
      <c r="IZC566" s="414"/>
      <c r="IZD566" s="413"/>
      <c r="IZE566" s="413"/>
      <c r="IZF566" s="414"/>
      <c r="IZG566" s="414"/>
      <c r="IZH566" s="413"/>
      <c r="IZI566" s="413"/>
      <c r="IZJ566" s="413"/>
      <c r="IZK566" s="413"/>
      <c r="IZL566" s="413"/>
      <c r="IZM566" s="407"/>
      <c r="IZN566" s="439"/>
      <c r="IZO566" s="413"/>
      <c r="IZP566" s="413"/>
      <c r="IZQ566" s="413"/>
      <c r="IZR566" s="413"/>
      <c r="IZS566" s="413"/>
      <c r="IZT566" s="413"/>
      <c r="IZU566" s="413"/>
      <c r="IZV566" s="412"/>
      <c r="IZW566" s="412"/>
      <c r="IZX566" s="412"/>
      <c r="IZY566" s="412"/>
      <c r="IZZ566" s="412"/>
      <c r="JAA566" s="412"/>
      <c r="JAB566" s="412"/>
      <c r="JAC566" s="412"/>
      <c r="JAD566" s="412"/>
      <c r="JAE566" s="412"/>
      <c r="JAF566" s="412"/>
      <c r="JAG566" s="412"/>
      <c r="JAH566" s="412"/>
      <c r="JAI566" s="412"/>
      <c r="JAJ566" s="412"/>
      <c r="JAK566" s="412"/>
      <c r="JAL566" s="412"/>
      <c r="JAM566" s="412"/>
      <c r="JAN566" s="412"/>
      <c r="JAO566" s="412"/>
      <c r="JAP566" s="412"/>
      <c r="JAQ566" s="412"/>
      <c r="JAR566" s="412"/>
      <c r="JAS566" s="412"/>
      <c r="JAT566" s="412"/>
      <c r="JAU566" s="412"/>
      <c r="JAV566" s="412"/>
      <c r="JAW566" s="412"/>
      <c r="JAX566" s="412"/>
      <c r="JAY566" s="412"/>
      <c r="JAZ566" s="412"/>
      <c r="JBA566" s="412"/>
      <c r="JBB566" s="412"/>
      <c r="JBC566" s="412"/>
      <c r="JBD566" s="412"/>
      <c r="JBE566" s="412"/>
      <c r="JBF566" s="412"/>
      <c r="JBG566" s="412"/>
      <c r="JBH566" s="412"/>
      <c r="JBI566" s="412"/>
      <c r="JBJ566" s="412"/>
      <c r="JBK566" s="412"/>
      <c r="JBL566" s="412"/>
      <c r="JBM566" s="412"/>
      <c r="JBN566" s="413"/>
      <c r="JBO566" s="413"/>
      <c r="JBP566" s="413"/>
      <c r="JBQ566" s="413"/>
      <c r="JBR566" s="413"/>
      <c r="JBS566" s="413"/>
      <c r="JBT566" s="413"/>
      <c r="JBU566" s="413"/>
      <c r="JBV566" s="413"/>
      <c r="JBW566" s="413"/>
      <c r="JBX566" s="413"/>
      <c r="JBY566" s="413"/>
      <c r="JBZ566" s="413"/>
      <c r="JCA566" s="413"/>
      <c r="JCB566" s="413"/>
      <c r="JCC566" s="413"/>
      <c r="JCD566" s="413"/>
      <c r="JCE566" s="413"/>
      <c r="JCF566" s="413"/>
      <c r="JCG566" s="413"/>
      <c r="JCH566" s="413"/>
      <c r="JCI566" s="413"/>
      <c r="JCJ566" s="413"/>
      <c r="JCK566" s="413"/>
      <c r="JCL566" s="414"/>
      <c r="JCM566" s="414"/>
      <c r="JCN566" s="414"/>
      <c r="JCO566" s="414"/>
      <c r="JCP566" s="414"/>
      <c r="JCQ566" s="413"/>
      <c r="JCR566" s="413"/>
      <c r="JCS566" s="414"/>
      <c r="JCT566" s="414"/>
      <c r="JCU566" s="413"/>
      <c r="JCV566" s="413"/>
      <c r="JCW566" s="414"/>
      <c r="JCX566" s="414"/>
      <c r="JCY566" s="413"/>
      <c r="JCZ566" s="413"/>
      <c r="JDA566" s="413"/>
      <c r="JDB566" s="413"/>
      <c r="JDC566" s="413"/>
      <c r="JDD566" s="413"/>
      <c r="JDE566" s="413"/>
      <c r="JDF566" s="414"/>
      <c r="JDG566" s="414"/>
      <c r="JDH566" s="413"/>
      <c r="JDI566" s="413"/>
      <c r="JDJ566" s="414"/>
      <c r="JDK566" s="414"/>
      <c r="JDL566" s="413"/>
      <c r="JDM566" s="413"/>
      <c r="JDN566" s="413"/>
      <c r="JDO566" s="413"/>
      <c r="JDP566" s="413"/>
      <c r="JDQ566" s="407"/>
      <c r="JDR566" s="439"/>
      <c r="JDS566" s="413"/>
      <c r="JDT566" s="413"/>
      <c r="JDU566" s="413"/>
      <c r="JDV566" s="413"/>
      <c r="JDW566" s="413"/>
      <c r="JDX566" s="413"/>
      <c r="JDY566" s="413"/>
      <c r="JDZ566" s="412"/>
      <c r="JEA566" s="412"/>
      <c r="JEB566" s="412"/>
      <c r="JEC566" s="412"/>
      <c r="JED566" s="412"/>
      <c r="JEE566" s="412"/>
      <c r="JEF566" s="412"/>
      <c r="JEG566" s="412"/>
      <c r="JEH566" s="412"/>
      <c r="JEI566" s="412"/>
      <c r="JEJ566" s="412"/>
      <c r="JEK566" s="412"/>
      <c r="JEL566" s="412"/>
      <c r="JEM566" s="412"/>
      <c r="JEN566" s="412"/>
      <c r="JEO566" s="412"/>
      <c r="JEP566" s="412"/>
      <c r="JEQ566" s="412"/>
      <c r="JER566" s="412"/>
      <c r="JES566" s="412"/>
      <c r="JET566" s="412"/>
      <c r="JEU566" s="412"/>
      <c r="JEV566" s="412"/>
      <c r="JEW566" s="412"/>
      <c r="JEX566" s="412"/>
      <c r="JEY566" s="412"/>
      <c r="JEZ566" s="412"/>
      <c r="JFA566" s="412"/>
      <c r="JFB566" s="412"/>
      <c r="JFC566" s="412"/>
      <c r="JFD566" s="412"/>
      <c r="JFE566" s="412"/>
      <c r="JFF566" s="412"/>
      <c r="JFG566" s="412"/>
      <c r="JFH566" s="412"/>
      <c r="JFI566" s="412"/>
      <c r="JFJ566" s="412"/>
      <c r="JFK566" s="412"/>
      <c r="JFL566" s="412"/>
      <c r="JFM566" s="412"/>
      <c r="JFN566" s="412"/>
      <c r="JFO566" s="412"/>
      <c r="JFP566" s="412"/>
      <c r="JFQ566" s="412"/>
      <c r="JFR566" s="413"/>
      <c r="JFS566" s="413"/>
      <c r="JFT566" s="413"/>
      <c r="JFU566" s="413"/>
      <c r="JFV566" s="413"/>
      <c r="JFW566" s="413"/>
      <c r="JFX566" s="413"/>
      <c r="JFY566" s="413"/>
      <c r="JFZ566" s="413"/>
      <c r="JGA566" s="413"/>
      <c r="JGB566" s="413"/>
      <c r="JGC566" s="413"/>
      <c r="JGD566" s="413"/>
      <c r="JGE566" s="413"/>
      <c r="JGF566" s="413"/>
      <c r="JGG566" s="413"/>
      <c r="JGH566" s="413"/>
      <c r="JGI566" s="413"/>
      <c r="JGJ566" s="413"/>
      <c r="JGK566" s="413"/>
      <c r="JGL566" s="413"/>
      <c r="JGM566" s="413"/>
      <c r="JGN566" s="413"/>
      <c r="JGO566" s="413"/>
      <c r="JGP566" s="414"/>
      <c r="JGQ566" s="414"/>
      <c r="JGR566" s="414"/>
      <c r="JGS566" s="414"/>
      <c r="JGT566" s="414"/>
      <c r="JGU566" s="413"/>
      <c r="JGV566" s="413"/>
      <c r="JGW566" s="414"/>
      <c r="JGX566" s="414"/>
      <c r="JGY566" s="413"/>
      <c r="JGZ566" s="413"/>
      <c r="JHA566" s="414"/>
      <c r="JHB566" s="414"/>
      <c r="JHC566" s="413"/>
      <c r="JHD566" s="413"/>
      <c r="JHE566" s="413"/>
      <c r="JHF566" s="413"/>
      <c r="JHG566" s="413"/>
      <c r="JHH566" s="413"/>
      <c r="JHI566" s="413"/>
      <c r="JHJ566" s="414"/>
      <c r="JHK566" s="414"/>
      <c r="JHL566" s="413"/>
      <c r="JHM566" s="413"/>
      <c r="JHN566" s="414"/>
      <c r="JHO566" s="414"/>
      <c r="JHP566" s="413"/>
      <c r="JHQ566" s="413"/>
      <c r="JHR566" s="413"/>
      <c r="JHS566" s="413"/>
      <c r="JHT566" s="413"/>
      <c r="JHU566" s="407"/>
      <c r="JHV566" s="439"/>
      <c r="JHW566" s="413"/>
      <c r="JHX566" s="413"/>
      <c r="JHY566" s="413"/>
      <c r="JHZ566" s="413"/>
      <c r="JIA566" s="413"/>
      <c r="JIB566" s="413"/>
      <c r="JIC566" s="413"/>
      <c r="JID566" s="412"/>
      <c r="JIE566" s="412"/>
      <c r="JIF566" s="412"/>
      <c r="JIG566" s="412"/>
      <c r="JIH566" s="412"/>
      <c r="JII566" s="412"/>
      <c r="JIJ566" s="412"/>
      <c r="JIK566" s="412"/>
      <c r="JIL566" s="412"/>
      <c r="JIM566" s="412"/>
      <c r="JIN566" s="412"/>
      <c r="JIO566" s="412"/>
      <c r="JIP566" s="412"/>
      <c r="JIQ566" s="412"/>
      <c r="JIR566" s="412"/>
      <c r="JIS566" s="412"/>
      <c r="JIT566" s="412"/>
      <c r="JIU566" s="412"/>
      <c r="JIV566" s="412"/>
      <c r="JIW566" s="412"/>
      <c r="JIX566" s="412"/>
      <c r="JIY566" s="412"/>
      <c r="JIZ566" s="412"/>
      <c r="JJA566" s="412"/>
      <c r="JJB566" s="412"/>
      <c r="JJC566" s="412"/>
      <c r="JJD566" s="412"/>
      <c r="JJE566" s="412"/>
      <c r="JJF566" s="412"/>
      <c r="JJG566" s="412"/>
      <c r="JJH566" s="412"/>
      <c r="JJI566" s="412"/>
      <c r="JJJ566" s="412"/>
      <c r="JJK566" s="412"/>
      <c r="JJL566" s="412"/>
      <c r="JJM566" s="412"/>
      <c r="JJN566" s="412"/>
      <c r="JJO566" s="412"/>
      <c r="JJP566" s="412"/>
      <c r="JJQ566" s="412"/>
      <c r="JJR566" s="412"/>
      <c r="JJS566" s="412"/>
      <c r="JJT566" s="412"/>
      <c r="JJU566" s="412"/>
      <c r="JJV566" s="413"/>
      <c r="JJW566" s="413"/>
      <c r="JJX566" s="413"/>
      <c r="JJY566" s="413"/>
      <c r="JJZ566" s="413"/>
      <c r="JKA566" s="413"/>
      <c r="JKB566" s="413"/>
      <c r="JKC566" s="413"/>
      <c r="JKD566" s="413"/>
      <c r="JKE566" s="413"/>
      <c r="JKF566" s="413"/>
      <c r="JKG566" s="413"/>
      <c r="JKH566" s="413"/>
      <c r="JKI566" s="413"/>
      <c r="JKJ566" s="413"/>
      <c r="JKK566" s="413"/>
      <c r="JKL566" s="413"/>
      <c r="JKM566" s="413"/>
      <c r="JKN566" s="413"/>
      <c r="JKO566" s="413"/>
      <c r="JKP566" s="413"/>
      <c r="JKQ566" s="413"/>
      <c r="JKR566" s="413"/>
      <c r="JKS566" s="413"/>
      <c r="JKT566" s="414"/>
      <c r="JKU566" s="414"/>
      <c r="JKV566" s="414"/>
      <c r="JKW566" s="414"/>
      <c r="JKX566" s="414"/>
      <c r="JKY566" s="413"/>
      <c r="JKZ566" s="413"/>
      <c r="JLA566" s="414"/>
      <c r="JLB566" s="414"/>
      <c r="JLC566" s="413"/>
      <c r="JLD566" s="413"/>
      <c r="JLE566" s="414"/>
      <c r="JLF566" s="414"/>
      <c r="JLG566" s="413"/>
      <c r="JLH566" s="413"/>
      <c r="JLI566" s="413"/>
      <c r="JLJ566" s="413"/>
      <c r="JLK566" s="413"/>
      <c r="JLL566" s="413"/>
      <c r="JLM566" s="413"/>
      <c r="JLN566" s="414"/>
      <c r="JLO566" s="414"/>
      <c r="JLP566" s="413"/>
      <c r="JLQ566" s="413"/>
      <c r="JLR566" s="414"/>
      <c r="JLS566" s="414"/>
      <c r="JLT566" s="413"/>
      <c r="JLU566" s="413"/>
      <c r="JLV566" s="413"/>
      <c r="JLW566" s="413"/>
      <c r="JLX566" s="413"/>
      <c r="JLY566" s="407"/>
      <c r="JLZ566" s="439"/>
      <c r="JMA566" s="413"/>
      <c r="JMB566" s="413"/>
      <c r="JMC566" s="413"/>
      <c r="JMD566" s="413"/>
      <c r="JME566" s="413"/>
      <c r="JMF566" s="413"/>
      <c r="JMG566" s="413"/>
      <c r="JMH566" s="412"/>
      <c r="JMI566" s="412"/>
      <c r="JMJ566" s="412"/>
      <c r="JMK566" s="412"/>
      <c r="JML566" s="412"/>
      <c r="JMM566" s="412"/>
      <c r="JMN566" s="412"/>
      <c r="JMO566" s="412"/>
      <c r="JMP566" s="412"/>
      <c r="JMQ566" s="412"/>
      <c r="JMR566" s="412"/>
      <c r="JMS566" s="412"/>
      <c r="JMT566" s="412"/>
      <c r="JMU566" s="412"/>
      <c r="JMV566" s="412"/>
      <c r="JMW566" s="412"/>
      <c r="JMX566" s="412"/>
      <c r="JMY566" s="412"/>
      <c r="JMZ566" s="412"/>
      <c r="JNA566" s="412"/>
      <c r="JNB566" s="412"/>
      <c r="JNC566" s="412"/>
      <c r="JND566" s="412"/>
      <c r="JNE566" s="412"/>
      <c r="JNF566" s="412"/>
      <c r="JNG566" s="412"/>
      <c r="JNH566" s="412"/>
      <c r="JNI566" s="412"/>
      <c r="JNJ566" s="412"/>
      <c r="JNK566" s="412"/>
      <c r="JNL566" s="412"/>
      <c r="JNM566" s="412"/>
      <c r="JNN566" s="412"/>
      <c r="JNO566" s="412"/>
      <c r="JNP566" s="412"/>
      <c r="JNQ566" s="412"/>
      <c r="JNR566" s="412"/>
      <c r="JNS566" s="412"/>
      <c r="JNT566" s="412"/>
      <c r="JNU566" s="412"/>
      <c r="JNV566" s="412"/>
      <c r="JNW566" s="412"/>
      <c r="JNX566" s="412"/>
      <c r="JNY566" s="412"/>
      <c r="JNZ566" s="413"/>
      <c r="JOA566" s="413"/>
      <c r="JOB566" s="413"/>
      <c r="JOC566" s="413"/>
      <c r="JOD566" s="413"/>
      <c r="JOE566" s="413"/>
      <c r="JOF566" s="413"/>
      <c r="JOG566" s="413"/>
      <c r="JOH566" s="413"/>
      <c r="JOI566" s="413"/>
      <c r="JOJ566" s="413"/>
      <c r="JOK566" s="413"/>
      <c r="JOL566" s="413"/>
      <c r="JOM566" s="413"/>
      <c r="JON566" s="413"/>
      <c r="JOO566" s="413"/>
      <c r="JOP566" s="413"/>
      <c r="JOQ566" s="413"/>
      <c r="JOR566" s="413"/>
      <c r="JOS566" s="413"/>
      <c r="JOT566" s="413"/>
      <c r="JOU566" s="413"/>
      <c r="JOV566" s="413"/>
      <c r="JOW566" s="413"/>
      <c r="JOX566" s="414"/>
      <c r="JOY566" s="414"/>
      <c r="JOZ566" s="414"/>
      <c r="JPA566" s="414"/>
      <c r="JPB566" s="414"/>
      <c r="JPC566" s="413"/>
      <c r="JPD566" s="413"/>
      <c r="JPE566" s="414"/>
      <c r="JPF566" s="414"/>
      <c r="JPG566" s="413"/>
      <c r="JPH566" s="413"/>
      <c r="JPI566" s="414"/>
      <c r="JPJ566" s="414"/>
      <c r="JPK566" s="413"/>
      <c r="JPL566" s="413"/>
      <c r="JPM566" s="413"/>
      <c r="JPN566" s="413"/>
      <c r="JPO566" s="413"/>
      <c r="JPP566" s="413"/>
      <c r="JPQ566" s="413"/>
      <c r="JPR566" s="414"/>
      <c r="JPS566" s="414"/>
      <c r="JPT566" s="413"/>
      <c r="JPU566" s="413"/>
      <c r="JPV566" s="414"/>
      <c r="JPW566" s="414"/>
      <c r="JPX566" s="413"/>
      <c r="JPY566" s="413"/>
      <c r="JPZ566" s="413"/>
      <c r="JQA566" s="413"/>
      <c r="JQB566" s="413"/>
      <c r="JQC566" s="407"/>
      <c r="JQD566" s="439"/>
      <c r="JQE566" s="413"/>
      <c r="JQF566" s="413"/>
      <c r="JQG566" s="413"/>
      <c r="JQH566" s="413"/>
      <c r="JQI566" s="413"/>
      <c r="JQJ566" s="413"/>
      <c r="JQK566" s="413"/>
      <c r="JQL566" s="412"/>
      <c r="JQM566" s="412"/>
      <c r="JQN566" s="412"/>
      <c r="JQO566" s="412"/>
      <c r="JQP566" s="412"/>
      <c r="JQQ566" s="412"/>
      <c r="JQR566" s="412"/>
      <c r="JQS566" s="412"/>
      <c r="JQT566" s="412"/>
      <c r="JQU566" s="412"/>
      <c r="JQV566" s="412"/>
      <c r="JQW566" s="412"/>
      <c r="JQX566" s="412"/>
      <c r="JQY566" s="412"/>
      <c r="JQZ566" s="412"/>
      <c r="JRA566" s="412"/>
      <c r="JRB566" s="412"/>
      <c r="JRC566" s="412"/>
      <c r="JRD566" s="412"/>
      <c r="JRE566" s="412"/>
      <c r="JRF566" s="412"/>
      <c r="JRG566" s="412"/>
      <c r="JRH566" s="412"/>
      <c r="JRI566" s="412"/>
      <c r="JRJ566" s="412"/>
      <c r="JRK566" s="412"/>
      <c r="JRL566" s="412"/>
      <c r="JRM566" s="412"/>
      <c r="JRN566" s="412"/>
      <c r="JRO566" s="412"/>
      <c r="JRP566" s="412"/>
      <c r="JRQ566" s="412"/>
      <c r="JRR566" s="412"/>
      <c r="JRS566" s="412"/>
      <c r="JRT566" s="412"/>
      <c r="JRU566" s="412"/>
      <c r="JRV566" s="412"/>
      <c r="JRW566" s="412"/>
      <c r="JRX566" s="412"/>
      <c r="JRY566" s="412"/>
      <c r="JRZ566" s="412"/>
      <c r="JSA566" s="412"/>
      <c r="JSB566" s="412"/>
      <c r="JSC566" s="412"/>
      <c r="JSD566" s="413"/>
      <c r="JSE566" s="413"/>
      <c r="JSF566" s="413"/>
      <c r="JSG566" s="413"/>
      <c r="JSH566" s="413"/>
      <c r="JSI566" s="413"/>
      <c r="JSJ566" s="413"/>
      <c r="JSK566" s="413"/>
      <c r="JSL566" s="413"/>
      <c r="JSM566" s="413"/>
      <c r="JSN566" s="413"/>
      <c r="JSO566" s="413"/>
      <c r="JSP566" s="413"/>
      <c r="JSQ566" s="413"/>
      <c r="JSR566" s="413"/>
      <c r="JSS566" s="413"/>
      <c r="JST566" s="413"/>
      <c r="JSU566" s="413"/>
      <c r="JSV566" s="413"/>
      <c r="JSW566" s="413"/>
      <c r="JSX566" s="413"/>
      <c r="JSY566" s="413"/>
      <c r="JSZ566" s="413"/>
      <c r="JTA566" s="413"/>
      <c r="JTB566" s="414"/>
      <c r="JTC566" s="414"/>
      <c r="JTD566" s="414"/>
      <c r="JTE566" s="414"/>
      <c r="JTF566" s="414"/>
      <c r="JTG566" s="413"/>
      <c r="JTH566" s="413"/>
      <c r="JTI566" s="414"/>
      <c r="JTJ566" s="414"/>
      <c r="JTK566" s="413"/>
      <c r="JTL566" s="413"/>
      <c r="JTM566" s="414"/>
      <c r="JTN566" s="414"/>
      <c r="JTO566" s="413"/>
      <c r="JTP566" s="413"/>
      <c r="JTQ566" s="413"/>
      <c r="JTR566" s="413"/>
      <c r="JTS566" s="413"/>
      <c r="JTT566" s="413"/>
      <c r="JTU566" s="413"/>
      <c r="JTV566" s="414"/>
      <c r="JTW566" s="414"/>
      <c r="JTX566" s="413"/>
      <c r="JTY566" s="413"/>
      <c r="JTZ566" s="414"/>
      <c r="JUA566" s="414"/>
      <c r="JUB566" s="413"/>
      <c r="JUC566" s="413"/>
      <c r="JUD566" s="413"/>
      <c r="JUE566" s="413"/>
      <c r="JUF566" s="413"/>
      <c r="JUG566" s="407"/>
      <c r="JUH566" s="439"/>
      <c r="JUI566" s="413"/>
      <c r="JUJ566" s="413"/>
      <c r="JUK566" s="413"/>
      <c r="JUL566" s="413"/>
      <c r="JUM566" s="413"/>
      <c r="JUN566" s="413"/>
      <c r="JUO566" s="413"/>
      <c r="JUP566" s="412"/>
      <c r="JUQ566" s="412"/>
      <c r="JUR566" s="412"/>
      <c r="JUS566" s="412"/>
      <c r="JUT566" s="412"/>
      <c r="JUU566" s="412"/>
      <c r="JUV566" s="412"/>
      <c r="JUW566" s="412"/>
      <c r="JUX566" s="412"/>
      <c r="JUY566" s="412"/>
      <c r="JUZ566" s="412"/>
      <c r="JVA566" s="412"/>
      <c r="JVB566" s="412"/>
      <c r="JVC566" s="412"/>
      <c r="JVD566" s="412"/>
      <c r="JVE566" s="412"/>
      <c r="JVF566" s="412"/>
      <c r="JVG566" s="412"/>
      <c r="JVH566" s="412"/>
      <c r="JVI566" s="412"/>
      <c r="JVJ566" s="412"/>
      <c r="JVK566" s="412"/>
      <c r="JVL566" s="412"/>
      <c r="JVM566" s="412"/>
      <c r="JVN566" s="412"/>
      <c r="JVO566" s="412"/>
      <c r="JVP566" s="412"/>
      <c r="JVQ566" s="412"/>
      <c r="JVR566" s="412"/>
      <c r="JVS566" s="412"/>
      <c r="JVT566" s="412"/>
      <c r="JVU566" s="412"/>
      <c r="JVV566" s="412"/>
      <c r="JVW566" s="412"/>
      <c r="JVX566" s="412"/>
      <c r="JVY566" s="412"/>
      <c r="JVZ566" s="412"/>
      <c r="JWA566" s="412"/>
      <c r="JWB566" s="412"/>
      <c r="JWC566" s="412"/>
      <c r="JWD566" s="412"/>
      <c r="JWE566" s="412"/>
      <c r="JWF566" s="412"/>
      <c r="JWG566" s="412"/>
      <c r="JWH566" s="413"/>
      <c r="JWI566" s="413"/>
      <c r="JWJ566" s="413"/>
      <c r="JWK566" s="413"/>
      <c r="JWL566" s="413"/>
      <c r="JWM566" s="413"/>
      <c r="JWN566" s="413"/>
      <c r="JWO566" s="413"/>
      <c r="JWP566" s="413"/>
      <c r="JWQ566" s="413"/>
      <c r="JWR566" s="413"/>
      <c r="JWS566" s="413"/>
      <c r="JWT566" s="413"/>
      <c r="JWU566" s="413"/>
      <c r="JWV566" s="413"/>
      <c r="JWW566" s="413"/>
      <c r="JWX566" s="413"/>
      <c r="JWY566" s="413"/>
      <c r="JWZ566" s="413"/>
      <c r="JXA566" s="413"/>
      <c r="JXB566" s="413"/>
      <c r="JXC566" s="413"/>
      <c r="JXD566" s="413"/>
      <c r="JXE566" s="413"/>
      <c r="JXF566" s="414"/>
      <c r="JXG566" s="414"/>
      <c r="JXH566" s="414"/>
      <c r="JXI566" s="414"/>
      <c r="JXJ566" s="414"/>
      <c r="JXK566" s="413"/>
      <c r="JXL566" s="413"/>
      <c r="JXM566" s="414"/>
      <c r="JXN566" s="414"/>
      <c r="JXO566" s="413"/>
      <c r="JXP566" s="413"/>
      <c r="JXQ566" s="414"/>
      <c r="JXR566" s="414"/>
      <c r="JXS566" s="413"/>
      <c r="JXT566" s="413"/>
      <c r="JXU566" s="413"/>
      <c r="JXV566" s="413"/>
      <c r="JXW566" s="413"/>
      <c r="JXX566" s="413"/>
      <c r="JXY566" s="413"/>
      <c r="JXZ566" s="414"/>
      <c r="JYA566" s="414"/>
      <c r="JYB566" s="413"/>
      <c r="JYC566" s="413"/>
      <c r="JYD566" s="414"/>
      <c r="JYE566" s="414"/>
      <c r="JYF566" s="413"/>
      <c r="JYG566" s="413"/>
      <c r="JYH566" s="413"/>
      <c r="JYI566" s="413"/>
      <c r="JYJ566" s="413"/>
      <c r="JYK566" s="407"/>
      <c r="JYL566" s="439"/>
      <c r="JYM566" s="413"/>
      <c r="JYN566" s="413"/>
      <c r="JYO566" s="413"/>
      <c r="JYP566" s="413"/>
      <c r="JYQ566" s="413"/>
      <c r="JYR566" s="413"/>
      <c r="JYS566" s="413"/>
      <c r="JYT566" s="412"/>
      <c r="JYU566" s="412"/>
      <c r="JYV566" s="412"/>
      <c r="JYW566" s="412"/>
      <c r="JYX566" s="412"/>
      <c r="JYY566" s="412"/>
      <c r="JYZ566" s="412"/>
      <c r="JZA566" s="412"/>
      <c r="JZB566" s="412"/>
      <c r="JZC566" s="412"/>
      <c r="JZD566" s="412"/>
      <c r="JZE566" s="412"/>
      <c r="JZF566" s="412"/>
      <c r="JZG566" s="412"/>
      <c r="JZH566" s="412"/>
      <c r="JZI566" s="412"/>
      <c r="JZJ566" s="412"/>
      <c r="JZK566" s="412"/>
      <c r="JZL566" s="412"/>
      <c r="JZM566" s="412"/>
      <c r="JZN566" s="412"/>
      <c r="JZO566" s="412"/>
      <c r="JZP566" s="412"/>
      <c r="JZQ566" s="412"/>
      <c r="JZR566" s="412"/>
      <c r="JZS566" s="412"/>
      <c r="JZT566" s="412"/>
      <c r="JZU566" s="412"/>
      <c r="JZV566" s="412"/>
      <c r="JZW566" s="412"/>
      <c r="JZX566" s="412"/>
      <c r="JZY566" s="412"/>
      <c r="JZZ566" s="412"/>
      <c r="KAA566" s="412"/>
      <c r="KAB566" s="412"/>
      <c r="KAC566" s="412"/>
      <c r="KAD566" s="412"/>
      <c r="KAE566" s="412"/>
      <c r="KAF566" s="412"/>
      <c r="KAG566" s="412"/>
      <c r="KAH566" s="412"/>
      <c r="KAI566" s="412"/>
      <c r="KAJ566" s="412"/>
      <c r="KAK566" s="412"/>
      <c r="KAL566" s="413"/>
      <c r="KAM566" s="413"/>
      <c r="KAN566" s="413"/>
      <c r="KAO566" s="413"/>
      <c r="KAP566" s="413"/>
      <c r="KAQ566" s="413"/>
      <c r="KAR566" s="413"/>
      <c r="KAS566" s="413"/>
      <c r="KAT566" s="413"/>
      <c r="KAU566" s="413"/>
      <c r="KAV566" s="413"/>
      <c r="KAW566" s="413"/>
      <c r="KAX566" s="413"/>
      <c r="KAY566" s="413"/>
      <c r="KAZ566" s="413"/>
      <c r="KBA566" s="413"/>
      <c r="KBB566" s="413"/>
      <c r="KBC566" s="413"/>
      <c r="KBD566" s="413"/>
      <c r="KBE566" s="413"/>
      <c r="KBF566" s="413"/>
      <c r="KBG566" s="413"/>
      <c r="KBH566" s="413"/>
      <c r="KBI566" s="413"/>
      <c r="KBJ566" s="414"/>
      <c r="KBK566" s="414"/>
      <c r="KBL566" s="414"/>
      <c r="KBM566" s="414"/>
      <c r="KBN566" s="414"/>
      <c r="KBO566" s="413"/>
      <c r="KBP566" s="413"/>
      <c r="KBQ566" s="414"/>
      <c r="KBR566" s="414"/>
      <c r="KBS566" s="413"/>
      <c r="KBT566" s="413"/>
      <c r="KBU566" s="414"/>
      <c r="KBV566" s="414"/>
      <c r="KBW566" s="413"/>
      <c r="KBX566" s="413"/>
      <c r="KBY566" s="413"/>
      <c r="KBZ566" s="413"/>
      <c r="KCA566" s="413"/>
      <c r="KCB566" s="413"/>
      <c r="KCC566" s="413"/>
      <c r="KCD566" s="414"/>
      <c r="KCE566" s="414"/>
      <c r="KCF566" s="413"/>
      <c r="KCG566" s="413"/>
      <c r="KCH566" s="414"/>
      <c r="KCI566" s="414"/>
      <c r="KCJ566" s="413"/>
      <c r="KCK566" s="413"/>
      <c r="KCL566" s="413"/>
      <c r="KCM566" s="413"/>
      <c r="KCN566" s="413"/>
      <c r="KCO566" s="407"/>
      <c r="KCP566" s="439"/>
      <c r="KCQ566" s="413"/>
      <c r="KCR566" s="413"/>
      <c r="KCS566" s="413"/>
      <c r="KCT566" s="413"/>
      <c r="KCU566" s="413"/>
      <c r="KCV566" s="413"/>
      <c r="KCW566" s="413"/>
      <c r="KCX566" s="412"/>
      <c r="KCY566" s="412"/>
      <c r="KCZ566" s="412"/>
      <c r="KDA566" s="412"/>
      <c r="KDB566" s="412"/>
      <c r="KDC566" s="412"/>
      <c r="KDD566" s="412"/>
      <c r="KDE566" s="412"/>
      <c r="KDF566" s="412"/>
      <c r="KDG566" s="412"/>
      <c r="KDH566" s="412"/>
      <c r="KDI566" s="412"/>
      <c r="KDJ566" s="412"/>
      <c r="KDK566" s="412"/>
      <c r="KDL566" s="412"/>
      <c r="KDM566" s="412"/>
      <c r="KDN566" s="412"/>
      <c r="KDO566" s="412"/>
      <c r="KDP566" s="412"/>
      <c r="KDQ566" s="412"/>
      <c r="KDR566" s="412"/>
      <c r="KDS566" s="412"/>
      <c r="KDT566" s="412"/>
      <c r="KDU566" s="412"/>
      <c r="KDV566" s="412"/>
      <c r="KDW566" s="412"/>
      <c r="KDX566" s="412"/>
      <c r="KDY566" s="412"/>
      <c r="KDZ566" s="412"/>
      <c r="KEA566" s="412"/>
      <c r="KEB566" s="412"/>
      <c r="KEC566" s="412"/>
      <c r="KED566" s="412"/>
      <c r="KEE566" s="412"/>
      <c r="KEF566" s="412"/>
      <c r="KEG566" s="412"/>
      <c r="KEH566" s="412"/>
      <c r="KEI566" s="412"/>
      <c r="KEJ566" s="412"/>
      <c r="KEK566" s="412"/>
      <c r="KEL566" s="412"/>
      <c r="KEM566" s="412"/>
      <c r="KEN566" s="412"/>
      <c r="KEO566" s="412"/>
      <c r="KEP566" s="413"/>
      <c r="KEQ566" s="413"/>
      <c r="KER566" s="413"/>
      <c r="KES566" s="413"/>
      <c r="KET566" s="413"/>
      <c r="KEU566" s="413"/>
      <c r="KEV566" s="413"/>
      <c r="KEW566" s="413"/>
      <c r="KEX566" s="413"/>
      <c r="KEY566" s="413"/>
      <c r="KEZ566" s="413"/>
      <c r="KFA566" s="413"/>
      <c r="KFB566" s="413"/>
      <c r="KFC566" s="413"/>
      <c r="KFD566" s="413"/>
      <c r="KFE566" s="413"/>
      <c r="KFF566" s="413"/>
      <c r="KFG566" s="413"/>
      <c r="KFH566" s="413"/>
      <c r="KFI566" s="413"/>
      <c r="KFJ566" s="413"/>
      <c r="KFK566" s="413"/>
      <c r="KFL566" s="413"/>
      <c r="KFM566" s="413"/>
      <c r="KFN566" s="414"/>
      <c r="KFO566" s="414"/>
      <c r="KFP566" s="414"/>
      <c r="KFQ566" s="414"/>
      <c r="KFR566" s="414"/>
      <c r="KFS566" s="413"/>
      <c r="KFT566" s="413"/>
      <c r="KFU566" s="414"/>
      <c r="KFV566" s="414"/>
      <c r="KFW566" s="413"/>
      <c r="KFX566" s="413"/>
      <c r="KFY566" s="414"/>
      <c r="KFZ566" s="414"/>
      <c r="KGA566" s="413"/>
      <c r="KGB566" s="413"/>
      <c r="KGC566" s="413"/>
      <c r="KGD566" s="413"/>
      <c r="KGE566" s="413"/>
      <c r="KGF566" s="413"/>
      <c r="KGG566" s="413"/>
      <c r="KGH566" s="414"/>
      <c r="KGI566" s="414"/>
      <c r="KGJ566" s="413"/>
      <c r="KGK566" s="413"/>
      <c r="KGL566" s="414"/>
      <c r="KGM566" s="414"/>
      <c r="KGN566" s="413"/>
      <c r="KGO566" s="413"/>
      <c r="KGP566" s="413"/>
      <c r="KGQ566" s="413"/>
      <c r="KGR566" s="413"/>
      <c r="KGS566" s="407"/>
      <c r="KGT566" s="439"/>
      <c r="KGU566" s="413"/>
      <c r="KGV566" s="413"/>
      <c r="KGW566" s="413"/>
      <c r="KGX566" s="413"/>
      <c r="KGY566" s="413"/>
      <c r="KGZ566" s="413"/>
      <c r="KHA566" s="413"/>
      <c r="KHB566" s="412"/>
      <c r="KHC566" s="412"/>
      <c r="KHD566" s="412"/>
      <c r="KHE566" s="412"/>
      <c r="KHF566" s="412"/>
      <c r="KHG566" s="412"/>
      <c r="KHH566" s="412"/>
      <c r="KHI566" s="412"/>
      <c r="KHJ566" s="412"/>
      <c r="KHK566" s="412"/>
      <c r="KHL566" s="412"/>
      <c r="KHM566" s="412"/>
      <c r="KHN566" s="412"/>
      <c r="KHO566" s="412"/>
      <c r="KHP566" s="412"/>
      <c r="KHQ566" s="412"/>
      <c r="KHR566" s="412"/>
      <c r="KHS566" s="412"/>
      <c r="KHT566" s="412"/>
      <c r="KHU566" s="412"/>
      <c r="KHV566" s="412"/>
      <c r="KHW566" s="412"/>
      <c r="KHX566" s="412"/>
      <c r="KHY566" s="412"/>
      <c r="KHZ566" s="412"/>
      <c r="KIA566" s="412"/>
      <c r="KIB566" s="412"/>
      <c r="KIC566" s="412"/>
      <c r="KID566" s="412"/>
      <c r="KIE566" s="412"/>
      <c r="KIF566" s="412"/>
      <c r="KIG566" s="412"/>
      <c r="KIH566" s="412"/>
      <c r="KII566" s="412"/>
      <c r="KIJ566" s="412"/>
      <c r="KIK566" s="412"/>
      <c r="KIL566" s="412"/>
      <c r="KIM566" s="412"/>
      <c r="KIN566" s="412"/>
      <c r="KIO566" s="412"/>
      <c r="KIP566" s="412"/>
      <c r="KIQ566" s="412"/>
      <c r="KIR566" s="412"/>
      <c r="KIS566" s="412"/>
      <c r="KIT566" s="413"/>
      <c r="KIU566" s="413"/>
      <c r="KIV566" s="413"/>
      <c r="KIW566" s="413"/>
      <c r="KIX566" s="413"/>
      <c r="KIY566" s="413"/>
      <c r="KIZ566" s="413"/>
      <c r="KJA566" s="413"/>
      <c r="KJB566" s="413"/>
      <c r="KJC566" s="413"/>
      <c r="KJD566" s="413"/>
      <c r="KJE566" s="413"/>
      <c r="KJF566" s="413"/>
      <c r="KJG566" s="413"/>
      <c r="KJH566" s="413"/>
      <c r="KJI566" s="413"/>
      <c r="KJJ566" s="413"/>
      <c r="KJK566" s="413"/>
      <c r="KJL566" s="413"/>
      <c r="KJM566" s="413"/>
      <c r="KJN566" s="413"/>
      <c r="KJO566" s="413"/>
      <c r="KJP566" s="413"/>
      <c r="KJQ566" s="413"/>
      <c r="KJR566" s="414"/>
      <c r="KJS566" s="414"/>
      <c r="KJT566" s="414"/>
      <c r="KJU566" s="414"/>
      <c r="KJV566" s="414"/>
      <c r="KJW566" s="413"/>
      <c r="KJX566" s="413"/>
      <c r="KJY566" s="414"/>
      <c r="KJZ566" s="414"/>
      <c r="KKA566" s="413"/>
      <c r="KKB566" s="413"/>
      <c r="KKC566" s="414"/>
      <c r="KKD566" s="414"/>
      <c r="KKE566" s="413"/>
      <c r="KKF566" s="413"/>
      <c r="KKG566" s="413"/>
      <c r="KKH566" s="413"/>
      <c r="KKI566" s="413"/>
      <c r="KKJ566" s="413"/>
      <c r="KKK566" s="413"/>
      <c r="KKL566" s="414"/>
      <c r="KKM566" s="414"/>
      <c r="KKN566" s="413"/>
      <c r="KKO566" s="413"/>
      <c r="KKP566" s="414"/>
      <c r="KKQ566" s="414"/>
      <c r="KKR566" s="413"/>
      <c r="KKS566" s="413"/>
      <c r="KKT566" s="413"/>
      <c r="KKU566" s="413"/>
      <c r="KKV566" s="413"/>
      <c r="KKW566" s="407"/>
      <c r="KKX566" s="439"/>
      <c r="KKY566" s="413"/>
      <c r="KKZ566" s="413"/>
      <c r="KLA566" s="413"/>
      <c r="KLB566" s="413"/>
      <c r="KLC566" s="413"/>
      <c r="KLD566" s="413"/>
      <c r="KLE566" s="413"/>
      <c r="KLF566" s="412"/>
      <c r="KLG566" s="412"/>
      <c r="KLH566" s="412"/>
      <c r="KLI566" s="412"/>
      <c r="KLJ566" s="412"/>
      <c r="KLK566" s="412"/>
      <c r="KLL566" s="412"/>
      <c r="KLM566" s="412"/>
      <c r="KLN566" s="412"/>
      <c r="KLO566" s="412"/>
      <c r="KLP566" s="412"/>
      <c r="KLQ566" s="412"/>
      <c r="KLR566" s="412"/>
      <c r="KLS566" s="412"/>
      <c r="KLT566" s="412"/>
      <c r="KLU566" s="412"/>
      <c r="KLV566" s="412"/>
      <c r="KLW566" s="412"/>
      <c r="KLX566" s="412"/>
      <c r="KLY566" s="412"/>
      <c r="KLZ566" s="412"/>
      <c r="KMA566" s="412"/>
      <c r="KMB566" s="412"/>
      <c r="KMC566" s="412"/>
      <c r="KMD566" s="412"/>
      <c r="KME566" s="412"/>
      <c r="KMF566" s="412"/>
      <c r="KMG566" s="412"/>
      <c r="KMH566" s="412"/>
      <c r="KMI566" s="412"/>
      <c r="KMJ566" s="412"/>
      <c r="KMK566" s="412"/>
      <c r="KML566" s="412"/>
      <c r="KMM566" s="412"/>
      <c r="KMN566" s="412"/>
      <c r="KMO566" s="412"/>
      <c r="KMP566" s="412"/>
      <c r="KMQ566" s="412"/>
      <c r="KMR566" s="412"/>
      <c r="KMS566" s="412"/>
      <c r="KMT566" s="412"/>
      <c r="KMU566" s="412"/>
      <c r="KMV566" s="412"/>
      <c r="KMW566" s="412"/>
      <c r="KMX566" s="413"/>
      <c r="KMY566" s="413"/>
      <c r="KMZ566" s="413"/>
      <c r="KNA566" s="413"/>
      <c r="KNB566" s="413"/>
      <c r="KNC566" s="413"/>
      <c r="KND566" s="413"/>
      <c r="KNE566" s="413"/>
      <c r="KNF566" s="413"/>
      <c r="KNG566" s="413"/>
      <c r="KNH566" s="413"/>
      <c r="KNI566" s="413"/>
      <c r="KNJ566" s="413"/>
      <c r="KNK566" s="413"/>
      <c r="KNL566" s="413"/>
      <c r="KNM566" s="413"/>
      <c r="KNN566" s="413"/>
      <c r="KNO566" s="413"/>
      <c r="KNP566" s="413"/>
      <c r="KNQ566" s="413"/>
      <c r="KNR566" s="413"/>
      <c r="KNS566" s="413"/>
      <c r="KNT566" s="413"/>
      <c r="KNU566" s="413"/>
      <c r="KNV566" s="414"/>
      <c r="KNW566" s="414"/>
      <c r="KNX566" s="414"/>
      <c r="KNY566" s="414"/>
      <c r="KNZ566" s="414"/>
      <c r="KOA566" s="413"/>
      <c r="KOB566" s="413"/>
      <c r="KOC566" s="414"/>
      <c r="KOD566" s="414"/>
      <c r="KOE566" s="413"/>
      <c r="KOF566" s="413"/>
      <c r="KOG566" s="414"/>
      <c r="KOH566" s="414"/>
      <c r="KOI566" s="413"/>
      <c r="KOJ566" s="413"/>
      <c r="KOK566" s="413"/>
      <c r="KOL566" s="413"/>
      <c r="KOM566" s="413"/>
      <c r="KON566" s="413"/>
      <c r="KOO566" s="413"/>
      <c r="KOP566" s="414"/>
      <c r="KOQ566" s="414"/>
      <c r="KOR566" s="413"/>
      <c r="KOS566" s="413"/>
      <c r="KOT566" s="414"/>
      <c r="KOU566" s="414"/>
      <c r="KOV566" s="413"/>
      <c r="KOW566" s="413"/>
      <c r="KOX566" s="413"/>
      <c r="KOY566" s="413"/>
      <c r="KOZ566" s="413"/>
      <c r="KPA566" s="407"/>
      <c r="KPB566" s="439"/>
      <c r="KPC566" s="413"/>
      <c r="KPD566" s="413"/>
      <c r="KPE566" s="413"/>
      <c r="KPF566" s="413"/>
      <c r="KPG566" s="413"/>
      <c r="KPH566" s="413"/>
      <c r="KPI566" s="413"/>
      <c r="KPJ566" s="412"/>
      <c r="KPK566" s="412"/>
      <c r="KPL566" s="412"/>
      <c r="KPM566" s="412"/>
      <c r="KPN566" s="412"/>
      <c r="KPO566" s="412"/>
      <c r="KPP566" s="412"/>
      <c r="KPQ566" s="412"/>
      <c r="KPR566" s="412"/>
      <c r="KPS566" s="412"/>
      <c r="KPT566" s="412"/>
      <c r="KPU566" s="412"/>
      <c r="KPV566" s="412"/>
      <c r="KPW566" s="412"/>
      <c r="KPX566" s="412"/>
      <c r="KPY566" s="412"/>
      <c r="KPZ566" s="412"/>
      <c r="KQA566" s="412"/>
      <c r="KQB566" s="412"/>
      <c r="KQC566" s="412"/>
      <c r="KQD566" s="412"/>
      <c r="KQE566" s="412"/>
      <c r="KQF566" s="412"/>
      <c r="KQG566" s="412"/>
      <c r="KQH566" s="412"/>
      <c r="KQI566" s="412"/>
      <c r="KQJ566" s="412"/>
      <c r="KQK566" s="412"/>
      <c r="KQL566" s="412"/>
      <c r="KQM566" s="412"/>
      <c r="KQN566" s="412"/>
      <c r="KQO566" s="412"/>
      <c r="KQP566" s="412"/>
      <c r="KQQ566" s="412"/>
      <c r="KQR566" s="412"/>
      <c r="KQS566" s="412"/>
      <c r="KQT566" s="412"/>
      <c r="KQU566" s="412"/>
      <c r="KQV566" s="412"/>
      <c r="KQW566" s="412"/>
      <c r="KQX566" s="412"/>
      <c r="KQY566" s="412"/>
      <c r="KQZ566" s="412"/>
      <c r="KRA566" s="412"/>
      <c r="KRB566" s="413"/>
      <c r="KRC566" s="413"/>
      <c r="KRD566" s="413"/>
      <c r="KRE566" s="413"/>
      <c r="KRF566" s="413"/>
      <c r="KRG566" s="413"/>
      <c r="KRH566" s="413"/>
      <c r="KRI566" s="413"/>
      <c r="KRJ566" s="413"/>
      <c r="KRK566" s="413"/>
      <c r="KRL566" s="413"/>
      <c r="KRM566" s="413"/>
      <c r="KRN566" s="413"/>
      <c r="KRO566" s="413"/>
      <c r="KRP566" s="413"/>
      <c r="KRQ566" s="413"/>
      <c r="KRR566" s="413"/>
      <c r="KRS566" s="413"/>
      <c r="KRT566" s="413"/>
      <c r="KRU566" s="413"/>
      <c r="KRV566" s="413"/>
      <c r="KRW566" s="413"/>
      <c r="KRX566" s="413"/>
      <c r="KRY566" s="413"/>
      <c r="KRZ566" s="414"/>
      <c r="KSA566" s="414"/>
      <c r="KSB566" s="414"/>
      <c r="KSC566" s="414"/>
      <c r="KSD566" s="414"/>
      <c r="KSE566" s="413"/>
      <c r="KSF566" s="413"/>
      <c r="KSG566" s="414"/>
      <c r="KSH566" s="414"/>
      <c r="KSI566" s="413"/>
      <c r="KSJ566" s="413"/>
      <c r="KSK566" s="414"/>
      <c r="KSL566" s="414"/>
      <c r="KSM566" s="413"/>
      <c r="KSN566" s="413"/>
      <c r="KSO566" s="413"/>
      <c r="KSP566" s="413"/>
      <c r="KSQ566" s="413"/>
      <c r="KSR566" s="413"/>
      <c r="KSS566" s="413"/>
      <c r="KST566" s="414"/>
      <c r="KSU566" s="414"/>
      <c r="KSV566" s="413"/>
      <c r="KSW566" s="413"/>
      <c r="KSX566" s="414"/>
      <c r="KSY566" s="414"/>
      <c r="KSZ566" s="413"/>
      <c r="KTA566" s="413"/>
      <c r="KTB566" s="413"/>
      <c r="KTC566" s="413"/>
      <c r="KTD566" s="413"/>
      <c r="KTE566" s="407"/>
      <c r="KTF566" s="439"/>
      <c r="KTG566" s="413"/>
      <c r="KTH566" s="413"/>
      <c r="KTI566" s="413"/>
      <c r="KTJ566" s="413"/>
      <c r="KTK566" s="413"/>
      <c r="KTL566" s="413"/>
      <c r="KTM566" s="413"/>
      <c r="KTN566" s="412"/>
      <c r="KTO566" s="412"/>
      <c r="KTP566" s="412"/>
      <c r="KTQ566" s="412"/>
      <c r="KTR566" s="412"/>
      <c r="KTS566" s="412"/>
      <c r="KTT566" s="412"/>
      <c r="KTU566" s="412"/>
      <c r="KTV566" s="412"/>
      <c r="KTW566" s="412"/>
      <c r="KTX566" s="412"/>
      <c r="KTY566" s="412"/>
      <c r="KTZ566" s="412"/>
      <c r="KUA566" s="412"/>
      <c r="KUB566" s="412"/>
      <c r="KUC566" s="412"/>
      <c r="KUD566" s="412"/>
      <c r="KUE566" s="412"/>
      <c r="KUF566" s="412"/>
      <c r="KUG566" s="412"/>
      <c r="KUH566" s="412"/>
      <c r="KUI566" s="412"/>
      <c r="KUJ566" s="412"/>
      <c r="KUK566" s="412"/>
      <c r="KUL566" s="412"/>
      <c r="KUM566" s="412"/>
      <c r="KUN566" s="412"/>
      <c r="KUO566" s="412"/>
      <c r="KUP566" s="412"/>
      <c r="KUQ566" s="412"/>
      <c r="KUR566" s="412"/>
      <c r="KUS566" s="412"/>
      <c r="KUT566" s="412"/>
      <c r="KUU566" s="412"/>
      <c r="KUV566" s="412"/>
      <c r="KUW566" s="412"/>
      <c r="KUX566" s="412"/>
      <c r="KUY566" s="412"/>
      <c r="KUZ566" s="412"/>
      <c r="KVA566" s="412"/>
      <c r="KVB566" s="412"/>
      <c r="KVC566" s="412"/>
      <c r="KVD566" s="412"/>
      <c r="KVE566" s="412"/>
      <c r="KVF566" s="413"/>
      <c r="KVG566" s="413"/>
      <c r="KVH566" s="413"/>
      <c r="KVI566" s="413"/>
      <c r="KVJ566" s="413"/>
      <c r="KVK566" s="413"/>
      <c r="KVL566" s="413"/>
      <c r="KVM566" s="413"/>
      <c r="KVN566" s="413"/>
      <c r="KVO566" s="413"/>
      <c r="KVP566" s="413"/>
      <c r="KVQ566" s="413"/>
      <c r="KVR566" s="413"/>
      <c r="KVS566" s="413"/>
      <c r="KVT566" s="413"/>
      <c r="KVU566" s="413"/>
      <c r="KVV566" s="413"/>
      <c r="KVW566" s="413"/>
      <c r="KVX566" s="413"/>
      <c r="KVY566" s="413"/>
      <c r="KVZ566" s="413"/>
      <c r="KWA566" s="413"/>
      <c r="KWB566" s="413"/>
      <c r="KWC566" s="413"/>
      <c r="KWD566" s="414"/>
      <c r="KWE566" s="414"/>
      <c r="KWF566" s="414"/>
      <c r="KWG566" s="414"/>
      <c r="KWH566" s="414"/>
      <c r="KWI566" s="413"/>
      <c r="KWJ566" s="413"/>
      <c r="KWK566" s="414"/>
      <c r="KWL566" s="414"/>
      <c r="KWM566" s="413"/>
      <c r="KWN566" s="413"/>
      <c r="KWO566" s="414"/>
      <c r="KWP566" s="414"/>
      <c r="KWQ566" s="413"/>
      <c r="KWR566" s="413"/>
      <c r="KWS566" s="413"/>
      <c r="KWT566" s="413"/>
      <c r="KWU566" s="413"/>
      <c r="KWV566" s="413"/>
      <c r="KWW566" s="413"/>
      <c r="KWX566" s="414"/>
      <c r="KWY566" s="414"/>
      <c r="KWZ566" s="413"/>
      <c r="KXA566" s="413"/>
      <c r="KXB566" s="414"/>
      <c r="KXC566" s="414"/>
      <c r="KXD566" s="413"/>
      <c r="KXE566" s="413"/>
      <c r="KXF566" s="413"/>
      <c r="KXG566" s="413"/>
      <c r="KXH566" s="413"/>
      <c r="KXI566" s="407"/>
      <c r="KXJ566" s="439"/>
      <c r="KXK566" s="413"/>
      <c r="KXL566" s="413"/>
      <c r="KXM566" s="413"/>
      <c r="KXN566" s="413"/>
      <c r="KXO566" s="413"/>
      <c r="KXP566" s="413"/>
      <c r="KXQ566" s="413"/>
      <c r="KXR566" s="412"/>
      <c r="KXS566" s="412"/>
      <c r="KXT566" s="412"/>
      <c r="KXU566" s="412"/>
      <c r="KXV566" s="412"/>
      <c r="KXW566" s="412"/>
      <c r="KXX566" s="412"/>
      <c r="KXY566" s="412"/>
      <c r="KXZ566" s="412"/>
      <c r="KYA566" s="412"/>
      <c r="KYB566" s="412"/>
      <c r="KYC566" s="412"/>
      <c r="KYD566" s="412"/>
      <c r="KYE566" s="412"/>
      <c r="KYF566" s="412"/>
      <c r="KYG566" s="412"/>
      <c r="KYH566" s="412"/>
      <c r="KYI566" s="412"/>
      <c r="KYJ566" s="412"/>
      <c r="KYK566" s="412"/>
      <c r="KYL566" s="412"/>
      <c r="KYM566" s="412"/>
      <c r="KYN566" s="412"/>
      <c r="KYO566" s="412"/>
      <c r="KYP566" s="412"/>
      <c r="KYQ566" s="412"/>
      <c r="KYR566" s="412"/>
      <c r="KYS566" s="412"/>
      <c r="KYT566" s="412"/>
      <c r="KYU566" s="412"/>
      <c r="KYV566" s="412"/>
      <c r="KYW566" s="412"/>
      <c r="KYX566" s="412"/>
      <c r="KYY566" s="412"/>
      <c r="KYZ566" s="412"/>
      <c r="KZA566" s="412"/>
      <c r="KZB566" s="412"/>
      <c r="KZC566" s="412"/>
      <c r="KZD566" s="412"/>
      <c r="KZE566" s="412"/>
      <c r="KZF566" s="412"/>
      <c r="KZG566" s="412"/>
      <c r="KZH566" s="412"/>
      <c r="KZI566" s="412"/>
      <c r="KZJ566" s="413"/>
      <c r="KZK566" s="413"/>
      <c r="KZL566" s="413"/>
      <c r="KZM566" s="413"/>
      <c r="KZN566" s="413"/>
      <c r="KZO566" s="413"/>
      <c r="KZP566" s="413"/>
      <c r="KZQ566" s="413"/>
      <c r="KZR566" s="413"/>
      <c r="KZS566" s="413"/>
      <c r="KZT566" s="413"/>
      <c r="KZU566" s="413"/>
      <c r="KZV566" s="413"/>
      <c r="KZW566" s="413"/>
      <c r="KZX566" s="413"/>
      <c r="KZY566" s="413"/>
      <c r="KZZ566" s="413"/>
      <c r="LAA566" s="413"/>
      <c r="LAB566" s="413"/>
      <c r="LAC566" s="413"/>
      <c r="LAD566" s="413"/>
      <c r="LAE566" s="413"/>
      <c r="LAF566" s="413"/>
      <c r="LAG566" s="413"/>
      <c r="LAH566" s="414"/>
      <c r="LAI566" s="414"/>
      <c r="LAJ566" s="414"/>
      <c r="LAK566" s="414"/>
      <c r="LAL566" s="414"/>
      <c r="LAM566" s="413"/>
      <c r="LAN566" s="413"/>
      <c r="LAO566" s="414"/>
      <c r="LAP566" s="414"/>
      <c r="LAQ566" s="413"/>
      <c r="LAR566" s="413"/>
      <c r="LAS566" s="414"/>
      <c r="LAT566" s="414"/>
      <c r="LAU566" s="413"/>
      <c r="LAV566" s="413"/>
      <c r="LAW566" s="413"/>
      <c r="LAX566" s="413"/>
      <c r="LAY566" s="413"/>
      <c r="LAZ566" s="413"/>
      <c r="LBA566" s="413"/>
      <c r="LBB566" s="414"/>
      <c r="LBC566" s="414"/>
      <c r="LBD566" s="413"/>
      <c r="LBE566" s="413"/>
      <c r="LBF566" s="414"/>
      <c r="LBG566" s="414"/>
      <c r="LBH566" s="413"/>
      <c r="LBI566" s="413"/>
      <c r="LBJ566" s="413"/>
      <c r="LBK566" s="413"/>
      <c r="LBL566" s="413"/>
      <c r="LBM566" s="407"/>
      <c r="LBN566" s="439"/>
      <c r="LBO566" s="413"/>
      <c r="LBP566" s="413"/>
      <c r="LBQ566" s="413"/>
      <c r="LBR566" s="413"/>
      <c r="LBS566" s="413"/>
      <c r="LBT566" s="413"/>
      <c r="LBU566" s="413"/>
      <c r="LBV566" s="412"/>
      <c r="LBW566" s="412"/>
      <c r="LBX566" s="412"/>
      <c r="LBY566" s="412"/>
      <c r="LBZ566" s="412"/>
      <c r="LCA566" s="412"/>
      <c r="LCB566" s="412"/>
      <c r="LCC566" s="412"/>
      <c r="LCD566" s="412"/>
      <c r="LCE566" s="412"/>
      <c r="LCF566" s="412"/>
      <c r="LCG566" s="412"/>
      <c r="LCH566" s="412"/>
      <c r="LCI566" s="412"/>
      <c r="LCJ566" s="412"/>
      <c r="LCK566" s="412"/>
      <c r="LCL566" s="412"/>
      <c r="LCM566" s="412"/>
      <c r="LCN566" s="412"/>
      <c r="LCO566" s="412"/>
      <c r="LCP566" s="412"/>
      <c r="LCQ566" s="412"/>
      <c r="LCR566" s="412"/>
      <c r="LCS566" s="412"/>
      <c r="LCT566" s="412"/>
      <c r="LCU566" s="412"/>
      <c r="LCV566" s="412"/>
      <c r="LCW566" s="412"/>
      <c r="LCX566" s="412"/>
      <c r="LCY566" s="412"/>
      <c r="LCZ566" s="412"/>
      <c r="LDA566" s="412"/>
      <c r="LDB566" s="412"/>
      <c r="LDC566" s="412"/>
      <c r="LDD566" s="412"/>
      <c r="LDE566" s="412"/>
      <c r="LDF566" s="412"/>
      <c r="LDG566" s="412"/>
      <c r="LDH566" s="412"/>
      <c r="LDI566" s="412"/>
      <c r="LDJ566" s="412"/>
      <c r="LDK566" s="412"/>
      <c r="LDL566" s="412"/>
      <c r="LDM566" s="412"/>
      <c r="LDN566" s="413"/>
      <c r="LDO566" s="413"/>
      <c r="LDP566" s="413"/>
      <c r="LDQ566" s="413"/>
      <c r="LDR566" s="413"/>
      <c r="LDS566" s="413"/>
      <c r="LDT566" s="413"/>
      <c r="LDU566" s="413"/>
      <c r="LDV566" s="413"/>
      <c r="LDW566" s="413"/>
      <c r="LDX566" s="413"/>
      <c r="LDY566" s="413"/>
      <c r="LDZ566" s="413"/>
      <c r="LEA566" s="413"/>
      <c r="LEB566" s="413"/>
      <c r="LEC566" s="413"/>
      <c r="LED566" s="413"/>
      <c r="LEE566" s="413"/>
      <c r="LEF566" s="413"/>
      <c r="LEG566" s="413"/>
      <c r="LEH566" s="413"/>
      <c r="LEI566" s="413"/>
      <c r="LEJ566" s="413"/>
      <c r="LEK566" s="413"/>
      <c r="LEL566" s="414"/>
      <c r="LEM566" s="414"/>
      <c r="LEN566" s="414"/>
      <c r="LEO566" s="414"/>
      <c r="LEP566" s="414"/>
      <c r="LEQ566" s="413"/>
      <c r="LER566" s="413"/>
      <c r="LES566" s="414"/>
      <c r="LET566" s="414"/>
      <c r="LEU566" s="413"/>
      <c r="LEV566" s="413"/>
      <c r="LEW566" s="414"/>
      <c r="LEX566" s="414"/>
      <c r="LEY566" s="413"/>
      <c r="LEZ566" s="413"/>
      <c r="LFA566" s="413"/>
      <c r="LFB566" s="413"/>
      <c r="LFC566" s="413"/>
      <c r="LFD566" s="413"/>
      <c r="LFE566" s="413"/>
      <c r="LFF566" s="414"/>
      <c r="LFG566" s="414"/>
      <c r="LFH566" s="413"/>
      <c r="LFI566" s="413"/>
      <c r="LFJ566" s="414"/>
      <c r="LFK566" s="414"/>
      <c r="LFL566" s="413"/>
      <c r="LFM566" s="413"/>
      <c r="LFN566" s="413"/>
      <c r="LFO566" s="413"/>
      <c r="LFP566" s="413"/>
      <c r="LFQ566" s="407"/>
      <c r="LFR566" s="439"/>
      <c r="LFS566" s="413"/>
      <c r="LFT566" s="413"/>
      <c r="LFU566" s="413"/>
      <c r="LFV566" s="413"/>
      <c r="LFW566" s="413"/>
      <c r="LFX566" s="413"/>
      <c r="LFY566" s="413"/>
      <c r="LFZ566" s="412"/>
      <c r="LGA566" s="412"/>
      <c r="LGB566" s="412"/>
      <c r="LGC566" s="412"/>
      <c r="LGD566" s="412"/>
      <c r="LGE566" s="412"/>
      <c r="LGF566" s="412"/>
      <c r="LGG566" s="412"/>
      <c r="LGH566" s="412"/>
      <c r="LGI566" s="412"/>
      <c r="LGJ566" s="412"/>
      <c r="LGK566" s="412"/>
      <c r="LGL566" s="412"/>
      <c r="LGM566" s="412"/>
      <c r="LGN566" s="412"/>
      <c r="LGO566" s="412"/>
      <c r="LGP566" s="412"/>
      <c r="LGQ566" s="412"/>
      <c r="LGR566" s="412"/>
      <c r="LGS566" s="412"/>
      <c r="LGT566" s="412"/>
      <c r="LGU566" s="412"/>
      <c r="LGV566" s="412"/>
      <c r="LGW566" s="412"/>
      <c r="LGX566" s="412"/>
      <c r="LGY566" s="412"/>
      <c r="LGZ566" s="412"/>
      <c r="LHA566" s="412"/>
      <c r="LHB566" s="412"/>
      <c r="LHC566" s="412"/>
      <c r="LHD566" s="412"/>
      <c r="LHE566" s="412"/>
      <c r="LHF566" s="412"/>
      <c r="LHG566" s="412"/>
      <c r="LHH566" s="412"/>
      <c r="LHI566" s="412"/>
      <c r="LHJ566" s="412"/>
      <c r="LHK566" s="412"/>
      <c r="LHL566" s="412"/>
      <c r="LHM566" s="412"/>
      <c r="LHN566" s="412"/>
      <c r="LHO566" s="412"/>
      <c r="LHP566" s="412"/>
      <c r="LHQ566" s="412"/>
      <c r="LHR566" s="413"/>
      <c r="LHS566" s="413"/>
      <c r="LHT566" s="413"/>
      <c r="LHU566" s="413"/>
      <c r="LHV566" s="413"/>
      <c r="LHW566" s="413"/>
      <c r="LHX566" s="413"/>
      <c r="LHY566" s="413"/>
      <c r="LHZ566" s="413"/>
      <c r="LIA566" s="413"/>
      <c r="LIB566" s="413"/>
      <c r="LIC566" s="413"/>
      <c r="LID566" s="413"/>
      <c r="LIE566" s="413"/>
      <c r="LIF566" s="413"/>
      <c r="LIG566" s="413"/>
      <c r="LIH566" s="413"/>
      <c r="LII566" s="413"/>
      <c r="LIJ566" s="413"/>
      <c r="LIK566" s="413"/>
      <c r="LIL566" s="413"/>
      <c r="LIM566" s="413"/>
      <c r="LIN566" s="413"/>
      <c r="LIO566" s="413"/>
      <c r="LIP566" s="414"/>
      <c r="LIQ566" s="414"/>
      <c r="LIR566" s="414"/>
      <c r="LIS566" s="414"/>
      <c r="LIT566" s="414"/>
      <c r="LIU566" s="413"/>
      <c r="LIV566" s="413"/>
      <c r="LIW566" s="414"/>
      <c r="LIX566" s="414"/>
      <c r="LIY566" s="413"/>
      <c r="LIZ566" s="413"/>
      <c r="LJA566" s="414"/>
      <c r="LJB566" s="414"/>
      <c r="LJC566" s="413"/>
      <c r="LJD566" s="413"/>
      <c r="LJE566" s="413"/>
      <c r="LJF566" s="413"/>
      <c r="LJG566" s="413"/>
      <c r="LJH566" s="413"/>
      <c r="LJI566" s="413"/>
      <c r="LJJ566" s="414"/>
      <c r="LJK566" s="414"/>
      <c r="LJL566" s="413"/>
      <c r="LJM566" s="413"/>
      <c r="LJN566" s="414"/>
      <c r="LJO566" s="414"/>
      <c r="LJP566" s="413"/>
      <c r="LJQ566" s="413"/>
      <c r="LJR566" s="413"/>
      <c r="LJS566" s="413"/>
      <c r="LJT566" s="413"/>
      <c r="LJU566" s="407"/>
      <c r="LJV566" s="439"/>
      <c r="LJW566" s="413"/>
      <c r="LJX566" s="413"/>
      <c r="LJY566" s="413"/>
      <c r="LJZ566" s="413"/>
      <c r="LKA566" s="413"/>
      <c r="LKB566" s="413"/>
      <c r="LKC566" s="413"/>
      <c r="LKD566" s="412"/>
      <c r="LKE566" s="412"/>
      <c r="LKF566" s="412"/>
      <c r="LKG566" s="412"/>
      <c r="LKH566" s="412"/>
      <c r="LKI566" s="412"/>
      <c r="LKJ566" s="412"/>
      <c r="LKK566" s="412"/>
      <c r="LKL566" s="412"/>
      <c r="LKM566" s="412"/>
      <c r="LKN566" s="412"/>
      <c r="LKO566" s="412"/>
      <c r="LKP566" s="412"/>
      <c r="LKQ566" s="412"/>
      <c r="LKR566" s="412"/>
      <c r="LKS566" s="412"/>
      <c r="LKT566" s="412"/>
      <c r="LKU566" s="412"/>
      <c r="LKV566" s="412"/>
      <c r="LKW566" s="412"/>
      <c r="LKX566" s="412"/>
      <c r="LKY566" s="412"/>
      <c r="LKZ566" s="412"/>
      <c r="LLA566" s="412"/>
      <c r="LLB566" s="412"/>
      <c r="LLC566" s="412"/>
      <c r="LLD566" s="412"/>
      <c r="LLE566" s="412"/>
      <c r="LLF566" s="412"/>
      <c r="LLG566" s="412"/>
      <c r="LLH566" s="412"/>
      <c r="LLI566" s="412"/>
      <c r="LLJ566" s="412"/>
      <c r="LLK566" s="412"/>
      <c r="LLL566" s="412"/>
      <c r="LLM566" s="412"/>
      <c r="LLN566" s="412"/>
      <c r="LLO566" s="412"/>
      <c r="LLP566" s="412"/>
      <c r="LLQ566" s="412"/>
      <c r="LLR566" s="412"/>
      <c r="LLS566" s="412"/>
      <c r="LLT566" s="412"/>
      <c r="LLU566" s="412"/>
      <c r="LLV566" s="413"/>
      <c r="LLW566" s="413"/>
      <c r="LLX566" s="413"/>
      <c r="LLY566" s="413"/>
      <c r="LLZ566" s="413"/>
      <c r="LMA566" s="413"/>
      <c r="LMB566" s="413"/>
      <c r="LMC566" s="413"/>
      <c r="LMD566" s="413"/>
      <c r="LME566" s="413"/>
      <c r="LMF566" s="413"/>
      <c r="LMG566" s="413"/>
      <c r="LMH566" s="413"/>
      <c r="LMI566" s="413"/>
      <c r="LMJ566" s="413"/>
      <c r="LMK566" s="413"/>
      <c r="LML566" s="413"/>
      <c r="LMM566" s="413"/>
      <c r="LMN566" s="413"/>
      <c r="LMO566" s="413"/>
      <c r="LMP566" s="413"/>
      <c r="LMQ566" s="413"/>
      <c r="LMR566" s="413"/>
      <c r="LMS566" s="413"/>
      <c r="LMT566" s="414"/>
      <c r="LMU566" s="414"/>
      <c r="LMV566" s="414"/>
      <c r="LMW566" s="414"/>
      <c r="LMX566" s="414"/>
      <c r="LMY566" s="413"/>
      <c r="LMZ566" s="413"/>
      <c r="LNA566" s="414"/>
      <c r="LNB566" s="414"/>
      <c r="LNC566" s="413"/>
      <c r="LND566" s="413"/>
      <c r="LNE566" s="414"/>
      <c r="LNF566" s="414"/>
      <c r="LNG566" s="413"/>
      <c r="LNH566" s="413"/>
      <c r="LNI566" s="413"/>
      <c r="LNJ566" s="413"/>
      <c r="LNK566" s="413"/>
      <c r="LNL566" s="413"/>
      <c r="LNM566" s="413"/>
      <c r="LNN566" s="414"/>
      <c r="LNO566" s="414"/>
      <c r="LNP566" s="413"/>
      <c r="LNQ566" s="413"/>
      <c r="LNR566" s="414"/>
      <c r="LNS566" s="414"/>
      <c r="LNT566" s="413"/>
      <c r="LNU566" s="413"/>
      <c r="LNV566" s="413"/>
      <c r="LNW566" s="413"/>
      <c r="LNX566" s="413"/>
      <c r="LNY566" s="407"/>
      <c r="LNZ566" s="439"/>
      <c r="LOA566" s="413"/>
      <c r="LOB566" s="413"/>
      <c r="LOC566" s="413"/>
      <c r="LOD566" s="413"/>
      <c r="LOE566" s="413"/>
      <c r="LOF566" s="413"/>
      <c r="LOG566" s="413"/>
      <c r="LOH566" s="412"/>
      <c r="LOI566" s="412"/>
      <c r="LOJ566" s="412"/>
      <c r="LOK566" s="412"/>
      <c r="LOL566" s="412"/>
      <c r="LOM566" s="412"/>
      <c r="LON566" s="412"/>
      <c r="LOO566" s="412"/>
      <c r="LOP566" s="412"/>
      <c r="LOQ566" s="412"/>
      <c r="LOR566" s="412"/>
      <c r="LOS566" s="412"/>
      <c r="LOT566" s="412"/>
      <c r="LOU566" s="412"/>
      <c r="LOV566" s="412"/>
      <c r="LOW566" s="412"/>
      <c r="LOX566" s="412"/>
      <c r="LOY566" s="412"/>
      <c r="LOZ566" s="412"/>
      <c r="LPA566" s="412"/>
      <c r="LPB566" s="412"/>
      <c r="LPC566" s="412"/>
      <c r="LPD566" s="412"/>
      <c r="LPE566" s="412"/>
      <c r="LPF566" s="412"/>
      <c r="LPG566" s="412"/>
      <c r="LPH566" s="412"/>
      <c r="LPI566" s="412"/>
      <c r="LPJ566" s="412"/>
      <c r="LPK566" s="412"/>
      <c r="LPL566" s="412"/>
      <c r="LPM566" s="412"/>
      <c r="LPN566" s="412"/>
      <c r="LPO566" s="412"/>
      <c r="LPP566" s="412"/>
      <c r="LPQ566" s="412"/>
      <c r="LPR566" s="412"/>
      <c r="LPS566" s="412"/>
      <c r="LPT566" s="412"/>
      <c r="LPU566" s="412"/>
      <c r="LPV566" s="412"/>
      <c r="LPW566" s="412"/>
      <c r="LPX566" s="412"/>
      <c r="LPY566" s="412"/>
      <c r="LPZ566" s="413"/>
      <c r="LQA566" s="413"/>
      <c r="LQB566" s="413"/>
      <c r="LQC566" s="413"/>
      <c r="LQD566" s="413"/>
      <c r="LQE566" s="413"/>
      <c r="LQF566" s="413"/>
      <c r="LQG566" s="413"/>
      <c r="LQH566" s="413"/>
      <c r="LQI566" s="413"/>
      <c r="LQJ566" s="413"/>
      <c r="LQK566" s="413"/>
      <c r="LQL566" s="413"/>
      <c r="LQM566" s="413"/>
      <c r="LQN566" s="413"/>
      <c r="LQO566" s="413"/>
      <c r="LQP566" s="413"/>
      <c r="LQQ566" s="413"/>
      <c r="LQR566" s="413"/>
      <c r="LQS566" s="413"/>
      <c r="LQT566" s="413"/>
      <c r="LQU566" s="413"/>
      <c r="LQV566" s="413"/>
      <c r="LQW566" s="413"/>
      <c r="LQX566" s="414"/>
      <c r="LQY566" s="414"/>
      <c r="LQZ566" s="414"/>
      <c r="LRA566" s="414"/>
      <c r="LRB566" s="414"/>
      <c r="LRC566" s="413"/>
      <c r="LRD566" s="413"/>
      <c r="LRE566" s="414"/>
      <c r="LRF566" s="414"/>
      <c r="LRG566" s="413"/>
      <c r="LRH566" s="413"/>
      <c r="LRI566" s="414"/>
      <c r="LRJ566" s="414"/>
      <c r="LRK566" s="413"/>
      <c r="LRL566" s="413"/>
      <c r="LRM566" s="413"/>
      <c r="LRN566" s="413"/>
      <c r="LRO566" s="413"/>
      <c r="LRP566" s="413"/>
      <c r="LRQ566" s="413"/>
      <c r="LRR566" s="414"/>
      <c r="LRS566" s="414"/>
      <c r="LRT566" s="413"/>
      <c r="LRU566" s="413"/>
      <c r="LRV566" s="414"/>
      <c r="LRW566" s="414"/>
      <c r="LRX566" s="413"/>
      <c r="LRY566" s="413"/>
      <c r="LRZ566" s="413"/>
      <c r="LSA566" s="413"/>
      <c r="LSB566" s="413"/>
      <c r="LSC566" s="407"/>
      <c r="LSD566" s="439"/>
      <c r="LSE566" s="413"/>
      <c r="LSF566" s="413"/>
      <c r="LSG566" s="413"/>
      <c r="LSH566" s="413"/>
      <c r="LSI566" s="413"/>
      <c r="LSJ566" s="413"/>
      <c r="LSK566" s="413"/>
      <c r="LSL566" s="412"/>
      <c r="LSM566" s="412"/>
      <c r="LSN566" s="412"/>
      <c r="LSO566" s="412"/>
      <c r="LSP566" s="412"/>
      <c r="LSQ566" s="412"/>
      <c r="LSR566" s="412"/>
      <c r="LSS566" s="412"/>
      <c r="LST566" s="412"/>
      <c r="LSU566" s="412"/>
      <c r="LSV566" s="412"/>
      <c r="LSW566" s="412"/>
      <c r="LSX566" s="412"/>
      <c r="LSY566" s="412"/>
      <c r="LSZ566" s="412"/>
      <c r="LTA566" s="412"/>
      <c r="LTB566" s="412"/>
      <c r="LTC566" s="412"/>
      <c r="LTD566" s="412"/>
      <c r="LTE566" s="412"/>
      <c r="LTF566" s="412"/>
      <c r="LTG566" s="412"/>
      <c r="LTH566" s="412"/>
      <c r="LTI566" s="412"/>
      <c r="LTJ566" s="412"/>
      <c r="LTK566" s="412"/>
      <c r="LTL566" s="412"/>
      <c r="LTM566" s="412"/>
      <c r="LTN566" s="412"/>
      <c r="LTO566" s="412"/>
      <c r="LTP566" s="412"/>
      <c r="LTQ566" s="412"/>
      <c r="LTR566" s="412"/>
      <c r="LTS566" s="412"/>
      <c r="LTT566" s="412"/>
      <c r="LTU566" s="412"/>
      <c r="LTV566" s="412"/>
      <c r="LTW566" s="412"/>
      <c r="LTX566" s="412"/>
      <c r="LTY566" s="412"/>
      <c r="LTZ566" s="412"/>
      <c r="LUA566" s="412"/>
      <c r="LUB566" s="412"/>
      <c r="LUC566" s="412"/>
      <c r="LUD566" s="413"/>
      <c r="LUE566" s="413"/>
      <c r="LUF566" s="413"/>
      <c r="LUG566" s="413"/>
      <c r="LUH566" s="413"/>
      <c r="LUI566" s="413"/>
      <c r="LUJ566" s="413"/>
      <c r="LUK566" s="413"/>
      <c r="LUL566" s="413"/>
      <c r="LUM566" s="413"/>
      <c r="LUN566" s="413"/>
      <c r="LUO566" s="413"/>
      <c r="LUP566" s="413"/>
      <c r="LUQ566" s="413"/>
      <c r="LUR566" s="413"/>
      <c r="LUS566" s="413"/>
      <c r="LUT566" s="413"/>
      <c r="LUU566" s="413"/>
      <c r="LUV566" s="413"/>
      <c r="LUW566" s="413"/>
      <c r="LUX566" s="413"/>
      <c r="LUY566" s="413"/>
      <c r="LUZ566" s="413"/>
      <c r="LVA566" s="413"/>
      <c r="LVB566" s="414"/>
      <c r="LVC566" s="414"/>
      <c r="LVD566" s="414"/>
      <c r="LVE566" s="414"/>
      <c r="LVF566" s="414"/>
      <c r="LVG566" s="413"/>
      <c r="LVH566" s="413"/>
      <c r="LVI566" s="414"/>
      <c r="LVJ566" s="414"/>
      <c r="LVK566" s="413"/>
      <c r="LVL566" s="413"/>
      <c r="LVM566" s="414"/>
      <c r="LVN566" s="414"/>
      <c r="LVO566" s="413"/>
      <c r="LVP566" s="413"/>
      <c r="LVQ566" s="413"/>
      <c r="LVR566" s="413"/>
      <c r="LVS566" s="413"/>
      <c r="LVT566" s="413"/>
      <c r="LVU566" s="413"/>
      <c r="LVV566" s="414"/>
      <c r="LVW566" s="414"/>
      <c r="LVX566" s="413"/>
      <c r="LVY566" s="413"/>
      <c r="LVZ566" s="414"/>
      <c r="LWA566" s="414"/>
      <c r="LWB566" s="413"/>
      <c r="LWC566" s="413"/>
      <c r="LWD566" s="413"/>
      <c r="LWE566" s="413"/>
      <c r="LWF566" s="413"/>
      <c r="LWG566" s="407"/>
      <c r="LWH566" s="439"/>
      <c r="LWI566" s="413"/>
      <c r="LWJ566" s="413"/>
      <c r="LWK566" s="413"/>
      <c r="LWL566" s="413"/>
      <c r="LWM566" s="413"/>
      <c r="LWN566" s="413"/>
      <c r="LWO566" s="413"/>
      <c r="LWP566" s="412"/>
      <c r="LWQ566" s="412"/>
      <c r="LWR566" s="412"/>
      <c r="LWS566" s="412"/>
      <c r="LWT566" s="412"/>
      <c r="LWU566" s="412"/>
      <c r="LWV566" s="412"/>
      <c r="LWW566" s="412"/>
      <c r="LWX566" s="412"/>
      <c r="LWY566" s="412"/>
      <c r="LWZ566" s="412"/>
      <c r="LXA566" s="412"/>
      <c r="LXB566" s="412"/>
      <c r="LXC566" s="412"/>
      <c r="LXD566" s="412"/>
      <c r="LXE566" s="412"/>
      <c r="LXF566" s="412"/>
      <c r="LXG566" s="412"/>
      <c r="LXH566" s="412"/>
      <c r="LXI566" s="412"/>
      <c r="LXJ566" s="412"/>
      <c r="LXK566" s="412"/>
      <c r="LXL566" s="412"/>
      <c r="LXM566" s="412"/>
      <c r="LXN566" s="412"/>
      <c r="LXO566" s="412"/>
      <c r="LXP566" s="412"/>
      <c r="LXQ566" s="412"/>
      <c r="LXR566" s="412"/>
      <c r="LXS566" s="412"/>
      <c r="LXT566" s="412"/>
      <c r="LXU566" s="412"/>
      <c r="LXV566" s="412"/>
      <c r="LXW566" s="412"/>
      <c r="LXX566" s="412"/>
      <c r="LXY566" s="412"/>
      <c r="LXZ566" s="412"/>
      <c r="LYA566" s="412"/>
      <c r="LYB566" s="412"/>
      <c r="LYC566" s="412"/>
      <c r="LYD566" s="412"/>
      <c r="LYE566" s="412"/>
      <c r="LYF566" s="412"/>
      <c r="LYG566" s="412"/>
      <c r="LYH566" s="413"/>
      <c r="LYI566" s="413"/>
      <c r="LYJ566" s="413"/>
      <c r="LYK566" s="413"/>
      <c r="LYL566" s="413"/>
      <c r="LYM566" s="413"/>
      <c r="LYN566" s="413"/>
      <c r="LYO566" s="413"/>
      <c r="LYP566" s="413"/>
      <c r="LYQ566" s="413"/>
      <c r="LYR566" s="413"/>
      <c r="LYS566" s="413"/>
      <c r="LYT566" s="413"/>
      <c r="LYU566" s="413"/>
      <c r="LYV566" s="413"/>
      <c r="LYW566" s="413"/>
      <c r="LYX566" s="413"/>
      <c r="LYY566" s="413"/>
      <c r="LYZ566" s="413"/>
      <c r="LZA566" s="413"/>
      <c r="LZB566" s="413"/>
      <c r="LZC566" s="413"/>
      <c r="LZD566" s="413"/>
      <c r="LZE566" s="413"/>
      <c r="LZF566" s="414"/>
      <c r="LZG566" s="414"/>
      <c r="LZH566" s="414"/>
      <c r="LZI566" s="414"/>
      <c r="LZJ566" s="414"/>
      <c r="LZK566" s="413"/>
      <c r="LZL566" s="413"/>
      <c r="LZM566" s="414"/>
      <c r="LZN566" s="414"/>
      <c r="LZO566" s="413"/>
      <c r="LZP566" s="413"/>
      <c r="LZQ566" s="414"/>
      <c r="LZR566" s="414"/>
      <c r="LZS566" s="413"/>
      <c r="LZT566" s="413"/>
      <c r="LZU566" s="413"/>
      <c r="LZV566" s="413"/>
      <c r="LZW566" s="413"/>
      <c r="LZX566" s="413"/>
      <c r="LZY566" s="413"/>
      <c r="LZZ566" s="414"/>
      <c r="MAA566" s="414"/>
      <c r="MAB566" s="413"/>
      <c r="MAC566" s="413"/>
      <c r="MAD566" s="414"/>
      <c r="MAE566" s="414"/>
      <c r="MAF566" s="413"/>
      <c r="MAG566" s="413"/>
      <c r="MAH566" s="413"/>
      <c r="MAI566" s="413"/>
      <c r="MAJ566" s="413"/>
      <c r="MAK566" s="407"/>
      <c r="MAL566" s="439"/>
      <c r="MAM566" s="413"/>
      <c r="MAN566" s="413"/>
      <c r="MAO566" s="413"/>
      <c r="MAP566" s="413"/>
      <c r="MAQ566" s="413"/>
      <c r="MAR566" s="413"/>
      <c r="MAS566" s="413"/>
      <c r="MAT566" s="412"/>
      <c r="MAU566" s="412"/>
      <c r="MAV566" s="412"/>
      <c r="MAW566" s="412"/>
      <c r="MAX566" s="412"/>
      <c r="MAY566" s="412"/>
      <c r="MAZ566" s="412"/>
      <c r="MBA566" s="412"/>
      <c r="MBB566" s="412"/>
      <c r="MBC566" s="412"/>
      <c r="MBD566" s="412"/>
      <c r="MBE566" s="412"/>
      <c r="MBF566" s="412"/>
      <c r="MBG566" s="412"/>
      <c r="MBH566" s="412"/>
      <c r="MBI566" s="412"/>
      <c r="MBJ566" s="412"/>
      <c r="MBK566" s="412"/>
      <c r="MBL566" s="412"/>
      <c r="MBM566" s="412"/>
      <c r="MBN566" s="412"/>
      <c r="MBO566" s="412"/>
      <c r="MBP566" s="412"/>
      <c r="MBQ566" s="412"/>
      <c r="MBR566" s="412"/>
      <c r="MBS566" s="412"/>
      <c r="MBT566" s="412"/>
      <c r="MBU566" s="412"/>
      <c r="MBV566" s="412"/>
      <c r="MBW566" s="412"/>
      <c r="MBX566" s="412"/>
      <c r="MBY566" s="412"/>
      <c r="MBZ566" s="412"/>
      <c r="MCA566" s="412"/>
      <c r="MCB566" s="412"/>
      <c r="MCC566" s="412"/>
      <c r="MCD566" s="412"/>
      <c r="MCE566" s="412"/>
      <c r="MCF566" s="412"/>
      <c r="MCG566" s="412"/>
      <c r="MCH566" s="412"/>
      <c r="MCI566" s="412"/>
      <c r="MCJ566" s="412"/>
      <c r="MCK566" s="412"/>
      <c r="MCL566" s="413"/>
      <c r="MCM566" s="413"/>
      <c r="MCN566" s="413"/>
      <c r="MCO566" s="413"/>
      <c r="MCP566" s="413"/>
      <c r="MCQ566" s="413"/>
      <c r="MCR566" s="413"/>
      <c r="MCS566" s="413"/>
      <c r="MCT566" s="413"/>
      <c r="MCU566" s="413"/>
      <c r="MCV566" s="413"/>
      <c r="MCW566" s="413"/>
      <c r="MCX566" s="413"/>
      <c r="MCY566" s="413"/>
      <c r="MCZ566" s="413"/>
      <c r="MDA566" s="413"/>
      <c r="MDB566" s="413"/>
      <c r="MDC566" s="413"/>
      <c r="MDD566" s="413"/>
      <c r="MDE566" s="413"/>
      <c r="MDF566" s="413"/>
      <c r="MDG566" s="413"/>
      <c r="MDH566" s="413"/>
      <c r="MDI566" s="413"/>
      <c r="MDJ566" s="414"/>
      <c r="MDK566" s="414"/>
      <c r="MDL566" s="414"/>
      <c r="MDM566" s="414"/>
      <c r="MDN566" s="414"/>
      <c r="MDO566" s="413"/>
      <c r="MDP566" s="413"/>
      <c r="MDQ566" s="414"/>
      <c r="MDR566" s="414"/>
      <c r="MDS566" s="413"/>
      <c r="MDT566" s="413"/>
      <c r="MDU566" s="414"/>
      <c r="MDV566" s="414"/>
      <c r="MDW566" s="413"/>
      <c r="MDX566" s="413"/>
      <c r="MDY566" s="413"/>
      <c r="MDZ566" s="413"/>
      <c r="MEA566" s="413"/>
      <c r="MEB566" s="413"/>
      <c r="MEC566" s="413"/>
      <c r="MED566" s="414"/>
      <c r="MEE566" s="414"/>
      <c r="MEF566" s="413"/>
      <c r="MEG566" s="413"/>
      <c r="MEH566" s="414"/>
      <c r="MEI566" s="414"/>
      <c r="MEJ566" s="413"/>
      <c r="MEK566" s="413"/>
      <c r="MEL566" s="413"/>
      <c r="MEM566" s="413"/>
      <c r="MEN566" s="413"/>
      <c r="MEO566" s="407"/>
      <c r="MEP566" s="439"/>
      <c r="MEQ566" s="413"/>
      <c r="MER566" s="413"/>
      <c r="MES566" s="413"/>
      <c r="MET566" s="413"/>
      <c r="MEU566" s="413"/>
      <c r="MEV566" s="413"/>
      <c r="MEW566" s="413"/>
      <c r="MEX566" s="412"/>
      <c r="MEY566" s="412"/>
      <c r="MEZ566" s="412"/>
      <c r="MFA566" s="412"/>
      <c r="MFB566" s="412"/>
      <c r="MFC566" s="412"/>
      <c r="MFD566" s="412"/>
      <c r="MFE566" s="412"/>
      <c r="MFF566" s="412"/>
      <c r="MFG566" s="412"/>
      <c r="MFH566" s="412"/>
      <c r="MFI566" s="412"/>
      <c r="MFJ566" s="412"/>
      <c r="MFK566" s="412"/>
      <c r="MFL566" s="412"/>
      <c r="MFM566" s="412"/>
      <c r="MFN566" s="412"/>
      <c r="MFO566" s="412"/>
      <c r="MFP566" s="412"/>
      <c r="MFQ566" s="412"/>
      <c r="MFR566" s="412"/>
      <c r="MFS566" s="412"/>
      <c r="MFT566" s="412"/>
      <c r="MFU566" s="412"/>
      <c r="MFV566" s="412"/>
      <c r="MFW566" s="412"/>
      <c r="MFX566" s="412"/>
      <c r="MFY566" s="412"/>
      <c r="MFZ566" s="412"/>
      <c r="MGA566" s="412"/>
      <c r="MGB566" s="412"/>
      <c r="MGC566" s="412"/>
      <c r="MGD566" s="412"/>
      <c r="MGE566" s="412"/>
      <c r="MGF566" s="412"/>
      <c r="MGG566" s="412"/>
      <c r="MGH566" s="412"/>
      <c r="MGI566" s="412"/>
      <c r="MGJ566" s="412"/>
      <c r="MGK566" s="412"/>
      <c r="MGL566" s="412"/>
      <c r="MGM566" s="412"/>
      <c r="MGN566" s="412"/>
      <c r="MGO566" s="412"/>
      <c r="MGP566" s="413"/>
      <c r="MGQ566" s="413"/>
      <c r="MGR566" s="413"/>
      <c r="MGS566" s="413"/>
      <c r="MGT566" s="413"/>
      <c r="MGU566" s="413"/>
      <c r="MGV566" s="413"/>
      <c r="MGW566" s="413"/>
      <c r="MGX566" s="413"/>
      <c r="MGY566" s="413"/>
      <c r="MGZ566" s="413"/>
      <c r="MHA566" s="413"/>
      <c r="MHB566" s="413"/>
      <c r="MHC566" s="413"/>
      <c r="MHD566" s="413"/>
      <c r="MHE566" s="413"/>
      <c r="MHF566" s="413"/>
      <c r="MHG566" s="413"/>
      <c r="MHH566" s="413"/>
      <c r="MHI566" s="413"/>
      <c r="MHJ566" s="413"/>
      <c r="MHK566" s="413"/>
      <c r="MHL566" s="413"/>
      <c r="MHM566" s="413"/>
      <c r="MHN566" s="414"/>
      <c r="MHO566" s="414"/>
      <c r="MHP566" s="414"/>
      <c r="MHQ566" s="414"/>
      <c r="MHR566" s="414"/>
      <c r="MHS566" s="413"/>
      <c r="MHT566" s="413"/>
      <c r="MHU566" s="414"/>
      <c r="MHV566" s="414"/>
      <c r="MHW566" s="413"/>
      <c r="MHX566" s="413"/>
      <c r="MHY566" s="414"/>
      <c r="MHZ566" s="414"/>
      <c r="MIA566" s="413"/>
      <c r="MIB566" s="413"/>
      <c r="MIC566" s="413"/>
      <c r="MID566" s="413"/>
      <c r="MIE566" s="413"/>
      <c r="MIF566" s="413"/>
      <c r="MIG566" s="413"/>
      <c r="MIH566" s="414"/>
      <c r="MII566" s="414"/>
      <c r="MIJ566" s="413"/>
      <c r="MIK566" s="413"/>
      <c r="MIL566" s="414"/>
      <c r="MIM566" s="414"/>
      <c r="MIN566" s="413"/>
      <c r="MIO566" s="413"/>
      <c r="MIP566" s="413"/>
      <c r="MIQ566" s="413"/>
      <c r="MIR566" s="413"/>
      <c r="MIS566" s="407"/>
      <c r="MIT566" s="439"/>
      <c r="MIU566" s="413"/>
      <c r="MIV566" s="413"/>
      <c r="MIW566" s="413"/>
      <c r="MIX566" s="413"/>
      <c r="MIY566" s="413"/>
      <c r="MIZ566" s="413"/>
      <c r="MJA566" s="413"/>
      <c r="MJB566" s="412"/>
      <c r="MJC566" s="412"/>
      <c r="MJD566" s="412"/>
      <c r="MJE566" s="412"/>
      <c r="MJF566" s="412"/>
      <c r="MJG566" s="412"/>
      <c r="MJH566" s="412"/>
      <c r="MJI566" s="412"/>
      <c r="MJJ566" s="412"/>
      <c r="MJK566" s="412"/>
      <c r="MJL566" s="412"/>
      <c r="MJM566" s="412"/>
      <c r="MJN566" s="412"/>
      <c r="MJO566" s="412"/>
      <c r="MJP566" s="412"/>
      <c r="MJQ566" s="412"/>
      <c r="MJR566" s="412"/>
      <c r="MJS566" s="412"/>
      <c r="MJT566" s="412"/>
      <c r="MJU566" s="412"/>
      <c r="MJV566" s="412"/>
      <c r="MJW566" s="412"/>
      <c r="MJX566" s="412"/>
      <c r="MJY566" s="412"/>
      <c r="MJZ566" s="412"/>
      <c r="MKA566" s="412"/>
      <c r="MKB566" s="412"/>
      <c r="MKC566" s="412"/>
      <c r="MKD566" s="412"/>
      <c r="MKE566" s="412"/>
      <c r="MKF566" s="412"/>
      <c r="MKG566" s="412"/>
      <c r="MKH566" s="412"/>
      <c r="MKI566" s="412"/>
      <c r="MKJ566" s="412"/>
      <c r="MKK566" s="412"/>
      <c r="MKL566" s="412"/>
      <c r="MKM566" s="412"/>
      <c r="MKN566" s="412"/>
      <c r="MKO566" s="412"/>
      <c r="MKP566" s="412"/>
      <c r="MKQ566" s="412"/>
      <c r="MKR566" s="412"/>
      <c r="MKS566" s="412"/>
      <c r="MKT566" s="413"/>
      <c r="MKU566" s="413"/>
      <c r="MKV566" s="413"/>
      <c r="MKW566" s="413"/>
      <c r="MKX566" s="413"/>
      <c r="MKY566" s="413"/>
      <c r="MKZ566" s="413"/>
      <c r="MLA566" s="413"/>
      <c r="MLB566" s="413"/>
      <c r="MLC566" s="413"/>
      <c r="MLD566" s="413"/>
      <c r="MLE566" s="413"/>
      <c r="MLF566" s="413"/>
      <c r="MLG566" s="413"/>
      <c r="MLH566" s="413"/>
      <c r="MLI566" s="413"/>
      <c r="MLJ566" s="413"/>
      <c r="MLK566" s="413"/>
      <c r="MLL566" s="413"/>
      <c r="MLM566" s="413"/>
      <c r="MLN566" s="413"/>
      <c r="MLO566" s="413"/>
      <c r="MLP566" s="413"/>
      <c r="MLQ566" s="413"/>
      <c r="MLR566" s="414"/>
      <c r="MLS566" s="414"/>
      <c r="MLT566" s="414"/>
      <c r="MLU566" s="414"/>
      <c r="MLV566" s="414"/>
      <c r="MLW566" s="413"/>
      <c r="MLX566" s="413"/>
      <c r="MLY566" s="414"/>
      <c r="MLZ566" s="414"/>
      <c r="MMA566" s="413"/>
      <c r="MMB566" s="413"/>
      <c r="MMC566" s="414"/>
      <c r="MMD566" s="414"/>
      <c r="MME566" s="413"/>
      <c r="MMF566" s="413"/>
      <c r="MMG566" s="413"/>
      <c r="MMH566" s="413"/>
      <c r="MMI566" s="413"/>
      <c r="MMJ566" s="413"/>
      <c r="MMK566" s="413"/>
      <c r="MML566" s="414"/>
      <c r="MMM566" s="414"/>
      <c r="MMN566" s="413"/>
      <c r="MMO566" s="413"/>
      <c r="MMP566" s="414"/>
      <c r="MMQ566" s="414"/>
      <c r="MMR566" s="413"/>
      <c r="MMS566" s="413"/>
      <c r="MMT566" s="413"/>
      <c r="MMU566" s="413"/>
      <c r="MMV566" s="413"/>
      <c r="MMW566" s="407"/>
      <c r="MMX566" s="439"/>
      <c r="MMY566" s="413"/>
      <c r="MMZ566" s="413"/>
      <c r="MNA566" s="413"/>
      <c r="MNB566" s="413"/>
      <c r="MNC566" s="413"/>
      <c r="MND566" s="413"/>
      <c r="MNE566" s="413"/>
      <c r="MNF566" s="412"/>
      <c r="MNG566" s="412"/>
      <c r="MNH566" s="412"/>
      <c r="MNI566" s="412"/>
      <c r="MNJ566" s="412"/>
      <c r="MNK566" s="412"/>
      <c r="MNL566" s="412"/>
      <c r="MNM566" s="412"/>
      <c r="MNN566" s="412"/>
      <c r="MNO566" s="412"/>
      <c r="MNP566" s="412"/>
      <c r="MNQ566" s="412"/>
      <c r="MNR566" s="412"/>
      <c r="MNS566" s="412"/>
      <c r="MNT566" s="412"/>
      <c r="MNU566" s="412"/>
      <c r="MNV566" s="412"/>
      <c r="MNW566" s="412"/>
      <c r="MNX566" s="412"/>
      <c r="MNY566" s="412"/>
      <c r="MNZ566" s="412"/>
      <c r="MOA566" s="412"/>
      <c r="MOB566" s="412"/>
      <c r="MOC566" s="412"/>
      <c r="MOD566" s="412"/>
      <c r="MOE566" s="412"/>
      <c r="MOF566" s="412"/>
      <c r="MOG566" s="412"/>
      <c r="MOH566" s="412"/>
      <c r="MOI566" s="412"/>
      <c r="MOJ566" s="412"/>
      <c r="MOK566" s="412"/>
      <c r="MOL566" s="412"/>
      <c r="MOM566" s="412"/>
      <c r="MON566" s="412"/>
      <c r="MOO566" s="412"/>
      <c r="MOP566" s="412"/>
      <c r="MOQ566" s="412"/>
      <c r="MOR566" s="412"/>
      <c r="MOS566" s="412"/>
      <c r="MOT566" s="412"/>
      <c r="MOU566" s="412"/>
      <c r="MOV566" s="412"/>
      <c r="MOW566" s="412"/>
      <c r="MOX566" s="413"/>
      <c r="MOY566" s="413"/>
      <c r="MOZ566" s="413"/>
      <c r="MPA566" s="413"/>
      <c r="MPB566" s="413"/>
      <c r="MPC566" s="413"/>
      <c r="MPD566" s="413"/>
      <c r="MPE566" s="413"/>
      <c r="MPF566" s="413"/>
      <c r="MPG566" s="413"/>
      <c r="MPH566" s="413"/>
      <c r="MPI566" s="413"/>
      <c r="MPJ566" s="413"/>
      <c r="MPK566" s="413"/>
      <c r="MPL566" s="413"/>
      <c r="MPM566" s="413"/>
      <c r="MPN566" s="413"/>
      <c r="MPO566" s="413"/>
      <c r="MPP566" s="413"/>
      <c r="MPQ566" s="413"/>
      <c r="MPR566" s="413"/>
      <c r="MPS566" s="413"/>
      <c r="MPT566" s="413"/>
      <c r="MPU566" s="413"/>
      <c r="MPV566" s="414"/>
      <c r="MPW566" s="414"/>
      <c r="MPX566" s="414"/>
      <c r="MPY566" s="414"/>
      <c r="MPZ566" s="414"/>
      <c r="MQA566" s="413"/>
      <c r="MQB566" s="413"/>
      <c r="MQC566" s="414"/>
      <c r="MQD566" s="414"/>
      <c r="MQE566" s="413"/>
      <c r="MQF566" s="413"/>
      <c r="MQG566" s="414"/>
      <c r="MQH566" s="414"/>
      <c r="MQI566" s="413"/>
      <c r="MQJ566" s="413"/>
      <c r="MQK566" s="413"/>
      <c r="MQL566" s="413"/>
      <c r="MQM566" s="413"/>
      <c r="MQN566" s="413"/>
      <c r="MQO566" s="413"/>
      <c r="MQP566" s="414"/>
      <c r="MQQ566" s="414"/>
      <c r="MQR566" s="413"/>
      <c r="MQS566" s="413"/>
      <c r="MQT566" s="414"/>
      <c r="MQU566" s="414"/>
      <c r="MQV566" s="413"/>
      <c r="MQW566" s="413"/>
      <c r="MQX566" s="413"/>
      <c r="MQY566" s="413"/>
      <c r="MQZ566" s="413"/>
      <c r="MRA566" s="407"/>
      <c r="MRB566" s="439"/>
      <c r="MRC566" s="413"/>
      <c r="MRD566" s="413"/>
      <c r="MRE566" s="413"/>
      <c r="MRF566" s="413"/>
      <c r="MRG566" s="413"/>
      <c r="MRH566" s="413"/>
      <c r="MRI566" s="413"/>
      <c r="MRJ566" s="412"/>
      <c r="MRK566" s="412"/>
      <c r="MRL566" s="412"/>
      <c r="MRM566" s="412"/>
      <c r="MRN566" s="412"/>
      <c r="MRO566" s="412"/>
      <c r="MRP566" s="412"/>
      <c r="MRQ566" s="412"/>
      <c r="MRR566" s="412"/>
      <c r="MRS566" s="412"/>
      <c r="MRT566" s="412"/>
      <c r="MRU566" s="412"/>
      <c r="MRV566" s="412"/>
      <c r="MRW566" s="412"/>
      <c r="MRX566" s="412"/>
      <c r="MRY566" s="412"/>
      <c r="MRZ566" s="412"/>
      <c r="MSA566" s="412"/>
      <c r="MSB566" s="412"/>
      <c r="MSC566" s="412"/>
      <c r="MSD566" s="412"/>
      <c r="MSE566" s="412"/>
      <c r="MSF566" s="412"/>
      <c r="MSG566" s="412"/>
      <c r="MSH566" s="412"/>
      <c r="MSI566" s="412"/>
      <c r="MSJ566" s="412"/>
      <c r="MSK566" s="412"/>
      <c r="MSL566" s="412"/>
      <c r="MSM566" s="412"/>
      <c r="MSN566" s="412"/>
      <c r="MSO566" s="412"/>
      <c r="MSP566" s="412"/>
      <c r="MSQ566" s="412"/>
      <c r="MSR566" s="412"/>
      <c r="MSS566" s="412"/>
      <c r="MST566" s="412"/>
      <c r="MSU566" s="412"/>
      <c r="MSV566" s="412"/>
      <c r="MSW566" s="412"/>
      <c r="MSX566" s="412"/>
      <c r="MSY566" s="412"/>
      <c r="MSZ566" s="412"/>
      <c r="MTA566" s="412"/>
      <c r="MTB566" s="413"/>
      <c r="MTC566" s="413"/>
      <c r="MTD566" s="413"/>
      <c r="MTE566" s="413"/>
      <c r="MTF566" s="413"/>
      <c r="MTG566" s="413"/>
      <c r="MTH566" s="413"/>
      <c r="MTI566" s="413"/>
      <c r="MTJ566" s="413"/>
      <c r="MTK566" s="413"/>
      <c r="MTL566" s="413"/>
      <c r="MTM566" s="413"/>
      <c r="MTN566" s="413"/>
      <c r="MTO566" s="413"/>
      <c r="MTP566" s="413"/>
      <c r="MTQ566" s="413"/>
      <c r="MTR566" s="413"/>
      <c r="MTS566" s="413"/>
      <c r="MTT566" s="413"/>
      <c r="MTU566" s="413"/>
      <c r="MTV566" s="413"/>
      <c r="MTW566" s="413"/>
      <c r="MTX566" s="413"/>
      <c r="MTY566" s="413"/>
      <c r="MTZ566" s="414"/>
      <c r="MUA566" s="414"/>
      <c r="MUB566" s="414"/>
      <c r="MUC566" s="414"/>
      <c r="MUD566" s="414"/>
      <c r="MUE566" s="413"/>
      <c r="MUF566" s="413"/>
      <c r="MUG566" s="414"/>
      <c r="MUH566" s="414"/>
      <c r="MUI566" s="413"/>
      <c r="MUJ566" s="413"/>
      <c r="MUK566" s="414"/>
      <c r="MUL566" s="414"/>
      <c r="MUM566" s="413"/>
      <c r="MUN566" s="413"/>
      <c r="MUO566" s="413"/>
      <c r="MUP566" s="413"/>
      <c r="MUQ566" s="413"/>
      <c r="MUR566" s="413"/>
      <c r="MUS566" s="413"/>
      <c r="MUT566" s="414"/>
      <c r="MUU566" s="414"/>
      <c r="MUV566" s="413"/>
      <c r="MUW566" s="413"/>
      <c r="MUX566" s="414"/>
      <c r="MUY566" s="414"/>
      <c r="MUZ566" s="413"/>
      <c r="MVA566" s="413"/>
      <c r="MVB566" s="413"/>
      <c r="MVC566" s="413"/>
      <c r="MVD566" s="413"/>
      <c r="MVE566" s="407"/>
      <c r="MVF566" s="439"/>
      <c r="MVG566" s="413"/>
      <c r="MVH566" s="413"/>
      <c r="MVI566" s="413"/>
      <c r="MVJ566" s="413"/>
      <c r="MVK566" s="413"/>
      <c r="MVL566" s="413"/>
      <c r="MVM566" s="413"/>
      <c r="MVN566" s="412"/>
      <c r="MVO566" s="412"/>
      <c r="MVP566" s="412"/>
      <c r="MVQ566" s="412"/>
      <c r="MVR566" s="412"/>
      <c r="MVS566" s="412"/>
      <c r="MVT566" s="412"/>
      <c r="MVU566" s="412"/>
      <c r="MVV566" s="412"/>
      <c r="MVW566" s="412"/>
      <c r="MVX566" s="412"/>
      <c r="MVY566" s="412"/>
      <c r="MVZ566" s="412"/>
      <c r="MWA566" s="412"/>
      <c r="MWB566" s="412"/>
      <c r="MWC566" s="412"/>
      <c r="MWD566" s="412"/>
      <c r="MWE566" s="412"/>
      <c r="MWF566" s="412"/>
      <c r="MWG566" s="412"/>
      <c r="MWH566" s="412"/>
      <c r="MWI566" s="412"/>
      <c r="MWJ566" s="412"/>
      <c r="MWK566" s="412"/>
      <c r="MWL566" s="412"/>
      <c r="MWM566" s="412"/>
      <c r="MWN566" s="412"/>
      <c r="MWO566" s="412"/>
      <c r="MWP566" s="412"/>
      <c r="MWQ566" s="412"/>
      <c r="MWR566" s="412"/>
      <c r="MWS566" s="412"/>
      <c r="MWT566" s="412"/>
      <c r="MWU566" s="412"/>
      <c r="MWV566" s="412"/>
      <c r="MWW566" s="412"/>
      <c r="MWX566" s="412"/>
      <c r="MWY566" s="412"/>
      <c r="MWZ566" s="412"/>
      <c r="MXA566" s="412"/>
      <c r="MXB566" s="412"/>
      <c r="MXC566" s="412"/>
      <c r="MXD566" s="412"/>
      <c r="MXE566" s="412"/>
      <c r="MXF566" s="413"/>
      <c r="MXG566" s="413"/>
      <c r="MXH566" s="413"/>
      <c r="MXI566" s="413"/>
      <c r="MXJ566" s="413"/>
      <c r="MXK566" s="413"/>
      <c r="MXL566" s="413"/>
      <c r="MXM566" s="413"/>
      <c r="MXN566" s="413"/>
      <c r="MXO566" s="413"/>
      <c r="MXP566" s="413"/>
      <c r="MXQ566" s="413"/>
      <c r="MXR566" s="413"/>
      <c r="MXS566" s="413"/>
      <c r="MXT566" s="413"/>
      <c r="MXU566" s="413"/>
      <c r="MXV566" s="413"/>
      <c r="MXW566" s="413"/>
      <c r="MXX566" s="413"/>
      <c r="MXY566" s="413"/>
      <c r="MXZ566" s="413"/>
      <c r="MYA566" s="413"/>
      <c r="MYB566" s="413"/>
      <c r="MYC566" s="413"/>
      <c r="MYD566" s="414"/>
      <c r="MYE566" s="414"/>
      <c r="MYF566" s="414"/>
      <c r="MYG566" s="414"/>
      <c r="MYH566" s="414"/>
      <c r="MYI566" s="413"/>
      <c r="MYJ566" s="413"/>
      <c r="MYK566" s="414"/>
      <c r="MYL566" s="414"/>
      <c r="MYM566" s="413"/>
      <c r="MYN566" s="413"/>
      <c r="MYO566" s="414"/>
      <c r="MYP566" s="414"/>
      <c r="MYQ566" s="413"/>
      <c r="MYR566" s="413"/>
      <c r="MYS566" s="413"/>
      <c r="MYT566" s="413"/>
      <c r="MYU566" s="413"/>
      <c r="MYV566" s="413"/>
      <c r="MYW566" s="413"/>
      <c r="MYX566" s="414"/>
      <c r="MYY566" s="414"/>
      <c r="MYZ566" s="413"/>
      <c r="MZA566" s="413"/>
      <c r="MZB566" s="414"/>
      <c r="MZC566" s="414"/>
      <c r="MZD566" s="413"/>
      <c r="MZE566" s="413"/>
      <c r="MZF566" s="413"/>
      <c r="MZG566" s="413"/>
      <c r="MZH566" s="413"/>
      <c r="MZI566" s="407"/>
      <c r="MZJ566" s="439"/>
      <c r="MZK566" s="413"/>
      <c r="MZL566" s="413"/>
      <c r="MZM566" s="413"/>
      <c r="MZN566" s="413"/>
      <c r="MZO566" s="413"/>
      <c r="MZP566" s="413"/>
      <c r="MZQ566" s="413"/>
      <c r="MZR566" s="412"/>
      <c r="MZS566" s="412"/>
      <c r="MZT566" s="412"/>
      <c r="MZU566" s="412"/>
      <c r="MZV566" s="412"/>
      <c r="MZW566" s="412"/>
      <c r="MZX566" s="412"/>
      <c r="MZY566" s="412"/>
      <c r="MZZ566" s="412"/>
      <c r="NAA566" s="412"/>
      <c r="NAB566" s="412"/>
      <c r="NAC566" s="412"/>
      <c r="NAD566" s="412"/>
      <c r="NAE566" s="412"/>
      <c r="NAF566" s="412"/>
      <c r="NAG566" s="412"/>
      <c r="NAH566" s="412"/>
      <c r="NAI566" s="412"/>
      <c r="NAJ566" s="412"/>
      <c r="NAK566" s="412"/>
      <c r="NAL566" s="412"/>
      <c r="NAM566" s="412"/>
      <c r="NAN566" s="412"/>
      <c r="NAO566" s="412"/>
      <c r="NAP566" s="412"/>
      <c r="NAQ566" s="412"/>
      <c r="NAR566" s="412"/>
      <c r="NAS566" s="412"/>
      <c r="NAT566" s="412"/>
      <c r="NAU566" s="412"/>
      <c r="NAV566" s="412"/>
      <c r="NAW566" s="412"/>
      <c r="NAX566" s="412"/>
      <c r="NAY566" s="412"/>
      <c r="NAZ566" s="412"/>
      <c r="NBA566" s="412"/>
      <c r="NBB566" s="412"/>
      <c r="NBC566" s="412"/>
      <c r="NBD566" s="412"/>
      <c r="NBE566" s="412"/>
      <c r="NBF566" s="412"/>
      <c r="NBG566" s="412"/>
      <c r="NBH566" s="412"/>
      <c r="NBI566" s="412"/>
      <c r="NBJ566" s="413"/>
      <c r="NBK566" s="413"/>
      <c r="NBL566" s="413"/>
      <c r="NBM566" s="413"/>
      <c r="NBN566" s="413"/>
      <c r="NBO566" s="413"/>
      <c r="NBP566" s="413"/>
      <c r="NBQ566" s="413"/>
      <c r="NBR566" s="413"/>
      <c r="NBS566" s="413"/>
      <c r="NBT566" s="413"/>
      <c r="NBU566" s="413"/>
      <c r="NBV566" s="413"/>
      <c r="NBW566" s="413"/>
      <c r="NBX566" s="413"/>
      <c r="NBY566" s="413"/>
      <c r="NBZ566" s="413"/>
      <c r="NCA566" s="413"/>
      <c r="NCB566" s="413"/>
      <c r="NCC566" s="413"/>
      <c r="NCD566" s="413"/>
      <c r="NCE566" s="413"/>
      <c r="NCF566" s="413"/>
      <c r="NCG566" s="413"/>
      <c r="NCH566" s="414"/>
      <c r="NCI566" s="414"/>
      <c r="NCJ566" s="414"/>
      <c r="NCK566" s="414"/>
      <c r="NCL566" s="414"/>
      <c r="NCM566" s="413"/>
      <c r="NCN566" s="413"/>
      <c r="NCO566" s="414"/>
      <c r="NCP566" s="414"/>
      <c r="NCQ566" s="413"/>
      <c r="NCR566" s="413"/>
      <c r="NCS566" s="414"/>
      <c r="NCT566" s="414"/>
      <c r="NCU566" s="413"/>
      <c r="NCV566" s="413"/>
      <c r="NCW566" s="413"/>
      <c r="NCX566" s="413"/>
      <c r="NCY566" s="413"/>
      <c r="NCZ566" s="413"/>
      <c r="NDA566" s="413"/>
      <c r="NDB566" s="414"/>
      <c r="NDC566" s="414"/>
      <c r="NDD566" s="413"/>
      <c r="NDE566" s="413"/>
      <c r="NDF566" s="414"/>
      <c r="NDG566" s="414"/>
      <c r="NDH566" s="413"/>
      <c r="NDI566" s="413"/>
      <c r="NDJ566" s="413"/>
      <c r="NDK566" s="413"/>
      <c r="NDL566" s="413"/>
      <c r="NDM566" s="407"/>
      <c r="NDN566" s="439"/>
      <c r="NDO566" s="413"/>
      <c r="NDP566" s="413"/>
      <c r="NDQ566" s="413"/>
      <c r="NDR566" s="413"/>
      <c r="NDS566" s="413"/>
      <c r="NDT566" s="413"/>
      <c r="NDU566" s="413"/>
      <c r="NDV566" s="412"/>
      <c r="NDW566" s="412"/>
      <c r="NDX566" s="412"/>
      <c r="NDY566" s="412"/>
      <c r="NDZ566" s="412"/>
      <c r="NEA566" s="412"/>
      <c r="NEB566" s="412"/>
      <c r="NEC566" s="412"/>
      <c r="NED566" s="412"/>
      <c r="NEE566" s="412"/>
      <c r="NEF566" s="412"/>
      <c r="NEG566" s="412"/>
      <c r="NEH566" s="412"/>
      <c r="NEI566" s="412"/>
      <c r="NEJ566" s="412"/>
      <c r="NEK566" s="412"/>
      <c r="NEL566" s="412"/>
      <c r="NEM566" s="412"/>
      <c r="NEN566" s="412"/>
      <c r="NEO566" s="412"/>
      <c r="NEP566" s="412"/>
      <c r="NEQ566" s="412"/>
      <c r="NER566" s="412"/>
      <c r="NES566" s="412"/>
      <c r="NET566" s="412"/>
      <c r="NEU566" s="412"/>
      <c r="NEV566" s="412"/>
      <c r="NEW566" s="412"/>
      <c r="NEX566" s="412"/>
      <c r="NEY566" s="412"/>
      <c r="NEZ566" s="412"/>
      <c r="NFA566" s="412"/>
      <c r="NFB566" s="412"/>
      <c r="NFC566" s="412"/>
      <c r="NFD566" s="412"/>
      <c r="NFE566" s="412"/>
      <c r="NFF566" s="412"/>
      <c r="NFG566" s="412"/>
      <c r="NFH566" s="412"/>
      <c r="NFI566" s="412"/>
      <c r="NFJ566" s="412"/>
      <c r="NFK566" s="412"/>
      <c r="NFL566" s="412"/>
      <c r="NFM566" s="412"/>
      <c r="NFN566" s="413"/>
      <c r="NFO566" s="413"/>
      <c r="NFP566" s="413"/>
      <c r="NFQ566" s="413"/>
      <c r="NFR566" s="413"/>
      <c r="NFS566" s="413"/>
      <c r="NFT566" s="413"/>
      <c r="NFU566" s="413"/>
      <c r="NFV566" s="413"/>
      <c r="NFW566" s="413"/>
      <c r="NFX566" s="413"/>
      <c r="NFY566" s="413"/>
      <c r="NFZ566" s="413"/>
      <c r="NGA566" s="413"/>
      <c r="NGB566" s="413"/>
      <c r="NGC566" s="413"/>
      <c r="NGD566" s="413"/>
      <c r="NGE566" s="413"/>
      <c r="NGF566" s="413"/>
      <c r="NGG566" s="413"/>
      <c r="NGH566" s="413"/>
      <c r="NGI566" s="413"/>
      <c r="NGJ566" s="413"/>
      <c r="NGK566" s="413"/>
      <c r="NGL566" s="414"/>
      <c r="NGM566" s="414"/>
      <c r="NGN566" s="414"/>
      <c r="NGO566" s="414"/>
      <c r="NGP566" s="414"/>
      <c r="NGQ566" s="413"/>
      <c r="NGR566" s="413"/>
      <c r="NGS566" s="414"/>
      <c r="NGT566" s="414"/>
      <c r="NGU566" s="413"/>
      <c r="NGV566" s="413"/>
      <c r="NGW566" s="414"/>
      <c r="NGX566" s="414"/>
      <c r="NGY566" s="413"/>
      <c r="NGZ566" s="413"/>
      <c r="NHA566" s="413"/>
      <c r="NHB566" s="413"/>
      <c r="NHC566" s="413"/>
      <c r="NHD566" s="413"/>
      <c r="NHE566" s="413"/>
      <c r="NHF566" s="414"/>
      <c r="NHG566" s="414"/>
      <c r="NHH566" s="413"/>
      <c r="NHI566" s="413"/>
      <c r="NHJ566" s="414"/>
      <c r="NHK566" s="414"/>
      <c r="NHL566" s="413"/>
      <c r="NHM566" s="413"/>
      <c r="NHN566" s="413"/>
      <c r="NHO566" s="413"/>
      <c r="NHP566" s="413"/>
      <c r="NHQ566" s="407"/>
      <c r="NHR566" s="439"/>
      <c r="NHS566" s="413"/>
      <c r="NHT566" s="413"/>
      <c r="NHU566" s="413"/>
      <c r="NHV566" s="413"/>
      <c r="NHW566" s="413"/>
      <c r="NHX566" s="413"/>
      <c r="NHY566" s="413"/>
      <c r="NHZ566" s="412"/>
      <c r="NIA566" s="412"/>
      <c r="NIB566" s="412"/>
      <c r="NIC566" s="412"/>
      <c r="NID566" s="412"/>
      <c r="NIE566" s="412"/>
      <c r="NIF566" s="412"/>
      <c r="NIG566" s="412"/>
      <c r="NIH566" s="412"/>
      <c r="NII566" s="412"/>
      <c r="NIJ566" s="412"/>
      <c r="NIK566" s="412"/>
      <c r="NIL566" s="412"/>
      <c r="NIM566" s="412"/>
      <c r="NIN566" s="412"/>
      <c r="NIO566" s="412"/>
      <c r="NIP566" s="412"/>
      <c r="NIQ566" s="412"/>
      <c r="NIR566" s="412"/>
      <c r="NIS566" s="412"/>
      <c r="NIT566" s="412"/>
      <c r="NIU566" s="412"/>
      <c r="NIV566" s="412"/>
      <c r="NIW566" s="412"/>
      <c r="NIX566" s="412"/>
      <c r="NIY566" s="412"/>
      <c r="NIZ566" s="412"/>
      <c r="NJA566" s="412"/>
      <c r="NJB566" s="412"/>
      <c r="NJC566" s="412"/>
      <c r="NJD566" s="412"/>
      <c r="NJE566" s="412"/>
      <c r="NJF566" s="412"/>
      <c r="NJG566" s="412"/>
      <c r="NJH566" s="412"/>
      <c r="NJI566" s="412"/>
      <c r="NJJ566" s="412"/>
      <c r="NJK566" s="412"/>
      <c r="NJL566" s="412"/>
      <c r="NJM566" s="412"/>
      <c r="NJN566" s="412"/>
      <c r="NJO566" s="412"/>
      <c r="NJP566" s="412"/>
      <c r="NJQ566" s="412"/>
      <c r="NJR566" s="413"/>
      <c r="NJS566" s="413"/>
      <c r="NJT566" s="413"/>
      <c r="NJU566" s="413"/>
      <c r="NJV566" s="413"/>
      <c r="NJW566" s="413"/>
      <c r="NJX566" s="413"/>
      <c r="NJY566" s="413"/>
      <c r="NJZ566" s="413"/>
      <c r="NKA566" s="413"/>
      <c r="NKB566" s="413"/>
      <c r="NKC566" s="413"/>
      <c r="NKD566" s="413"/>
      <c r="NKE566" s="413"/>
      <c r="NKF566" s="413"/>
      <c r="NKG566" s="413"/>
      <c r="NKH566" s="413"/>
      <c r="NKI566" s="413"/>
      <c r="NKJ566" s="413"/>
      <c r="NKK566" s="413"/>
      <c r="NKL566" s="413"/>
      <c r="NKM566" s="413"/>
      <c r="NKN566" s="413"/>
      <c r="NKO566" s="413"/>
      <c r="NKP566" s="414"/>
      <c r="NKQ566" s="414"/>
      <c r="NKR566" s="414"/>
      <c r="NKS566" s="414"/>
      <c r="NKT566" s="414"/>
      <c r="NKU566" s="413"/>
      <c r="NKV566" s="413"/>
      <c r="NKW566" s="414"/>
      <c r="NKX566" s="414"/>
      <c r="NKY566" s="413"/>
      <c r="NKZ566" s="413"/>
      <c r="NLA566" s="414"/>
      <c r="NLB566" s="414"/>
      <c r="NLC566" s="413"/>
      <c r="NLD566" s="413"/>
      <c r="NLE566" s="413"/>
      <c r="NLF566" s="413"/>
      <c r="NLG566" s="413"/>
      <c r="NLH566" s="413"/>
      <c r="NLI566" s="413"/>
      <c r="NLJ566" s="414"/>
      <c r="NLK566" s="414"/>
      <c r="NLL566" s="413"/>
      <c r="NLM566" s="413"/>
      <c r="NLN566" s="414"/>
      <c r="NLO566" s="414"/>
      <c r="NLP566" s="413"/>
      <c r="NLQ566" s="413"/>
      <c r="NLR566" s="413"/>
      <c r="NLS566" s="413"/>
      <c r="NLT566" s="413"/>
      <c r="NLU566" s="407"/>
      <c r="NLV566" s="439"/>
      <c r="NLW566" s="413"/>
      <c r="NLX566" s="413"/>
      <c r="NLY566" s="413"/>
      <c r="NLZ566" s="413"/>
      <c r="NMA566" s="413"/>
      <c r="NMB566" s="413"/>
      <c r="NMC566" s="413"/>
      <c r="NMD566" s="412"/>
      <c r="NME566" s="412"/>
      <c r="NMF566" s="412"/>
      <c r="NMG566" s="412"/>
      <c r="NMH566" s="412"/>
      <c r="NMI566" s="412"/>
      <c r="NMJ566" s="412"/>
      <c r="NMK566" s="412"/>
      <c r="NML566" s="412"/>
      <c r="NMM566" s="412"/>
      <c r="NMN566" s="412"/>
      <c r="NMO566" s="412"/>
      <c r="NMP566" s="412"/>
      <c r="NMQ566" s="412"/>
      <c r="NMR566" s="412"/>
      <c r="NMS566" s="412"/>
      <c r="NMT566" s="412"/>
      <c r="NMU566" s="412"/>
      <c r="NMV566" s="412"/>
      <c r="NMW566" s="412"/>
      <c r="NMX566" s="412"/>
      <c r="NMY566" s="412"/>
      <c r="NMZ566" s="412"/>
      <c r="NNA566" s="412"/>
      <c r="NNB566" s="412"/>
      <c r="NNC566" s="412"/>
      <c r="NND566" s="412"/>
      <c r="NNE566" s="412"/>
      <c r="NNF566" s="412"/>
      <c r="NNG566" s="412"/>
      <c r="NNH566" s="412"/>
      <c r="NNI566" s="412"/>
      <c r="NNJ566" s="412"/>
      <c r="NNK566" s="412"/>
      <c r="NNL566" s="412"/>
      <c r="NNM566" s="412"/>
      <c r="NNN566" s="412"/>
      <c r="NNO566" s="412"/>
      <c r="NNP566" s="412"/>
      <c r="NNQ566" s="412"/>
      <c r="NNR566" s="412"/>
      <c r="NNS566" s="412"/>
      <c r="NNT566" s="412"/>
      <c r="NNU566" s="412"/>
      <c r="NNV566" s="413"/>
      <c r="NNW566" s="413"/>
      <c r="NNX566" s="413"/>
      <c r="NNY566" s="413"/>
      <c r="NNZ566" s="413"/>
      <c r="NOA566" s="413"/>
      <c r="NOB566" s="413"/>
      <c r="NOC566" s="413"/>
      <c r="NOD566" s="413"/>
      <c r="NOE566" s="413"/>
      <c r="NOF566" s="413"/>
      <c r="NOG566" s="413"/>
      <c r="NOH566" s="413"/>
      <c r="NOI566" s="413"/>
      <c r="NOJ566" s="413"/>
      <c r="NOK566" s="413"/>
      <c r="NOL566" s="413"/>
      <c r="NOM566" s="413"/>
      <c r="NON566" s="413"/>
      <c r="NOO566" s="413"/>
      <c r="NOP566" s="413"/>
      <c r="NOQ566" s="413"/>
      <c r="NOR566" s="413"/>
      <c r="NOS566" s="413"/>
      <c r="NOT566" s="414"/>
      <c r="NOU566" s="414"/>
      <c r="NOV566" s="414"/>
      <c r="NOW566" s="414"/>
      <c r="NOX566" s="414"/>
      <c r="NOY566" s="413"/>
      <c r="NOZ566" s="413"/>
      <c r="NPA566" s="414"/>
      <c r="NPB566" s="414"/>
      <c r="NPC566" s="413"/>
      <c r="NPD566" s="413"/>
      <c r="NPE566" s="414"/>
      <c r="NPF566" s="414"/>
      <c r="NPG566" s="413"/>
      <c r="NPH566" s="413"/>
      <c r="NPI566" s="413"/>
      <c r="NPJ566" s="413"/>
      <c r="NPK566" s="413"/>
      <c r="NPL566" s="413"/>
      <c r="NPM566" s="413"/>
      <c r="NPN566" s="414"/>
      <c r="NPO566" s="414"/>
      <c r="NPP566" s="413"/>
      <c r="NPQ566" s="413"/>
      <c r="NPR566" s="414"/>
      <c r="NPS566" s="414"/>
      <c r="NPT566" s="413"/>
      <c r="NPU566" s="413"/>
      <c r="NPV566" s="413"/>
      <c r="NPW566" s="413"/>
      <c r="NPX566" s="413"/>
      <c r="NPY566" s="407"/>
      <c r="NPZ566" s="439"/>
      <c r="NQA566" s="413"/>
      <c r="NQB566" s="413"/>
      <c r="NQC566" s="413"/>
      <c r="NQD566" s="413"/>
      <c r="NQE566" s="413"/>
      <c r="NQF566" s="413"/>
      <c r="NQG566" s="413"/>
      <c r="NQH566" s="412"/>
      <c r="NQI566" s="412"/>
      <c r="NQJ566" s="412"/>
      <c r="NQK566" s="412"/>
      <c r="NQL566" s="412"/>
      <c r="NQM566" s="412"/>
      <c r="NQN566" s="412"/>
      <c r="NQO566" s="412"/>
      <c r="NQP566" s="412"/>
      <c r="NQQ566" s="412"/>
      <c r="NQR566" s="412"/>
      <c r="NQS566" s="412"/>
      <c r="NQT566" s="412"/>
      <c r="NQU566" s="412"/>
      <c r="NQV566" s="412"/>
      <c r="NQW566" s="412"/>
      <c r="NQX566" s="412"/>
      <c r="NQY566" s="412"/>
      <c r="NQZ566" s="412"/>
      <c r="NRA566" s="412"/>
      <c r="NRB566" s="412"/>
      <c r="NRC566" s="412"/>
      <c r="NRD566" s="412"/>
      <c r="NRE566" s="412"/>
      <c r="NRF566" s="412"/>
      <c r="NRG566" s="412"/>
      <c r="NRH566" s="412"/>
      <c r="NRI566" s="412"/>
      <c r="NRJ566" s="412"/>
      <c r="NRK566" s="412"/>
      <c r="NRL566" s="412"/>
      <c r="NRM566" s="412"/>
      <c r="NRN566" s="412"/>
      <c r="NRO566" s="412"/>
      <c r="NRP566" s="412"/>
      <c r="NRQ566" s="412"/>
      <c r="NRR566" s="412"/>
      <c r="NRS566" s="412"/>
      <c r="NRT566" s="412"/>
      <c r="NRU566" s="412"/>
      <c r="NRV566" s="412"/>
      <c r="NRW566" s="412"/>
      <c r="NRX566" s="412"/>
      <c r="NRY566" s="412"/>
      <c r="NRZ566" s="413"/>
      <c r="NSA566" s="413"/>
      <c r="NSB566" s="413"/>
      <c r="NSC566" s="413"/>
      <c r="NSD566" s="413"/>
      <c r="NSE566" s="413"/>
      <c r="NSF566" s="413"/>
      <c r="NSG566" s="413"/>
      <c r="NSH566" s="413"/>
      <c r="NSI566" s="413"/>
      <c r="NSJ566" s="413"/>
      <c r="NSK566" s="413"/>
      <c r="NSL566" s="413"/>
      <c r="NSM566" s="413"/>
      <c r="NSN566" s="413"/>
      <c r="NSO566" s="413"/>
      <c r="NSP566" s="413"/>
      <c r="NSQ566" s="413"/>
      <c r="NSR566" s="413"/>
      <c r="NSS566" s="413"/>
      <c r="NST566" s="413"/>
      <c r="NSU566" s="413"/>
      <c r="NSV566" s="413"/>
      <c r="NSW566" s="413"/>
      <c r="NSX566" s="414"/>
      <c r="NSY566" s="414"/>
      <c r="NSZ566" s="414"/>
      <c r="NTA566" s="414"/>
      <c r="NTB566" s="414"/>
      <c r="NTC566" s="413"/>
      <c r="NTD566" s="413"/>
      <c r="NTE566" s="414"/>
      <c r="NTF566" s="414"/>
      <c r="NTG566" s="413"/>
      <c r="NTH566" s="413"/>
      <c r="NTI566" s="414"/>
      <c r="NTJ566" s="414"/>
      <c r="NTK566" s="413"/>
      <c r="NTL566" s="413"/>
      <c r="NTM566" s="413"/>
      <c r="NTN566" s="413"/>
      <c r="NTO566" s="413"/>
      <c r="NTP566" s="413"/>
      <c r="NTQ566" s="413"/>
      <c r="NTR566" s="414"/>
      <c r="NTS566" s="414"/>
      <c r="NTT566" s="413"/>
      <c r="NTU566" s="413"/>
      <c r="NTV566" s="414"/>
      <c r="NTW566" s="414"/>
      <c r="NTX566" s="413"/>
      <c r="NTY566" s="413"/>
      <c r="NTZ566" s="413"/>
      <c r="NUA566" s="413"/>
      <c r="NUB566" s="413"/>
      <c r="NUC566" s="407"/>
      <c r="NUD566" s="439"/>
      <c r="NUE566" s="413"/>
      <c r="NUF566" s="413"/>
      <c r="NUG566" s="413"/>
      <c r="NUH566" s="413"/>
      <c r="NUI566" s="413"/>
      <c r="NUJ566" s="413"/>
      <c r="NUK566" s="413"/>
      <c r="NUL566" s="412"/>
      <c r="NUM566" s="412"/>
      <c r="NUN566" s="412"/>
      <c r="NUO566" s="412"/>
      <c r="NUP566" s="412"/>
      <c r="NUQ566" s="412"/>
      <c r="NUR566" s="412"/>
      <c r="NUS566" s="412"/>
      <c r="NUT566" s="412"/>
      <c r="NUU566" s="412"/>
      <c r="NUV566" s="412"/>
      <c r="NUW566" s="412"/>
      <c r="NUX566" s="412"/>
      <c r="NUY566" s="412"/>
      <c r="NUZ566" s="412"/>
      <c r="NVA566" s="412"/>
      <c r="NVB566" s="412"/>
      <c r="NVC566" s="412"/>
      <c r="NVD566" s="412"/>
      <c r="NVE566" s="412"/>
      <c r="NVF566" s="412"/>
      <c r="NVG566" s="412"/>
      <c r="NVH566" s="412"/>
      <c r="NVI566" s="412"/>
      <c r="NVJ566" s="412"/>
      <c r="NVK566" s="412"/>
      <c r="NVL566" s="412"/>
      <c r="NVM566" s="412"/>
      <c r="NVN566" s="412"/>
      <c r="NVO566" s="412"/>
      <c r="NVP566" s="412"/>
      <c r="NVQ566" s="412"/>
      <c r="NVR566" s="412"/>
      <c r="NVS566" s="412"/>
      <c r="NVT566" s="412"/>
      <c r="NVU566" s="412"/>
      <c r="NVV566" s="412"/>
      <c r="NVW566" s="412"/>
      <c r="NVX566" s="412"/>
      <c r="NVY566" s="412"/>
      <c r="NVZ566" s="412"/>
      <c r="NWA566" s="412"/>
      <c r="NWB566" s="412"/>
      <c r="NWC566" s="412"/>
      <c r="NWD566" s="413"/>
      <c r="NWE566" s="413"/>
      <c r="NWF566" s="413"/>
      <c r="NWG566" s="413"/>
      <c r="NWH566" s="413"/>
      <c r="NWI566" s="413"/>
      <c r="NWJ566" s="413"/>
      <c r="NWK566" s="413"/>
      <c r="NWL566" s="413"/>
      <c r="NWM566" s="413"/>
      <c r="NWN566" s="413"/>
      <c r="NWO566" s="413"/>
      <c r="NWP566" s="413"/>
      <c r="NWQ566" s="413"/>
      <c r="NWR566" s="413"/>
      <c r="NWS566" s="413"/>
      <c r="NWT566" s="413"/>
      <c r="NWU566" s="413"/>
      <c r="NWV566" s="413"/>
      <c r="NWW566" s="413"/>
      <c r="NWX566" s="413"/>
      <c r="NWY566" s="413"/>
      <c r="NWZ566" s="413"/>
      <c r="NXA566" s="413"/>
      <c r="NXB566" s="414"/>
      <c r="NXC566" s="414"/>
      <c r="NXD566" s="414"/>
      <c r="NXE566" s="414"/>
      <c r="NXF566" s="414"/>
      <c r="NXG566" s="413"/>
      <c r="NXH566" s="413"/>
      <c r="NXI566" s="414"/>
      <c r="NXJ566" s="414"/>
      <c r="NXK566" s="413"/>
      <c r="NXL566" s="413"/>
      <c r="NXM566" s="414"/>
      <c r="NXN566" s="414"/>
      <c r="NXO566" s="413"/>
      <c r="NXP566" s="413"/>
      <c r="NXQ566" s="413"/>
      <c r="NXR566" s="413"/>
      <c r="NXS566" s="413"/>
      <c r="NXT566" s="413"/>
      <c r="NXU566" s="413"/>
      <c r="NXV566" s="414"/>
      <c r="NXW566" s="414"/>
      <c r="NXX566" s="413"/>
      <c r="NXY566" s="413"/>
      <c r="NXZ566" s="414"/>
      <c r="NYA566" s="414"/>
      <c r="NYB566" s="413"/>
      <c r="NYC566" s="413"/>
      <c r="NYD566" s="413"/>
      <c r="NYE566" s="413"/>
      <c r="NYF566" s="413"/>
      <c r="NYG566" s="407"/>
      <c r="NYH566" s="439"/>
      <c r="NYI566" s="413"/>
      <c r="NYJ566" s="413"/>
      <c r="NYK566" s="413"/>
      <c r="NYL566" s="413"/>
      <c r="NYM566" s="413"/>
      <c r="NYN566" s="413"/>
      <c r="NYO566" s="413"/>
      <c r="NYP566" s="412"/>
      <c r="NYQ566" s="412"/>
      <c r="NYR566" s="412"/>
      <c r="NYS566" s="412"/>
      <c r="NYT566" s="412"/>
      <c r="NYU566" s="412"/>
      <c r="NYV566" s="412"/>
      <c r="NYW566" s="412"/>
      <c r="NYX566" s="412"/>
      <c r="NYY566" s="412"/>
      <c r="NYZ566" s="412"/>
      <c r="NZA566" s="412"/>
      <c r="NZB566" s="412"/>
      <c r="NZC566" s="412"/>
      <c r="NZD566" s="412"/>
      <c r="NZE566" s="412"/>
      <c r="NZF566" s="412"/>
      <c r="NZG566" s="412"/>
      <c r="NZH566" s="412"/>
      <c r="NZI566" s="412"/>
      <c r="NZJ566" s="412"/>
      <c r="NZK566" s="412"/>
      <c r="NZL566" s="412"/>
      <c r="NZM566" s="412"/>
      <c r="NZN566" s="412"/>
      <c r="NZO566" s="412"/>
      <c r="NZP566" s="412"/>
      <c r="NZQ566" s="412"/>
      <c r="NZR566" s="412"/>
      <c r="NZS566" s="412"/>
      <c r="NZT566" s="412"/>
      <c r="NZU566" s="412"/>
      <c r="NZV566" s="412"/>
      <c r="NZW566" s="412"/>
      <c r="NZX566" s="412"/>
      <c r="NZY566" s="412"/>
      <c r="NZZ566" s="412"/>
      <c r="OAA566" s="412"/>
      <c r="OAB566" s="412"/>
      <c r="OAC566" s="412"/>
      <c r="OAD566" s="412"/>
      <c r="OAE566" s="412"/>
      <c r="OAF566" s="412"/>
      <c r="OAG566" s="412"/>
      <c r="OAH566" s="413"/>
      <c r="OAI566" s="413"/>
      <c r="OAJ566" s="413"/>
      <c r="OAK566" s="413"/>
      <c r="OAL566" s="413"/>
      <c r="OAM566" s="413"/>
      <c r="OAN566" s="413"/>
      <c r="OAO566" s="413"/>
      <c r="OAP566" s="413"/>
      <c r="OAQ566" s="413"/>
      <c r="OAR566" s="413"/>
      <c r="OAS566" s="413"/>
      <c r="OAT566" s="413"/>
      <c r="OAU566" s="413"/>
      <c r="OAV566" s="413"/>
      <c r="OAW566" s="413"/>
      <c r="OAX566" s="413"/>
      <c r="OAY566" s="413"/>
      <c r="OAZ566" s="413"/>
      <c r="OBA566" s="413"/>
      <c r="OBB566" s="413"/>
      <c r="OBC566" s="413"/>
      <c r="OBD566" s="413"/>
      <c r="OBE566" s="413"/>
      <c r="OBF566" s="414"/>
      <c r="OBG566" s="414"/>
      <c r="OBH566" s="414"/>
      <c r="OBI566" s="414"/>
      <c r="OBJ566" s="414"/>
      <c r="OBK566" s="413"/>
      <c r="OBL566" s="413"/>
      <c r="OBM566" s="414"/>
      <c r="OBN566" s="414"/>
      <c r="OBO566" s="413"/>
      <c r="OBP566" s="413"/>
      <c r="OBQ566" s="414"/>
      <c r="OBR566" s="414"/>
      <c r="OBS566" s="413"/>
      <c r="OBT566" s="413"/>
      <c r="OBU566" s="413"/>
      <c r="OBV566" s="413"/>
      <c r="OBW566" s="413"/>
      <c r="OBX566" s="413"/>
      <c r="OBY566" s="413"/>
      <c r="OBZ566" s="414"/>
      <c r="OCA566" s="414"/>
      <c r="OCB566" s="413"/>
      <c r="OCC566" s="413"/>
      <c r="OCD566" s="414"/>
      <c r="OCE566" s="414"/>
      <c r="OCF566" s="413"/>
      <c r="OCG566" s="413"/>
      <c r="OCH566" s="413"/>
      <c r="OCI566" s="413"/>
      <c r="OCJ566" s="413"/>
      <c r="OCK566" s="407"/>
      <c r="OCL566" s="439"/>
      <c r="OCM566" s="413"/>
      <c r="OCN566" s="413"/>
      <c r="OCO566" s="413"/>
      <c r="OCP566" s="413"/>
      <c r="OCQ566" s="413"/>
      <c r="OCR566" s="413"/>
      <c r="OCS566" s="413"/>
      <c r="OCT566" s="412"/>
      <c r="OCU566" s="412"/>
      <c r="OCV566" s="412"/>
      <c r="OCW566" s="412"/>
      <c r="OCX566" s="412"/>
      <c r="OCY566" s="412"/>
      <c r="OCZ566" s="412"/>
      <c r="ODA566" s="412"/>
      <c r="ODB566" s="412"/>
      <c r="ODC566" s="412"/>
      <c r="ODD566" s="412"/>
      <c r="ODE566" s="412"/>
      <c r="ODF566" s="412"/>
      <c r="ODG566" s="412"/>
      <c r="ODH566" s="412"/>
      <c r="ODI566" s="412"/>
      <c r="ODJ566" s="412"/>
      <c r="ODK566" s="412"/>
      <c r="ODL566" s="412"/>
      <c r="ODM566" s="412"/>
      <c r="ODN566" s="412"/>
      <c r="ODO566" s="412"/>
      <c r="ODP566" s="412"/>
      <c r="ODQ566" s="412"/>
      <c r="ODR566" s="412"/>
      <c r="ODS566" s="412"/>
      <c r="ODT566" s="412"/>
      <c r="ODU566" s="412"/>
      <c r="ODV566" s="412"/>
      <c r="ODW566" s="412"/>
      <c r="ODX566" s="412"/>
      <c r="ODY566" s="412"/>
      <c r="ODZ566" s="412"/>
      <c r="OEA566" s="412"/>
      <c r="OEB566" s="412"/>
      <c r="OEC566" s="412"/>
      <c r="OED566" s="412"/>
      <c r="OEE566" s="412"/>
      <c r="OEF566" s="412"/>
      <c r="OEG566" s="412"/>
      <c r="OEH566" s="412"/>
      <c r="OEI566" s="412"/>
      <c r="OEJ566" s="412"/>
      <c r="OEK566" s="412"/>
      <c r="OEL566" s="413"/>
      <c r="OEM566" s="413"/>
      <c r="OEN566" s="413"/>
      <c r="OEO566" s="413"/>
      <c r="OEP566" s="413"/>
      <c r="OEQ566" s="413"/>
      <c r="OER566" s="413"/>
      <c r="OES566" s="413"/>
      <c r="OET566" s="413"/>
      <c r="OEU566" s="413"/>
      <c r="OEV566" s="413"/>
      <c r="OEW566" s="413"/>
      <c r="OEX566" s="413"/>
      <c r="OEY566" s="413"/>
      <c r="OEZ566" s="413"/>
      <c r="OFA566" s="413"/>
      <c r="OFB566" s="413"/>
      <c r="OFC566" s="413"/>
      <c r="OFD566" s="413"/>
      <c r="OFE566" s="413"/>
      <c r="OFF566" s="413"/>
      <c r="OFG566" s="413"/>
      <c r="OFH566" s="413"/>
      <c r="OFI566" s="413"/>
      <c r="OFJ566" s="414"/>
      <c r="OFK566" s="414"/>
      <c r="OFL566" s="414"/>
      <c r="OFM566" s="414"/>
      <c r="OFN566" s="414"/>
      <c r="OFO566" s="413"/>
      <c r="OFP566" s="413"/>
      <c r="OFQ566" s="414"/>
      <c r="OFR566" s="414"/>
      <c r="OFS566" s="413"/>
      <c r="OFT566" s="413"/>
      <c r="OFU566" s="414"/>
      <c r="OFV566" s="414"/>
      <c r="OFW566" s="413"/>
      <c r="OFX566" s="413"/>
      <c r="OFY566" s="413"/>
      <c r="OFZ566" s="413"/>
      <c r="OGA566" s="413"/>
      <c r="OGB566" s="413"/>
      <c r="OGC566" s="413"/>
      <c r="OGD566" s="414"/>
      <c r="OGE566" s="414"/>
      <c r="OGF566" s="413"/>
      <c r="OGG566" s="413"/>
      <c r="OGH566" s="414"/>
      <c r="OGI566" s="414"/>
      <c r="OGJ566" s="413"/>
      <c r="OGK566" s="413"/>
      <c r="OGL566" s="413"/>
      <c r="OGM566" s="413"/>
      <c r="OGN566" s="413"/>
      <c r="OGO566" s="407"/>
      <c r="OGP566" s="439"/>
      <c r="OGQ566" s="413"/>
      <c r="OGR566" s="413"/>
      <c r="OGS566" s="413"/>
      <c r="OGT566" s="413"/>
      <c r="OGU566" s="413"/>
      <c r="OGV566" s="413"/>
      <c r="OGW566" s="413"/>
      <c r="OGX566" s="412"/>
      <c r="OGY566" s="412"/>
      <c r="OGZ566" s="412"/>
      <c r="OHA566" s="412"/>
      <c r="OHB566" s="412"/>
      <c r="OHC566" s="412"/>
      <c r="OHD566" s="412"/>
      <c r="OHE566" s="412"/>
      <c r="OHF566" s="412"/>
      <c r="OHG566" s="412"/>
      <c r="OHH566" s="412"/>
      <c r="OHI566" s="412"/>
      <c r="OHJ566" s="412"/>
      <c r="OHK566" s="412"/>
      <c r="OHL566" s="412"/>
      <c r="OHM566" s="412"/>
      <c r="OHN566" s="412"/>
      <c r="OHO566" s="412"/>
      <c r="OHP566" s="412"/>
      <c r="OHQ566" s="412"/>
      <c r="OHR566" s="412"/>
      <c r="OHS566" s="412"/>
      <c r="OHT566" s="412"/>
      <c r="OHU566" s="412"/>
      <c r="OHV566" s="412"/>
      <c r="OHW566" s="412"/>
      <c r="OHX566" s="412"/>
      <c r="OHY566" s="412"/>
      <c r="OHZ566" s="412"/>
      <c r="OIA566" s="412"/>
      <c r="OIB566" s="412"/>
      <c r="OIC566" s="412"/>
      <c r="OID566" s="412"/>
      <c r="OIE566" s="412"/>
      <c r="OIF566" s="412"/>
      <c r="OIG566" s="412"/>
      <c r="OIH566" s="412"/>
      <c r="OII566" s="412"/>
      <c r="OIJ566" s="412"/>
      <c r="OIK566" s="412"/>
      <c r="OIL566" s="412"/>
      <c r="OIM566" s="412"/>
      <c r="OIN566" s="412"/>
      <c r="OIO566" s="412"/>
      <c r="OIP566" s="413"/>
      <c r="OIQ566" s="413"/>
      <c r="OIR566" s="413"/>
      <c r="OIS566" s="413"/>
      <c r="OIT566" s="413"/>
      <c r="OIU566" s="413"/>
      <c r="OIV566" s="413"/>
      <c r="OIW566" s="413"/>
      <c r="OIX566" s="413"/>
      <c r="OIY566" s="413"/>
      <c r="OIZ566" s="413"/>
      <c r="OJA566" s="413"/>
      <c r="OJB566" s="413"/>
      <c r="OJC566" s="413"/>
      <c r="OJD566" s="413"/>
      <c r="OJE566" s="413"/>
      <c r="OJF566" s="413"/>
      <c r="OJG566" s="413"/>
      <c r="OJH566" s="413"/>
      <c r="OJI566" s="413"/>
      <c r="OJJ566" s="413"/>
      <c r="OJK566" s="413"/>
      <c r="OJL566" s="413"/>
      <c r="OJM566" s="413"/>
      <c r="OJN566" s="414"/>
      <c r="OJO566" s="414"/>
      <c r="OJP566" s="414"/>
      <c r="OJQ566" s="414"/>
      <c r="OJR566" s="414"/>
      <c r="OJS566" s="413"/>
      <c r="OJT566" s="413"/>
      <c r="OJU566" s="414"/>
      <c r="OJV566" s="414"/>
      <c r="OJW566" s="413"/>
      <c r="OJX566" s="413"/>
      <c r="OJY566" s="414"/>
      <c r="OJZ566" s="414"/>
      <c r="OKA566" s="413"/>
      <c r="OKB566" s="413"/>
      <c r="OKC566" s="413"/>
      <c r="OKD566" s="413"/>
      <c r="OKE566" s="413"/>
      <c r="OKF566" s="413"/>
      <c r="OKG566" s="413"/>
      <c r="OKH566" s="414"/>
      <c r="OKI566" s="414"/>
      <c r="OKJ566" s="413"/>
      <c r="OKK566" s="413"/>
      <c r="OKL566" s="414"/>
      <c r="OKM566" s="414"/>
      <c r="OKN566" s="413"/>
      <c r="OKO566" s="413"/>
      <c r="OKP566" s="413"/>
      <c r="OKQ566" s="413"/>
      <c r="OKR566" s="413"/>
      <c r="OKS566" s="407"/>
      <c r="OKT566" s="439"/>
      <c r="OKU566" s="413"/>
      <c r="OKV566" s="413"/>
      <c r="OKW566" s="413"/>
      <c r="OKX566" s="413"/>
      <c r="OKY566" s="413"/>
      <c r="OKZ566" s="413"/>
      <c r="OLA566" s="413"/>
      <c r="OLB566" s="412"/>
      <c r="OLC566" s="412"/>
      <c r="OLD566" s="412"/>
      <c r="OLE566" s="412"/>
      <c r="OLF566" s="412"/>
      <c r="OLG566" s="412"/>
      <c r="OLH566" s="412"/>
      <c r="OLI566" s="412"/>
      <c r="OLJ566" s="412"/>
      <c r="OLK566" s="412"/>
      <c r="OLL566" s="412"/>
      <c r="OLM566" s="412"/>
      <c r="OLN566" s="412"/>
      <c r="OLO566" s="412"/>
      <c r="OLP566" s="412"/>
      <c r="OLQ566" s="412"/>
      <c r="OLR566" s="412"/>
      <c r="OLS566" s="412"/>
      <c r="OLT566" s="412"/>
      <c r="OLU566" s="412"/>
      <c r="OLV566" s="412"/>
      <c r="OLW566" s="412"/>
      <c r="OLX566" s="412"/>
      <c r="OLY566" s="412"/>
      <c r="OLZ566" s="412"/>
      <c r="OMA566" s="412"/>
      <c r="OMB566" s="412"/>
      <c r="OMC566" s="412"/>
      <c r="OMD566" s="412"/>
      <c r="OME566" s="412"/>
      <c r="OMF566" s="412"/>
      <c r="OMG566" s="412"/>
      <c r="OMH566" s="412"/>
      <c r="OMI566" s="412"/>
      <c r="OMJ566" s="412"/>
      <c r="OMK566" s="412"/>
      <c r="OML566" s="412"/>
      <c r="OMM566" s="412"/>
      <c r="OMN566" s="412"/>
      <c r="OMO566" s="412"/>
      <c r="OMP566" s="412"/>
      <c r="OMQ566" s="412"/>
      <c r="OMR566" s="412"/>
      <c r="OMS566" s="412"/>
      <c r="OMT566" s="413"/>
      <c r="OMU566" s="413"/>
      <c r="OMV566" s="413"/>
      <c r="OMW566" s="413"/>
      <c r="OMX566" s="413"/>
      <c r="OMY566" s="413"/>
      <c r="OMZ566" s="413"/>
      <c r="ONA566" s="413"/>
      <c r="ONB566" s="413"/>
      <c r="ONC566" s="413"/>
      <c r="OND566" s="413"/>
      <c r="ONE566" s="413"/>
      <c r="ONF566" s="413"/>
      <c r="ONG566" s="413"/>
      <c r="ONH566" s="413"/>
      <c r="ONI566" s="413"/>
      <c r="ONJ566" s="413"/>
      <c r="ONK566" s="413"/>
      <c r="ONL566" s="413"/>
      <c r="ONM566" s="413"/>
      <c r="ONN566" s="413"/>
      <c r="ONO566" s="413"/>
      <c r="ONP566" s="413"/>
      <c r="ONQ566" s="413"/>
      <c r="ONR566" s="414"/>
      <c r="ONS566" s="414"/>
      <c r="ONT566" s="414"/>
      <c r="ONU566" s="414"/>
      <c r="ONV566" s="414"/>
      <c r="ONW566" s="413"/>
      <c r="ONX566" s="413"/>
      <c r="ONY566" s="414"/>
      <c r="ONZ566" s="414"/>
      <c r="OOA566" s="413"/>
      <c r="OOB566" s="413"/>
      <c r="OOC566" s="414"/>
      <c r="OOD566" s="414"/>
      <c r="OOE566" s="413"/>
      <c r="OOF566" s="413"/>
      <c r="OOG566" s="413"/>
      <c r="OOH566" s="413"/>
      <c r="OOI566" s="413"/>
      <c r="OOJ566" s="413"/>
      <c r="OOK566" s="413"/>
      <c r="OOL566" s="414"/>
      <c r="OOM566" s="414"/>
      <c r="OON566" s="413"/>
      <c r="OOO566" s="413"/>
      <c r="OOP566" s="414"/>
      <c r="OOQ566" s="414"/>
      <c r="OOR566" s="413"/>
      <c r="OOS566" s="413"/>
      <c r="OOT566" s="413"/>
      <c r="OOU566" s="413"/>
      <c r="OOV566" s="413"/>
      <c r="OOW566" s="407"/>
      <c r="OOX566" s="439"/>
      <c r="OOY566" s="413"/>
      <c r="OOZ566" s="413"/>
      <c r="OPA566" s="413"/>
      <c r="OPB566" s="413"/>
      <c r="OPC566" s="413"/>
      <c r="OPD566" s="413"/>
      <c r="OPE566" s="413"/>
      <c r="OPF566" s="412"/>
      <c r="OPG566" s="412"/>
      <c r="OPH566" s="412"/>
      <c r="OPI566" s="412"/>
      <c r="OPJ566" s="412"/>
      <c r="OPK566" s="412"/>
      <c r="OPL566" s="412"/>
      <c r="OPM566" s="412"/>
      <c r="OPN566" s="412"/>
      <c r="OPO566" s="412"/>
      <c r="OPP566" s="412"/>
      <c r="OPQ566" s="412"/>
      <c r="OPR566" s="412"/>
      <c r="OPS566" s="412"/>
      <c r="OPT566" s="412"/>
      <c r="OPU566" s="412"/>
      <c r="OPV566" s="412"/>
      <c r="OPW566" s="412"/>
      <c r="OPX566" s="412"/>
      <c r="OPY566" s="412"/>
      <c r="OPZ566" s="412"/>
      <c r="OQA566" s="412"/>
      <c r="OQB566" s="412"/>
      <c r="OQC566" s="412"/>
      <c r="OQD566" s="412"/>
      <c r="OQE566" s="412"/>
      <c r="OQF566" s="412"/>
      <c r="OQG566" s="412"/>
      <c r="OQH566" s="412"/>
      <c r="OQI566" s="412"/>
      <c r="OQJ566" s="412"/>
      <c r="OQK566" s="412"/>
      <c r="OQL566" s="412"/>
      <c r="OQM566" s="412"/>
      <c r="OQN566" s="412"/>
      <c r="OQO566" s="412"/>
      <c r="OQP566" s="412"/>
      <c r="OQQ566" s="412"/>
      <c r="OQR566" s="412"/>
      <c r="OQS566" s="412"/>
      <c r="OQT566" s="412"/>
      <c r="OQU566" s="412"/>
      <c r="OQV566" s="412"/>
      <c r="OQW566" s="412"/>
      <c r="OQX566" s="413"/>
      <c r="OQY566" s="413"/>
      <c r="OQZ566" s="413"/>
      <c r="ORA566" s="413"/>
      <c r="ORB566" s="413"/>
      <c r="ORC566" s="413"/>
      <c r="ORD566" s="413"/>
      <c r="ORE566" s="413"/>
      <c r="ORF566" s="413"/>
      <c r="ORG566" s="413"/>
      <c r="ORH566" s="413"/>
      <c r="ORI566" s="413"/>
      <c r="ORJ566" s="413"/>
      <c r="ORK566" s="413"/>
      <c r="ORL566" s="413"/>
      <c r="ORM566" s="413"/>
      <c r="ORN566" s="413"/>
      <c r="ORO566" s="413"/>
      <c r="ORP566" s="413"/>
      <c r="ORQ566" s="413"/>
      <c r="ORR566" s="413"/>
      <c r="ORS566" s="413"/>
      <c r="ORT566" s="413"/>
      <c r="ORU566" s="413"/>
      <c r="ORV566" s="414"/>
      <c r="ORW566" s="414"/>
      <c r="ORX566" s="414"/>
      <c r="ORY566" s="414"/>
      <c r="ORZ566" s="414"/>
      <c r="OSA566" s="413"/>
      <c r="OSB566" s="413"/>
      <c r="OSC566" s="414"/>
      <c r="OSD566" s="414"/>
      <c r="OSE566" s="413"/>
      <c r="OSF566" s="413"/>
      <c r="OSG566" s="414"/>
      <c r="OSH566" s="414"/>
      <c r="OSI566" s="413"/>
      <c r="OSJ566" s="413"/>
      <c r="OSK566" s="413"/>
      <c r="OSL566" s="413"/>
      <c r="OSM566" s="413"/>
      <c r="OSN566" s="413"/>
      <c r="OSO566" s="413"/>
      <c r="OSP566" s="414"/>
      <c r="OSQ566" s="414"/>
      <c r="OSR566" s="413"/>
      <c r="OSS566" s="413"/>
      <c r="OST566" s="414"/>
      <c r="OSU566" s="414"/>
      <c r="OSV566" s="413"/>
      <c r="OSW566" s="413"/>
      <c r="OSX566" s="413"/>
      <c r="OSY566" s="413"/>
      <c r="OSZ566" s="413"/>
      <c r="OTA566" s="407"/>
      <c r="OTB566" s="439"/>
      <c r="OTC566" s="413"/>
      <c r="OTD566" s="413"/>
      <c r="OTE566" s="413"/>
      <c r="OTF566" s="413"/>
      <c r="OTG566" s="413"/>
      <c r="OTH566" s="413"/>
      <c r="OTI566" s="413"/>
      <c r="OTJ566" s="412"/>
      <c r="OTK566" s="412"/>
      <c r="OTL566" s="412"/>
      <c r="OTM566" s="412"/>
      <c r="OTN566" s="412"/>
      <c r="OTO566" s="412"/>
      <c r="OTP566" s="412"/>
      <c r="OTQ566" s="412"/>
      <c r="OTR566" s="412"/>
      <c r="OTS566" s="412"/>
      <c r="OTT566" s="412"/>
      <c r="OTU566" s="412"/>
      <c r="OTV566" s="412"/>
      <c r="OTW566" s="412"/>
      <c r="OTX566" s="412"/>
      <c r="OTY566" s="412"/>
      <c r="OTZ566" s="412"/>
      <c r="OUA566" s="412"/>
      <c r="OUB566" s="412"/>
      <c r="OUC566" s="412"/>
      <c r="OUD566" s="412"/>
      <c r="OUE566" s="412"/>
      <c r="OUF566" s="412"/>
      <c r="OUG566" s="412"/>
      <c r="OUH566" s="412"/>
      <c r="OUI566" s="412"/>
      <c r="OUJ566" s="412"/>
      <c r="OUK566" s="412"/>
      <c r="OUL566" s="412"/>
      <c r="OUM566" s="412"/>
      <c r="OUN566" s="412"/>
      <c r="OUO566" s="412"/>
      <c r="OUP566" s="412"/>
      <c r="OUQ566" s="412"/>
      <c r="OUR566" s="412"/>
      <c r="OUS566" s="412"/>
      <c r="OUT566" s="412"/>
      <c r="OUU566" s="412"/>
      <c r="OUV566" s="412"/>
      <c r="OUW566" s="412"/>
      <c r="OUX566" s="412"/>
      <c r="OUY566" s="412"/>
      <c r="OUZ566" s="412"/>
      <c r="OVA566" s="412"/>
      <c r="OVB566" s="413"/>
      <c r="OVC566" s="413"/>
      <c r="OVD566" s="413"/>
      <c r="OVE566" s="413"/>
      <c r="OVF566" s="413"/>
      <c r="OVG566" s="413"/>
      <c r="OVH566" s="413"/>
      <c r="OVI566" s="413"/>
      <c r="OVJ566" s="413"/>
      <c r="OVK566" s="413"/>
      <c r="OVL566" s="413"/>
      <c r="OVM566" s="413"/>
      <c r="OVN566" s="413"/>
      <c r="OVO566" s="413"/>
      <c r="OVP566" s="413"/>
      <c r="OVQ566" s="413"/>
      <c r="OVR566" s="413"/>
      <c r="OVS566" s="413"/>
      <c r="OVT566" s="413"/>
      <c r="OVU566" s="413"/>
      <c r="OVV566" s="413"/>
      <c r="OVW566" s="413"/>
      <c r="OVX566" s="413"/>
      <c r="OVY566" s="413"/>
      <c r="OVZ566" s="414"/>
      <c r="OWA566" s="414"/>
      <c r="OWB566" s="414"/>
      <c r="OWC566" s="414"/>
      <c r="OWD566" s="414"/>
      <c r="OWE566" s="413"/>
      <c r="OWF566" s="413"/>
      <c r="OWG566" s="414"/>
      <c r="OWH566" s="414"/>
      <c r="OWI566" s="413"/>
      <c r="OWJ566" s="413"/>
      <c r="OWK566" s="414"/>
      <c r="OWL566" s="414"/>
      <c r="OWM566" s="413"/>
      <c r="OWN566" s="413"/>
      <c r="OWO566" s="413"/>
      <c r="OWP566" s="413"/>
      <c r="OWQ566" s="413"/>
      <c r="OWR566" s="413"/>
      <c r="OWS566" s="413"/>
      <c r="OWT566" s="414"/>
      <c r="OWU566" s="414"/>
      <c r="OWV566" s="413"/>
      <c r="OWW566" s="413"/>
      <c r="OWX566" s="414"/>
      <c r="OWY566" s="414"/>
      <c r="OWZ566" s="413"/>
      <c r="OXA566" s="413"/>
      <c r="OXB566" s="413"/>
      <c r="OXC566" s="413"/>
      <c r="OXD566" s="413"/>
      <c r="OXE566" s="407"/>
      <c r="OXF566" s="439"/>
      <c r="OXG566" s="413"/>
      <c r="OXH566" s="413"/>
      <c r="OXI566" s="413"/>
      <c r="OXJ566" s="413"/>
      <c r="OXK566" s="413"/>
      <c r="OXL566" s="413"/>
      <c r="OXM566" s="413"/>
      <c r="OXN566" s="412"/>
      <c r="OXO566" s="412"/>
      <c r="OXP566" s="412"/>
      <c r="OXQ566" s="412"/>
      <c r="OXR566" s="412"/>
      <c r="OXS566" s="412"/>
      <c r="OXT566" s="412"/>
      <c r="OXU566" s="412"/>
      <c r="OXV566" s="412"/>
      <c r="OXW566" s="412"/>
      <c r="OXX566" s="412"/>
      <c r="OXY566" s="412"/>
      <c r="OXZ566" s="412"/>
      <c r="OYA566" s="412"/>
      <c r="OYB566" s="412"/>
      <c r="OYC566" s="412"/>
      <c r="OYD566" s="412"/>
      <c r="OYE566" s="412"/>
      <c r="OYF566" s="412"/>
      <c r="OYG566" s="412"/>
      <c r="OYH566" s="412"/>
      <c r="OYI566" s="412"/>
      <c r="OYJ566" s="412"/>
      <c r="OYK566" s="412"/>
      <c r="OYL566" s="412"/>
      <c r="OYM566" s="412"/>
      <c r="OYN566" s="412"/>
      <c r="OYO566" s="412"/>
      <c r="OYP566" s="412"/>
      <c r="OYQ566" s="412"/>
      <c r="OYR566" s="412"/>
      <c r="OYS566" s="412"/>
      <c r="OYT566" s="412"/>
      <c r="OYU566" s="412"/>
      <c r="OYV566" s="412"/>
      <c r="OYW566" s="412"/>
      <c r="OYX566" s="412"/>
      <c r="OYY566" s="412"/>
      <c r="OYZ566" s="412"/>
      <c r="OZA566" s="412"/>
      <c r="OZB566" s="412"/>
      <c r="OZC566" s="412"/>
      <c r="OZD566" s="412"/>
      <c r="OZE566" s="412"/>
      <c r="OZF566" s="413"/>
      <c r="OZG566" s="413"/>
      <c r="OZH566" s="413"/>
      <c r="OZI566" s="413"/>
      <c r="OZJ566" s="413"/>
      <c r="OZK566" s="413"/>
      <c r="OZL566" s="413"/>
      <c r="OZM566" s="413"/>
      <c r="OZN566" s="413"/>
      <c r="OZO566" s="413"/>
      <c r="OZP566" s="413"/>
      <c r="OZQ566" s="413"/>
      <c r="OZR566" s="413"/>
      <c r="OZS566" s="413"/>
      <c r="OZT566" s="413"/>
      <c r="OZU566" s="413"/>
      <c r="OZV566" s="413"/>
      <c r="OZW566" s="413"/>
      <c r="OZX566" s="413"/>
      <c r="OZY566" s="413"/>
      <c r="OZZ566" s="413"/>
      <c r="PAA566" s="413"/>
      <c r="PAB566" s="413"/>
      <c r="PAC566" s="413"/>
      <c r="PAD566" s="414"/>
      <c r="PAE566" s="414"/>
      <c r="PAF566" s="414"/>
      <c r="PAG566" s="414"/>
      <c r="PAH566" s="414"/>
      <c r="PAI566" s="413"/>
      <c r="PAJ566" s="413"/>
      <c r="PAK566" s="414"/>
      <c r="PAL566" s="414"/>
      <c r="PAM566" s="413"/>
      <c r="PAN566" s="413"/>
      <c r="PAO566" s="414"/>
      <c r="PAP566" s="414"/>
      <c r="PAQ566" s="413"/>
      <c r="PAR566" s="413"/>
      <c r="PAS566" s="413"/>
      <c r="PAT566" s="413"/>
      <c r="PAU566" s="413"/>
      <c r="PAV566" s="413"/>
      <c r="PAW566" s="413"/>
      <c r="PAX566" s="414"/>
      <c r="PAY566" s="414"/>
      <c r="PAZ566" s="413"/>
      <c r="PBA566" s="413"/>
      <c r="PBB566" s="414"/>
      <c r="PBC566" s="414"/>
      <c r="PBD566" s="413"/>
      <c r="PBE566" s="413"/>
      <c r="PBF566" s="413"/>
      <c r="PBG566" s="413"/>
      <c r="PBH566" s="413"/>
      <c r="PBI566" s="407"/>
      <c r="PBJ566" s="439"/>
      <c r="PBK566" s="413"/>
      <c r="PBL566" s="413"/>
      <c r="PBM566" s="413"/>
      <c r="PBN566" s="413"/>
      <c r="PBO566" s="413"/>
      <c r="PBP566" s="413"/>
      <c r="PBQ566" s="413"/>
      <c r="PBR566" s="412"/>
      <c r="PBS566" s="412"/>
      <c r="PBT566" s="412"/>
      <c r="PBU566" s="412"/>
      <c r="PBV566" s="412"/>
      <c r="PBW566" s="412"/>
      <c r="PBX566" s="412"/>
      <c r="PBY566" s="412"/>
      <c r="PBZ566" s="412"/>
      <c r="PCA566" s="412"/>
      <c r="PCB566" s="412"/>
      <c r="PCC566" s="412"/>
      <c r="PCD566" s="412"/>
      <c r="PCE566" s="412"/>
      <c r="PCF566" s="412"/>
      <c r="PCG566" s="412"/>
      <c r="PCH566" s="412"/>
      <c r="PCI566" s="412"/>
      <c r="PCJ566" s="412"/>
      <c r="PCK566" s="412"/>
      <c r="PCL566" s="412"/>
      <c r="PCM566" s="412"/>
      <c r="PCN566" s="412"/>
      <c r="PCO566" s="412"/>
      <c r="PCP566" s="412"/>
      <c r="PCQ566" s="412"/>
      <c r="PCR566" s="412"/>
      <c r="PCS566" s="412"/>
      <c r="PCT566" s="412"/>
      <c r="PCU566" s="412"/>
      <c r="PCV566" s="412"/>
      <c r="PCW566" s="412"/>
      <c r="PCX566" s="412"/>
      <c r="PCY566" s="412"/>
      <c r="PCZ566" s="412"/>
      <c r="PDA566" s="412"/>
      <c r="PDB566" s="412"/>
      <c r="PDC566" s="412"/>
      <c r="PDD566" s="412"/>
      <c r="PDE566" s="412"/>
      <c r="PDF566" s="412"/>
      <c r="PDG566" s="412"/>
      <c r="PDH566" s="412"/>
      <c r="PDI566" s="412"/>
      <c r="PDJ566" s="413"/>
      <c r="PDK566" s="413"/>
      <c r="PDL566" s="413"/>
      <c r="PDM566" s="413"/>
      <c r="PDN566" s="413"/>
      <c r="PDO566" s="413"/>
      <c r="PDP566" s="413"/>
      <c r="PDQ566" s="413"/>
      <c r="PDR566" s="413"/>
      <c r="PDS566" s="413"/>
      <c r="PDT566" s="413"/>
      <c r="PDU566" s="413"/>
      <c r="PDV566" s="413"/>
      <c r="PDW566" s="413"/>
      <c r="PDX566" s="413"/>
      <c r="PDY566" s="413"/>
      <c r="PDZ566" s="413"/>
      <c r="PEA566" s="413"/>
      <c r="PEB566" s="413"/>
      <c r="PEC566" s="413"/>
      <c r="PED566" s="413"/>
      <c r="PEE566" s="413"/>
      <c r="PEF566" s="413"/>
      <c r="PEG566" s="413"/>
      <c r="PEH566" s="414"/>
      <c r="PEI566" s="414"/>
      <c r="PEJ566" s="414"/>
      <c r="PEK566" s="414"/>
      <c r="PEL566" s="414"/>
      <c r="PEM566" s="413"/>
      <c r="PEN566" s="413"/>
      <c r="PEO566" s="414"/>
      <c r="PEP566" s="414"/>
      <c r="PEQ566" s="413"/>
      <c r="PER566" s="413"/>
      <c r="PES566" s="414"/>
      <c r="PET566" s="414"/>
      <c r="PEU566" s="413"/>
      <c r="PEV566" s="413"/>
      <c r="PEW566" s="413"/>
      <c r="PEX566" s="413"/>
      <c r="PEY566" s="413"/>
      <c r="PEZ566" s="413"/>
      <c r="PFA566" s="413"/>
      <c r="PFB566" s="414"/>
      <c r="PFC566" s="414"/>
      <c r="PFD566" s="413"/>
      <c r="PFE566" s="413"/>
      <c r="PFF566" s="414"/>
      <c r="PFG566" s="414"/>
      <c r="PFH566" s="413"/>
      <c r="PFI566" s="413"/>
      <c r="PFJ566" s="413"/>
      <c r="PFK566" s="413"/>
      <c r="PFL566" s="413"/>
      <c r="PFM566" s="407"/>
      <c r="PFN566" s="439"/>
      <c r="PFO566" s="413"/>
      <c r="PFP566" s="413"/>
      <c r="PFQ566" s="413"/>
      <c r="PFR566" s="413"/>
      <c r="PFS566" s="413"/>
      <c r="PFT566" s="413"/>
      <c r="PFU566" s="413"/>
      <c r="PFV566" s="412"/>
      <c r="PFW566" s="412"/>
      <c r="PFX566" s="412"/>
      <c r="PFY566" s="412"/>
      <c r="PFZ566" s="412"/>
      <c r="PGA566" s="412"/>
      <c r="PGB566" s="412"/>
      <c r="PGC566" s="412"/>
      <c r="PGD566" s="412"/>
      <c r="PGE566" s="412"/>
      <c r="PGF566" s="412"/>
      <c r="PGG566" s="412"/>
      <c r="PGH566" s="412"/>
      <c r="PGI566" s="412"/>
      <c r="PGJ566" s="412"/>
      <c r="PGK566" s="412"/>
      <c r="PGL566" s="412"/>
      <c r="PGM566" s="412"/>
      <c r="PGN566" s="412"/>
      <c r="PGO566" s="412"/>
      <c r="PGP566" s="412"/>
      <c r="PGQ566" s="412"/>
      <c r="PGR566" s="412"/>
      <c r="PGS566" s="412"/>
      <c r="PGT566" s="412"/>
      <c r="PGU566" s="412"/>
      <c r="PGV566" s="412"/>
      <c r="PGW566" s="412"/>
      <c r="PGX566" s="412"/>
      <c r="PGY566" s="412"/>
      <c r="PGZ566" s="412"/>
      <c r="PHA566" s="412"/>
      <c r="PHB566" s="412"/>
      <c r="PHC566" s="412"/>
      <c r="PHD566" s="412"/>
      <c r="PHE566" s="412"/>
      <c r="PHF566" s="412"/>
      <c r="PHG566" s="412"/>
      <c r="PHH566" s="412"/>
      <c r="PHI566" s="412"/>
      <c r="PHJ566" s="412"/>
      <c r="PHK566" s="412"/>
      <c r="PHL566" s="412"/>
      <c r="PHM566" s="412"/>
      <c r="PHN566" s="413"/>
      <c r="PHO566" s="413"/>
      <c r="PHP566" s="413"/>
      <c r="PHQ566" s="413"/>
      <c r="PHR566" s="413"/>
      <c r="PHS566" s="413"/>
      <c r="PHT566" s="413"/>
      <c r="PHU566" s="413"/>
      <c r="PHV566" s="413"/>
      <c r="PHW566" s="413"/>
      <c r="PHX566" s="413"/>
      <c r="PHY566" s="413"/>
      <c r="PHZ566" s="413"/>
      <c r="PIA566" s="413"/>
      <c r="PIB566" s="413"/>
      <c r="PIC566" s="413"/>
      <c r="PID566" s="413"/>
      <c r="PIE566" s="413"/>
      <c r="PIF566" s="413"/>
      <c r="PIG566" s="413"/>
      <c r="PIH566" s="413"/>
      <c r="PII566" s="413"/>
      <c r="PIJ566" s="413"/>
      <c r="PIK566" s="413"/>
      <c r="PIL566" s="414"/>
      <c r="PIM566" s="414"/>
      <c r="PIN566" s="414"/>
      <c r="PIO566" s="414"/>
      <c r="PIP566" s="414"/>
      <c r="PIQ566" s="413"/>
      <c r="PIR566" s="413"/>
      <c r="PIS566" s="414"/>
      <c r="PIT566" s="414"/>
      <c r="PIU566" s="413"/>
      <c r="PIV566" s="413"/>
      <c r="PIW566" s="414"/>
      <c r="PIX566" s="414"/>
      <c r="PIY566" s="413"/>
      <c r="PIZ566" s="413"/>
      <c r="PJA566" s="413"/>
      <c r="PJB566" s="413"/>
      <c r="PJC566" s="413"/>
      <c r="PJD566" s="413"/>
      <c r="PJE566" s="413"/>
      <c r="PJF566" s="414"/>
      <c r="PJG566" s="414"/>
      <c r="PJH566" s="413"/>
      <c r="PJI566" s="413"/>
      <c r="PJJ566" s="414"/>
      <c r="PJK566" s="414"/>
      <c r="PJL566" s="413"/>
      <c r="PJM566" s="413"/>
      <c r="PJN566" s="413"/>
      <c r="PJO566" s="413"/>
      <c r="PJP566" s="413"/>
      <c r="PJQ566" s="407"/>
      <c r="PJR566" s="439"/>
      <c r="PJS566" s="413"/>
      <c r="PJT566" s="413"/>
      <c r="PJU566" s="413"/>
      <c r="PJV566" s="413"/>
      <c r="PJW566" s="413"/>
      <c r="PJX566" s="413"/>
      <c r="PJY566" s="413"/>
      <c r="PJZ566" s="412"/>
      <c r="PKA566" s="412"/>
      <c r="PKB566" s="412"/>
      <c r="PKC566" s="412"/>
      <c r="PKD566" s="412"/>
      <c r="PKE566" s="412"/>
      <c r="PKF566" s="412"/>
      <c r="PKG566" s="412"/>
      <c r="PKH566" s="412"/>
      <c r="PKI566" s="412"/>
      <c r="PKJ566" s="412"/>
      <c r="PKK566" s="412"/>
      <c r="PKL566" s="412"/>
      <c r="PKM566" s="412"/>
      <c r="PKN566" s="412"/>
      <c r="PKO566" s="412"/>
      <c r="PKP566" s="412"/>
      <c r="PKQ566" s="412"/>
      <c r="PKR566" s="412"/>
      <c r="PKS566" s="412"/>
      <c r="PKT566" s="412"/>
      <c r="PKU566" s="412"/>
      <c r="PKV566" s="412"/>
      <c r="PKW566" s="412"/>
      <c r="PKX566" s="412"/>
      <c r="PKY566" s="412"/>
      <c r="PKZ566" s="412"/>
      <c r="PLA566" s="412"/>
      <c r="PLB566" s="412"/>
      <c r="PLC566" s="412"/>
      <c r="PLD566" s="412"/>
      <c r="PLE566" s="412"/>
      <c r="PLF566" s="412"/>
      <c r="PLG566" s="412"/>
      <c r="PLH566" s="412"/>
      <c r="PLI566" s="412"/>
      <c r="PLJ566" s="412"/>
      <c r="PLK566" s="412"/>
      <c r="PLL566" s="412"/>
      <c r="PLM566" s="412"/>
      <c r="PLN566" s="412"/>
      <c r="PLO566" s="412"/>
      <c r="PLP566" s="412"/>
      <c r="PLQ566" s="412"/>
      <c r="PLR566" s="413"/>
      <c r="PLS566" s="413"/>
      <c r="PLT566" s="413"/>
      <c r="PLU566" s="413"/>
      <c r="PLV566" s="413"/>
      <c r="PLW566" s="413"/>
      <c r="PLX566" s="413"/>
      <c r="PLY566" s="413"/>
      <c r="PLZ566" s="413"/>
      <c r="PMA566" s="413"/>
      <c r="PMB566" s="413"/>
      <c r="PMC566" s="413"/>
      <c r="PMD566" s="413"/>
      <c r="PME566" s="413"/>
      <c r="PMF566" s="413"/>
      <c r="PMG566" s="413"/>
      <c r="PMH566" s="413"/>
      <c r="PMI566" s="413"/>
      <c r="PMJ566" s="413"/>
      <c r="PMK566" s="413"/>
      <c r="PML566" s="413"/>
      <c r="PMM566" s="413"/>
      <c r="PMN566" s="413"/>
      <c r="PMO566" s="413"/>
      <c r="PMP566" s="414"/>
      <c r="PMQ566" s="414"/>
      <c r="PMR566" s="414"/>
      <c r="PMS566" s="414"/>
      <c r="PMT566" s="414"/>
      <c r="PMU566" s="413"/>
      <c r="PMV566" s="413"/>
      <c r="PMW566" s="414"/>
      <c r="PMX566" s="414"/>
      <c r="PMY566" s="413"/>
      <c r="PMZ566" s="413"/>
      <c r="PNA566" s="414"/>
      <c r="PNB566" s="414"/>
      <c r="PNC566" s="413"/>
      <c r="PND566" s="413"/>
      <c r="PNE566" s="413"/>
      <c r="PNF566" s="413"/>
      <c r="PNG566" s="413"/>
      <c r="PNH566" s="413"/>
      <c r="PNI566" s="413"/>
      <c r="PNJ566" s="414"/>
      <c r="PNK566" s="414"/>
      <c r="PNL566" s="413"/>
      <c r="PNM566" s="413"/>
      <c r="PNN566" s="414"/>
      <c r="PNO566" s="414"/>
      <c r="PNP566" s="413"/>
      <c r="PNQ566" s="413"/>
      <c r="PNR566" s="413"/>
      <c r="PNS566" s="413"/>
      <c r="PNT566" s="413"/>
      <c r="PNU566" s="407"/>
      <c r="PNV566" s="439"/>
      <c r="PNW566" s="413"/>
      <c r="PNX566" s="413"/>
      <c r="PNY566" s="413"/>
      <c r="PNZ566" s="413"/>
      <c r="POA566" s="413"/>
      <c r="POB566" s="413"/>
      <c r="POC566" s="413"/>
      <c r="POD566" s="412"/>
      <c r="POE566" s="412"/>
      <c r="POF566" s="412"/>
      <c r="POG566" s="412"/>
      <c r="POH566" s="412"/>
      <c r="POI566" s="412"/>
      <c r="POJ566" s="412"/>
      <c r="POK566" s="412"/>
      <c r="POL566" s="412"/>
      <c r="POM566" s="412"/>
      <c r="PON566" s="412"/>
      <c r="POO566" s="412"/>
      <c r="POP566" s="412"/>
      <c r="POQ566" s="412"/>
      <c r="POR566" s="412"/>
      <c r="POS566" s="412"/>
      <c r="POT566" s="412"/>
      <c r="POU566" s="412"/>
      <c r="POV566" s="412"/>
      <c r="POW566" s="412"/>
      <c r="POX566" s="412"/>
      <c r="POY566" s="412"/>
      <c r="POZ566" s="412"/>
      <c r="PPA566" s="412"/>
      <c r="PPB566" s="412"/>
      <c r="PPC566" s="412"/>
      <c r="PPD566" s="412"/>
      <c r="PPE566" s="412"/>
      <c r="PPF566" s="412"/>
      <c r="PPG566" s="412"/>
      <c r="PPH566" s="412"/>
      <c r="PPI566" s="412"/>
      <c r="PPJ566" s="412"/>
      <c r="PPK566" s="412"/>
      <c r="PPL566" s="412"/>
      <c r="PPM566" s="412"/>
      <c r="PPN566" s="412"/>
      <c r="PPO566" s="412"/>
      <c r="PPP566" s="412"/>
      <c r="PPQ566" s="412"/>
      <c r="PPR566" s="412"/>
      <c r="PPS566" s="412"/>
      <c r="PPT566" s="412"/>
      <c r="PPU566" s="412"/>
      <c r="PPV566" s="413"/>
      <c r="PPW566" s="413"/>
      <c r="PPX566" s="413"/>
      <c r="PPY566" s="413"/>
      <c r="PPZ566" s="413"/>
      <c r="PQA566" s="413"/>
      <c r="PQB566" s="413"/>
      <c r="PQC566" s="413"/>
      <c r="PQD566" s="413"/>
      <c r="PQE566" s="413"/>
      <c r="PQF566" s="413"/>
      <c r="PQG566" s="413"/>
      <c r="PQH566" s="413"/>
      <c r="PQI566" s="413"/>
      <c r="PQJ566" s="413"/>
      <c r="PQK566" s="413"/>
      <c r="PQL566" s="413"/>
      <c r="PQM566" s="413"/>
      <c r="PQN566" s="413"/>
      <c r="PQO566" s="413"/>
      <c r="PQP566" s="413"/>
      <c r="PQQ566" s="413"/>
      <c r="PQR566" s="413"/>
      <c r="PQS566" s="413"/>
      <c r="PQT566" s="414"/>
      <c r="PQU566" s="414"/>
      <c r="PQV566" s="414"/>
      <c r="PQW566" s="414"/>
      <c r="PQX566" s="414"/>
      <c r="PQY566" s="413"/>
      <c r="PQZ566" s="413"/>
      <c r="PRA566" s="414"/>
      <c r="PRB566" s="414"/>
      <c r="PRC566" s="413"/>
      <c r="PRD566" s="413"/>
      <c r="PRE566" s="414"/>
      <c r="PRF566" s="414"/>
      <c r="PRG566" s="413"/>
      <c r="PRH566" s="413"/>
      <c r="PRI566" s="413"/>
      <c r="PRJ566" s="413"/>
      <c r="PRK566" s="413"/>
      <c r="PRL566" s="413"/>
      <c r="PRM566" s="413"/>
      <c r="PRN566" s="414"/>
      <c r="PRO566" s="414"/>
      <c r="PRP566" s="413"/>
      <c r="PRQ566" s="413"/>
      <c r="PRR566" s="414"/>
      <c r="PRS566" s="414"/>
      <c r="PRT566" s="413"/>
      <c r="PRU566" s="413"/>
      <c r="PRV566" s="413"/>
      <c r="PRW566" s="413"/>
      <c r="PRX566" s="413"/>
      <c r="PRY566" s="407"/>
      <c r="PRZ566" s="439"/>
      <c r="PSA566" s="413"/>
      <c r="PSB566" s="413"/>
      <c r="PSC566" s="413"/>
      <c r="PSD566" s="413"/>
      <c r="PSE566" s="413"/>
      <c r="PSF566" s="413"/>
      <c r="PSG566" s="413"/>
      <c r="PSH566" s="412"/>
      <c r="PSI566" s="412"/>
      <c r="PSJ566" s="412"/>
      <c r="PSK566" s="412"/>
      <c r="PSL566" s="412"/>
      <c r="PSM566" s="412"/>
      <c r="PSN566" s="412"/>
      <c r="PSO566" s="412"/>
      <c r="PSP566" s="412"/>
      <c r="PSQ566" s="412"/>
      <c r="PSR566" s="412"/>
      <c r="PSS566" s="412"/>
      <c r="PST566" s="412"/>
      <c r="PSU566" s="412"/>
      <c r="PSV566" s="412"/>
      <c r="PSW566" s="412"/>
      <c r="PSX566" s="412"/>
      <c r="PSY566" s="412"/>
      <c r="PSZ566" s="412"/>
      <c r="PTA566" s="412"/>
      <c r="PTB566" s="412"/>
      <c r="PTC566" s="412"/>
      <c r="PTD566" s="412"/>
      <c r="PTE566" s="412"/>
      <c r="PTF566" s="412"/>
      <c r="PTG566" s="412"/>
      <c r="PTH566" s="412"/>
      <c r="PTI566" s="412"/>
      <c r="PTJ566" s="412"/>
      <c r="PTK566" s="412"/>
      <c r="PTL566" s="412"/>
      <c r="PTM566" s="412"/>
      <c r="PTN566" s="412"/>
      <c r="PTO566" s="412"/>
      <c r="PTP566" s="412"/>
      <c r="PTQ566" s="412"/>
      <c r="PTR566" s="412"/>
      <c r="PTS566" s="412"/>
      <c r="PTT566" s="412"/>
      <c r="PTU566" s="412"/>
      <c r="PTV566" s="412"/>
      <c r="PTW566" s="412"/>
      <c r="PTX566" s="412"/>
      <c r="PTY566" s="412"/>
      <c r="PTZ566" s="413"/>
      <c r="PUA566" s="413"/>
      <c r="PUB566" s="413"/>
      <c r="PUC566" s="413"/>
      <c r="PUD566" s="413"/>
      <c r="PUE566" s="413"/>
      <c r="PUF566" s="413"/>
      <c r="PUG566" s="413"/>
      <c r="PUH566" s="413"/>
      <c r="PUI566" s="413"/>
      <c r="PUJ566" s="413"/>
      <c r="PUK566" s="413"/>
      <c r="PUL566" s="413"/>
      <c r="PUM566" s="413"/>
      <c r="PUN566" s="413"/>
      <c r="PUO566" s="413"/>
      <c r="PUP566" s="413"/>
      <c r="PUQ566" s="413"/>
      <c r="PUR566" s="413"/>
      <c r="PUS566" s="413"/>
      <c r="PUT566" s="413"/>
      <c r="PUU566" s="413"/>
      <c r="PUV566" s="413"/>
      <c r="PUW566" s="413"/>
      <c r="PUX566" s="414"/>
      <c r="PUY566" s="414"/>
      <c r="PUZ566" s="414"/>
      <c r="PVA566" s="414"/>
      <c r="PVB566" s="414"/>
      <c r="PVC566" s="413"/>
      <c r="PVD566" s="413"/>
      <c r="PVE566" s="414"/>
      <c r="PVF566" s="414"/>
      <c r="PVG566" s="413"/>
      <c r="PVH566" s="413"/>
      <c r="PVI566" s="414"/>
      <c r="PVJ566" s="414"/>
      <c r="PVK566" s="413"/>
      <c r="PVL566" s="413"/>
      <c r="PVM566" s="413"/>
      <c r="PVN566" s="413"/>
      <c r="PVO566" s="413"/>
      <c r="PVP566" s="413"/>
      <c r="PVQ566" s="413"/>
      <c r="PVR566" s="414"/>
      <c r="PVS566" s="414"/>
      <c r="PVT566" s="413"/>
      <c r="PVU566" s="413"/>
      <c r="PVV566" s="414"/>
      <c r="PVW566" s="414"/>
      <c r="PVX566" s="413"/>
      <c r="PVY566" s="413"/>
      <c r="PVZ566" s="413"/>
      <c r="PWA566" s="413"/>
      <c r="PWB566" s="413"/>
      <c r="PWC566" s="407"/>
      <c r="PWD566" s="439"/>
      <c r="PWE566" s="413"/>
      <c r="PWF566" s="413"/>
      <c r="PWG566" s="413"/>
      <c r="PWH566" s="413"/>
      <c r="PWI566" s="413"/>
      <c r="PWJ566" s="413"/>
      <c r="PWK566" s="413"/>
      <c r="PWL566" s="412"/>
      <c r="PWM566" s="412"/>
      <c r="PWN566" s="412"/>
      <c r="PWO566" s="412"/>
      <c r="PWP566" s="412"/>
      <c r="PWQ566" s="412"/>
      <c r="PWR566" s="412"/>
      <c r="PWS566" s="412"/>
      <c r="PWT566" s="412"/>
      <c r="PWU566" s="412"/>
      <c r="PWV566" s="412"/>
      <c r="PWW566" s="412"/>
      <c r="PWX566" s="412"/>
      <c r="PWY566" s="412"/>
      <c r="PWZ566" s="412"/>
      <c r="PXA566" s="412"/>
      <c r="PXB566" s="412"/>
      <c r="PXC566" s="412"/>
      <c r="PXD566" s="412"/>
      <c r="PXE566" s="412"/>
      <c r="PXF566" s="412"/>
      <c r="PXG566" s="412"/>
      <c r="PXH566" s="412"/>
      <c r="PXI566" s="412"/>
      <c r="PXJ566" s="412"/>
      <c r="PXK566" s="412"/>
      <c r="PXL566" s="412"/>
      <c r="PXM566" s="412"/>
      <c r="PXN566" s="412"/>
      <c r="PXO566" s="412"/>
      <c r="PXP566" s="412"/>
      <c r="PXQ566" s="412"/>
      <c r="PXR566" s="412"/>
      <c r="PXS566" s="412"/>
      <c r="PXT566" s="412"/>
      <c r="PXU566" s="412"/>
      <c r="PXV566" s="412"/>
      <c r="PXW566" s="412"/>
      <c r="PXX566" s="412"/>
      <c r="PXY566" s="412"/>
      <c r="PXZ566" s="412"/>
      <c r="PYA566" s="412"/>
      <c r="PYB566" s="412"/>
      <c r="PYC566" s="412"/>
      <c r="PYD566" s="413"/>
      <c r="PYE566" s="413"/>
      <c r="PYF566" s="413"/>
      <c r="PYG566" s="413"/>
      <c r="PYH566" s="413"/>
      <c r="PYI566" s="413"/>
      <c r="PYJ566" s="413"/>
      <c r="PYK566" s="413"/>
      <c r="PYL566" s="413"/>
      <c r="PYM566" s="413"/>
      <c r="PYN566" s="413"/>
      <c r="PYO566" s="413"/>
      <c r="PYP566" s="413"/>
      <c r="PYQ566" s="413"/>
      <c r="PYR566" s="413"/>
      <c r="PYS566" s="413"/>
      <c r="PYT566" s="413"/>
      <c r="PYU566" s="413"/>
      <c r="PYV566" s="413"/>
      <c r="PYW566" s="413"/>
      <c r="PYX566" s="413"/>
      <c r="PYY566" s="413"/>
      <c r="PYZ566" s="413"/>
      <c r="PZA566" s="413"/>
      <c r="PZB566" s="414"/>
      <c r="PZC566" s="414"/>
      <c r="PZD566" s="414"/>
      <c r="PZE566" s="414"/>
      <c r="PZF566" s="414"/>
      <c r="PZG566" s="413"/>
      <c r="PZH566" s="413"/>
      <c r="PZI566" s="414"/>
      <c r="PZJ566" s="414"/>
      <c r="PZK566" s="413"/>
      <c r="PZL566" s="413"/>
      <c r="PZM566" s="414"/>
      <c r="PZN566" s="414"/>
      <c r="PZO566" s="413"/>
      <c r="PZP566" s="413"/>
      <c r="PZQ566" s="413"/>
      <c r="PZR566" s="413"/>
      <c r="PZS566" s="413"/>
      <c r="PZT566" s="413"/>
      <c r="PZU566" s="413"/>
      <c r="PZV566" s="414"/>
      <c r="PZW566" s="414"/>
      <c r="PZX566" s="413"/>
      <c r="PZY566" s="413"/>
      <c r="PZZ566" s="414"/>
      <c r="QAA566" s="414"/>
      <c r="QAB566" s="413"/>
      <c r="QAC566" s="413"/>
      <c r="QAD566" s="413"/>
      <c r="QAE566" s="413"/>
      <c r="QAF566" s="413"/>
      <c r="QAG566" s="407"/>
      <c r="QAH566" s="439"/>
      <c r="QAI566" s="413"/>
      <c r="QAJ566" s="413"/>
      <c r="QAK566" s="413"/>
      <c r="QAL566" s="413"/>
      <c r="QAM566" s="413"/>
      <c r="QAN566" s="413"/>
      <c r="QAO566" s="413"/>
      <c r="QAP566" s="412"/>
      <c r="QAQ566" s="412"/>
      <c r="QAR566" s="412"/>
      <c r="QAS566" s="412"/>
      <c r="QAT566" s="412"/>
      <c r="QAU566" s="412"/>
      <c r="QAV566" s="412"/>
      <c r="QAW566" s="412"/>
      <c r="QAX566" s="412"/>
      <c r="QAY566" s="412"/>
      <c r="QAZ566" s="412"/>
      <c r="QBA566" s="412"/>
      <c r="QBB566" s="412"/>
      <c r="QBC566" s="412"/>
      <c r="QBD566" s="412"/>
      <c r="QBE566" s="412"/>
      <c r="QBF566" s="412"/>
      <c r="QBG566" s="412"/>
      <c r="QBH566" s="412"/>
      <c r="QBI566" s="412"/>
      <c r="QBJ566" s="412"/>
      <c r="QBK566" s="412"/>
      <c r="QBL566" s="412"/>
      <c r="QBM566" s="412"/>
      <c r="QBN566" s="412"/>
      <c r="QBO566" s="412"/>
      <c r="QBP566" s="412"/>
      <c r="QBQ566" s="412"/>
      <c r="QBR566" s="412"/>
      <c r="QBS566" s="412"/>
      <c r="QBT566" s="412"/>
      <c r="QBU566" s="412"/>
      <c r="QBV566" s="412"/>
      <c r="QBW566" s="412"/>
      <c r="QBX566" s="412"/>
      <c r="QBY566" s="412"/>
      <c r="QBZ566" s="412"/>
      <c r="QCA566" s="412"/>
      <c r="QCB566" s="412"/>
      <c r="QCC566" s="412"/>
      <c r="QCD566" s="412"/>
      <c r="QCE566" s="412"/>
      <c r="QCF566" s="412"/>
      <c r="QCG566" s="412"/>
      <c r="QCH566" s="413"/>
      <c r="QCI566" s="413"/>
      <c r="QCJ566" s="413"/>
      <c r="QCK566" s="413"/>
      <c r="QCL566" s="413"/>
      <c r="QCM566" s="413"/>
      <c r="QCN566" s="413"/>
      <c r="QCO566" s="413"/>
      <c r="QCP566" s="413"/>
      <c r="QCQ566" s="413"/>
      <c r="QCR566" s="413"/>
      <c r="QCS566" s="413"/>
      <c r="QCT566" s="413"/>
      <c r="QCU566" s="413"/>
      <c r="QCV566" s="413"/>
      <c r="QCW566" s="413"/>
      <c r="QCX566" s="413"/>
      <c r="QCY566" s="413"/>
      <c r="QCZ566" s="413"/>
      <c r="QDA566" s="413"/>
      <c r="QDB566" s="413"/>
      <c r="QDC566" s="413"/>
      <c r="QDD566" s="413"/>
      <c r="QDE566" s="413"/>
      <c r="QDF566" s="414"/>
      <c r="QDG566" s="414"/>
      <c r="QDH566" s="414"/>
      <c r="QDI566" s="414"/>
      <c r="QDJ566" s="414"/>
      <c r="QDK566" s="413"/>
      <c r="QDL566" s="413"/>
      <c r="QDM566" s="414"/>
      <c r="QDN566" s="414"/>
      <c r="QDO566" s="413"/>
      <c r="QDP566" s="413"/>
      <c r="QDQ566" s="414"/>
      <c r="QDR566" s="414"/>
      <c r="QDS566" s="413"/>
      <c r="QDT566" s="413"/>
      <c r="QDU566" s="413"/>
      <c r="QDV566" s="413"/>
      <c r="QDW566" s="413"/>
      <c r="QDX566" s="413"/>
      <c r="QDY566" s="413"/>
      <c r="QDZ566" s="414"/>
      <c r="QEA566" s="414"/>
      <c r="QEB566" s="413"/>
      <c r="QEC566" s="413"/>
      <c r="QED566" s="414"/>
      <c r="QEE566" s="414"/>
      <c r="QEF566" s="413"/>
      <c r="QEG566" s="413"/>
      <c r="QEH566" s="413"/>
      <c r="QEI566" s="413"/>
      <c r="QEJ566" s="413"/>
      <c r="QEK566" s="407"/>
      <c r="QEL566" s="439"/>
      <c r="QEM566" s="413"/>
      <c r="QEN566" s="413"/>
      <c r="QEO566" s="413"/>
      <c r="QEP566" s="413"/>
      <c r="QEQ566" s="413"/>
      <c r="QER566" s="413"/>
      <c r="QES566" s="413"/>
      <c r="QET566" s="412"/>
      <c r="QEU566" s="412"/>
      <c r="QEV566" s="412"/>
      <c r="QEW566" s="412"/>
      <c r="QEX566" s="412"/>
      <c r="QEY566" s="412"/>
      <c r="QEZ566" s="412"/>
      <c r="QFA566" s="412"/>
      <c r="QFB566" s="412"/>
      <c r="QFC566" s="412"/>
      <c r="QFD566" s="412"/>
      <c r="QFE566" s="412"/>
      <c r="QFF566" s="412"/>
      <c r="QFG566" s="412"/>
      <c r="QFH566" s="412"/>
      <c r="QFI566" s="412"/>
      <c r="QFJ566" s="412"/>
      <c r="QFK566" s="412"/>
      <c r="QFL566" s="412"/>
      <c r="QFM566" s="412"/>
      <c r="QFN566" s="412"/>
      <c r="QFO566" s="412"/>
      <c r="QFP566" s="412"/>
      <c r="QFQ566" s="412"/>
      <c r="QFR566" s="412"/>
      <c r="QFS566" s="412"/>
      <c r="QFT566" s="412"/>
      <c r="QFU566" s="412"/>
      <c r="QFV566" s="412"/>
      <c r="QFW566" s="412"/>
      <c r="QFX566" s="412"/>
      <c r="QFY566" s="412"/>
      <c r="QFZ566" s="412"/>
      <c r="QGA566" s="412"/>
      <c r="QGB566" s="412"/>
      <c r="QGC566" s="412"/>
      <c r="QGD566" s="412"/>
      <c r="QGE566" s="412"/>
      <c r="QGF566" s="412"/>
      <c r="QGG566" s="412"/>
      <c r="QGH566" s="412"/>
      <c r="QGI566" s="412"/>
      <c r="QGJ566" s="412"/>
      <c r="QGK566" s="412"/>
      <c r="QGL566" s="413"/>
      <c r="QGM566" s="413"/>
      <c r="QGN566" s="413"/>
      <c r="QGO566" s="413"/>
      <c r="QGP566" s="413"/>
      <c r="QGQ566" s="413"/>
      <c r="QGR566" s="413"/>
      <c r="QGS566" s="413"/>
      <c r="QGT566" s="413"/>
      <c r="QGU566" s="413"/>
      <c r="QGV566" s="413"/>
      <c r="QGW566" s="413"/>
      <c r="QGX566" s="413"/>
      <c r="QGY566" s="413"/>
      <c r="QGZ566" s="413"/>
      <c r="QHA566" s="413"/>
      <c r="QHB566" s="413"/>
      <c r="QHC566" s="413"/>
      <c r="QHD566" s="413"/>
      <c r="QHE566" s="413"/>
      <c r="QHF566" s="413"/>
      <c r="QHG566" s="413"/>
      <c r="QHH566" s="413"/>
      <c r="QHI566" s="413"/>
      <c r="QHJ566" s="414"/>
      <c r="QHK566" s="414"/>
      <c r="QHL566" s="414"/>
      <c r="QHM566" s="414"/>
      <c r="QHN566" s="414"/>
      <c r="QHO566" s="413"/>
      <c r="QHP566" s="413"/>
      <c r="QHQ566" s="414"/>
      <c r="QHR566" s="414"/>
      <c r="QHS566" s="413"/>
      <c r="QHT566" s="413"/>
      <c r="QHU566" s="414"/>
      <c r="QHV566" s="414"/>
      <c r="QHW566" s="413"/>
      <c r="QHX566" s="413"/>
      <c r="QHY566" s="413"/>
      <c r="QHZ566" s="413"/>
      <c r="QIA566" s="413"/>
      <c r="QIB566" s="413"/>
      <c r="QIC566" s="413"/>
      <c r="QID566" s="414"/>
      <c r="QIE566" s="414"/>
      <c r="QIF566" s="413"/>
      <c r="QIG566" s="413"/>
      <c r="QIH566" s="414"/>
      <c r="QII566" s="414"/>
      <c r="QIJ566" s="413"/>
      <c r="QIK566" s="413"/>
      <c r="QIL566" s="413"/>
      <c r="QIM566" s="413"/>
      <c r="QIN566" s="413"/>
      <c r="QIO566" s="407"/>
      <c r="QIP566" s="439"/>
      <c r="QIQ566" s="413"/>
      <c r="QIR566" s="413"/>
      <c r="QIS566" s="413"/>
      <c r="QIT566" s="413"/>
      <c r="QIU566" s="413"/>
      <c r="QIV566" s="413"/>
      <c r="QIW566" s="413"/>
      <c r="QIX566" s="412"/>
      <c r="QIY566" s="412"/>
      <c r="QIZ566" s="412"/>
      <c r="QJA566" s="412"/>
      <c r="QJB566" s="412"/>
      <c r="QJC566" s="412"/>
      <c r="QJD566" s="412"/>
      <c r="QJE566" s="412"/>
      <c r="QJF566" s="412"/>
      <c r="QJG566" s="412"/>
      <c r="QJH566" s="412"/>
      <c r="QJI566" s="412"/>
      <c r="QJJ566" s="412"/>
      <c r="QJK566" s="412"/>
      <c r="QJL566" s="412"/>
      <c r="QJM566" s="412"/>
      <c r="QJN566" s="412"/>
      <c r="QJO566" s="412"/>
      <c r="QJP566" s="412"/>
      <c r="QJQ566" s="412"/>
      <c r="QJR566" s="412"/>
      <c r="QJS566" s="412"/>
      <c r="QJT566" s="412"/>
      <c r="QJU566" s="412"/>
      <c r="QJV566" s="412"/>
      <c r="QJW566" s="412"/>
      <c r="QJX566" s="412"/>
      <c r="QJY566" s="412"/>
      <c r="QJZ566" s="412"/>
      <c r="QKA566" s="412"/>
      <c r="QKB566" s="412"/>
      <c r="QKC566" s="412"/>
      <c r="QKD566" s="412"/>
      <c r="QKE566" s="412"/>
      <c r="QKF566" s="412"/>
      <c r="QKG566" s="412"/>
      <c r="QKH566" s="412"/>
      <c r="QKI566" s="412"/>
      <c r="QKJ566" s="412"/>
      <c r="QKK566" s="412"/>
      <c r="QKL566" s="412"/>
      <c r="QKM566" s="412"/>
      <c r="QKN566" s="412"/>
      <c r="QKO566" s="412"/>
      <c r="QKP566" s="413"/>
      <c r="QKQ566" s="413"/>
      <c r="QKR566" s="413"/>
      <c r="QKS566" s="413"/>
      <c r="QKT566" s="413"/>
      <c r="QKU566" s="413"/>
      <c r="QKV566" s="413"/>
      <c r="QKW566" s="413"/>
      <c r="QKX566" s="413"/>
      <c r="QKY566" s="413"/>
      <c r="QKZ566" s="413"/>
      <c r="QLA566" s="413"/>
      <c r="QLB566" s="413"/>
      <c r="QLC566" s="413"/>
      <c r="QLD566" s="413"/>
      <c r="QLE566" s="413"/>
      <c r="QLF566" s="413"/>
      <c r="QLG566" s="413"/>
      <c r="QLH566" s="413"/>
      <c r="QLI566" s="413"/>
      <c r="QLJ566" s="413"/>
      <c r="QLK566" s="413"/>
      <c r="QLL566" s="413"/>
      <c r="QLM566" s="413"/>
      <c r="QLN566" s="414"/>
      <c r="QLO566" s="414"/>
      <c r="QLP566" s="414"/>
      <c r="QLQ566" s="414"/>
      <c r="QLR566" s="414"/>
      <c r="QLS566" s="413"/>
      <c r="QLT566" s="413"/>
      <c r="QLU566" s="414"/>
      <c r="QLV566" s="414"/>
      <c r="QLW566" s="413"/>
      <c r="QLX566" s="413"/>
      <c r="QLY566" s="414"/>
      <c r="QLZ566" s="414"/>
      <c r="QMA566" s="413"/>
      <c r="QMB566" s="413"/>
      <c r="QMC566" s="413"/>
      <c r="QMD566" s="413"/>
      <c r="QME566" s="413"/>
      <c r="QMF566" s="413"/>
      <c r="QMG566" s="413"/>
      <c r="QMH566" s="414"/>
      <c r="QMI566" s="414"/>
      <c r="QMJ566" s="413"/>
      <c r="QMK566" s="413"/>
      <c r="QML566" s="414"/>
      <c r="QMM566" s="414"/>
      <c r="QMN566" s="413"/>
      <c r="QMO566" s="413"/>
      <c r="QMP566" s="413"/>
      <c r="QMQ566" s="413"/>
      <c r="QMR566" s="413"/>
      <c r="QMS566" s="407"/>
      <c r="QMT566" s="439"/>
      <c r="QMU566" s="413"/>
      <c r="QMV566" s="413"/>
      <c r="QMW566" s="413"/>
      <c r="QMX566" s="413"/>
      <c r="QMY566" s="413"/>
      <c r="QMZ566" s="413"/>
      <c r="QNA566" s="413"/>
      <c r="QNB566" s="412"/>
      <c r="QNC566" s="412"/>
      <c r="QND566" s="412"/>
      <c r="QNE566" s="412"/>
      <c r="QNF566" s="412"/>
      <c r="QNG566" s="412"/>
      <c r="QNH566" s="412"/>
      <c r="QNI566" s="412"/>
      <c r="QNJ566" s="412"/>
      <c r="QNK566" s="412"/>
      <c r="QNL566" s="412"/>
      <c r="QNM566" s="412"/>
      <c r="QNN566" s="412"/>
      <c r="QNO566" s="412"/>
      <c r="QNP566" s="412"/>
      <c r="QNQ566" s="412"/>
      <c r="QNR566" s="412"/>
      <c r="QNS566" s="412"/>
      <c r="QNT566" s="412"/>
      <c r="QNU566" s="412"/>
      <c r="QNV566" s="412"/>
      <c r="QNW566" s="412"/>
      <c r="QNX566" s="412"/>
      <c r="QNY566" s="412"/>
      <c r="QNZ566" s="412"/>
      <c r="QOA566" s="412"/>
      <c r="QOB566" s="412"/>
      <c r="QOC566" s="412"/>
      <c r="QOD566" s="412"/>
      <c r="QOE566" s="412"/>
      <c r="QOF566" s="412"/>
      <c r="QOG566" s="412"/>
      <c r="QOH566" s="412"/>
      <c r="QOI566" s="412"/>
      <c r="QOJ566" s="412"/>
      <c r="QOK566" s="412"/>
      <c r="QOL566" s="412"/>
      <c r="QOM566" s="412"/>
      <c r="QON566" s="412"/>
      <c r="QOO566" s="412"/>
      <c r="QOP566" s="412"/>
      <c r="QOQ566" s="412"/>
      <c r="QOR566" s="412"/>
      <c r="QOS566" s="412"/>
      <c r="QOT566" s="413"/>
      <c r="QOU566" s="413"/>
      <c r="QOV566" s="413"/>
      <c r="QOW566" s="413"/>
      <c r="QOX566" s="413"/>
      <c r="QOY566" s="413"/>
      <c r="QOZ566" s="413"/>
      <c r="QPA566" s="413"/>
      <c r="QPB566" s="413"/>
      <c r="QPC566" s="413"/>
      <c r="QPD566" s="413"/>
      <c r="QPE566" s="413"/>
      <c r="QPF566" s="413"/>
      <c r="QPG566" s="413"/>
      <c r="QPH566" s="413"/>
      <c r="QPI566" s="413"/>
      <c r="QPJ566" s="413"/>
      <c r="QPK566" s="413"/>
      <c r="QPL566" s="413"/>
      <c r="QPM566" s="413"/>
      <c r="QPN566" s="413"/>
      <c r="QPO566" s="413"/>
      <c r="QPP566" s="413"/>
      <c r="QPQ566" s="413"/>
      <c r="QPR566" s="414"/>
      <c r="QPS566" s="414"/>
      <c r="QPT566" s="414"/>
      <c r="QPU566" s="414"/>
      <c r="QPV566" s="414"/>
      <c r="QPW566" s="413"/>
      <c r="QPX566" s="413"/>
      <c r="QPY566" s="414"/>
      <c r="QPZ566" s="414"/>
      <c r="QQA566" s="413"/>
      <c r="QQB566" s="413"/>
      <c r="QQC566" s="414"/>
      <c r="QQD566" s="414"/>
      <c r="QQE566" s="413"/>
      <c r="QQF566" s="413"/>
      <c r="QQG566" s="413"/>
      <c r="QQH566" s="413"/>
      <c r="QQI566" s="413"/>
      <c r="QQJ566" s="413"/>
      <c r="QQK566" s="413"/>
      <c r="QQL566" s="414"/>
      <c r="QQM566" s="414"/>
      <c r="QQN566" s="413"/>
      <c r="QQO566" s="413"/>
      <c r="QQP566" s="414"/>
      <c r="QQQ566" s="414"/>
      <c r="QQR566" s="413"/>
      <c r="QQS566" s="413"/>
      <c r="QQT566" s="413"/>
      <c r="QQU566" s="413"/>
      <c r="QQV566" s="413"/>
      <c r="QQW566" s="407"/>
      <c r="QQX566" s="439"/>
      <c r="QQY566" s="413"/>
      <c r="QQZ566" s="413"/>
      <c r="QRA566" s="413"/>
      <c r="QRB566" s="413"/>
      <c r="QRC566" s="413"/>
      <c r="QRD566" s="413"/>
      <c r="QRE566" s="413"/>
      <c r="QRF566" s="412"/>
      <c r="QRG566" s="412"/>
      <c r="QRH566" s="412"/>
      <c r="QRI566" s="412"/>
      <c r="QRJ566" s="412"/>
      <c r="QRK566" s="412"/>
      <c r="QRL566" s="412"/>
      <c r="QRM566" s="412"/>
      <c r="QRN566" s="412"/>
      <c r="QRO566" s="412"/>
      <c r="QRP566" s="412"/>
      <c r="QRQ566" s="412"/>
      <c r="QRR566" s="412"/>
      <c r="QRS566" s="412"/>
      <c r="QRT566" s="412"/>
      <c r="QRU566" s="412"/>
      <c r="QRV566" s="412"/>
      <c r="QRW566" s="412"/>
      <c r="QRX566" s="412"/>
      <c r="QRY566" s="412"/>
      <c r="QRZ566" s="412"/>
      <c r="QSA566" s="412"/>
      <c r="QSB566" s="412"/>
      <c r="QSC566" s="412"/>
      <c r="QSD566" s="412"/>
      <c r="QSE566" s="412"/>
      <c r="QSF566" s="412"/>
      <c r="QSG566" s="412"/>
      <c r="QSH566" s="412"/>
      <c r="QSI566" s="412"/>
      <c r="QSJ566" s="412"/>
      <c r="QSK566" s="412"/>
      <c r="QSL566" s="412"/>
      <c r="QSM566" s="412"/>
      <c r="QSN566" s="412"/>
      <c r="QSO566" s="412"/>
      <c r="QSP566" s="412"/>
      <c r="QSQ566" s="412"/>
      <c r="QSR566" s="412"/>
      <c r="QSS566" s="412"/>
      <c r="QST566" s="412"/>
      <c r="QSU566" s="412"/>
      <c r="QSV566" s="412"/>
      <c r="QSW566" s="412"/>
      <c r="QSX566" s="413"/>
      <c r="QSY566" s="413"/>
      <c r="QSZ566" s="413"/>
      <c r="QTA566" s="413"/>
      <c r="QTB566" s="413"/>
      <c r="QTC566" s="413"/>
      <c r="QTD566" s="413"/>
      <c r="QTE566" s="413"/>
      <c r="QTF566" s="413"/>
      <c r="QTG566" s="413"/>
      <c r="QTH566" s="413"/>
      <c r="QTI566" s="413"/>
      <c r="QTJ566" s="413"/>
      <c r="QTK566" s="413"/>
      <c r="QTL566" s="413"/>
      <c r="QTM566" s="413"/>
      <c r="QTN566" s="413"/>
      <c r="QTO566" s="413"/>
      <c r="QTP566" s="413"/>
      <c r="QTQ566" s="413"/>
      <c r="QTR566" s="413"/>
      <c r="QTS566" s="413"/>
      <c r="QTT566" s="413"/>
      <c r="QTU566" s="413"/>
      <c r="QTV566" s="414"/>
      <c r="QTW566" s="414"/>
      <c r="QTX566" s="414"/>
      <c r="QTY566" s="414"/>
      <c r="QTZ566" s="414"/>
      <c r="QUA566" s="413"/>
      <c r="QUB566" s="413"/>
      <c r="QUC566" s="414"/>
      <c r="QUD566" s="414"/>
      <c r="QUE566" s="413"/>
      <c r="QUF566" s="413"/>
      <c r="QUG566" s="414"/>
      <c r="QUH566" s="414"/>
      <c r="QUI566" s="413"/>
      <c r="QUJ566" s="413"/>
      <c r="QUK566" s="413"/>
      <c r="QUL566" s="413"/>
      <c r="QUM566" s="413"/>
      <c r="QUN566" s="413"/>
      <c r="QUO566" s="413"/>
      <c r="QUP566" s="414"/>
      <c r="QUQ566" s="414"/>
      <c r="QUR566" s="413"/>
      <c r="QUS566" s="413"/>
      <c r="QUT566" s="414"/>
      <c r="QUU566" s="414"/>
      <c r="QUV566" s="413"/>
      <c r="QUW566" s="413"/>
      <c r="QUX566" s="413"/>
      <c r="QUY566" s="413"/>
      <c r="QUZ566" s="413"/>
      <c r="QVA566" s="407"/>
      <c r="QVB566" s="439"/>
      <c r="QVC566" s="413"/>
      <c r="QVD566" s="413"/>
      <c r="QVE566" s="413"/>
      <c r="QVF566" s="413"/>
      <c r="QVG566" s="413"/>
      <c r="QVH566" s="413"/>
      <c r="QVI566" s="413"/>
      <c r="QVJ566" s="412"/>
      <c r="QVK566" s="412"/>
      <c r="QVL566" s="412"/>
      <c r="QVM566" s="412"/>
      <c r="QVN566" s="412"/>
      <c r="QVO566" s="412"/>
      <c r="QVP566" s="412"/>
      <c r="QVQ566" s="412"/>
      <c r="QVR566" s="412"/>
      <c r="QVS566" s="412"/>
      <c r="QVT566" s="412"/>
      <c r="QVU566" s="412"/>
      <c r="QVV566" s="412"/>
      <c r="QVW566" s="412"/>
      <c r="QVX566" s="412"/>
      <c r="QVY566" s="412"/>
      <c r="QVZ566" s="412"/>
      <c r="QWA566" s="412"/>
      <c r="QWB566" s="412"/>
      <c r="QWC566" s="412"/>
      <c r="QWD566" s="412"/>
      <c r="QWE566" s="412"/>
      <c r="QWF566" s="412"/>
      <c r="QWG566" s="412"/>
      <c r="QWH566" s="412"/>
      <c r="QWI566" s="412"/>
      <c r="QWJ566" s="412"/>
      <c r="QWK566" s="412"/>
      <c r="QWL566" s="412"/>
      <c r="QWM566" s="412"/>
      <c r="QWN566" s="412"/>
      <c r="QWO566" s="412"/>
      <c r="QWP566" s="412"/>
      <c r="QWQ566" s="412"/>
      <c r="QWR566" s="412"/>
      <c r="QWS566" s="412"/>
      <c r="QWT566" s="412"/>
      <c r="QWU566" s="412"/>
      <c r="QWV566" s="412"/>
      <c r="QWW566" s="412"/>
      <c r="QWX566" s="412"/>
      <c r="QWY566" s="412"/>
      <c r="QWZ566" s="412"/>
      <c r="QXA566" s="412"/>
      <c r="QXB566" s="413"/>
      <c r="QXC566" s="413"/>
      <c r="QXD566" s="413"/>
      <c r="QXE566" s="413"/>
      <c r="QXF566" s="413"/>
      <c r="QXG566" s="413"/>
      <c r="QXH566" s="413"/>
      <c r="QXI566" s="413"/>
      <c r="QXJ566" s="413"/>
      <c r="QXK566" s="413"/>
      <c r="QXL566" s="413"/>
      <c r="QXM566" s="413"/>
      <c r="QXN566" s="413"/>
      <c r="QXO566" s="413"/>
      <c r="QXP566" s="413"/>
      <c r="QXQ566" s="413"/>
      <c r="QXR566" s="413"/>
      <c r="QXS566" s="413"/>
      <c r="QXT566" s="413"/>
      <c r="QXU566" s="413"/>
      <c r="QXV566" s="413"/>
      <c r="QXW566" s="413"/>
      <c r="QXX566" s="413"/>
      <c r="QXY566" s="413"/>
      <c r="QXZ566" s="414"/>
      <c r="QYA566" s="414"/>
      <c r="QYB566" s="414"/>
      <c r="QYC566" s="414"/>
      <c r="QYD566" s="414"/>
      <c r="QYE566" s="413"/>
      <c r="QYF566" s="413"/>
      <c r="QYG566" s="414"/>
      <c r="QYH566" s="414"/>
      <c r="QYI566" s="413"/>
      <c r="QYJ566" s="413"/>
      <c r="QYK566" s="414"/>
      <c r="QYL566" s="414"/>
      <c r="QYM566" s="413"/>
      <c r="QYN566" s="413"/>
      <c r="QYO566" s="413"/>
      <c r="QYP566" s="413"/>
      <c r="QYQ566" s="413"/>
      <c r="QYR566" s="413"/>
      <c r="QYS566" s="413"/>
      <c r="QYT566" s="414"/>
      <c r="QYU566" s="414"/>
      <c r="QYV566" s="413"/>
      <c r="QYW566" s="413"/>
      <c r="QYX566" s="414"/>
      <c r="QYY566" s="414"/>
      <c r="QYZ566" s="413"/>
      <c r="QZA566" s="413"/>
      <c r="QZB566" s="413"/>
      <c r="QZC566" s="413"/>
      <c r="QZD566" s="413"/>
      <c r="QZE566" s="407"/>
      <c r="QZF566" s="439"/>
      <c r="QZG566" s="413"/>
      <c r="QZH566" s="413"/>
      <c r="QZI566" s="413"/>
      <c r="QZJ566" s="413"/>
      <c r="QZK566" s="413"/>
      <c r="QZL566" s="413"/>
      <c r="QZM566" s="413"/>
      <c r="QZN566" s="412"/>
      <c r="QZO566" s="412"/>
      <c r="QZP566" s="412"/>
      <c r="QZQ566" s="412"/>
      <c r="QZR566" s="412"/>
      <c r="QZS566" s="412"/>
      <c r="QZT566" s="412"/>
      <c r="QZU566" s="412"/>
      <c r="QZV566" s="412"/>
      <c r="QZW566" s="412"/>
      <c r="QZX566" s="412"/>
      <c r="QZY566" s="412"/>
      <c r="QZZ566" s="412"/>
      <c r="RAA566" s="412"/>
      <c r="RAB566" s="412"/>
      <c r="RAC566" s="412"/>
      <c r="RAD566" s="412"/>
      <c r="RAE566" s="412"/>
      <c r="RAF566" s="412"/>
      <c r="RAG566" s="412"/>
      <c r="RAH566" s="412"/>
      <c r="RAI566" s="412"/>
      <c r="RAJ566" s="412"/>
      <c r="RAK566" s="412"/>
      <c r="RAL566" s="412"/>
      <c r="RAM566" s="412"/>
      <c r="RAN566" s="412"/>
      <c r="RAO566" s="412"/>
      <c r="RAP566" s="412"/>
      <c r="RAQ566" s="412"/>
      <c r="RAR566" s="412"/>
      <c r="RAS566" s="412"/>
      <c r="RAT566" s="412"/>
      <c r="RAU566" s="412"/>
      <c r="RAV566" s="412"/>
      <c r="RAW566" s="412"/>
      <c r="RAX566" s="412"/>
      <c r="RAY566" s="412"/>
      <c r="RAZ566" s="412"/>
      <c r="RBA566" s="412"/>
      <c r="RBB566" s="412"/>
      <c r="RBC566" s="412"/>
      <c r="RBD566" s="412"/>
      <c r="RBE566" s="412"/>
      <c r="RBF566" s="413"/>
      <c r="RBG566" s="413"/>
      <c r="RBH566" s="413"/>
      <c r="RBI566" s="413"/>
      <c r="RBJ566" s="413"/>
      <c r="RBK566" s="413"/>
      <c r="RBL566" s="413"/>
      <c r="RBM566" s="413"/>
      <c r="RBN566" s="413"/>
      <c r="RBO566" s="413"/>
      <c r="RBP566" s="413"/>
      <c r="RBQ566" s="413"/>
      <c r="RBR566" s="413"/>
      <c r="RBS566" s="413"/>
      <c r="RBT566" s="413"/>
      <c r="RBU566" s="413"/>
      <c r="RBV566" s="413"/>
      <c r="RBW566" s="413"/>
      <c r="RBX566" s="413"/>
      <c r="RBY566" s="413"/>
      <c r="RBZ566" s="413"/>
      <c r="RCA566" s="413"/>
      <c r="RCB566" s="413"/>
    </row>
    <row r="567" spans="1:12248" s="53" customFormat="1" ht="50.25" hidden="1" customHeight="1" x14ac:dyDescent="0.25">
      <c r="B567" s="432"/>
      <c r="C567" s="111" t="s">
        <v>31</v>
      </c>
      <c r="D567" s="193">
        <f>H567</f>
        <v>123686.26953999999</v>
      </c>
      <c r="E567" s="193"/>
      <c r="F567" s="193"/>
      <c r="G567" s="194"/>
      <c r="H567" s="182">
        <f>H566</f>
        <v>123686.26953999999</v>
      </c>
      <c r="I567" s="193"/>
      <c r="J567" s="559"/>
      <c r="K567" s="559"/>
      <c r="L567" s="663"/>
      <c r="M567" s="193"/>
      <c r="N567" s="663"/>
      <c r="O567" s="559"/>
      <c r="P567" s="559"/>
      <c r="Q567" s="559">
        <f>Q566</f>
        <v>7979.9469499999996</v>
      </c>
      <c r="R567" s="569"/>
      <c r="S567" s="193">
        <f t="shared" ref="S567:S598" si="1515">U567+W567+Y567+AA567</f>
        <v>0</v>
      </c>
      <c r="T567" s="570">
        <f t="shared" ref="T567:T598" si="1516">S567/D567</f>
        <v>0</v>
      </c>
      <c r="U567" s="112">
        <f>SUM(U568:U569)</f>
        <v>0</v>
      </c>
      <c r="V567" s="559"/>
      <c r="W567" s="193"/>
      <c r="X567" s="559"/>
      <c r="Y567" s="559"/>
      <c r="Z567" s="559"/>
      <c r="AA567" s="559"/>
      <c r="AB567" s="559"/>
      <c r="AC567" s="193"/>
      <c r="AD567" s="575">
        <f t="shared" si="1452"/>
        <v>0</v>
      </c>
      <c r="AE567" s="112"/>
      <c r="AF567" s="622"/>
      <c r="AG567" s="193"/>
      <c r="AH567" s="622"/>
      <c r="AI567" s="559"/>
      <c r="AJ567" s="559"/>
      <c r="AK567" s="193">
        <f>AK566</f>
        <v>123686.26953999999</v>
      </c>
      <c r="AL567" s="575">
        <f t="shared" ref="AL567:AL598" si="1517">AK567/H567</f>
        <v>1</v>
      </c>
      <c r="AM567" s="559"/>
      <c r="AN567" s="559"/>
      <c r="AO567" s="559"/>
      <c r="AP567" s="559"/>
      <c r="AQ567" s="559"/>
      <c r="AR567" s="559"/>
      <c r="AS567" s="559"/>
      <c r="AT567" s="559"/>
      <c r="AU567" s="112">
        <f t="shared" ref="AU567" si="1518">AV567</f>
        <v>123686.26953999999</v>
      </c>
      <c r="AV567" s="112">
        <f>AZ567</f>
        <v>123686.26953999999</v>
      </c>
      <c r="AW567" s="112">
        <f>SUM(AW568:AW569)</f>
        <v>0</v>
      </c>
      <c r="AX567" s="112"/>
      <c r="AY567" s="307"/>
      <c r="AZ567" s="482">
        <f>AZ566</f>
        <v>123686.26953999999</v>
      </c>
      <c r="BA567" s="112">
        <f t="shared" ref="BA567" si="1519">BB567+BC567+BD567</f>
        <v>0</v>
      </c>
      <c r="BB567" s="307"/>
      <c r="BC567" s="307"/>
      <c r="BD567" s="307"/>
      <c r="BE567" s="112">
        <f t="shared" ref="BE567" si="1520">BF567+BG567+BH567</f>
        <v>0</v>
      </c>
      <c r="BF567" s="112">
        <f>E567</f>
        <v>0</v>
      </c>
      <c r="BG567" s="307"/>
      <c r="BH567" s="307"/>
      <c r="BI567" s="112">
        <f>BM567</f>
        <v>194109.62155000001</v>
      </c>
      <c r="BJ567" s="112">
        <f>SUM(BJ568:BJ569)</f>
        <v>0</v>
      </c>
      <c r="BK567" s="112"/>
      <c r="BL567" s="307"/>
      <c r="BM567" s="482">
        <f>BM562</f>
        <v>194109.62155000001</v>
      </c>
      <c r="BN567" s="112">
        <f t="shared" ref="BN567" si="1521">BO567+BP567+BQ567</f>
        <v>194109.62155000001</v>
      </c>
      <c r="BO567" s="112">
        <f>BS567</f>
        <v>194109.62155000001</v>
      </c>
      <c r="BP567" s="112">
        <f>SUM(BP568:BP569)</f>
        <v>0</v>
      </c>
      <c r="BQ567" s="112"/>
      <c r="BR567" s="307"/>
      <c r="BS567" s="482">
        <f>BS562</f>
        <v>194109.62155000001</v>
      </c>
      <c r="BT567" s="307">
        <f t="shared" ref="BT567" si="1522">BL567</f>
        <v>0</v>
      </c>
      <c r="BU567" s="307"/>
      <c r="BV567" s="112" t="e">
        <f>BZ567</f>
        <v>#REF!</v>
      </c>
      <c r="BW567" s="112">
        <f>SUM(BW568:BW569)</f>
        <v>0</v>
      </c>
      <c r="BX567" s="112"/>
      <c r="BY567" s="307"/>
      <c r="BZ567" s="433" t="e">
        <f>BZ562</f>
        <v>#REF!</v>
      </c>
      <c r="CA567" s="112">
        <f t="shared" ref="CA567" si="1523">CB567+CC567+CD567</f>
        <v>0</v>
      </c>
      <c r="CB567" s="193">
        <f>CF567-BW567</f>
        <v>0</v>
      </c>
      <c r="CC567" s="194"/>
      <c r="CD567" s="194"/>
      <c r="CE567" s="112">
        <f>CI567</f>
        <v>0</v>
      </c>
      <c r="CF567" s="112">
        <f>SUM(CF568:CF569)</f>
        <v>0</v>
      </c>
      <c r="CG567" s="112"/>
      <c r="CH567" s="194">
        <f t="shared" ref="CH567" si="1524">BY567</f>
        <v>0</v>
      </c>
      <c r="CI567" s="540">
        <f>CI562</f>
        <v>0</v>
      </c>
      <c r="CJ567" s="112"/>
      <c r="CK567" s="112">
        <f>CO567</f>
        <v>188883.47156000001</v>
      </c>
      <c r="CL567" s="112">
        <f>SUM(CL568:CL569)</f>
        <v>0</v>
      </c>
      <c r="CM567" s="112"/>
      <c r="CN567" s="307"/>
      <c r="CO567" s="482">
        <f>CO562</f>
        <v>188883.47156000001</v>
      </c>
    </row>
    <row r="568" spans="1:12248" s="54" customFormat="1" ht="36.75" customHeight="1" x14ac:dyDescent="0.25">
      <c r="B568" s="208" t="s">
        <v>5</v>
      </c>
      <c r="C568" s="140" t="s">
        <v>63</v>
      </c>
      <c r="D568" s="185">
        <f>E568+G568+H568</f>
        <v>47721.722330000004</v>
      </c>
      <c r="E568" s="35"/>
      <c r="F568" s="35"/>
      <c r="G568" s="35"/>
      <c r="H568" s="185">
        <f>H570+H571</f>
        <v>47721.722330000004</v>
      </c>
      <c r="I568" s="185">
        <f>Q568</f>
        <v>0</v>
      </c>
      <c r="J568" s="554"/>
      <c r="K568" s="554"/>
      <c r="L568" s="666"/>
      <c r="M568" s="185"/>
      <c r="N568" s="666"/>
      <c r="O568" s="554"/>
      <c r="P568" s="554"/>
      <c r="Q568" s="554">
        <f>Q570+Q571</f>
        <v>0</v>
      </c>
      <c r="R568" s="575"/>
      <c r="S568" s="185">
        <f t="shared" si="1515"/>
        <v>0</v>
      </c>
      <c r="T568" s="575">
        <f t="shared" si="1516"/>
        <v>0</v>
      </c>
      <c r="U568" s="102"/>
      <c r="V568" s="554"/>
      <c r="W568" s="185"/>
      <c r="X568" s="554"/>
      <c r="Y568" s="554"/>
      <c r="Z568" s="554"/>
      <c r="AA568" s="554"/>
      <c r="AB568" s="554"/>
      <c r="AC568" s="185">
        <f>AK568</f>
        <v>47721.722330000004</v>
      </c>
      <c r="AD568" s="575">
        <f t="shared" si="1452"/>
        <v>1</v>
      </c>
      <c r="AE568" s="102"/>
      <c r="AF568" s="622"/>
      <c r="AG568" s="185"/>
      <c r="AH568" s="622"/>
      <c r="AI568" s="554"/>
      <c r="AJ568" s="554"/>
      <c r="AK568" s="185">
        <f>AK570+AK571</f>
        <v>47721.722330000004</v>
      </c>
      <c r="AL568" s="575">
        <f t="shared" si="1517"/>
        <v>1</v>
      </c>
      <c r="AM568" s="554"/>
      <c r="AN568" s="554"/>
      <c r="AO568" s="554"/>
      <c r="AP568" s="554"/>
      <c r="AQ568" s="554"/>
      <c r="AR568" s="554"/>
      <c r="AS568" s="554"/>
      <c r="AT568" s="554"/>
      <c r="AU568" s="554"/>
      <c r="AV568" s="554">
        <f>AW568+AY568+AZ568</f>
        <v>47721.722330000004</v>
      </c>
      <c r="AW568" s="102"/>
      <c r="AX568" s="102"/>
      <c r="AY568" s="102"/>
      <c r="AZ568" s="486">
        <f>AZ569+AZ570+AZ571</f>
        <v>47721.722330000004</v>
      </c>
      <c r="BA568" s="102">
        <f t="shared" si="1401"/>
        <v>0</v>
      </c>
      <c r="BB568" s="102"/>
      <c r="BC568" s="102"/>
      <c r="BD568" s="102"/>
      <c r="BE568" s="535">
        <f t="shared" si="1393"/>
        <v>47721.722330000004</v>
      </c>
      <c r="BF568" s="300"/>
      <c r="BG568" s="102"/>
      <c r="BH568" s="436">
        <f>BH569+BH570+BH571</f>
        <v>47721.722330000004</v>
      </c>
      <c r="BI568" s="495">
        <f>BJ568+BL568+BM568</f>
        <v>117252.27175000001</v>
      </c>
      <c r="BJ568" s="102"/>
      <c r="BK568" s="102"/>
      <c r="BL568" s="102"/>
      <c r="BM568" s="486">
        <f>BM569+BM570+BM571</f>
        <v>117252.27175000001</v>
      </c>
      <c r="BN568" s="436"/>
      <c r="BO568" s="495">
        <f>BP568+BR568+BS568</f>
        <v>117252.27175000001</v>
      </c>
      <c r="BP568" s="102"/>
      <c r="BQ568" s="102"/>
      <c r="BR568" s="102"/>
      <c r="BS568" s="535">
        <f>SUM(BS570:BS571)</f>
        <v>117252.27175000001</v>
      </c>
      <c r="BT568" s="102"/>
      <c r="BU568" s="436">
        <f t="shared" si="1505"/>
        <v>117252.27175000001</v>
      </c>
      <c r="BV568" s="495">
        <f>BW568+BY568+BZ568</f>
        <v>98883.471560000005</v>
      </c>
      <c r="BW568" s="102"/>
      <c r="BX568" s="102"/>
      <c r="BY568" s="102"/>
      <c r="BZ568" s="436">
        <f>BZ569+BZ570+BZ571</f>
        <v>98883.471560000005</v>
      </c>
      <c r="CA568" s="340">
        <f t="shared" ref="CA568:CA583" si="1525">CB568+CC568+CD568</f>
        <v>0</v>
      </c>
      <c r="CB568" s="35"/>
      <c r="CC568" s="35"/>
      <c r="CD568" s="185"/>
      <c r="CE568" s="538">
        <f>CF568+CH568+CI568</f>
        <v>98883.471560000005</v>
      </c>
      <c r="CF568" s="35"/>
      <c r="CG568" s="35"/>
      <c r="CH568" s="35"/>
      <c r="CI568" s="538">
        <f>CI569+CI570+CI571</f>
        <v>98883.471560000005</v>
      </c>
      <c r="CJ568" s="486"/>
      <c r="CK568" s="495">
        <f>CL568+CN568+CO568</f>
        <v>98883.471560000005</v>
      </c>
      <c r="CL568" s="102"/>
      <c r="CM568" s="102"/>
      <c r="CN568" s="102"/>
      <c r="CO568" s="486">
        <f>CO569+CO570+CO571</f>
        <v>98883.471560000005</v>
      </c>
    </row>
    <row r="569" spans="1:12248" s="56" customFormat="1" ht="74.25" hidden="1" customHeight="1" x14ac:dyDescent="0.2">
      <c r="B569" s="211" t="s">
        <v>34</v>
      </c>
      <c r="C569" s="135" t="s">
        <v>64</v>
      </c>
      <c r="D569" s="123" t="e">
        <f t="shared" ref="D569:D576" si="1526">E569+H569</f>
        <v>#REF!</v>
      </c>
      <c r="E569" s="247"/>
      <c r="F569" s="247"/>
      <c r="G569" s="247"/>
      <c r="H569" s="247" t="e">
        <f>#REF!</f>
        <v>#REF!</v>
      </c>
      <c r="I569" s="123"/>
      <c r="J569" s="33"/>
      <c r="K569" s="33"/>
      <c r="L569" s="33"/>
      <c r="M569" s="123"/>
      <c r="N569" s="33"/>
      <c r="O569" s="33"/>
      <c r="P569" s="33"/>
      <c r="Q569" s="33" t="e">
        <f>#REF!</f>
        <v>#REF!</v>
      </c>
      <c r="R569" s="806"/>
      <c r="S569" s="123">
        <f t="shared" si="1515"/>
        <v>0</v>
      </c>
      <c r="T569" s="575" t="e">
        <f t="shared" si="1516"/>
        <v>#REF!</v>
      </c>
      <c r="U569" s="33"/>
      <c r="V569" s="33"/>
      <c r="W569" s="123"/>
      <c r="X569" s="33"/>
      <c r="Y569" s="33"/>
      <c r="Z569" s="33"/>
      <c r="AA569" s="33"/>
      <c r="AB569" s="33"/>
      <c r="AC569" s="123"/>
      <c r="AD569" s="575" t="e">
        <f t="shared" si="1452"/>
        <v>#REF!</v>
      </c>
      <c r="AE569" s="33"/>
      <c r="AF569" s="622"/>
      <c r="AG569" s="123"/>
      <c r="AH569" s="622"/>
      <c r="AI569" s="33"/>
      <c r="AJ569" s="33"/>
      <c r="AK569" s="123" t="e">
        <f>#REF!</f>
        <v>#REF!</v>
      </c>
      <c r="AL569" s="575" t="e">
        <f t="shared" si="1517"/>
        <v>#REF!</v>
      </c>
      <c r="AM569" s="33"/>
      <c r="AN569" s="33"/>
      <c r="AO569" s="33"/>
      <c r="AP569" s="33"/>
      <c r="AQ569" s="33"/>
      <c r="AR569" s="33"/>
      <c r="AS569" s="33"/>
      <c r="AT569" s="33"/>
      <c r="AU569" s="120"/>
      <c r="AV569" s="120">
        <f t="shared" ref="AV569:AV576" si="1527">AW569+AZ569</f>
        <v>0</v>
      </c>
      <c r="AW569" s="33"/>
      <c r="AX569" s="33"/>
      <c r="AY569" s="33"/>
      <c r="AZ569" s="33">
        <f>E569</f>
        <v>0</v>
      </c>
      <c r="BA569" s="102">
        <f t="shared" si="1401"/>
        <v>0</v>
      </c>
      <c r="BB569" s="33"/>
      <c r="BC569" s="33"/>
      <c r="BD569" s="33"/>
      <c r="BE569" s="33">
        <f t="shared" si="1393"/>
        <v>0</v>
      </c>
      <c r="BF569" s="300"/>
      <c r="BG569" s="33"/>
      <c r="BH569" s="33"/>
      <c r="BI569" s="120">
        <f t="shared" ref="BI569:BI576" si="1528">BJ569+BM569</f>
        <v>0</v>
      </c>
      <c r="BJ569" s="33"/>
      <c r="BK569" s="33"/>
      <c r="BL569" s="33"/>
      <c r="BM569" s="33">
        <f>AY569</f>
        <v>0</v>
      </c>
      <c r="BN569" s="120"/>
      <c r="BO569" s="120" t="e">
        <f t="shared" ref="BO569:BO576" si="1529">BP569+BS569</f>
        <v>#REF!</v>
      </c>
      <c r="BP569" s="33"/>
      <c r="BQ569" s="33"/>
      <c r="BR569" s="33"/>
      <c r="BS569" s="33" t="e">
        <f>#REF!</f>
        <v>#REF!</v>
      </c>
      <c r="BT569" s="33"/>
      <c r="BU569" s="33">
        <f t="shared" si="1505"/>
        <v>0</v>
      </c>
      <c r="BV569" s="120">
        <f t="shared" ref="BV569:BV576" si="1530">BW569+BZ569</f>
        <v>0</v>
      </c>
      <c r="BW569" s="33"/>
      <c r="BX569" s="33"/>
      <c r="BY569" s="33"/>
      <c r="BZ569" s="33">
        <f>BF569</f>
        <v>0</v>
      </c>
      <c r="CA569" s="120">
        <f t="shared" si="1525"/>
        <v>0</v>
      </c>
      <c r="CB569" s="247"/>
      <c r="CC569" s="247"/>
      <c r="CD569" s="247"/>
      <c r="CE569" s="120">
        <f t="shared" ref="CE569:CE583" si="1531">CF569+CH569+CI569</f>
        <v>0</v>
      </c>
      <c r="CF569" s="247"/>
      <c r="CG569" s="247"/>
      <c r="CH569" s="247"/>
      <c r="CI569" s="247">
        <f t="shared" ref="CI569:CI583" si="1532">BZ569</f>
        <v>0</v>
      </c>
      <c r="CJ569" s="120"/>
      <c r="CK569" s="120">
        <f t="shared" ref="CK569:CK576" si="1533">CL569+CO569</f>
        <v>0</v>
      </c>
      <c r="CL569" s="33"/>
      <c r="CM569" s="33"/>
      <c r="CN569" s="33"/>
      <c r="CO569" s="33">
        <f>CB569</f>
        <v>0</v>
      </c>
    </row>
    <row r="570" spans="1:12248" s="56" customFormat="1" ht="98.25" customHeight="1" x14ac:dyDescent="0.2">
      <c r="B570" s="211" t="s">
        <v>34</v>
      </c>
      <c r="C570" s="55" t="s">
        <v>366</v>
      </c>
      <c r="D570" s="123">
        <f t="shared" si="1526"/>
        <v>29751.37817</v>
      </c>
      <c r="E570" s="247"/>
      <c r="F570" s="247"/>
      <c r="G570" s="247"/>
      <c r="H570" s="123">
        <v>29751.37817</v>
      </c>
      <c r="I570" s="123">
        <f>Q570</f>
        <v>0</v>
      </c>
      <c r="J570" s="120"/>
      <c r="K570" s="120"/>
      <c r="L570" s="120"/>
      <c r="M570" s="123"/>
      <c r="N570" s="120"/>
      <c r="O570" s="120"/>
      <c r="P570" s="120"/>
      <c r="Q570" s="120"/>
      <c r="R570" s="592"/>
      <c r="S570" s="123">
        <f t="shared" si="1515"/>
        <v>0</v>
      </c>
      <c r="T570" s="575">
        <f t="shared" si="1516"/>
        <v>0</v>
      </c>
      <c r="U570" s="33"/>
      <c r="V570" s="120"/>
      <c r="W570" s="123"/>
      <c r="X570" s="120"/>
      <c r="Y570" s="120"/>
      <c r="Z570" s="120"/>
      <c r="AA570" s="120"/>
      <c r="AB570" s="120"/>
      <c r="AC570" s="123">
        <f>AK570</f>
        <v>29751.37817</v>
      </c>
      <c r="AD570" s="575">
        <f t="shared" si="1452"/>
        <v>1</v>
      </c>
      <c r="AE570" s="33"/>
      <c r="AF570" s="622"/>
      <c r="AG570" s="123"/>
      <c r="AH570" s="622"/>
      <c r="AI570" s="120"/>
      <c r="AJ570" s="120"/>
      <c r="AK570" s="123">
        <v>29751.37817</v>
      </c>
      <c r="AL570" s="575">
        <f t="shared" si="1517"/>
        <v>1</v>
      </c>
      <c r="AM570" s="120"/>
      <c r="AN570" s="120"/>
      <c r="AO570" s="120"/>
      <c r="AP570" s="120"/>
      <c r="AQ570" s="120"/>
      <c r="AR570" s="120"/>
      <c r="AS570" s="120"/>
      <c r="AT570" s="120"/>
      <c r="AU570" s="120"/>
      <c r="AV570" s="120">
        <f t="shared" si="1527"/>
        <v>29751.37817</v>
      </c>
      <c r="AW570" s="33"/>
      <c r="AX570" s="33"/>
      <c r="AY570" s="33"/>
      <c r="AZ570" s="120">
        <v>29751.37817</v>
      </c>
      <c r="BA570" s="102">
        <f t="shared" si="1401"/>
        <v>0</v>
      </c>
      <c r="BB570" s="33"/>
      <c r="BC570" s="33"/>
      <c r="BD570" s="33"/>
      <c r="BE570" s="120">
        <f t="shared" si="1393"/>
        <v>29751.37817</v>
      </c>
      <c r="BF570" s="300"/>
      <c r="BG570" s="33"/>
      <c r="BH570" s="120">
        <f>H570</f>
        <v>29751.37817</v>
      </c>
      <c r="BI570" s="120">
        <f t="shared" si="1528"/>
        <v>73099.136150000006</v>
      </c>
      <c r="BJ570" s="33"/>
      <c r="BK570" s="33"/>
      <c r="BL570" s="33"/>
      <c r="BM570" s="120">
        <v>73099.136150000006</v>
      </c>
      <c r="BN570" s="120"/>
      <c r="BO570" s="120">
        <f t="shared" si="1529"/>
        <v>73099.136150000006</v>
      </c>
      <c r="BP570" s="33"/>
      <c r="BQ570" s="33"/>
      <c r="BR570" s="33"/>
      <c r="BS570" s="120">
        <v>73099.136150000006</v>
      </c>
      <c r="BT570" s="33"/>
      <c r="BU570" s="120">
        <f t="shared" si="1505"/>
        <v>73099.136150000006</v>
      </c>
      <c r="BV570" s="120">
        <f t="shared" si="1530"/>
        <v>80596.863599999997</v>
      </c>
      <c r="BW570" s="33"/>
      <c r="BX570" s="33"/>
      <c r="BY570" s="33"/>
      <c r="BZ570" s="120">
        <v>80596.863599999997</v>
      </c>
      <c r="CA570" s="120">
        <f t="shared" si="1525"/>
        <v>0</v>
      </c>
      <c r="CB570" s="247"/>
      <c r="CC570" s="247"/>
      <c r="CD570" s="123"/>
      <c r="CE570" s="120">
        <f t="shared" si="1531"/>
        <v>80596.863599999997</v>
      </c>
      <c r="CF570" s="247"/>
      <c r="CG570" s="247"/>
      <c r="CH570" s="247"/>
      <c r="CI570" s="123">
        <f t="shared" si="1532"/>
        <v>80596.863599999997</v>
      </c>
      <c r="CJ570" s="120"/>
      <c r="CK570" s="120">
        <f t="shared" si="1533"/>
        <v>80596.863599999997</v>
      </c>
      <c r="CL570" s="33"/>
      <c r="CM570" s="33"/>
      <c r="CN570" s="33"/>
      <c r="CO570" s="120">
        <v>80596.863599999997</v>
      </c>
    </row>
    <row r="571" spans="1:12248" s="56" customFormat="1" ht="104.25" customHeight="1" x14ac:dyDescent="0.2">
      <c r="B571" s="211" t="s">
        <v>62</v>
      </c>
      <c r="C571" s="55" t="s">
        <v>367</v>
      </c>
      <c r="D571" s="123">
        <f t="shared" si="1526"/>
        <v>17970.344160000001</v>
      </c>
      <c r="E571" s="247"/>
      <c r="F571" s="247"/>
      <c r="G571" s="247"/>
      <c r="H571" s="123">
        <v>17970.344160000001</v>
      </c>
      <c r="I571" s="123">
        <f>Q571</f>
        <v>0</v>
      </c>
      <c r="J571" s="120"/>
      <c r="K571" s="120"/>
      <c r="L571" s="120"/>
      <c r="M571" s="123"/>
      <c r="N571" s="120"/>
      <c r="O571" s="120"/>
      <c r="P571" s="120"/>
      <c r="Q571" s="120"/>
      <c r="R571" s="592"/>
      <c r="S571" s="123">
        <f t="shared" si="1515"/>
        <v>0</v>
      </c>
      <c r="T571" s="575">
        <f t="shared" si="1516"/>
        <v>0</v>
      </c>
      <c r="U571" s="33"/>
      <c r="V571" s="120"/>
      <c r="W571" s="123"/>
      <c r="X571" s="120"/>
      <c r="Y571" s="120"/>
      <c r="Z571" s="120"/>
      <c r="AA571" s="120"/>
      <c r="AB571" s="120"/>
      <c r="AC571" s="123">
        <f>AK571</f>
        <v>17970.344160000001</v>
      </c>
      <c r="AD571" s="575">
        <f t="shared" si="1452"/>
        <v>1</v>
      </c>
      <c r="AE571" s="33"/>
      <c r="AF571" s="622"/>
      <c r="AG571" s="123"/>
      <c r="AH571" s="622"/>
      <c r="AI571" s="120"/>
      <c r="AJ571" s="120"/>
      <c r="AK571" s="123">
        <v>17970.344160000001</v>
      </c>
      <c r="AL571" s="575">
        <f t="shared" si="1517"/>
        <v>1</v>
      </c>
      <c r="AM571" s="120"/>
      <c r="AN571" s="120"/>
      <c r="AO571" s="120"/>
      <c r="AP571" s="120"/>
      <c r="AQ571" s="120"/>
      <c r="AR571" s="120"/>
      <c r="AS571" s="120"/>
      <c r="AT571" s="120"/>
      <c r="AU571" s="120"/>
      <c r="AV571" s="120">
        <f t="shared" si="1527"/>
        <v>17970.344160000001</v>
      </c>
      <c r="AW571" s="33"/>
      <c r="AX571" s="33"/>
      <c r="AY571" s="33"/>
      <c r="AZ571" s="120">
        <v>17970.344160000001</v>
      </c>
      <c r="BA571" s="102">
        <f t="shared" si="1401"/>
        <v>0</v>
      </c>
      <c r="BB571" s="33"/>
      <c r="BC571" s="33"/>
      <c r="BD571" s="33"/>
      <c r="BE571" s="120">
        <f t="shared" si="1393"/>
        <v>17970.344160000001</v>
      </c>
      <c r="BF571" s="300"/>
      <c r="BG571" s="33"/>
      <c r="BH571" s="120">
        <f>H571</f>
        <v>17970.344160000001</v>
      </c>
      <c r="BI571" s="120">
        <f t="shared" si="1528"/>
        <v>44153.135600000001</v>
      </c>
      <c r="BJ571" s="33"/>
      <c r="BK571" s="33"/>
      <c r="BL571" s="33"/>
      <c r="BM571" s="120">
        <v>44153.135600000001</v>
      </c>
      <c r="BN571" s="120"/>
      <c r="BO571" s="120">
        <f t="shared" si="1529"/>
        <v>44153.135600000001</v>
      </c>
      <c r="BP571" s="33"/>
      <c r="BQ571" s="33"/>
      <c r="BR571" s="33"/>
      <c r="BS571" s="120">
        <v>44153.135600000001</v>
      </c>
      <c r="BT571" s="33"/>
      <c r="BU571" s="120">
        <f t="shared" si="1505"/>
        <v>44153.135600000001</v>
      </c>
      <c r="BV571" s="120">
        <f t="shared" si="1530"/>
        <v>18286.607960000001</v>
      </c>
      <c r="BW571" s="33"/>
      <c r="BX571" s="33"/>
      <c r="BY571" s="33"/>
      <c r="BZ571" s="120">
        <v>18286.607960000001</v>
      </c>
      <c r="CA571" s="120">
        <f t="shared" si="1525"/>
        <v>0</v>
      </c>
      <c r="CB571" s="247"/>
      <c r="CC571" s="247"/>
      <c r="CD571" s="123"/>
      <c r="CE571" s="120">
        <f t="shared" si="1531"/>
        <v>18286.607960000001</v>
      </c>
      <c r="CF571" s="247"/>
      <c r="CG571" s="247"/>
      <c r="CH571" s="247"/>
      <c r="CI571" s="123">
        <f t="shared" si="1532"/>
        <v>18286.607960000001</v>
      </c>
      <c r="CJ571" s="120"/>
      <c r="CK571" s="120">
        <f t="shared" si="1533"/>
        <v>18286.607960000001</v>
      </c>
      <c r="CL571" s="33"/>
      <c r="CM571" s="33"/>
      <c r="CN571" s="33"/>
      <c r="CO571" s="120">
        <v>18286.607960000001</v>
      </c>
    </row>
    <row r="572" spans="1:12248" s="54" customFormat="1" ht="36.75" customHeight="1" x14ac:dyDescent="0.25">
      <c r="B572" s="208" t="s">
        <v>6</v>
      </c>
      <c r="C572" s="140" t="s">
        <v>65</v>
      </c>
      <c r="D572" s="185">
        <f t="shared" si="1526"/>
        <v>35676.2673</v>
      </c>
      <c r="E572" s="35"/>
      <c r="F572" s="35"/>
      <c r="G572" s="35"/>
      <c r="H572" s="185">
        <f>H573+H579+H583</f>
        <v>35676.2673</v>
      </c>
      <c r="I572" s="185">
        <f>Q572</f>
        <v>0</v>
      </c>
      <c r="J572" s="554"/>
      <c r="K572" s="554"/>
      <c r="L572" s="666"/>
      <c r="M572" s="185"/>
      <c r="N572" s="666"/>
      <c r="O572" s="554"/>
      <c r="P572" s="554"/>
      <c r="Q572" s="554">
        <f>Q573+Q579+Q583</f>
        <v>0</v>
      </c>
      <c r="R572" s="575"/>
      <c r="S572" s="185">
        <f t="shared" si="1515"/>
        <v>0</v>
      </c>
      <c r="T572" s="575">
        <f t="shared" si="1516"/>
        <v>0</v>
      </c>
      <c r="U572" s="102"/>
      <c r="V572" s="554"/>
      <c r="W572" s="185"/>
      <c r="X572" s="554"/>
      <c r="Y572" s="554"/>
      <c r="Z572" s="554"/>
      <c r="AA572" s="554"/>
      <c r="AB572" s="554"/>
      <c r="AC572" s="185">
        <f>AK572</f>
        <v>35676.2673</v>
      </c>
      <c r="AD572" s="575">
        <f t="shared" si="1452"/>
        <v>1</v>
      </c>
      <c r="AE572" s="102"/>
      <c r="AF572" s="622"/>
      <c r="AG572" s="185"/>
      <c r="AH572" s="622"/>
      <c r="AI572" s="566"/>
      <c r="AJ572" s="566"/>
      <c r="AK572" s="185">
        <f>AK573+AK579+AK583</f>
        <v>35676.2673</v>
      </c>
      <c r="AL572" s="575">
        <f t="shared" si="1517"/>
        <v>1</v>
      </c>
      <c r="AM572" s="554"/>
      <c r="AN572" s="554"/>
      <c r="AO572" s="554"/>
      <c r="AP572" s="554"/>
      <c r="AQ572" s="554"/>
      <c r="AR572" s="554"/>
      <c r="AS572" s="554"/>
      <c r="AT572" s="554"/>
      <c r="AU572" s="554">
        <f>AU573+AU579+AU583</f>
        <v>0</v>
      </c>
      <c r="AV572" s="554">
        <f t="shared" si="1527"/>
        <v>35676.2673</v>
      </c>
      <c r="AW572" s="102"/>
      <c r="AX572" s="102"/>
      <c r="AY572" s="102"/>
      <c r="AZ572" s="486">
        <f>AZ573+AZ579+AZ583</f>
        <v>35676.2673</v>
      </c>
      <c r="BA572" s="102">
        <f t="shared" si="1401"/>
        <v>0</v>
      </c>
      <c r="BB572" s="102"/>
      <c r="BC572" s="102"/>
      <c r="BD572" s="102"/>
      <c r="BE572" s="535">
        <f t="shared" si="1393"/>
        <v>0</v>
      </c>
      <c r="BF572" s="300"/>
      <c r="BG572" s="102"/>
      <c r="BH572" s="436"/>
      <c r="BI572" s="495">
        <f t="shared" si="1528"/>
        <v>76857.349799999996</v>
      </c>
      <c r="BJ572" s="102"/>
      <c r="BK572" s="102"/>
      <c r="BL572" s="102"/>
      <c r="BM572" s="486">
        <f>SUM(BM573:BM583)</f>
        <v>76857.349799999996</v>
      </c>
      <c r="BN572" s="436"/>
      <c r="BO572" s="495">
        <f t="shared" si="1529"/>
        <v>76857.349799999996</v>
      </c>
      <c r="BP572" s="102"/>
      <c r="BQ572" s="102"/>
      <c r="BR572" s="102"/>
      <c r="BS572" s="535">
        <f>BS573+BS579+BS583</f>
        <v>76857.349799999996</v>
      </c>
      <c r="BT572" s="102"/>
      <c r="BU572" s="436">
        <f t="shared" si="1505"/>
        <v>76857.349799999996</v>
      </c>
      <c r="BV572" s="495">
        <f t="shared" si="1530"/>
        <v>85000</v>
      </c>
      <c r="BW572" s="102"/>
      <c r="BX572" s="102"/>
      <c r="BY572" s="102"/>
      <c r="BZ572" s="436">
        <f>SUM(BZ573:BZ583)</f>
        <v>85000</v>
      </c>
      <c r="CA572" s="340">
        <f t="shared" si="1525"/>
        <v>0</v>
      </c>
      <c r="CB572" s="35"/>
      <c r="CC572" s="35"/>
      <c r="CD572" s="185"/>
      <c r="CE572" s="340">
        <f t="shared" si="1531"/>
        <v>85000</v>
      </c>
      <c r="CF572" s="35"/>
      <c r="CG572" s="35"/>
      <c r="CH572" s="35"/>
      <c r="CI572" s="185">
        <f t="shared" si="1532"/>
        <v>85000</v>
      </c>
      <c r="CJ572" s="486"/>
      <c r="CK572" s="495">
        <f t="shared" si="1533"/>
        <v>85000</v>
      </c>
      <c r="CL572" s="102"/>
      <c r="CM572" s="102"/>
      <c r="CN572" s="102"/>
      <c r="CO572" s="486">
        <f>SUM(CO573:CO583)</f>
        <v>85000</v>
      </c>
    </row>
    <row r="573" spans="1:12248" s="56" customFormat="1" ht="147.75" hidden="1" customHeight="1" x14ac:dyDescent="0.2">
      <c r="B573" s="211" t="s">
        <v>34</v>
      </c>
      <c r="C573" s="55" t="s">
        <v>371</v>
      </c>
      <c r="D573" s="123">
        <f t="shared" si="1526"/>
        <v>0</v>
      </c>
      <c r="E573" s="247"/>
      <c r="F573" s="247"/>
      <c r="G573" s="247"/>
      <c r="H573" s="123">
        <v>0</v>
      </c>
      <c r="I573" s="123">
        <f>Q573</f>
        <v>0</v>
      </c>
      <c r="J573" s="120"/>
      <c r="K573" s="120"/>
      <c r="L573" s="120"/>
      <c r="M573" s="123"/>
      <c r="N573" s="120"/>
      <c r="O573" s="120"/>
      <c r="P573" s="120"/>
      <c r="Q573" s="120"/>
      <c r="R573" s="592"/>
      <c r="S573" s="123">
        <f t="shared" si="1515"/>
        <v>0</v>
      </c>
      <c r="T573" s="575" t="e">
        <f t="shared" si="1516"/>
        <v>#DIV/0!</v>
      </c>
      <c r="U573" s="33"/>
      <c r="V573" s="120"/>
      <c r="W573" s="123"/>
      <c r="X573" s="120"/>
      <c r="Y573" s="120"/>
      <c r="Z573" s="120"/>
      <c r="AA573" s="120"/>
      <c r="AB573" s="120"/>
      <c r="AC573" s="123">
        <f>AK573</f>
        <v>0</v>
      </c>
      <c r="AD573" s="575" t="e">
        <f t="shared" si="1452"/>
        <v>#DIV/0!</v>
      </c>
      <c r="AE573" s="33"/>
      <c r="AF573" s="622"/>
      <c r="AG573" s="123"/>
      <c r="AH573" s="622"/>
      <c r="AI573" s="120"/>
      <c r="AJ573" s="120"/>
      <c r="AK573" s="123">
        <v>0</v>
      </c>
      <c r="AL573" s="575" t="e">
        <f t="shared" si="1517"/>
        <v>#DIV/0!</v>
      </c>
      <c r="AM573" s="120"/>
      <c r="AN573" s="120"/>
      <c r="AO573" s="120"/>
      <c r="AP573" s="120"/>
      <c r="AQ573" s="120"/>
      <c r="AR573" s="120"/>
      <c r="AS573" s="120"/>
      <c r="AT573" s="120"/>
      <c r="AU573" s="120"/>
      <c r="AV573" s="120">
        <f t="shared" si="1527"/>
        <v>0</v>
      </c>
      <c r="AW573" s="33"/>
      <c r="AX573" s="33"/>
      <c r="AY573" s="33"/>
      <c r="AZ573" s="120">
        <v>0</v>
      </c>
      <c r="BA573" s="102">
        <f t="shared" si="1401"/>
        <v>0</v>
      </c>
      <c r="BB573" s="33"/>
      <c r="BC573" s="33"/>
      <c r="BD573" s="33"/>
      <c r="BE573" s="120">
        <f t="shared" si="1393"/>
        <v>0</v>
      </c>
      <c r="BF573" s="300"/>
      <c r="BG573" s="33"/>
      <c r="BH573" s="120"/>
      <c r="BI573" s="120">
        <f t="shared" si="1528"/>
        <v>0</v>
      </c>
      <c r="BJ573" s="33"/>
      <c r="BK573" s="33"/>
      <c r="BL573" s="33"/>
      <c r="BM573" s="120">
        <v>0</v>
      </c>
      <c r="BN573" s="120"/>
      <c r="BO573" s="120">
        <f t="shared" si="1529"/>
        <v>0</v>
      </c>
      <c r="BP573" s="33"/>
      <c r="BQ573" s="33"/>
      <c r="BR573" s="33"/>
      <c r="BS573" s="120">
        <v>0</v>
      </c>
      <c r="BT573" s="33"/>
      <c r="BU573" s="120">
        <f t="shared" si="1505"/>
        <v>0</v>
      </c>
      <c r="BV573" s="120">
        <f t="shared" si="1530"/>
        <v>5000</v>
      </c>
      <c r="BW573" s="33"/>
      <c r="BX573" s="33"/>
      <c r="BY573" s="33"/>
      <c r="BZ573" s="120">
        <v>5000</v>
      </c>
      <c r="CA573" s="120">
        <f t="shared" si="1525"/>
        <v>0</v>
      </c>
      <c r="CB573" s="247"/>
      <c r="CC573" s="247"/>
      <c r="CD573" s="123"/>
      <c r="CE573" s="120">
        <f t="shared" si="1531"/>
        <v>5000</v>
      </c>
      <c r="CF573" s="247"/>
      <c r="CG573" s="247"/>
      <c r="CH573" s="247"/>
      <c r="CI573" s="123">
        <f t="shared" si="1532"/>
        <v>5000</v>
      </c>
      <c r="CJ573" s="120"/>
      <c r="CK573" s="120">
        <f t="shared" si="1533"/>
        <v>5000</v>
      </c>
      <c r="CL573" s="33"/>
      <c r="CM573" s="33"/>
      <c r="CN573" s="33"/>
      <c r="CO573" s="120">
        <v>5000</v>
      </c>
    </row>
    <row r="574" spans="1:12248" s="56" customFormat="1" ht="132.75" hidden="1" customHeight="1" x14ac:dyDescent="0.2">
      <c r="B574" s="211" t="s">
        <v>62</v>
      </c>
      <c r="C574" s="55"/>
      <c r="D574" s="123" t="e">
        <f t="shared" si="1526"/>
        <v>#REF!</v>
      </c>
      <c r="E574" s="247"/>
      <c r="F574" s="247"/>
      <c r="G574" s="247"/>
      <c r="H574" s="247" t="e">
        <f>#REF!</f>
        <v>#REF!</v>
      </c>
      <c r="I574" s="123"/>
      <c r="J574" s="33"/>
      <c r="K574" s="33"/>
      <c r="L574" s="33"/>
      <c r="M574" s="123"/>
      <c r="N574" s="33"/>
      <c r="O574" s="33"/>
      <c r="P574" s="33"/>
      <c r="Q574" s="33"/>
      <c r="R574" s="806"/>
      <c r="S574" s="123">
        <f t="shared" si="1515"/>
        <v>0</v>
      </c>
      <c r="T574" s="575" t="e">
        <f t="shared" si="1516"/>
        <v>#REF!</v>
      </c>
      <c r="U574" s="33"/>
      <c r="V574" s="33"/>
      <c r="W574" s="123"/>
      <c r="X574" s="33"/>
      <c r="Y574" s="33"/>
      <c r="Z574" s="33"/>
      <c r="AA574" s="33"/>
      <c r="AB574" s="33"/>
      <c r="AC574" s="123" t="e">
        <f t="shared" ref="AC574:AC583" si="1534">AK574</f>
        <v>#REF!</v>
      </c>
      <c r="AD574" s="575" t="e">
        <f t="shared" si="1452"/>
        <v>#REF!</v>
      </c>
      <c r="AE574" s="33"/>
      <c r="AF574" s="622"/>
      <c r="AG574" s="123"/>
      <c r="AH574" s="622"/>
      <c r="AI574" s="120"/>
      <c r="AJ574" s="120"/>
      <c r="AK574" s="123" t="e">
        <f>#REF!</f>
        <v>#REF!</v>
      </c>
      <c r="AL574" s="575" t="e">
        <f t="shared" si="1517"/>
        <v>#REF!</v>
      </c>
      <c r="AM574" s="33"/>
      <c r="AN574" s="33"/>
      <c r="AO574" s="33"/>
      <c r="AP574" s="33"/>
      <c r="AQ574" s="33"/>
      <c r="AR574" s="33"/>
      <c r="AS574" s="33"/>
      <c r="AT574" s="33"/>
      <c r="AU574" s="120">
        <f t="shared" ref="AU574:AU576" si="1535">AV574+AX574</f>
        <v>0</v>
      </c>
      <c r="AV574" s="120">
        <f t="shared" si="1527"/>
        <v>0</v>
      </c>
      <c r="AW574" s="33"/>
      <c r="AX574" s="33"/>
      <c r="AY574" s="33"/>
      <c r="AZ574" s="33">
        <f>E574</f>
        <v>0</v>
      </c>
      <c r="BA574" s="102">
        <f t="shared" si="1401"/>
        <v>0</v>
      </c>
      <c r="BB574" s="33"/>
      <c r="BC574" s="33"/>
      <c r="BD574" s="33"/>
      <c r="BE574" s="33">
        <f t="shared" si="1393"/>
        <v>0</v>
      </c>
      <c r="BF574" s="300"/>
      <c r="BG574" s="33"/>
      <c r="BH574" s="33"/>
      <c r="BI574" s="120">
        <f t="shared" si="1528"/>
        <v>0</v>
      </c>
      <c r="BJ574" s="33"/>
      <c r="BK574" s="33"/>
      <c r="BL574" s="33"/>
      <c r="BM574" s="33">
        <f>AY574</f>
        <v>0</v>
      </c>
      <c r="BN574" s="120" t="e">
        <f t="shared" si="1441"/>
        <v>#REF!</v>
      </c>
      <c r="BO574" s="120" t="e">
        <f t="shared" si="1529"/>
        <v>#REF!</v>
      </c>
      <c r="BP574" s="33"/>
      <c r="BQ574" s="33"/>
      <c r="BR574" s="33"/>
      <c r="BS574" s="33" t="e">
        <f>#REF!</f>
        <v>#REF!</v>
      </c>
      <c r="BT574" s="33"/>
      <c r="BU574" s="33">
        <f t="shared" si="1505"/>
        <v>0</v>
      </c>
      <c r="BV574" s="120">
        <f t="shared" si="1530"/>
        <v>0</v>
      </c>
      <c r="BW574" s="33"/>
      <c r="BX574" s="33"/>
      <c r="BY574" s="33"/>
      <c r="BZ574" s="33">
        <f>BF574</f>
        <v>0</v>
      </c>
      <c r="CA574" s="120">
        <f t="shared" si="1525"/>
        <v>0</v>
      </c>
      <c r="CB574" s="247"/>
      <c r="CC574" s="247"/>
      <c r="CD574" s="247"/>
      <c r="CE574" s="120">
        <f t="shared" si="1531"/>
        <v>0</v>
      </c>
      <c r="CF574" s="247"/>
      <c r="CG574" s="247"/>
      <c r="CH574" s="247"/>
      <c r="CI574" s="247">
        <f t="shared" si="1532"/>
        <v>0</v>
      </c>
      <c r="CJ574" s="120"/>
      <c r="CK574" s="120">
        <f t="shared" si="1533"/>
        <v>0</v>
      </c>
      <c r="CL574" s="33"/>
      <c r="CM574" s="33"/>
      <c r="CN574" s="33"/>
      <c r="CO574" s="33">
        <f>CB574</f>
        <v>0</v>
      </c>
    </row>
    <row r="575" spans="1:12248" s="56" customFormat="1" ht="120.75" hidden="1" customHeight="1" x14ac:dyDescent="0.2">
      <c r="B575" s="211" t="s">
        <v>62</v>
      </c>
      <c r="C575" s="55" t="s">
        <v>211</v>
      </c>
      <c r="D575" s="123" t="e">
        <f t="shared" si="1526"/>
        <v>#REF!</v>
      </c>
      <c r="E575" s="247"/>
      <c r="F575" s="247"/>
      <c r="G575" s="247"/>
      <c r="H575" s="247" t="e">
        <f>#REF!</f>
        <v>#REF!</v>
      </c>
      <c r="I575" s="123"/>
      <c r="J575" s="33"/>
      <c r="K575" s="33"/>
      <c r="L575" s="33"/>
      <c r="M575" s="123"/>
      <c r="N575" s="33"/>
      <c r="O575" s="33"/>
      <c r="P575" s="33"/>
      <c r="Q575" s="33"/>
      <c r="R575" s="806"/>
      <c r="S575" s="123">
        <f t="shared" si="1515"/>
        <v>0</v>
      </c>
      <c r="T575" s="575" t="e">
        <f t="shared" si="1516"/>
        <v>#REF!</v>
      </c>
      <c r="U575" s="33"/>
      <c r="V575" s="33"/>
      <c r="W575" s="123"/>
      <c r="X575" s="33"/>
      <c r="Y575" s="33"/>
      <c r="Z575" s="33"/>
      <c r="AA575" s="33"/>
      <c r="AB575" s="33"/>
      <c r="AC575" s="123" t="e">
        <f t="shared" si="1534"/>
        <v>#REF!</v>
      </c>
      <c r="AD575" s="575" t="e">
        <f t="shared" si="1452"/>
        <v>#REF!</v>
      </c>
      <c r="AE575" s="33"/>
      <c r="AF575" s="622"/>
      <c r="AG575" s="123"/>
      <c r="AH575" s="622"/>
      <c r="AI575" s="120"/>
      <c r="AJ575" s="120"/>
      <c r="AK575" s="123" t="e">
        <f>#REF!</f>
        <v>#REF!</v>
      </c>
      <c r="AL575" s="575" t="e">
        <f t="shared" si="1517"/>
        <v>#REF!</v>
      </c>
      <c r="AM575" s="33"/>
      <c r="AN575" s="33"/>
      <c r="AO575" s="33"/>
      <c r="AP575" s="33"/>
      <c r="AQ575" s="33"/>
      <c r="AR575" s="33"/>
      <c r="AS575" s="33"/>
      <c r="AT575" s="33"/>
      <c r="AU575" s="120">
        <f t="shared" si="1535"/>
        <v>0</v>
      </c>
      <c r="AV575" s="120">
        <f t="shared" si="1527"/>
        <v>0</v>
      </c>
      <c r="AW575" s="33"/>
      <c r="AX575" s="33"/>
      <c r="AY575" s="33"/>
      <c r="AZ575" s="33">
        <f>E575</f>
        <v>0</v>
      </c>
      <c r="BA575" s="102">
        <f t="shared" si="1401"/>
        <v>0</v>
      </c>
      <c r="BB575" s="33"/>
      <c r="BC575" s="33"/>
      <c r="BD575" s="33"/>
      <c r="BE575" s="33">
        <f t="shared" si="1393"/>
        <v>0</v>
      </c>
      <c r="BF575" s="300"/>
      <c r="BG575" s="33"/>
      <c r="BH575" s="33"/>
      <c r="BI575" s="120">
        <f t="shared" si="1528"/>
        <v>0</v>
      </c>
      <c r="BJ575" s="33"/>
      <c r="BK575" s="33"/>
      <c r="BL575" s="33"/>
      <c r="BM575" s="33"/>
      <c r="BN575" s="120">
        <f t="shared" si="1441"/>
        <v>0</v>
      </c>
      <c r="BO575" s="120">
        <f t="shared" si="1529"/>
        <v>0</v>
      </c>
      <c r="BP575" s="33"/>
      <c r="BQ575" s="33"/>
      <c r="BR575" s="33"/>
      <c r="BS575" s="33"/>
      <c r="BT575" s="33"/>
      <c r="BU575" s="33">
        <f t="shared" si="1505"/>
        <v>0</v>
      </c>
      <c r="BV575" s="120">
        <f t="shared" si="1530"/>
        <v>0</v>
      </c>
      <c r="BW575" s="33"/>
      <c r="BX575" s="33"/>
      <c r="BY575" s="33"/>
      <c r="BZ575" s="33"/>
      <c r="CA575" s="120">
        <f t="shared" si="1525"/>
        <v>0</v>
      </c>
      <c r="CB575" s="247"/>
      <c r="CC575" s="247"/>
      <c r="CD575" s="247"/>
      <c r="CE575" s="120">
        <f t="shared" si="1531"/>
        <v>0</v>
      </c>
      <c r="CF575" s="247"/>
      <c r="CG575" s="247"/>
      <c r="CH575" s="247"/>
      <c r="CI575" s="247">
        <f t="shared" si="1532"/>
        <v>0</v>
      </c>
      <c r="CJ575" s="120"/>
      <c r="CK575" s="120">
        <f t="shared" si="1533"/>
        <v>0</v>
      </c>
      <c r="CL575" s="33"/>
      <c r="CM575" s="33"/>
      <c r="CN575" s="33"/>
      <c r="CO575" s="33"/>
    </row>
    <row r="576" spans="1:12248" s="56" customFormat="1" ht="91.5" hidden="1" customHeight="1" x14ac:dyDescent="0.2">
      <c r="B576" s="211" t="s">
        <v>7</v>
      </c>
      <c r="C576" s="55" t="s">
        <v>210</v>
      </c>
      <c r="D576" s="123">
        <f t="shared" si="1526"/>
        <v>0</v>
      </c>
      <c r="E576" s="247"/>
      <c r="F576" s="247"/>
      <c r="G576" s="247"/>
      <c r="H576" s="247">
        <v>0</v>
      </c>
      <c r="I576" s="123"/>
      <c r="J576" s="33"/>
      <c r="K576" s="33"/>
      <c r="L576" s="33"/>
      <c r="M576" s="123"/>
      <c r="N576" s="33"/>
      <c r="O576" s="33"/>
      <c r="P576" s="33"/>
      <c r="Q576" s="33"/>
      <c r="R576" s="806"/>
      <c r="S576" s="123">
        <f t="shared" si="1515"/>
        <v>0</v>
      </c>
      <c r="T576" s="575" t="e">
        <f t="shared" si="1516"/>
        <v>#DIV/0!</v>
      </c>
      <c r="U576" s="33"/>
      <c r="V576" s="33"/>
      <c r="W576" s="123"/>
      <c r="X576" s="33"/>
      <c r="Y576" s="33"/>
      <c r="Z576" s="33"/>
      <c r="AA576" s="33"/>
      <c r="AB576" s="33"/>
      <c r="AC576" s="123">
        <f t="shared" si="1534"/>
        <v>0</v>
      </c>
      <c r="AD576" s="575" t="e">
        <f t="shared" si="1452"/>
        <v>#DIV/0!</v>
      </c>
      <c r="AE576" s="33"/>
      <c r="AF576" s="622"/>
      <c r="AG576" s="123"/>
      <c r="AH576" s="622"/>
      <c r="AI576" s="120"/>
      <c r="AJ576" s="120"/>
      <c r="AK576" s="123">
        <v>0</v>
      </c>
      <c r="AL576" s="575" t="e">
        <f t="shared" si="1517"/>
        <v>#DIV/0!</v>
      </c>
      <c r="AM576" s="33"/>
      <c r="AN576" s="33"/>
      <c r="AO576" s="33"/>
      <c r="AP576" s="33"/>
      <c r="AQ576" s="33"/>
      <c r="AR576" s="33"/>
      <c r="AS576" s="33"/>
      <c r="AT576" s="33"/>
      <c r="AU576" s="120">
        <f t="shared" si="1535"/>
        <v>0</v>
      </c>
      <c r="AV576" s="120">
        <f t="shared" si="1527"/>
        <v>0</v>
      </c>
      <c r="AW576" s="33"/>
      <c r="AX576" s="33"/>
      <c r="AY576" s="33"/>
      <c r="AZ576" s="33">
        <v>0</v>
      </c>
      <c r="BA576" s="102">
        <f t="shared" si="1401"/>
        <v>0</v>
      </c>
      <c r="BB576" s="33"/>
      <c r="BC576" s="33"/>
      <c r="BD576" s="33"/>
      <c r="BE576" s="33">
        <f t="shared" si="1393"/>
        <v>0</v>
      </c>
      <c r="BF576" s="300"/>
      <c r="BG576" s="33"/>
      <c r="BH576" s="33"/>
      <c r="BI576" s="120">
        <f t="shared" si="1528"/>
        <v>0</v>
      </c>
      <c r="BJ576" s="33"/>
      <c r="BK576" s="33"/>
      <c r="BL576" s="33"/>
      <c r="BM576" s="33"/>
      <c r="BN576" s="120">
        <f t="shared" si="1441"/>
        <v>0</v>
      </c>
      <c r="BO576" s="120">
        <f t="shared" si="1529"/>
        <v>0</v>
      </c>
      <c r="BP576" s="33"/>
      <c r="BQ576" s="33"/>
      <c r="BR576" s="33"/>
      <c r="BS576" s="33"/>
      <c r="BT576" s="33"/>
      <c r="BU576" s="33">
        <f t="shared" si="1505"/>
        <v>0</v>
      </c>
      <c r="BV576" s="120">
        <f t="shared" si="1530"/>
        <v>0</v>
      </c>
      <c r="BW576" s="33"/>
      <c r="BX576" s="33"/>
      <c r="BY576" s="33"/>
      <c r="BZ576" s="33"/>
      <c r="CA576" s="120">
        <f t="shared" si="1525"/>
        <v>0</v>
      </c>
      <c r="CB576" s="247"/>
      <c r="CC576" s="247"/>
      <c r="CD576" s="247"/>
      <c r="CE576" s="120">
        <f t="shared" si="1531"/>
        <v>0</v>
      </c>
      <c r="CF576" s="247"/>
      <c r="CG576" s="247"/>
      <c r="CH576" s="247"/>
      <c r="CI576" s="247">
        <f t="shared" si="1532"/>
        <v>0</v>
      </c>
      <c r="CJ576" s="120"/>
      <c r="CK576" s="120">
        <f t="shared" si="1533"/>
        <v>0</v>
      </c>
      <c r="CL576" s="33"/>
      <c r="CM576" s="33"/>
      <c r="CN576" s="33"/>
      <c r="CO576" s="33"/>
    </row>
    <row r="577" spans="2:93" s="56" customFormat="1" ht="117.75" hidden="1" customHeight="1" x14ac:dyDescent="0.2">
      <c r="B577" s="211" t="s">
        <v>8</v>
      </c>
      <c r="C577" s="55"/>
      <c r="D577" s="123">
        <f t="shared" ref="D577:D583" si="1536">E577+G577+H577</f>
        <v>0</v>
      </c>
      <c r="E577" s="247"/>
      <c r="F577" s="247"/>
      <c r="G577" s="247"/>
      <c r="H577" s="247">
        <v>0</v>
      </c>
      <c r="I577" s="123"/>
      <c r="J577" s="33"/>
      <c r="K577" s="33"/>
      <c r="L577" s="33"/>
      <c r="M577" s="123"/>
      <c r="N577" s="33"/>
      <c r="O577" s="33"/>
      <c r="P577" s="33"/>
      <c r="Q577" s="33"/>
      <c r="R577" s="806"/>
      <c r="S577" s="123">
        <f t="shared" si="1515"/>
        <v>0</v>
      </c>
      <c r="T577" s="575" t="e">
        <f t="shared" si="1516"/>
        <v>#DIV/0!</v>
      </c>
      <c r="U577" s="33"/>
      <c r="V577" s="33"/>
      <c r="W577" s="123"/>
      <c r="X577" s="33"/>
      <c r="Y577" s="33"/>
      <c r="Z577" s="33"/>
      <c r="AA577" s="33"/>
      <c r="AB577" s="33"/>
      <c r="AC577" s="123">
        <f t="shared" si="1534"/>
        <v>0</v>
      </c>
      <c r="AD577" s="575" t="e">
        <f t="shared" si="1452"/>
        <v>#DIV/0!</v>
      </c>
      <c r="AE577" s="33"/>
      <c r="AF577" s="622"/>
      <c r="AG577" s="123"/>
      <c r="AH577" s="622"/>
      <c r="AI577" s="120"/>
      <c r="AJ577" s="120"/>
      <c r="AK577" s="123">
        <v>0</v>
      </c>
      <c r="AL577" s="575" t="e">
        <f t="shared" si="1517"/>
        <v>#DIV/0!</v>
      </c>
      <c r="AM577" s="33"/>
      <c r="AN577" s="33"/>
      <c r="AO577" s="33"/>
      <c r="AP577" s="33"/>
      <c r="AQ577" s="33"/>
      <c r="AR577" s="33"/>
      <c r="AS577" s="33"/>
      <c r="AT577" s="33"/>
      <c r="AU577" s="120">
        <f t="shared" ref="AU577:AU582" si="1537">AV577+AW577+AX577</f>
        <v>0</v>
      </c>
      <c r="AV577" s="120">
        <f t="shared" ref="AV577:AV583" si="1538">AW577+AY577+AZ577</f>
        <v>0</v>
      </c>
      <c r="AW577" s="33"/>
      <c r="AX577" s="33"/>
      <c r="AY577" s="33"/>
      <c r="AZ577" s="33">
        <v>0</v>
      </c>
      <c r="BA577" s="102">
        <f t="shared" si="1401"/>
        <v>0</v>
      </c>
      <c r="BB577" s="33"/>
      <c r="BC577" s="33"/>
      <c r="BD577" s="33"/>
      <c r="BE577" s="33">
        <f t="shared" si="1393"/>
        <v>0</v>
      </c>
      <c r="BF577" s="300"/>
      <c r="BG577" s="33"/>
      <c r="BH577" s="33"/>
      <c r="BI577" s="120">
        <f t="shared" ref="BI577:BI583" si="1539">BJ577+BL577+BM577</f>
        <v>0</v>
      </c>
      <c r="BJ577" s="33"/>
      <c r="BK577" s="33"/>
      <c r="BL577" s="33"/>
      <c r="BM577" s="33"/>
      <c r="BN577" s="120">
        <f t="shared" si="1441"/>
        <v>0</v>
      </c>
      <c r="BO577" s="120">
        <f t="shared" ref="BO577:BO583" si="1540">BP577+BR577+BS577</f>
        <v>0</v>
      </c>
      <c r="BP577" s="33"/>
      <c r="BQ577" s="33"/>
      <c r="BR577" s="33"/>
      <c r="BS577" s="33"/>
      <c r="BT577" s="33"/>
      <c r="BU577" s="33">
        <f t="shared" si="1505"/>
        <v>0</v>
      </c>
      <c r="BV577" s="120">
        <f t="shared" ref="BV577:BV583" si="1541">BW577+BY577+BZ577</f>
        <v>0</v>
      </c>
      <c r="BW577" s="33"/>
      <c r="BX577" s="33"/>
      <c r="BY577" s="33"/>
      <c r="BZ577" s="33"/>
      <c r="CA577" s="120">
        <f t="shared" si="1525"/>
        <v>0</v>
      </c>
      <c r="CB577" s="247"/>
      <c r="CC577" s="247"/>
      <c r="CD577" s="247"/>
      <c r="CE577" s="120">
        <f t="shared" si="1531"/>
        <v>0</v>
      </c>
      <c r="CF577" s="247"/>
      <c r="CG577" s="247"/>
      <c r="CH577" s="247"/>
      <c r="CI577" s="247">
        <f t="shared" si="1532"/>
        <v>0</v>
      </c>
      <c r="CJ577" s="120"/>
      <c r="CK577" s="120">
        <f t="shared" ref="CK577:CK583" si="1542">CL577+CN577+CO577</f>
        <v>0</v>
      </c>
      <c r="CL577" s="33"/>
      <c r="CM577" s="33"/>
      <c r="CN577" s="33"/>
      <c r="CO577" s="33"/>
    </row>
    <row r="578" spans="2:93" s="56" customFormat="1" ht="87.75" hidden="1" customHeight="1" x14ac:dyDescent="0.2">
      <c r="B578" s="211" t="s">
        <v>8</v>
      </c>
      <c r="C578" s="55"/>
      <c r="D578" s="123">
        <f t="shared" si="1536"/>
        <v>0</v>
      </c>
      <c r="E578" s="247"/>
      <c r="F578" s="247"/>
      <c r="G578" s="247"/>
      <c r="H578" s="247">
        <v>0</v>
      </c>
      <c r="I578" s="123"/>
      <c r="J578" s="33"/>
      <c r="K578" s="33"/>
      <c r="L578" s="33"/>
      <c r="M578" s="123"/>
      <c r="N578" s="33"/>
      <c r="O578" s="33"/>
      <c r="P578" s="33"/>
      <c r="Q578" s="33"/>
      <c r="R578" s="806"/>
      <c r="S578" s="123">
        <f t="shared" si="1515"/>
        <v>0</v>
      </c>
      <c r="T578" s="575" t="e">
        <f t="shared" si="1516"/>
        <v>#DIV/0!</v>
      </c>
      <c r="U578" s="33"/>
      <c r="V578" s="33"/>
      <c r="W578" s="123"/>
      <c r="X578" s="33"/>
      <c r="Y578" s="33"/>
      <c r="Z578" s="33"/>
      <c r="AA578" s="33"/>
      <c r="AB578" s="33"/>
      <c r="AC578" s="123">
        <f t="shared" si="1534"/>
        <v>0</v>
      </c>
      <c r="AD578" s="575" t="e">
        <f t="shared" si="1452"/>
        <v>#DIV/0!</v>
      </c>
      <c r="AE578" s="33"/>
      <c r="AF578" s="622"/>
      <c r="AG578" s="123"/>
      <c r="AH578" s="622"/>
      <c r="AI578" s="120"/>
      <c r="AJ578" s="120"/>
      <c r="AK578" s="123">
        <v>0</v>
      </c>
      <c r="AL578" s="575" t="e">
        <f t="shared" si="1517"/>
        <v>#DIV/0!</v>
      </c>
      <c r="AM578" s="33"/>
      <c r="AN578" s="33"/>
      <c r="AO578" s="33"/>
      <c r="AP578" s="33"/>
      <c r="AQ578" s="33"/>
      <c r="AR578" s="33"/>
      <c r="AS578" s="33"/>
      <c r="AT578" s="33"/>
      <c r="AU578" s="120">
        <f t="shared" si="1537"/>
        <v>0</v>
      </c>
      <c r="AV578" s="120">
        <f t="shared" si="1538"/>
        <v>0</v>
      </c>
      <c r="AW578" s="33"/>
      <c r="AX578" s="33"/>
      <c r="AY578" s="33"/>
      <c r="AZ578" s="33">
        <v>0</v>
      </c>
      <c r="BA578" s="102">
        <f t="shared" si="1401"/>
        <v>0</v>
      </c>
      <c r="BB578" s="33"/>
      <c r="BC578" s="33"/>
      <c r="BD578" s="33"/>
      <c r="BE578" s="33">
        <f t="shared" si="1393"/>
        <v>0</v>
      </c>
      <c r="BF578" s="300"/>
      <c r="BG578" s="33"/>
      <c r="BH578" s="33"/>
      <c r="BI578" s="120">
        <f t="shared" si="1539"/>
        <v>0</v>
      </c>
      <c r="BJ578" s="33"/>
      <c r="BK578" s="33"/>
      <c r="BL578" s="33"/>
      <c r="BM578" s="33"/>
      <c r="BN578" s="120">
        <f t="shared" si="1441"/>
        <v>0</v>
      </c>
      <c r="BO578" s="120">
        <f t="shared" si="1540"/>
        <v>0</v>
      </c>
      <c r="BP578" s="33"/>
      <c r="BQ578" s="33"/>
      <c r="BR578" s="33"/>
      <c r="BS578" s="33"/>
      <c r="BT578" s="33"/>
      <c r="BU578" s="33">
        <f t="shared" si="1505"/>
        <v>0</v>
      </c>
      <c r="BV578" s="120">
        <f t="shared" si="1541"/>
        <v>0</v>
      </c>
      <c r="BW578" s="33"/>
      <c r="BX578" s="33"/>
      <c r="BY578" s="33"/>
      <c r="BZ578" s="33"/>
      <c r="CA578" s="120">
        <f t="shared" si="1525"/>
        <v>0</v>
      </c>
      <c r="CB578" s="247"/>
      <c r="CC578" s="247"/>
      <c r="CD578" s="247"/>
      <c r="CE578" s="120">
        <f t="shared" si="1531"/>
        <v>0</v>
      </c>
      <c r="CF578" s="247"/>
      <c r="CG578" s="247"/>
      <c r="CH578" s="247"/>
      <c r="CI578" s="247">
        <f t="shared" si="1532"/>
        <v>0</v>
      </c>
      <c r="CJ578" s="120"/>
      <c r="CK578" s="120">
        <f t="shared" si="1542"/>
        <v>0</v>
      </c>
      <c r="CL578" s="33"/>
      <c r="CM578" s="33"/>
      <c r="CN578" s="33"/>
      <c r="CO578" s="33"/>
    </row>
    <row r="579" spans="2:93" s="56" customFormat="1" ht="132.75" hidden="1" customHeight="1" x14ac:dyDescent="0.2">
      <c r="B579" s="211" t="s">
        <v>62</v>
      </c>
      <c r="C579" s="57" t="s">
        <v>370</v>
      </c>
      <c r="D579" s="123">
        <f t="shared" si="1536"/>
        <v>0</v>
      </c>
      <c r="E579" s="247"/>
      <c r="F579" s="247"/>
      <c r="G579" s="247"/>
      <c r="H579" s="123">
        <v>0</v>
      </c>
      <c r="I579" s="123">
        <f>Q579</f>
        <v>0</v>
      </c>
      <c r="J579" s="120"/>
      <c r="K579" s="120"/>
      <c r="L579" s="120"/>
      <c r="M579" s="123"/>
      <c r="N579" s="120"/>
      <c r="O579" s="120"/>
      <c r="P579" s="120"/>
      <c r="Q579" s="120"/>
      <c r="R579" s="592"/>
      <c r="S579" s="123">
        <f t="shared" si="1515"/>
        <v>0</v>
      </c>
      <c r="T579" s="575" t="e">
        <f t="shared" si="1516"/>
        <v>#DIV/0!</v>
      </c>
      <c r="U579" s="33"/>
      <c r="V579" s="120"/>
      <c r="W579" s="123"/>
      <c r="X579" s="120"/>
      <c r="Y579" s="120"/>
      <c r="Z579" s="120"/>
      <c r="AA579" s="120"/>
      <c r="AB579" s="120"/>
      <c r="AC579" s="123">
        <f t="shared" si="1534"/>
        <v>0</v>
      </c>
      <c r="AD579" s="575" t="e">
        <f t="shared" si="1452"/>
        <v>#DIV/0!</v>
      </c>
      <c r="AE579" s="33"/>
      <c r="AF579" s="622"/>
      <c r="AG579" s="123"/>
      <c r="AH579" s="622"/>
      <c r="AI579" s="120"/>
      <c r="AJ579" s="120"/>
      <c r="AK579" s="123">
        <v>0</v>
      </c>
      <c r="AL579" s="575" t="e">
        <f t="shared" si="1517"/>
        <v>#DIV/0!</v>
      </c>
      <c r="AM579" s="120"/>
      <c r="AN579" s="120"/>
      <c r="AO579" s="120"/>
      <c r="AP579" s="120"/>
      <c r="AQ579" s="120"/>
      <c r="AR579" s="120"/>
      <c r="AS579" s="120"/>
      <c r="AT579" s="120"/>
      <c r="AU579" s="120">
        <f t="shared" si="1537"/>
        <v>0</v>
      </c>
      <c r="AV579" s="120">
        <f t="shared" si="1538"/>
        <v>0</v>
      </c>
      <c r="AW579" s="33"/>
      <c r="AX579" s="33"/>
      <c r="AY579" s="33"/>
      <c r="AZ579" s="120">
        <v>0</v>
      </c>
      <c r="BA579" s="102">
        <f t="shared" si="1401"/>
        <v>0</v>
      </c>
      <c r="BB579" s="33"/>
      <c r="BC579" s="33"/>
      <c r="BD579" s="33"/>
      <c r="BE579" s="120">
        <f t="shared" si="1393"/>
        <v>0</v>
      </c>
      <c r="BF579" s="300"/>
      <c r="BG579" s="33"/>
      <c r="BH579" s="120"/>
      <c r="BI579" s="120">
        <f t="shared" si="1539"/>
        <v>76857.349799999996</v>
      </c>
      <c r="BJ579" s="33"/>
      <c r="BK579" s="33"/>
      <c r="BL579" s="33"/>
      <c r="BM579" s="120">
        <f>'[10]2024_2026'!$CR$487</f>
        <v>76857.349799999996</v>
      </c>
      <c r="BN579" s="120"/>
      <c r="BO579" s="120">
        <f t="shared" si="1540"/>
        <v>76857.349799999996</v>
      </c>
      <c r="BP579" s="33"/>
      <c r="BQ579" s="33"/>
      <c r="BR579" s="33"/>
      <c r="BS579" s="120">
        <f>BM579</f>
        <v>76857.349799999996</v>
      </c>
      <c r="BT579" s="33"/>
      <c r="BU579" s="120">
        <f t="shared" si="1505"/>
        <v>76857.349799999996</v>
      </c>
      <c r="BV579" s="120">
        <f t="shared" si="1541"/>
        <v>80000</v>
      </c>
      <c r="BW579" s="33"/>
      <c r="BX579" s="33"/>
      <c r="BY579" s="33"/>
      <c r="BZ579" s="120">
        <v>80000</v>
      </c>
      <c r="CA579" s="120">
        <f t="shared" si="1525"/>
        <v>0</v>
      </c>
      <c r="CB579" s="247"/>
      <c r="CC579" s="247"/>
      <c r="CD579" s="123"/>
      <c r="CE579" s="120">
        <f t="shared" si="1531"/>
        <v>80000</v>
      </c>
      <c r="CF579" s="247"/>
      <c r="CG579" s="247"/>
      <c r="CH579" s="247"/>
      <c r="CI579" s="123">
        <f t="shared" si="1532"/>
        <v>80000</v>
      </c>
      <c r="CJ579" s="120"/>
      <c r="CK579" s="120">
        <f t="shared" si="1542"/>
        <v>80000</v>
      </c>
      <c r="CL579" s="33"/>
      <c r="CM579" s="33"/>
      <c r="CN579" s="33"/>
      <c r="CO579" s="120">
        <v>80000</v>
      </c>
    </row>
    <row r="580" spans="2:93" s="54" customFormat="1" ht="31.5" hidden="1" customHeight="1" x14ac:dyDescent="0.25">
      <c r="B580" s="208" t="s">
        <v>66</v>
      </c>
      <c r="C580" s="143" t="s">
        <v>67</v>
      </c>
      <c r="D580" s="123" t="e">
        <f t="shared" si="1536"/>
        <v>#REF!</v>
      </c>
      <c r="E580" s="35"/>
      <c r="F580" s="35"/>
      <c r="G580" s="35"/>
      <c r="H580" s="123" t="e">
        <f>#REF!</f>
        <v>#REF!</v>
      </c>
      <c r="I580" s="123"/>
      <c r="J580" s="120"/>
      <c r="K580" s="120"/>
      <c r="L580" s="120"/>
      <c r="M580" s="123"/>
      <c r="N580" s="120"/>
      <c r="O580" s="120"/>
      <c r="P580" s="120"/>
      <c r="Q580" s="120"/>
      <c r="R580" s="592"/>
      <c r="S580" s="123">
        <f t="shared" si="1515"/>
        <v>0</v>
      </c>
      <c r="T580" s="575" t="e">
        <f t="shared" si="1516"/>
        <v>#REF!</v>
      </c>
      <c r="U580" s="102"/>
      <c r="V580" s="120"/>
      <c r="W580" s="123"/>
      <c r="X580" s="120"/>
      <c r="Y580" s="120"/>
      <c r="Z580" s="120"/>
      <c r="AA580" s="120"/>
      <c r="AB580" s="120"/>
      <c r="AC580" s="123" t="e">
        <f t="shared" si="1534"/>
        <v>#REF!</v>
      </c>
      <c r="AD580" s="575" t="e">
        <f t="shared" si="1452"/>
        <v>#REF!</v>
      </c>
      <c r="AE580" s="102"/>
      <c r="AF580" s="622"/>
      <c r="AG580" s="123"/>
      <c r="AH580" s="622"/>
      <c r="AI580" s="120"/>
      <c r="AJ580" s="120"/>
      <c r="AK580" s="123" t="e">
        <f>#REF!</f>
        <v>#REF!</v>
      </c>
      <c r="AL580" s="575" t="e">
        <f t="shared" si="1517"/>
        <v>#REF!</v>
      </c>
      <c r="AM580" s="120"/>
      <c r="AN580" s="120"/>
      <c r="AO580" s="120"/>
      <c r="AP580" s="120"/>
      <c r="AQ580" s="120"/>
      <c r="AR580" s="120"/>
      <c r="AS580" s="120"/>
      <c r="AT580" s="120"/>
      <c r="AU580" s="120" t="e">
        <f t="shared" si="1537"/>
        <v>#REF!</v>
      </c>
      <c r="AV580" s="120" t="e">
        <f t="shared" si="1538"/>
        <v>#REF!</v>
      </c>
      <c r="AW580" s="102"/>
      <c r="AX580" s="102"/>
      <c r="AY580" s="102"/>
      <c r="AZ580" s="120" t="e">
        <f>D580</f>
        <v>#REF!</v>
      </c>
      <c r="BA580" s="102">
        <f t="shared" si="1401"/>
        <v>0</v>
      </c>
      <c r="BB580" s="102"/>
      <c r="BC580" s="102"/>
      <c r="BD580" s="102"/>
      <c r="BE580" s="120">
        <f t="shared" si="1393"/>
        <v>0</v>
      </c>
      <c r="BF580" s="300"/>
      <c r="BG580" s="102"/>
      <c r="BH580" s="120"/>
      <c r="BI580" s="120">
        <f t="shared" si="1539"/>
        <v>0</v>
      </c>
      <c r="BJ580" s="102"/>
      <c r="BK580" s="102"/>
      <c r="BL580" s="102"/>
      <c r="BM580" s="102">
        <f>BM581</f>
        <v>0</v>
      </c>
      <c r="BN580" s="120">
        <f t="shared" si="1441"/>
        <v>0</v>
      </c>
      <c r="BO580" s="120">
        <f t="shared" si="1540"/>
        <v>0</v>
      </c>
      <c r="BP580" s="102"/>
      <c r="BQ580" s="102"/>
      <c r="BR580" s="102"/>
      <c r="BS580" s="102">
        <f>BS581</f>
        <v>0</v>
      </c>
      <c r="BT580" s="102"/>
      <c r="BU580" s="102">
        <f t="shared" si="1505"/>
        <v>0</v>
      </c>
      <c r="BV580" s="120">
        <f t="shared" si="1541"/>
        <v>0</v>
      </c>
      <c r="BW580" s="102"/>
      <c r="BX580" s="102"/>
      <c r="BY580" s="102"/>
      <c r="BZ580" s="102">
        <f>BZ581</f>
        <v>0</v>
      </c>
      <c r="CA580" s="120">
        <f t="shared" si="1525"/>
        <v>0</v>
      </c>
      <c r="CB580" s="35"/>
      <c r="CC580" s="35"/>
      <c r="CD580" s="35"/>
      <c r="CE580" s="120">
        <f t="shared" si="1531"/>
        <v>0</v>
      </c>
      <c r="CF580" s="35"/>
      <c r="CG580" s="35"/>
      <c r="CH580" s="35"/>
      <c r="CI580" s="35">
        <f t="shared" si="1532"/>
        <v>0</v>
      </c>
      <c r="CJ580" s="120"/>
      <c r="CK580" s="120">
        <f t="shared" si="1542"/>
        <v>0</v>
      </c>
      <c r="CL580" s="102"/>
      <c r="CM580" s="102"/>
      <c r="CN580" s="102"/>
      <c r="CO580" s="102">
        <f>CO581</f>
        <v>0</v>
      </c>
    </row>
    <row r="581" spans="2:93" s="56" customFormat="1" ht="157.5" hidden="1" customHeight="1" x14ac:dyDescent="0.2">
      <c r="B581" s="211" t="s">
        <v>34</v>
      </c>
      <c r="C581" s="135" t="s">
        <v>68</v>
      </c>
      <c r="D581" s="123" t="e">
        <f t="shared" si="1536"/>
        <v>#REF!</v>
      </c>
      <c r="E581" s="247"/>
      <c r="F581" s="247"/>
      <c r="G581" s="247"/>
      <c r="H581" s="123" t="e">
        <f>#REF!</f>
        <v>#REF!</v>
      </c>
      <c r="I581" s="123"/>
      <c r="J581" s="120"/>
      <c r="K581" s="120"/>
      <c r="L581" s="120"/>
      <c r="M581" s="123"/>
      <c r="N581" s="120"/>
      <c r="O581" s="120"/>
      <c r="P581" s="120"/>
      <c r="Q581" s="120"/>
      <c r="R581" s="592"/>
      <c r="S581" s="123">
        <f t="shared" si="1515"/>
        <v>0</v>
      </c>
      <c r="T581" s="575" t="e">
        <f t="shared" si="1516"/>
        <v>#REF!</v>
      </c>
      <c r="U581" s="33"/>
      <c r="V581" s="120"/>
      <c r="W581" s="123"/>
      <c r="X581" s="120"/>
      <c r="Y581" s="120"/>
      <c r="Z581" s="120"/>
      <c r="AA581" s="120"/>
      <c r="AB581" s="120"/>
      <c r="AC581" s="123" t="e">
        <f t="shared" si="1534"/>
        <v>#REF!</v>
      </c>
      <c r="AD581" s="575" t="e">
        <f t="shared" si="1452"/>
        <v>#REF!</v>
      </c>
      <c r="AE581" s="33"/>
      <c r="AF581" s="622"/>
      <c r="AG581" s="123"/>
      <c r="AH581" s="622"/>
      <c r="AI581" s="120"/>
      <c r="AJ581" s="120"/>
      <c r="AK581" s="123" t="e">
        <f>#REF!</f>
        <v>#REF!</v>
      </c>
      <c r="AL581" s="575" t="e">
        <f t="shared" si="1517"/>
        <v>#REF!</v>
      </c>
      <c r="AM581" s="120"/>
      <c r="AN581" s="120"/>
      <c r="AO581" s="120"/>
      <c r="AP581" s="120"/>
      <c r="AQ581" s="120"/>
      <c r="AR581" s="120"/>
      <c r="AS581" s="120"/>
      <c r="AT581" s="120"/>
      <c r="AU581" s="120" t="e">
        <f t="shared" si="1537"/>
        <v>#REF!</v>
      </c>
      <c r="AV581" s="120" t="e">
        <f t="shared" si="1538"/>
        <v>#REF!</v>
      </c>
      <c r="AW581" s="33"/>
      <c r="AX581" s="33"/>
      <c r="AY581" s="33"/>
      <c r="AZ581" s="120" t="e">
        <f>D581</f>
        <v>#REF!</v>
      </c>
      <c r="BA581" s="102">
        <f t="shared" si="1401"/>
        <v>0</v>
      </c>
      <c r="BB581" s="33"/>
      <c r="BC581" s="33"/>
      <c r="BD581" s="33"/>
      <c r="BE581" s="120">
        <f t="shared" si="1393"/>
        <v>0</v>
      </c>
      <c r="BF581" s="300"/>
      <c r="BG581" s="33"/>
      <c r="BH581" s="120"/>
      <c r="BI581" s="120">
        <f t="shared" si="1539"/>
        <v>0</v>
      </c>
      <c r="BJ581" s="33"/>
      <c r="BK581" s="33"/>
      <c r="BL581" s="33"/>
      <c r="BM581" s="33">
        <v>0</v>
      </c>
      <c r="BN581" s="120">
        <f t="shared" si="1441"/>
        <v>0</v>
      </c>
      <c r="BO581" s="120">
        <f t="shared" si="1540"/>
        <v>0</v>
      </c>
      <c r="BP581" s="33"/>
      <c r="BQ581" s="33"/>
      <c r="BR581" s="33"/>
      <c r="BS581" s="33">
        <v>0</v>
      </c>
      <c r="BT581" s="33"/>
      <c r="BU581" s="33">
        <f t="shared" si="1505"/>
        <v>0</v>
      </c>
      <c r="BV581" s="120">
        <f t="shared" si="1541"/>
        <v>0</v>
      </c>
      <c r="BW581" s="33"/>
      <c r="BX581" s="33"/>
      <c r="BY581" s="33"/>
      <c r="BZ581" s="33">
        <v>0</v>
      </c>
      <c r="CA581" s="120">
        <f t="shared" si="1525"/>
        <v>0</v>
      </c>
      <c r="CB581" s="247"/>
      <c r="CC581" s="247"/>
      <c r="CD581" s="247"/>
      <c r="CE581" s="120">
        <f t="shared" si="1531"/>
        <v>0</v>
      </c>
      <c r="CF581" s="247"/>
      <c r="CG581" s="247"/>
      <c r="CH581" s="247"/>
      <c r="CI581" s="247">
        <f t="shared" si="1532"/>
        <v>0</v>
      </c>
      <c r="CJ581" s="120"/>
      <c r="CK581" s="120">
        <f t="shared" si="1542"/>
        <v>0</v>
      </c>
      <c r="CL581" s="33"/>
      <c r="CM581" s="33"/>
      <c r="CN581" s="33"/>
      <c r="CO581" s="33">
        <v>0</v>
      </c>
    </row>
    <row r="582" spans="2:93" s="56" customFormat="1" ht="131.25" hidden="1" customHeight="1" x14ac:dyDescent="0.2">
      <c r="B582" s="211" t="s">
        <v>10</v>
      </c>
      <c r="C582" s="57" t="s">
        <v>168</v>
      </c>
      <c r="D582" s="123" t="e">
        <f t="shared" si="1536"/>
        <v>#REF!</v>
      </c>
      <c r="E582" s="247"/>
      <c r="F582" s="247"/>
      <c r="G582" s="247"/>
      <c r="H582" s="123" t="e">
        <f>#REF!</f>
        <v>#REF!</v>
      </c>
      <c r="I582" s="123"/>
      <c r="J582" s="120"/>
      <c r="K582" s="120"/>
      <c r="L582" s="120"/>
      <c r="M582" s="123"/>
      <c r="N582" s="120"/>
      <c r="O582" s="120"/>
      <c r="P582" s="120"/>
      <c r="Q582" s="120"/>
      <c r="R582" s="592"/>
      <c r="S582" s="123">
        <f t="shared" si="1515"/>
        <v>0</v>
      </c>
      <c r="T582" s="575" t="e">
        <f t="shared" si="1516"/>
        <v>#REF!</v>
      </c>
      <c r="U582" s="33"/>
      <c r="V582" s="120"/>
      <c r="W582" s="123"/>
      <c r="X582" s="120"/>
      <c r="Y582" s="120"/>
      <c r="Z582" s="120"/>
      <c r="AA582" s="120"/>
      <c r="AB582" s="120"/>
      <c r="AC582" s="123" t="e">
        <f t="shared" si="1534"/>
        <v>#REF!</v>
      </c>
      <c r="AD582" s="575" t="e">
        <f t="shared" si="1452"/>
        <v>#REF!</v>
      </c>
      <c r="AE582" s="33"/>
      <c r="AF582" s="622"/>
      <c r="AG582" s="123"/>
      <c r="AH582" s="622"/>
      <c r="AI582" s="120"/>
      <c r="AJ582" s="120"/>
      <c r="AK582" s="123" t="e">
        <f>#REF!</f>
        <v>#REF!</v>
      </c>
      <c r="AL582" s="575" t="e">
        <f t="shared" si="1517"/>
        <v>#REF!</v>
      </c>
      <c r="AM582" s="120"/>
      <c r="AN582" s="120"/>
      <c r="AO582" s="120"/>
      <c r="AP582" s="120"/>
      <c r="AQ582" s="120"/>
      <c r="AR582" s="120"/>
      <c r="AS582" s="120"/>
      <c r="AT582" s="120"/>
      <c r="AU582" s="120" t="e">
        <f t="shared" si="1537"/>
        <v>#REF!</v>
      </c>
      <c r="AV582" s="120" t="e">
        <f t="shared" si="1538"/>
        <v>#REF!</v>
      </c>
      <c r="AW582" s="33"/>
      <c r="AX582" s="33"/>
      <c r="AY582" s="33"/>
      <c r="AZ582" s="120" t="e">
        <f>D582</f>
        <v>#REF!</v>
      </c>
      <c r="BA582" s="102">
        <f t="shared" si="1401"/>
        <v>0</v>
      </c>
      <c r="BB582" s="33"/>
      <c r="BC582" s="33"/>
      <c r="BD582" s="33"/>
      <c r="BE582" s="120">
        <f t="shared" si="1393"/>
        <v>0</v>
      </c>
      <c r="BF582" s="300"/>
      <c r="BG582" s="33"/>
      <c r="BH582" s="120"/>
      <c r="BI582" s="120">
        <f t="shared" si="1539"/>
        <v>0</v>
      </c>
      <c r="BJ582" s="33"/>
      <c r="BK582" s="33"/>
      <c r="BL582" s="33"/>
      <c r="BM582" s="33">
        <f>AX582</f>
        <v>0</v>
      </c>
      <c r="BN582" s="120" t="e">
        <f t="shared" si="1441"/>
        <v>#REF!</v>
      </c>
      <c r="BO582" s="120" t="e">
        <f t="shared" si="1540"/>
        <v>#REF!</v>
      </c>
      <c r="BP582" s="33"/>
      <c r="BQ582" s="33"/>
      <c r="BR582" s="33"/>
      <c r="BS582" s="33" t="e">
        <f>#REF!</f>
        <v>#REF!</v>
      </c>
      <c r="BT582" s="33"/>
      <c r="BU582" s="33">
        <f t="shared" si="1505"/>
        <v>0</v>
      </c>
      <c r="BV582" s="120">
        <f t="shared" si="1541"/>
        <v>0</v>
      </c>
      <c r="BW582" s="33"/>
      <c r="BX582" s="33"/>
      <c r="BY582" s="33"/>
      <c r="BZ582" s="33">
        <f>BE582</f>
        <v>0</v>
      </c>
      <c r="CA582" s="120">
        <f t="shared" si="1525"/>
        <v>0</v>
      </c>
      <c r="CB582" s="247"/>
      <c r="CC582" s="247"/>
      <c r="CD582" s="247"/>
      <c r="CE582" s="120">
        <f t="shared" si="1531"/>
        <v>0</v>
      </c>
      <c r="CF582" s="247"/>
      <c r="CG582" s="247"/>
      <c r="CH582" s="247"/>
      <c r="CI582" s="247">
        <f t="shared" si="1532"/>
        <v>0</v>
      </c>
      <c r="CJ582" s="120"/>
      <c r="CK582" s="120">
        <f t="shared" si="1542"/>
        <v>0</v>
      </c>
      <c r="CL582" s="33"/>
      <c r="CM582" s="33"/>
      <c r="CN582" s="33"/>
      <c r="CO582" s="33">
        <f>CA582</f>
        <v>0</v>
      </c>
    </row>
    <row r="583" spans="2:93" s="56" customFormat="1" ht="131.25" customHeight="1" x14ac:dyDescent="0.2">
      <c r="B583" s="211" t="s">
        <v>34</v>
      </c>
      <c r="C583" s="57" t="s">
        <v>254</v>
      </c>
      <c r="D583" s="123">
        <f t="shared" si="1536"/>
        <v>35676.2673</v>
      </c>
      <c r="E583" s="247"/>
      <c r="F583" s="247"/>
      <c r="G583" s="247"/>
      <c r="H583" s="123">
        <v>35676.2673</v>
      </c>
      <c r="I583" s="123">
        <f>Q583</f>
        <v>0</v>
      </c>
      <c r="J583" s="120"/>
      <c r="K583" s="120"/>
      <c r="L583" s="120"/>
      <c r="M583" s="123"/>
      <c r="N583" s="120"/>
      <c r="O583" s="120"/>
      <c r="P583" s="120"/>
      <c r="Q583" s="120"/>
      <c r="R583" s="592"/>
      <c r="S583" s="123">
        <f t="shared" si="1515"/>
        <v>0</v>
      </c>
      <c r="T583" s="575">
        <f t="shared" si="1516"/>
        <v>0</v>
      </c>
      <c r="U583" s="33"/>
      <c r="V583" s="120"/>
      <c r="W583" s="123"/>
      <c r="X583" s="120"/>
      <c r="Y583" s="120"/>
      <c r="Z583" s="120"/>
      <c r="AA583" s="120"/>
      <c r="AB583" s="120"/>
      <c r="AC583" s="123">
        <f t="shared" si="1534"/>
        <v>35676.2673</v>
      </c>
      <c r="AD583" s="575">
        <f t="shared" si="1452"/>
        <v>1</v>
      </c>
      <c r="AE583" s="33"/>
      <c r="AF583" s="622"/>
      <c r="AG583" s="123"/>
      <c r="AH583" s="622"/>
      <c r="AI583" s="120"/>
      <c r="AJ583" s="120"/>
      <c r="AK583" s="123">
        <v>35676.2673</v>
      </c>
      <c r="AL583" s="575">
        <f t="shared" si="1517"/>
        <v>1</v>
      </c>
      <c r="AM583" s="120"/>
      <c r="AN583" s="120"/>
      <c r="AO583" s="120"/>
      <c r="AP583" s="120"/>
      <c r="AQ583" s="120"/>
      <c r="AR583" s="120"/>
      <c r="AS583" s="120"/>
      <c r="AT583" s="120"/>
      <c r="AU583" s="120">
        <f>AV583-H583</f>
        <v>0</v>
      </c>
      <c r="AV583" s="120">
        <f t="shared" si="1538"/>
        <v>35676.2673</v>
      </c>
      <c r="AW583" s="33"/>
      <c r="AX583" s="33"/>
      <c r="AY583" s="33"/>
      <c r="AZ583" s="120">
        <f>35676.2673</f>
        <v>35676.2673</v>
      </c>
      <c r="BA583" s="102">
        <f t="shared" si="1401"/>
        <v>0</v>
      </c>
      <c r="BB583" s="33"/>
      <c r="BC583" s="33"/>
      <c r="BD583" s="33"/>
      <c r="BE583" s="120">
        <f t="shared" si="1393"/>
        <v>0</v>
      </c>
      <c r="BF583" s="300"/>
      <c r="BG583" s="33"/>
      <c r="BH583" s="120"/>
      <c r="BI583" s="120">
        <f t="shared" si="1539"/>
        <v>0</v>
      </c>
      <c r="BJ583" s="33"/>
      <c r="BK583" s="33"/>
      <c r="BL583" s="33"/>
      <c r="BM583" s="120">
        <v>0</v>
      </c>
      <c r="BN583" s="120">
        <f t="shared" si="1441"/>
        <v>0</v>
      </c>
      <c r="BO583" s="120">
        <f t="shared" si="1540"/>
        <v>0</v>
      </c>
      <c r="BP583" s="33"/>
      <c r="BQ583" s="33"/>
      <c r="BR583" s="33"/>
      <c r="BS583" s="120">
        <v>0</v>
      </c>
      <c r="BT583" s="33"/>
      <c r="BU583" s="120">
        <f t="shared" si="1505"/>
        <v>0</v>
      </c>
      <c r="BV583" s="120">
        <f t="shared" si="1541"/>
        <v>0</v>
      </c>
      <c r="BW583" s="33"/>
      <c r="BX583" s="33"/>
      <c r="BY583" s="33"/>
      <c r="BZ583" s="120">
        <v>0</v>
      </c>
      <c r="CA583" s="120">
        <f t="shared" si="1525"/>
        <v>0</v>
      </c>
      <c r="CB583" s="247"/>
      <c r="CC583" s="247"/>
      <c r="CD583" s="123"/>
      <c r="CE583" s="120">
        <f t="shared" si="1531"/>
        <v>0</v>
      </c>
      <c r="CF583" s="247"/>
      <c r="CG583" s="247"/>
      <c r="CH583" s="247"/>
      <c r="CI583" s="123">
        <f t="shared" si="1532"/>
        <v>0</v>
      </c>
      <c r="CJ583" s="120"/>
      <c r="CK583" s="120">
        <f t="shared" si="1542"/>
        <v>0</v>
      </c>
      <c r="CL583" s="33"/>
      <c r="CM583" s="33"/>
      <c r="CN583" s="33"/>
      <c r="CO583" s="120">
        <v>0</v>
      </c>
    </row>
    <row r="584" spans="2:93" s="56" customFormat="1" ht="131.25" hidden="1" customHeight="1" x14ac:dyDescent="0.2">
      <c r="B584" s="211" t="s">
        <v>8</v>
      </c>
      <c r="C584" s="57" t="s">
        <v>319</v>
      </c>
      <c r="D584" s="123"/>
      <c r="E584" s="247"/>
      <c r="F584" s="247"/>
      <c r="G584" s="247"/>
      <c r="H584" s="123"/>
      <c r="I584" s="123"/>
      <c r="J584" s="120"/>
      <c r="K584" s="120"/>
      <c r="L584" s="120"/>
      <c r="M584" s="123"/>
      <c r="N584" s="120"/>
      <c r="O584" s="120"/>
      <c r="P584" s="120"/>
      <c r="Q584" s="120"/>
      <c r="R584" s="592"/>
      <c r="S584" s="123">
        <f t="shared" si="1515"/>
        <v>0</v>
      </c>
      <c r="T584" s="575" t="e">
        <f t="shared" si="1516"/>
        <v>#DIV/0!</v>
      </c>
      <c r="U584" s="33"/>
      <c r="V584" s="120"/>
      <c r="W584" s="123"/>
      <c r="X584" s="120"/>
      <c r="Y584" s="120"/>
      <c r="Z584" s="120"/>
      <c r="AA584" s="120"/>
      <c r="AB584" s="120"/>
      <c r="AC584" s="123"/>
      <c r="AD584" s="575" t="e">
        <f t="shared" si="1452"/>
        <v>#DIV/0!</v>
      </c>
      <c r="AE584" s="33"/>
      <c r="AF584" s="622"/>
      <c r="AG584" s="123"/>
      <c r="AH584" s="622"/>
      <c r="AI584" s="120"/>
      <c r="AJ584" s="120"/>
      <c r="AK584" s="123"/>
      <c r="AL584" s="575" t="e">
        <f t="shared" si="1517"/>
        <v>#DIV/0!</v>
      </c>
      <c r="AM584" s="120"/>
      <c r="AN584" s="120"/>
      <c r="AO584" s="120"/>
      <c r="AP584" s="120"/>
      <c r="AQ584" s="120"/>
      <c r="AR584" s="120"/>
      <c r="AS584" s="120"/>
      <c r="AT584" s="120"/>
      <c r="AU584" s="120"/>
      <c r="AV584" s="120"/>
      <c r="AW584" s="33"/>
      <c r="AX584" s="33"/>
      <c r="AY584" s="33"/>
      <c r="AZ584" s="120"/>
      <c r="BA584" s="102"/>
      <c r="BB584" s="33"/>
      <c r="BC584" s="33"/>
      <c r="BD584" s="33"/>
      <c r="BE584" s="120"/>
      <c r="BF584" s="300"/>
      <c r="BG584" s="33"/>
      <c r="BH584" s="120"/>
      <c r="BI584" s="120"/>
      <c r="BJ584" s="33"/>
      <c r="BK584" s="33"/>
      <c r="BL584" s="33"/>
      <c r="BM584" s="120"/>
      <c r="BN584" s="120"/>
      <c r="BO584" s="120"/>
      <c r="BP584" s="33"/>
      <c r="BQ584" s="33"/>
      <c r="BR584" s="33"/>
      <c r="BS584" s="120"/>
      <c r="BT584" s="33"/>
      <c r="BU584" s="120"/>
      <c r="BV584" s="120"/>
      <c r="BW584" s="33"/>
      <c r="BX584" s="33"/>
      <c r="BY584" s="33"/>
      <c r="BZ584" s="120"/>
      <c r="CA584" s="120"/>
      <c r="CB584" s="247"/>
      <c r="CC584" s="247"/>
      <c r="CD584" s="123"/>
      <c r="CE584" s="120"/>
      <c r="CF584" s="247"/>
      <c r="CG584" s="247"/>
      <c r="CH584" s="247"/>
      <c r="CI584" s="123"/>
      <c r="CJ584" s="120"/>
      <c r="CK584" s="120"/>
      <c r="CL584" s="33"/>
      <c r="CM584" s="33"/>
      <c r="CN584" s="33"/>
      <c r="CO584" s="120"/>
    </row>
    <row r="585" spans="2:93" s="56" customFormat="1" ht="131.25" hidden="1" customHeight="1" x14ac:dyDescent="0.2">
      <c r="B585" s="211" t="s">
        <v>10</v>
      </c>
      <c r="C585" s="57" t="s">
        <v>302</v>
      </c>
      <c r="D585" s="123"/>
      <c r="E585" s="247"/>
      <c r="F585" s="247"/>
      <c r="G585" s="247"/>
      <c r="H585" s="123"/>
      <c r="I585" s="123"/>
      <c r="J585" s="120"/>
      <c r="K585" s="120"/>
      <c r="L585" s="120"/>
      <c r="M585" s="123"/>
      <c r="N585" s="120"/>
      <c r="O585" s="120"/>
      <c r="P585" s="120"/>
      <c r="Q585" s="120"/>
      <c r="R585" s="592"/>
      <c r="S585" s="123">
        <f t="shared" si="1515"/>
        <v>0</v>
      </c>
      <c r="T585" s="575" t="e">
        <f t="shared" si="1516"/>
        <v>#DIV/0!</v>
      </c>
      <c r="U585" s="33"/>
      <c r="V585" s="120"/>
      <c r="W585" s="123"/>
      <c r="X585" s="120"/>
      <c r="Y585" s="120"/>
      <c r="Z585" s="120"/>
      <c r="AA585" s="120"/>
      <c r="AB585" s="120"/>
      <c r="AC585" s="123"/>
      <c r="AD585" s="575" t="e">
        <f t="shared" si="1452"/>
        <v>#DIV/0!</v>
      </c>
      <c r="AE585" s="33"/>
      <c r="AF585" s="622"/>
      <c r="AG585" s="123"/>
      <c r="AH585" s="622"/>
      <c r="AI585" s="120"/>
      <c r="AJ585" s="120"/>
      <c r="AK585" s="123"/>
      <c r="AL585" s="575" t="e">
        <f t="shared" si="1517"/>
        <v>#DIV/0!</v>
      </c>
      <c r="AM585" s="120"/>
      <c r="AN585" s="120"/>
      <c r="AO585" s="120"/>
      <c r="AP585" s="120"/>
      <c r="AQ585" s="120"/>
      <c r="AR585" s="120"/>
      <c r="AS585" s="120"/>
      <c r="AT585" s="120"/>
      <c r="AU585" s="120"/>
      <c r="AV585" s="120"/>
      <c r="AW585" s="33"/>
      <c r="AX585" s="33"/>
      <c r="AY585" s="33"/>
      <c r="AZ585" s="120"/>
      <c r="BA585" s="102"/>
      <c r="BB585" s="33"/>
      <c r="BC585" s="33"/>
      <c r="BD585" s="33"/>
      <c r="BE585" s="120"/>
      <c r="BF585" s="300"/>
      <c r="BG585" s="33"/>
      <c r="BH585" s="120"/>
      <c r="BI585" s="120"/>
      <c r="BJ585" s="33"/>
      <c r="BK585" s="33"/>
      <c r="BL585" s="33"/>
      <c r="BM585" s="120"/>
      <c r="BN585" s="120"/>
      <c r="BO585" s="120"/>
      <c r="BP585" s="33"/>
      <c r="BQ585" s="33"/>
      <c r="BR585" s="33"/>
      <c r="BS585" s="120"/>
      <c r="BT585" s="33"/>
      <c r="BU585" s="120"/>
      <c r="BV585" s="120"/>
      <c r="BW585" s="33"/>
      <c r="BX585" s="33"/>
      <c r="BY585" s="33"/>
      <c r="BZ585" s="120"/>
      <c r="CA585" s="120"/>
      <c r="CB585" s="247"/>
      <c r="CC585" s="247"/>
      <c r="CD585" s="123"/>
      <c r="CE585" s="120"/>
      <c r="CF585" s="247"/>
      <c r="CG585" s="247"/>
      <c r="CH585" s="247"/>
      <c r="CI585" s="123"/>
      <c r="CJ585" s="120"/>
      <c r="CK585" s="120"/>
      <c r="CL585" s="33"/>
      <c r="CM585" s="33"/>
      <c r="CN585" s="33"/>
      <c r="CO585" s="120"/>
    </row>
    <row r="586" spans="2:93" s="54" customFormat="1" ht="49.5" customHeight="1" x14ac:dyDescent="0.25">
      <c r="B586" s="208" t="s">
        <v>402</v>
      </c>
      <c r="C586" s="143" t="s">
        <v>69</v>
      </c>
      <c r="D586" s="185">
        <f>E586+H586</f>
        <v>30988</v>
      </c>
      <c r="E586" s="35"/>
      <c r="F586" s="35"/>
      <c r="G586" s="35"/>
      <c r="H586" s="185">
        <f>H590</f>
        <v>30988</v>
      </c>
      <c r="I586" s="185">
        <f>Q586</f>
        <v>7979.9469499999996</v>
      </c>
      <c r="J586" s="554"/>
      <c r="K586" s="554"/>
      <c r="L586" s="666"/>
      <c r="M586" s="185"/>
      <c r="N586" s="666"/>
      <c r="O586" s="554"/>
      <c r="P586" s="554"/>
      <c r="Q586" s="554">
        <f>Q590</f>
        <v>7979.9469499999996</v>
      </c>
      <c r="R586" s="575">
        <f>Q586/H586</f>
        <v>0.25751732767522911</v>
      </c>
      <c r="S586" s="185">
        <f t="shared" si="1515"/>
        <v>7979.9469499999996</v>
      </c>
      <c r="T586" s="575">
        <f t="shared" si="1516"/>
        <v>0.25751732767522911</v>
      </c>
      <c r="U586" s="102"/>
      <c r="V586" s="554"/>
      <c r="W586" s="185"/>
      <c r="X586" s="554"/>
      <c r="Y586" s="554"/>
      <c r="Z586" s="554"/>
      <c r="AA586" s="808">
        <f>AA590</f>
        <v>7979.9469499999996</v>
      </c>
      <c r="AB586" s="575">
        <f>AA586/D586</f>
        <v>0.25751732767522911</v>
      </c>
      <c r="AC586" s="185">
        <f>AK586</f>
        <v>30988</v>
      </c>
      <c r="AD586" s="575">
        <f t="shared" si="1452"/>
        <v>1</v>
      </c>
      <c r="AE586" s="102"/>
      <c r="AF586" s="622"/>
      <c r="AG586" s="185"/>
      <c r="AH586" s="622"/>
      <c r="AI586" s="554"/>
      <c r="AJ586" s="554"/>
      <c r="AK586" s="185">
        <f>AK590</f>
        <v>30988</v>
      </c>
      <c r="AL586" s="575">
        <f t="shared" si="1517"/>
        <v>1</v>
      </c>
      <c r="AM586" s="554"/>
      <c r="AN586" s="554"/>
      <c r="AO586" s="554"/>
      <c r="AP586" s="554"/>
      <c r="AQ586" s="554"/>
      <c r="AR586" s="554"/>
      <c r="AS586" s="554"/>
      <c r="AT586" s="554"/>
      <c r="AU586" s="554"/>
      <c r="AV586" s="554">
        <f>AW586+AZ586</f>
        <v>30988</v>
      </c>
      <c r="AW586" s="102"/>
      <c r="AX586" s="102"/>
      <c r="AY586" s="102"/>
      <c r="AZ586" s="486">
        <f>AZ590</f>
        <v>30988</v>
      </c>
      <c r="BA586" s="102">
        <f t="shared" si="1401"/>
        <v>0</v>
      </c>
      <c r="BB586" s="102"/>
      <c r="BC586" s="102"/>
      <c r="BD586" s="102"/>
      <c r="BE586" s="535" t="e">
        <f t="shared" si="1393"/>
        <v>#REF!</v>
      </c>
      <c r="BF586" s="300"/>
      <c r="BG586" s="102"/>
      <c r="BH586" s="436" t="e">
        <f>BH590+BH591+BH592</f>
        <v>#REF!</v>
      </c>
      <c r="BI586" s="495">
        <f>BJ586+BM586</f>
        <v>0</v>
      </c>
      <c r="BJ586" s="102"/>
      <c r="BK586" s="102"/>
      <c r="BL586" s="102"/>
      <c r="BM586" s="486">
        <f>BM590+BM591+BM592</f>
        <v>0</v>
      </c>
      <c r="BN586" s="436">
        <f t="shared" si="1441"/>
        <v>0</v>
      </c>
      <c r="BO586" s="495">
        <f>BO590</f>
        <v>0</v>
      </c>
      <c r="BP586" s="102"/>
      <c r="BQ586" s="102"/>
      <c r="BR586" s="102"/>
      <c r="BS586" s="486">
        <f>BS590</f>
        <v>0</v>
      </c>
      <c r="BT586" s="102"/>
      <c r="BU586" s="436">
        <f t="shared" si="1505"/>
        <v>0</v>
      </c>
      <c r="BV586" s="495" t="e">
        <f>BW586+BZ586</f>
        <v>#REF!</v>
      </c>
      <c r="BW586" s="102"/>
      <c r="BX586" s="102"/>
      <c r="BY586" s="102"/>
      <c r="BZ586" s="436" t="e">
        <f>BZ590+BZ591+BZ592</f>
        <v>#REF!</v>
      </c>
      <c r="CA586" s="340">
        <f t="shared" ref="CA586:CA605" si="1543">CB586+CC586+CD586</f>
        <v>0</v>
      </c>
      <c r="CB586" s="35"/>
      <c r="CC586" s="35"/>
      <c r="CD586" s="185"/>
      <c r="CE586" s="340">
        <v>0</v>
      </c>
      <c r="CF586" s="35"/>
      <c r="CG586" s="35"/>
      <c r="CH586" s="35"/>
      <c r="CI586" s="185">
        <v>0</v>
      </c>
      <c r="CJ586" s="486"/>
      <c r="CK586" s="495">
        <f>CL586+CO586</f>
        <v>0</v>
      </c>
      <c r="CL586" s="102"/>
      <c r="CM586" s="102"/>
      <c r="CN586" s="102"/>
      <c r="CO586" s="486">
        <f>CO590+CO591+CO592</f>
        <v>0</v>
      </c>
    </row>
    <row r="587" spans="2:93" s="56" customFormat="1" ht="91.5" hidden="1" customHeight="1" x14ac:dyDescent="0.2">
      <c r="B587" s="211" t="s">
        <v>34</v>
      </c>
      <c r="C587" s="142" t="s">
        <v>70</v>
      </c>
      <c r="D587" s="123" t="e">
        <f>E587+H587</f>
        <v>#REF!</v>
      </c>
      <c r="E587" s="247"/>
      <c r="F587" s="247"/>
      <c r="G587" s="247"/>
      <c r="H587" s="247" t="e">
        <f>#REF!</f>
        <v>#REF!</v>
      </c>
      <c r="I587" s="123"/>
      <c r="J587" s="33"/>
      <c r="K587" s="33"/>
      <c r="L587" s="33"/>
      <c r="M587" s="123"/>
      <c r="N587" s="33"/>
      <c r="O587" s="33"/>
      <c r="P587" s="33"/>
      <c r="Q587" s="33" t="e">
        <f>#REF!</f>
        <v>#REF!</v>
      </c>
      <c r="R587" s="806"/>
      <c r="S587" s="123" t="e">
        <f t="shared" si="1515"/>
        <v>#REF!</v>
      </c>
      <c r="T587" s="575" t="e">
        <f t="shared" si="1516"/>
        <v>#REF!</v>
      </c>
      <c r="U587" s="33"/>
      <c r="V587" s="33"/>
      <c r="W587" s="123"/>
      <c r="X587" s="33"/>
      <c r="Y587" s="33"/>
      <c r="Z587" s="33"/>
      <c r="AA587" s="33" t="e">
        <f>#REF!</f>
        <v>#REF!</v>
      </c>
      <c r="AB587" s="806"/>
      <c r="AC587" s="123"/>
      <c r="AD587" s="575" t="e">
        <f t="shared" si="1452"/>
        <v>#REF!</v>
      </c>
      <c r="AE587" s="33"/>
      <c r="AF587" s="622"/>
      <c r="AG587" s="123"/>
      <c r="AH587" s="622"/>
      <c r="AI587" s="33"/>
      <c r="AJ587" s="33"/>
      <c r="AK587" s="123" t="e">
        <f>#REF!</f>
        <v>#REF!</v>
      </c>
      <c r="AL587" s="575" t="e">
        <f t="shared" si="1517"/>
        <v>#REF!</v>
      </c>
      <c r="AM587" s="33"/>
      <c r="AN587" s="33"/>
      <c r="AO587" s="33"/>
      <c r="AP587" s="33"/>
      <c r="AQ587" s="33"/>
      <c r="AR587" s="33"/>
      <c r="AS587" s="33"/>
      <c r="AT587" s="33"/>
      <c r="AU587" s="120"/>
      <c r="AV587" s="120">
        <f>AW587+AZ587</f>
        <v>0</v>
      </c>
      <c r="AW587" s="33"/>
      <c r="AX587" s="33"/>
      <c r="AY587" s="33"/>
      <c r="AZ587" s="33">
        <f>E587</f>
        <v>0</v>
      </c>
      <c r="BA587" s="102">
        <f t="shared" si="1401"/>
        <v>0</v>
      </c>
      <c r="BB587" s="33"/>
      <c r="BC587" s="33"/>
      <c r="BD587" s="33"/>
      <c r="BE587" s="33">
        <f t="shared" si="1393"/>
        <v>0</v>
      </c>
      <c r="BF587" s="300"/>
      <c r="BG587" s="33"/>
      <c r="BH587" s="33"/>
      <c r="BI587" s="120">
        <f>BJ587+BM587</f>
        <v>0</v>
      </c>
      <c r="BJ587" s="33"/>
      <c r="BK587" s="33"/>
      <c r="BL587" s="33"/>
      <c r="BM587" s="33">
        <f>AY587</f>
        <v>0</v>
      </c>
      <c r="BN587" s="120" t="e">
        <f t="shared" si="1441"/>
        <v>#REF!</v>
      </c>
      <c r="BO587" s="120" t="e">
        <f>BP587+BS587</f>
        <v>#REF!</v>
      </c>
      <c r="BP587" s="33"/>
      <c r="BQ587" s="33"/>
      <c r="BR587" s="33"/>
      <c r="BS587" s="33" t="e">
        <f>#REF!</f>
        <v>#REF!</v>
      </c>
      <c r="BT587" s="33"/>
      <c r="BU587" s="33">
        <f t="shared" si="1505"/>
        <v>0</v>
      </c>
      <c r="BV587" s="120">
        <f>BW587+BZ587</f>
        <v>0</v>
      </c>
      <c r="BW587" s="33"/>
      <c r="BX587" s="33"/>
      <c r="BY587" s="33"/>
      <c r="BZ587" s="33">
        <f>BF587</f>
        <v>0</v>
      </c>
      <c r="CA587" s="120">
        <f t="shared" si="1543"/>
        <v>0</v>
      </c>
      <c r="CB587" s="247"/>
      <c r="CC587" s="247"/>
      <c r="CD587" s="247"/>
      <c r="CE587" s="120">
        <f t="shared" ref="CE587:CE605" si="1544">CF587+CH587+CI587</f>
        <v>0</v>
      </c>
      <c r="CF587" s="247"/>
      <c r="CG587" s="247"/>
      <c r="CH587" s="247"/>
      <c r="CI587" s="247">
        <f t="shared" ref="CI587:CI625" si="1545">BZ587</f>
        <v>0</v>
      </c>
      <c r="CJ587" s="120"/>
      <c r="CK587" s="120">
        <f>CL587+CO587</f>
        <v>0</v>
      </c>
      <c r="CL587" s="33"/>
      <c r="CM587" s="33"/>
      <c r="CN587" s="33"/>
      <c r="CO587" s="33">
        <f>CB587</f>
        <v>0</v>
      </c>
    </row>
    <row r="588" spans="2:93" s="56" customFormat="1" ht="102.75" hidden="1" customHeight="1" x14ac:dyDescent="0.2">
      <c r="B588" s="211" t="s">
        <v>62</v>
      </c>
      <c r="C588" s="142" t="s">
        <v>71</v>
      </c>
      <c r="D588" s="123" t="e">
        <f>E588+H588</f>
        <v>#REF!</v>
      </c>
      <c r="E588" s="247"/>
      <c r="F588" s="247"/>
      <c r="G588" s="247"/>
      <c r="H588" s="247" t="e">
        <f>#REF!</f>
        <v>#REF!</v>
      </c>
      <c r="I588" s="123"/>
      <c r="J588" s="33"/>
      <c r="K588" s="33"/>
      <c r="L588" s="33"/>
      <c r="M588" s="123"/>
      <c r="N588" s="33"/>
      <c r="O588" s="33"/>
      <c r="P588" s="33"/>
      <c r="Q588" s="33" t="e">
        <f>#REF!</f>
        <v>#REF!</v>
      </c>
      <c r="R588" s="806"/>
      <c r="S588" s="123" t="e">
        <f t="shared" si="1515"/>
        <v>#REF!</v>
      </c>
      <c r="T588" s="575" t="e">
        <f t="shared" si="1516"/>
        <v>#REF!</v>
      </c>
      <c r="U588" s="33"/>
      <c r="V588" s="33"/>
      <c r="W588" s="123"/>
      <c r="X588" s="33"/>
      <c r="Y588" s="33"/>
      <c r="Z588" s="33"/>
      <c r="AA588" s="33" t="e">
        <f>#REF!</f>
        <v>#REF!</v>
      </c>
      <c r="AB588" s="806"/>
      <c r="AC588" s="123"/>
      <c r="AD588" s="575" t="e">
        <f t="shared" si="1452"/>
        <v>#REF!</v>
      </c>
      <c r="AE588" s="33"/>
      <c r="AF588" s="622"/>
      <c r="AG588" s="123"/>
      <c r="AH588" s="622"/>
      <c r="AI588" s="33"/>
      <c r="AJ588" s="33"/>
      <c r="AK588" s="123" t="e">
        <f>#REF!</f>
        <v>#REF!</v>
      </c>
      <c r="AL588" s="575" t="e">
        <f t="shared" si="1517"/>
        <v>#REF!</v>
      </c>
      <c r="AM588" s="33"/>
      <c r="AN588" s="33"/>
      <c r="AO588" s="33"/>
      <c r="AP588" s="33"/>
      <c r="AQ588" s="33"/>
      <c r="AR588" s="33"/>
      <c r="AS588" s="33"/>
      <c r="AT588" s="33"/>
      <c r="AU588" s="120"/>
      <c r="AV588" s="120">
        <f>AW588+AZ588</f>
        <v>0</v>
      </c>
      <c r="AW588" s="33"/>
      <c r="AX588" s="33"/>
      <c r="AY588" s="33"/>
      <c r="AZ588" s="33">
        <f>E588</f>
        <v>0</v>
      </c>
      <c r="BA588" s="102">
        <f t="shared" si="1401"/>
        <v>0</v>
      </c>
      <c r="BB588" s="33"/>
      <c r="BC588" s="33"/>
      <c r="BD588" s="33"/>
      <c r="BE588" s="33">
        <f t="shared" si="1393"/>
        <v>0</v>
      </c>
      <c r="BF588" s="300"/>
      <c r="BG588" s="33"/>
      <c r="BH588" s="33"/>
      <c r="BI588" s="120">
        <f>BJ588+BM588</f>
        <v>0</v>
      </c>
      <c r="BJ588" s="33"/>
      <c r="BK588" s="33"/>
      <c r="BL588" s="33"/>
      <c r="BM588" s="33">
        <f>AY588</f>
        <v>0</v>
      </c>
      <c r="BN588" s="120" t="e">
        <f t="shared" si="1441"/>
        <v>#REF!</v>
      </c>
      <c r="BO588" s="120" t="e">
        <f>BP588+BS588</f>
        <v>#REF!</v>
      </c>
      <c r="BP588" s="33"/>
      <c r="BQ588" s="33"/>
      <c r="BR588" s="33"/>
      <c r="BS588" s="33" t="e">
        <f>#REF!</f>
        <v>#REF!</v>
      </c>
      <c r="BT588" s="33"/>
      <c r="BU588" s="33">
        <f t="shared" si="1505"/>
        <v>0</v>
      </c>
      <c r="BV588" s="120">
        <f>BW588+BZ588</f>
        <v>0</v>
      </c>
      <c r="BW588" s="33"/>
      <c r="BX588" s="33"/>
      <c r="BY588" s="33"/>
      <c r="BZ588" s="33">
        <f>BF588</f>
        <v>0</v>
      </c>
      <c r="CA588" s="120">
        <f t="shared" si="1543"/>
        <v>0</v>
      </c>
      <c r="CB588" s="247"/>
      <c r="CC588" s="247"/>
      <c r="CD588" s="247"/>
      <c r="CE588" s="120">
        <f t="shared" si="1544"/>
        <v>0</v>
      </c>
      <c r="CF588" s="247"/>
      <c r="CG588" s="247"/>
      <c r="CH588" s="247"/>
      <c r="CI588" s="247">
        <f t="shared" si="1545"/>
        <v>0</v>
      </c>
      <c r="CJ588" s="120"/>
      <c r="CK588" s="120">
        <f>CL588+CO588</f>
        <v>0</v>
      </c>
      <c r="CL588" s="33"/>
      <c r="CM588" s="33"/>
      <c r="CN588" s="33"/>
      <c r="CO588" s="33">
        <f>CB588</f>
        <v>0</v>
      </c>
    </row>
    <row r="589" spans="2:93" s="56" customFormat="1" ht="76.5" hidden="1" customHeight="1" x14ac:dyDescent="0.2">
      <c r="B589" s="211" t="s">
        <v>7</v>
      </c>
      <c r="C589" s="142" t="s">
        <v>72</v>
      </c>
      <c r="D589" s="123"/>
      <c r="E589" s="247"/>
      <c r="F589" s="247"/>
      <c r="G589" s="247"/>
      <c r="H589" s="247"/>
      <c r="I589" s="123"/>
      <c r="J589" s="33"/>
      <c r="K589" s="33"/>
      <c r="L589" s="33"/>
      <c r="M589" s="123"/>
      <c r="N589" s="33"/>
      <c r="O589" s="33"/>
      <c r="P589" s="33"/>
      <c r="Q589" s="33"/>
      <c r="R589" s="806"/>
      <c r="S589" s="123">
        <f t="shared" si="1515"/>
        <v>0</v>
      </c>
      <c r="T589" s="575" t="e">
        <f t="shared" si="1516"/>
        <v>#DIV/0!</v>
      </c>
      <c r="U589" s="33"/>
      <c r="V589" s="33"/>
      <c r="W589" s="123"/>
      <c r="X589" s="33"/>
      <c r="Y589" s="33"/>
      <c r="Z589" s="33"/>
      <c r="AA589" s="33"/>
      <c r="AB589" s="806"/>
      <c r="AC589" s="123"/>
      <c r="AD589" s="575" t="e">
        <f t="shared" si="1452"/>
        <v>#DIV/0!</v>
      </c>
      <c r="AE589" s="33"/>
      <c r="AF589" s="622"/>
      <c r="AG589" s="123"/>
      <c r="AH589" s="622"/>
      <c r="AI589" s="33"/>
      <c r="AJ589" s="33"/>
      <c r="AK589" s="123"/>
      <c r="AL589" s="575" t="e">
        <f t="shared" si="1517"/>
        <v>#DIV/0!</v>
      </c>
      <c r="AM589" s="33"/>
      <c r="AN589" s="33"/>
      <c r="AO589" s="33"/>
      <c r="AP589" s="33"/>
      <c r="AQ589" s="33"/>
      <c r="AR589" s="33"/>
      <c r="AS589" s="33"/>
      <c r="AT589" s="33"/>
      <c r="AU589" s="120"/>
      <c r="AV589" s="120"/>
      <c r="AW589" s="33"/>
      <c r="AX589" s="33"/>
      <c r="AY589" s="33"/>
      <c r="AZ589" s="33"/>
      <c r="BA589" s="102">
        <f t="shared" si="1401"/>
        <v>0</v>
      </c>
      <c r="BB589" s="33"/>
      <c r="BC589" s="33"/>
      <c r="BD589" s="33"/>
      <c r="BE589" s="33">
        <f t="shared" si="1393"/>
        <v>0</v>
      </c>
      <c r="BF589" s="300"/>
      <c r="BG589" s="33"/>
      <c r="BH589" s="33"/>
      <c r="BI589" s="120"/>
      <c r="BJ589" s="33"/>
      <c r="BK589" s="33"/>
      <c r="BL589" s="33"/>
      <c r="BM589" s="33"/>
      <c r="BN589" s="120">
        <f t="shared" si="1441"/>
        <v>0</v>
      </c>
      <c r="BO589" s="120"/>
      <c r="BP589" s="33"/>
      <c r="BQ589" s="33"/>
      <c r="BR589" s="33"/>
      <c r="BS589" s="33"/>
      <c r="BT589" s="33"/>
      <c r="BU589" s="33">
        <f t="shared" si="1505"/>
        <v>0</v>
      </c>
      <c r="BV589" s="120"/>
      <c r="BW589" s="33"/>
      <c r="BX589" s="33"/>
      <c r="BY589" s="33"/>
      <c r="BZ589" s="33"/>
      <c r="CA589" s="120">
        <f t="shared" si="1543"/>
        <v>0</v>
      </c>
      <c r="CB589" s="247"/>
      <c r="CC589" s="247"/>
      <c r="CD589" s="247"/>
      <c r="CE589" s="120">
        <f t="shared" si="1544"/>
        <v>0</v>
      </c>
      <c r="CF589" s="247"/>
      <c r="CG589" s="247"/>
      <c r="CH589" s="247"/>
      <c r="CI589" s="247">
        <f t="shared" si="1545"/>
        <v>0</v>
      </c>
      <c r="CJ589" s="120"/>
      <c r="CK589" s="120"/>
      <c r="CL589" s="33"/>
      <c r="CM589" s="33"/>
      <c r="CN589" s="33"/>
      <c r="CO589" s="33"/>
    </row>
    <row r="590" spans="2:93" s="56" customFormat="1" ht="106.5" customHeight="1" x14ac:dyDescent="0.2">
      <c r="B590" s="211" t="s">
        <v>34</v>
      </c>
      <c r="C590" s="57" t="s">
        <v>368</v>
      </c>
      <c r="D590" s="123">
        <f>E590+H590</f>
        <v>30988</v>
      </c>
      <c r="E590" s="247"/>
      <c r="F590" s="247"/>
      <c r="G590" s="247"/>
      <c r="H590" s="123">
        <v>30988</v>
      </c>
      <c r="I590" s="123">
        <f>Q590</f>
        <v>7979.9469499999996</v>
      </c>
      <c r="J590" s="120"/>
      <c r="K590" s="120"/>
      <c r="L590" s="120"/>
      <c r="M590" s="123"/>
      <c r="N590" s="120"/>
      <c r="O590" s="120"/>
      <c r="P590" s="120"/>
      <c r="Q590" s="120">
        <v>7979.9469499999996</v>
      </c>
      <c r="R590" s="592">
        <f>Q590/H590</f>
        <v>0.25751732767522911</v>
      </c>
      <c r="S590" s="123">
        <f t="shared" si="1515"/>
        <v>7979.9469499999996</v>
      </c>
      <c r="T590" s="575">
        <f t="shared" si="1516"/>
        <v>0.25751732767522911</v>
      </c>
      <c r="U590" s="33"/>
      <c r="V590" s="120"/>
      <c r="W590" s="123"/>
      <c r="X590" s="120"/>
      <c r="Y590" s="120"/>
      <c r="Z590" s="120"/>
      <c r="AA590" s="120">
        <v>7979.9469499999996</v>
      </c>
      <c r="AB590" s="592">
        <f>AA590/H590</f>
        <v>0.25751732767522911</v>
      </c>
      <c r="AC590" s="123">
        <f>AK590</f>
        <v>30988</v>
      </c>
      <c r="AD590" s="575">
        <f t="shared" ref="AD590:AD598" si="1546">AC590/D590</f>
        <v>1</v>
      </c>
      <c r="AE590" s="33"/>
      <c r="AF590" s="622"/>
      <c r="AG590" s="123"/>
      <c r="AH590" s="622"/>
      <c r="AI590" s="120"/>
      <c r="AJ590" s="120"/>
      <c r="AK590" s="123">
        <v>30988</v>
      </c>
      <c r="AL590" s="575">
        <f t="shared" si="1517"/>
        <v>1</v>
      </c>
      <c r="AM590" s="120"/>
      <c r="AN590" s="120"/>
      <c r="AO590" s="120"/>
      <c r="AP590" s="120"/>
      <c r="AQ590" s="120"/>
      <c r="AR590" s="120"/>
      <c r="AS590" s="120"/>
      <c r="AT590" s="120"/>
      <c r="AU590" s="120"/>
      <c r="AV590" s="120">
        <f>AW590+AZ590</f>
        <v>30988</v>
      </c>
      <c r="AW590" s="33"/>
      <c r="AX590" s="33"/>
      <c r="AY590" s="33"/>
      <c r="AZ590" s="120">
        <v>30988</v>
      </c>
      <c r="BA590" s="102">
        <f t="shared" si="1401"/>
        <v>0</v>
      </c>
      <c r="BB590" s="33"/>
      <c r="BC590" s="33"/>
      <c r="BD590" s="33"/>
      <c r="BE590" s="120">
        <f t="shared" ref="BE590:BE625" si="1547">BF590+BG590+BH590</f>
        <v>30988</v>
      </c>
      <c r="BF590" s="300"/>
      <c r="BG590" s="33"/>
      <c r="BH590" s="120">
        <f>H590</f>
        <v>30988</v>
      </c>
      <c r="BI590" s="120">
        <f>BJ590+BM590</f>
        <v>0</v>
      </c>
      <c r="BJ590" s="33"/>
      <c r="BK590" s="33"/>
      <c r="BL590" s="33"/>
      <c r="BM590" s="33">
        <v>0</v>
      </c>
      <c r="BN590" s="120">
        <f t="shared" si="1441"/>
        <v>0</v>
      </c>
      <c r="BO590" s="120">
        <f>BP590+BS590</f>
        <v>0</v>
      </c>
      <c r="BP590" s="33"/>
      <c r="BQ590" s="33"/>
      <c r="BR590" s="33"/>
      <c r="BS590" s="33">
        <v>0</v>
      </c>
      <c r="BT590" s="33"/>
      <c r="BU590" s="33">
        <f t="shared" si="1505"/>
        <v>0</v>
      </c>
      <c r="BV590" s="120">
        <f>BW590+BZ590</f>
        <v>0</v>
      </c>
      <c r="BW590" s="33"/>
      <c r="BX590" s="33"/>
      <c r="BY590" s="33"/>
      <c r="BZ590" s="33">
        <v>0</v>
      </c>
      <c r="CA590" s="120">
        <f t="shared" si="1543"/>
        <v>0</v>
      </c>
      <c r="CB590" s="247"/>
      <c r="CC590" s="247"/>
      <c r="CD590" s="247"/>
      <c r="CE590" s="120">
        <f t="shared" si="1544"/>
        <v>0</v>
      </c>
      <c r="CF590" s="247"/>
      <c r="CG590" s="247"/>
      <c r="CH590" s="247"/>
      <c r="CI590" s="247">
        <f t="shared" si="1545"/>
        <v>0</v>
      </c>
      <c r="CJ590" s="120"/>
      <c r="CK590" s="120">
        <f>CL590+CO590</f>
        <v>0</v>
      </c>
      <c r="CL590" s="33"/>
      <c r="CM590" s="33"/>
      <c r="CN590" s="33"/>
      <c r="CO590" s="33">
        <v>0</v>
      </c>
    </row>
    <row r="591" spans="2:93" s="56" customFormat="1" ht="144.75" hidden="1" customHeight="1" x14ac:dyDescent="0.2">
      <c r="B591" s="211" t="s">
        <v>62</v>
      </c>
      <c r="C591" s="57" t="s">
        <v>213</v>
      </c>
      <c r="D591" s="123">
        <f>E591+H591</f>
        <v>0</v>
      </c>
      <c r="E591" s="247"/>
      <c r="F591" s="247"/>
      <c r="G591" s="247"/>
      <c r="H591" s="247">
        <v>0</v>
      </c>
      <c r="I591" s="123"/>
      <c r="J591" s="33"/>
      <c r="K591" s="33"/>
      <c r="L591" s="33"/>
      <c r="M591" s="123"/>
      <c r="N591" s="33"/>
      <c r="O591" s="33"/>
      <c r="P591" s="33"/>
      <c r="Q591" s="33">
        <v>0</v>
      </c>
      <c r="R591" s="33"/>
      <c r="S591" s="123">
        <f t="shared" si="1515"/>
        <v>0</v>
      </c>
      <c r="T591" s="575" t="e">
        <f t="shared" si="1516"/>
        <v>#DIV/0!</v>
      </c>
      <c r="U591" s="33"/>
      <c r="V591" s="33"/>
      <c r="W591" s="123"/>
      <c r="X591" s="33"/>
      <c r="Y591" s="33"/>
      <c r="Z591" s="33"/>
      <c r="AA591" s="33"/>
      <c r="AB591" s="33"/>
      <c r="AC591" s="123"/>
      <c r="AD591" s="575" t="e">
        <f t="shared" si="1546"/>
        <v>#DIV/0!</v>
      </c>
      <c r="AE591" s="33"/>
      <c r="AF591" s="622"/>
      <c r="AG591" s="123"/>
      <c r="AH591" s="622"/>
      <c r="AI591" s="33"/>
      <c r="AJ591" s="33"/>
      <c r="AK591" s="123">
        <v>0</v>
      </c>
      <c r="AL591" s="575" t="e">
        <f t="shared" si="1517"/>
        <v>#DIV/0!</v>
      </c>
      <c r="AM591" s="33"/>
      <c r="AN591" s="33"/>
      <c r="AO591" s="33"/>
      <c r="AP591" s="33"/>
      <c r="AQ591" s="33"/>
      <c r="AR591" s="33"/>
      <c r="AS591" s="33"/>
      <c r="AT591" s="33"/>
      <c r="AU591" s="120"/>
      <c r="AV591" s="120">
        <f>AW591+AZ591</f>
        <v>0</v>
      </c>
      <c r="AW591" s="33"/>
      <c r="AX591" s="33"/>
      <c r="AY591" s="33"/>
      <c r="AZ591" s="33">
        <v>0</v>
      </c>
      <c r="BA591" s="102">
        <f t="shared" ref="BA591:BA625" si="1548">BB591+BC591+BD591</f>
        <v>0</v>
      </c>
      <c r="BB591" s="33"/>
      <c r="BC591" s="33"/>
      <c r="BD591" s="33"/>
      <c r="BE591" s="120">
        <f t="shared" si="1547"/>
        <v>0</v>
      </c>
      <c r="BF591" s="300"/>
      <c r="BG591" s="33"/>
      <c r="BH591" s="120">
        <f>H591</f>
        <v>0</v>
      </c>
      <c r="BI591" s="120">
        <f>BJ591+BM591</f>
        <v>0</v>
      </c>
      <c r="BJ591" s="33"/>
      <c r="BK591" s="33"/>
      <c r="BL591" s="33"/>
      <c r="BM591" s="33">
        <v>0</v>
      </c>
      <c r="BN591" s="120">
        <f t="shared" ref="BN591:BN605" si="1549">BO591+BP591+BQ591</f>
        <v>0</v>
      </c>
      <c r="BO591" s="120">
        <f>BP591+BS591</f>
        <v>0</v>
      </c>
      <c r="BP591" s="33"/>
      <c r="BQ591" s="33"/>
      <c r="BR591" s="33"/>
      <c r="BS591" s="33">
        <v>0</v>
      </c>
      <c r="BT591" s="33"/>
      <c r="BU591" s="33">
        <f t="shared" si="1505"/>
        <v>0</v>
      </c>
      <c r="BV591" s="120">
        <f>BW591+BZ591</f>
        <v>0</v>
      </c>
      <c r="BW591" s="33"/>
      <c r="BX591" s="33"/>
      <c r="BY591" s="33"/>
      <c r="BZ591" s="33">
        <v>0</v>
      </c>
      <c r="CA591" s="120">
        <f t="shared" si="1543"/>
        <v>0</v>
      </c>
      <c r="CB591" s="247"/>
      <c r="CC591" s="247"/>
      <c r="CD591" s="247"/>
      <c r="CE591" s="120">
        <f t="shared" si="1544"/>
        <v>0</v>
      </c>
      <c r="CF591" s="247"/>
      <c r="CG591" s="247"/>
      <c r="CH591" s="247"/>
      <c r="CI591" s="247">
        <f t="shared" si="1545"/>
        <v>0</v>
      </c>
      <c r="CJ591" s="120"/>
      <c r="CK591" s="120">
        <f>CL591+CO591</f>
        <v>0</v>
      </c>
      <c r="CL591" s="33"/>
      <c r="CM591" s="33"/>
      <c r="CN591" s="33"/>
      <c r="CO591" s="33">
        <v>0</v>
      </c>
    </row>
    <row r="592" spans="2:93" s="56" customFormat="1" ht="186.75" hidden="1" customHeight="1" x14ac:dyDescent="0.2">
      <c r="B592" s="211" t="s">
        <v>7</v>
      </c>
      <c r="C592" s="57" t="s">
        <v>245</v>
      </c>
      <c r="D592" s="123" t="e">
        <f>E592+H592</f>
        <v>#REF!</v>
      </c>
      <c r="E592" s="247"/>
      <c r="F592" s="247"/>
      <c r="G592" s="247"/>
      <c r="H592" s="247" t="e">
        <f>#REF!</f>
        <v>#REF!</v>
      </c>
      <c r="I592" s="123"/>
      <c r="J592" s="33"/>
      <c r="K592" s="33"/>
      <c r="L592" s="33"/>
      <c r="M592" s="123"/>
      <c r="N592" s="33"/>
      <c r="O592" s="33"/>
      <c r="P592" s="33"/>
      <c r="Q592" s="33" t="e">
        <f>#REF!</f>
        <v>#REF!</v>
      </c>
      <c r="R592" s="33"/>
      <c r="S592" s="123">
        <f t="shared" si="1515"/>
        <v>0</v>
      </c>
      <c r="T592" s="575" t="e">
        <f t="shared" si="1516"/>
        <v>#REF!</v>
      </c>
      <c r="U592" s="33"/>
      <c r="V592" s="33"/>
      <c r="W592" s="123"/>
      <c r="X592" s="33"/>
      <c r="Y592" s="33"/>
      <c r="Z592" s="33"/>
      <c r="AA592" s="33"/>
      <c r="AB592" s="33"/>
      <c r="AC592" s="123"/>
      <c r="AD592" s="575" t="e">
        <f t="shared" si="1546"/>
        <v>#REF!</v>
      </c>
      <c r="AE592" s="33"/>
      <c r="AF592" s="622"/>
      <c r="AG592" s="123"/>
      <c r="AH592" s="622"/>
      <c r="AI592" s="33"/>
      <c r="AJ592" s="33"/>
      <c r="AK592" s="123" t="e">
        <f>#REF!</f>
        <v>#REF!</v>
      </c>
      <c r="AL592" s="575" t="e">
        <f t="shared" si="1517"/>
        <v>#REF!</v>
      </c>
      <c r="AM592" s="33"/>
      <c r="AN592" s="33"/>
      <c r="AO592" s="33"/>
      <c r="AP592" s="33"/>
      <c r="AQ592" s="33"/>
      <c r="AR592" s="33"/>
      <c r="AS592" s="33"/>
      <c r="AT592" s="33"/>
      <c r="AU592" s="120"/>
      <c r="AV592" s="120" t="e">
        <f>AW592+AZ592</f>
        <v>#REF!</v>
      </c>
      <c r="AW592" s="33"/>
      <c r="AX592" s="33"/>
      <c r="AY592" s="33"/>
      <c r="AZ592" s="33" t="e">
        <f>D592</f>
        <v>#REF!</v>
      </c>
      <c r="BA592" s="102">
        <f t="shared" si="1548"/>
        <v>0</v>
      </c>
      <c r="BB592" s="33"/>
      <c r="BC592" s="33"/>
      <c r="BD592" s="33"/>
      <c r="BE592" s="120" t="e">
        <f t="shared" si="1547"/>
        <v>#REF!</v>
      </c>
      <c r="BF592" s="300"/>
      <c r="BG592" s="33"/>
      <c r="BH592" s="120" t="e">
        <f>H592</f>
        <v>#REF!</v>
      </c>
      <c r="BI592" s="120">
        <f>BJ592+BM592</f>
        <v>0</v>
      </c>
      <c r="BJ592" s="33"/>
      <c r="BK592" s="33"/>
      <c r="BL592" s="33"/>
      <c r="BM592" s="33">
        <f>AX592</f>
        <v>0</v>
      </c>
      <c r="BN592" s="120" t="e">
        <f t="shared" si="1549"/>
        <v>#REF!</v>
      </c>
      <c r="BO592" s="120" t="e">
        <f>BP592+BS592</f>
        <v>#REF!</v>
      </c>
      <c r="BP592" s="33"/>
      <c r="BQ592" s="33"/>
      <c r="BR592" s="33"/>
      <c r="BS592" s="33" t="e">
        <f>#REF!</f>
        <v>#REF!</v>
      </c>
      <c r="BT592" s="33"/>
      <c r="BU592" s="33">
        <f t="shared" si="1505"/>
        <v>0</v>
      </c>
      <c r="BV592" s="120" t="e">
        <f>BW592+BZ592</f>
        <v>#REF!</v>
      </c>
      <c r="BW592" s="33"/>
      <c r="BX592" s="33"/>
      <c r="BY592" s="33"/>
      <c r="BZ592" s="33" t="e">
        <f>BE592</f>
        <v>#REF!</v>
      </c>
      <c r="CA592" s="120">
        <f t="shared" si="1543"/>
        <v>0</v>
      </c>
      <c r="CB592" s="247"/>
      <c r="CC592" s="247"/>
      <c r="CD592" s="247"/>
      <c r="CE592" s="120" t="e">
        <f t="shared" si="1544"/>
        <v>#REF!</v>
      </c>
      <c r="CF592" s="247"/>
      <c r="CG592" s="247"/>
      <c r="CH592" s="247"/>
      <c r="CI592" s="247" t="e">
        <f t="shared" si="1545"/>
        <v>#REF!</v>
      </c>
      <c r="CJ592" s="120"/>
      <c r="CK592" s="120">
        <f>CL592+CO592</f>
        <v>0</v>
      </c>
      <c r="CL592" s="33"/>
      <c r="CM592" s="33"/>
      <c r="CN592" s="33"/>
      <c r="CO592" s="33">
        <f>CA592</f>
        <v>0</v>
      </c>
    </row>
    <row r="593" spans="2:93" s="54" customFormat="1" ht="63" hidden="1" customHeight="1" x14ac:dyDescent="0.25">
      <c r="B593" s="208" t="s">
        <v>234</v>
      </c>
      <c r="C593" s="143" t="s">
        <v>74</v>
      </c>
      <c r="D593" s="185">
        <f>E593+H593</f>
        <v>0</v>
      </c>
      <c r="E593" s="35"/>
      <c r="F593" s="35"/>
      <c r="G593" s="35"/>
      <c r="H593" s="35">
        <f>H594</f>
        <v>0</v>
      </c>
      <c r="I593" s="185"/>
      <c r="J593" s="102"/>
      <c r="K593" s="102"/>
      <c r="L593" s="102"/>
      <c r="M593" s="185"/>
      <c r="N593" s="102"/>
      <c r="O593" s="102"/>
      <c r="P593" s="102"/>
      <c r="Q593" s="102">
        <f>Q594</f>
        <v>0</v>
      </c>
      <c r="R593" s="102"/>
      <c r="S593" s="185">
        <f t="shared" si="1515"/>
        <v>0</v>
      </c>
      <c r="T593" s="575" t="e">
        <f t="shared" si="1516"/>
        <v>#DIV/0!</v>
      </c>
      <c r="U593" s="102"/>
      <c r="V593" s="102"/>
      <c r="W593" s="185"/>
      <c r="X593" s="102"/>
      <c r="Y593" s="102"/>
      <c r="Z593" s="102"/>
      <c r="AA593" s="102"/>
      <c r="AB593" s="102"/>
      <c r="AC593" s="185"/>
      <c r="AD593" s="575" t="e">
        <f t="shared" si="1546"/>
        <v>#DIV/0!</v>
      </c>
      <c r="AE593" s="102"/>
      <c r="AF593" s="622"/>
      <c r="AG593" s="185"/>
      <c r="AH593" s="622"/>
      <c r="AI593" s="102"/>
      <c r="AJ593" s="102"/>
      <c r="AK593" s="185">
        <f>AK594</f>
        <v>0</v>
      </c>
      <c r="AL593" s="575" t="e">
        <f t="shared" si="1517"/>
        <v>#DIV/0!</v>
      </c>
      <c r="AM593" s="102"/>
      <c r="AN593" s="102"/>
      <c r="AO593" s="102"/>
      <c r="AP593" s="102"/>
      <c r="AQ593" s="102"/>
      <c r="AR593" s="102"/>
      <c r="AS593" s="102"/>
      <c r="AT593" s="102"/>
      <c r="AU593" s="554"/>
      <c r="AV593" s="559">
        <f>AW593+AZ593</f>
        <v>0</v>
      </c>
      <c r="AW593" s="102"/>
      <c r="AX593" s="102"/>
      <c r="AY593" s="102"/>
      <c r="AZ593" s="102">
        <f>AZ594</f>
        <v>0</v>
      </c>
      <c r="BA593" s="102">
        <f t="shared" si="1548"/>
        <v>0</v>
      </c>
      <c r="BB593" s="102"/>
      <c r="BC593" s="102"/>
      <c r="BD593" s="102"/>
      <c r="BE593" s="300">
        <f t="shared" si="1547"/>
        <v>0</v>
      </c>
      <c r="BF593" s="300">
        <f t="shared" ref="BF593:BF625" si="1550">E593</f>
        <v>0</v>
      </c>
      <c r="BG593" s="102"/>
      <c r="BH593" s="102"/>
      <c r="BI593" s="495">
        <f>BJ593+BM593</f>
        <v>0</v>
      </c>
      <c r="BJ593" s="102"/>
      <c r="BK593" s="102"/>
      <c r="BL593" s="102"/>
      <c r="BM593" s="102">
        <f>BM594</f>
        <v>0</v>
      </c>
      <c r="BN593" s="436">
        <f t="shared" si="1549"/>
        <v>0</v>
      </c>
      <c r="BO593" s="495">
        <f>BP593+BS593</f>
        <v>0</v>
      </c>
      <c r="BP593" s="102"/>
      <c r="BQ593" s="102"/>
      <c r="BR593" s="102"/>
      <c r="BS593" s="102">
        <f>BS594</f>
        <v>0</v>
      </c>
      <c r="BT593" s="102"/>
      <c r="BU593" s="102">
        <f t="shared" si="1505"/>
        <v>0</v>
      </c>
      <c r="BV593" s="495">
        <f>BW593+BZ593</f>
        <v>0</v>
      </c>
      <c r="BW593" s="102"/>
      <c r="BX593" s="102"/>
      <c r="BY593" s="102"/>
      <c r="BZ593" s="102">
        <f>BZ594</f>
        <v>0</v>
      </c>
      <c r="CA593" s="340">
        <f t="shared" si="1543"/>
        <v>0</v>
      </c>
      <c r="CB593" s="35"/>
      <c r="CC593" s="35"/>
      <c r="CD593" s="35"/>
      <c r="CE593" s="340">
        <f t="shared" si="1544"/>
        <v>0</v>
      </c>
      <c r="CF593" s="35"/>
      <c r="CG593" s="35"/>
      <c r="CH593" s="35"/>
      <c r="CI593" s="35">
        <f t="shared" si="1545"/>
        <v>0</v>
      </c>
      <c r="CJ593" s="486"/>
      <c r="CK593" s="495">
        <f>CL593+CO593</f>
        <v>0</v>
      </c>
      <c r="CL593" s="102"/>
      <c r="CM593" s="102"/>
      <c r="CN593" s="102"/>
      <c r="CO593" s="102">
        <f>CO594</f>
        <v>0</v>
      </c>
    </row>
    <row r="594" spans="2:93" s="56" customFormat="1" ht="112.5" hidden="1" customHeight="1" x14ac:dyDescent="0.2">
      <c r="B594" s="211" t="s">
        <v>34</v>
      </c>
      <c r="C594" s="57" t="s">
        <v>212</v>
      </c>
      <c r="D594" s="182">
        <f>E594+H594</f>
        <v>0</v>
      </c>
      <c r="E594" s="247"/>
      <c r="F594" s="247"/>
      <c r="G594" s="247"/>
      <c r="H594" s="248">
        <v>0</v>
      </c>
      <c r="I594" s="182"/>
      <c r="J594" s="21"/>
      <c r="K594" s="21"/>
      <c r="L594" s="21"/>
      <c r="M594" s="182"/>
      <c r="N594" s="21"/>
      <c r="O594" s="21"/>
      <c r="P594" s="21"/>
      <c r="Q594" s="21">
        <v>0</v>
      </c>
      <c r="R594" s="21"/>
      <c r="S594" s="182">
        <f t="shared" si="1515"/>
        <v>0</v>
      </c>
      <c r="T594" s="575" t="e">
        <f t="shared" si="1516"/>
        <v>#DIV/0!</v>
      </c>
      <c r="U594" s="33"/>
      <c r="V594" s="21"/>
      <c r="W594" s="182"/>
      <c r="X594" s="21"/>
      <c r="Y594" s="21"/>
      <c r="Z594" s="21"/>
      <c r="AA594" s="21"/>
      <c r="AB594" s="21"/>
      <c r="AC594" s="182"/>
      <c r="AD594" s="575" t="e">
        <f t="shared" si="1546"/>
        <v>#DIV/0!</v>
      </c>
      <c r="AE594" s="33"/>
      <c r="AF594" s="622"/>
      <c r="AG594" s="182"/>
      <c r="AH594" s="622"/>
      <c r="AI594" s="21"/>
      <c r="AJ594" s="21"/>
      <c r="AK594" s="182">
        <v>0</v>
      </c>
      <c r="AL594" s="575" t="e">
        <f t="shared" si="1517"/>
        <v>#DIV/0!</v>
      </c>
      <c r="AM594" s="21"/>
      <c r="AN594" s="21"/>
      <c r="AO594" s="21"/>
      <c r="AP594" s="21"/>
      <c r="AQ594" s="21"/>
      <c r="AR594" s="21"/>
      <c r="AS594" s="21"/>
      <c r="AT594" s="21"/>
      <c r="AU594" s="559"/>
      <c r="AV594" s="559">
        <f>AW594+AZ594</f>
        <v>0</v>
      </c>
      <c r="AW594" s="33"/>
      <c r="AX594" s="33"/>
      <c r="AY594" s="33"/>
      <c r="AZ594" s="21">
        <v>0</v>
      </c>
      <c r="BA594" s="102">
        <f t="shared" si="1548"/>
        <v>0</v>
      </c>
      <c r="BB594" s="33"/>
      <c r="BC594" s="33"/>
      <c r="BD594" s="33"/>
      <c r="BE594" s="300">
        <f t="shared" si="1547"/>
        <v>0</v>
      </c>
      <c r="BF594" s="300">
        <f t="shared" si="1550"/>
        <v>0</v>
      </c>
      <c r="BG594" s="33"/>
      <c r="BH594" s="33"/>
      <c r="BI594" s="491">
        <f>BJ594+BM594</f>
        <v>0</v>
      </c>
      <c r="BJ594" s="33"/>
      <c r="BK594" s="33"/>
      <c r="BL594" s="33"/>
      <c r="BM594" s="21">
        <v>0</v>
      </c>
      <c r="BN594" s="433">
        <f t="shared" si="1549"/>
        <v>0</v>
      </c>
      <c r="BO594" s="491">
        <f>BP594+BS594</f>
        <v>0</v>
      </c>
      <c r="BP594" s="33"/>
      <c r="BQ594" s="33"/>
      <c r="BR594" s="33"/>
      <c r="BS594" s="21">
        <v>0</v>
      </c>
      <c r="BT594" s="33"/>
      <c r="BU594" s="21">
        <f t="shared" si="1505"/>
        <v>0</v>
      </c>
      <c r="BV594" s="491">
        <f>BW594+BZ594</f>
        <v>0</v>
      </c>
      <c r="BW594" s="33"/>
      <c r="BX594" s="33"/>
      <c r="BY594" s="33"/>
      <c r="BZ594" s="21">
        <v>0</v>
      </c>
      <c r="CA594" s="338">
        <f t="shared" si="1543"/>
        <v>0</v>
      </c>
      <c r="CB594" s="247"/>
      <c r="CC594" s="247"/>
      <c r="CD594" s="248"/>
      <c r="CE594" s="338">
        <f t="shared" si="1544"/>
        <v>0</v>
      </c>
      <c r="CF594" s="247"/>
      <c r="CG594" s="247"/>
      <c r="CH594" s="247"/>
      <c r="CI594" s="248">
        <f t="shared" si="1545"/>
        <v>0</v>
      </c>
      <c r="CJ594" s="482"/>
      <c r="CK594" s="491">
        <f>CL594+CO594</f>
        <v>0</v>
      </c>
      <c r="CL594" s="33"/>
      <c r="CM594" s="33"/>
      <c r="CN594" s="33"/>
      <c r="CO594" s="21">
        <v>0</v>
      </c>
    </row>
    <row r="595" spans="2:93" s="56" customFormat="1" ht="111.75" hidden="1" customHeight="1" x14ac:dyDescent="0.2">
      <c r="B595" s="211" t="s">
        <v>62</v>
      </c>
      <c r="C595" s="135" t="s">
        <v>75</v>
      </c>
      <c r="D595" s="182"/>
      <c r="E595" s="247"/>
      <c r="F595" s="247"/>
      <c r="G595" s="247"/>
      <c r="H595" s="248"/>
      <c r="I595" s="182"/>
      <c r="J595" s="21"/>
      <c r="K595" s="21"/>
      <c r="L595" s="21"/>
      <c r="M595" s="182"/>
      <c r="N595" s="21"/>
      <c r="O595" s="21"/>
      <c r="P595" s="21"/>
      <c r="Q595" s="21"/>
      <c r="R595" s="21"/>
      <c r="S595" s="182">
        <f t="shared" si="1515"/>
        <v>0</v>
      </c>
      <c r="T595" s="575" t="e">
        <f t="shared" si="1516"/>
        <v>#DIV/0!</v>
      </c>
      <c r="U595" s="33"/>
      <c r="V595" s="21"/>
      <c r="W595" s="182"/>
      <c r="X595" s="21"/>
      <c r="Y595" s="21"/>
      <c r="Z595" s="21"/>
      <c r="AA595" s="21"/>
      <c r="AB595" s="21"/>
      <c r="AC595" s="182"/>
      <c r="AD595" s="575" t="e">
        <f t="shared" si="1546"/>
        <v>#DIV/0!</v>
      </c>
      <c r="AE595" s="33"/>
      <c r="AF595" s="622"/>
      <c r="AG595" s="182"/>
      <c r="AH595" s="622"/>
      <c r="AI595" s="21"/>
      <c r="AJ595" s="21"/>
      <c r="AK595" s="182"/>
      <c r="AL595" s="575" t="e">
        <f t="shared" si="1517"/>
        <v>#DIV/0!</v>
      </c>
      <c r="AM595" s="21"/>
      <c r="AN595" s="21"/>
      <c r="AO595" s="21"/>
      <c r="AP595" s="21"/>
      <c r="AQ595" s="21"/>
      <c r="AR595" s="21"/>
      <c r="AS595" s="21"/>
      <c r="AT595" s="21"/>
      <c r="AU595" s="559"/>
      <c r="AV595" s="559"/>
      <c r="AW595" s="33"/>
      <c r="AX595" s="33"/>
      <c r="AY595" s="33"/>
      <c r="AZ595" s="21"/>
      <c r="BA595" s="102">
        <f t="shared" si="1548"/>
        <v>0</v>
      </c>
      <c r="BB595" s="33"/>
      <c r="BC595" s="33"/>
      <c r="BD595" s="33"/>
      <c r="BE595" s="300">
        <f t="shared" si="1547"/>
        <v>0</v>
      </c>
      <c r="BF595" s="300">
        <f t="shared" si="1550"/>
        <v>0</v>
      </c>
      <c r="BG595" s="33"/>
      <c r="BH595" s="33"/>
      <c r="BI595" s="491"/>
      <c r="BJ595" s="33"/>
      <c r="BK595" s="33"/>
      <c r="BL595" s="33"/>
      <c r="BM595" s="21"/>
      <c r="BN595" s="433">
        <f t="shared" si="1549"/>
        <v>0</v>
      </c>
      <c r="BO595" s="491"/>
      <c r="BP595" s="33"/>
      <c r="BQ595" s="33"/>
      <c r="BR595" s="33"/>
      <c r="BS595" s="21"/>
      <c r="BT595" s="33"/>
      <c r="BU595" s="21">
        <f t="shared" si="1505"/>
        <v>0</v>
      </c>
      <c r="BV595" s="491"/>
      <c r="BW595" s="33"/>
      <c r="BX595" s="33"/>
      <c r="BY595" s="33"/>
      <c r="BZ595" s="21"/>
      <c r="CA595" s="338">
        <f t="shared" si="1543"/>
        <v>0</v>
      </c>
      <c r="CB595" s="247"/>
      <c r="CC595" s="247"/>
      <c r="CD595" s="248"/>
      <c r="CE595" s="338">
        <f t="shared" si="1544"/>
        <v>0</v>
      </c>
      <c r="CF595" s="247"/>
      <c r="CG595" s="247"/>
      <c r="CH595" s="247"/>
      <c r="CI595" s="248">
        <f t="shared" si="1545"/>
        <v>0</v>
      </c>
      <c r="CJ595" s="482"/>
      <c r="CK595" s="491"/>
      <c r="CL595" s="33"/>
      <c r="CM595" s="33"/>
      <c r="CN595" s="33"/>
      <c r="CO595" s="21"/>
    </row>
    <row r="596" spans="2:93" s="56" customFormat="1" ht="111.75" hidden="1" customHeight="1" x14ac:dyDescent="0.2">
      <c r="B596" s="211" t="s">
        <v>7</v>
      </c>
      <c r="C596" s="135" t="s">
        <v>76</v>
      </c>
      <c r="D596" s="182"/>
      <c r="E596" s="247"/>
      <c r="F596" s="247"/>
      <c r="G596" s="247"/>
      <c r="H596" s="248"/>
      <c r="I596" s="182"/>
      <c r="J596" s="21"/>
      <c r="K596" s="21"/>
      <c r="L596" s="21"/>
      <c r="M596" s="182"/>
      <c r="N596" s="21"/>
      <c r="O596" s="21"/>
      <c r="P596" s="21"/>
      <c r="Q596" s="21"/>
      <c r="R596" s="21"/>
      <c r="S596" s="182">
        <f t="shared" si="1515"/>
        <v>0</v>
      </c>
      <c r="T596" s="575" t="e">
        <f t="shared" si="1516"/>
        <v>#DIV/0!</v>
      </c>
      <c r="U596" s="33"/>
      <c r="V596" s="21"/>
      <c r="W596" s="182"/>
      <c r="X596" s="21"/>
      <c r="Y596" s="21"/>
      <c r="Z596" s="21"/>
      <c r="AA596" s="21"/>
      <c r="AB596" s="21"/>
      <c r="AC596" s="182"/>
      <c r="AD596" s="575" t="e">
        <f t="shared" si="1546"/>
        <v>#DIV/0!</v>
      </c>
      <c r="AE596" s="33"/>
      <c r="AF596" s="622"/>
      <c r="AG596" s="182"/>
      <c r="AH596" s="622"/>
      <c r="AI596" s="21"/>
      <c r="AJ596" s="21"/>
      <c r="AK596" s="182"/>
      <c r="AL596" s="575" t="e">
        <f t="shared" si="1517"/>
        <v>#DIV/0!</v>
      </c>
      <c r="AM596" s="21"/>
      <c r="AN596" s="21"/>
      <c r="AO596" s="21"/>
      <c r="AP596" s="21"/>
      <c r="AQ596" s="21"/>
      <c r="AR596" s="21"/>
      <c r="AS596" s="21"/>
      <c r="AT596" s="21"/>
      <c r="AU596" s="559"/>
      <c r="AV596" s="559"/>
      <c r="AW596" s="33"/>
      <c r="AX596" s="33"/>
      <c r="AY596" s="33"/>
      <c r="AZ596" s="21"/>
      <c r="BA596" s="102">
        <f t="shared" si="1548"/>
        <v>0</v>
      </c>
      <c r="BB596" s="33"/>
      <c r="BC596" s="33"/>
      <c r="BD596" s="33"/>
      <c r="BE596" s="300">
        <f t="shared" si="1547"/>
        <v>0</v>
      </c>
      <c r="BF596" s="300">
        <f t="shared" si="1550"/>
        <v>0</v>
      </c>
      <c r="BG596" s="33"/>
      <c r="BH596" s="33"/>
      <c r="BI596" s="491"/>
      <c r="BJ596" s="33"/>
      <c r="BK596" s="33"/>
      <c r="BL596" s="33"/>
      <c r="BM596" s="21"/>
      <c r="BN596" s="433">
        <f t="shared" si="1549"/>
        <v>0</v>
      </c>
      <c r="BO596" s="491"/>
      <c r="BP596" s="33"/>
      <c r="BQ596" s="33"/>
      <c r="BR596" s="33"/>
      <c r="BS596" s="21"/>
      <c r="BT596" s="33"/>
      <c r="BU596" s="21">
        <f t="shared" si="1505"/>
        <v>0</v>
      </c>
      <c r="BV596" s="491"/>
      <c r="BW596" s="33"/>
      <c r="BX596" s="33"/>
      <c r="BY596" s="33"/>
      <c r="BZ596" s="21"/>
      <c r="CA596" s="338">
        <f t="shared" si="1543"/>
        <v>0</v>
      </c>
      <c r="CB596" s="247"/>
      <c r="CC596" s="247"/>
      <c r="CD596" s="248"/>
      <c r="CE596" s="338">
        <f t="shared" si="1544"/>
        <v>0</v>
      </c>
      <c r="CF596" s="247"/>
      <c r="CG596" s="247"/>
      <c r="CH596" s="247"/>
      <c r="CI596" s="248">
        <f t="shared" si="1545"/>
        <v>0</v>
      </c>
      <c r="CJ596" s="482"/>
      <c r="CK596" s="491"/>
      <c r="CL596" s="33"/>
      <c r="CM596" s="33"/>
      <c r="CN596" s="33"/>
      <c r="CO596" s="21"/>
    </row>
    <row r="597" spans="2:93" s="54" customFormat="1" ht="33" customHeight="1" x14ac:dyDescent="0.25">
      <c r="B597" s="208" t="s">
        <v>403</v>
      </c>
      <c r="C597" s="143" t="s">
        <v>77</v>
      </c>
      <c r="D597" s="185">
        <f t="shared" ref="D597:D608" si="1551">E597+H597</f>
        <v>9300.2799099999993</v>
      </c>
      <c r="E597" s="35"/>
      <c r="F597" s="35"/>
      <c r="G597" s="35"/>
      <c r="H597" s="185">
        <f>H598</f>
        <v>9300.2799099999993</v>
      </c>
      <c r="I597" s="185">
        <f>Q597</f>
        <v>0</v>
      </c>
      <c r="J597" s="554"/>
      <c r="K597" s="554"/>
      <c r="L597" s="666"/>
      <c r="M597" s="185"/>
      <c r="N597" s="666"/>
      <c r="O597" s="554"/>
      <c r="P597" s="554"/>
      <c r="Q597" s="554">
        <f>Q598</f>
        <v>0</v>
      </c>
      <c r="R597" s="554"/>
      <c r="S597" s="185">
        <f t="shared" si="1515"/>
        <v>0</v>
      </c>
      <c r="T597" s="575">
        <f t="shared" si="1516"/>
        <v>0</v>
      </c>
      <c r="U597" s="102"/>
      <c r="V597" s="554"/>
      <c r="W597" s="185"/>
      <c r="X597" s="554"/>
      <c r="Y597" s="554"/>
      <c r="Z597" s="554"/>
      <c r="AA597" s="554"/>
      <c r="AB597" s="554"/>
      <c r="AC597" s="185">
        <f>AK597</f>
        <v>9300.2799099999993</v>
      </c>
      <c r="AD597" s="575">
        <f t="shared" si="1546"/>
        <v>1</v>
      </c>
      <c r="AE597" s="102"/>
      <c r="AF597" s="622"/>
      <c r="AG597" s="185"/>
      <c r="AH597" s="622"/>
      <c r="AI597" s="566"/>
      <c r="AJ597" s="566"/>
      <c r="AK597" s="185">
        <f>AK598</f>
        <v>9300.2799099999993</v>
      </c>
      <c r="AL597" s="575">
        <f t="shared" si="1517"/>
        <v>1</v>
      </c>
      <c r="AM597" s="554"/>
      <c r="AN597" s="554"/>
      <c r="AO597" s="554"/>
      <c r="AP597" s="554"/>
      <c r="AQ597" s="554"/>
      <c r="AR597" s="554"/>
      <c r="AS597" s="554"/>
      <c r="AT597" s="554"/>
      <c r="AU597" s="554"/>
      <c r="AV597" s="554">
        <f t="shared" ref="AV597:AV608" si="1552">AW597+AZ597</f>
        <v>9300.2799099999993</v>
      </c>
      <c r="AW597" s="102"/>
      <c r="AX597" s="102"/>
      <c r="AY597" s="102"/>
      <c r="AZ597" s="486">
        <f>AZ598</f>
        <v>9300.2799099999993</v>
      </c>
      <c r="BA597" s="102">
        <f t="shared" si="1548"/>
        <v>0</v>
      </c>
      <c r="BB597" s="102"/>
      <c r="BC597" s="102"/>
      <c r="BD597" s="102"/>
      <c r="BE597" s="300">
        <f t="shared" si="1547"/>
        <v>0</v>
      </c>
      <c r="BF597" s="300">
        <f t="shared" si="1550"/>
        <v>0</v>
      </c>
      <c r="BG597" s="102"/>
      <c r="BH597" s="102"/>
      <c r="BI597" s="495">
        <f t="shared" ref="BI597:BI608" si="1553">BJ597+BM597</f>
        <v>0</v>
      </c>
      <c r="BJ597" s="102"/>
      <c r="BK597" s="102"/>
      <c r="BL597" s="102"/>
      <c r="BM597" s="102">
        <f>BM598</f>
        <v>0</v>
      </c>
      <c r="BN597" s="436">
        <f>BN598</f>
        <v>0</v>
      </c>
      <c r="BO597" s="495">
        <f t="shared" ref="BO597:BO608" si="1554">BP597+BS597</f>
        <v>0</v>
      </c>
      <c r="BP597" s="102"/>
      <c r="BQ597" s="102"/>
      <c r="BR597" s="102"/>
      <c r="BS597" s="102">
        <f>BS598</f>
        <v>0</v>
      </c>
      <c r="BT597" s="102"/>
      <c r="BU597" s="102">
        <f t="shared" si="1505"/>
        <v>0</v>
      </c>
      <c r="BV597" s="495">
        <f t="shared" ref="BV597:BV608" si="1555">BW597+BZ597</f>
        <v>0</v>
      </c>
      <c r="BW597" s="102"/>
      <c r="BX597" s="102"/>
      <c r="BY597" s="102"/>
      <c r="BZ597" s="102">
        <f>BZ598</f>
        <v>0</v>
      </c>
      <c r="CA597" s="340">
        <f t="shared" si="1543"/>
        <v>0</v>
      </c>
      <c r="CB597" s="35"/>
      <c r="CC597" s="35"/>
      <c r="CD597" s="35"/>
      <c r="CE597" s="340">
        <f t="shared" si="1544"/>
        <v>0</v>
      </c>
      <c r="CF597" s="35"/>
      <c r="CG597" s="35"/>
      <c r="CH597" s="35"/>
      <c r="CI597" s="35">
        <f t="shared" si="1545"/>
        <v>0</v>
      </c>
      <c r="CJ597" s="486"/>
      <c r="CK597" s="495">
        <f t="shared" ref="CK597:CK608" si="1556">CL597+CO597</f>
        <v>0</v>
      </c>
      <c r="CL597" s="102"/>
      <c r="CM597" s="102"/>
      <c r="CN597" s="102"/>
      <c r="CO597" s="102">
        <f>CO598</f>
        <v>0</v>
      </c>
    </row>
    <row r="598" spans="2:93" s="56" customFormat="1" ht="90.75" customHeight="1" x14ac:dyDescent="0.2">
      <c r="B598" s="211" t="s">
        <v>34</v>
      </c>
      <c r="C598" s="57" t="s">
        <v>321</v>
      </c>
      <c r="D598" s="123">
        <f t="shared" si="1551"/>
        <v>9300.2799099999993</v>
      </c>
      <c r="E598" s="247"/>
      <c r="F598" s="247"/>
      <c r="G598" s="247"/>
      <c r="H598" s="123">
        <v>9300.2799099999993</v>
      </c>
      <c r="I598" s="123">
        <f>Q598</f>
        <v>0</v>
      </c>
      <c r="J598" s="120"/>
      <c r="K598" s="120"/>
      <c r="L598" s="120"/>
      <c r="M598" s="123"/>
      <c r="N598" s="120"/>
      <c r="O598" s="120"/>
      <c r="P598" s="120"/>
      <c r="Q598" s="120"/>
      <c r="R598" s="120"/>
      <c r="S598" s="123">
        <f t="shared" si="1515"/>
        <v>0</v>
      </c>
      <c r="T598" s="575">
        <f t="shared" si="1516"/>
        <v>0</v>
      </c>
      <c r="U598" s="33"/>
      <c r="V598" s="120"/>
      <c r="W598" s="123"/>
      <c r="X598" s="120"/>
      <c r="Y598" s="120"/>
      <c r="Z598" s="120"/>
      <c r="AA598" s="120"/>
      <c r="AB598" s="120"/>
      <c r="AC598" s="123">
        <f>AK598</f>
        <v>9300.2799099999993</v>
      </c>
      <c r="AD598" s="575">
        <f t="shared" si="1546"/>
        <v>1</v>
      </c>
      <c r="AE598" s="33"/>
      <c r="AF598" s="622"/>
      <c r="AG598" s="123"/>
      <c r="AH598" s="622"/>
      <c r="AI598" s="120"/>
      <c r="AJ598" s="120"/>
      <c r="AK598" s="123">
        <v>9300.2799099999993</v>
      </c>
      <c r="AL598" s="575">
        <f t="shared" si="1517"/>
        <v>1</v>
      </c>
      <c r="AM598" s="120"/>
      <c r="AN598" s="120"/>
      <c r="AO598" s="120"/>
      <c r="AP598" s="120"/>
      <c r="AQ598" s="120"/>
      <c r="AR598" s="120"/>
      <c r="AS598" s="120"/>
      <c r="AT598" s="120"/>
      <c r="AU598" s="120"/>
      <c r="AV598" s="120">
        <f t="shared" si="1552"/>
        <v>9300.2799099999993</v>
      </c>
      <c r="AW598" s="33"/>
      <c r="AX598" s="33"/>
      <c r="AY598" s="33"/>
      <c r="AZ598" s="120">
        <v>9300.2799099999993</v>
      </c>
      <c r="BA598" s="102">
        <f t="shared" si="1548"/>
        <v>0</v>
      </c>
      <c r="BB598" s="33"/>
      <c r="BC598" s="33"/>
      <c r="BD598" s="33"/>
      <c r="BE598" s="300">
        <f t="shared" si="1547"/>
        <v>0</v>
      </c>
      <c r="BF598" s="300">
        <f t="shared" si="1550"/>
        <v>0</v>
      </c>
      <c r="BG598" s="33"/>
      <c r="BH598" s="33"/>
      <c r="BI598" s="120">
        <f t="shared" si="1553"/>
        <v>0</v>
      </c>
      <c r="BJ598" s="33"/>
      <c r="BK598" s="33"/>
      <c r="BL598" s="33"/>
      <c r="BM598" s="33">
        <f>AX598</f>
        <v>0</v>
      </c>
      <c r="BN598" s="120">
        <v>0</v>
      </c>
      <c r="BO598" s="120">
        <v>0</v>
      </c>
      <c r="BP598" s="33"/>
      <c r="BQ598" s="33"/>
      <c r="BR598" s="33"/>
      <c r="BS598" s="33">
        <v>0</v>
      </c>
      <c r="BT598" s="33"/>
      <c r="BU598" s="33">
        <f t="shared" si="1505"/>
        <v>0</v>
      </c>
      <c r="BV598" s="120">
        <f t="shared" si="1555"/>
        <v>0</v>
      </c>
      <c r="BW598" s="33"/>
      <c r="BX598" s="33"/>
      <c r="BY598" s="33"/>
      <c r="BZ598" s="33">
        <f>BE598</f>
        <v>0</v>
      </c>
      <c r="CA598" s="120">
        <f t="shared" si="1543"/>
        <v>0</v>
      </c>
      <c r="CB598" s="247"/>
      <c r="CC598" s="247"/>
      <c r="CD598" s="247"/>
      <c r="CE598" s="120">
        <f t="shared" si="1544"/>
        <v>0</v>
      </c>
      <c r="CF598" s="247"/>
      <c r="CG598" s="247"/>
      <c r="CH598" s="247"/>
      <c r="CI598" s="247">
        <f t="shared" si="1545"/>
        <v>0</v>
      </c>
      <c r="CJ598" s="120"/>
      <c r="CK598" s="120">
        <f t="shared" si="1556"/>
        <v>0</v>
      </c>
      <c r="CL598" s="33"/>
      <c r="CM598" s="33"/>
      <c r="CN598" s="33"/>
      <c r="CO598" s="33">
        <f>CA598</f>
        <v>0</v>
      </c>
    </row>
    <row r="599" spans="2:93" s="56" customFormat="1" ht="132" hidden="1" customHeight="1" x14ac:dyDescent="0.2">
      <c r="B599" s="211" t="s">
        <v>62</v>
      </c>
      <c r="C599" s="142" t="s">
        <v>78</v>
      </c>
      <c r="D599" s="120">
        <f t="shared" si="1551"/>
        <v>0</v>
      </c>
      <c r="E599" s="33"/>
      <c r="F599" s="33"/>
      <c r="G599" s="33"/>
      <c r="H599" s="33">
        <v>0</v>
      </c>
      <c r="I599" s="33"/>
      <c r="J599" s="33"/>
      <c r="K599" s="33"/>
      <c r="L599" s="33"/>
      <c r="M599" s="33"/>
      <c r="N599" s="33"/>
      <c r="O599" s="33"/>
      <c r="P599" s="33"/>
      <c r="Q599" s="33">
        <v>0</v>
      </c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120">
        <f t="shared" ref="AU599:AU608" si="1557">AV599+AX599</f>
        <v>0</v>
      </c>
      <c r="AV599" s="120">
        <f t="shared" si="1552"/>
        <v>0</v>
      </c>
      <c r="AW599" s="33"/>
      <c r="AX599" s="33"/>
      <c r="AY599" s="33"/>
      <c r="AZ599" s="33">
        <v>0</v>
      </c>
      <c r="BA599" s="102">
        <f t="shared" si="1548"/>
        <v>0</v>
      </c>
      <c r="BB599" s="33"/>
      <c r="BC599" s="33"/>
      <c r="BD599" s="33"/>
      <c r="BE599" s="300">
        <f t="shared" si="1547"/>
        <v>0</v>
      </c>
      <c r="BF599" s="300">
        <f t="shared" si="1550"/>
        <v>0</v>
      </c>
      <c r="BG599" s="33"/>
      <c r="BH599" s="33"/>
      <c r="BI599" s="120">
        <f t="shared" si="1553"/>
        <v>0</v>
      </c>
      <c r="BJ599" s="33"/>
      <c r="BK599" s="33"/>
      <c r="BL599" s="33"/>
      <c r="BM599" s="33">
        <v>0</v>
      </c>
      <c r="BN599" s="120">
        <f t="shared" si="1549"/>
        <v>0</v>
      </c>
      <c r="BO599" s="120">
        <f t="shared" si="1554"/>
        <v>0</v>
      </c>
      <c r="BP599" s="33"/>
      <c r="BQ599" s="33"/>
      <c r="BR599" s="33"/>
      <c r="BS599" s="33">
        <v>0</v>
      </c>
      <c r="BT599" s="33"/>
      <c r="BU599" s="33">
        <f t="shared" si="1505"/>
        <v>0</v>
      </c>
      <c r="BV599" s="120">
        <f t="shared" si="1555"/>
        <v>0</v>
      </c>
      <c r="BW599" s="33"/>
      <c r="BX599" s="33"/>
      <c r="BY599" s="33"/>
      <c r="BZ599" s="33">
        <v>0</v>
      </c>
      <c r="CA599" s="120">
        <f t="shared" si="1543"/>
        <v>0</v>
      </c>
      <c r="CB599" s="247"/>
      <c r="CC599" s="247"/>
      <c r="CD599" s="247"/>
      <c r="CE599" s="120">
        <f t="shared" si="1544"/>
        <v>0</v>
      </c>
      <c r="CF599" s="247"/>
      <c r="CG599" s="247"/>
      <c r="CH599" s="247"/>
      <c r="CI599" s="247">
        <f t="shared" si="1545"/>
        <v>0</v>
      </c>
      <c r="CJ599" s="120"/>
      <c r="CK599" s="120">
        <f t="shared" si="1556"/>
        <v>0</v>
      </c>
      <c r="CL599" s="33"/>
      <c r="CM599" s="33"/>
      <c r="CN599" s="33"/>
      <c r="CO599" s="33">
        <v>0</v>
      </c>
    </row>
    <row r="600" spans="2:93" s="56" customFormat="1" ht="92.25" hidden="1" customHeight="1" x14ac:dyDescent="0.2">
      <c r="B600" s="211" t="s">
        <v>62</v>
      </c>
      <c r="C600" s="142" t="s">
        <v>79</v>
      </c>
      <c r="D600" s="120">
        <f t="shared" si="1551"/>
        <v>0</v>
      </c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120">
        <f t="shared" si="1557"/>
        <v>0</v>
      </c>
      <c r="AV600" s="120">
        <f t="shared" si="1552"/>
        <v>0</v>
      </c>
      <c r="AW600" s="33"/>
      <c r="AX600" s="33"/>
      <c r="AY600" s="33"/>
      <c r="AZ600" s="33"/>
      <c r="BA600" s="102">
        <f t="shared" si="1548"/>
        <v>0</v>
      </c>
      <c r="BB600" s="33"/>
      <c r="BC600" s="33"/>
      <c r="BD600" s="33"/>
      <c r="BE600" s="300">
        <f t="shared" si="1547"/>
        <v>0</v>
      </c>
      <c r="BF600" s="300">
        <f t="shared" si="1550"/>
        <v>0</v>
      </c>
      <c r="BG600" s="33"/>
      <c r="BH600" s="33"/>
      <c r="BI600" s="120">
        <f t="shared" si="1553"/>
        <v>0</v>
      </c>
      <c r="BJ600" s="33"/>
      <c r="BK600" s="33"/>
      <c r="BL600" s="33"/>
      <c r="BM600" s="33"/>
      <c r="BN600" s="120">
        <f t="shared" si="1549"/>
        <v>0</v>
      </c>
      <c r="BO600" s="120">
        <f t="shared" si="1554"/>
        <v>0</v>
      </c>
      <c r="BP600" s="33"/>
      <c r="BQ600" s="33"/>
      <c r="BR600" s="33"/>
      <c r="BS600" s="33"/>
      <c r="BT600" s="33"/>
      <c r="BU600" s="33">
        <f t="shared" si="1505"/>
        <v>0</v>
      </c>
      <c r="BV600" s="120">
        <f t="shared" si="1555"/>
        <v>0</v>
      </c>
      <c r="BW600" s="33"/>
      <c r="BX600" s="33"/>
      <c r="BY600" s="33"/>
      <c r="BZ600" s="33"/>
      <c r="CA600" s="120">
        <f t="shared" si="1543"/>
        <v>0</v>
      </c>
      <c r="CB600" s="247"/>
      <c r="CC600" s="247"/>
      <c r="CD600" s="247"/>
      <c r="CE600" s="120">
        <f t="shared" si="1544"/>
        <v>0</v>
      </c>
      <c r="CF600" s="247"/>
      <c r="CG600" s="247"/>
      <c r="CH600" s="247"/>
      <c r="CI600" s="247">
        <f t="shared" si="1545"/>
        <v>0</v>
      </c>
      <c r="CJ600" s="120"/>
      <c r="CK600" s="120">
        <f t="shared" si="1556"/>
        <v>0</v>
      </c>
      <c r="CL600" s="33"/>
      <c r="CM600" s="33"/>
      <c r="CN600" s="33"/>
      <c r="CO600" s="33"/>
    </row>
    <row r="601" spans="2:93" s="47" customFormat="1" ht="59.25" hidden="1" customHeight="1" x14ac:dyDescent="0.25">
      <c r="B601" s="208" t="s">
        <v>236</v>
      </c>
      <c r="C601" s="143" t="s">
        <v>81</v>
      </c>
      <c r="D601" s="436" t="e">
        <f t="shared" si="1551"/>
        <v>#REF!</v>
      </c>
      <c r="E601" s="21"/>
      <c r="F601" s="21"/>
      <c r="G601" s="21"/>
      <c r="H601" s="436" t="e">
        <f>H602+H603</f>
        <v>#REF!</v>
      </c>
      <c r="I601" s="554"/>
      <c r="J601" s="554"/>
      <c r="K601" s="554"/>
      <c r="L601" s="554"/>
      <c r="M601" s="554"/>
      <c r="N601" s="554"/>
      <c r="O601" s="554"/>
      <c r="P601" s="554"/>
      <c r="Q601" s="554" t="e">
        <f>Q602+Q603</f>
        <v>#REF!</v>
      </c>
      <c r="R601" s="554"/>
      <c r="S601" s="554"/>
      <c r="T601" s="554"/>
      <c r="U601" s="554"/>
      <c r="V601" s="554"/>
      <c r="W601" s="554"/>
      <c r="X601" s="554"/>
      <c r="Y601" s="554"/>
      <c r="Z601" s="554"/>
      <c r="AA601" s="554"/>
      <c r="AB601" s="554"/>
      <c r="AC601" s="120" t="e">
        <f>AK601</f>
        <v>#REF!</v>
      </c>
      <c r="AD601" s="120"/>
      <c r="AE601" s="120"/>
      <c r="AF601" s="120"/>
      <c r="AG601" s="120"/>
      <c r="AH601" s="120"/>
      <c r="AI601" s="120"/>
      <c r="AJ601" s="120"/>
      <c r="AK601" s="120" t="e">
        <f>D601</f>
        <v>#REF!</v>
      </c>
      <c r="AL601" s="577"/>
      <c r="AM601" s="554"/>
      <c r="AN601" s="554"/>
      <c r="AO601" s="554"/>
      <c r="AP601" s="554"/>
      <c r="AQ601" s="554"/>
      <c r="AR601" s="554"/>
      <c r="AS601" s="554"/>
      <c r="AT601" s="554"/>
      <c r="AU601" s="554" t="e">
        <f t="shared" si="1557"/>
        <v>#REF!</v>
      </c>
      <c r="AV601" s="559" t="e">
        <f t="shared" si="1552"/>
        <v>#REF!</v>
      </c>
      <c r="AW601" s="21"/>
      <c r="AX601" s="21"/>
      <c r="AY601" s="21"/>
      <c r="AZ601" s="486" t="e">
        <f>AZ602+AZ603</f>
        <v>#REF!</v>
      </c>
      <c r="BA601" s="102">
        <f t="shared" si="1548"/>
        <v>0</v>
      </c>
      <c r="BB601" s="21"/>
      <c r="BC601" s="21"/>
      <c r="BD601" s="21"/>
      <c r="BE601" s="300">
        <f t="shared" si="1547"/>
        <v>0</v>
      </c>
      <c r="BF601" s="300">
        <f t="shared" si="1550"/>
        <v>0</v>
      </c>
      <c r="BG601" s="21"/>
      <c r="BH601" s="21"/>
      <c r="BI601" s="495">
        <f t="shared" si="1553"/>
        <v>0</v>
      </c>
      <c r="BJ601" s="21"/>
      <c r="BK601" s="21"/>
      <c r="BL601" s="21"/>
      <c r="BM601" s="486">
        <f>BM602+BM603</f>
        <v>0</v>
      </c>
      <c r="BN601" s="436" t="e">
        <f t="shared" si="1549"/>
        <v>#REF!</v>
      </c>
      <c r="BO601" s="495" t="e">
        <f t="shared" si="1554"/>
        <v>#REF!</v>
      </c>
      <c r="BP601" s="21"/>
      <c r="BQ601" s="21"/>
      <c r="BR601" s="21"/>
      <c r="BS601" s="486" t="e">
        <f>BS602+BS603</f>
        <v>#REF!</v>
      </c>
      <c r="BT601" s="21"/>
      <c r="BU601" s="436">
        <f t="shared" si="1505"/>
        <v>0</v>
      </c>
      <c r="BV601" s="495">
        <f t="shared" si="1555"/>
        <v>0</v>
      </c>
      <c r="BW601" s="21"/>
      <c r="BX601" s="21"/>
      <c r="BY601" s="21"/>
      <c r="BZ601" s="436">
        <f>BZ602+BZ603</f>
        <v>0</v>
      </c>
      <c r="CA601" s="340">
        <f t="shared" si="1543"/>
        <v>0</v>
      </c>
      <c r="CB601" s="248"/>
      <c r="CC601" s="248"/>
      <c r="CD601" s="185"/>
      <c r="CE601" s="340">
        <f t="shared" si="1544"/>
        <v>0</v>
      </c>
      <c r="CF601" s="248"/>
      <c r="CG601" s="248"/>
      <c r="CH601" s="248"/>
      <c r="CI601" s="185">
        <f t="shared" si="1545"/>
        <v>0</v>
      </c>
      <c r="CJ601" s="486"/>
      <c r="CK601" s="495">
        <f t="shared" si="1556"/>
        <v>0</v>
      </c>
      <c r="CL601" s="21"/>
      <c r="CM601" s="21"/>
      <c r="CN601" s="21"/>
      <c r="CO601" s="486">
        <f>CO602+CO603</f>
        <v>0</v>
      </c>
    </row>
    <row r="602" spans="2:93" s="56" customFormat="1" ht="162.75" hidden="1" customHeight="1" x14ac:dyDescent="0.2">
      <c r="B602" s="211" t="s">
        <v>34</v>
      </c>
      <c r="C602" s="57" t="s">
        <v>214</v>
      </c>
      <c r="D602" s="120" t="e">
        <f t="shared" si="1551"/>
        <v>#REF!</v>
      </c>
      <c r="E602" s="33"/>
      <c r="F602" s="33"/>
      <c r="G602" s="33"/>
      <c r="H602" s="120" t="e">
        <f>#REF!</f>
        <v>#REF!</v>
      </c>
      <c r="I602" s="120"/>
      <c r="J602" s="120"/>
      <c r="K602" s="120"/>
      <c r="L602" s="120"/>
      <c r="M602" s="120"/>
      <c r="N602" s="120"/>
      <c r="O602" s="120"/>
      <c r="P602" s="120"/>
      <c r="Q602" s="120" t="e">
        <f>#REF!</f>
        <v>#REF!</v>
      </c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  <c r="AB602" s="120"/>
      <c r="AC602" s="120"/>
      <c r="AD602" s="120"/>
      <c r="AE602" s="120"/>
      <c r="AF602" s="120"/>
      <c r="AG602" s="120"/>
      <c r="AH602" s="120"/>
      <c r="AI602" s="120"/>
      <c r="AJ602" s="120"/>
      <c r="AK602" s="120"/>
      <c r="AL602" s="120"/>
      <c r="AM602" s="120"/>
      <c r="AN602" s="120"/>
      <c r="AO602" s="120"/>
      <c r="AP602" s="120"/>
      <c r="AQ602" s="120"/>
      <c r="AR602" s="120"/>
      <c r="AS602" s="120"/>
      <c r="AT602" s="120"/>
      <c r="AU602" s="120">
        <f t="shared" si="1557"/>
        <v>0</v>
      </c>
      <c r="AV602" s="120">
        <f t="shared" si="1552"/>
        <v>0</v>
      </c>
      <c r="AW602" s="33"/>
      <c r="AX602" s="33"/>
      <c r="AY602" s="33"/>
      <c r="AZ602" s="120">
        <f>E602</f>
        <v>0</v>
      </c>
      <c r="BA602" s="102">
        <f t="shared" si="1548"/>
        <v>0</v>
      </c>
      <c r="BB602" s="33"/>
      <c r="BC602" s="33"/>
      <c r="BD602" s="33"/>
      <c r="BE602" s="300">
        <f t="shared" si="1547"/>
        <v>0</v>
      </c>
      <c r="BF602" s="300">
        <f t="shared" si="1550"/>
        <v>0</v>
      </c>
      <c r="BG602" s="33"/>
      <c r="BH602" s="33"/>
      <c r="BI602" s="120">
        <f t="shared" si="1553"/>
        <v>0</v>
      </c>
      <c r="BJ602" s="33"/>
      <c r="BK602" s="33"/>
      <c r="BL602" s="33"/>
      <c r="BM602" s="120">
        <f>AY602</f>
        <v>0</v>
      </c>
      <c r="BN602" s="120" t="e">
        <f t="shared" si="1549"/>
        <v>#REF!</v>
      </c>
      <c r="BO602" s="120" t="e">
        <f t="shared" si="1554"/>
        <v>#REF!</v>
      </c>
      <c r="BP602" s="33"/>
      <c r="BQ602" s="33"/>
      <c r="BR602" s="33"/>
      <c r="BS602" s="120" t="e">
        <f>#REF!</f>
        <v>#REF!</v>
      </c>
      <c r="BT602" s="33"/>
      <c r="BU602" s="120">
        <f t="shared" si="1505"/>
        <v>0</v>
      </c>
      <c r="BV602" s="120">
        <f t="shared" si="1555"/>
        <v>0</v>
      </c>
      <c r="BW602" s="33"/>
      <c r="BX602" s="33"/>
      <c r="BY602" s="33"/>
      <c r="BZ602" s="120">
        <f>BF602</f>
        <v>0</v>
      </c>
      <c r="CA602" s="120">
        <f t="shared" si="1543"/>
        <v>0</v>
      </c>
      <c r="CB602" s="247"/>
      <c r="CC602" s="247"/>
      <c r="CD602" s="123"/>
      <c r="CE602" s="120">
        <f t="shared" si="1544"/>
        <v>0</v>
      </c>
      <c r="CF602" s="247"/>
      <c r="CG602" s="247"/>
      <c r="CH602" s="247"/>
      <c r="CI602" s="123">
        <f t="shared" si="1545"/>
        <v>0</v>
      </c>
      <c r="CJ602" s="120"/>
      <c r="CK602" s="120">
        <f t="shared" si="1556"/>
        <v>0</v>
      </c>
      <c r="CL602" s="33"/>
      <c r="CM602" s="33"/>
      <c r="CN602" s="33"/>
      <c r="CO602" s="120">
        <f>CB602</f>
        <v>0</v>
      </c>
    </row>
    <row r="603" spans="2:93" s="56" customFormat="1" ht="148.5" hidden="1" customHeight="1" x14ac:dyDescent="0.2">
      <c r="B603" s="211" t="s">
        <v>62</v>
      </c>
      <c r="C603" s="57" t="s">
        <v>167</v>
      </c>
      <c r="D603" s="120" t="e">
        <f t="shared" si="1551"/>
        <v>#REF!</v>
      </c>
      <c r="E603" s="33"/>
      <c r="F603" s="33"/>
      <c r="G603" s="33"/>
      <c r="H603" s="120" t="e">
        <f>#REF!</f>
        <v>#REF!</v>
      </c>
      <c r="I603" s="120"/>
      <c r="J603" s="120"/>
      <c r="K603" s="120"/>
      <c r="L603" s="120"/>
      <c r="M603" s="120"/>
      <c r="N603" s="120"/>
      <c r="O603" s="120"/>
      <c r="P603" s="120"/>
      <c r="Q603" s="120" t="e">
        <f>#REF!</f>
        <v>#REF!</v>
      </c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  <c r="AB603" s="120"/>
      <c r="AC603" s="120"/>
      <c r="AD603" s="120"/>
      <c r="AE603" s="120"/>
      <c r="AF603" s="120"/>
      <c r="AG603" s="120"/>
      <c r="AH603" s="120"/>
      <c r="AI603" s="120"/>
      <c r="AJ603" s="120"/>
      <c r="AK603" s="120"/>
      <c r="AL603" s="120"/>
      <c r="AM603" s="120"/>
      <c r="AN603" s="120"/>
      <c r="AO603" s="120"/>
      <c r="AP603" s="120"/>
      <c r="AQ603" s="120"/>
      <c r="AR603" s="120"/>
      <c r="AS603" s="120"/>
      <c r="AT603" s="120"/>
      <c r="AU603" s="120" t="e">
        <f t="shared" si="1557"/>
        <v>#REF!</v>
      </c>
      <c r="AV603" s="120" t="e">
        <f t="shared" si="1552"/>
        <v>#REF!</v>
      </c>
      <c r="AW603" s="33"/>
      <c r="AX603" s="33"/>
      <c r="AY603" s="33"/>
      <c r="AZ603" s="120" t="e">
        <f>D603</f>
        <v>#REF!</v>
      </c>
      <c r="BA603" s="102">
        <f t="shared" si="1548"/>
        <v>0</v>
      </c>
      <c r="BB603" s="33"/>
      <c r="BC603" s="33"/>
      <c r="BD603" s="33"/>
      <c r="BE603" s="300">
        <f t="shared" si="1547"/>
        <v>0</v>
      </c>
      <c r="BF603" s="300">
        <f t="shared" si="1550"/>
        <v>0</v>
      </c>
      <c r="BG603" s="33"/>
      <c r="BH603" s="33"/>
      <c r="BI603" s="120">
        <f t="shared" si="1553"/>
        <v>0</v>
      </c>
      <c r="BJ603" s="33"/>
      <c r="BK603" s="33"/>
      <c r="BL603" s="33"/>
      <c r="BM603" s="120">
        <f>AX603</f>
        <v>0</v>
      </c>
      <c r="BN603" s="120" t="e">
        <f t="shared" si="1549"/>
        <v>#REF!</v>
      </c>
      <c r="BO603" s="120" t="e">
        <f t="shared" si="1554"/>
        <v>#REF!</v>
      </c>
      <c r="BP603" s="33"/>
      <c r="BQ603" s="33"/>
      <c r="BR603" s="33"/>
      <c r="BS603" s="120" t="e">
        <f>#REF!</f>
        <v>#REF!</v>
      </c>
      <c r="BT603" s="33"/>
      <c r="BU603" s="120">
        <f t="shared" si="1505"/>
        <v>0</v>
      </c>
      <c r="BV603" s="120">
        <f t="shared" si="1555"/>
        <v>0</v>
      </c>
      <c r="BW603" s="33"/>
      <c r="BX603" s="33"/>
      <c r="BY603" s="33"/>
      <c r="BZ603" s="120">
        <f>BE603</f>
        <v>0</v>
      </c>
      <c r="CA603" s="120">
        <f t="shared" si="1543"/>
        <v>0</v>
      </c>
      <c r="CB603" s="247"/>
      <c r="CC603" s="247"/>
      <c r="CD603" s="123"/>
      <c r="CE603" s="120">
        <f t="shared" si="1544"/>
        <v>0</v>
      </c>
      <c r="CF603" s="247"/>
      <c r="CG603" s="247"/>
      <c r="CH603" s="247"/>
      <c r="CI603" s="123">
        <f t="shared" si="1545"/>
        <v>0</v>
      </c>
      <c r="CJ603" s="120"/>
      <c r="CK603" s="120">
        <f t="shared" si="1556"/>
        <v>0</v>
      </c>
      <c r="CL603" s="33"/>
      <c r="CM603" s="33"/>
      <c r="CN603" s="33"/>
      <c r="CO603" s="120">
        <f>CA603</f>
        <v>0</v>
      </c>
    </row>
    <row r="604" spans="2:93" s="54" customFormat="1" ht="33" hidden="1" customHeight="1" x14ac:dyDescent="0.25">
      <c r="B604" s="208" t="s">
        <v>414</v>
      </c>
      <c r="C604" s="143" t="s">
        <v>83</v>
      </c>
      <c r="D604" s="436">
        <f t="shared" si="1551"/>
        <v>0</v>
      </c>
      <c r="E604" s="102"/>
      <c r="F604" s="102"/>
      <c r="G604" s="102"/>
      <c r="H604" s="436">
        <f>H605</f>
        <v>0</v>
      </c>
      <c r="I604" s="554">
        <f>Q604</f>
        <v>0</v>
      </c>
      <c r="J604" s="554"/>
      <c r="K604" s="554"/>
      <c r="L604" s="554"/>
      <c r="M604" s="554"/>
      <c r="N604" s="554"/>
      <c r="O604" s="554"/>
      <c r="P604" s="554"/>
      <c r="Q604" s="554">
        <f>Q605</f>
        <v>0</v>
      </c>
      <c r="R604" s="554"/>
      <c r="S604" s="554"/>
      <c r="T604" s="554"/>
      <c r="U604" s="554"/>
      <c r="V604" s="554"/>
      <c r="W604" s="554"/>
      <c r="X604" s="554"/>
      <c r="Y604" s="554"/>
      <c r="Z604" s="554"/>
      <c r="AA604" s="554"/>
      <c r="AB604" s="554"/>
      <c r="AC604" s="577"/>
      <c r="AD604" s="554"/>
      <c r="AE604" s="554"/>
      <c r="AF604" s="554"/>
      <c r="AG604" s="554"/>
      <c r="AH604" s="554"/>
      <c r="AI604" s="554"/>
      <c r="AJ604" s="554"/>
      <c r="AK604" s="554"/>
      <c r="AL604" s="577"/>
      <c r="AM604" s="554"/>
      <c r="AN604" s="554"/>
      <c r="AO604" s="554"/>
      <c r="AP604" s="554"/>
      <c r="AQ604" s="554"/>
      <c r="AR604" s="554"/>
      <c r="AS604" s="554"/>
      <c r="AT604" s="554"/>
      <c r="AU604" s="554">
        <f t="shared" si="1557"/>
        <v>0</v>
      </c>
      <c r="AV604" s="559">
        <f t="shared" si="1552"/>
        <v>0</v>
      </c>
      <c r="AW604" s="102"/>
      <c r="AX604" s="102"/>
      <c r="AY604" s="102"/>
      <c r="AZ604" s="486">
        <f>AZ605</f>
        <v>0</v>
      </c>
      <c r="BA604" s="102">
        <f t="shared" si="1548"/>
        <v>0</v>
      </c>
      <c r="BB604" s="102"/>
      <c r="BC604" s="102"/>
      <c r="BD604" s="102"/>
      <c r="BE604" s="535">
        <f t="shared" si="1547"/>
        <v>0</v>
      </c>
      <c r="BF604" s="436">
        <f t="shared" si="1550"/>
        <v>0</v>
      </c>
      <c r="BG604" s="102"/>
      <c r="BH604" s="102"/>
      <c r="BI604" s="495">
        <f t="shared" si="1553"/>
        <v>0</v>
      </c>
      <c r="BJ604" s="102"/>
      <c r="BK604" s="102"/>
      <c r="BL604" s="102"/>
      <c r="BM604" s="486">
        <f>BM605</f>
        <v>0</v>
      </c>
      <c r="BN604" s="436">
        <f t="shared" si="1549"/>
        <v>0</v>
      </c>
      <c r="BO604" s="495">
        <f t="shared" si="1554"/>
        <v>0</v>
      </c>
      <c r="BP604" s="102"/>
      <c r="BQ604" s="102"/>
      <c r="BR604" s="102"/>
      <c r="BS604" s="486">
        <f>BS605</f>
        <v>0</v>
      </c>
      <c r="BT604" s="102"/>
      <c r="BU604" s="436">
        <f t="shared" si="1505"/>
        <v>0</v>
      </c>
      <c r="BV604" s="495">
        <f t="shared" si="1555"/>
        <v>5000</v>
      </c>
      <c r="BW604" s="102"/>
      <c r="BX604" s="102"/>
      <c r="BY604" s="102"/>
      <c r="BZ604" s="436">
        <f>BZ605</f>
        <v>5000</v>
      </c>
      <c r="CA604" s="340">
        <f t="shared" si="1543"/>
        <v>0</v>
      </c>
      <c r="CB604" s="35"/>
      <c r="CC604" s="35"/>
      <c r="CD604" s="185"/>
      <c r="CE604" s="340">
        <f t="shared" si="1544"/>
        <v>5000</v>
      </c>
      <c r="CF604" s="35"/>
      <c r="CG604" s="35"/>
      <c r="CH604" s="35"/>
      <c r="CI604" s="185">
        <f t="shared" si="1545"/>
        <v>5000</v>
      </c>
      <c r="CJ604" s="486"/>
      <c r="CK604" s="495">
        <f t="shared" si="1556"/>
        <v>5000</v>
      </c>
      <c r="CL604" s="102"/>
      <c r="CM604" s="102"/>
      <c r="CN604" s="102"/>
      <c r="CO604" s="486">
        <f>CO605</f>
        <v>5000</v>
      </c>
    </row>
    <row r="605" spans="2:93" s="56" customFormat="1" ht="192" hidden="1" customHeight="1" x14ac:dyDescent="0.2">
      <c r="B605" s="211" t="s">
        <v>34</v>
      </c>
      <c r="C605" s="57" t="s">
        <v>369</v>
      </c>
      <c r="D605" s="120">
        <f t="shared" si="1551"/>
        <v>0</v>
      </c>
      <c r="E605" s="33"/>
      <c r="F605" s="33"/>
      <c r="G605" s="33"/>
      <c r="H605" s="120">
        <v>0</v>
      </c>
      <c r="I605" s="120">
        <f>Q605</f>
        <v>0</v>
      </c>
      <c r="J605" s="120"/>
      <c r="K605" s="120"/>
      <c r="L605" s="120"/>
      <c r="M605" s="120"/>
      <c r="N605" s="120"/>
      <c r="O605" s="120"/>
      <c r="P605" s="120"/>
      <c r="Q605" s="120">
        <v>0</v>
      </c>
      <c r="R605" s="120"/>
      <c r="S605" s="120"/>
      <c r="T605" s="120"/>
      <c r="U605" s="120"/>
      <c r="V605" s="120"/>
      <c r="W605" s="120"/>
      <c r="X605" s="120"/>
      <c r="Y605" s="120"/>
      <c r="Z605" s="120"/>
      <c r="AA605" s="120"/>
      <c r="AB605" s="120"/>
      <c r="AC605" s="120"/>
      <c r="AD605" s="120"/>
      <c r="AE605" s="120"/>
      <c r="AF605" s="120"/>
      <c r="AG605" s="120"/>
      <c r="AH605" s="120"/>
      <c r="AI605" s="120"/>
      <c r="AJ605" s="120"/>
      <c r="AK605" s="120"/>
      <c r="AL605" s="120"/>
      <c r="AM605" s="120"/>
      <c r="AN605" s="120"/>
      <c r="AO605" s="120"/>
      <c r="AP605" s="120"/>
      <c r="AQ605" s="120"/>
      <c r="AR605" s="120"/>
      <c r="AS605" s="120"/>
      <c r="AT605" s="120"/>
      <c r="AU605" s="120">
        <f t="shared" si="1557"/>
        <v>0</v>
      </c>
      <c r="AV605" s="120">
        <f t="shared" si="1552"/>
        <v>0</v>
      </c>
      <c r="AW605" s="33"/>
      <c r="AX605" s="33"/>
      <c r="AY605" s="33"/>
      <c r="AZ605" s="120">
        <v>0</v>
      </c>
      <c r="BA605" s="102">
        <f t="shared" si="1548"/>
        <v>0</v>
      </c>
      <c r="BB605" s="33"/>
      <c r="BC605" s="33"/>
      <c r="BD605" s="33"/>
      <c r="BE605" s="120">
        <f t="shared" si="1547"/>
        <v>0</v>
      </c>
      <c r="BF605" s="120">
        <f t="shared" si="1550"/>
        <v>0</v>
      </c>
      <c r="BG605" s="33"/>
      <c r="BH605" s="33"/>
      <c r="BI605" s="120">
        <f t="shared" si="1553"/>
        <v>0</v>
      </c>
      <c r="BJ605" s="33"/>
      <c r="BK605" s="33"/>
      <c r="BL605" s="33"/>
      <c r="BM605" s="120">
        <v>0</v>
      </c>
      <c r="BN605" s="120">
        <f t="shared" si="1549"/>
        <v>0</v>
      </c>
      <c r="BO605" s="120">
        <f t="shared" si="1554"/>
        <v>0</v>
      </c>
      <c r="BP605" s="33"/>
      <c r="BQ605" s="33"/>
      <c r="BR605" s="33"/>
      <c r="BS605" s="120">
        <v>0</v>
      </c>
      <c r="BT605" s="33"/>
      <c r="BU605" s="120">
        <f t="shared" si="1505"/>
        <v>0</v>
      </c>
      <c r="BV605" s="120">
        <f t="shared" si="1555"/>
        <v>5000</v>
      </c>
      <c r="BW605" s="33"/>
      <c r="BX605" s="33"/>
      <c r="BY605" s="33"/>
      <c r="BZ605" s="120">
        <v>5000</v>
      </c>
      <c r="CA605" s="120">
        <f t="shared" si="1543"/>
        <v>0</v>
      </c>
      <c r="CB605" s="247"/>
      <c r="CC605" s="247"/>
      <c r="CD605" s="123"/>
      <c r="CE605" s="120">
        <f t="shared" si="1544"/>
        <v>5000</v>
      </c>
      <c r="CF605" s="247"/>
      <c r="CG605" s="247"/>
      <c r="CH605" s="247"/>
      <c r="CI605" s="123">
        <f t="shared" si="1545"/>
        <v>5000</v>
      </c>
      <c r="CJ605" s="120"/>
      <c r="CK605" s="120">
        <f t="shared" si="1556"/>
        <v>5000</v>
      </c>
      <c r="CL605" s="33"/>
      <c r="CM605" s="33"/>
      <c r="CN605" s="33"/>
      <c r="CO605" s="120">
        <v>5000</v>
      </c>
    </row>
    <row r="606" spans="2:93" s="47" customFormat="1" ht="33" hidden="1" customHeight="1" x14ac:dyDescent="0.25">
      <c r="B606" s="208" t="s">
        <v>82</v>
      </c>
      <c r="C606" s="58" t="s">
        <v>81</v>
      </c>
      <c r="D606" s="120" t="e">
        <f t="shared" si="1551"/>
        <v>#REF!</v>
      </c>
      <c r="E606" s="21"/>
      <c r="F606" s="21"/>
      <c r="G606" s="21"/>
      <c r="H606" s="21" t="e">
        <f>#REF!</f>
        <v>#REF!</v>
      </c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120">
        <f t="shared" si="1557"/>
        <v>0</v>
      </c>
      <c r="AV606" s="120">
        <f t="shared" si="1552"/>
        <v>0</v>
      </c>
      <c r="AW606" s="21"/>
      <c r="AX606" s="21"/>
      <c r="AY606" s="21"/>
      <c r="AZ606" s="21">
        <f>E606</f>
        <v>0</v>
      </c>
      <c r="BA606" s="102">
        <f t="shared" si="1548"/>
        <v>0</v>
      </c>
      <c r="BB606" s="21"/>
      <c r="BC606" s="21"/>
      <c r="BD606" s="21"/>
      <c r="BE606" s="300">
        <f t="shared" si="1547"/>
        <v>0</v>
      </c>
      <c r="BF606" s="300">
        <f t="shared" si="1550"/>
        <v>0</v>
      </c>
      <c r="BG606" s="21"/>
      <c r="BH606" s="21"/>
      <c r="BI606" s="120">
        <f t="shared" si="1553"/>
        <v>0</v>
      </c>
      <c r="BJ606" s="248"/>
      <c r="BK606" s="248"/>
      <c r="BL606" s="248"/>
      <c r="BM606" s="248">
        <f>AY606</f>
        <v>0</v>
      </c>
      <c r="BN606" s="120"/>
      <c r="BO606" s="120" t="e">
        <f t="shared" si="1554"/>
        <v>#REF!</v>
      </c>
      <c r="BP606" s="248"/>
      <c r="BQ606" s="248"/>
      <c r="BR606" s="248"/>
      <c r="BS606" s="248" t="e">
        <f>#REF!</f>
        <v>#REF!</v>
      </c>
      <c r="BT606" s="248"/>
      <c r="BU606" s="35">
        <f t="shared" si="1505"/>
        <v>0</v>
      </c>
      <c r="BV606" s="120">
        <f t="shared" si="1555"/>
        <v>0</v>
      </c>
      <c r="BW606" s="248"/>
      <c r="BX606" s="248"/>
      <c r="BY606" s="248"/>
      <c r="BZ606" s="248">
        <f>BF606</f>
        <v>0</v>
      </c>
      <c r="CA606" s="120"/>
      <c r="CB606" s="248"/>
      <c r="CC606" s="248"/>
      <c r="CD606" s="248"/>
      <c r="CE606" s="120"/>
      <c r="CF606" s="248"/>
      <c r="CG606" s="248"/>
      <c r="CH606" s="248"/>
      <c r="CI606" s="35">
        <f t="shared" si="1545"/>
        <v>0</v>
      </c>
      <c r="CJ606" s="120"/>
      <c r="CK606" s="120">
        <f t="shared" si="1556"/>
        <v>0</v>
      </c>
      <c r="CL606" s="248"/>
      <c r="CM606" s="248"/>
      <c r="CN606" s="248"/>
      <c r="CO606" s="248">
        <f>CB606</f>
        <v>0</v>
      </c>
    </row>
    <row r="607" spans="2:93" s="56" customFormat="1" ht="119.25" hidden="1" customHeight="1" x14ac:dyDescent="0.2">
      <c r="B607" s="211" t="s">
        <v>34</v>
      </c>
      <c r="C607" s="57" t="s">
        <v>166</v>
      </c>
      <c r="D607" s="120">
        <f t="shared" si="1551"/>
        <v>0</v>
      </c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120">
        <f t="shared" si="1557"/>
        <v>0</v>
      </c>
      <c r="AV607" s="120">
        <f t="shared" si="1552"/>
        <v>0</v>
      </c>
      <c r="AW607" s="33"/>
      <c r="AX607" s="33"/>
      <c r="AY607" s="33"/>
      <c r="AZ607" s="33"/>
      <c r="BA607" s="102">
        <f t="shared" si="1548"/>
        <v>0</v>
      </c>
      <c r="BB607" s="33"/>
      <c r="BC607" s="33"/>
      <c r="BD607" s="33"/>
      <c r="BE607" s="300">
        <f t="shared" si="1547"/>
        <v>0</v>
      </c>
      <c r="BF607" s="300">
        <f t="shared" si="1550"/>
        <v>0</v>
      </c>
      <c r="BG607" s="33"/>
      <c r="BH607" s="33"/>
      <c r="BI607" s="120">
        <f t="shared" si="1553"/>
        <v>0</v>
      </c>
      <c r="BJ607" s="247"/>
      <c r="BK607" s="247"/>
      <c r="BL607" s="247"/>
      <c r="BM607" s="247"/>
      <c r="BN607" s="120"/>
      <c r="BO607" s="120">
        <f t="shared" si="1554"/>
        <v>0</v>
      </c>
      <c r="BP607" s="247"/>
      <c r="BQ607" s="247"/>
      <c r="BR607" s="247"/>
      <c r="BS607" s="247"/>
      <c r="BT607" s="247"/>
      <c r="BU607" s="35">
        <f t="shared" si="1505"/>
        <v>0</v>
      </c>
      <c r="BV607" s="120">
        <f t="shared" si="1555"/>
        <v>0</v>
      </c>
      <c r="BW607" s="247"/>
      <c r="BX607" s="247"/>
      <c r="BY607" s="247"/>
      <c r="BZ607" s="247"/>
      <c r="CA607" s="120"/>
      <c r="CB607" s="247"/>
      <c r="CC607" s="247"/>
      <c r="CD607" s="247"/>
      <c r="CE607" s="120"/>
      <c r="CF607" s="247"/>
      <c r="CG607" s="247"/>
      <c r="CH607" s="247"/>
      <c r="CI607" s="35">
        <f t="shared" si="1545"/>
        <v>0</v>
      </c>
      <c r="CJ607" s="120"/>
      <c r="CK607" s="120">
        <f t="shared" si="1556"/>
        <v>0</v>
      </c>
      <c r="CL607" s="247"/>
      <c r="CM607" s="247"/>
      <c r="CN607" s="247"/>
      <c r="CO607" s="247"/>
    </row>
    <row r="608" spans="2:93" s="56" customFormat="1" ht="174.75" hidden="1" customHeight="1" x14ac:dyDescent="0.2">
      <c r="B608" s="211" t="s">
        <v>62</v>
      </c>
      <c r="C608" s="57" t="s">
        <v>169</v>
      </c>
      <c r="D608" s="120" t="e">
        <f t="shared" si="1551"/>
        <v>#REF!</v>
      </c>
      <c r="E608" s="33"/>
      <c r="F608" s="33"/>
      <c r="G608" s="33"/>
      <c r="H608" s="33" t="e">
        <f>#REF!</f>
        <v>#REF!</v>
      </c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120" t="e">
        <f t="shared" si="1557"/>
        <v>#REF!</v>
      </c>
      <c r="AV608" s="120" t="e">
        <f t="shared" si="1552"/>
        <v>#REF!</v>
      </c>
      <c r="AW608" s="33"/>
      <c r="AX608" s="33"/>
      <c r="AY608" s="33"/>
      <c r="AZ608" s="33" t="e">
        <f>D608</f>
        <v>#REF!</v>
      </c>
      <c r="BA608" s="102">
        <f t="shared" si="1548"/>
        <v>0</v>
      </c>
      <c r="BB608" s="33"/>
      <c r="BC608" s="33"/>
      <c r="BD608" s="33"/>
      <c r="BE608" s="300">
        <f t="shared" si="1547"/>
        <v>0</v>
      </c>
      <c r="BF608" s="300">
        <f t="shared" si="1550"/>
        <v>0</v>
      </c>
      <c r="BG608" s="33"/>
      <c r="BH608" s="33"/>
      <c r="BI608" s="120">
        <f t="shared" si="1553"/>
        <v>0</v>
      </c>
      <c r="BJ608" s="247"/>
      <c r="BK608" s="247"/>
      <c r="BL608" s="247"/>
      <c r="BM608" s="247">
        <f>AX608</f>
        <v>0</v>
      </c>
      <c r="BN608" s="120"/>
      <c r="BO608" s="120" t="e">
        <f t="shared" si="1554"/>
        <v>#REF!</v>
      </c>
      <c r="BP608" s="247"/>
      <c r="BQ608" s="247"/>
      <c r="BR608" s="247"/>
      <c r="BS608" s="247" t="e">
        <f>#REF!</f>
        <v>#REF!</v>
      </c>
      <c r="BT608" s="247"/>
      <c r="BU608" s="35">
        <f t="shared" si="1505"/>
        <v>0</v>
      </c>
      <c r="BV608" s="120">
        <f t="shared" si="1555"/>
        <v>0</v>
      </c>
      <c r="BW608" s="247"/>
      <c r="BX608" s="247"/>
      <c r="BY608" s="247"/>
      <c r="BZ608" s="247">
        <f>BE608</f>
        <v>0</v>
      </c>
      <c r="CA608" s="120"/>
      <c r="CB608" s="247"/>
      <c r="CC608" s="247"/>
      <c r="CD608" s="247"/>
      <c r="CE608" s="120"/>
      <c r="CF608" s="247"/>
      <c r="CG608" s="247"/>
      <c r="CH608" s="247"/>
      <c r="CI608" s="35">
        <f t="shared" si="1545"/>
        <v>0</v>
      </c>
      <c r="CJ608" s="120"/>
      <c r="CK608" s="120">
        <f t="shared" si="1556"/>
        <v>0</v>
      </c>
      <c r="CL608" s="247"/>
      <c r="CM608" s="247"/>
      <c r="CN608" s="247"/>
      <c r="CO608" s="247">
        <f>CA608</f>
        <v>0</v>
      </c>
    </row>
    <row r="609" spans="2:93" s="54" customFormat="1" ht="33" hidden="1" customHeight="1" x14ac:dyDescent="0.25">
      <c r="B609" s="208" t="s">
        <v>235</v>
      </c>
      <c r="C609" s="143" t="s">
        <v>85</v>
      </c>
      <c r="D609" s="298">
        <f>D625</f>
        <v>0</v>
      </c>
      <c r="E609" s="102"/>
      <c r="F609" s="102"/>
      <c r="G609" s="102"/>
      <c r="H609" s="102">
        <f>H625</f>
        <v>0</v>
      </c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  <c r="AA609" s="102"/>
      <c r="AB609" s="102"/>
      <c r="AC609" s="102"/>
      <c r="AD609" s="102"/>
      <c r="AE609" s="102"/>
      <c r="AF609" s="102"/>
      <c r="AG609" s="102"/>
      <c r="AH609" s="102"/>
      <c r="AI609" s="102"/>
      <c r="AJ609" s="102"/>
      <c r="AK609" s="102"/>
      <c r="AL609" s="102"/>
      <c r="AM609" s="102"/>
      <c r="AN609" s="102"/>
      <c r="AO609" s="102"/>
      <c r="AP609" s="102"/>
      <c r="AQ609" s="102"/>
      <c r="AR609" s="102"/>
      <c r="AS609" s="102"/>
      <c r="AT609" s="102"/>
      <c r="AU609" s="554">
        <f>AV609+AX609</f>
        <v>0</v>
      </c>
      <c r="AV609" s="559">
        <f>AV625</f>
        <v>0</v>
      </c>
      <c r="AW609" s="102"/>
      <c r="AX609" s="102"/>
      <c r="AY609" s="102"/>
      <c r="AZ609" s="102">
        <f>AZ625</f>
        <v>0</v>
      </c>
      <c r="BA609" s="102">
        <f t="shared" si="1548"/>
        <v>0</v>
      </c>
      <c r="BB609" s="102"/>
      <c r="BC609" s="102"/>
      <c r="BD609" s="102"/>
      <c r="BE609" s="535">
        <f t="shared" si="1547"/>
        <v>0</v>
      </c>
      <c r="BF609" s="324">
        <f t="shared" si="1550"/>
        <v>0</v>
      </c>
      <c r="BG609" s="102"/>
      <c r="BH609" s="102"/>
      <c r="BI609" s="495">
        <f>BI625</f>
        <v>0</v>
      </c>
      <c r="BJ609" s="35"/>
      <c r="BK609" s="35"/>
      <c r="BL609" s="35"/>
      <c r="BM609" s="35">
        <f>BM625</f>
        <v>0</v>
      </c>
      <c r="BN609" s="323">
        <f t="shared" ref="BN609" si="1558">BO609+BP609+BQ609</f>
        <v>0</v>
      </c>
      <c r="BO609" s="495">
        <f>BO625</f>
        <v>0</v>
      </c>
      <c r="BP609" s="35"/>
      <c r="BQ609" s="35"/>
      <c r="BR609" s="35"/>
      <c r="BS609" s="35">
        <f>BS625</f>
        <v>0</v>
      </c>
      <c r="BT609" s="35"/>
      <c r="BU609" s="35">
        <f t="shared" si="1505"/>
        <v>0</v>
      </c>
      <c r="BV609" s="495">
        <f>BV625</f>
        <v>0</v>
      </c>
      <c r="BW609" s="35"/>
      <c r="BX609" s="35"/>
      <c r="BY609" s="35"/>
      <c r="BZ609" s="35">
        <f>BZ625</f>
        <v>0</v>
      </c>
      <c r="CA609" s="340">
        <f t="shared" ref="CA609" si="1559">CB609+CC609+CD609</f>
        <v>0</v>
      </c>
      <c r="CB609" s="35"/>
      <c r="CC609" s="35"/>
      <c r="CD609" s="35"/>
      <c r="CE609" s="340">
        <f t="shared" ref="CE609" si="1560">CF609+CH609+CI609</f>
        <v>0</v>
      </c>
      <c r="CF609" s="35"/>
      <c r="CG609" s="35"/>
      <c r="CH609" s="35"/>
      <c r="CI609" s="35">
        <f t="shared" si="1545"/>
        <v>0</v>
      </c>
      <c r="CJ609" s="486"/>
      <c r="CK609" s="495">
        <f>CK625</f>
        <v>0</v>
      </c>
      <c r="CL609" s="35"/>
      <c r="CM609" s="35"/>
      <c r="CN609" s="35"/>
      <c r="CO609" s="35">
        <f>CO625</f>
        <v>0</v>
      </c>
    </row>
    <row r="610" spans="2:93" s="56" customFormat="1" ht="106.5" hidden="1" customHeight="1" x14ac:dyDescent="0.2">
      <c r="B610" s="211" t="s">
        <v>34</v>
      </c>
      <c r="C610" s="57" t="s">
        <v>86</v>
      </c>
      <c r="D610" s="120">
        <f>E610+H610</f>
        <v>0</v>
      </c>
      <c r="E610" s="33"/>
      <c r="F610" s="33"/>
      <c r="G610" s="33"/>
      <c r="H610" s="33">
        <v>0</v>
      </c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120">
        <f>AX610</f>
        <v>0</v>
      </c>
      <c r="AV610" s="120">
        <f>AW610+AZ610</f>
        <v>0</v>
      </c>
      <c r="AW610" s="33"/>
      <c r="AX610" s="33"/>
      <c r="AY610" s="33"/>
      <c r="AZ610" s="33">
        <v>0</v>
      </c>
      <c r="BA610" s="102">
        <f t="shared" si="1548"/>
        <v>0</v>
      </c>
      <c r="BB610" s="33"/>
      <c r="BC610" s="33"/>
      <c r="BD610" s="33"/>
      <c r="BE610" s="120">
        <f t="shared" si="1547"/>
        <v>0</v>
      </c>
      <c r="BF610" s="120">
        <f t="shared" si="1550"/>
        <v>0</v>
      </c>
      <c r="BG610" s="33"/>
      <c r="BH610" s="33"/>
      <c r="BI610" s="120">
        <f>BJ610+BM610</f>
        <v>0</v>
      </c>
      <c r="BJ610" s="247"/>
      <c r="BK610" s="247"/>
      <c r="BL610" s="247"/>
      <c r="BM610" s="247">
        <v>0</v>
      </c>
      <c r="BN610" s="120"/>
      <c r="BO610" s="120">
        <f>BP610+BS610</f>
        <v>0</v>
      </c>
      <c r="BP610" s="247"/>
      <c r="BQ610" s="247"/>
      <c r="BR610" s="247"/>
      <c r="BS610" s="247">
        <v>0</v>
      </c>
      <c r="BT610" s="247"/>
      <c r="BU610" s="35">
        <f t="shared" si="1505"/>
        <v>0</v>
      </c>
      <c r="BV610" s="120">
        <f>BW610+BZ610</f>
        <v>0</v>
      </c>
      <c r="BW610" s="247"/>
      <c r="BX610" s="247"/>
      <c r="BY610" s="247"/>
      <c r="BZ610" s="247">
        <v>0</v>
      </c>
      <c r="CA610" s="120"/>
      <c r="CB610" s="247"/>
      <c r="CC610" s="247"/>
      <c r="CD610" s="247"/>
      <c r="CE610" s="120"/>
      <c r="CF610" s="247"/>
      <c r="CG610" s="247"/>
      <c r="CH610" s="247"/>
      <c r="CI610" s="35">
        <f t="shared" si="1545"/>
        <v>0</v>
      </c>
      <c r="CJ610" s="120"/>
      <c r="CK610" s="120">
        <f>CL610+CO610</f>
        <v>0</v>
      </c>
      <c r="CL610" s="247"/>
      <c r="CM610" s="247"/>
      <c r="CN610" s="247"/>
      <c r="CO610" s="247">
        <v>0</v>
      </c>
    </row>
    <row r="611" spans="2:93" s="59" customFormat="1" ht="47.25" hidden="1" customHeight="1" x14ac:dyDescent="0.25">
      <c r="B611" s="223" t="s">
        <v>84</v>
      </c>
      <c r="C611" s="145" t="s">
        <v>87</v>
      </c>
      <c r="D611" s="146">
        <f>E611+H611</f>
        <v>0</v>
      </c>
      <c r="E611" s="317"/>
      <c r="F611" s="317"/>
      <c r="G611" s="317"/>
      <c r="H611" s="317">
        <v>0</v>
      </c>
      <c r="I611" s="317"/>
      <c r="J611" s="317"/>
      <c r="K611" s="317"/>
      <c r="L611" s="317"/>
      <c r="M611" s="317"/>
      <c r="N611" s="317"/>
      <c r="O611" s="317"/>
      <c r="P611" s="317"/>
      <c r="Q611" s="317"/>
      <c r="R611" s="317"/>
      <c r="S611" s="317"/>
      <c r="T611" s="317"/>
      <c r="U611" s="317"/>
      <c r="V611" s="317"/>
      <c r="W611" s="317"/>
      <c r="X611" s="317"/>
      <c r="Y611" s="317"/>
      <c r="Z611" s="317"/>
      <c r="AA611" s="317"/>
      <c r="AB611" s="317"/>
      <c r="AC611" s="21"/>
      <c r="AD611" s="317"/>
      <c r="AE611" s="317"/>
      <c r="AF611" s="317"/>
      <c r="AG611" s="317"/>
      <c r="AH611" s="317"/>
      <c r="AI611" s="317"/>
      <c r="AJ611" s="317"/>
      <c r="AK611" s="317"/>
      <c r="AL611" s="21"/>
      <c r="AM611" s="317"/>
      <c r="AN611" s="317"/>
      <c r="AO611" s="317"/>
      <c r="AP611" s="317"/>
      <c r="AQ611" s="317"/>
      <c r="AR611" s="317"/>
      <c r="AS611" s="317"/>
      <c r="AT611" s="317"/>
      <c r="AU611" s="146">
        <f>AV611+AX611</f>
        <v>0</v>
      </c>
      <c r="AV611" s="559">
        <f>AW611+AZ611</f>
        <v>0</v>
      </c>
      <c r="AW611" s="317"/>
      <c r="AX611" s="317"/>
      <c r="AY611" s="317"/>
      <c r="AZ611" s="317">
        <v>0</v>
      </c>
      <c r="BA611" s="102">
        <f t="shared" si="1548"/>
        <v>0</v>
      </c>
      <c r="BB611" s="318"/>
      <c r="BC611" s="318"/>
      <c r="BD611" s="318"/>
      <c r="BE611" s="535">
        <f t="shared" si="1547"/>
        <v>0</v>
      </c>
      <c r="BF611" s="324">
        <f t="shared" si="1550"/>
        <v>0</v>
      </c>
      <c r="BG611" s="318"/>
      <c r="BH611" s="318"/>
      <c r="BI611" s="491">
        <f>BJ611+BM611</f>
        <v>0</v>
      </c>
      <c r="BJ611" s="264"/>
      <c r="BK611" s="264"/>
      <c r="BL611" s="264"/>
      <c r="BM611" s="264">
        <v>0</v>
      </c>
      <c r="BN611" s="146"/>
      <c r="BO611" s="491">
        <f>BP611+BS611</f>
        <v>0</v>
      </c>
      <c r="BP611" s="248"/>
      <c r="BQ611" s="264"/>
      <c r="BR611" s="264"/>
      <c r="BS611" s="264">
        <v>0</v>
      </c>
      <c r="BT611" s="264"/>
      <c r="BU611" s="35">
        <f t="shared" si="1505"/>
        <v>0</v>
      </c>
      <c r="BV611" s="491">
        <f>BW611+BZ611</f>
        <v>0</v>
      </c>
      <c r="BW611" s="264"/>
      <c r="BX611" s="264"/>
      <c r="BY611" s="264"/>
      <c r="BZ611" s="264">
        <v>0</v>
      </c>
      <c r="CA611" s="146"/>
      <c r="CB611" s="264"/>
      <c r="CC611" s="264"/>
      <c r="CD611" s="264"/>
      <c r="CE611" s="146"/>
      <c r="CF611" s="264"/>
      <c r="CG611" s="264"/>
      <c r="CH611" s="264"/>
      <c r="CI611" s="35">
        <f t="shared" si="1545"/>
        <v>0</v>
      </c>
      <c r="CJ611" s="146"/>
      <c r="CK611" s="491">
        <f>CL611+CO611</f>
        <v>0</v>
      </c>
      <c r="CL611" s="264"/>
      <c r="CM611" s="264"/>
      <c r="CN611" s="264"/>
      <c r="CO611" s="264">
        <v>0</v>
      </c>
    </row>
    <row r="612" spans="2:93" s="48" customFormat="1" ht="137.25" hidden="1" customHeight="1" x14ac:dyDescent="0.25">
      <c r="B612" s="208" t="s">
        <v>7</v>
      </c>
      <c r="C612" s="134" t="s">
        <v>88</v>
      </c>
      <c r="D612" s="298">
        <f>D613+D617+D620</f>
        <v>0</v>
      </c>
      <c r="E612" s="102">
        <f>E613+E617+E620</f>
        <v>0</v>
      </c>
      <c r="F612" s="102"/>
      <c r="G612" s="102"/>
      <c r="H612" s="102">
        <f>H613+H617+H620</f>
        <v>0</v>
      </c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  <c r="AA612" s="102"/>
      <c r="AB612" s="102"/>
      <c r="AC612" s="102"/>
      <c r="AD612" s="102"/>
      <c r="AE612" s="102"/>
      <c r="AF612" s="102"/>
      <c r="AG612" s="102"/>
      <c r="AH612" s="102"/>
      <c r="AI612" s="102"/>
      <c r="AJ612" s="102"/>
      <c r="AK612" s="102"/>
      <c r="AL612" s="102"/>
      <c r="AM612" s="102"/>
      <c r="AN612" s="102"/>
      <c r="AO612" s="102"/>
      <c r="AP612" s="102"/>
      <c r="AQ612" s="102"/>
      <c r="AR612" s="102"/>
      <c r="AS612" s="102"/>
      <c r="AT612" s="102"/>
      <c r="AU612" s="554">
        <f>AU613+AU617+AU620</f>
        <v>0</v>
      </c>
      <c r="AV612" s="559">
        <f>AV613+AV617+AV620</f>
        <v>0</v>
      </c>
      <c r="AW612" s="102">
        <f>AW613+AW617+AW620</f>
        <v>0</v>
      </c>
      <c r="AX612" s="102"/>
      <c r="AY612" s="102"/>
      <c r="AZ612" s="102">
        <f>AZ613+AZ617+AZ620</f>
        <v>0</v>
      </c>
      <c r="BA612" s="102">
        <f t="shared" si="1548"/>
        <v>0</v>
      </c>
      <c r="BB612" s="102"/>
      <c r="BC612" s="102"/>
      <c r="BD612" s="102"/>
      <c r="BE612" s="120">
        <f t="shared" si="1547"/>
        <v>0</v>
      </c>
      <c r="BF612" s="120">
        <f t="shared" si="1550"/>
        <v>0</v>
      </c>
      <c r="BG612" s="102"/>
      <c r="BH612" s="102"/>
      <c r="BI612" s="495">
        <f>BI613+BI617+BI620</f>
        <v>0</v>
      </c>
      <c r="BJ612" s="35">
        <f>BJ613+BJ617+BJ620</f>
        <v>0</v>
      </c>
      <c r="BK612" s="35"/>
      <c r="BL612" s="35"/>
      <c r="BM612" s="35">
        <f>BM613+BM617+BM620</f>
        <v>0</v>
      </c>
      <c r="BN612" s="323"/>
      <c r="BO612" s="495">
        <f>BO613+BO617+BO620</f>
        <v>0</v>
      </c>
      <c r="BP612" s="35">
        <f>BP613+BP617+BP620</f>
        <v>0</v>
      </c>
      <c r="BQ612" s="35"/>
      <c r="BR612" s="35"/>
      <c r="BS612" s="35">
        <f>BS613+BS617+BS620</f>
        <v>0</v>
      </c>
      <c r="BT612" s="35"/>
      <c r="BU612" s="35">
        <f t="shared" si="1505"/>
        <v>0</v>
      </c>
      <c r="BV612" s="495">
        <f>BV613+BV617+BV620</f>
        <v>0</v>
      </c>
      <c r="BW612" s="35">
        <f>BW613+BW617+BW620</f>
        <v>0</v>
      </c>
      <c r="BX612" s="35"/>
      <c r="BY612" s="35"/>
      <c r="BZ612" s="35">
        <f>BZ613+BZ617+BZ620</f>
        <v>0</v>
      </c>
      <c r="CA612" s="340"/>
      <c r="CB612" s="35"/>
      <c r="CC612" s="35"/>
      <c r="CD612" s="35"/>
      <c r="CE612" s="340"/>
      <c r="CF612" s="35"/>
      <c r="CG612" s="35"/>
      <c r="CH612" s="35"/>
      <c r="CI612" s="35">
        <f t="shared" si="1545"/>
        <v>0</v>
      </c>
      <c r="CJ612" s="486"/>
      <c r="CK612" s="495">
        <f>CK613+CK617+CK620</f>
        <v>0</v>
      </c>
      <c r="CL612" s="35">
        <f>CL613+CL617+CL620</f>
        <v>0</v>
      </c>
      <c r="CM612" s="35"/>
      <c r="CN612" s="35"/>
      <c r="CO612" s="35">
        <f>CO613+CO617+CO620</f>
        <v>0</v>
      </c>
    </row>
    <row r="613" spans="2:93" s="42" customFormat="1" ht="116.25" hidden="1" customHeight="1" x14ac:dyDescent="0.25">
      <c r="B613" s="206" t="s">
        <v>5</v>
      </c>
      <c r="C613" s="111" t="s">
        <v>89</v>
      </c>
      <c r="D613" s="112">
        <f>E613</f>
        <v>0</v>
      </c>
      <c r="E613" s="307">
        <f>E614+E615+E616</f>
        <v>0</v>
      </c>
      <c r="F613" s="307"/>
      <c r="G613" s="307"/>
      <c r="H613" s="307"/>
      <c r="I613" s="307"/>
      <c r="J613" s="307"/>
      <c r="K613" s="307"/>
      <c r="L613" s="307"/>
      <c r="M613" s="307"/>
      <c r="N613" s="307"/>
      <c r="O613" s="307"/>
      <c r="P613" s="307"/>
      <c r="Q613" s="307"/>
      <c r="R613" s="307"/>
      <c r="S613" s="307"/>
      <c r="T613" s="307"/>
      <c r="U613" s="307"/>
      <c r="V613" s="307"/>
      <c r="W613" s="307"/>
      <c r="X613" s="307"/>
      <c r="Y613" s="307"/>
      <c r="Z613" s="307"/>
      <c r="AA613" s="307"/>
      <c r="AB613" s="307"/>
      <c r="AC613" s="307"/>
      <c r="AD613" s="307"/>
      <c r="AE613" s="307"/>
      <c r="AF613" s="307"/>
      <c r="AG613" s="307"/>
      <c r="AH613" s="307"/>
      <c r="AI613" s="307"/>
      <c r="AJ613" s="307"/>
      <c r="AK613" s="307"/>
      <c r="AL613" s="307"/>
      <c r="AM613" s="307"/>
      <c r="AN613" s="307"/>
      <c r="AO613" s="307"/>
      <c r="AP613" s="307"/>
      <c r="AQ613" s="307"/>
      <c r="AR613" s="307"/>
      <c r="AS613" s="307"/>
      <c r="AT613" s="307"/>
      <c r="AU613" s="112">
        <f t="shared" ref="AU613:AV616" si="1561">AV613</f>
        <v>0</v>
      </c>
      <c r="AV613" s="112">
        <f t="shared" si="1561"/>
        <v>0</v>
      </c>
      <c r="AW613" s="307">
        <f>AW614+AW615+AW616</f>
        <v>0</v>
      </c>
      <c r="AX613" s="307"/>
      <c r="AY613" s="307"/>
      <c r="AZ613" s="307"/>
      <c r="BA613" s="102">
        <f t="shared" si="1548"/>
        <v>0</v>
      </c>
      <c r="BB613" s="307"/>
      <c r="BC613" s="307"/>
      <c r="BD613" s="307"/>
      <c r="BE613" s="535">
        <f t="shared" si="1547"/>
        <v>0</v>
      </c>
      <c r="BF613" s="324">
        <f t="shared" si="1550"/>
        <v>0</v>
      </c>
      <c r="BG613" s="307"/>
      <c r="BH613" s="307"/>
      <c r="BI613" s="112">
        <f>BJ613</f>
        <v>0</v>
      </c>
      <c r="BJ613" s="194">
        <f>BJ614+BJ615+BJ616</f>
        <v>0</v>
      </c>
      <c r="BK613" s="194"/>
      <c r="BL613" s="194"/>
      <c r="BM613" s="194"/>
      <c r="BN613" s="112"/>
      <c r="BO613" s="112">
        <f>BP613</f>
        <v>0</v>
      </c>
      <c r="BP613" s="194">
        <f>BP614+BP615+BP616</f>
        <v>0</v>
      </c>
      <c r="BQ613" s="194"/>
      <c r="BR613" s="194"/>
      <c r="BS613" s="194"/>
      <c r="BT613" s="194"/>
      <c r="BU613" s="35">
        <f t="shared" si="1505"/>
        <v>0</v>
      </c>
      <c r="BV613" s="112">
        <f>BW613</f>
        <v>0</v>
      </c>
      <c r="BW613" s="194">
        <f>BW614+BW615+BW616</f>
        <v>0</v>
      </c>
      <c r="BX613" s="194"/>
      <c r="BY613" s="194"/>
      <c r="BZ613" s="194"/>
      <c r="CA613" s="112"/>
      <c r="CB613" s="194"/>
      <c r="CC613" s="194"/>
      <c r="CD613" s="194"/>
      <c r="CE613" s="112"/>
      <c r="CF613" s="194"/>
      <c r="CG613" s="194"/>
      <c r="CH613" s="194"/>
      <c r="CI613" s="35">
        <f t="shared" si="1545"/>
        <v>0</v>
      </c>
      <c r="CJ613" s="112"/>
      <c r="CK613" s="112">
        <f>CL613</f>
        <v>0</v>
      </c>
      <c r="CL613" s="194">
        <f>CL614+CL615+CL616</f>
        <v>0</v>
      </c>
      <c r="CM613" s="194"/>
      <c r="CN613" s="194"/>
      <c r="CO613" s="194"/>
    </row>
    <row r="614" spans="2:93" s="39" customFormat="1" ht="15" hidden="1" customHeight="1" x14ac:dyDescent="0.25">
      <c r="B614" s="209"/>
      <c r="C614" s="124" t="s">
        <v>39</v>
      </c>
      <c r="D614" s="130">
        <f>E614</f>
        <v>0</v>
      </c>
      <c r="E614" s="37">
        <v>0</v>
      </c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130">
        <f t="shared" si="1561"/>
        <v>0</v>
      </c>
      <c r="AV614" s="130">
        <f t="shared" si="1561"/>
        <v>0</v>
      </c>
      <c r="AW614" s="37">
        <v>0</v>
      </c>
      <c r="AX614" s="37"/>
      <c r="AY614" s="37"/>
      <c r="AZ614" s="37"/>
      <c r="BA614" s="102">
        <f t="shared" si="1548"/>
        <v>0</v>
      </c>
      <c r="BB614" s="37"/>
      <c r="BC614" s="37"/>
      <c r="BD614" s="37"/>
      <c r="BE614" s="120">
        <f t="shared" si="1547"/>
        <v>0</v>
      </c>
      <c r="BF614" s="120">
        <f t="shared" si="1550"/>
        <v>0</v>
      </c>
      <c r="BG614" s="37"/>
      <c r="BH614" s="37"/>
      <c r="BI614" s="130">
        <f>BJ614</f>
        <v>0</v>
      </c>
      <c r="BJ614" s="189">
        <v>0</v>
      </c>
      <c r="BK614" s="189"/>
      <c r="BL614" s="189"/>
      <c r="BM614" s="189"/>
      <c r="BN614" s="130"/>
      <c r="BO614" s="130">
        <f>BP614</f>
        <v>0</v>
      </c>
      <c r="BP614" s="189">
        <v>0</v>
      </c>
      <c r="BQ614" s="189"/>
      <c r="BR614" s="189"/>
      <c r="BS614" s="189"/>
      <c r="BT614" s="189"/>
      <c r="BU614" s="35">
        <f t="shared" si="1505"/>
        <v>0</v>
      </c>
      <c r="BV614" s="130">
        <f>BW614</f>
        <v>0</v>
      </c>
      <c r="BW614" s="189">
        <v>0</v>
      </c>
      <c r="BX614" s="189"/>
      <c r="BY614" s="189"/>
      <c r="BZ614" s="189"/>
      <c r="CA614" s="130"/>
      <c r="CB614" s="189"/>
      <c r="CC614" s="189"/>
      <c r="CD614" s="189"/>
      <c r="CE614" s="130"/>
      <c r="CF614" s="189"/>
      <c r="CG614" s="189"/>
      <c r="CH614" s="189"/>
      <c r="CI614" s="35">
        <f t="shared" si="1545"/>
        <v>0</v>
      </c>
      <c r="CJ614" s="130"/>
      <c r="CK614" s="130">
        <f>CL614</f>
        <v>0</v>
      </c>
      <c r="CL614" s="189">
        <v>0</v>
      </c>
      <c r="CM614" s="189"/>
      <c r="CN614" s="189"/>
      <c r="CO614" s="189"/>
    </row>
    <row r="615" spans="2:93" s="39" customFormat="1" ht="45.75" hidden="1" customHeight="1" x14ac:dyDescent="0.25">
      <c r="B615" s="209"/>
      <c r="C615" s="124" t="s">
        <v>43</v>
      </c>
      <c r="D615" s="130">
        <f>E615</f>
        <v>0</v>
      </c>
      <c r="E615" s="37">
        <v>0</v>
      </c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130">
        <f t="shared" si="1561"/>
        <v>0</v>
      </c>
      <c r="AV615" s="130">
        <f t="shared" si="1561"/>
        <v>0</v>
      </c>
      <c r="AW615" s="37">
        <v>0</v>
      </c>
      <c r="AX615" s="37"/>
      <c r="AY615" s="37"/>
      <c r="AZ615" s="37"/>
      <c r="BA615" s="102">
        <f t="shared" si="1548"/>
        <v>0</v>
      </c>
      <c r="BB615" s="37"/>
      <c r="BC615" s="37"/>
      <c r="BD615" s="37"/>
      <c r="BE615" s="535">
        <f t="shared" si="1547"/>
        <v>0</v>
      </c>
      <c r="BF615" s="324">
        <f t="shared" si="1550"/>
        <v>0</v>
      </c>
      <c r="BG615" s="37"/>
      <c r="BH615" s="37"/>
      <c r="BI615" s="130">
        <f>BJ615</f>
        <v>0</v>
      </c>
      <c r="BJ615" s="189">
        <v>0</v>
      </c>
      <c r="BK615" s="189"/>
      <c r="BL615" s="189"/>
      <c r="BM615" s="189"/>
      <c r="BN615" s="130"/>
      <c r="BO615" s="130">
        <f>BP615</f>
        <v>0</v>
      </c>
      <c r="BP615" s="189">
        <v>0</v>
      </c>
      <c r="BQ615" s="189"/>
      <c r="BR615" s="189"/>
      <c r="BS615" s="189"/>
      <c r="BT615" s="189"/>
      <c r="BU615" s="35">
        <f t="shared" si="1505"/>
        <v>0</v>
      </c>
      <c r="BV615" s="130">
        <f>BW615</f>
        <v>0</v>
      </c>
      <c r="BW615" s="189">
        <v>0</v>
      </c>
      <c r="BX615" s="189"/>
      <c r="BY615" s="189"/>
      <c r="BZ615" s="189"/>
      <c r="CA615" s="130"/>
      <c r="CB615" s="189"/>
      <c r="CC615" s="189"/>
      <c r="CD615" s="189"/>
      <c r="CE615" s="130"/>
      <c r="CF615" s="189"/>
      <c r="CG615" s="189"/>
      <c r="CH615" s="189"/>
      <c r="CI615" s="35">
        <f t="shared" si="1545"/>
        <v>0</v>
      </c>
      <c r="CJ615" s="130"/>
      <c r="CK615" s="130">
        <f>CL615</f>
        <v>0</v>
      </c>
      <c r="CL615" s="189">
        <v>0</v>
      </c>
      <c r="CM615" s="189"/>
      <c r="CN615" s="189"/>
      <c r="CO615" s="189"/>
    </row>
    <row r="616" spans="2:93" s="39" customFormat="1" ht="15" hidden="1" customHeight="1" x14ac:dyDescent="0.25">
      <c r="B616" s="209"/>
      <c r="C616" s="124" t="s">
        <v>47</v>
      </c>
      <c r="D616" s="130">
        <f>E616</f>
        <v>0</v>
      </c>
      <c r="E616" s="37">
        <v>0</v>
      </c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130">
        <f t="shared" si="1561"/>
        <v>0</v>
      </c>
      <c r="AV616" s="130">
        <f t="shared" si="1561"/>
        <v>0</v>
      </c>
      <c r="AW616" s="37">
        <v>0</v>
      </c>
      <c r="AX616" s="37"/>
      <c r="AY616" s="37"/>
      <c r="AZ616" s="37"/>
      <c r="BA616" s="102">
        <f t="shared" si="1548"/>
        <v>0</v>
      </c>
      <c r="BB616" s="37"/>
      <c r="BC616" s="37"/>
      <c r="BD616" s="37"/>
      <c r="BE616" s="120">
        <f t="shared" si="1547"/>
        <v>0</v>
      </c>
      <c r="BF616" s="120">
        <f t="shared" si="1550"/>
        <v>0</v>
      </c>
      <c r="BG616" s="37"/>
      <c r="BH616" s="37"/>
      <c r="BI616" s="130">
        <f>BJ616</f>
        <v>0</v>
      </c>
      <c r="BJ616" s="189">
        <v>0</v>
      </c>
      <c r="BK616" s="189"/>
      <c r="BL616" s="189"/>
      <c r="BM616" s="189"/>
      <c r="BN616" s="130"/>
      <c r="BO616" s="130">
        <f>BP616</f>
        <v>0</v>
      </c>
      <c r="BP616" s="189">
        <v>0</v>
      </c>
      <c r="BQ616" s="189"/>
      <c r="BR616" s="189"/>
      <c r="BS616" s="189"/>
      <c r="BT616" s="189"/>
      <c r="BU616" s="35">
        <f t="shared" si="1505"/>
        <v>0</v>
      </c>
      <c r="BV616" s="130">
        <f>BW616</f>
        <v>0</v>
      </c>
      <c r="BW616" s="189">
        <v>0</v>
      </c>
      <c r="BX616" s="189"/>
      <c r="BY616" s="189"/>
      <c r="BZ616" s="189"/>
      <c r="CA616" s="130"/>
      <c r="CB616" s="189"/>
      <c r="CC616" s="189"/>
      <c r="CD616" s="189"/>
      <c r="CE616" s="130"/>
      <c r="CF616" s="189"/>
      <c r="CG616" s="189"/>
      <c r="CH616" s="189"/>
      <c r="CI616" s="35">
        <f t="shared" si="1545"/>
        <v>0</v>
      </c>
      <c r="CJ616" s="130"/>
      <c r="CK616" s="130">
        <f>CL616</f>
        <v>0</v>
      </c>
      <c r="CL616" s="189">
        <v>0</v>
      </c>
      <c r="CM616" s="189"/>
      <c r="CN616" s="189"/>
      <c r="CO616" s="189"/>
    </row>
    <row r="617" spans="2:93" s="42" customFormat="1" ht="153" hidden="1" customHeight="1" x14ac:dyDescent="0.25">
      <c r="B617" s="206" t="s">
        <v>6</v>
      </c>
      <c r="C617" s="111" t="s">
        <v>90</v>
      </c>
      <c r="D617" s="297">
        <f>E617+H617</f>
        <v>0</v>
      </c>
      <c r="E617" s="307">
        <f>E618+E619</f>
        <v>0</v>
      </c>
      <c r="F617" s="307"/>
      <c r="G617" s="307"/>
      <c r="H617" s="307"/>
      <c r="I617" s="307"/>
      <c r="J617" s="307"/>
      <c r="K617" s="307"/>
      <c r="L617" s="307"/>
      <c r="M617" s="307"/>
      <c r="N617" s="307"/>
      <c r="O617" s="307"/>
      <c r="P617" s="307"/>
      <c r="Q617" s="307"/>
      <c r="R617" s="307"/>
      <c r="S617" s="307"/>
      <c r="T617" s="307"/>
      <c r="U617" s="307"/>
      <c r="V617" s="307"/>
      <c r="W617" s="307"/>
      <c r="X617" s="307"/>
      <c r="Y617" s="307"/>
      <c r="Z617" s="307"/>
      <c r="AA617" s="307"/>
      <c r="AB617" s="307"/>
      <c r="AC617" s="307"/>
      <c r="AD617" s="307"/>
      <c r="AE617" s="307"/>
      <c r="AF617" s="307"/>
      <c r="AG617" s="307"/>
      <c r="AH617" s="307"/>
      <c r="AI617" s="307"/>
      <c r="AJ617" s="307"/>
      <c r="AK617" s="307"/>
      <c r="AL617" s="307"/>
      <c r="AM617" s="307"/>
      <c r="AN617" s="307"/>
      <c r="AO617" s="307"/>
      <c r="AP617" s="307"/>
      <c r="AQ617" s="307"/>
      <c r="AR617" s="307"/>
      <c r="AS617" s="307"/>
      <c r="AT617" s="307"/>
      <c r="AU617" s="559">
        <f>AV617+AX617</f>
        <v>0</v>
      </c>
      <c r="AV617" s="559">
        <f>AW617+AZ617</f>
        <v>0</v>
      </c>
      <c r="AW617" s="307">
        <f>AW618+AW619</f>
        <v>0</v>
      </c>
      <c r="AX617" s="307"/>
      <c r="AY617" s="307"/>
      <c r="AZ617" s="307"/>
      <c r="BA617" s="102">
        <f t="shared" si="1548"/>
        <v>0</v>
      </c>
      <c r="BB617" s="307"/>
      <c r="BC617" s="307"/>
      <c r="BD617" s="307"/>
      <c r="BE617" s="535">
        <f t="shared" si="1547"/>
        <v>0</v>
      </c>
      <c r="BF617" s="324">
        <f t="shared" si="1550"/>
        <v>0</v>
      </c>
      <c r="BG617" s="307"/>
      <c r="BH617" s="307"/>
      <c r="BI617" s="491">
        <f>BJ617+BM617</f>
        <v>0</v>
      </c>
      <c r="BJ617" s="194">
        <f>BJ618+BJ619</f>
        <v>0</v>
      </c>
      <c r="BK617" s="194"/>
      <c r="BL617" s="194"/>
      <c r="BM617" s="194"/>
      <c r="BN617" s="322"/>
      <c r="BO617" s="491">
        <f>BP617+BS617</f>
        <v>0</v>
      </c>
      <c r="BP617" s="194">
        <f>BP618+BP619</f>
        <v>0</v>
      </c>
      <c r="BQ617" s="194"/>
      <c r="BR617" s="194"/>
      <c r="BS617" s="194"/>
      <c r="BT617" s="194"/>
      <c r="BU617" s="35">
        <f t="shared" si="1505"/>
        <v>0</v>
      </c>
      <c r="BV617" s="491">
        <f>BW617+BZ617</f>
        <v>0</v>
      </c>
      <c r="BW617" s="194">
        <f>BW618+BW619</f>
        <v>0</v>
      </c>
      <c r="BX617" s="194"/>
      <c r="BY617" s="194"/>
      <c r="BZ617" s="194"/>
      <c r="CA617" s="338"/>
      <c r="CB617" s="194"/>
      <c r="CC617" s="194"/>
      <c r="CD617" s="194"/>
      <c r="CE617" s="338"/>
      <c r="CF617" s="194"/>
      <c r="CG617" s="194"/>
      <c r="CH617" s="194"/>
      <c r="CI617" s="35">
        <f t="shared" si="1545"/>
        <v>0</v>
      </c>
      <c r="CJ617" s="482"/>
      <c r="CK617" s="491">
        <f>CL617+CO617</f>
        <v>0</v>
      </c>
      <c r="CL617" s="194">
        <f>CL618+CL619</f>
        <v>0</v>
      </c>
      <c r="CM617" s="194"/>
      <c r="CN617" s="194"/>
      <c r="CO617" s="194"/>
    </row>
    <row r="618" spans="2:93" s="39" customFormat="1" ht="15" hidden="1" customHeight="1" x14ac:dyDescent="0.25">
      <c r="B618" s="209"/>
      <c r="C618" s="124" t="s">
        <v>39</v>
      </c>
      <c r="D618" s="130">
        <f>E618+H618</f>
        <v>0</v>
      </c>
      <c r="E618" s="37">
        <v>0</v>
      </c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130">
        <f>AV618+AX618</f>
        <v>0</v>
      </c>
      <c r="AV618" s="130">
        <f>AW618+AZ618</f>
        <v>0</v>
      </c>
      <c r="AW618" s="37">
        <v>0</v>
      </c>
      <c r="AX618" s="37"/>
      <c r="AY618" s="37"/>
      <c r="AZ618" s="37"/>
      <c r="BA618" s="102">
        <f t="shared" si="1548"/>
        <v>0</v>
      </c>
      <c r="BB618" s="37"/>
      <c r="BC618" s="37"/>
      <c r="BD618" s="37"/>
      <c r="BE618" s="120">
        <f t="shared" si="1547"/>
        <v>0</v>
      </c>
      <c r="BF618" s="120">
        <f t="shared" si="1550"/>
        <v>0</v>
      </c>
      <c r="BG618" s="37"/>
      <c r="BH618" s="37"/>
      <c r="BI618" s="130">
        <f>BJ618+BM618</f>
        <v>0</v>
      </c>
      <c r="BJ618" s="189">
        <v>0</v>
      </c>
      <c r="BK618" s="189"/>
      <c r="BL618" s="189"/>
      <c r="BM618" s="189"/>
      <c r="BN618" s="130"/>
      <c r="BO618" s="130">
        <f>BP618+BS618</f>
        <v>0</v>
      </c>
      <c r="BP618" s="189">
        <v>0</v>
      </c>
      <c r="BQ618" s="189"/>
      <c r="BR618" s="189"/>
      <c r="BS618" s="189"/>
      <c r="BT618" s="189"/>
      <c r="BU618" s="35">
        <f t="shared" si="1505"/>
        <v>0</v>
      </c>
      <c r="BV618" s="130">
        <f>BW618+BZ618</f>
        <v>0</v>
      </c>
      <c r="BW618" s="189">
        <v>0</v>
      </c>
      <c r="BX618" s="189"/>
      <c r="BY618" s="189"/>
      <c r="BZ618" s="189"/>
      <c r="CA618" s="130"/>
      <c r="CB618" s="189"/>
      <c r="CC618" s="189"/>
      <c r="CD618" s="189"/>
      <c r="CE618" s="130"/>
      <c r="CF618" s="189"/>
      <c r="CG618" s="189"/>
      <c r="CH618" s="189"/>
      <c r="CI618" s="35">
        <f t="shared" si="1545"/>
        <v>0</v>
      </c>
      <c r="CJ618" s="130"/>
      <c r="CK618" s="130">
        <f>CL618+CO618</f>
        <v>0</v>
      </c>
      <c r="CL618" s="189">
        <v>0</v>
      </c>
      <c r="CM618" s="189"/>
      <c r="CN618" s="189"/>
      <c r="CO618" s="189"/>
    </row>
    <row r="619" spans="2:93" s="39" customFormat="1" ht="15" hidden="1" customHeight="1" x14ac:dyDescent="0.25">
      <c r="B619" s="209"/>
      <c r="C619" s="124" t="s">
        <v>47</v>
      </c>
      <c r="D619" s="130">
        <f>E619+H619</f>
        <v>0</v>
      </c>
      <c r="E619" s="37">
        <v>0</v>
      </c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130">
        <f>AV619+AX619</f>
        <v>0</v>
      </c>
      <c r="AV619" s="130">
        <f>AW619+AZ619</f>
        <v>0</v>
      </c>
      <c r="AW619" s="37">
        <v>0</v>
      </c>
      <c r="AX619" s="37"/>
      <c r="AY619" s="37"/>
      <c r="AZ619" s="37"/>
      <c r="BA619" s="102">
        <f t="shared" si="1548"/>
        <v>0</v>
      </c>
      <c r="BB619" s="37"/>
      <c r="BC619" s="37"/>
      <c r="BD619" s="37"/>
      <c r="BE619" s="535">
        <f t="shared" si="1547"/>
        <v>0</v>
      </c>
      <c r="BF619" s="324">
        <f t="shared" si="1550"/>
        <v>0</v>
      </c>
      <c r="BG619" s="37"/>
      <c r="BH619" s="37"/>
      <c r="BI619" s="130">
        <f>BJ619+BM619</f>
        <v>0</v>
      </c>
      <c r="BJ619" s="189">
        <v>0</v>
      </c>
      <c r="BK619" s="189"/>
      <c r="BL619" s="189"/>
      <c r="BM619" s="189"/>
      <c r="BN619" s="130"/>
      <c r="BO619" s="130">
        <f>BP619+BS619</f>
        <v>0</v>
      </c>
      <c r="BP619" s="189">
        <v>0</v>
      </c>
      <c r="BQ619" s="189"/>
      <c r="BR619" s="189"/>
      <c r="BS619" s="189"/>
      <c r="BT619" s="189"/>
      <c r="BU619" s="35">
        <f t="shared" si="1505"/>
        <v>0</v>
      </c>
      <c r="BV619" s="130">
        <f>BW619+BZ619</f>
        <v>0</v>
      </c>
      <c r="BW619" s="189">
        <v>0</v>
      </c>
      <c r="BX619" s="189"/>
      <c r="BY619" s="189"/>
      <c r="BZ619" s="189"/>
      <c r="CA619" s="130"/>
      <c r="CB619" s="189"/>
      <c r="CC619" s="189"/>
      <c r="CD619" s="189"/>
      <c r="CE619" s="130"/>
      <c r="CF619" s="189"/>
      <c r="CG619" s="189"/>
      <c r="CH619" s="189"/>
      <c r="CI619" s="35">
        <f t="shared" si="1545"/>
        <v>0</v>
      </c>
      <c r="CJ619" s="130"/>
      <c r="CK619" s="130">
        <f>CL619+CO619</f>
        <v>0</v>
      </c>
      <c r="CL619" s="189">
        <v>0</v>
      </c>
      <c r="CM619" s="189"/>
      <c r="CN619" s="189"/>
      <c r="CO619" s="189"/>
    </row>
    <row r="620" spans="2:93" s="42" customFormat="1" ht="155.25" hidden="1" customHeight="1" x14ac:dyDescent="0.25">
      <c r="B620" s="206" t="s">
        <v>5</v>
      </c>
      <c r="C620" s="111" t="s">
        <v>91</v>
      </c>
      <c r="D620" s="112">
        <f>E620</f>
        <v>0</v>
      </c>
      <c r="E620" s="307">
        <f>E621</f>
        <v>0</v>
      </c>
      <c r="F620" s="307"/>
      <c r="G620" s="307"/>
      <c r="H620" s="307"/>
      <c r="I620" s="307"/>
      <c r="J620" s="307"/>
      <c r="K620" s="307"/>
      <c r="L620" s="307"/>
      <c r="M620" s="307"/>
      <c r="N620" s="307"/>
      <c r="O620" s="307"/>
      <c r="P620" s="307"/>
      <c r="Q620" s="307"/>
      <c r="R620" s="307"/>
      <c r="S620" s="307"/>
      <c r="T620" s="307"/>
      <c r="U620" s="307"/>
      <c r="V620" s="307"/>
      <c r="W620" s="307"/>
      <c r="X620" s="307"/>
      <c r="Y620" s="307"/>
      <c r="Z620" s="307"/>
      <c r="AA620" s="307"/>
      <c r="AB620" s="307"/>
      <c r="AC620" s="307"/>
      <c r="AD620" s="307"/>
      <c r="AE620" s="307"/>
      <c r="AF620" s="307"/>
      <c r="AG620" s="307"/>
      <c r="AH620" s="307"/>
      <c r="AI620" s="307"/>
      <c r="AJ620" s="307"/>
      <c r="AK620" s="307"/>
      <c r="AL620" s="307"/>
      <c r="AM620" s="307"/>
      <c r="AN620" s="307"/>
      <c r="AO620" s="307"/>
      <c r="AP620" s="307"/>
      <c r="AQ620" s="307"/>
      <c r="AR620" s="307"/>
      <c r="AS620" s="307"/>
      <c r="AT620" s="307"/>
      <c r="AU620" s="112">
        <f>AV620</f>
        <v>0</v>
      </c>
      <c r="AV620" s="112">
        <f>AW620</f>
        <v>0</v>
      </c>
      <c r="AW620" s="307">
        <f>AW621</f>
        <v>0</v>
      </c>
      <c r="AX620" s="307"/>
      <c r="AY620" s="307"/>
      <c r="AZ620" s="307"/>
      <c r="BA620" s="102">
        <f t="shared" si="1548"/>
        <v>0</v>
      </c>
      <c r="BB620" s="307"/>
      <c r="BC620" s="307"/>
      <c r="BD620" s="307"/>
      <c r="BE620" s="120">
        <f t="shared" si="1547"/>
        <v>0</v>
      </c>
      <c r="BF620" s="120">
        <f t="shared" si="1550"/>
        <v>0</v>
      </c>
      <c r="BG620" s="307"/>
      <c r="BH620" s="307"/>
      <c r="BI620" s="112">
        <f>BJ620</f>
        <v>0</v>
      </c>
      <c r="BJ620" s="194">
        <f>BJ621</f>
        <v>0</v>
      </c>
      <c r="BK620" s="194"/>
      <c r="BL620" s="194"/>
      <c r="BM620" s="194"/>
      <c r="BN620" s="112"/>
      <c r="BO620" s="112">
        <f>BP620</f>
        <v>0</v>
      </c>
      <c r="BP620" s="194">
        <f>BP621</f>
        <v>0</v>
      </c>
      <c r="BQ620" s="194"/>
      <c r="BR620" s="194"/>
      <c r="BS620" s="194"/>
      <c r="BT620" s="194"/>
      <c r="BU620" s="35">
        <f t="shared" si="1505"/>
        <v>0</v>
      </c>
      <c r="BV620" s="112">
        <f>BW620</f>
        <v>0</v>
      </c>
      <c r="BW620" s="194">
        <f>BW621</f>
        <v>0</v>
      </c>
      <c r="BX620" s="194"/>
      <c r="BY620" s="194"/>
      <c r="BZ620" s="194"/>
      <c r="CA620" s="112"/>
      <c r="CB620" s="194"/>
      <c r="CC620" s="194"/>
      <c r="CD620" s="194"/>
      <c r="CE620" s="112"/>
      <c r="CF620" s="194"/>
      <c r="CG620" s="194"/>
      <c r="CH620" s="194"/>
      <c r="CI620" s="35">
        <f t="shared" si="1545"/>
        <v>0</v>
      </c>
      <c r="CJ620" s="112"/>
      <c r="CK620" s="112">
        <f>CL620</f>
        <v>0</v>
      </c>
      <c r="CL620" s="194">
        <f>CL621</f>
        <v>0</v>
      </c>
      <c r="CM620" s="194"/>
      <c r="CN620" s="194"/>
      <c r="CO620" s="194"/>
    </row>
    <row r="621" spans="2:93" s="39" customFormat="1" ht="24" hidden="1" customHeight="1" x14ac:dyDescent="0.25">
      <c r="B621" s="209"/>
      <c r="C621" s="124" t="s">
        <v>39</v>
      </c>
      <c r="D621" s="130">
        <f>E621</f>
        <v>0</v>
      </c>
      <c r="E621" s="37">
        <v>0</v>
      </c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130">
        <f>AV621</f>
        <v>0</v>
      </c>
      <c r="AV621" s="130">
        <f>AW621</f>
        <v>0</v>
      </c>
      <c r="AW621" s="37">
        <v>0</v>
      </c>
      <c r="AX621" s="37"/>
      <c r="AY621" s="37"/>
      <c r="AZ621" s="37"/>
      <c r="BA621" s="102">
        <f t="shared" si="1548"/>
        <v>0</v>
      </c>
      <c r="BB621" s="37"/>
      <c r="BC621" s="37"/>
      <c r="BD621" s="37"/>
      <c r="BE621" s="535">
        <f t="shared" si="1547"/>
        <v>0</v>
      </c>
      <c r="BF621" s="324">
        <f t="shared" si="1550"/>
        <v>0</v>
      </c>
      <c r="BG621" s="37"/>
      <c r="BH621" s="37"/>
      <c r="BI621" s="130">
        <f>BJ621</f>
        <v>0</v>
      </c>
      <c r="BJ621" s="189">
        <v>0</v>
      </c>
      <c r="BK621" s="189"/>
      <c r="BL621" s="189"/>
      <c r="BM621" s="189"/>
      <c r="BN621" s="130"/>
      <c r="BO621" s="130">
        <f>BP621</f>
        <v>0</v>
      </c>
      <c r="BP621" s="189">
        <v>0</v>
      </c>
      <c r="BQ621" s="189"/>
      <c r="BR621" s="189"/>
      <c r="BS621" s="189"/>
      <c r="BT621" s="189"/>
      <c r="BU621" s="35">
        <f t="shared" si="1505"/>
        <v>0</v>
      </c>
      <c r="BV621" s="130">
        <f>BW621</f>
        <v>0</v>
      </c>
      <c r="BW621" s="189">
        <v>0</v>
      </c>
      <c r="BX621" s="189"/>
      <c r="BY621" s="189"/>
      <c r="BZ621" s="189"/>
      <c r="CA621" s="130"/>
      <c r="CB621" s="189"/>
      <c r="CC621" s="189"/>
      <c r="CD621" s="189"/>
      <c r="CE621" s="130"/>
      <c r="CF621" s="189"/>
      <c r="CG621" s="189"/>
      <c r="CH621" s="189"/>
      <c r="CI621" s="35">
        <f t="shared" si="1545"/>
        <v>0</v>
      </c>
      <c r="CJ621" s="130"/>
      <c r="CK621" s="130">
        <f>CL621</f>
        <v>0</v>
      </c>
      <c r="CL621" s="189">
        <v>0</v>
      </c>
      <c r="CM621" s="189"/>
      <c r="CN621" s="189"/>
      <c r="CO621" s="189"/>
    </row>
    <row r="622" spans="2:93" s="39" customFormat="1" ht="35.25" hidden="1" customHeight="1" x14ac:dyDescent="0.25">
      <c r="B622" s="209"/>
      <c r="C622" s="124" t="s">
        <v>47</v>
      </c>
      <c r="D622" s="130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130"/>
      <c r="AV622" s="130"/>
      <c r="AW622" s="37"/>
      <c r="AX622" s="37"/>
      <c r="AY622" s="37"/>
      <c r="AZ622" s="37"/>
      <c r="BA622" s="102">
        <f t="shared" si="1548"/>
        <v>0</v>
      </c>
      <c r="BB622" s="37"/>
      <c r="BC622" s="37"/>
      <c r="BD622" s="37"/>
      <c r="BE622" s="120">
        <f t="shared" si="1547"/>
        <v>0</v>
      </c>
      <c r="BF622" s="120">
        <f t="shared" si="1550"/>
        <v>0</v>
      </c>
      <c r="BG622" s="37"/>
      <c r="BH622" s="37"/>
      <c r="BI622" s="130"/>
      <c r="BJ622" s="189"/>
      <c r="BK622" s="189"/>
      <c r="BL622" s="189"/>
      <c r="BM622" s="189"/>
      <c r="BN622" s="130"/>
      <c r="BO622" s="130"/>
      <c r="BP622" s="189"/>
      <c r="BQ622" s="189"/>
      <c r="BR622" s="189"/>
      <c r="BS622" s="189"/>
      <c r="BT622" s="189"/>
      <c r="BU622" s="35">
        <f t="shared" si="1505"/>
        <v>0</v>
      </c>
      <c r="BV622" s="130"/>
      <c r="BW622" s="189"/>
      <c r="BX622" s="189"/>
      <c r="BY622" s="189"/>
      <c r="BZ622" s="189"/>
      <c r="CA622" s="130"/>
      <c r="CB622" s="189"/>
      <c r="CC622" s="189"/>
      <c r="CD622" s="189"/>
      <c r="CE622" s="130"/>
      <c r="CF622" s="189"/>
      <c r="CG622" s="189"/>
      <c r="CH622" s="189"/>
      <c r="CI622" s="35">
        <f t="shared" si="1545"/>
        <v>0</v>
      </c>
      <c r="CJ622" s="130"/>
      <c r="CK622" s="130"/>
      <c r="CL622" s="189"/>
      <c r="CM622" s="189"/>
      <c r="CN622" s="189"/>
      <c r="CO622" s="189"/>
    </row>
    <row r="623" spans="2:93" s="39" customFormat="1" ht="86.25" hidden="1" customHeight="1" x14ac:dyDescent="0.25">
      <c r="B623" s="224" t="s">
        <v>8</v>
      </c>
      <c r="C623" s="117" t="s">
        <v>92</v>
      </c>
      <c r="D623" s="119">
        <v>0</v>
      </c>
      <c r="E623" s="30">
        <v>0</v>
      </c>
      <c r="F623" s="30"/>
      <c r="G623" s="30"/>
      <c r="H623" s="30">
        <v>0</v>
      </c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119">
        <v>0</v>
      </c>
      <c r="AV623" s="559">
        <v>0</v>
      </c>
      <c r="AW623" s="30">
        <v>0</v>
      </c>
      <c r="AX623" s="30"/>
      <c r="AY623" s="30"/>
      <c r="AZ623" s="30">
        <v>0</v>
      </c>
      <c r="BA623" s="102">
        <f t="shared" si="1548"/>
        <v>0</v>
      </c>
      <c r="BB623" s="30"/>
      <c r="BC623" s="30"/>
      <c r="BD623" s="30"/>
      <c r="BE623" s="535">
        <f t="shared" si="1547"/>
        <v>0</v>
      </c>
      <c r="BF623" s="324">
        <f t="shared" si="1550"/>
        <v>0</v>
      </c>
      <c r="BG623" s="30"/>
      <c r="BH623" s="30"/>
      <c r="BI623" s="119">
        <v>0</v>
      </c>
      <c r="BJ623" s="252">
        <v>0</v>
      </c>
      <c r="BK623" s="252"/>
      <c r="BL623" s="252"/>
      <c r="BM623" s="252">
        <v>0</v>
      </c>
      <c r="BN623" s="119"/>
      <c r="BO623" s="119">
        <v>0</v>
      </c>
      <c r="BP623" s="252">
        <v>0</v>
      </c>
      <c r="BQ623" s="252"/>
      <c r="BR623" s="252"/>
      <c r="BS623" s="252">
        <v>0</v>
      </c>
      <c r="BT623" s="252"/>
      <c r="BU623" s="35">
        <f t="shared" ref="BU623:BU625" si="1562">BM623</f>
        <v>0</v>
      </c>
      <c r="BV623" s="119">
        <v>0</v>
      </c>
      <c r="BW623" s="252">
        <v>0</v>
      </c>
      <c r="BX623" s="252"/>
      <c r="BY623" s="252"/>
      <c r="BZ623" s="252">
        <v>0</v>
      </c>
      <c r="CA623" s="119"/>
      <c r="CB623" s="252"/>
      <c r="CC623" s="252"/>
      <c r="CD623" s="252"/>
      <c r="CE623" s="119"/>
      <c r="CF623" s="252"/>
      <c r="CG623" s="252"/>
      <c r="CH623" s="252"/>
      <c r="CI623" s="35">
        <f t="shared" si="1545"/>
        <v>0</v>
      </c>
      <c r="CJ623" s="119"/>
      <c r="CK623" s="119">
        <v>0</v>
      </c>
      <c r="CL623" s="252">
        <v>0</v>
      </c>
      <c r="CM623" s="252"/>
      <c r="CN623" s="252"/>
      <c r="CO623" s="252">
        <v>0</v>
      </c>
    </row>
    <row r="624" spans="2:93" s="52" customFormat="1" ht="90.75" hidden="1" customHeight="1" x14ac:dyDescent="0.25">
      <c r="B624" s="224" t="s">
        <v>9</v>
      </c>
      <c r="C624" s="117" t="s">
        <v>93</v>
      </c>
      <c r="D624" s="120">
        <v>0</v>
      </c>
      <c r="E624" s="33">
        <v>0</v>
      </c>
      <c r="F624" s="33"/>
      <c r="G624" s="33"/>
      <c r="H624" s="33">
        <v>0</v>
      </c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120">
        <v>0</v>
      </c>
      <c r="AV624" s="120">
        <v>0</v>
      </c>
      <c r="AW624" s="33">
        <v>0</v>
      </c>
      <c r="AX624" s="33"/>
      <c r="AY624" s="33"/>
      <c r="AZ624" s="33">
        <v>0</v>
      </c>
      <c r="BA624" s="102">
        <f t="shared" si="1548"/>
        <v>0</v>
      </c>
      <c r="BB624" s="33"/>
      <c r="BC624" s="33"/>
      <c r="BD624" s="33"/>
      <c r="BE624" s="120">
        <f t="shared" si="1547"/>
        <v>0</v>
      </c>
      <c r="BF624" s="120">
        <f t="shared" si="1550"/>
        <v>0</v>
      </c>
      <c r="BG624" s="33"/>
      <c r="BH624" s="33"/>
      <c r="BI624" s="120">
        <v>0</v>
      </c>
      <c r="BJ624" s="247">
        <v>0</v>
      </c>
      <c r="BK624" s="247"/>
      <c r="BL624" s="247"/>
      <c r="BM624" s="247">
        <v>0</v>
      </c>
      <c r="BN624" s="120"/>
      <c r="BO624" s="120">
        <v>0</v>
      </c>
      <c r="BP624" s="247">
        <v>0</v>
      </c>
      <c r="BQ624" s="247"/>
      <c r="BR624" s="247"/>
      <c r="BS624" s="247">
        <v>0</v>
      </c>
      <c r="BT624" s="247"/>
      <c r="BU624" s="35">
        <f t="shared" si="1562"/>
        <v>0</v>
      </c>
      <c r="BV624" s="120">
        <v>0</v>
      </c>
      <c r="BW624" s="247">
        <v>0</v>
      </c>
      <c r="BX624" s="247"/>
      <c r="BY624" s="247"/>
      <c r="BZ624" s="247">
        <v>0</v>
      </c>
      <c r="CA624" s="120"/>
      <c r="CB624" s="247"/>
      <c r="CC624" s="247"/>
      <c r="CD624" s="247"/>
      <c r="CE624" s="120"/>
      <c r="CF624" s="247"/>
      <c r="CG624" s="247"/>
      <c r="CH624" s="247"/>
      <c r="CI624" s="35">
        <f t="shared" si="1545"/>
        <v>0</v>
      </c>
      <c r="CJ624" s="120"/>
      <c r="CK624" s="120">
        <v>0</v>
      </c>
      <c r="CL624" s="247">
        <v>0</v>
      </c>
      <c r="CM624" s="247"/>
      <c r="CN624" s="247"/>
      <c r="CO624" s="247">
        <v>0</v>
      </c>
    </row>
    <row r="625" spans="2:93" s="52" customFormat="1" ht="180" hidden="1" customHeight="1" x14ac:dyDescent="0.25">
      <c r="B625" s="211" t="s">
        <v>34</v>
      </c>
      <c r="C625" s="57" t="s">
        <v>86</v>
      </c>
      <c r="D625" s="120">
        <f>H625</f>
        <v>0</v>
      </c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120">
        <f>AX625</f>
        <v>0</v>
      </c>
      <c r="AV625" s="120">
        <f>AZ625</f>
        <v>0</v>
      </c>
      <c r="AW625" s="33"/>
      <c r="AX625" s="33"/>
      <c r="AY625" s="33"/>
      <c r="AZ625" s="33"/>
      <c r="BA625" s="102">
        <f t="shared" si="1548"/>
        <v>0</v>
      </c>
      <c r="BB625" s="33"/>
      <c r="BC625" s="33"/>
      <c r="BD625" s="33"/>
      <c r="BE625" s="535">
        <f t="shared" si="1547"/>
        <v>0</v>
      </c>
      <c r="BF625" s="324">
        <f t="shared" si="1550"/>
        <v>0</v>
      </c>
      <c r="BG625" s="33"/>
      <c r="BH625" s="33"/>
      <c r="BI625" s="120">
        <f>BM625</f>
        <v>0</v>
      </c>
      <c r="BJ625" s="247"/>
      <c r="BK625" s="247"/>
      <c r="BL625" s="247"/>
      <c r="BM625" s="247"/>
      <c r="BN625" s="120">
        <f t="shared" ref="BN625" si="1563">BO625+BP625+BQ625</f>
        <v>0</v>
      </c>
      <c r="BO625" s="120">
        <f>BS625</f>
        <v>0</v>
      </c>
      <c r="BP625" s="247"/>
      <c r="BQ625" s="247"/>
      <c r="BR625" s="247"/>
      <c r="BS625" s="247"/>
      <c r="BT625" s="247"/>
      <c r="BU625" s="35">
        <f t="shared" si="1562"/>
        <v>0</v>
      </c>
      <c r="BV625" s="120">
        <f>BZ625</f>
        <v>0</v>
      </c>
      <c r="BW625" s="247"/>
      <c r="BX625" s="247"/>
      <c r="BY625" s="247"/>
      <c r="BZ625" s="247"/>
      <c r="CA625" s="120">
        <f t="shared" ref="CA625" si="1564">CB625+CC625+CD625</f>
        <v>0</v>
      </c>
      <c r="CB625" s="247"/>
      <c r="CC625" s="247"/>
      <c r="CD625" s="247"/>
      <c r="CE625" s="120">
        <f t="shared" ref="CE625" si="1565">CF625+CH625+CI625</f>
        <v>0</v>
      </c>
      <c r="CF625" s="247"/>
      <c r="CG625" s="247"/>
      <c r="CH625" s="247"/>
      <c r="CI625" s="35">
        <f t="shared" si="1545"/>
        <v>0</v>
      </c>
      <c r="CJ625" s="120"/>
      <c r="CK625" s="120">
        <f>CO625</f>
        <v>0</v>
      </c>
      <c r="CL625" s="247"/>
      <c r="CM625" s="247"/>
      <c r="CN625" s="247"/>
      <c r="CO625" s="247"/>
    </row>
    <row r="626" spans="2:93" s="52" customFormat="1" ht="81" hidden="1" customHeight="1" x14ac:dyDescent="0.25">
      <c r="B626" s="225"/>
      <c r="C626" s="29"/>
      <c r="D626" s="30"/>
      <c r="E626" s="30"/>
      <c r="F626" s="30"/>
      <c r="G626" s="30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0"/>
      <c r="AV626" s="21"/>
      <c r="AW626" s="30"/>
      <c r="AX626" s="30"/>
      <c r="AY626" s="30"/>
      <c r="AZ626" s="33"/>
      <c r="BA626" s="33"/>
      <c r="BB626" s="33"/>
      <c r="BC626" s="33"/>
      <c r="BD626" s="33"/>
      <c r="BE626" s="33"/>
      <c r="BF626" s="33"/>
      <c r="BG626" s="33"/>
      <c r="BH626" s="33"/>
      <c r="BI626" s="30"/>
      <c r="BJ626" s="30"/>
      <c r="BK626" s="30"/>
      <c r="BL626" s="30"/>
      <c r="BM626" s="33"/>
      <c r="BN626" s="33"/>
      <c r="BO626" s="30"/>
      <c r="BP626" s="30"/>
      <c r="BQ626" s="30"/>
      <c r="BR626" s="30"/>
      <c r="BS626" s="33"/>
      <c r="BT626" s="33"/>
      <c r="BU626" s="33"/>
      <c r="BV626" s="30"/>
      <c r="BW626" s="30"/>
      <c r="BX626" s="30"/>
      <c r="BY626" s="30"/>
      <c r="BZ626" s="33"/>
      <c r="CA626" s="33"/>
      <c r="CB626" s="33"/>
      <c r="CC626" s="33"/>
      <c r="CD626" s="33"/>
      <c r="CE626" s="33"/>
      <c r="CF626" s="33"/>
      <c r="CG626" s="33"/>
      <c r="CH626" s="33"/>
      <c r="CI626" s="33"/>
      <c r="CJ626" s="33"/>
      <c r="CK626" s="30"/>
      <c r="CL626" s="30"/>
      <c r="CM626" s="30"/>
      <c r="CN626" s="30"/>
      <c r="CO626" s="33"/>
    </row>
    <row r="627" spans="2:93" s="52" customFormat="1" ht="81" hidden="1" customHeight="1" x14ac:dyDescent="0.25">
      <c r="B627" s="226"/>
      <c r="C627" s="60"/>
      <c r="D627" s="102"/>
      <c r="E627" s="102"/>
      <c r="F627" s="102"/>
      <c r="G627" s="102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102"/>
      <c r="AV627" s="21"/>
      <c r="AW627" s="102"/>
      <c r="AX627" s="102"/>
      <c r="AY627" s="102"/>
      <c r="AZ627" s="33"/>
      <c r="BA627" s="33"/>
      <c r="BB627" s="33"/>
      <c r="BC627" s="33"/>
      <c r="BD627" s="33"/>
      <c r="BE627" s="33"/>
      <c r="BF627" s="33"/>
      <c r="BG627" s="33"/>
      <c r="BH627" s="33"/>
      <c r="BI627" s="102"/>
      <c r="BJ627" s="102"/>
      <c r="BK627" s="102"/>
      <c r="BL627" s="102"/>
      <c r="BM627" s="33"/>
      <c r="BN627" s="33"/>
      <c r="BO627" s="102"/>
      <c r="BP627" s="102"/>
      <c r="BQ627" s="102"/>
      <c r="BR627" s="102"/>
      <c r="BS627" s="33"/>
      <c r="BT627" s="33"/>
      <c r="BU627" s="33"/>
      <c r="BV627" s="102"/>
      <c r="BW627" s="102"/>
      <c r="BX627" s="102"/>
      <c r="BY627" s="102"/>
      <c r="BZ627" s="33"/>
      <c r="CA627" s="33"/>
      <c r="CB627" s="33"/>
      <c r="CC627" s="33"/>
      <c r="CD627" s="33"/>
      <c r="CE627" s="33"/>
      <c r="CF627" s="33"/>
      <c r="CG627" s="33"/>
      <c r="CH627" s="33"/>
      <c r="CI627" s="33"/>
      <c r="CJ627" s="33"/>
      <c r="CK627" s="102"/>
      <c r="CL627" s="102"/>
      <c r="CM627" s="102"/>
      <c r="CN627" s="102"/>
      <c r="CO627" s="33"/>
    </row>
    <row r="628" spans="2:93" s="52" customFormat="1" ht="180" hidden="1" customHeight="1" x14ac:dyDescent="0.25">
      <c r="B628" s="227"/>
      <c r="C628" s="41"/>
      <c r="D628" s="21"/>
      <c r="E628" s="102"/>
      <c r="F628" s="102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21"/>
      <c r="AV628" s="21"/>
      <c r="AW628" s="102"/>
      <c r="AX628" s="102"/>
      <c r="AY628" s="33"/>
      <c r="AZ628" s="33"/>
      <c r="BA628" s="33"/>
      <c r="BB628" s="33"/>
      <c r="BC628" s="33"/>
      <c r="BD628" s="33"/>
      <c r="BE628" s="33"/>
      <c r="BF628" s="33"/>
      <c r="BG628" s="33"/>
      <c r="BH628" s="33"/>
      <c r="BI628" s="21"/>
      <c r="BJ628" s="102"/>
      <c r="BK628" s="102"/>
      <c r="BL628" s="33"/>
      <c r="BM628" s="33"/>
      <c r="BN628" s="33"/>
      <c r="BO628" s="21"/>
      <c r="BP628" s="102"/>
      <c r="BQ628" s="102"/>
      <c r="BR628" s="33"/>
      <c r="BS628" s="33"/>
      <c r="BT628" s="33"/>
      <c r="BU628" s="33"/>
      <c r="BV628" s="21"/>
      <c r="BW628" s="102"/>
      <c r="BX628" s="102"/>
      <c r="BY628" s="33"/>
      <c r="BZ628" s="33"/>
      <c r="CA628" s="33"/>
      <c r="CB628" s="33"/>
      <c r="CC628" s="33"/>
      <c r="CD628" s="33"/>
      <c r="CE628" s="33"/>
      <c r="CF628" s="33"/>
      <c r="CG628" s="33"/>
      <c r="CH628" s="33"/>
      <c r="CI628" s="33"/>
      <c r="CJ628" s="33"/>
      <c r="CK628" s="21"/>
      <c r="CL628" s="102"/>
      <c r="CM628" s="102"/>
      <c r="CN628" s="33"/>
      <c r="CO628" s="33"/>
    </row>
    <row r="629" spans="2:93" s="52" customFormat="1" ht="45.75" hidden="1" customHeight="1" x14ac:dyDescent="0.25">
      <c r="B629" s="227"/>
      <c r="C629" s="20"/>
      <c r="D629" s="21"/>
      <c r="E629" s="21"/>
      <c r="F629" s="21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21"/>
      <c r="AV629" s="21"/>
      <c r="AW629" s="21"/>
      <c r="AX629" s="21"/>
      <c r="AY629" s="33"/>
      <c r="AZ629" s="33"/>
      <c r="BA629" s="33"/>
      <c r="BB629" s="33"/>
      <c r="BC629" s="33"/>
      <c r="BD629" s="33"/>
      <c r="BE629" s="33"/>
      <c r="BF629" s="33"/>
      <c r="BG629" s="33"/>
      <c r="BH629" s="33"/>
      <c r="BI629" s="21"/>
      <c r="BJ629" s="21"/>
      <c r="BK629" s="21"/>
      <c r="BL629" s="33"/>
      <c r="BM629" s="33"/>
      <c r="BN629" s="33"/>
      <c r="BO629" s="21"/>
      <c r="BP629" s="21"/>
      <c r="BQ629" s="21"/>
      <c r="BR629" s="33"/>
      <c r="BS629" s="33"/>
      <c r="BT629" s="33"/>
      <c r="BU629" s="33"/>
      <c r="BV629" s="21"/>
      <c r="BW629" s="21"/>
      <c r="BX629" s="21"/>
      <c r="BY629" s="33"/>
      <c r="BZ629" s="33"/>
      <c r="CA629" s="33"/>
      <c r="CB629" s="33"/>
      <c r="CC629" s="33"/>
      <c r="CD629" s="33"/>
      <c r="CE629" s="33"/>
      <c r="CF629" s="33"/>
      <c r="CG629" s="33"/>
      <c r="CH629" s="33"/>
      <c r="CI629" s="33"/>
      <c r="CJ629" s="33"/>
      <c r="CK629" s="21"/>
      <c r="CL629" s="21"/>
      <c r="CM629" s="21"/>
      <c r="CN629" s="33"/>
      <c r="CO629" s="33"/>
    </row>
    <row r="630" spans="2:93" s="52" customFormat="1" ht="36" hidden="1" customHeight="1" x14ac:dyDescent="0.25">
      <c r="B630" s="227"/>
      <c r="C630" s="36"/>
      <c r="D630" s="33"/>
      <c r="E630" s="102"/>
      <c r="F630" s="102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102"/>
      <c r="AX630" s="102"/>
      <c r="AY630" s="33"/>
      <c r="AZ630" s="33"/>
      <c r="BA630" s="33"/>
      <c r="BB630" s="33"/>
      <c r="BC630" s="33"/>
      <c r="BD630" s="33"/>
      <c r="BE630" s="33"/>
      <c r="BF630" s="33"/>
      <c r="BG630" s="33"/>
      <c r="BH630" s="33"/>
      <c r="BI630" s="33"/>
      <c r="BJ630" s="102"/>
      <c r="BK630" s="102"/>
      <c r="BL630" s="33"/>
      <c r="BM630" s="33"/>
      <c r="BN630" s="33"/>
      <c r="BO630" s="33"/>
      <c r="BP630" s="102"/>
      <c r="BQ630" s="102"/>
      <c r="BR630" s="33"/>
      <c r="BS630" s="33"/>
      <c r="BT630" s="33"/>
      <c r="BU630" s="33"/>
      <c r="BV630" s="33"/>
      <c r="BW630" s="102"/>
      <c r="BX630" s="102"/>
      <c r="BY630" s="33"/>
      <c r="BZ630" s="33"/>
      <c r="CA630" s="33"/>
      <c r="CB630" s="33"/>
      <c r="CC630" s="33"/>
      <c r="CD630" s="33"/>
      <c r="CE630" s="33"/>
      <c r="CF630" s="33"/>
      <c r="CG630" s="33"/>
      <c r="CH630" s="33"/>
      <c r="CI630" s="33"/>
      <c r="CJ630" s="33"/>
      <c r="CK630" s="33"/>
      <c r="CL630" s="102"/>
      <c r="CM630" s="102"/>
      <c r="CN630" s="33"/>
      <c r="CO630" s="33"/>
    </row>
    <row r="631" spans="2:93" s="52" customFormat="1" ht="30" hidden="1" customHeight="1" x14ac:dyDescent="0.25">
      <c r="B631" s="227"/>
      <c r="C631" s="36"/>
      <c r="D631" s="33"/>
      <c r="E631" s="102"/>
      <c r="F631" s="102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102"/>
      <c r="AX631" s="102"/>
      <c r="AY631" s="33"/>
      <c r="AZ631" s="33"/>
      <c r="BA631" s="33"/>
      <c r="BB631" s="33"/>
      <c r="BC631" s="33"/>
      <c r="BD631" s="33"/>
      <c r="BE631" s="33"/>
      <c r="BF631" s="33"/>
      <c r="BG631" s="33"/>
      <c r="BH631" s="33"/>
      <c r="BI631" s="33"/>
      <c r="BJ631" s="102"/>
      <c r="BK631" s="102"/>
      <c r="BL631" s="33"/>
      <c r="BM631" s="33"/>
      <c r="BN631" s="33"/>
      <c r="BO631" s="33"/>
      <c r="BP631" s="102"/>
      <c r="BQ631" s="102"/>
      <c r="BR631" s="33"/>
      <c r="BS631" s="33"/>
      <c r="BT631" s="33"/>
      <c r="BU631" s="33"/>
      <c r="BV631" s="33"/>
      <c r="BW631" s="102"/>
      <c r="BX631" s="102"/>
      <c r="BY631" s="33"/>
      <c r="BZ631" s="33"/>
      <c r="CA631" s="33"/>
      <c r="CB631" s="33"/>
      <c r="CC631" s="33"/>
      <c r="CD631" s="33"/>
      <c r="CE631" s="33"/>
      <c r="CF631" s="33"/>
      <c r="CG631" s="33"/>
      <c r="CH631" s="33"/>
      <c r="CI631" s="33"/>
      <c r="CJ631" s="33"/>
      <c r="CK631" s="33"/>
      <c r="CL631" s="102"/>
      <c r="CM631" s="102"/>
      <c r="CN631" s="33"/>
      <c r="CO631" s="33"/>
    </row>
    <row r="632" spans="2:93" s="52" customFormat="1" ht="45" hidden="1" customHeight="1" x14ac:dyDescent="0.25">
      <c r="B632" s="227"/>
      <c r="C632" s="36"/>
      <c r="D632" s="21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21"/>
      <c r="AV632" s="21"/>
      <c r="AW632" s="33"/>
      <c r="AX632" s="33"/>
      <c r="AY632" s="33"/>
      <c r="AZ632" s="33"/>
      <c r="BA632" s="33"/>
      <c r="BB632" s="33"/>
      <c r="BC632" s="33"/>
      <c r="BD632" s="33"/>
      <c r="BE632" s="33"/>
      <c r="BF632" s="33"/>
      <c r="BG632" s="33"/>
      <c r="BH632" s="33"/>
      <c r="BI632" s="21"/>
      <c r="BJ632" s="33"/>
      <c r="BK632" s="33"/>
      <c r="BL632" s="33"/>
      <c r="BM632" s="33"/>
      <c r="BN632" s="33"/>
      <c r="BO632" s="21"/>
      <c r="BP632" s="33"/>
      <c r="BQ632" s="33"/>
      <c r="BR632" s="33"/>
      <c r="BS632" s="33"/>
      <c r="BT632" s="33"/>
      <c r="BU632" s="33"/>
      <c r="BV632" s="21"/>
      <c r="BW632" s="33"/>
      <c r="BX632" s="33"/>
      <c r="BY632" s="33"/>
      <c r="BZ632" s="33"/>
      <c r="CA632" s="33"/>
      <c r="CB632" s="33"/>
      <c r="CC632" s="33"/>
      <c r="CD632" s="33"/>
      <c r="CE632" s="33"/>
      <c r="CF632" s="33"/>
      <c r="CG632" s="33"/>
      <c r="CH632" s="33"/>
      <c r="CI632" s="33"/>
      <c r="CJ632" s="33"/>
      <c r="CK632" s="21"/>
      <c r="CL632" s="33"/>
      <c r="CM632" s="33"/>
      <c r="CN632" s="33"/>
      <c r="CO632" s="33"/>
    </row>
    <row r="633" spans="2:93" s="52" customFormat="1" ht="56.25" hidden="1" customHeight="1" x14ac:dyDescent="0.25">
      <c r="B633" s="227"/>
      <c r="C633" s="36"/>
      <c r="D633" s="21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21"/>
      <c r="AV633" s="21"/>
      <c r="AW633" s="33"/>
      <c r="AX633" s="33"/>
      <c r="AY633" s="33"/>
      <c r="AZ633" s="33"/>
      <c r="BA633" s="33"/>
      <c r="BB633" s="33"/>
      <c r="BC633" s="33"/>
      <c r="BD633" s="33"/>
      <c r="BE633" s="33"/>
      <c r="BF633" s="33"/>
      <c r="BG633" s="33"/>
      <c r="BH633" s="33"/>
      <c r="BI633" s="21"/>
      <c r="BJ633" s="33"/>
      <c r="BK633" s="33"/>
      <c r="BL633" s="33"/>
      <c r="BM633" s="33"/>
      <c r="BN633" s="33"/>
      <c r="BO633" s="21"/>
      <c r="BP633" s="33"/>
      <c r="BQ633" s="33"/>
      <c r="BR633" s="33"/>
      <c r="BS633" s="33"/>
      <c r="BT633" s="33"/>
      <c r="BU633" s="33"/>
      <c r="BV633" s="21"/>
      <c r="BW633" s="33"/>
      <c r="BX633" s="33"/>
      <c r="BY633" s="33"/>
      <c r="BZ633" s="33"/>
      <c r="CA633" s="33"/>
      <c r="CB633" s="33"/>
      <c r="CC633" s="33"/>
      <c r="CD633" s="33"/>
      <c r="CE633" s="33"/>
      <c r="CF633" s="33"/>
      <c r="CG633" s="33"/>
      <c r="CH633" s="33"/>
      <c r="CI633" s="33"/>
      <c r="CJ633" s="33"/>
      <c r="CK633" s="21"/>
      <c r="CL633" s="33"/>
      <c r="CM633" s="33"/>
      <c r="CN633" s="33"/>
      <c r="CO633" s="33"/>
    </row>
    <row r="634" spans="2:93" s="25" customFormat="1" ht="46.5" hidden="1" customHeight="1" x14ac:dyDescent="0.25">
      <c r="B634" s="228"/>
      <c r="C634" s="23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43"/>
      <c r="AW634" s="24"/>
      <c r="AX634" s="24"/>
      <c r="AY634" s="24"/>
      <c r="AZ634" s="24"/>
      <c r="BA634" s="24"/>
      <c r="BB634" s="24"/>
      <c r="BC634" s="24"/>
      <c r="BD634" s="24"/>
      <c r="BE634" s="24"/>
      <c r="BF634" s="24"/>
      <c r="BG634" s="24"/>
      <c r="BH634" s="24"/>
      <c r="BI634" s="24"/>
      <c r="BJ634" s="24"/>
      <c r="BK634" s="24"/>
      <c r="BL634" s="24"/>
      <c r="BM634" s="24"/>
      <c r="BN634" s="24"/>
      <c r="BO634" s="24"/>
      <c r="BP634" s="24"/>
      <c r="BQ634" s="24"/>
      <c r="BR634" s="24"/>
      <c r="BS634" s="24"/>
      <c r="BT634" s="24"/>
      <c r="BU634" s="24"/>
      <c r="BV634" s="24"/>
      <c r="BW634" s="24"/>
      <c r="BX634" s="24"/>
      <c r="BY634" s="24"/>
      <c r="BZ634" s="24"/>
      <c r="CA634" s="24"/>
      <c r="CB634" s="24"/>
      <c r="CC634" s="24"/>
      <c r="CD634" s="24"/>
      <c r="CE634" s="24"/>
      <c r="CF634" s="24"/>
      <c r="CG634" s="24"/>
      <c r="CH634" s="24"/>
      <c r="CI634" s="24"/>
      <c r="CJ634" s="24"/>
      <c r="CK634" s="24"/>
      <c r="CL634" s="24"/>
      <c r="CM634" s="24"/>
      <c r="CN634" s="24"/>
      <c r="CO634" s="24"/>
    </row>
    <row r="635" spans="2:93" s="52" customFormat="1" ht="137.25" hidden="1" customHeight="1" x14ac:dyDescent="0.25">
      <c r="B635" s="227" t="s">
        <v>95</v>
      </c>
      <c r="C635" s="41" t="s">
        <v>96</v>
      </c>
      <c r="D635" s="21">
        <f>E635</f>
        <v>0</v>
      </c>
      <c r="E635" s="21">
        <f>E636+E640</f>
        <v>0</v>
      </c>
      <c r="F635" s="21"/>
      <c r="G635" s="21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21">
        <f t="shared" ref="AU635:AV639" si="1566">AV635</f>
        <v>0</v>
      </c>
      <c r="AV635" s="21">
        <f t="shared" si="1566"/>
        <v>0</v>
      </c>
      <c r="AW635" s="21">
        <f>AW636+AW640</f>
        <v>0</v>
      </c>
      <c r="AX635" s="21"/>
      <c r="AY635" s="21"/>
      <c r="AZ635" s="33"/>
      <c r="BA635" s="33"/>
      <c r="BB635" s="33"/>
      <c r="BC635" s="33"/>
      <c r="BD635" s="33"/>
      <c r="BE635" s="33"/>
      <c r="BF635" s="33"/>
      <c r="BG635" s="33"/>
      <c r="BH635" s="33"/>
      <c r="BI635" s="21">
        <f>BJ635</f>
        <v>0</v>
      </c>
      <c r="BJ635" s="21">
        <f>BJ636+BJ640</f>
        <v>0</v>
      </c>
      <c r="BK635" s="21"/>
      <c r="BL635" s="21"/>
      <c r="BM635" s="33"/>
      <c r="BN635" s="33"/>
      <c r="BO635" s="21">
        <f>BP635</f>
        <v>0</v>
      </c>
      <c r="BP635" s="21">
        <f>BP636+BP640</f>
        <v>0</v>
      </c>
      <c r="BQ635" s="21"/>
      <c r="BR635" s="21"/>
      <c r="BS635" s="33"/>
      <c r="BT635" s="33"/>
      <c r="BU635" s="33"/>
      <c r="BV635" s="21">
        <f>BW635</f>
        <v>0</v>
      </c>
      <c r="BW635" s="21">
        <f>BW636+BW640</f>
        <v>0</v>
      </c>
      <c r="BX635" s="21"/>
      <c r="BY635" s="21"/>
      <c r="BZ635" s="33"/>
      <c r="CA635" s="33"/>
      <c r="CB635" s="33"/>
      <c r="CC635" s="33"/>
      <c r="CD635" s="33"/>
      <c r="CE635" s="33"/>
      <c r="CF635" s="33"/>
      <c r="CG635" s="33"/>
      <c r="CH635" s="33"/>
      <c r="CI635" s="33"/>
      <c r="CJ635" s="33"/>
      <c r="CK635" s="21">
        <f>CL635</f>
        <v>0</v>
      </c>
      <c r="CL635" s="21">
        <f>CL636+CL640</f>
        <v>0</v>
      </c>
      <c r="CM635" s="21"/>
      <c r="CN635" s="21"/>
      <c r="CO635" s="33"/>
    </row>
    <row r="636" spans="2:93" s="52" customFormat="1" ht="45.75" hidden="1" customHeight="1" x14ac:dyDescent="0.25">
      <c r="B636" s="227"/>
      <c r="C636" s="20" t="s">
        <v>31</v>
      </c>
      <c r="D636" s="21">
        <f>E636</f>
        <v>0</v>
      </c>
      <c r="E636" s="21">
        <f>SUM(E637:E639)</f>
        <v>0</v>
      </c>
      <c r="F636" s="21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21">
        <f t="shared" si="1566"/>
        <v>0</v>
      </c>
      <c r="AV636" s="21">
        <f t="shared" si="1566"/>
        <v>0</v>
      </c>
      <c r="AW636" s="21">
        <f>SUM(AW637:AW639)</f>
        <v>0</v>
      </c>
      <c r="AX636" s="21"/>
      <c r="AY636" s="33"/>
      <c r="AZ636" s="33"/>
      <c r="BA636" s="33"/>
      <c r="BB636" s="33"/>
      <c r="BC636" s="33"/>
      <c r="BD636" s="33"/>
      <c r="BE636" s="33"/>
      <c r="BF636" s="33"/>
      <c r="BG636" s="33"/>
      <c r="BH636" s="33"/>
      <c r="BI636" s="21">
        <f>BJ636</f>
        <v>0</v>
      </c>
      <c r="BJ636" s="21">
        <f>SUM(BJ637:BJ639)</f>
        <v>0</v>
      </c>
      <c r="BK636" s="21"/>
      <c r="BL636" s="33"/>
      <c r="BM636" s="33"/>
      <c r="BN636" s="33"/>
      <c r="BO636" s="21">
        <f>BP636</f>
        <v>0</v>
      </c>
      <c r="BP636" s="21">
        <f>SUM(BP637:BP639)</f>
        <v>0</v>
      </c>
      <c r="BQ636" s="21"/>
      <c r="BR636" s="33"/>
      <c r="BS636" s="33"/>
      <c r="BT636" s="33"/>
      <c r="BU636" s="33"/>
      <c r="BV636" s="21">
        <f>BW636</f>
        <v>0</v>
      </c>
      <c r="BW636" s="21">
        <f>SUM(BW637:BW639)</f>
        <v>0</v>
      </c>
      <c r="BX636" s="21"/>
      <c r="BY636" s="33"/>
      <c r="BZ636" s="33"/>
      <c r="CA636" s="33"/>
      <c r="CB636" s="33"/>
      <c r="CC636" s="33"/>
      <c r="CD636" s="33"/>
      <c r="CE636" s="33"/>
      <c r="CF636" s="33"/>
      <c r="CG636" s="33"/>
      <c r="CH636" s="33"/>
      <c r="CI636" s="33"/>
      <c r="CJ636" s="33"/>
      <c r="CK636" s="21">
        <f>CL636</f>
        <v>0</v>
      </c>
      <c r="CL636" s="21">
        <f>SUM(CL637:CL639)</f>
        <v>0</v>
      </c>
      <c r="CM636" s="21"/>
      <c r="CN636" s="33"/>
      <c r="CO636" s="33"/>
    </row>
    <row r="637" spans="2:93" s="52" customFormat="1" ht="33.75" hidden="1" customHeight="1" x14ac:dyDescent="0.25">
      <c r="B637" s="227"/>
      <c r="C637" s="36" t="s">
        <v>39</v>
      </c>
      <c r="D637" s="33">
        <f>E637</f>
        <v>0</v>
      </c>
      <c r="E637" s="33">
        <v>0</v>
      </c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>
        <f t="shared" si="1566"/>
        <v>0</v>
      </c>
      <c r="AV637" s="33">
        <f t="shared" si="1566"/>
        <v>0</v>
      </c>
      <c r="AW637" s="33">
        <v>0</v>
      </c>
      <c r="AX637" s="33"/>
      <c r="AY637" s="33"/>
      <c r="AZ637" s="33"/>
      <c r="BA637" s="33"/>
      <c r="BB637" s="33"/>
      <c r="BC637" s="33"/>
      <c r="BD637" s="33"/>
      <c r="BE637" s="33"/>
      <c r="BF637" s="33"/>
      <c r="BG637" s="33"/>
      <c r="BH637" s="33"/>
      <c r="BI637" s="33">
        <f>BJ637</f>
        <v>0</v>
      </c>
      <c r="BJ637" s="33">
        <v>0</v>
      </c>
      <c r="BK637" s="33"/>
      <c r="BL637" s="33"/>
      <c r="BM637" s="33"/>
      <c r="BN637" s="33"/>
      <c r="BO637" s="33">
        <f>BP637</f>
        <v>0</v>
      </c>
      <c r="BP637" s="33">
        <v>0</v>
      </c>
      <c r="BQ637" s="33"/>
      <c r="BR637" s="33"/>
      <c r="BS637" s="33"/>
      <c r="BT637" s="33"/>
      <c r="BU637" s="33"/>
      <c r="BV637" s="33">
        <f>BW637</f>
        <v>0</v>
      </c>
      <c r="BW637" s="33">
        <v>0</v>
      </c>
      <c r="BX637" s="33"/>
      <c r="BY637" s="33"/>
      <c r="BZ637" s="33"/>
      <c r="CA637" s="33"/>
      <c r="CB637" s="33"/>
      <c r="CC637" s="33"/>
      <c r="CD637" s="33"/>
      <c r="CE637" s="33"/>
      <c r="CF637" s="33"/>
      <c r="CG637" s="33"/>
      <c r="CH637" s="33"/>
      <c r="CI637" s="33"/>
      <c r="CJ637" s="33"/>
      <c r="CK637" s="33">
        <f>CL637</f>
        <v>0</v>
      </c>
      <c r="CL637" s="33">
        <v>0</v>
      </c>
      <c r="CM637" s="33"/>
      <c r="CN637" s="33"/>
      <c r="CO637" s="33"/>
    </row>
    <row r="638" spans="2:93" s="52" customFormat="1" ht="40.5" hidden="1" customHeight="1" x14ac:dyDescent="0.25">
      <c r="B638" s="227"/>
      <c r="C638" s="36" t="s">
        <v>43</v>
      </c>
      <c r="D638" s="33">
        <f>E638</f>
        <v>0</v>
      </c>
      <c r="E638" s="33">
        <v>0</v>
      </c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>
        <f t="shared" si="1566"/>
        <v>0</v>
      </c>
      <c r="AV638" s="33">
        <f t="shared" si="1566"/>
        <v>0</v>
      </c>
      <c r="AW638" s="33">
        <v>0</v>
      </c>
      <c r="AX638" s="33"/>
      <c r="AY638" s="33"/>
      <c r="AZ638" s="33"/>
      <c r="BA638" s="33"/>
      <c r="BB638" s="33"/>
      <c r="BC638" s="33"/>
      <c r="BD638" s="33"/>
      <c r="BE638" s="33"/>
      <c r="BF638" s="33"/>
      <c r="BG638" s="33"/>
      <c r="BH638" s="33"/>
      <c r="BI638" s="33">
        <f>BJ638</f>
        <v>0</v>
      </c>
      <c r="BJ638" s="33">
        <v>0</v>
      </c>
      <c r="BK638" s="33"/>
      <c r="BL638" s="33"/>
      <c r="BM638" s="33"/>
      <c r="BN638" s="33"/>
      <c r="BO638" s="33">
        <f>BP638</f>
        <v>0</v>
      </c>
      <c r="BP638" s="33">
        <v>0</v>
      </c>
      <c r="BQ638" s="33"/>
      <c r="BR638" s="33"/>
      <c r="BS638" s="33"/>
      <c r="BT638" s="33"/>
      <c r="BU638" s="33"/>
      <c r="BV638" s="33">
        <f>BW638</f>
        <v>0</v>
      </c>
      <c r="BW638" s="33">
        <v>0</v>
      </c>
      <c r="BX638" s="33"/>
      <c r="BY638" s="33"/>
      <c r="BZ638" s="33"/>
      <c r="CA638" s="33"/>
      <c r="CB638" s="33"/>
      <c r="CC638" s="33"/>
      <c r="CD638" s="33"/>
      <c r="CE638" s="33"/>
      <c r="CF638" s="33"/>
      <c r="CG638" s="33"/>
      <c r="CH638" s="33"/>
      <c r="CI638" s="33"/>
      <c r="CJ638" s="33"/>
      <c r="CK638" s="33">
        <f>CL638</f>
        <v>0</v>
      </c>
      <c r="CL638" s="33">
        <v>0</v>
      </c>
      <c r="CM638" s="33"/>
      <c r="CN638" s="33"/>
      <c r="CO638" s="33"/>
    </row>
    <row r="639" spans="2:93" s="52" customFormat="1" ht="28.5" hidden="1" customHeight="1" x14ac:dyDescent="0.25">
      <c r="B639" s="227"/>
      <c r="C639" s="36" t="s">
        <v>47</v>
      </c>
      <c r="D639" s="33">
        <f>E639</f>
        <v>0</v>
      </c>
      <c r="E639" s="33">
        <v>0</v>
      </c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>
        <f t="shared" si="1566"/>
        <v>0</v>
      </c>
      <c r="AV639" s="33">
        <f t="shared" si="1566"/>
        <v>0</v>
      </c>
      <c r="AW639" s="33">
        <v>0</v>
      </c>
      <c r="AX639" s="33"/>
      <c r="AY639" s="33"/>
      <c r="AZ639" s="33"/>
      <c r="BA639" s="33"/>
      <c r="BB639" s="33"/>
      <c r="BC639" s="33"/>
      <c r="BD639" s="33"/>
      <c r="BE639" s="33"/>
      <c r="BF639" s="33"/>
      <c r="BG639" s="33"/>
      <c r="BH639" s="33"/>
      <c r="BI639" s="33">
        <f>BJ639</f>
        <v>0</v>
      </c>
      <c r="BJ639" s="33">
        <v>0</v>
      </c>
      <c r="BK639" s="33"/>
      <c r="BL639" s="33"/>
      <c r="BM639" s="33"/>
      <c r="BN639" s="33"/>
      <c r="BO639" s="33">
        <f>BP639</f>
        <v>0</v>
      </c>
      <c r="BP639" s="33">
        <v>0</v>
      </c>
      <c r="BQ639" s="33"/>
      <c r="BR639" s="33"/>
      <c r="BS639" s="33"/>
      <c r="BT639" s="33"/>
      <c r="BU639" s="33"/>
      <c r="BV639" s="33">
        <f>BW639</f>
        <v>0</v>
      </c>
      <c r="BW639" s="33">
        <v>0</v>
      </c>
      <c r="BX639" s="33"/>
      <c r="BY639" s="33"/>
      <c r="BZ639" s="33"/>
      <c r="CA639" s="33"/>
      <c r="CB639" s="33"/>
      <c r="CC639" s="33"/>
      <c r="CD639" s="33"/>
      <c r="CE639" s="33"/>
      <c r="CF639" s="33"/>
      <c r="CG639" s="33"/>
      <c r="CH639" s="33"/>
      <c r="CI639" s="33"/>
      <c r="CJ639" s="33"/>
      <c r="CK639" s="33">
        <f>CL639</f>
        <v>0</v>
      </c>
      <c r="CL639" s="33">
        <v>0</v>
      </c>
      <c r="CM639" s="33"/>
      <c r="CN639" s="33"/>
      <c r="CO639" s="33"/>
    </row>
    <row r="640" spans="2:93" s="25" customFormat="1" ht="46.5" hidden="1" customHeight="1" x14ac:dyDescent="0.25">
      <c r="B640" s="228"/>
      <c r="C640" s="23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  <c r="AO640" s="24"/>
      <c r="AP640" s="24"/>
      <c r="AQ640" s="24"/>
      <c r="AR640" s="24"/>
      <c r="AS640" s="24"/>
      <c r="AT640" s="24"/>
      <c r="AU640" s="24"/>
      <c r="AV640" s="43"/>
      <c r="AW640" s="24"/>
      <c r="AX640" s="24"/>
      <c r="AY640" s="24"/>
      <c r="AZ640" s="24"/>
      <c r="BA640" s="24"/>
      <c r="BB640" s="24"/>
      <c r="BC640" s="24"/>
      <c r="BD640" s="24"/>
      <c r="BE640" s="24"/>
      <c r="BF640" s="24"/>
      <c r="BG640" s="24"/>
      <c r="BH640" s="24"/>
      <c r="BI640" s="24"/>
      <c r="BJ640" s="24"/>
      <c r="BK640" s="24"/>
      <c r="BL640" s="24"/>
      <c r="BM640" s="24"/>
      <c r="BN640" s="24"/>
      <c r="BO640" s="24"/>
      <c r="BP640" s="24"/>
      <c r="BQ640" s="24"/>
      <c r="BR640" s="24"/>
      <c r="BS640" s="24"/>
      <c r="BT640" s="24"/>
      <c r="BU640" s="24"/>
      <c r="BV640" s="24"/>
      <c r="BW640" s="24"/>
      <c r="BX640" s="24"/>
      <c r="BY640" s="24"/>
      <c r="BZ640" s="24"/>
      <c r="CA640" s="24"/>
      <c r="CB640" s="24"/>
      <c r="CC640" s="24"/>
      <c r="CD640" s="24"/>
      <c r="CE640" s="24"/>
      <c r="CF640" s="24"/>
      <c r="CG640" s="24"/>
      <c r="CH640" s="24"/>
      <c r="CI640" s="24"/>
      <c r="CJ640" s="24"/>
      <c r="CK640" s="24"/>
      <c r="CL640" s="24"/>
      <c r="CM640" s="24"/>
      <c r="CN640" s="24"/>
      <c r="CO640" s="24"/>
    </row>
    <row r="641" spans="1:93" s="52" customFormat="1" ht="162.75" hidden="1" customHeight="1" x14ac:dyDescent="0.25">
      <c r="B641" s="227" t="s">
        <v>97</v>
      </c>
      <c r="C641" s="41" t="s">
        <v>98</v>
      </c>
      <c r="D641" s="21" t="e">
        <f>E641</f>
        <v>#REF!</v>
      </c>
      <c r="E641" s="21" t="e">
        <f>E642+E644</f>
        <v>#REF!</v>
      </c>
      <c r="F641" s="21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21" t="e">
        <f>AV641</f>
        <v>#REF!</v>
      </c>
      <c r="AV641" s="21" t="e">
        <f>AW641</f>
        <v>#REF!</v>
      </c>
      <c r="AW641" s="21" t="e">
        <f>AW642+AW644</f>
        <v>#REF!</v>
      </c>
      <c r="AX641" s="21"/>
      <c r="AY641" s="33"/>
      <c r="AZ641" s="33"/>
      <c r="BA641" s="33"/>
      <c r="BB641" s="33"/>
      <c r="BC641" s="33"/>
      <c r="BD641" s="33"/>
      <c r="BE641" s="33"/>
      <c r="BF641" s="33"/>
      <c r="BG641" s="33"/>
      <c r="BH641" s="33"/>
      <c r="BI641" s="21">
        <f>BJ641</f>
        <v>0</v>
      </c>
      <c r="BJ641" s="21">
        <f>BJ642+BJ644</f>
        <v>0</v>
      </c>
      <c r="BK641" s="21"/>
      <c r="BL641" s="33"/>
      <c r="BM641" s="33"/>
      <c r="BN641" s="33"/>
      <c r="BO641" s="21">
        <f>BP641</f>
        <v>0</v>
      </c>
      <c r="BP641" s="21">
        <f>BP642+BP644</f>
        <v>0</v>
      </c>
      <c r="BQ641" s="21"/>
      <c r="BR641" s="33"/>
      <c r="BS641" s="33"/>
      <c r="BT641" s="33"/>
      <c r="BU641" s="33"/>
      <c r="BV641" s="21">
        <f>BW641</f>
        <v>0</v>
      </c>
      <c r="BW641" s="21">
        <f>BW642+BW644</f>
        <v>0</v>
      </c>
      <c r="BX641" s="21"/>
      <c r="BY641" s="33"/>
      <c r="BZ641" s="33"/>
      <c r="CA641" s="33"/>
      <c r="CB641" s="33"/>
      <c r="CC641" s="33"/>
      <c r="CD641" s="33"/>
      <c r="CE641" s="33"/>
      <c r="CF641" s="33"/>
      <c r="CG641" s="33"/>
      <c r="CH641" s="33"/>
      <c r="CI641" s="33"/>
      <c r="CJ641" s="33"/>
      <c r="CK641" s="21">
        <f>CL641</f>
        <v>0</v>
      </c>
      <c r="CL641" s="21">
        <f>CL642+CL644</f>
        <v>0</v>
      </c>
      <c r="CM641" s="21"/>
      <c r="CN641" s="33"/>
      <c r="CO641" s="33"/>
    </row>
    <row r="642" spans="1:93" s="52" customFormat="1" ht="48" hidden="1" customHeight="1" x14ac:dyDescent="0.25">
      <c r="B642" s="227"/>
      <c r="C642" s="36" t="s">
        <v>39</v>
      </c>
      <c r="D642" s="33" t="e">
        <f>E642</f>
        <v>#REF!</v>
      </c>
      <c r="E642" s="33" t="e">
        <f>#REF!</f>
        <v>#REF!</v>
      </c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 t="e">
        <f>AV642</f>
        <v>#REF!</v>
      </c>
      <c r="AV642" s="33" t="e">
        <f>AW642</f>
        <v>#REF!</v>
      </c>
      <c r="AW642" s="33" t="e">
        <f>#REF!</f>
        <v>#REF!</v>
      </c>
      <c r="AX642" s="33"/>
      <c r="AY642" s="33"/>
      <c r="AZ642" s="33"/>
      <c r="BA642" s="33"/>
      <c r="BB642" s="33"/>
      <c r="BC642" s="33"/>
      <c r="BD642" s="33"/>
      <c r="BE642" s="33"/>
      <c r="BF642" s="33"/>
      <c r="BG642" s="33"/>
      <c r="BH642" s="33"/>
      <c r="BI642" s="33">
        <f>BJ642</f>
        <v>0</v>
      </c>
      <c r="BJ642" s="33">
        <f>H618</f>
        <v>0</v>
      </c>
      <c r="BK642" s="33"/>
      <c r="BL642" s="33"/>
      <c r="BM642" s="33"/>
      <c r="BN642" s="33"/>
      <c r="BO642" s="33">
        <f>BP642</f>
        <v>0</v>
      </c>
      <c r="BP642" s="33">
        <f>AZ618</f>
        <v>0</v>
      </c>
      <c r="BQ642" s="33"/>
      <c r="BR642" s="33"/>
      <c r="BS642" s="33"/>
      <c r="BT642" s="33"/>
      <c r="BU642" s="33"/>
      <c r="BV642" s="33">
        <f>BW642</f>
        <v>0</v>
      </c>
      <c r="BW642" s="33">
        <f>BA618</f>
        <v>0</v>
      </c>
      <c r="BX642" s="33"/>
      <c r="BY642" s="33"/>
      <c r="BZ642" s="33"/>
      <c r="CA642" s="33"/>
      <c r="CB642" s="33"/>
      <c r="CC642" s="33"/>
      <c r="CD642" s="33"/>
      <c r="CE642" s="33"/>
      <c r="CF642" s="33"/>
      <c r="CG642" s="33"/>
      <c r="CH642" s="33"/>
      <c r="CI642" s="33"/>
      <c r="CJ642" s="33"/>
      <c r="CK642" s="33">
        <f>CL642</f>
        <v>0</v>
      </c>
      <c r="CL642" s="33">
        <f>BW618</f>
        <v>0</v>
      </c>
      <c r="CM642" s="33"/>
      <c r="CN642" s="33"/>
      <c r="CO642" s="33"/>
    </row>
    <row r="643" spans="1:93" s="52" customFormat="1" ht="48" hidden="1" customHeight="1" x14ac:dyDescent="0.25">
      <c r="B643" s="227"/>
      <c r="C643" s="36" t="s">
        <v>43</v>
      </c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3"/>
      <c r="AX643" s="33"/>
      <c r="AY643" s="33"/>
      <c r="AZ643" s="33"/>
      <c r="BA643" s="33"/>
      <c r="BB643" s="33"/>
      <c r="BC643" s="33"/>
      <c r="BD643" s="33"/>
      <c r="BE643" s="33"/>
      <c r="BF643" s="33"/>
      <c r="BG643" s="33"/>
      <c r="BH643" s="33"/>
      <c r="BI643" s="33"/>
      <c r="BJ643" s="33"/>
      <c r="BK643" s="33"/>
      <c r="BL643" s="33"/>
      <c r="BM643" s="33"/>
      <c r="BN643" s="33"/>
      <c r="BO643" s="33"/>
      <c r="BP643" s="33"/>
      <c r="BQ643" s="33"/>
      <c r="BR643" s="33"/>
      <c r="BS643" s="33"/>
      <c r="BT643" s="33"/>
      <c r="BU643" s="33"/>
      <c r="BV643" s="33"/>
      <c r="BW643" s="33"/>
      <c r="BX643" s="33"/>
      <c r="BY643" s="33"/>
      <c r="BZ643" s="33"/>
      <c r="CA643" s="33"/>
      <c r="CB643" s="33"/>
      <c r="CC643" s="33"/>
      <c r="CD643" s="33"/>
      <c r="CE643" s="33"/>
      <c r="CF643" s="33"/>
      <c r="CG643" s="33"/>
      <c r="CH643" s="33"/>
      <c r="CI643" s="33"/>
      <c r="CJ643" s="33"/>
      <c r="CK643" s="33"/>
      <c r="CL643" s="33"/>
      <c r="CM643" s="33"/>
      <c r="CN643" s="33"/>
      <c r="CO643" s="33"/>
    </row>
    <row r="644" spans="1:93" s="52" customFormat="1" ht="39.75" hidden="1" customHeight="1" x14ac:dyDescent="0.25">
      <c r="B644" s="227"/>
      <c r="C644" s="36" t="s">
        <v>47</v>
      </c>
      <c r="D644" s="33" t="e">
        <f>E644</f>
        <v>#REF!</v>
      </c>
      <c r="E644" s="33" t="e">
        <f>#REF!</f>
        <v>#REF!</v>
      </c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 t="e">
        <f>AV644</f>
        <v>#REF!</v>
      </c>
      <c r="AV644" s="33" t="e">
        <f>AW644</f>
        <v>#REF!</v>
      </c>
      <c r="AW644" s="33" t="e">
        <f>#REF!</f>
        <v>#REF!</v>
      </c>
      <c r="AX644" s="33"/>
      <c r="AY644" s="33"/>
      <c r="AZ644" s="33"/>
      <c r="BA644" s="33"/>
      <c r="BB644" s="33"/>
      <c r="BC644" s="33"/>
      <c r="BD644" s="33"/>
      <c r="BE644" s="33"/>
      <c r="BF644" s="33"/>
      <c r="BG644" s="33"/>
      <c r="BH644" s="33"/>
      <c r="BI644" s="33">
        <f>BJ644</f>
        <v>0</v>
      </c>
      <c r="BJ644" s="33">
        <f>H619</f>
        <v>0</v>
      </c>
      <c r="BK644" s="33"/>
      <c r="BL644" s="33"/>
      <c r="BM644" s="33"/>
      <c r="BN644" s="33"/>
      <c r="BO644" s="33">
        <f>BP644</f>
        <v>0</v>
      </c>
      <c r="BP644" s="33">
        <f>AZ619</f>
        <v>0</v>
      </c>
      <c r="BQ644" s="33"/>
      <c r="BR644" s="33"/>
      <c r="BS644" s="33"/>
      <c r="BT644" s="33"/>
      <c r="BU644" s="33"/>
      <c r="BV644" s="33">
        <f>BW644</f>
        <v>0</v>
      </c>
      <c r="BW644" s="33">
        <f>BA619</f>
        <v>0</v>
      </c>
      <c r="BX644" s="33"/>
      <c r="BY644" s="33"/>
      <c r="BZ644" s="33"/>
      <c r="CA644" s="33"/>
      <c r="CB644" s="33"/>
      <c r="CC644" s="33"/>
      <c r="CD644" s="33"/>
      <c r="CE644" s="33"/>
      <c r="CF644" s="33"/>
      <c r="CG644" s="33"/>
      <c r="CH644" s="33"/>
      <c r="CI644" s="33"/>
      <c r="CJ644" s="33"/>
      <c r="CK644" s="33">
        <f>CL644</f>
        <v>0</v>
      </c>
      <c r="CL644" s="33">
        <f>BW619</f>
        <v>0</v>
      </c>
      <c r="CM644" s="33"/>
      <c r="CN644" s="33"/>
      <c r="CO644" s="33"/>
    </row>
    <row r="645" spans="1:93" s="61" customFormat="1" ht="40.5" hidden="1" customHeight="1" x14ac:dyDescent="0.3">
      <c r="B645" s="897" t="s">
        <v>99</v>
      </c>
      <c r="C645" s="897"/>
      <c r="D645" s="102" t="e">
        <f>#REF!+D552+D623+D626+D612</f>
        <v>#REF!</v>
      </c>
      <c r="E645" s="35" t="e">
        <f>#REF!+E552+E623+E626+E612</f>
        <v>#REF!</v>
      </c>
      <c r="F645" s="35"/>
      <c r="G645" s="102" t="e">
        <f>#REF!+G552+G623+G626+G612</f>
        <v>#REF!</v>
      </c>
      <c r="H645" s="102" t="e">
        <f>#REF!+H552+H623+H626+H612</f>
        <v>#REF!</v>
      </c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/>
      <c r="AJ645" s="102"/>
      <c r="AK645" s="102"/>
      <c r="AL645" s="102"/>
      <c r="AM645" s="102"/>
      <c r="AN645" s="102"/>
      <c r="AO645" s="102"/>
      <c r="AP645" s="102"/>
      <c r="AQ645" s="102"/>
      <c r="AR645" s="102"/>
      <c r="AS645" s="102"/>
      <c r="AT645" s="102"/>
      <c r="AU645" s="102" t="e">
        <f>#REF!+AU552+AU623+AU626+AU612</f>
        <v>#REF!</v>
      </c>
      <c r="AV645" s="21" t="e">
        <f>#REF!+AV552+AV623+AV626+AV612</f>
        <v>#REF!</v>
      </c>
      <c r="AW645" s="35" t="e">
        <f>#REF!+AW552+AW623+AW626+AW612</f>
        <v>#REF!</v>
      </c>
      <c r="AX645" s="35"/>
      <c r="AY645" s="102" t="e">
        <f>#REF!+AY552+AY623+AY626+AY612</f>
        <v>#REF!</v>
      </c>
      <c r="AZ645" s="102" t="e">
        <f>#REF!+AZ552+AZ623+AZ626+AZ612</f>
        <v>#REF!</v>
      </c>
      <c r="BA645" s="102"/>
      <c r="BB645" s="102"/>
      <c r="BC645" s="102"/>
      <c r="BD645" s="102"/>
      <c r="BE645" s="102"/>
      <c r="BF645" s="102"/>
      <c r="BG645" s="102"/>
      <c r="BH645" s="102"/>
      <c r="BI645" s="102" t="e">
        <f>#REF!+BI552+BI623+BI626+BI612</f>
        <v>#REF!</v>
      </c>
      <c r="BJ645" s="35" t="e">
        <f>#REF!+BJ552+BJ623+BJ626+BJ612</f>
        <v>#REF!</v>
      </c>
      <c r="BK645" s="35"/>
      <c r="BL645" s="102" t="e">
        <f>#REF!+BL552+BL623+BL626+BL612</f>
        <v>#REF!</v>
      </c>
      <c r="BM645" s="102" t="e">
        <f>#REF!+BM552+BM623+BM626+BM612</f>
        <v>#REF!</v>
      </c>
      <c r="BN645" s="102"/>
      <c r="BO645" s="102" t="e">
        <f>#REF!+BO552+BO623+BO626+BO612</f>
        <v>#REF!</v>
      </c>
      <c r="BP645" s="35" t="e">
        <f>#REF!+BP552+BP623+BP626+BP612</f>
        <v>#REF!</v>
      </c>
      <c r="BQ645" s="35"/>
      <c r="BR645" s="102" t="e">
        <f>#REF!+BR552+BR623+BR626+BR612</f>
        <v>#REF!</v>
      </c>
      <c r="BS645" s="102" t="e">
        <f>#REF!+BS552+BS623+BS626+BS612</f>
        <v>#REF!</v>
      </c>
      <c r="BT645" s="102"/>
      <c r="BU645" s="102"/>
      <c r="BV645" s="102" t="e">
        <f>#REF!+BV552+BV623+BV626+BV612</f>
        <v>#REF!</v>
      </c>
      <c r="BW645" s="35" t="e">
        <f>#REF!+BW552+BW623+BW626+BW612</f>
        <v>#REF!</v>
      </c>
      <c r="BX645" s="35"/>
      <c r="BY645" s="102" t="e">
        <f>#REF!+BY552+BY623+BY626+BY612</f>
        <v>#REF!</v>
      </c>
      <c r="BZ645" s="102" t="e">
        <f>#REF!+BZ552+BZ623+BZ626+BZ612</f>
        <v>#REF!</v>
      </c>
      <c r="CA645" s="102"/>
      <c r="CB645" s="102"/>
      <c r="CC645" s="102"/>
      <c r="CD645" s="102"/>
      <c r="CE645" s="102"/>
      <c r="CF645" s="102"/>
      <c r="CG645" s="102"/>
      <c r="CH645" s="102"/>
      <c r="CI645" s="102"/>
      <c r="CJ645" s="102"/>
      <c r="CK645" s="102" t="e">
        <f>#REF!+CK552+CK623+CK626+CK612</f>
        <v>#REF!</v>
      </c>
      <c r="CL645" s="35" t="e">
        <f>#REF!+CL552+CL623+CL626+CL612</f>
        <v>#REF!</v>
      </c>
      <c r="CM645" s="35"/>
      <c r="CN645" s="102" t="e">
        <f>#REF!+CN552+CN623+CN626+CN612</f>
        <v>#REF!</v>
      </c>
      <c r="CO645" s="102" t="e">
        <f>#REF!+CO552+CO623+CO626+CO612</f>
        <v>#REF!</v>
      </c>
    </row>
    <row r="646" spans="1:93" s="52" customFormat="1" ht="69" hidden="1" customHeight="1" x14ac:dyDescent="0.25">
      <c r="B646" s="227"/>
      <c r="C646" s="20" t="s">
        <v>31</v>
      </c>
      <c r="D646" s="21" t="e">
        <f>E646+G646+H646</f>
        <v>#REF!</v>
      </c>
      <c r="E646" s="21" t="e">
        <f>#REF!+E552+E612+E623+E626</f>
        <v>#REF!</v>
      </c>
      <c r="F646" s="21"/>
      <c r="G646" s="21" t="e">
        <f>#REF!+G552+G612+G623+G626</f>
        <v>#REF!</v>
      </c>
      <c r="H646" s="21" t="e">
        <f>#REF!+H552+H612+H623+H626</f>
        <v>#REF!</v>
      </c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 t="e">
        <f>AV646+AW646+AX646</f>
        <v>#REF!</v>
      </c>
      <c r="AV646" s="21" t="e">
        <f>AW646+AY646+AZ646</f>
        <v>#REF!</v>
      </c>
      <c r="AW646" s="21" t="e">
        <f>#REF!+AW552+AW612+AW623+AW626</f>
        <v>#REF!</v>
      </c>
      <c r="AX646" s="21"/>
      <c r="AY646" s="21" t="e">
        <f>#REF!+AY552+AY612+AY623+AY626</f>
        <v>#REF!</v>
      </c>
      <c r="AZ646" s="21" t="e">
        <f>#REF!+AZ552+AZ612+AZ623+AZ626</f>
        <v>#REF!</v>
      </c>
      <c r="BA646" s="21"/>
      <c r="BB646" s="21"/>
      <c r="BC646" s="21"/>
      <c r="BD646" s="21"/>
      <c r="BE646" s="21"/>
      <c r="BF646" s="21"/>
      <c r="BG646" s="21"/>
      <c r="BH646" s="21"/>
      <c r="BI646" s="21" t="e">
        <f>BJ646+BL646+BM646</f>
        <v>#REF!</v>
      </c>
      <c r="BJ646" s="21" t="e">
        <f>#REF!+BJ552+BJ612+BJ623+BJ626</f>
        <v>#REF!</v>
      </c>
      <c r="BK646" s="21"/>
      <c r="BL646" s="21" t="e">
        <f>#REF!+BL552+BL612+BL623+BL626</f>
        <v>#REF!</v>
      </c>
      <c r="BM646" s="21" t="e">
        <f>#REF!+BM552+BM612+BM623+BM626</f>
        <v>#REF!</v>
      </c>
      <c r="BN646" s="21"/>
      <c r="BO646" s="21" t="e">
        <f>BP646+BR646+BS646</f>
        <v>#REF!</v>
      </c>
      <c r="BP646" s="21" t="e">
        <f>#REF!+BP552+BP612+BP623+BP626</f>
        <v>#REF!</v>
      </c>
      <c r="BQ646" s="21"/>
      <c r="BR646" s="21" t="e">
        <f>#REF!+BR552+BR612+BR623+BR626</f>
        <v>#REF!</v>
      </c>
      <c r="BS646" s="21" t="e">
        <f>#REF!+BS552+BS612+BS623+BS626</f>
        <v>#REF!</v>
      </c>
      <c r="BT646" s="21"/>
      <c r="BU646" s="21"/>
      <c r="BV646" s="21" t="e">
        <f>BW646+BY646+BZ646</f>
        <v>#REF!</v>
      </c>
      <c r="BW646" s="21" t="e">
        <f>#REF!+BW552+BW612+BW623+BW626</f>
        <v>#REF!</v>
      </c>
      <c r="BX646" s="21"/>
      <c r="BY646" s="21" t="e">
        <f>#REF!+BY552+BY612+BY623+BY626</f>
        <v>#REF!</v>
      </c>
      <c r="BZ646" s="21" t="e">
        <f>#REF!+BZ552+BZ612+BZ623+BZ626</f>
        <v>#REF!</v>
      </c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 t="e">
        <f>CL646+CN646+CO646</f>
        <v>#REF!</v>
      </c>
      <c r="CL646" s="21" t="e">
        <f>#REF!+CL552+CL612+CL623+CL626</f>
        <v>#REF!</v>
      </c>
      <c r="CM646" s="21"/>
      <c r="CN646" s="21" t="e">
        <f>#REF!+CN552+CN612+CN623+CN626</f>
        <v>#REF!</v>
      </c>
      <c r="CO646" s="21" t="e">
        <f>#REF!+CO552+CO612+CO623+CO626</f>
        <v>#REF!</v>
      </c>
    </row>
    <row r="647" spans="1:93" s="25" customFormat="1" ht="48" hidden="1" customHeight="1" x14ac:dyDescent="0.25">
      <c r="B647" s="228"/>
      <c r="C647" s="23" t="s">
        <v>32</v>
      </c>
      <c r="D647" s="24" t="e">
        <f>E647+G647+H647</f>
        <v>#REF!</v>
      </c>
      <c r="E647" s="24" t="e">
        <f>#REF!</f>
        <v>#REF!</v>
      </c>
      <c r="F647" s="24"/>
      <c r="G647" s="24" t="e">
        <f>#REF!</f>
        <v>#REF!</v>
      </c>
      <c r="H647" s="24" t="e">
        <f>#REF!</f>
        <v>#REF!</v>
      </c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  <c r="AO647" s="24"/>
      <c r="AP647" s="24"/>
      <c r="AQ647" s="24"/>
      <c r="AR647" s="24"/>
      <c r="AS647" s="24"/>
      <c r="AT647" s="24"/>
      <c r="AU647" s="24" t="e">
        <f>AV647+AW647+AX647</f>
        <v>#REF!</v>
      </c>
      <c r="AV647" s="43" t="e">
        <f>AW647+AY647+AZ647</f>
        <v>#REF!</v>
      </c>
      <c r="AW647" s="24" t="e">
        <f>#REF!</f>
        <v>#REF!</v>
      </c>
      <c r="AX647" s="24"/>
      <c r="AY647" s="24" t="e">
        <f>#REF!</f>
        <v>#REF!</v>
      </c>
      <c r="AZ647" s="24" t="e">
        <f>#REF!</f>
        <v>#REF!</v>
      </c>
      <c r="BA647" s="24"/>
      <c r="BB647" s="24"/>
      <c r="BC647" s="24"/>
      <c r="BD647" s="24"/>
      <c r="BE647" s="24"/>
      <c r="BF647" s="24"/>
      <c r="BG647" s="24"/>
      <c r="BH647" s="24"/>
      <c r="BI647" s="24" t="e">
        <f>BJ647+BL647+BM647</f>
        <v>#REF!</v>
      </c>
      <c r="BJ647" s="24" t="e">
        <f>#REF!</f>
        <v>#REF!</v>
      </c>
      <c r="BK647" s="24"/>
      <c r="BL647" s="24" t="e">
        <f>#REF!</f>
        <v>#REF!</v>
      </c>
      <c r="BM647" s="24" t="e">
        <f>#REF!</f>
        <v>#REF!</v>
      </c>
      <c r="BN647" s="24"/>
      <c r="BO647" s="24" t="e">
        <f>BP647+BR647+BS647</f>
        <v>#REF!</v>
      </c>
      <c r="BP647" s="24" t="e">
        <f>#REF!</f>
        <v>#REF!</v>
      </c>
      <c r="BQ647" s="24"/>
      <c r="BR647" s="24" t="e">
        <f>#REF!</f>
        <v>#REF!</v>
      </c>
      <c r="BS647" s="24" t="e">
        <f>#REF!</f>
        <v>#REF!</v>
      </c>
      <c r="BT647" s="24"/>
      <c r="BU647" s="24"/>
      <c r="BV647" s="24" t="e">
        <f>BW647+BY647+BZ647</f>
        <v>#REF!</v>
      </c>
      <c r="BW647" s="24" t="e">
        <f>#REF!</f>
        <v>#REF!</v>
      </c>
      <c r="BX647" s="24"/>
      <c r="BY647" s="24" t="e">
        <f>#REF!</f>
        <v>#REF!</v>
      </c>
      <c r="BZ647" s="24" t="e">
        <f>#REF!</f>
        <v>#REF!</v>
      </c>
      <c r="CA647" s="24"/>
      <c r="CB647" s="24"/>
      <c r="CC647" s="24"/>
      <c r="CD647" s="24"/>
      <c r="CE647" s="24"/>
      <c r="CF647" s="24"/>
      <c r="CG647" s="24"/>
      <c r="CH647" s="24"/>
      <c r="CI647" s="24"/>
      <c r="CJ647" s="24"/>
      <c r="CK647" s="24" t="e">
        <f>CL647+CN647+CO647</f>
        <v>#REF!</v>
      </c>
      <c r="CL647" s="24" t="e">
        <f>#REF!</f>
        <v>#REF!</v>
      </c>
      <c r="CM647" s="24"/>
      <c r="CN647" s="24" t="e">
        <f>#REF!</f>
        <v>#REF!</v>
      </c>
      <c r="CO647" s="24" t="e">
        <f>#REF!</f>
        <v>#REF!</v>
      </c>
    </row>
    <row r="648" spans="1:93" s="62" customFormat="1" ht="48" hidden="1" customHeight="1" x14ac:dyDescent="0.25">
      <c r="A648" s="62" t="s">
        <v>100</v>
      </c>
      <c r="B648" s="902" t="s">
        <v>33</v>
      </c>
      <c r="C648" s="902"/>
      <c r="D648" s="15" t="e">
        <f t="shared" ref="D648:H648" si="1567">D552</f>
        <v>#REF!</v>
      </c>
      <c r="E648" s="15">
        <f t="shared" si="1567"/>
        <v>0</v>
      </c>
      <c r="F648" s="15"/>
      <c r="G648" s="15">
        <f t="shared" si="1567"/>
        <v>0</v>
      </c>
      <c r="H648" s="15" t="e">
        <f t="shared" si="1567"/>
        <v>#REF!</v>
      </c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 t="e">
        <f t="shared" ref="AU648:BM648" si="1568">AU552</f>
        <v>#REF!</v>
      </c>
      <c r="AV648" s="299" t="e">
        <f t="shared" si="1568"/>
        <v>#REF!</v>
      </c>
      <c r="AW648" s="15">
        <f t="shared" si="1568"/>
        <v>0</v>
      </c>
      <c r="AX648" s="15"/>
      <c r="AY648" s="15">
        <f t="shared" ref="AY648:AZ648" si="1569">AY552</f>
        <v>0</v>
      </c>
      <c r="AZ648" s="15" t="e">
        <f t="shared" si="1569"/>
        <v>#REF!</v>
      </c>
      <c r="BA648" s="15"/>
      <c r="BB648" s="15"/>
      <c r="BC648" s="15"/>
      <c r="BD648" s="15"/>
      <c r="BE648" s="15"/>
      <c r="BF648" s="15"/>
      <c r="BG648" s="15"/>
      <c r="BH648" s="15"/>
      <c r="BI648" s="15">
        <f t="shared" si="1568"/>
        <v>194109.62155000001</v>
      </c>
      <c r="BJ648" s="15">
        <f t="shared" si="1568"/>
        <v>0</v>
      </c>
      <c r="BK648" s="15"/>
      <c r="BL648" s="15">
        <f t="shared" si="1568"/>
        <v>0</v>
      </c>
      <c r="BM648" s="15">
        <f t="shared" si="1568"/>
        <v>194109.62155000001</v>
      </c>
      <c r="BN648" s="15"/>
      <c r="BO648" s="15" t="e">
        <f t="shared" ref="BO648:BP648" si="1570">BO552</f>
        <v>#REF!</v>
      </c>
      <c r="BP648" s="15">
        <f t="shared" si="1570"/>
        <v>0</v>
      </c>
      <c r="BQ648" s="15"/>
      <c r="BR648" s="15">
        <f t="shared" ref="BR648:BS648" si="1571">BR552</f>
        <v>0</v>
      </c>
      <c r="BS648" s="15" t="e">
        <f t="shared" si="1571"/>
        <v>#REF!</v>
      </c>
      <c r="BT648" s="15"/>
      <c r="BU648" s="15"/>
      <c r="BV648" s="15" t="e">
        <f t="shared" ref="BV648:BZ648" si="1572">BV552</f>
        <v>#REF!</v>
      </c>
      <c r="BW648" s="15">
        <f t="shared" si="1572"/>
        <v>0</v>
      </c>
      <c r="BX648" s="15"/>
      <c r="BY648" s="15">
        <f t="shared" si="1572"/>
        <v>0</v>
      </c>
      <c r="BZ648" s="15" t="e">
        <f t="shared" si="1572"/>
        <v>#REF!</v>
      </c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>
        <f t="shared" ref="CK648" si="1573">CK552</f>
        <v>188883.47156000001</v>
      </c>
      <c r="CL648" s="15">
        <f t="shared" ref="CL648" si="1574">CL552</f>
        <v>0</v>
      </c>
      <c r="CM648" s="15"/>
      <c r="CN648" s="15">
        <f t="shared" ref="CN648:CO648" si="1575">CN552</f>
        <v>0</v>
      </c>
      <c r="CO648" s="15">
        <f t="shared" si="1575"/>
        <v>188883.47156000001</v>
      </c>
    </row>
    <row r="649" spans="1:93" s="28" customFormat="1" ht="50.25" hidden="1" customHeight="1" x14ac:dyDescent="0.25">
      <c r="B649" s="894" t="s">
        <v>101</v>
      </c>
      <c r="C649" s="894"/>
      <c r="D649" s="894"/>
      <c r="E649" s="894"/>
      <c r="F649" s="894"/>
      <c r="G649" s="894"/>
      <c r="H649" s="894"/>
      <c r="I649" s="894"/>
      <c r="J649" s="894"/>
      <c r="K649" s="894"/>
      <c r="L649" s="894"/>
      <c r="M649" s="894"/>
      <c r="N649" s="894"/>
      <c r="O649" s="894"/>
      <c r="P649" s="894"/>
      <c r="Q649" s="894"/>
      <c r="R649" s="894"/>
      <c r="S649" s="894"/>
      <c r="T649" s="894"/>
      <c r="U649" s="894"/>
      <c r="V649" s="894"/>
      <c r="W649" s="894"/>
      <c r="X649" s="894"/>
      <c r="Y649" s="894"/>
      <c r="Z649" s="894"/>
      <c r="AA649" s="894"/>
      <c r="AB649" s="894"/>
      <c r="AC649" s="894"/>
      <c r="AD649" s="894"/>
      <c r="AE649" s="894"/>
      <c r="AF649" s="894"/>
      <c r="AG649" s="894"/>
      <c r="AH649" s="894"/>
      <c r="AI649" s="894"/>
      <c r="AJ649" s="894"/>
      <c r="AK649" s="894"/>
      <c r="AL649" s="894"/>
      <c r="AM649" s="894"/>
      <c r="AN649" s="894"/>
      <c r="AO649" s="894"/>
      <c r="AP649" s="894"/>
      <c r="AQ649" s="894"/>
      <c r="AR649" s="894"/>
      <c r="AS649" s="894"/>
      <c r="AT649" s="894"/>
      <c r="AU649" s="894"/>
      <c r="AV649" s="894"/>
      <c r="AW649" s="894"/>
      <c r="AX649" s="894"/>
      <c r="AY649" s="894"/>
      <c r="AZ649" s="894"/>
      <c r="BA649" s="894"/>
      <c r="BB649" s="894"/>
      <c r="BC649" s="894"/>
      <c r="BD649" s="894"/>
      <c r="BE649" s="894"/>
      <c r="BF649" s="894"/>
      <c r="BG649" s="894"/>
      <c r="BH649" s="894"/>
      <c r="BI649" s="894"/>
      <c r="BJ649" s="894"/>
      <c r="BK649" s="894"/>
      <c r="BL649" s="894"/>
      <c r="BM649" s="894"/>
      <c r="BN649" s="894"/>
      <c r="BO649" s="894"/>
      <c r="BP649" s="894"/>
      <c r="BQ649" s="894"/>
      <c r="BR649" s="894"/>
      <c r="BS649" s="894"/>
      <c r="BT649" s="894"/>
      <c r="BU649" s="894"/>
      <c r="BV649" s="894"/>
      <c r="BW649" s="894"/>
      <c r="BX649" s="894"/>
      <c r="BY649" s="894"/>
      <c r="BZ649" s="894"/>
      <c r="CA649" s="894"/>
      <c r="CB649" s="894"/>
      <c r="CC649" s="894"/>
      <c r="CD649" s="894"/>
      <c r="CE649" s="894"/>
      <c r="CF649" s="894"/>
      <c r="CG649" s="894"/>
      <c r="CH649" s="894"/>
      <c r="CI649" s="894"/>
      <c r="CJ649" s="63"/>
      <c r="CK649" s="63"/>
      <c r="CL649" s="27"/>
      <c r="CM649" s="27"/>
      <c r="CN649" s="27"/>
      <c r="CO649" s="27"/>
    </row>
    <row r="650" spans="1:93" s="64" customFormat="1" ht="114" hidden="1" customHeight="1" x14ac:dyDescent="0.25">
      <c r="B650" s="225">
        <v>4</v>
      </c>
      <c r="C650" s="164" t="s">
        <v>102</v>
      </c>
      <c r="D650" s="30" t="e">
        <f t="shared" ref="D650" si="1576">E650</f>
        <v>#REF!</v>
      </c>
      <c r="E650" s="30" t="e">
        <f>#REF!+E668+E676</f>
        <v>#REF!</v>
      </c>
      <c r="F650" s="30"/>
      <c r="G650" s="30"/>
      <c r="H650" s="30" t="e">
        <f>#REF!+H668+H673+#REF!</f>
        <v>#REF!</v>
      </c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 t="e">
        <f>AV650</f>
        <v>#REF!</v>
      </c>
      <c r="AV650" s="21" t="e">
        <f t="shared" ref="AV650" si="1577">AW650</f>
        <v>#REF!</v>
      </c>
      <c r="AW650" s="30" t="e">
        <f>#REF!+AW668+AW676</f>
        <v>#REF!</v>
      </c>
      <c r="AX650" s="30"/>
      <c r="AY650" s="30"/>
      <c r="AZ650" s="30" t="e">
        <f>#REF!+AZ668+AZ673+#REF!</f>
        <v>#REF!</v>
      </c>
      <c r="BA650" s="30"/>
      <c r="BB650" s="30"/>
      <c r="BC650" s="30"/>
      <c r="BD650" s="30"/>
      <c r="BE650" s="30"/>
      <c r="BF650" s="30"/>
      <c r="BG650" s="30"/>
      <c r="BH650" s="30"/>
      <c r="BI650" s="30" t="e">
        <f t="shared" ref="BI650" si="1578">BJ650</f>
        <v>#REF!</v>
      </c>
      <c r="BJ650" s="30" t="e">
        <f>#REF!+BJ668+BJ676</f>
        <v>#REF!</v>
      </c>
      <c r="BK650" s="30"/>
      <c r="BL650" s="30"/>
      <c r="BM650" s="30" t="e">
        <f>#REF!+BM668+BM673+#REF!</f>
        <v>#REF!</v>
      </c>
      <c r="BN650" s="30"/>
      <c r="BO650" s="30" t="e">
        <f t="shared" ref="BO650" si="1579">BP650</f>
        <v>#REF!</v>
      </c>
      <c r="BP650" s="30" t="e">
        <f>#REF!+BP668+BP676</f>
        <v>#REF!</v>
      </c>
      <c r="BQ650" s="30"/>
      <c r="BR650" s="30"/>
      <c r="BS650" s="30" t="e">
        <f>#REF!+BS668+BS673+#REF!</f>
        <v>#REF!</v>
      </c>
      <c r="BT650" s="30"/>
      <c r="BU650" s="30"/>
      <c r="BV650" s="30" t="e">
        <f t="shared" ref="BV650" si="1580">BW650</f>
        <v>#REF!</v>
      </c>
      <c r="BW650" s="30" t="e">
        <f>#REF!+BW668+BW676</f>
        <v>#REF!</v>
      </c>
      <c r="BX650" s="30"/>
      <c r="BY650" s="30"/>
      <c r="BZ650" s="30" t="e">
        <f>#REF!+BZ668+BZ673+#REF!</f>
        <v>#REF!</v>
      </c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 t="e">
        <f t="shared" ref="CK650" si="1581">CL650</f>
        <v>#REF!</v>
      </c>
      <c r="CL650" s="30" t="e">
        <f>#REF!+CL668+CL676</f>
        <v>#REF!</v>
      </c>
      <c r="CM650" s="30"/>
      <c r="CN650" s="30"/>
      <c r="CO650" s="30" t="e">
        <f>#REF!+CO668+CO673+#REF!</f>
        <v>#REF!</v>
      </c>
    </row>
    <row r="651" spans="1:93" s="64" customFormat="1" ht="114" hidden="1" customHeight="1" x14ac:dyDescent="0.25">
      <c r="B651" s="208" t="s">
        <v>236</v>
      </c>
      <c r="C651" s="143" t="s">
        <v>81</v>
      </c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21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</row>
    <row r="652" spans="1:93" s="64" customFormat="1" ht="153.75" hidden="1" customHeight="1" x14ac:dyDescent="0.25">
      <c r="B652" s="211" t="s">
        <v>34</v>
      </c>
      <c r="C652" s="57" t="s">
        <v>303</v>
      </c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21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</row>
    <row r="653" spans="1:93" s="64" customFormat="1" ht="153.75" hidden="1" customHeight="1" x14ac:dyDescent="0.25">
      <c r="B653" s="211" t="s">
        <v>62</v>
      </c>
      <c r="C653" s="57" t="s">
        <v>304</v>
      </c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21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</row>
    <row r="654" spans="1:93" s="64" customFormat="1" ht="65.25" hidden="1" customHeight="1" x14ac:dyDescent="0.25">
      <c r="B654" s="208" t="s">
        <v>322</v>
      </c>
      <c r="C654" s="143" t="s">
        <v>320</v>
      </c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21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</row>
    <row r="655" spans="1:93" s="64" customFormat="1" ht="93.75" hidden="1" customHeight="1" x14ac:dyDescent="0.25">
      <c r="B655" s="211" t="s">
        <v>34</v>
      </c>
      <c r="C655" s="57" t="s">
        <v>321</v>
      </c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21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</row>
    <row r="656" spans="1:93" s="384" customFormat="1" ht="132" hidden="1" customHeight="1" x14ac:dyDescent="0.25">
      <c r="B656" s="372" t="s">
        <v>7</v>
      </c>
      <c r="C656" s="373" t="s">
        <v>359</v>
      </c>
      <c r="D656" s="374">
        <f>E656+F656+G656+H656</f>
        <v>2662744.7084999997</v>
      </c>
      <c r="E656" s="374">
        <f>E657</f>
        <v>1748106.63842</v>
      </c>
      <c r="F656" s="374">
        <f t="shared" ref="F656:H656" si="1582">F657</f>
        <v>914638.07007999998</v>
      </c>
      <c r="G656" s="374">
        <f t="shared" si="1582"/>
        <v>0</v>
      </c>
      <c r="H656" s="374">
        <f t="shared" si="1582"/>
        <v>0</v>
      </c>
      <c r="I656" s="374"/>
      <c r="J656" s="374"/>
      <c r="K656" s="374"/>
      <c r="L656" s="374"/>
      <c r="M656" s="374"/>
      <c r="N656" s="374"/>
      <c r="O656" s="374"/>
      <c r="P656" s="374"/>
      <c r="Q656" s="374"/>
      <c r="R656" s="374"/>
      <c r="S656" s="374"/>
      <c r="T656" s="374"/>
      <c r="U656" s="374"/>
      <c r="V656" s="374"/>
      <c r="W656" s="374"/>
      <c r="X656" s="374"/>
      <c r="Y656" s="374"/>
      <c r="Z656" s="374"/>
      <c r="AA656" s="374"/>
      <c r="AB656" s="374"/>
      <c r="AC656" s="578"/>
      <c r="AD656" s="374"/>
      <c r="AE656" s="374"/>
      <c r="AF656" s="374"/>
      <c r="AG656" s="374"/>
      <c r="AH656" s="374"/>
      <c r="AI656" s="374"/>
      <c r="AJ656" s="374"/>
      <c r="AK656" s="374"/>
      <c r="AL656" s="578"/>
      <c r="AM656" s="374"/>
      <c r="AN656" s="374"/>
      <c r="AO656" s="374"/>
      <c r="AP656" s="374"/>
      <c r="AQ656" s="374"/>
      <c r="AR656" s="374"/>
      <c r="AS656" s="374"/>
      <c r="AT656" s="374"/>
      <c r="AU656" s="374"/>
      <c r="AV656" s="559">
        <f>AW656+AX656+AY656+AZ656</f>
        <v>2662744.7084999997</v>
      </c>
      <c r="AW656" s="374">
        <f>AW657</f>
        <v>1748106.63842</v>
      </c>
      <c r="AX656" s="374">
        <f t="shared" ref="AX656:AZ656" si="1583">AX657</f>
        <v>914638.07007999998</v>
      </c>
      <c r="AY656" s="374">
        <f t="shared" si="1583"/>
        <v>0</v>
      </c>
      <c r="AZ656" s="374">
        <f t="shared" si="1583"/>
        <v>0</v>
      </c>
      <c r="BA656" s="374"/>
      <c r="BB656" s="374"/>
      <c r="BC656" s="374"/>
      <c r="BD656" s="374"/>
      <c r="BE656" s="374"/>
      <c r="BF656" s="374"/>
      <c r="BG656" s="374"/>
      <c r="BH656" s="374"/>
      <c r="BI656" s="493">
        <f>BJ656+BK656+BL656+BM656</f>
        <v>964834.23259999999</v>
      </c>
      <c r="BJ656" s="374">
        <f>BJ657</f>
        <v>514834.23259999999</v>
      </c>
      <c r="BK656" s="374">
        <f t="shared" ref="BK656" si="1584">BK657</f>
        <v>450000</v>
      </c>
      <c r="BL656" s="374"/>
      <c r="BM656" s="374"/>
      <c r="BN656" s="374"/>
      <c r="BO656" s="493">
        <f>BP656+BQ656+BR656+BS656</f>
        <v>854128.76436999999</v>
      </c>
      <c r="BP656" s="484">
        <f>BP657</f>
        <v>514834.23259999999</v>
      </c>
      <c r="BQ656" s="374">
        <f t="shared" ref="BQ656" si="1585">BQ657</f>
        <v>339294.53177</v>
      </c>
      <c r="BR656" s="374"/>
      <c r="BS656" s="374"/>
      <c r="BT656" s="374"/>
      <c r="BU656" s="374"/>
      <c r="BV656" s="493">
        <f>BW656+BX656+BY656+BZ656</f>
        <v>1975584.4377000001</v>
      </c>
      <c r="BW656" s="374">
        <f>BW657</f>
        <v>1134943.4886</v>
      </c>
      <c r="BX656" s="374">
        <f t="shared" ref="BX656" si="1586">BX657</f>
        <v>840640.94909999997</v>
      </c>
      <c r="BY656" s="374"/>
      <c r="BZ656" s="374"/>
      <c r="CA656" s="376"/>
      <c r="CB656" s="376"/>
      <c r="CC656" s="376"/>
      <c r="CD656" s="376"/>
      <c r="CE656" s="376"/>
      <c r="CF656" s="376"/>
      <c r="CG656" s="376"/>
      <c r="CH656" s="376"/>
      <c r="CI656" s="376"/>
      <c r="CJ656" s="374"/>
      <c r="CK656" s="493">
        <f>CL656+CM656+CN656+CO656</f>
        <v>79943.488599999997</v>
      </c>
      <c r="CL656" s="374">
        <f>CL657</f>
        <v>34943.488599999997</v>
      </c>
      <c r="CM656" s="374">
        <f t="shared" ref="CM656" si="1587">CM657</f>
        <v>45000</v>
      </c>
      <c r="CN656" s="374"/>
      <c r="CO656" s="374"/>
    </row>
    <row r="657" spans="1:12248" s="52" customFormat="1" ht="54" hidden="1" customHeight="1" x14ac:dyDescent="0.25">
      <c r="B657" s="206"/>
      <c r="C657" s="111" t="s">
        <v>31</v>
      </c>
      <c r="D657" s="342">
        <f>E657+F657+G657+H657</f>
        <v>2662744.7084999997</v>
      </c>
      <c r="E657" s="342">
        <f>E668+E676</f>
        <v>1748106.63842</v>
      </c>
      <c r="F657" s="358">
        <f t="shared" ref="F657:H657" si="1588">F668+F676</f>
        <v>914638.07007999998</v>
      </c>
      <c r="G657" s="358">
        <f t="shared" si="1588"/>
        <v>0</v>
      </c>
      <c r="H657" s="358">
        <f t="shared" si="1588"/>
        <v>0</v>
      </c>
      <c r="I657" s="559"/>
      <c r="J657" s="559"/>
      <c r="K657" s="559"/>
      <c r="L657" s="559"/>
      <c r="M657" s="559"/>
      <c r="N657" s="559"/>
      <c r="O657" s="559"/>
      <c r="P657" s="559"/>
      <c r="Q657" s="559"/>
      <c r="R657" s="559"/>
      <c r="S657" s="559"/>
      <c r="T657" s="559"/>
      <c r="U657" s="559"/>
      <c r="V657" s="559"/>
      <c r="W657" s="559"/>
      <c r="X657" s="559"/>
      <c r="Y657" s="559"/>
      <c r="Z657" s="559"/>
      <c r="AA657" s="559"/>
      <c r="AB657" s="559"/>
      <c r="AC657" s="581"/>
      <c r="AD657" s="559"/>
      <c r="AE657" s="559"/>
      <c r="AF657" s="559"/>
      <c r="AG657" s="559"/>
      <c r="AH657" s="559"/>
      <c r="AI657" s="559"/>
      <c r="AJ657" s="559"/>
      <c r="AK657" s="559"/>
      <c r="AL657" s="581"/>
      <c r="AM657" s="559"/>
      <c r="AN657" s="559"/>
      <c r="AO657" s="559"/>
      <c r="AP657" s="559"/>
      <c r="AQ657" s="559"/>
      <c r="AR657" s="559"/>
      <c r="AS657" s="559"/>
      <c r="AT657" s="559"/>
      <c r="AU657" s="559">
        <f>AV657+AW657+AX657</f>
        <v>5325489.4169999994</v>
      </c>
      <c r="AV657" s="559">
        <f>AW657+AX657+AY657+AZ657</f>
        <v>2662744.7084999997</v>
      </c>
      <c r="AW657" s="482">
        <f>AW668+AW676</f>
        <v>1748106.63842</v>
      </c>
      <c r="AX657" s="482">
        <f t="shared" ref="AX657:AZ657" si="1589">AX668+AX676</f>
        <v>914638.07007999998</v>
      </c>
      <c r="AY657" s="482">
        <f t="shared" si="1589"/>
        <v>0</v>
      </c>
      <c r="AZ657" s="482">
        <f t="shared" si="1589"/>
        <v>0</v>
      </c>
      <c r="BA657" s="342">
        <f t="shared" ref="BA657" si="1590">BB657+BC657+BD657</f>
        <v>0</v>
      </c>
      <c r="BB657" s="526">
        <f>BB447+BB617+BB629</f>
        <v>0</v>
      </c>
      <c r="BC657" s="526"/>
      <c r="BD657" s="526"/>
      <c r="BE657" s="526">
        <f t="shared" ref="BE657" si="1591">BF657+BG657</f>
        <v>0</v>
      </c>
      <c r="BF657" s="342">
        <f>BF447+BF617+BF629</f>
        <v>0</v>
      </c>
      <c r="BG657" s="342">
        <f>G657</f>
        <v>0</v>
      </c>
      <c r="BH657" s="342"/>
      <c r="BI657" s="491">
        <f>BJ657+BK657+BL657+BM657</f>
        <v>964834.23259999999</v>
      </c>
      <c r="BJ657" s="482">
        <f>BJ668+BJ676</f>
        <v>514834.23259999999</v>
      </c>
      <c r="BK657" s="482">
        <f t="shared" ref="BK657" si="1592">BK668+BK676</f>
        <v>450000</v>
      </c>
      <c r="BL657" s="482">
        <f>BL447+BL617+BL627</f>
        <v>0</v>
      </c>
      <c r="BM657" s="482">
        <f>BM447+BM617+BM627</f>
        <v>0</v>
      </c>
      <c r="BN657" s="342">
        <f t="shared" ref="BN657" si="1593">BO657+BP657+BQ657</f>
        <v>1708257.52874</v>
      </c>
      <c r="BO657" s="491">
        <f>BP657+BQ657+BR657+BS657</f>
        <v>854128.76436999999</v>
      </c>
      <c r="BP657" s="482">
        <f>BP668+BP676</f>
        <v>514834.23259999999</v>
      </c>
      <c r="BQ657" s="482">
        <f t="shared" ref="BQ657" si="1594">BQ668+BQ676</f>
        <v>339294.53177</v>
      </c>
      <c r="BR657" s="482">
        <f>BR447+BR617+BR627</f>
        <v>0</v>
      </c>
      <c r="BS657" s="482">
        <f>BS447+BS617+BS627</f>
        <v>0</v>
      </c>
      <c r="BT657" s="182"/>
      <c r="BU657" s="182"/>
      <c r="BV657" s="491">
        <f>BW657+BX657+BY657+BZ657</f>
        <v>1975584.4377000001</v>
      </c>
      <c r="BW657" s="358">
        <f>BW668+BW676</f>
        <v>1134943.4886</v>
      </c>
      <c r="BX657" s="358">
        <f t="shared" ref="BX657" si="1595">BX668+BX676</f>
        <v>840640.94909999997</v>
      </c>
      <c r="BY657" s="342">
        <f>BY447+BY617+BY627</f>
        <v>0</v>
      </c>
      <c r="BZ657" s="342">
        <f>BZ447+BZ617+BZ627</f>
        <v>0</v>
      </c>
      <c r="CA657" s="342">
        <f t="shared" ref="CA657" si="1596">CB657+CC657+CD657</f>
        <v>0</v>
      </c>
      <c r="CB657" s="342">
        <f>CB447+CB617+CB629</f>
        <v>0</v>
      </c>
      <c r="CC657" s="182"/>
      <c r="CD657" s="182"/>
      <c r="CE657" s="342">
        <f t="shared" ref="CE657" si="1597">CF657+CH657+CI657</f>
        <v>0</v>
      </c>
      <c r="CF657" s="342">
        <f>CF447+CF617+CF629</f>
        <v>0</v>
      </c>
      <c r="CG657" s="526"/>
      <c r="CH657" s="182"/>
      <c r="CI657" s="182"/>
      <c r="CJ657" s="482"/>
      <c r="CK657" s="491">
        <f>CL657+CM657+CN657+CO657</f>
        <v>79943.488599999997</v>
      </c>
      <c r="CL657" s="482">
        <f>CL668+CL676</f>
        <v>34943.488599999997</v>
      </c>
      <c r="CM657" s="482">
        <f t="shared" ref="CM657" si="1598">CM668+CM676</f>
        <v>45000</v>
      </c>
      <c r="CN657" s="482">
        <f>CN447+CN617+CN627</f>
        <v>0</v>
      </c>
      <c r="CO657" s="482">
        <f>CO447+CO617+CO627</f>
        <v>0</v>
      </c>
    </row>
    <row r="658" spans="1:12248" s="52" customFormat="1" ht="162.75" customHeight="1" x14ac:dyDescent="0.25">
      <c r="B658" s="441" t="s">
        <v>8</v>
      </c>
      <c r="C658" s="440" t="s">
        <v>436</v>
      </c>
      <c r="D658" s="412">
        <f t="shared" ref="D658:D667" si="1599">H658</f>
        <v>132612.91032</v>
      </c>
      <c r="E658" s="412">
        <v>0</v>
      </c>
      <c r="F658" s="412">
        <v>0</v>
      </c>
      <c r="G658" s="412">
        <v>0</v>
      </c>
      <c r="H658" s="412">
        <f>H659+H661+H664+H666</f>
        <v>132612.91032</v>
      </c>
      <c r="I658" s="413">
        <f>Q658</f>
        <v>0</v>
      </c>
      <c r="J658" s="413"/>
      <c r="K658" s="413"/>
      <c r="L658" s="413"/>
      <c r="M658" s="413"/>
      <c r="N658" s="413"/>
      <c r="O658" s="413"/>
      <c r="P658" s="413"/>
      <c r="Q658" s="413">
        <v>0</v>
      </c>
      <c r="R658" s="413"/>
      <c r="S658" s="413"/>
      <c r="T658" s="413"/>
      <c r="U658" s="413"/>
      <c r="V658" s="413"/>
      <c r="W658" s="413"/>
      <c r="X658" s="413"/>
      <c r="Y658" s="413"/>
      <c r="Z658" s="413"/>
      <c r="AA658" s="413"/>
      <c r="AB658" s="413"/>
      <c r="AC658" s="413">
        <f>AK658</f>
        <v>132612.91032</v>
      </c>
      <c r="AD658" s="575">
        <f>AC658/D658</f>
        <v>1</v>
      </c>
      <c r="AE658" s="413"/>
      <c r="AF658" s="413"/>
      <c r="AG658" s="413"/>
      <c r="AH658" s="413"/>
      <c r="AI658" s="413"/>
      <c r="AJ658" s="413"/>
      <c r="AK658" s="412">
        <f>AK659+AK661+AK664+AK666</f>
        <v>132612.91032</v>
      </c>
      <c r="AL658" s="575">
        <f>AK658/D658</f>
        <v>1</v>
      </c>
      <c r="AM658" s="413"/>
      <c r="AN658" s="413"/>
      <c r="AO658" s="413"/>
      <c r="AP658" s="413"/>
      <c r="AQ658" s="413"/>
      <c r="AR658" s="413"/>
      <c r="AS658" s="413"/>
      <c r="AT658" s="413"/>
      <c r="AU658" s="413">
        <f>AV658-D658</f>
        <v>0</v>
      </c>
      <c r="AV658" s="413">
        <f t="shared" ref="AV658:AV667" si="1600">AZ658</f>
        <v>132612.91032</v>
      </c>
      <c r="AW658" s="413"/>
      <c r="AX658" s="413"/>
      <c r="AY658" s="413"/>
      <c r="AZ658" s="413">
        <f>AZ659+AZ661+AZ664+AZ666</f>
        <v>132612.91032</v>
      </c>
      <c r="BA658" s="413"/>
      <c r="BB658" s="413"/>
      <c r="BC658" s="413"/>
      <c r="BD658" s="413"/>
      <c r="BE658" s="413"/>
      <c r="BF658" s="413"/>
      <c r="BG658" s="413"/>
      <c r="BH658" s="413"/>
      <c r="BI658" s="413"/>
      <c r="BJ658" s="413"/>
      <c r="BK658" s="413"/>
      <c r="BL658" s="413"/>
      <c r="BM658" s="413"/>
      <c r="BN658" s="413"/>
      <c r="BO658" s="413"/>
      <c r="BP658" s="413"/>
      <c r="BQ658" s="413"/>
      <c r="BR658" s="413"/>
      <c r="BS658" s="413"/>
      <c r="BT658" s="413"/>
      <c r="BU658" s="413"/>
      <c r="BV658" s="413"/>
      <c r="BW658" s="413"/>
      <c r="BX658" s="413"/>
      <c r="BY658" s="413"/>
      <c r="BZ658" s="413"/>
      <c r="CA658" s="413"/>
      <c r="CB658" s="413"/>
      <c r="CC658" s="413"/>
      <c r="CD658" s="413"/>
      <c r="CE658" s="413"/>
      <c r="CF658" s="413"/>
      <c r="CG658" s="413"/>
      <c r="CH658" s="413"/>
      <c r="CI658" s="413"/>
      <c r="CJ658" s="413"/>
      <c r="CK658" s="413"/>
      <c r="CL658" s="413"/>
      <c r="CM658" s="413"/>
      <c r="CN658" s="413"/>
      <c r="CO658" s="413"/>
    </row>
    <row r="659" spans="1:12248" s="52" customFormat="1" ht="54" customHeight="1" x14ac:dyDescent="0.25">
      <c r="B659" s="206" t="s">
        <v>9</v>
      </c>
      <c r="C659" s="140" t="s">
        <v>65</v>
      </c>
      <c r="D659" s="182">
        <f t="shared" si="1599"/>
        <v>23420.146230000002</v>
      </c>
      <c r="E659" s="182"/>
      <c r="F659" s="182"/>
      <c r="G659" s="182"/>
      <c r="H659" s="182">
        <f>H660</f>
        <v>23420.146230000002</v>
      </c>
      <c r="I659" s="559">
        <f>Q659</f>
        <v>0</v>
      </c>
      <c r="J659" s="559"/>
      <c r="K659" s="559"/>
      <c r="L659" s="559"/>
      <c r="M659" s="559"/>
      <c r="N659" s="559"/>
      <c r="O659" s="559"/>
      <c r="P659" s="559"/>
      <c r="Q659" s="559">
        <v>0</v>
      </c>
      <c r="R659" s="559"/>
      <c r="S659" s="559"/>
      <c r="T659" s="559"/>
      <c r="U659" s="559"/>
      <c r="V659" s="559"/>
      <c r="W659" s="559"/>
      <c r="X659" s="559"/>
      <c r="Y659" s="559"/>
      <c r="Z659" s="559"/>
      <c r="AA659" s="559"/>
      <c r="AB659" s="559"/>
      <c r="AC659" s="182">
        <f>AC660</f>
        <v>23420.146230000002</v>
      </c>
      <c r="AD659" s="575">
        <f t="shared" ref="AD659:AD667" si="1601">AC659/D659</f>
        <v>1</v>
      </c>
      <c r="AE659" s="559"/>
      <c r="AF659" s="559"/>
      <c r="AG659" s="559"/>
      <c r="AH659" s="559"/>
      <c r="AI659" s="559"/>
      <c r="AJ659" s="559"/>
      <c r="AK659" s="182">
        <f>AK660</f>
        <v>23420.146230000002</v>
      </c>
      <c r="AL659" s="575">
        <f>AK659/D659</f>
        <v>1</v>
      </c>
      <c r="AM659" s="559"/>
      <c r="AN659" s="559"/>
      <c r="AO659" s="559"/>
      <c r="AP659" s="559"/>
      <c r="AQ659" s="559"/>
      <c r="AR659" s="559"/>
      <c r="AS659" s="559"/>
      <c r="AT659" s="559"/>
      <c r="AU659" s="559">
        <f>AV659-D659</f>
        <v>0</v>
      </c>
      <c r="AV659" s="559">
        <f t="shared" si="1600"/>
        <v>23420.146229999998</v>
      </c>
      <c r="AW659" s="540"/>
      <c r="AX659" s="540"/>
      <c r="AY659" s="540"/>
      <c r="AZ659" s="540">
        <f>AZ660</f>
        <v>23420.146229999998</v>
      </c>
      <c r="BA659" s="540"/>
      <c r="BB659" s="540"/>
      <c r="BC659" s="540"/>
      <c r="BD659" s="540"/>
      <c r="BE659" s="540"/>
      <c r="BF659" s="540"/>
      <c r="BG659" s="540"/>
      <c r="BH659" s="540"/>
      <c r="BI659" s="540"/>
      <c r="BJ659" s="540"/>
      <c r="BK659" s="540"/>
      <c r="BL659" s="540"/>
      <c r="BM659" s="540"/>
      <c r="BN659" s="540"/>
      <c r="BO659" s="540"/>
      <c r="BP659" s="540"/>
      <c r="BQ659" s="540"/>
      <c r="BR659" s="540"/>
      <c r="BS659" s="540"/>
      <c r="BT659" s="182"/>
      <c r="BU659" s="182"/>
      <c r="BV659" s="540"/>
      <c r="BW659" s="540"/>
      <c r="BX659" s="540"/>
      <c r="BY659" s="540"/>
      <c r="BZ659" s="540"/>
      <c r="CA659" s="540"/>
      <c r="CB659" s="540"/>
      <c r="CC659" s="182"/>
      <c r="CD659" s="182"/>
      <c r="CE659" s="540"/>
      <c r="CF659" s="540"/>
      <c r="CG659" s="540"/>
      <c r="CH659" s="182"/>
      <c r="CI659" s="182"/>
      <c r="CJ659" s="540"/>
      <c r="CK659" s="540"/>
      <c r="CL659" s="540"/>
      <c r="CM659" s="540"/>
      <c r="CN659" s="540"/>
      <c r="CO659" s="540"/>
    </row>
    <row r="660" spans="1:12248" s="52" customFormat="1" ht="129" customHeight="1" x14ac:dyDescent="0.25">
      <c r="B660" s="206" t="s">
        <v>34</v>
      </c>
      <c r="C660" s="57" t="s">
        <v>254</v>
      </c>
      <c r="D660" s="123">
        <f t="shared" si="1599"/>
        <v>23420.146230000002</v>
      </c>
      <c r="E660" s="123"/>
      <c r="F660" s="123"/>
      <c r="G660" s="123"/>
      <c r="H660" s="123">
        <f>[11]Бюджет!$K$247/1000</f>
        <v>23420.146230000002</v>
      </c>
      <c r="I660" s="120">
        <f>Q660</f>
        <v>0</v>
      </c>
      <c r="J660" s="120"/>
      <c r="K660" s="120"/>
      <c r="L660" s="120"/>
      <c r="M660" s="120"/>
      <c r="N660" s="120"/>
      <c r="O660" s="120"/>
      <c r="P660" s="120"/>
      <c r="Q660" s="120">
        <v>0</v>
      </c>
      <c r="R660" s="120"/>
      <c r="S660" s="120"/>
      <c r="T660" s="120"/>
      <c r="U660" s="120"/>
      <c r="V660" s="120"/>
      <c r="W660" s="120"/>
      <c r="X660" s="120"/>
      <c r="Y660" s="120"/>
      <c r="Z660" s="120"/>
      <c r="AA660" s="120"/>
      <c r="AB660" s="120"/>
      <c r="AC660" s="123">
        <f>AK660</f>
        <v>23420.146230000002</v>
      </c>
      <c r="AD660" s="575">
        <f t="shared" si="1601"/>
        <v>1</v>
      </c>
      <c r="AE660" s="120"/>
      <c r="AF660" s="120"/>
      <c r="AG660" s="120"/>
      <c r="AH660" s="120"/>
      <c r="AI660" s="120"/>
      <c r="AJ660" s="120"/>
      <c r="AK660" s="123">
        <f>[11]Бюджет!$K$247/1000</f>
        <v>23420.146230000002</v>
      </c>
      <c r="AL660" s="575">
        <f t="shared" ref="AL660:AL667" si="1602">AK660/D660</f>
        <v>1</v>
      </c>
      <c r="AM660" s="120"/>
      <c r="AN660" s="120"/>
      <c r="AO660" s="120"/>
      <c r="AP660" s="120"/>
      <c r="AQ660" s="120"/>
      <c r="AR660" s="120"/>
      <c r="AS660" s="120"/>
      <c r="AT660" s="120"/>
      <c r="AU660" s="120">
        <f t="shared" ref="AU660:AU667" si="1603">AV660-D660</f>
        <v>0</v>
      </c>
      <c r="AV660" s="120">
        <f t="shared" si="1600"/>
        <v>23420.146229999998</v>
      </c>
      <c r="AW660" s="540"/>
      <c r="AX660" s="540"/>
      <c r="AY660" s="540"/>
      <c r="AZ660" s="120">
        <v>23420.146229999998</v>
      </c>
      <c r="BA660" s="540"/>
      <c r="BB660" s="540"/>
      <c r="BC660" s="540"/>
      <c r="BD660" s="540"/>
      <c r="BE660" s="540"/>
      <c r="BF660" s="540"/>
      <c r="BG660" s="540"/>
      <c r="BH660" s="540"/>
      <c r="BI660" s="540"/>
      <c r="BJ660" s="540"/>
      <c r="BK660" s="540"/>
      <c r="BL660" s="540"/>
      <c r="BM660" s="540"/>
      <c r="BN660" s="540"/>
      <c r="BO660" s="540"/>
      <c r="BP660" s="540"/>
      <c r="BQ660" s="540"/>
      <c r="BR660" s="540"/>
      <c r="BS660" s="540"/>
      <c r="BT660" s="182"/>
      <c r="BU660" s="182"/>
      <c r="BV660" s="540"/>
      <c r="BW660" s="540"/>
      <c r="BX660" s="540"/>
      <c r="BY660" s="540"/>
      <c r="BZ660" s="540"/>
      <c r="CA660" s="540"/>
      <c r="CB660" s="540"/>
      <c r="CC660" s="182"/>
      <c r="CD660" s="182"/>
      <c r="CE660" s="540"/>
      <c r="CF660" s="540"/>
      <c r="CG660" s="540"/>
      <c r="CH660" s="182"/>
      <c r="CI660" s="182"/>
      <c r="CJ660" s="540"/>
      <c r="CK660" s="540"/>
      <c r="CL660" s="540"/>
      <c r="CM660" s="540"/>
      <c r="CN660" s="540"/>
      <c r="CO660" s="540"/>
    </row>
    <row r="661" spans="1:12248" s="52" customFormat="1" ht="54" customHeight="1" x14ac:dyDescent="0.25">
      <c r="B661" s="206" t="s">
        <v>437</v>
      </c>
      <c r="C661" s="143" t="s">
        <v>69</v>
      </c>
      <c r="D661" s="182">
        <f t="shared" si="1599"/>
        <v>69556.869489999997</v>
      </c>
      <c r="E661" s="182"/>
      <c r="F661" s="182"/>
      <c r="G661" s="182"/>
      <c r="H661" s="182">
        <f>H662+H663</f>
        <v>69556.869489999997</v>
      </c>
      <c r="I661" s="559">
        <f>Q661</f>
        <v>0</v>
      </c>
      <c r="J661" s="559"/>
      <c r="K661" s="559"/>
      <c r="L661" s="559"/>
      <c r="M661" s="559"/>
      <c r="N661" s="559"/>
      <c r="O661" s="559"/>
      <c r="P661" s="559"/>
      <c r="Q661" s="559">
        <v>0</v>
      </c>
      <c r="R661" s="559"/>
      <c r="S661" s="559"/>
      <c r="T661" s="559"/>
      <c r="U661" s="559"/>
      <c r="V661" s="559"/>
      <c r="W661" s="559"/>
      <c r="X661" s="559"/>
      <c r="Y661" s="559"/>
      <c r="Z661" s="559"/>
      <c r="AA661" s="559"/>
      <c r="AB661" s="559"/>
      <c r="AC661" s="182">
        <f>AC662+AC663</f>
        <v>69556.869489999997</v>
      </c>
      <c r="AD661" s="575">
        <f t="shared" si="1601"/>
        <v>1</v>
      </c>
      <c r="AE661" s="559"/>
      <c r="AF661" s="559"/>
      <c r="AG661" s="559"/>
      <c r="AH661" s="559"/>
      <c r="AI661" s="559"/>
      <c r="AJ661" s="559"/>
      <c r="AK661" s="182">
        <f>AK662+AK663</f>
        <v>69556.869489999997</v>
      </c>
      <c r="AL661" s="575">
        <f t="shared" si="1602"/>
        <v>1</v>
      </c>
      <c r="AM661" s="559"/>
      <c r="AN661" s="559"/>
      <c r="AO661" s="559"/>
      <c r="AP661" s="559"/>
      <c r="AQ661" s="559"/>
      <c r="AR661" s="559"/>
      <c r="AS661" s="559"/>
      <c r="AT661" s="559"/>
      <c r="AU661" s="559">
        <f t="shared" si="1603"/>
        <v>0</v>
      </c>
      <c r="AV661" s="559">
        <f t="shared" si="1600"/>
        <v>69556.869489999997</v>
      </c>
      <c r="AW661" s="540"/>
      <c r="AX661" s="540"/>
      <c r="AY661" s="540"/>
      <c r="AZ661" s="540">
        <f>AZ662+AZ663</f>
        <v>69556.869489999997</v>
      </c>
      <c r="BA661" s="540"/>
      <c r="BB661" s="540"/>
      <c r="BC661" s="540"/>
      <c r="BD661" s="540"/>
      <c r="BE661" s="540"/>
      <c r="BF661" s="540"/>
      <c r="BG661" s="540"/>
      <c r="BH661" s="540"/>
      <c r="BI661" s="540"/>
      <c r="BJ661" s="540"/>
      <c r="BK661" s="540"/>
      <c r="BL661" s="540"/>
      <c r="BM661" s="540"/>
      <c r="BN661" s="540"/>
      <c r="BO661" s="540"/>
      <c r="BP661" s="540"/>
      <c r="BQ661" s="540"/>
      <c r="BR661" s="540"/>
      <c r="BS661" s="540"/>
      <c r="BT661" s="182"/>
      <c r="BU661" s="182"/>
      <c r="BV661" s="540"/>
      <c r="BW661" s="540"/>
      <c r="BX661" s="540"/>
      <c r="BY661" s="540"/>
      <c r="BZ661" s="540"/>
      <c r="CA661" s="540"/>
      <c r="CB661" s="540"/>
      <c r="CC661" s="182"/>
      <c r="CD661" s="182"/>
      <c r="CE661" s="540"/>
      <c r="CF661" s="540"/>
      <c r="CG661" s="540"/>
      <c r="CH661" s="182"/>
      <c r="CI661" s="182"/>
      <c r="CJ661" s="540"/>
      <c r="CK661" s="540"/>
      <c r="CL661" s="540"/>
      <c r="CM661" s="540"/>
      <c r="CN661" s="540"/>
      <c r="CO661" s="540"/>
    </row>
    <row r="662" spans="1:12248" s="52" customFormat="1" ht="93" customHeight="1" x14ac:dyDescent="0.25">
      <c r="B662" s="206" t="s">
        <v>34</v>
      </c>
      <c r="C662" s="57" t="s">
        <v>213</v>
      </c>
      <c r="D662" s="123">
        <f t="shared" si="1599"/>
        <v>27501.248319999999</v>
      </c>
      <c r="E662" s="123"/>
      <c r="F662" s="123"/>
      <c r="G662" s="123"/>
      <c r="H662" s="123">
        <f>[11]Бюджет!$K$243/1000</f>
        <v>27501.248319999999</v>
      </c>
      <c r="I662" s="120">
        <f>Q662</f>
        <v>0</v>
      </c>
      <c r="J662" s="120"/>
      <c r="K662" s="120"/>
      <c r="L662" s="120"/>
      <c r="M662" s="120"/>
      <c r="N662" s="120"/>
      <c r="O662" s="120"/>
      <c r="P662" s="120"/>
      <c r="Q662" s="120">
        <v>0</v>
      </c>
      <c r="R662" s="120"/>
      <c r="S662" s="120"/>
      <c r="T662" s="120"/>
      <c r="U662" s="120"/>
      <c r="V662" s="120"/>
      <c r="W662" s="120"/>
      <c r="X662" s="120"/>
      <c r="Y662" s="120"/>
      <c r="Z662" s="120"/>
      <c r="AA662" s="120"/>
      <c r="AB662" s="120"/>
      <c r="AC662" s="123">
        <f>AK662</f>
        <v>27501.248319999999</v>
      </c>
      <c r="AD662" s="575">
        <f t="shared" si="1601"/>
        <v>1</v>
      </c>
      <c r="AE662" s="120"/>
      <c r="AF662" s="120"/>
      <c r="AG662" s="120"/>
      <c r="AH662" s="120"/>
      <c r="AI662" s="120"/>
      <c r="AJ662" s="120"/>
      <c r="AK662" s="123">
        <f>[11]Бюджет!$K$243/1000</f>
        <v>27501.248319999999</v>
      </c>
      <c r="AL662" s="575">
        <f t="shared" si="1602"/>
        <v>1</v>
      </c>
      <c r="AM662" s="120"/>
      <c r="AN662" s="120"/>
      <c r="AO662" s="120"/>
      <c r="AP662" s="120"/>
      <c r="AQ662" s="120"/>
      <c r="AR662" s="120"/>
      <c r="AS662" s="120"/>
      <c r="AT662" s="120"/>
      <c r="AU662" s="120">
        <f t="shared" si="1603"/>
        <v>0</v>
      </c>
      <c r="AV662" s="120">
        <f t="shared" si="1600"/>
        <v>27501.248319999999</v>
      </c>
      <c r="AW662" s="540"/>
      <c r="AX662" s="540"/>
      <c r="AY662" s="540"/>
      <c r="AZ662" s="120">
        <v>27501.248319999999</v>
      </c>
      <c r="BA662" s="540"/>
      <c r="BB662" s="540"/>
      <c r="BC662" s="540"/>
      <c r="BD662" s="540"/>
      <c r="BE662" s="540"/>
      <c r="BF662" s="540"/>
      <c r="BG662" s="540"/>
      <c r="BH662" s="540"/>
      <c r="BI662" s="540"/>
      <c r="BJ662" s="540"/>
      <c r="BK662" s="540"/>
      <c r="BL662" s="540"/>
      <c r="BM662" s="540"/>
      <c r="BN662" s="540"/>
      <c r="BO662" s="540"/>
      <c r="BP662" s="540"/>
      <c r="BQ662" s="540"/>
      <c r="BR662" s="540"/>
      <c r="BS662" s="540"/>
      <c r="BT662" s="182"/>
      <c r="BU662" s="182"/>
      <c r="BV662" s="540"/>
      <c r="BW662" s="540"/>
      <c r="BX662" s="540"/>
      <c r="BY662" s="540"/>
      <c r="BZ662" s="540"/>
      <c r="CA662" s="540"/>
      <c r="CB662" s="540"/>
      <c r="CC662" s="182"/>
      <c r="CD662" s="182"/>
      <c r="CE662" s="540"/>
      <c r="CF662" s="540"/>
      <c r="CG662" s="540"/>
      <c r="CH662" s="182"/>
      <c r="CI662" s="182"/>
      <c r="CJ662" s="540"/>
      <c r="CK662" s="540"/>
      <c r="CL662" s="540"/>
      <c r="CM662" s="540"/>
      <c r="CN662" s="540"/>
      <c r="CO662" s="540"/>
    </row>
    <row r="663" spans="1:12248" s="52" customFormat="1" ht="96.75" customHeight="1" x14ac:dyDescent="0.25">
      <c r="B663" s="206" t="s">
        <v>62</v>
      </c>
      <c r="C663" s="57" t="s">
        <v>438</v>
      </c>
      <c r="D663" s="123">
        <f t="shared" si="1599"/>
        <v>42055.621169999999</v>
      </c>
      <c r="E663" s="182"/>
      <c r="F663" s="182"/>
      <c r="G663" s="182"/>
      <c r="H663" s="123">
        <f>[11]Бюджет!$K$245/1000</f>
        <v>42055.621169999999</v>
      </c>
      <c r="I663" s="559"/>
      <c r="J663" s="559"/>
      <c r="K663" s="559"/>
      <c r="L663" s="559"/>
      <c r="M663" s="559"/>
      <c r="N663" s="559"/>
      <c r="O663" s="559"/>
      <c r="P663" s="559"/>
      <c r="Q663" s="559"/>
      <c r="R663" s="559"/>
      <c r="S663" s="559"/>
      <c r="T663" s="559"/>
      <c r="U663" s="559"/>
      <c r="V663" s="559"/>
      <c r="W663" s="559"/>
      <c r="X663" s="559"/>
      <c r="Y663" s="559"/>
      <c r="Z663" s="559"/>
      <c r="AA663" s="559"/>
      <c r="AB663" s="559"/>
      <c r="AC663" s="123">
        <f>AK663</f>
        <v>42055.621169999999</v>
      </c>
      <c r="AD663" s="575">
        <f t="shared" si="1601"/>
        <v>1</v>
      </c>
      <c r="AE663" s="559"/>
      <c r="AF663" s="559"/>
      <c r="AG663" s="559"/>
      <c r="AH663" s="559"/>
      <c r="AI663" s="559"/>
      <c r="AJ663" s="559"/>
      <c r="AK663" s="123">
        <f>[11]Бюджет!$K$245/1000</f>
        <v>42055.621169999999</v>
      </c>
      <c r="AL663" s="575">
        <f t="shared" si="1602"/>
        <v>1</v>
      </c>
      <c r="AM663" s="559"/>
      <c r="AN663" s="559"/>
      <c r="AO663" s="559"/>
      <c r="AP663" s="559"/>
      <c r="AQ663" s="559"/>
      <c r="AR663" s="559"/>
      <c r="AS663" s="559"/>
      <c r="AT663" s="559"/>
      <c r="AU663" s="120">
        <f t="shared" si="1603"/>
        <v>0</v>
      </c>
      <c r="AV663" s="120">
        <f t="shared" si="1600"/>
        <v>42055.621169999999</v>
      </c>
      <c r="AW663" s="540"/>
      <c r="AX663" s="540"/>
      <c r="AY663" s="540"/>
      <c r="AZ663" s="120">
        <v>42055.621169999999</v>
      </c>
      <c r="BA663" s="540"/>
      <c r="BB663" s="540"/>
      <c r="BC663" s="540"/>
      <c r="BD663" s="540"/>
      <c r="BE663" s="540"/>
      <c r="BF663" s="540"/>
      <c r="BG663" s="540"/>
      <c r="BH663" s="540"/>
      <c r="BI663" s="540"/>
      <c r="BJ663" s="540"/>
      <c r="BK663" s="540"/>
      <c r="BL663" s="540"/>
      <c r="BM663" s="540"/>
      <c r="BN663" s="540"/>
      <c r="BO663" s="540"/>
      <c r="BP663" s="540"/>
      <c r="BQ663" s="540"/>
      <c r="BR663" s="540"/>
      <c r="BS663" s="540"/>
      <c r="BT663" s="182"/>
      <c r="BU663" s="182"/>
      <c r="BV663" s="540"/>
      <c r="BW663" s="540"/>
      <c r="BX663" s="540"/>
      <c r="BY663" s="540"/>
      <c r="BZ663" s="540"/>
      <c r="CA663" s="540"/>
      <c r="CB663" s="540"/>
      <c r="CC663" s="182"/>
      <c r="CD663" s="182"/>
      <c r="CE663" s="540"/>
      <c r="CF663" s="540"/>
      <c r="CG663" s="540"/>
      <c r="CH663" s="182"/>
      <c r="CI663" s="182"/>
      <c r="CJ663" s="540"/>
      <c r="CK663" s="540"/>
      <c r="CL663" s="540"/>
      <c r="CM663" s="540"/>
      <c r="CN663" s="540"/>
      <c r="CO663" s="540"/>
    </row>
    <row r="664" spans="1:12248" s="52" customFormat="1" ht="54" customHeight="1" x14ac:dyDescent="0.25">
      <c r="B664" s="206" t="s">
        <v>440</v>
      </c>
      <c r="C664" s="143" t="s">
        <v>81</v>
      </c>
      <c r="D664" s="182">
        <f t="shared" si="1599"/>
        <v>1480.8512000000001</v>
      </c>
      <c r="E664" s="182"/>
      <c r="F664" s="182"/>
      <c r="G664" s="182"/>
      <c r="H664" s="182">
        <f>H665</f>
        <v>1480.8512000000001</v>
      </c>
      <c r="I664" s="559">
        <f>Q664</f>
        <v>0</v>
      </c>
      <c r="J664" s="559"/>
      <c r="K664" s="559"/>
      <c r="L664" s="559"/>
      <c r="M664" s="559"/>
      <c r="N664" s="559"/>
      <c r="O664" s="559"/>
      <c r="P664" s="559"/>
      <c r="Q664" s="559">
        <v>0</v>
      </c>
      <c r="R664" s="559"/>
      <c r="S664" s="559"/>
      <c r="T664" s="559"/>
      <c r="U664" s="559"/>
      <c r="V664" s="559"/>
      <c r="W664" s="559"/>
      <c r="X664" s="559"/>
      <c r="Y664" s="559"/>
      <c r="Z664" s="559"/>
      <c r="AA664" s="559"/>
      <c r="AB664" s="559"/>
      <c r="AC664" s="182">
        <f>AC665</f>
        <v>1480.8512000000001</v>
      </c>
      <c r="AD664" s="575">
        <f t="shared" si="1601"/>
        <v>1</v>
      </c>
      <c r="AE664" s="559"/>
      <c r="AF664" s="559"/>
      <c r="AG664" s="559"/>
      <c r="AH664" s="559"/>
      <c r="AI664" s="559"/>
      <c r="AJ664" s="559"/>
      <c r="AK664" s="182">
        <f>AK665</f>
        <v>1480.8512000000001</v>
      </c>
      <c r="AL664" s="575">
        <f t="shared" si="1602"/>
        <v>1</v>
      </c>
      <c r="AM664" s="559"/>
      <c r="AN664" s="559"/>
      <c r="AO664" s="559"/>
      <c r="AP664" s="559"/>
      <c r="AQ664" s="559"/>
      <c r="AR664" s="559"/>
      <c r="AS664" s="559"/>
      <c r="AT664" s="559"/>
      <c r="AU664" s="559">
        <f t="shared" si="1603"/>
        <v>0</v>
      </c>
      <c r="AV664" s="559">
        <f t="shared" si="1600"/>
        <v>1480.8512000000001</v>
      </c>
      <c r="AW664" s="540"/>
      <c r="AX664" s="540"/>
      <c r="AY664" s="540"/>
      <c r="AZ664" s="540">
        <f>AZ665</f>
        <v>1480.8512000000001</v>
      </c>
      <c r="BA664" s="540"/>
      <c r="BB664" s="540"/>
      <c r="BC664" s="540"/>
      <c r="BD664" s="540"/>
      <c r="BE664" s="540"/>
      <c r="BF664" s="540"/>
      <c r="BG664" s="540"/>
      <c r="BH664" s="540"/>
      <c r="BI664" s="540"/>
      <c r="BJ664" s="540"/>
      <c r="BK664" s="540"/>
      <c r="BL664" s="540"/>
      <c r="BM664" s="540"/>
      <c r="BN664" s="540"/>
      <c r="BO664" s="540"/>
      <c r="BP664" s="540"/>
      <c r="BQ664" s="540"/>
      <c r="BR664" s="540"/>
      <c r="BS664" s="540"/>
      <c r="BT664" s="182"/>
      <c r="BU664" s="182"/>
      <c r="BV664" s="540"/>
      <c r="BW664" s="540"/>
      <c r="BX664" s="540"/>
      <c r="BY664" s="540"/>
      <c r="BZ664" s="540"/>
      <c r="CA664" s="540"/>
      <c r="CB664" s="540"/>
      <c r="CC664" s="182"/>
      <c r="CD664" s="182"/>
      <c r="CE664" s="540"/>
      <c r="CF664" s="540"/>
      <c r="CG664" s="540"/>
      <c r="CH664" s="182"/>
      <c r="CI664" s="182"/>
      <c r="CJ664" s="540"/>
      <c r="CK664" s="540"/>
      <c r="CL664" s="540"/>
      <c r="CM664" s="540"/>
      <c r="CN664" s="540"/>
      <c r="CO664" s="540"/>
    </row>
    <row r="665" spans="1:12248" s="52" customFormat="1" ht="141" customHeight="1" x14ac:dyDescent="0.25">
      <c r="B665" s="206" t="s">
        <v>34</v>
      </c>
      <c r="C665" s="57" t="s">
        <v>439</v>
      </c>
      <c r="D665" s="123">
        <f t="shared" si="1599"/>
        <v>1480.8512000000001</v>
      </c>
      <c r="E665" s="123"/>
      <c r="F665" s="123"/>
      <c r="G665" s="123"/>
      <c r="H665" s="123">
        <f>[11]Бюджет!$K$246/1000</f>
        <v>1480.8512000000001</v>
      </c>
      <c r="I665" s="120">
        <f>Q665</f>
        <v>0</v>
      </c>
      <c r="J665" s="120"/>
      <c r="K665" s="120"/>
      <c r="L665" s="120"/>
      <c r="M665" s="120"/>
      <c r="N665" s="120"/>
      <c r="O665" s="120"/>
      <c r="P665" s="120"/>
      <c r="Q665" s="120">
        <v>0</v>
      </c>
      <c r="R665" s="120"/>
      <c r="S665" s="120"/>
      <c r="T665" s="120"/>
      <c r="U665" s="120"/>
      <c r="V665" s="120"/>
      <c r="W665" s="120"/>
      <c r="X665" s="120"/>
      <c r="Y665" s="120"/>
      <c r="Z665" s="120"/>
      <c r="AA665" s="120"/>
      <c r="AB665" s="120"/>
      <c r="AC665" s="123">
        <f>[11]Бюджет!$K$246/1000</f>
        <v>1480.8512000000001</v>
      </c>
      <c r="AD665" s="575">
        <f t="shared" si="1601"/>
        <v>1</v>
      </c>
      <c r="AE665" s="120"/>
      <c r="AF665" s="120"/>
      <c r="AG665" s="120"/>
      <c r="AH665" s="120"/>
      <c r="AI665" s="120"/>
      <c r="AJ665" s="120"/>
      <c r="AK665" s="123">
        <f>[11]Бюджет!$K$246/1000</f>
        <v>1480.8512000000001</v>
      </c>
      <c r="AL665" s="575">
        <f t="shared" si="1602"/>
        <v>1</v>
      </c>
      <c r="AM665" s="120"/>
      <c r="AN665" s="120"/>
      <c r="AO665" s="120"/>
      <c r="AP665" s="120"/>
      <c r="AQ665" s="120"/>
      <c r="AR665" s="120"/>
      <c r="AS665" s="120"/>
      <c r="AT665" s="120"/>
      <c r="AU665" s="120">
        <f t="shared" si="1603"/>
        <v>0</v>
      </c>
      <c r="AV665" s="120">
        <f t="shared" si="1600"/>
        <v>1480.8512000000001</v>
      </c>
      <c r="AW665" s="540"/>
      <c r="AX665" s="540"/>
      <c r="AY665" s="540"/>
      <c r="AZ665" s="120">
        <v>1480.8512000000001</v>
      </c>
      <c r="BA665" s="540"/>
      <c r="BB665" s="540"/>
      <c r="BC665" s="540"/>
      <c r="BD665" s="540"/>
      <c r="BE665" s="540"/>
      <c r="BF665" s="540"/>
      <c r="BG665" s="540"/>
      <c r="BH665" s="540"/>
      <c r="BI665" s="540"/>
      <c r="BJ665" s="540"/>
      <c r="BK665" s="540"/>
      <c r="BL665" s="540"/>
      <c r="BM665" s="540"/>
      <c r="BN665" s="540"/>
      <c r="BO665" s="540"/>
      <c r="BP665" s="540"/>
      <c r="BQ665" s="540"/>
      <c r="BR665" s="540"/>
      <c r="BS665" s="540"/>
      <c r="BT665" s="182"/>
      <c r="BU665" s="182"/>
      <c r="BV665" s="540"/>
      <c r="BW665" s="540"/>
      <c r="BX665" s="540"/>
      <c r="BY665" s="540"/>
      <c r="BZ665" s="540"/>
      <c r="CA665" s="540"/>
      <c r="CB665" s="540"/>
      <c r="CC665" s="182"/>
      <c r="CD665" s="182"/>
      <c r="CE665" s="540"/>
      <c r="CF665" s="540"/>
      <c r="CG665" s="540"/>
      <c r="CH665" s="182"/>
      <c r="CI665" s="182"/>
      <c r="CJ665" s="540"/>
      <c r="CK665" s="540"/>
      <c r="CL665" s="540"/>
      <c r="CM665" s="540"/>
      <c r="CN665" s="540"/>
      <c r="CO665" s="540"/>
    </row>
    <row r="666" spans="1:12248" s="52" customFormat="1" ht="54" customHeight="1" x14ac:dyDescent="0.25">
      <c r="B666" s="206" t="s">
        <v>234</v>
      </c>
      <c r="C666" s="143" t="s">
        <v>85</v>
      </c>
      <c r="D666" s="182">
        <f t="shared" si="1599"/>
        <v>38155.043399999995</v>
      </c>
      <c r="E666" s="182"/>
      <c r="F666" s="182"/>
      <c r="G666" s="182"/>
      <c r="H666" s="182">
        <f>H667</f>
        <v>38155.043399999995</v>
      </c>
      <c r="I666" s="559">
        <f>Q666</f>
        <v>0</v>
      </c>
      <c r="J666" s="559"/>
      <c r="K666" s="559"/>
      <c r="L666" s="559"/>
      <c r="M666" s="559"/>
      <c r="N666" s="559"/>
      <c r="O666" s="559"/>
      <c r="P666" s="559"/>
      <c r="Q666" s="559">
        <v>0</v>
      </c>
      <c r="R666" s="559"/>
      <c r="S666" s="559"/>
      <c r="T666" s="559"/>
      <c r="U666" s="559"/>
      <c r="V666" s="559"/>
      <c r="W666" s="559"/>
      <c r="X666" s="559"/>
      <c r="Y666" s="559"/>
      <c r="Z666" s="559"/>
      <c r="AA666" s="559"/>
      <c r="AB666" s="559"/>
      <c r="AC666" s="182">
        <f>AC667</f>
        <v>38155.043399999995</v>
      </c>
      <c r="AD666" s="575">
        <f t="shared" si="1601"/>
        <v>1</v>
      </c>
      <c r="AE666" s="559"/>
      <c r="AF666" s="559"/>
      <c r="AG666" s="559"/>
      <c r="AH666" s="559"/>
      <c r="AI666" s="559"/>
      <c r="AJ666" s="559"/>
      <c r="AK666" s="182">
        <f>AK667</f>
        <v>38155.043399999995</v>
      </c>
      <c r="AL666" s="575">
        <f t="shared" si="1602"/>
        <v>1</v>
      </c>
      <c r="AM666" s="559"/>
      <c r="AN666" s="559"/>
      <c r="AO666" s="559"/>
      <c r="AP666" s="559"/>
      <c r="AQ666" s="559"/>
      <c r="AR666" s="559"/>
      <c r="AS666" s="559"/>
      <c r="AT666" s="559"/>
      <c r="AU666" s="559">
        <f t="shared" si="1603"/>
        <v>0</v>
      </c>
      <c r="AV666" s="559">
        <f t="shared" si="1600"/>
        <v>38155.043400000002</v>
      </c>
      <c r="AW666" s="540"/>
      <c r="AX666" s="540"/>
      <c r="AY666" s="540"/>
      <c r="AZ666" s="540">
        <f>AZ667+AZ668</f>
        <v>38155.043400000002</v>
      </c>
      <c r="BA666" s="540"/>
      <c r="BB666" s="540"/>
      <c r="BC666" s="540"/>
      <c r="BD666" s="540"/>
      <c r="BE666" s="540"/>
      <c r="BF666" s="540"/>
      <c r="BG666" s="540"/>
      <c r="BH666" s="540"/>
      <c r="BI666" s="540"/>
      <c r="BJ666" s="540"/>
      <c r="BK666" s="540"/>
      <c r="BL666" s="540"/>
      <c r="BM666" s="540"/>
      <c r="BN666" s="540"/>
      <c r="BO666" s="540"/>
      <c r="BP666" s="540"/>
      <c r="BQ666" s="540"/>
      <c r="BR666" s="540"/>
      <c r="BS666" s="540"/>
      <c r="BT666" s="182"/>
      <c r="BU666" s="182"/>
      <c r="BV666" s="540"/>
      <c r="BW666" s="540"/>
      <c r="BX666" s="540"/>
      <c r="BY666" s="540"/>
      <c r="BZ666" s="540"/>
      <c r="CA666" s="540"/>
      <c r="CB666" s="540"/>
      <c r="CC666" s="182"/>
      <c r="CD666" s="182"/>
      <c r="CE666" s="540"/>
      <c r="CF666" s="540"/>
      <c r="CG666" s="540"/>
      <c r="CH666" s="182"/>
      <c r="CI666" s="182"/>
      <c r="CJ666" s="540"/>
      <c r="CK666" s="540"/>
      <c r="CL666" s="540"/>
      <c r="CM666" s="540"/>
      <c r="CN666" s="540"/>
      <c r="CO666" s="540"/>
    </row>
    <row r="667" spans="1:12248" s="52" customFormat="1" ht="129" customHeight="1" x14ac:dyDescent="0.25">
      <c r="B667" s="206" t="s">
        <v>34</v>
      </c>
      <c r="C667" s="57" t="s">
        <v>441</v>
      </c>
      <c r="D667" s="123">
        <f t="shared" si="1599"/>
        <v>38155.043399999995</v>
      </c>
      <c r="E667" s="123"/>
      <c r="F667" s="123"/>
      <c r="G667" s="123"/>
      <c r="H667" s="123">
        <f>[11]Бюджет!$K$244/1000</f>
        <v>38155.043399999995</v>
      </c>
      <c r="I667" s="120">
        <f>Q667</f>
        <v>0</v>
      </c>
      <c r="J667" s="120"/>
      <c r="K667" s="120"/>
      <c r="L667" s="120"/>
      <c r="M667" s="120"/>
      <c r="N667" s="120"/>
      <c r="O667" s="120"/>
      <c r="P667" s="120"/>
      <c r="Q667" s="120">
        <v>0</v>
      </c>
      <c r="R667" s="120"/>
      <c r="S667" s="120"/>
      <c r="T667" s="120"/>
      <c r="U667" s="120"/>
      <c r="V667" s="120"/>
      <c r="W667" s="120"/>
      <c r="X667" s="120"/>
      <c r="Y667" s="120"/>
      <c r="Z667" s="120"/>
      <c r="AA667" s="120"/>
      <c r="AB667" s="120"/>
      <c r="AC667" s="123">
        <f>[11]Бюджет!$K$244/1000</f>
        <v>38155.043399999995</v>
      </c>
      <c r="AD667" s="575">
        <f t="shared" si="1601"/>
        <v>1</v>
      </c>
      <c r="AE667" s="120"/>
      <c r="AF667" s="120"/>
      <c r="AG667" s="120"/>
      <c r="AH667" s="120"/>
      <c r="AI667" s="120"/>
      <c r="AJ667" s="120"/>
      <c r="AK667" s="123">
        <f>[11]Бюджет!$K$244/1000</f>
        <v>38155.043399999995</v>
      </c>
      <c r="AL667" s="575">
        <f t="shared" si="1602"/>
        <v>1</v>
      </c>
      <c r="AM667" s="120"/>
      <c r="AN667" s="120"/>
      <c r="AO667" s="120"/>
      <c r="AP667" s="120"/>
      <c r="AQ667" s="120"/>
      <c r="AR667" s="120"/>
      <c r="AS667" s="120"/>
      <c r="AT667" s="120"/>
      <c r="AU667" s="120">
        <f t="shared" si="1603"/>
        <v>0</v>
      </c>
      <c r="AV667" s="120">
        <f t="shared" si="1600"/>
        <v>38155.043400000002</v>
      </c>
      <c r="AW667" s="540"/>
      <c r="AX667" s="540"/>
      <c r="AY667" s="540"/>
      <c r="AZ667" s="120">
        <v>38155.043400000002</v>
      </c>
      <c r="BA667" s="540"/>
      <c r="BB667" s="540"/>
      <c r="BC667" s="540"/>
      <c r="BD667" s="540"/>
      <c r="BE667" s="540"/>
      <c r="BF667" s="540"/>
      <c r="BG667" s="540"/>
      <c r="BH667" s="540"/>
      <c r="BI667" s="540"/>
      <c r="BJ667" s="540"/>
      <c r="BK667" s="540"/>
      <c r="BL667" s="540"/>
      <c r="BM667" s="540"/>
      <c r="BN667" s="540"/>
      <c r="BO667" s="540"/>
      <c r="BP667" s="540"/>
      <c r="BQ667" s="540"/>
      <c r="BR667" s="540"/>
      <c r="BS667" s="540"/>
      <c r="BT667" s="182"/>
      <c r="BU667" s="182"/>
      <c r="BV667" s="540"/>
      <c r="BW667" s="540"/>
      <c r="BX667" s="540"/>
      <c r="BY667" s="540"/>
      <c r="BZ667" s="540"/>
      <c r="CA667" s="540"/>
      <c r="CB667" s="540"/>
      <c r="CC667" s="182"/>
      <c r="CD667" s="182"/>
      <c r="CE667" s="540"/>
      <c r="CF667" s="540"/>
      <c r="CG667" s="540"/>
      <c r="CH667" s="182"/>
      <c r="CI667" s="182"/>
      <c r="CJ667" s="540"/>
      <c r="CK667" s="540"/>
      <c r="CL667" s="540"/>
      <c r="CM667" s="540"/>
      <c r="CN667" s="540"/>
      <c r="CO667" s="540"/>
    </row>
    <row r="668" spans="1:12248" s="645" customFormat="1" ht="127.5" customHeight="1" x14ac:dyDescent="0.3">
      <c r="A668" s="407" t="s">
        <v>11</v>
      </c>
      <c r="B668" s="499" t="s">
        <v>8</v>
      </c>
      <c r="C668" s="440" t="s">
        <v>387</v>
      </c>
      <c r="D668" s="412">
        <f t="shared" ref="D668:D676" si="1604">E668+F668+G668+H668</f>
        <v>2662744.7084999997</v>
      </c>
      <c r="E668" s="412">
        <f>SUM(E670:E672)</f>
        <v>1748106.63842</v>
      </c>
      <c r="F668" s="412">
        <f>F670+F672</f>
        <v>914638.07007999998</v>
      </c>
      <c r="G668" s="412"/>
      <c r="H668" s="412"/>
      <c r="I668" s="412">
        <f>K668+M668</f>
        <v>131344.14461000002</v>
      </c>
      <c r="J668" s="570">
        <f>I668/D668</f>
        <v>4.9326600552701855E-2</v>
      </c>
      <c r="K668" s="412">
        <f>SUM(K670:K672)</f>
        <v>130454.33883000001</v>
      </c>
      <c r="L668" s="570">
        <f>K668/E668</f>
        <v>7.4626075985792961E-2</v>
      </c>
      <c r="M668" s="412">
        <f>M672</f>
        <v>889.80578000000003</v>
      </c>
      <c r="N668" s="570">
        <f>M668/F668</f>
        <v>9.7285014598416186E-4</v>
      </c>
      <c r="O668" s="413"/>
      <c r="P668" s="413"/>
      <c r="Q668" s="413"/>
      <c r="R668" s="413"/>
      <c r="S668" s="412">
        <f>U668+W668+Y668+AA668</f>
        <v>274856.24616999994</v>
      </c>
      <c r="T668" s="570">
        <f>S668/D668</f>
        <v>0.10322290578312118</v>
      </c>
      <c r="U668" s="412">
        <f>U670+U671+U672</f>
        <v>265304.93267999997</v>
      </c>
      <c r="V668" s="570">
        <f>U668/E668</f>
        <v>0.15176701858405608</v>
      </c>
      <c r="W668" s="412">
        <v>9551.3134900000005</v>
      </c>
      <c r="X668" s="570">
        <f>W668/F668</f>
        <v>1.04427246169237E-2</v>
      </c>
      <c r="Y668" s="413"/>
      <c r="Z668" s="413"/>
      <c r="AA668" s="413"/>
      <c r="AB668" s="413"/>
      <c r="AC668" s="412">
        <f>AE668+AG668+AI668+AK668</f>
        <v>2423425.73276</v>
      </c>
      <c r="AD668" s="570">
        <f t="shared" ref="AD668:AD672" si="1605">AC668/D668</f>
        <v>0.91012319920266971</v>
      </c>
      <c r="AE668" s="412">
        <f>AE670+AE671+AE672</f>
        <v>1725322.5696800002</v>
      </c>
      <c r="AF668" s="570">
        <f>AE668/E668</f>
        <v>0.98696643085767766</v>
      </c>
      <c r="AG668" s="412">
        <f>SUM(AG670:AG672)</f>
        <v>698103.16307999997</v>
      </c>
      <c r="AH668" s="570">
        <f>AG668/F668</f>
        <v>0.76325618396677875</v>
      </c>
      <c r="AI668" s="413"/>
      <c r="AJ668" s="413"/>
      <c r="AK668" s="413"/>
      <c r="AL668" s="413"/>
      <c r="AM668" s="413"/>
      <c r="AN668" s="413"/>
      <c r="AO668" s="413"/>
      <c r="AP668" s="413"/>
      <c r="AQ668" s="413"/>
      <c r="AR668" s="413"/>
      <c r="AS668" s="413"/>
      <c r="AT668" s="413"/>
      <c r="AU668" s="413">
        <f>AV668-D668</f>
        <v>0</v>
      </c>
      <c r="AV668" s="413">
        <f>AW668+AX668</f>
        <v>2662744.7084999997</v>
      </c>
      <c r="AW668" s="413">
        <f>1748106.63842</f>
        <v>1748106.63842</v>
      </c>
      <c r="AX668" s="413">
        <f>AX670+AX672</f>
        <v>914638.07007999998</v>
      </c>
      <c r="AY668" s="413"/>
      <c r="AZ668" s="413"/>
      <c r="BA668" s="413">
        <f t="shared" ref="BA668" si="1606">BB668</f>
        <v>0</v>
      </c>
      <c r="BB668" s="413"/>
      <c r="BC668" s="413"/>
      <c r="BD668" s="413"/>
      <c r="BE668" s="413">
        <f t="shared" ref="BE668" si="1607">BF668</f>
        <v>1369945.98028</v>
      </c>
      <c r="BF668" s="413">
        <f>BF670+BF672</f>
        <v>1369945.98028</v>
      </c>
      <c r="BG668" s="413"/>
      <c r="BH668" s="413"/>
      <c r="BI668" s="413">
        <f t="shared" ref="BI668:BI676" si="1608">BJ668+BK668+BL668+BM668</f>
        <v>964834.23259999999</v>
      </c>
      <c r="BJ668" s="413">
        <f>BJ670+BJ672</f>
        <v>514834.23259999999</v>
      </c>
      <c r="BK668" s="413">
        <f>SUM(BK670:BK672)</f>
        <v>450000</v>
      </c>
      <c r="BL668" s="413"/>
      <c r="BM668" s="413"/>
      <c r="BN668" s="413">
        <f>BO668-BI668</f>
        <v>-110705.46823</v>
      </c>
      <c r="BO668" s="413">
        <f t="shared" ref="BO668:BO671" si="1609">BP668+BQ668+BR668+BS668</f>
        <v>854128.76436999999</v>
      </c>
      <c r="BP668" s="413">
        <f>BP670+BP672</f>
        <v>514834.23259999999</v>
      </c>
      <c r="BQ668" s="413">
        <f>SUM(BQ670:BQ672)</f>
        <v>339294.53177</v>
      </c>
      <c r="BR668" s="413"/>
      <c r="BS668" s="413"/>
      <c r="BT668" s="413">
        <f t="shared" ref="BT668:BT703" si="1610">BL668</f>
        <v>0</v>
      </c>
      <c r="BU668" s="413">
        <f t="shared" ref="BU668:BU703" si="1611">BM668</f>
        <v>0</v>
      </c>
      <c r="BV668" s="413">
        <f t="shared" ref="BV668:BV676" si="1612">BW668+BX668+BY668+BZ668</f>
        <v>1975584.4377000001</v>
      </c>
      <c r="BW668" s="413">
        <f>SUM(BW670:BW672)</f>
        <v>1134943.4886</v>
      </c>
      <c r="BX668" s="413">
        <f>SUM(BX670:BX672)</f>
        <v>840640.94909999997</v>
      </c>
      <c r="BY668" s="413"/>
      <c r="BZ668" s="413"/>
      <c r="CA668" s="413">
        <f t="shared" ref="CA668:CA703" si="1613">CB668+CC668+CD668</f>
        <v>0</v>
      </c>
      <c r="CB668" s="413">
        <f>CB672</f>
        <v>0</v>
      </c>
      <c r="CC668" s="413"/>
      <c r="CD668" s="413"/>
      <c r="CE668" s="413">
        <f>CF668+CG668</f>
        <v>79943.488599999997</v>
      </c>
      <c r="CF668" s="413">
        <f>CF670+CF672</f>
        <v>34943.488599999997</v>
      </c>
      <c r="CG668" s="413">
        <f>CG670+CG672</f>
        <v>45000</v>
      </c>
      <c r="CH668" s="413">
        <f t="shared" ref="CH668:CH703" si="1614">BY668</f>
        <v>0</v>
      </c>
      <c r="CI668" s="413">
        <f t="shared" ref="CI668:CI680" si="1615">BZ668</f>
        <v>0</v>
      </c>
      <c r="CJ668" s="413">
        <f>CK668-CE668</f>
        <v>0</v>
      </c>
      <c r="CK668" s="413">
        <f t="shared" ref="CK668:CK676" si="1616">CL668+CM668+CN668+CO668</f>
        <v>79943.488599999997</v>
      </c>
      <c r="CL668" s="413">
        <f>SUM(CL670:CL672)</f>
        <v>34943.488599999997</v>
      </c>
      <c r="CM668" s="413">
        <f>SUM(CM670:CM672)</f>
        <v>45000</v>
      </c>
      <c r="CN668" s="413"/>
      <c r="CO668" s="454"/>
      <c r="CP668" s="413"/>
      <c r="CQ668" s="413"/>
      <c r="CR668" s="413"/>
      <c r="CS668" s="413"/>
      <c r="CT668" s="413"/>
      <c r="CU668" s="413"/>
      <c r="CV668" s="413"/>
      <c r="CW668" s="413"/>
      <c r="CX668" s="413"/>
      <c r="CY668" s="413"/>
      <c r="CZ668" s="413"/>
      <c r="DA668" s="413"/>
      <c r="DB668" s="413"/>
      <c r="DC668" s="414"/>
      <c r="DD668" s="414"/>
      <c r="DE668" s="414"/>
      <c r="DF668" s="414"/>
      <c r="DG668" s="412"/>
      <c r="DH668" s="412"/>
      <c r="DI668" s="412"/>
      <c r="DJ668" s="412"/>
      <c r="DK668" s="412"/>
      <c r="DL668" s="412"/>
      <c r="DM668" s="412"/>
      <c r="DN668" s="412"/>
      <c r="DO668" s="412"/>
      <c r="DP668" s="412"/>
      <c r="DQ668" s="412"/>
      <c r="DR668" s="412"/>
      <c r="DS668" s="412"/>
      <c r="DT668" s="412"/>
      <c r="DU668" s="412"/>
      <c r="DV668" s="412"/>
      <c r="DW668" s="412"/>
      <c r="DX668" s="412"/>
      <c r="DY668" s="412"/>
      <c r="DZ668" s="413"/>
      <c r="EA668" s="413"/>
      <c r="EB668" s="413"/>
      <c r="EC668" s="413"/>
      <c r="ED668" s="413"/>
      <c r="EE668" s="413"/>
      <c r="EF668" s="413"/>
      <c r="EG668" s="413"/>
      <c r="EH668" s="413"/>
      <c r="EI668" s="413"/>
      <c r="EJ668" s="413"/>
      <c r="EK668" s="413"/>
      <c r="EL668" s="413"/>
      <c r="EM668" s="413"/>
      <c r="EN668" s="413"/>
      <c r="EO668" s="413"/>
      <c r="EP668" s="413"/>
      <c r="EQ668" s="413"/>
      <c r="ER668" s="413"/>
      <c r="ES668" s="413"/>
      <c r="ET668" s="413"/>
      <c r="EU668" s="413"/>
      <c r="EV668" s="413"/>
      <c r="EW668" s="413"/>
      <c r="EX668" s="414"/>
      <c r="EY668" s="414"/>
      <c r="EZ668" s="414"/>
      <c r="FA668" s="414"/>
      <c r="FB668" s="414"/>
      <c r="FC668" s="413"/>
      <c r="FD668" s="413"/>
      <c r="FE668" s="414"/>
      <c r="FF668" s="414"/>
      <c r="FG668" s="413"/>
      <c r="FH668" s="413"/>
      <c r="FI668" s="414"/>
      <c r="FJ668" s="414"/>
      <c r="FK668" s="413"/>
      <c r="FL668" s="413"/>
      <c r="FM668" s="413"/>
      <c r="FN668" s="413"/>
      <c r="FO668" s="413"/>
      <c r="FP668" s="413"/>
      <c r="FQ668" s="413"/>
      <c r="FR668" s="414"/>
      <c r="FS668" s="414"/>
      <c r="FT668" s="413"/>
      <c r="FU668" s="413"/>
      <c r="FV668" s="414"/>
      <c r="FW668" s="414"/>
      <c r="FX668" s="413"/>
      <c r="FY668" s="413"/>
      <c r="FZ668" s="413"/>
      <c r="GA668" s="413"/>
      <c r="GB668" s="413"/>
      <c r="GC668" s="407"/>
      <c r="GD668" s="439"/>
      <c r="GE668" s="413"/>
      <c r="GF668" s="413"/>
      <c r="GG668" s="413"/>
      <c r="GH668" s="413"/>
      <c r="GI668" s="413"/>
      <c r="GJ668" s="413"/>
      <c r="GK668" s="413"/>
      <c r="GL668" s="412"/>
      <c r="GM668" s="412"/>
      <c r="GN668" s="412"/>
      <c r="GO668" s="412"/>
      <c r="GP668" s="412"/>
      <c r="GQ668" s="412"/>
      <c r="GR668" s="412"/>
      <c r="GS668" s="412"/>
      <c r="GT668" s="412"/>
      <c r="GU668" s="412"/>
      <c r="GV668" s="412"/>
      <c r="GW668" s="412"/>
      <c r="GX668" s="412"/>
      <c r="GY668" s="412"/>
      <c r="GZ668" s="412"/>
      <c r="HA668" s="412"/>
      <c r="HB668" s="412"/>
      <c r="HC668" s="412"/>
      <c r="HD668" s="412"/>
      <c r="HE668" s="412"/>
      <c r="HF668" s="412"/>
      <c r="HG668" s="412"/>
      <c r="HH668" s="412"/>
      <c r="HI668" s="412"/>
      <c r="HJ668" s="412"/>
      <c r="HK668" s="412"/>
      <c r="HL668" s="412"/>
      <c r="HM668" s="412"/>
      <c r="HN668" s="412"/>
      <c r="HO668" s="412"/>
      <c r="HP668" s="412"/>
      <c r="HQ668" s="412"/>
      <c r="HR668" s="412"/>
      <c r="HS668" s="412"/>
      <c r="HT668" s="412"/>
      <c r="HU668" s="412"/>
      <c r="HV668" s="412"/>
      <c r="HW668" s="412"/>
      <c r="HX668" s="412"/>
      <c r="HY668" s="412"/>
      <c r="HZ668" s="412"/>
      <c r="IA668" s="412"/>
      <c r="IB668" s="412"/>
      <c r="IC668" s="412"/>
      <c r="ID668" s="413"/>
      <c r="IE668" s="413"/>
      <c r="IF668" s="413"/>
      <c r="IG668" s="413"/>
      <c r="IH668" s="413"/>
      <c r="II668" s="413"/>
      <c r="IJ668" s="413"/>
      <c r="IK668" s="413"/>
      <c r="IL668" s="413"/>
      <c r="IM668" s="413"/>
      <c r="IN668" s="413"/>
      <c r="IO668" s="413"/>
      <c r="IP668" s="413"/>
      <c r="IQ668" s="413"/>
      <c r="IR668" s="413"/>
      <c r="IS668" s="413"/>
      <c r="IT668" s="413"/>
      <c r="IU668" s="413"/>
      <c r="IV668" s="413"/>
      <c r="IW668" s="413"/>
      <c r="IX668" s="413"/>
      <c r="IY668" s="413"/>
      <c r="IZ668" s="413"/>
      <c r="JA668" s="413"/>
      <c r="JB668" s="414"/>
      <c r="JC668" s="414"/>
      <c r="JD668" s="414"/>
      <c r="JE668" s="414"/>
      <c r="JF668" s="414"/>
      <c r="JG668" s="413"/>
      <c r="JH668" s="413"/>
      <c r="JI668" s="414"/>
      <c r="JJ668" s="414"/>
      <c r="JK668" s="413"/>
      <c r="JL668" s="413"/>
      <c r="JM668" s="414"/>
      <c r="JN668" s="414"/>
      <c r="JO668" s="413"/>
      <c r="JP668" s="413"/>
      <c r="JQ668" s="413"/>
      <c r="JR668" s="413"/>
      <c r="JS668" s="413"/>
      <c r="JT668" s="413"/>
      <c r="JU668" s="413"/>
      <c r="JV668" s="414"/>
      <c r="JW668" s="414"/>
      <c r="JX668" s="413"/>
      <c r="JY668" s="413"/>
      <c r="JZ668" s="414"/>
      <c r="KA668" s="414"/>
      <c r="KB668" s="413"/>
      <c r="KC668" s="413"/>
      <c r="KD668" s="413"/>
      <c r="KE668" s="413"/>
      <c r="KF668" s="413"/>
      <c r="KG668" s="407"/>
      <c r="KH668" s="439"/>
      <c r="KI668" s="413"/>
      <c r="KJ668" s="413"/>
      <c r="KK668" s="413"/>
      <c r="KL668" s="413"/>
      <c r="KM668" s="413"/>
      <c r="KN668" s="413"/>
      <c r="KO668" s="413"/>
      <c r="KP668" s="412"/>
      <c r="KQ668" s="412"/>
      <c r="KR668" s="412"/>
      <c r="KS668" s="412"/>
      <c r="KT668" s="412"/>
      <c r="KU668" s="412"/>
      <c r="KV668" s="412"/>
      <c r="KW668" s="412"/>
      <c r="KX668" s="412"/>
      <c r="KY668" s="412"/>
      <c r="KZ668" s="412"/>
      <c r="LA668" s="412"/>
      <c r="LB668" s="412"/>
      <c r="LC668" s="412"/>
      <c r="LD668" s="412"/>
      <c r="LE668" s="412"/>
      <c r="LF668" s="412"/>
      <c r="LG668" s="412"/>
      <c r="LH668" s="412"/>
      <c r="LI668" s="412"/>
      <c r="LJ668" s="412"/>
      <c r="LK668" s="412"/>
      <c r="LL668" s="412"/>
      <c r="LM668" s="412"/>
      <c r="LN668" s="412"/>
      <c r="LO668" s="412"/>
      <c r="LP668" s="412"/>
      <c r="LQ668" s="412"/>
      <c r="LR668" s="412"/>
      <c r="LS668" s="412"/>
      <c r="LT668" s="412"/>
      <c r="LU668" s="412"/>
      <c r="LV668" s="412"/>
      <c r="LW668" s="412"/>
      <c r="LX668" s="412"/>
      <c r="LY668" s="412"/>
      <c r="LZ668" s="412"/>
      <c r="MA668" s="412"/>
      <c r="MB668" s="412"/>
      <c r="MC668" s="412"/>
      <c r="MD668" s="412"/>
      <c r="ME668" s="412"/>
      <c r="MF668" s="412"/>
      <c r="MG668" s="412"/>
      <c r="MH668" s="413"/>
      <c r="MI668" s="413"/>
      <c r="MJ668" s="413"/>
      <c r="MK668" s="413"/>
      <c r="ML668" s="413"/>
      <c r="MM668" s="413"/>
      <c r="MN668" s="413"/>
      <c r="MO668" s="413"/>
      <c r="MP668" s="413"/>
      <c r="MQ668" s="413"/>
      <c r="MR668" s="413"/>
      <c r="MS668" s="413"/>
      <c r="MT668" s="413"/>
      <c r="MU668" s="413"/>
      <c r="MV668" s="413"/>
      <c r="MW668" s="413"/>
      <c r="MX668" s="413"/>
      <c r="MY668" s="413"/>
      <c r="MZ668" s="413"/>
      <c r="NA668" s="413"/>
      <c r="NB668" s="413"/>
      <c r="NC668" s="413"/>
      <c r="ND668" s="413"/>
      <c r="NE668" s="413"/>
      <c r="NF668" s="414"/>
      <c r="NG668" s="414"/>
      <c r="NH668" s="414"/>
      <c r="NI668" s="414"/>
      <c r="NJ668" s="414"/>
      <c r="NK668" s="413"/>
      <c r="NL668" s="413"/>
      <c r="NM668" s="414"/>
      <c r="NN668" s="414"/>
      <c r="NO668" s="413"/>
      <c r="NP668" s="413"/>
      <c r="NQ668" s="414"/>
      <c r="NR668" s="414"/>
      <c r="NS668" s="413"/>
      <c r="NT668" s="413"/>
      <c r="NU668" s="413"/>
      <c r="NV668" s="413"/>
      <c r="NW668" s="413"/>
      <c r="NX668" s="413"/>
      <c r="NY668" s="413"/>
      <c r="NZ668" s="414"/>
      <c r="OA668" s="414"/>
      <c r="OB668" s="413"/>
      <c r="OC668" s="413"/>
      <c r="OD668" s="414"/>
      <c r="OE668" s="414"/>
      <c r="OF668" s="413"/>
      <c r="OG668" s="413"/>
      <c r="OH668" s="413"/>
      <c r="OI668" s="413"/>
      <c r="OJ668" s="413"/>
      <c r="OK668" s="407"/>
      <c r="OL668" s="439"/>
      <c r="OM668" s="413"/>
      <c r="ON668" s="413"/>
      <c r="OO668" s="413"/>
      <c r="OP668" s="413"/>
      <c r="OQ668" s="413"/>
      <c r="OR668" s="413"/>
      <c r="OS668" s="413"/>
      <c r="OT668" s="412"/>
      <c r="OU668" s="412"/>
      <c r="OV668" s="412"/>
      <c r="OW668" s="412"/>
      <c r="OX668" s="412"/>
      <c r="OY668" s="412"/>
      <c r="OZ668" s="412"/>
      <c r="PA668" s="412"/>
      <c r="PB668" s="412"/>
      <c r="PC668" s="412"/>
      <c r="PD668" s="412"/>
      <c r="PE668" s="412"/>
      <c r="PF668" s="412"/>
      <c r="PG668" s="412"/>
      <c r="PH668" s="412"/>
      <c r="PI668" s="412"/>
      <c r="PJ668" s="412"/>
      <c r="PK668" s="412"/>
      <c r="PL668" s="412"/>
      <c r="PM668" s="412"/>
      <c r="PN668" s="412"/>
      <c r="PO668" s="412"/>
      <c r="PP668" s="412"/>
      <c r="PQ668" s="412"/>
      <c r="PR668" s="412"/>
      <c r="PS668" s="412"/>
      <c r="PT668" s="412"/>
      <c r="PU668" s="412"/>
      <c r="PV668" s="412"/>
      <c r="PW668" s="412"/>
      <c r="PX668" s="412"/>
      <c r="PY668" s="412"/>
      <c r="PZ668" s="412"/>
      <c r="QA668" s="412"/>
      <c r="QB668" s="412"/>
      <c r="QC668" s="412"/>
      <c r="QD668" s="412"/>
      <c r="QE668" s="412"/>
      <c r="QF668" s="412"/>
      <c r="QG668" s="412"/>
      <c r="QH668" s="412"/>
      <c r="QI668" s="412"/>
      <c r="QJ668" s="412"/>
      <c r="QK668" s="412"/>
      <c r="QL668" s="413"/>
      <c r="QM668" s="413"/>
      <c r="QN668" s="413"/>
      <c r="QO668" s="413"/>
      <c r="QP668" s="413"/>
      <c r="QQ668" s="413"/>
      <c r="QR668" s="413"/>
      <c r="QS668" s="413"/>
      <c r="QT668" s="413"/>
      <c r="QU668" s="413"/>
      <c r="QV668" s="413"/>
      <c r="QW668" s="413"/>
      <c r="QX668" s="413"/>
      <c r="QY668" s="413"/>
      <c r="QZ668" s="413"/>
      <c r="RA668" s="413"/>
      <c r="RB668" s="413"/>
      <c r="RC668" s="413"/>
      <c r="RD668" s="413"/>
      <c r="RE668" s="413"/>
      <c r="RF668" s="413"/>
      <c r="RG668" s="413"/>
      <c r="RH668" s="413"/>
      <c r="RI668" s="413"/>
      <c r="RJ668" s="414"/>
      <c r="RK668" s="414"/>
      <c r="RL668" s="414"/>
      <c r="RM668" s="414"/>
      <c r="RN668" s="414"/>
      <c r="RO668" s="413"/>
      <c r="RP668" s="413"/>
      <c r="RQ668" s="414"/>
      <c r="RR668" s="414"/>
      <c r="RS668" s="413"/>
      <c r="RT668" s="413"/>
      <c r="RU668" s="414"/>
      <c r="RV668" s="414"/>
      <c r="RW668" s="413"/>
      <c r="RX668" s="413"/>
      <c r="RY668" s="413"/>
      <c r="RZ668" s="413"/>
      <c r="SA668" s="413"/>
      <c r="SB668" s="413"/>
      <c r="SC668" s="413"/>
      <c r="SD668" s="414"/>
      <c r="SE668" s="414"/>
      <c r="SF668" s="413"/>
      <c r="SG668" s="413"/>
      <c r="SH668" s="414"/>
      <c r="SI668" s="414"/>
      <c r="SJ668" s="413"/>
      <c r="SK668" s="413"/>
      <c r="SL668" s="413"/>
      <c r="SM668" s="413"/>
      <c r="SN668" s="413"/>
      <c r="SO668" s="407"/>
      <c r="SP668" s="439"/>
      <c r="SQ668" s="413"/>
      <c r="SR668" s="413"/>
      <c r="SS668" s="413"/>
      <c r="ST668" s="413"/>
      <c r="SU668" s="413"/>
      <c r="SV668" s="413"/>
      <c r="SW668" s="413"/>
      <c r="SX668" s="412"/>
      <c r="SY668" s="412"/>
      <c r="SZ668" s="412"/>
      <c r="TA668" s="412"/>
      <c r="TB668" s="412"/>
      <c r="TC668" s="412"/>
      <c r="TD668" s="412"/>
      <c r="TE668" s="412"/>
      <c r="TF668" s="412"/>
      <c r="TG668" s="412"/>
      <c r="TH668" s="412"/>
      <c r="TI668" s="412"/>
      <c r="TJ668" s="412"/>
      <c r="TK668" s="412"/>
      <c r="TL668" s="412"/>
      <c r="TM668" s="412"/>
      <c r="TN668" s="412"/>
      <c r="TO668" s="412"/>
      <c r="TP668" s="412"/>
      <c r="TQ668" s="412"/>
      <c r="TR668" s="412"/>
      <c r="TS668" s="412"/>
      <c r="TT668" s="412"/>
      <c r="TU668" s="412"/>
      <c r="TV668" s="412"/>
      <c r="TW668" s="412"/>
      <c r="TX668" s="412"/>
      <c r="TY668" s="412"/>
      <c r="TZ668" s="412"/>
      <c r="UA668" s="412"/>
      <c r="UB668" s="412"/>
      <c r="UC668" s="412"/>
      <c r="UD668" s="412"/>
      <c r="UE668" s="412"/>
      <c r="UF668" s="412"/>
      <c r="UG668" s="412"/>
      <c r="UH668" s="412"/>
      <c r="UI668" s="412"/>
      <c r="UJ668" s="412"/>
      <c r="UK668" s="412"/>
      <c r="UL668" s="412"/>
      <c r="UM668" s="412"/>
      <c r="UN668" s="412"/>
      <c r="UO668" s="412"/>
      <c r="UP668" s="413"/>
      <c r="UQ668" s="413"/>
      <c r="UR668" s="413"/>
      <c r="US668" s="413"/>
      <c r="UT668" s="413"/>
      <c r="UU668" s="413"/>
      <c r="UV668" s="413"/>
      <c r="UW668" s="413"/>
      <c r="UX668" s="413"/>
      <c r="UY668" s="413"/>
      <c r="UZ668" s="413"/>
      <c r="VA668" s="413"/>
      <c r="VB668" s="413"/>
      <c r="VC668" s="413"/>
      <c r="VD668" s="413"/>
      <c r="VE668" s="413"/>
      <c r="VF668" s="413"/>
      <c r="VG668" s="413"/>
      <c r="VH668" s="413"/>
      <c r="VI668" s="413"/>
      <c r="VJ668" s="413"/>
      <c r="VK668" s="413"/>
      <c r="VL668" s="413"/>
      <c r="VM668" s="413"/>
      <c r="VN668" s="414"/>
      <c r="VO668" s="414"/>
      <c r="VP668" s="414"/>
      <c r="VQ668" s="414"/>
      <c r="VR668" s="414"/>
      <c r="VS668" s="413"/>
      <c r="VT668" s="413"/>
      <c r="VU668" s="414"/>
      <c r="VV668" s="414"/>
      <c r="VW668" s="413"/>
      <c r="VX668" s="413"/>
      <c r="VY668" s="414"/>
      <c r="VZ668" s="414"/>
      <c r="WA668" s="413"/>
      <c r="WB668" s="413"/>
      <c r="WC668" s="413"/>
      <c r="WD668" s="413"/>
      <c r="WE668" s="413"/>
      <c r="WF668" s="413"/>
      <c r="WG668" s="413"/>
      <c r="WH668" s="414"/>
      <c r="WI668" s="414"/>
      <c r="WJ668" s="413"/>
      <c r="WK668" s="413"/>
      <c r="WL668" s="414"/>
      <c r="WM668" s="414"/>
      <c r="WN668" s="413"/>
      <c r="WO668" s="413"/>
      <c r="WP668" s="413"/>
      <c r="WQ668" s="413"/>
      <c r="WR668" s="413"/>
      <c r="WS668" s="407"/>
      <c r="WT668" s="439"/>
      <c r="WU668" s="413"/>
      <c r="WV668" s="413"/>
      <c r="WW668" s="413"/>
      <c r="WX668" s="413"/>
      <c r="WY668" s="413"/>
      <c r="WZ668" s="413"/>
      <c r="XA668" s="413"/>
      <c r="XB668" s="412"/>
      <c r="XC668" s="412"/>
      <c r="XD668" s="412"/>
      <c r="XE668" s="412"/>
      <c r="XF668" s="412"/>
      <c r="XG668" s="412"/>
      <c r="XH668" s="412"/>
      <c r="XI668" s="412"/>
      <c r="XJ668" s="412"/>
      <c r="XK668" s="412"/>
      <c r="XL668" s="412"/>
      <c r="XM668" s="412"/>
      <c r="XN668" s="412"/>
      <c r="XO668" s="412"/>
      <c r="XP668" s="412"/>
      <c r="XQ668" s="412"/>
      <c r="XR668" s="412"/>
      <c r="XS668" s="412"/>
      <c r="XT668" s="412"/>
      <c r="XU668" s="412"/>
      <c r="XV668" s="412"/>
      <c r="XW668" s="412"/>
      <c r="XX668" s="412"/>
      <c r="XY668" s="412"/>
      <c r="XZ668" s="412"/>
      <c r="YA668" s="412"/>
      <c r="YB668" s="412"/>
      <c r="YC668" s="412"/>
      <c r="YD668" s="412"/>
      <c r="YE668" s="412"/>
      <c r="YF668" s="412"/>
      <c r="YG668" s="412"/>
      <c r="YH668" s="412"/>
      <c r="YI668" s="412"/>
      <c r="YJ668" s="412"/>
      <c r="YK668" s="412"/>
      <c r="YL668" s="412"/>
      <c r="YM668" s="412"/>
      <c r="YN668" s="412"/>
      <c r="YO668" s="412"/>
      <c r="YP668" s="412"/>
      <c r="YQ668" s="412"/>
      <c r="YR668" s="412"/>
      <c r="YS668" s="412"/>
      <c r="YT668" s="413"/>
      <c r="YU668" s="413"/>
      <c r="YV668" s="413"/>
      <c r="YW668" s="413"/>
      <c r="YX668" s="413"/>
      <c r="YY668" s="413"/>
      <c r="YZ668" s="413"/>
      <c r="ZA668" s="413"/>
      <c r="ZB668" s="413"/>
      <c r="ZC668" s="413"/>
      <c r="ZD668" s="413"/>
      <c r="ZE668" s="413"/>
      <c r="ZF668" s="413"/>
      <c r="ZG668" s="413"/>
      <c r="ZH668" s="413"/>
      <c r="ZI668" s="413"/>
      <c r="ZJ668" s="413"/>
      <c r="ZK668" s="413"/>
      <c r="ZL668" s="413"/>
      <c r="ZM668" s="413"/>
      <c r="ZN668" s="413"/>
      <c r="ZO668" s="413"/>
      <c r="ZP668" s="413"/>
      <c r="ZQ668" s="413"/>
      <c r="ZR668" s="414"/>
      <c r="ZS668" s="414"/>
      <c r="ZT668" s="414"/>
      <c r="ZU668" s="414"/>
      <c r="ZV668" s="414"/>
      <c r="ZW668" s="413"/>
      <c r="ZX668" s="413"/>
      <c r="ZY668" s="414"/>
      <c r="ZZ668" s="414"/>
      <c r="AAA668" s="413"/>
      <c r="AAB668" s="413"/>
      <c r="AAC668" s="414"/>
      <c r="AAD668" s="414"/>
      <c r="AAE668" s="413"/>
      <c r="AAF668" s="413"/>
      <c r="AAG668" s="413"/>
      <c r="AAH668" s="413"/>
      <c r="AAI668" s="413"/>
      <c r="AAJ668" s="413"/>
      <c r="AAK668" s="413"/>
      <c r="AAL668" s="414"/>
      <c r="AAM668" s="414"/>
      <c r="AAN668" s="413"/>
      <c r="AAO668" s="413"/>
      <c r="AAP668" s="414"/>
      <c r="AAQ668" s="414"/>
      <c r="AAR668" s="413"/>
      <c r="AAS668" s="413"/>
      <c r="AAT668" s="413"/>
      <c r="AAU668" s="413"/>
      <c r="AAV668" s="413"/>
      <c r="AAW668" s="407"/>
      <c r="AAX668" s="439"/>
      <c r="AAY668" s="413"/>
      <c r="AAZ668" s="413"/>
      <c r="ABA668" s="413"/>
      <c r="ABB668" s="413"/>
      <c r="ABC668" s="413"/>
      <c r="ABD668" s="413"/>
      <c r="ABE668" s="413"/>
      <c r="ABF668" s="412"/>
      <c r="ABG668" s="412"/>
      <c r="ABH668" s="412"/>
      <c r="ABI668" s="412"/>
      <c r="ABJ668" s="412"/>
      <c r="ABK668" s="412"/>
      <c r="ABL668" s="412"/>
      <c r="ABM668" s="412"/>
      <c r="ABN668" s="412"/>
      <c r="ABO668" s="412"/>
      <c r="ABP668" s="412"/>
      <c r="ABQ668" s="412"/>
      <c r="ABR668" s="412"/>
      <c r="ABS668" s="412"/>
      <c r="ABT668" s="412"/>
      <c r="ABU668" s="412"/>
      <c r="ABV668" s="412"/>
      <c r="ABW668" s="412"/>
      <c r="ABX668" s="412"/>
      <c r="ABY668" s="412"/>
      <c r="ABZ668" s="412"/>
      <c r="ACA668" s="412"/>
      <c r="ACB668" s="412"/>
      <c r="ACC668" s="412"/>
      <c r="ACD668" s="412"/>
      <c r="ACE668" s="412"/>
      <c r="ACF668" s="412"/>
      <c r="ACG668" s="412"/>
      <c r="ACH668" s="412"/>
      <c r="ACI668" s="412"/>
      <c r="ACJ668" s="412"/>
      <c r="ACK668" s="412"/>
      <c r="ACL668" s="412"/>
      <c r="ACM668" s="412"/>
      <c r="ACN668" s="412"/>
      <c r="ACO668" s="412"/>
      <c r="ACP668" s="412"/>
      <c r="ACQ668" s="412"/>
      <c r="ACR668" s="412"/>
      <c r="ACS668" s="412"/>
      <c r="ACT668" s="412"/>
      <c r="ACU668" s="412"/>
      <c r="ACV668" s="412"/>
      <c r="ACW668" s="412"/>
      <c r="ACX668" s="413"/>
      <c r="ACY668" s="413"/>
      <c r="ACZ668" s="413"/>
      <c r="ADA668" s="413"/>
      <c r="ADB668" s="413"/>
      <c r="ADC668" s="413"/>
      <c r="ADD668" s="413"/>
      <c r="ADE668" s="413"/>
      <c r="ADF668" s="413"/>
      <c r="ADG668" s="413"/>
      <c r="ADH668" s="413"/>
      <c r="ADI668" s="413"/>
      <c r="ADJ668" s="413"/>
      <c r="ADK668" s="413"/>
      <c r="ADL668" s="413"/>
      <c r="ADM668" s="413"/>
      <c r="ADN668" s="413"/>
      <c r="ADO668" s="413"/>
      <c r="ADP668" s="413"/>
      <c r="ADQ668" s="413"/>
      <c r="ADR668" s="413"/>
      <c r="ADS668" s="413"/>
      <c r="ADT668" s="413"/>
      <c r="ADU668" s="413"/>
      <c r="ADV668" s="414"/>
      <c r="ADW668" s="414"/>
      <c r="ADX668" s="414"/>
      <c r="ADY668" s="414"/>
      <c r="ADZ668" s="414"/>
      <c r="AEA668" s="413"/>
      <c r="AEB668" s="413"/>
      <c r="AEC668" s="414"/>
      <c r="AED668" s="414"/>
      <c r="AEE668" s="413"/>
      <c r="AEF668" s="413"/>
      <c r="AEG668" s="414"/>
      <c r="AEH668" s="414"/>
      <c r="AEI668" s="413"/>
      <c r="AEJ668" s="413"/>
      <c r="AEK668" s="413"/>
      <c r="AEL668" s="413"/>
      <c r="AEM668" s="413"/>
      <c r="AEN668" s="413"/>
      <c r="AEO668" s="413"/>
      <c r="AEP668" s="414"/>
      <c r="AEQ668" s="414"/>
      <c r="AER668" s="413"/>
      <c r="AES668" s="413"/>
      <c r="AET668" s="414"/>
      <c r="AEU668" s="414"/>
      <c r="AEV668" s="413"/>
      <c r="AEW668" s="413"/>
      <c r="AEX668" s="413"/>
      <c r="AEY668" s="413"/>
      <c r="AEZ668" s="413"/>
      <c r="AFA668" s="407"/>
      <c r="AFB668" s="439"/>
      <c r="AFC668" s="413"/>
      <c r="AFD668" s="413"/>
      <c r="AFE668" s="413"/>
      <c r="AFF668" s="413"/>
      <c r="AFG668" s="413"/>
      <c r="AFH668" s="413"/>
      <c r="AFI668" s="413"/>
      <c r="AFJ668" s="412"/>
      <c r="AFK668" s="412"/>
      <c r="AFL668" s="412"/>
      <c r="AFM668" s="412"/>
      <c r="AFN668" s="412"/>
      <c r="AFO668" s="412"/>
      <c r="AFP668" s="412"/>
      <c r="AFQ668" s="412"/>
      <c r="AFR668" s="412"/>
      <c r="AFS668" s="412"/>
      <c r="AFT668" s="412"/>
      <c r="AFU668" s="412"/>
      <c r="AFV668" s="412"/>
      <c r="AFW668" s="412"/>
      <c r="AFX668" s="412"/>
      <c r="AFY668" s="412"/>
      <c r="AFZ668" s="412"/>
      <c r="AGA668" s="412"/>
      <c r="AGB668" s="412"/>
      <c r="AGC668" s="412"/>
      <c r="AGD668" s="412"/>
      <c r="AGE668" s="412"/>
      <c r="AGF668" s="412"/>
      <c r="AGG668" s="412"/>
      <c r="AGH668" s="412"/>
      <c r="AGI668" s="412"/>
      <c r="AGJ668" s="412"/>
      <c r="AGK668" s="412"/>
      <c r="AGL668" s="412"/>
      <c r="AGM668" s="412"/>
      <c r="AGN668" s="412"/>
      <c r="AGO668" s="412"/>
      <c r="AGP668" s="412"/>
      <c r="AGQ668" s="412"/>
      <c r="AGR668" s="412"/>
      <c r="AGS668" s="412"/>
      <c r="AGT668" s="412"/>
      <c r="AGU668" s="412"/>
      <c r="AGV668" s="412"/>
      <c r="AGW668" s="412"/>
      <c r="AGX668" s="412"/>
      <c r="AGY668" s="412"/>
      <c r="AGZ668" s="412"/>
      <c r="AHA668" s="412"/>
      <c r="AHB668" s="413"/>
      <c r="AHC668" s="413"/>
      <c r="AHD668" s="413"/>
      <c r="AHE668" s="413"/>
      <c r="AHF668" s="413"/>
      <c r="AHG668" s="413"/>
      <c r="AHH668" s="413"/>
      <c r="AHI668" s="413"/>
      <c r="AHJ668" s="413"/>
      <c r="AHK668" s="413"/>
      <c r="AHL668" s="413"/>
      <c r="AHM668" s="413"/>
      <c r="AHN668" s="413"/>
      <c r="AHO668" s="413"/>
      <c r="AHP668" s="413"/>
      <c r="AHQ668" s="413"/>
      <c r="AHR668" s="413"/>
      <c r="AHS668" s="413"/>
      <c r="AHT668" s="413"/>
      <c r="AHU668" s="413"/>
      <c r="AHV668" s="413"/>
      <c r="AHW668" s="413"/>
      <c r="AHX668" s="413"/>
      <c r="AHY668" s="413"/>
      <c r="AHZ668" s="414"/>
      <c r="AIA668" s="414"/>
      <c r="AIB668" s="414"/>
      <c r="AIC668" s="414"/>
      <c r="AID668" s="414"/>
      <c r="AIE668" s="413"/>
      <c r="AIF668" s="413"/>
      <c r="AIG668" s="414"/>
      <c r="AIH668" s="414"/>
      <c r="AII668" s="413"/>
      <c r="AIJ668" s="413"/>
      <c r="AIK668" s="414"/>
      <c r="AIL668" s="414"/>
      <c r="AIM668" s="413"/>
      <c r="AIN668" s="413"/>
      <c r="AIO668" s="413"/>
      <c r="AIP668" s="413"/>
      <c r="AIQ668" s="413"/>
      <c r="AIR668" s="413"/>
      <c r="AIS668" s="413"/>
      <c r="AIT668" s="414"/>
      <c r="AIU668" s="414"/>
      <c r="AIV668" s="413"/>
      <c r="AIW668" s="413"/>
      <c r="AIX668" s="414"/>
      <c r="AIY668" s="414"/>
      <c r="AIZ668" s="413"/>
      <c r="AJA668" s="413"/>
      <c r="AJB668" s="413"/>
      <c r="AJC668" s="413"/>
      <c r="AJD668" s="413"/>
      <c r="AJE668" s="407"/>
      <c r="AJF668" s="439"/>
      <c r="AJG668" s="413"/>
      <c r="AJH668" s="413"/>
      <c r="AJI668" s="413"/>
      <c r="AJJ668" s="413"/>
      <c r="AJK668" s="413"/>
      <c r="AJL668" s="413"/>
      <c r="AJM668" s="413"/>
      <c r="AJN668" s="412"/>
      <c r="AJO668" s="412"/>
      <c r="AJP668" s="412"/>
      <c r="AJQ668" s="412"/>
      <c r="AJR668" s="412"/>
      <c r="AJS668" s="412"/>
      <c r="AJT668" s="412"/>
      <c r="AJU668" s="412"/>
      <c r="AJV668" s="412"/>
      <c r="AJW668" s="412"/>
      <c r="AJX668" s="412"/>
      <c r="AJY668" s="412"/>
      <c r="AJZ668" s="412"/>
      <c r="AKA668" s="412"/>
      <c r="AKB668" s="412"/>
      <c r="AKC668" s="412"/>
      <c r="AKD668" s="412"/>
      <c r="AKE668" s="412"/>
      <c r="AKF668" s="412"/>
      <c r="AKG668" s="412"/>
      <c r="AKH668" s="412"/>
      <c r="AKI668" s="412"/>
      <c r="AKJ668" s="412"/>
      <c r="AKK668" s="412"/>
      <c r="AKL668" s="412"/>
      <c r="AKM668" s="412"/>
      <c r="AKN668" s="412"/>
      <c r="AKO668" s="412"/>
      <c r="AKP668" s="412"/>
      <c r="AKQ668" s="412"/>
      <c r="AKR668" s="412"/>
      <c r="AKS668" s="412"/>
      <c r="AKT668" s="412"/>
      <c r="AKU668" s="412"/>
      <c r="AKV668" s="412"/>
      <c r="AKW668" s="412"/>
      <c r="AKX668" s="412"/>
      <c r="AKY668" s="412"/>
      <c r="AKZ668" s="412"/>
      <c r="ALA668" s="412"/>
      <c r="ALB668" s="412"/>
      <c r="ALC668" s="412"/>
      <c r="ALD668" s="412"/>
      <c r="ALE668" s="412"/>
      <c r="ALF668" s="413"/>
      <c r="ALG668" s="413"/>
      <c r="ALH668" s="413"/>
      <c r="ALI668" s="413"/>
      <c r="ALJ668" s="413"/>
      <c r="ALK668" s="413"/>
      <c r="ALL668" s="413"/>
      <c r="ALM668" s="413"/>
      <c r="ALN668" s="413"/>
      <c r="ALO668" s="413"/>
      <c r="ALP668" s="413"/>
      <c r="ALQ668" s="413"/>
      <c r="ALR668" s="413"/>
      <c r="ALS668" s="413"/>
      <c r="ALT668" s="413"/>
      <c r="ALU668" s="413"/>
      <c r="ALV668" s="413"/>
      <c r="ALW668" s="413"/>
      <c r="ALX668" s="413"/>
      <c r="ALY668" s="413"/>
      <c r="ALZ668" s="413"/>
      <c r="AMA668" s="413"/>
      <c r="AMB668" s="413"/>
      <c r="AMC668" s="413"/>
      <c r="AMD668" s="414"/>
      <c r="AME668" s="414"/>
      <c r="AMF668" s="414"/>
      <c r="AMG668" s="414"/>
      <c r="AMH668" s="414"/>
      <c r="AMI668" s="413"/>
      <c r="AMJ668" s="413"/>
      <c r="AMK668" s="414"/>
      <c r="AML668" s="414"/>
      <c r="AMM668" s="413"/>
      <c r="AMN668" s="413"/>
      <c r="AMO668" s="414"/>
      <c r="AMP668" s="414"/>
      <c r="AMQ668" s="413"/>
      <c r="AMR668" s="413"/>
      <c r="AMS668" s="413"/>
      <c r="AMT668" s="413"/>
      <c r="AMU668" s="413"/>
      <c r="AMV668" s="413"/>
      <c r="AMW668" s="413"/>
      <c r="AMX668" s="414"/>
      <c r="AMY668" s="414"/>
      <c r="AMZ668" s="413"/>
      <c r="ANA668" s="413"/>
      <c r="ANB668" s="414"/>
      <c r="ANC668" s="414"/>
      <c r="AND668" s="413"/>
      <c r="ANE668" s="413"/>
      <c r="ANF668" s="413"/>
      <c r="ANG668" s="413"/>
      <c r="ANH668" s="413"/>
      <c r="ANI668" s="407"/>
      <c r="ANJ668" s="439"/>
      <c r="ANK668" s="413"/>
      <c r="ANL668" s="413"/>
      <c r="ANM668" s="413"/>
      <c r="ANN668" s="413"/>
      <c r="ANO668" s="413"/>
      <c r="ANP668" s="413"/>
      <c r="ANQ668" s="413"/>
      <c r="ANR668" s="412"/>
      <c r="ANS668" s="412"/>
      <c r="ANT668" s="412"/>
      <c r="ANU668" s="412"/>
      <c r="ANV668" s="412"/>
      <c r="ANW668" s="412"/>
      <c r="ANX668" s="412"/>
      <c r="ANY668" s="412"/>
      <c r="ANZ668" s="412"/>
      <c r="AOA668" s="412"/>
      <c r="AOB668" s="412"/>
      <c r="AOC668" s="412"/>
      <c r="AOD668" s="412"/>
      <c r="AOE668" s="412"/>
      <c r="AOF668" s="412"/>
      <c r="AOG668" s="412"/>
      <c r="AOH668" s="412"/>
      <c r="AOI668" s="412"/>
      <c r="AOJ668" s="412"/>
      <c r="AOK668" s="412"/>
      <c r="AOL668" s="412"/>
      <c r="AOM668" s="412"/>
      <c r="AON668" s="412"/>
      <c r="AOO668" s="412"/>
      <c r="AOP668" s="412"/>
      <c r="AOQ668" s="412"/>
      <c r="AOR668" s="412"/>
      <c r="AOS668" s="412"/>
      <c r="AOT668" s="412"/>
      <c r="AOU668" s="412"/>
      <c r="AOV668" s="412"/>
      <c r="AOW668" s="412"/>
      <c r="AOX668" s="412"/>
      <c r="AOY668" s="412"/>
      <c r="AOZ668" s="412"/>
      <c r="APA668" s="412"/>
      <c r="APB668" s="412"/>
      <c r="APC668" s="412"/>
      <c r="APD668" s="412"/>
      <c r="APE668" s="412"/>
      <c r="APF668" s="412"/>
      <c r="APG668" s="412"/>
      <c r="APH668" s="412"/>
      <c r="API668" s="412"/>
      <c r="APJ668" s="413"/>
      <c r="APK668" s="413"/>
      <c r="APL668" s="413"/>
      <c r="APM668" s="413"/>
      <c r="APN668" s="413"/>
      <c r="APO668" s="413"/>
      <c r="APP668" s="413"/>
      <c r="APQ668" s="413"/>
      <c r="APR668" s="413"/>
      <c r="APS668" s="413"/>
      <c r="APT668" s="413"/>
      <c r="APU668" s="413"/>
      <c r="APV668" s="413"/>
      <c r="APW668" s="413"/>
      <c r="APX668" s="413"/>
      <c r="APY668" s="413"/>
      <c r="APZ668" s="413"/>
      <c r="AQA668" s="413"/>
      <c r="AQB668" s="413"/>
      <c r="AQC668" s="413"/>
      <c r="AQD668" s="413"/>
      <c r="AQE668" s="413"/>
      <c r="AQF668" s="413"/>
      <c r="AQG668" s="413"/>
      <c r="AQH668" s="414"/>
      <c r="AQI668" s="414"/>
      <c r="AQJ668" s="414"/>
      <c r="AQK668" s="414"/>
      <c r="AQL668" s="414"/>
      <c r="AQM668" s="413"/>
      <c r="AQN668" s="413"/>
      <c r="AQO668" s="414"/>
      <c r="AQP668" s="414"/>
      <c r="AQQ668" s="413"/>
      <c r="AQR668" s="413"/>
      <c r="AQS668" s="414"/>
      <c r="AQT668" s="414"/>
      <c r="AQU668" s="413"/>
      <c r="AQV668" s="413"/>
      <c r="AQW668" s="413"/>
      <c r="AQX668" s="413"/>
      <c r="AQY668" s="413"/>
      <c r="AQZ668" s="413"/>
      <c r="ARA668" s="413"/>
      <c r="ARB668" s="414"/>
      <c r="ARC668" s="414"/>
      <c r="ARD668" s="413"/>
      <c r="ARE668" s="413"/>
      <c r="ARF668" s="414"/>
      <c r="ARG668" s="414"/>
      <c r="ARH668" s="413"/>
      <c r="ARI668" s="413"/>
      <c r="ARJ668" s="413"/>
      <c r="ARK668" s="413"/>
      <c r="ARL668" s="413"/>
      <c r="ARM668" s="407"/>
      <c r="ARN668" s="439"/>
      <c r="ARO668" s="413"/>
      <c r="ARP668" s="413"/>
      <c r="ARQ668" s="413"/>
      <c r="ARR668" s="413"/>
      <c r="ARS668" s="413"/>
      <c r="ART668" s="413"/>
      <c r="ARU668" s="413"/>
      <c r="ARV668" s="412"/>
      <c r="ARW668" s="412"/>
      <c r="ARX668" s="412"/>
      <c r="ARY668" s="412"/>
      <c r="ARZ668" s="412"/>
      <c r="ASA668" s="412"/>
      <c r="ASB668" s="412"/>
      <c r="ASC668" s="412"/>
      <c r="ASD668" s="412"/>
      <c r="ASE668" s="412"/>
      <c r="ASF668" s="412"/>
      <c r="ASG668" s="412"/>
      <c r="ASH668" s="412"/>
      <c r="ASI668" s="412"/>
      <c r="ASJ668" s="412"/>
      <c r="ASK668" s="412"/>
      <c r="ASL668" s="412"/>
      <c r="ASM668" s="412"/>
      <c r="ASN668" s="412"/>
      <c r="ASO668" s="412"/>
      <c r="ASP668" s="412"/>
      <c r="ASQ668" s="412"/>
      <c r="ASR668" s="412"/>
      <c r="ASS668" s="412"/>
      <c r="AST668" s="412"/>
      <c r="ASU668" s="412"/>
      <c r="ASV668" s="412"/>
      <c r="ASW668" s="412"/>
      <c r="ASX668" s="412"/>
      <c r="ASY668" s="412"/>
      <c r="ASZ668" s="412"/>
      <c r="ATA668" s="412"/>
      <c r="ATB668" s="412"/>
      <c r="ATC668" s="412"/>
      <c r="ATD668" s="412"/>
      <c r="ATE668" s="412"/>
      <c r="ATF668" s="412"/>
      <c r="ATG668" s="412"/>
      <c r="ATH668" s="412"/>
      <c r="ATI668" s="412"/>
      <c r="ATJ668" s="412"/>
      <c r="ATK668" s="412"/>
      <c r="ATL668" s="412"/>
      <c r="ATM668" s="412"/>
      <c r="ATN668" s="413"/>
      <c r="ATO668" s="413"/>
      <c r="ATP668" s="413"/>
      <c r="ATQ668" s="413"/>
      <c r="ATR668" s="413"/>
      <c r="ATS668" s="413"/>
      <c r="ATT668" s="413"/>
      <c r="ATU668" s="413"/>
      <c r="ATV668" s="413"/>
      <c r="ATW668" s="413"/>
      <c r="ATX668" s="413"/>
      <c r="ATY668" s="413"/>
      <c r="ATZ668" s="413"/>
      <c r="AUA668" s="413"/>
      <c r="AUB668" s="413"/>
      <c r="AUC668" s="413"/>
      <c r="AUD668" s="413"/>
      <c r="AUE668" s="413"/>
      <c r="AUF668" s="413"/>
      <c r="AUG668" s="413"/>
      <c r="AUH668" s="413"/>
      <c r="AUI668" s="413"/>
      <c r="AUJ668" s="413"/>
      <c r="AUK668" s="413"/>
      <c r="AUL668" s="414"/>
      <c r="AUM668" s="414"/>
      <c r="AUN668" s="414"/>
      <c r="AUO668" s="414"/>
      <c r="AUP668" s="414"/>
      <c r="AUQ668" s="413"/>
      <c r="AUR668" s="413"/>
      <c r="AUS668" s="414"/>
      <c r="AUT668" s="414"/>
      <c r="AUU668" s="413"/>
      <c r="AUV668" s="413"/>
      <c r="AUW668" s="414"/>
      <c r="AUX668" s="414"/>
      <c r="AUY668" s="413"/>
      <c r="AUZ668" s="413"/>
      <c r="AVA668" s="413"/>
      <c r="AVB668" s="413"/>
      <c r="AVC668" s="413"/>
      <c r="AVD668" s="413"/>
      <c r="AVE668" s="413"/>
      <c r="AVF668" s="414"/>
      <c r="AVG668" s="414"/>
      <c r="AVH668" s="413"/>
      <c r="AVI668" s="413"/>
      <c r="AVJ668" s="414"/>
      <c r="AVK668" s="414"/>
      <c r="AVL668" s="413"/>
      <c r="AVM668" s="413"/>
      <c r="AVN668" s="413"/>
      <c r="AVO668" s="413"/>
      <c r="AVP668" s="413"/>
      <c r="AVQ668" s="407"/>
      <c r="AVR668" s="439"/>
      <c r="AVS668" s="413"/>
      <c r="AVT668" s="413"/>
      <c r="AVU668" s="413"/>
      <c r="AVV668" s="413"/>
      <c r="AVW668" s="413"/>
      <c r="AVX668" s="413"/>
      <c r="AVY668" s="413"/>
      <c r="AVZ668" s="412"/>
      <c r="AWA668" s="412"/>
      <c r="AWB668" s="412"/>
      <c r="AWC668" s="412"/>
      <c r="AWD668" s="412"/>
      <c r="AWE668" s="412"/>
      <c r="AWF668" s="412"/>
      <c r="AWG668" s="412"/>
      <c r="AWH668" s="412"/>
      <c r="AWI668" s="412"/>
      <c r="AWJ668" s="412"/>
      <c r="AWK668" s="412"/>
      <c r="AWL668" s="412"/>
      <c r="AWM668" s="412"/>
      <c r="AWN668" s="412"/>
      <c r="AWO668" s="412"/>
      <c r="AWP668" s="412"/>
      <c r="AWQ668" s="412"/>
      <c r="AWR668" s="412"/>
      <c r="AWS668" s="412"/>
      <c r="AWT668" s="412"/>
      <c r="AWU668" s="412"/>
      <c r="AWV668" s="412"/>
      <c r="AWW668" s="412"/>
      <c r="AWX668" s="412"/>
      <c r="AWY668" s="412"/>
      <c r="AWZ668" s="412"/>
      <c r="AXA668" s="412"/>
      <c r="AXB668" s="412"/>
      <c r="AXC668" s="412"/>
      <c r="AXD668" s="412"/>
      <c r="AXE668" s="412"/>
      <c r="AXF668" s="412"/>
      <c r="AXG668" s="412"/>
      <c r="AXH668" s="412"/>
      <c r="AXI668" s="412"/>
      <c r="AXJ668" s="412"/>
      <c r="AXK668" s="412"/>
      <c r="AXL668" s="412"/>
      <c r="AXM668" s="412"/>
      <c r="AXN668" s="412"/>
      <c r="AXO668" s="412"/>
      <c r="AXP668" s="412"/>
      <c r="AXQ668" s="412"/>
      <c r="AXR668" s="413"/>
      <c r="AXS668" s="413"/>
      <c r="AXT668" s="413"/>
      <c r="AXU668" s="413"/>
      <c r="AXV668" s="413"/>
      <c r="AXW668" s="413"/>
      <c r="AXX668" s="413"/>
      <c r="AXY668" s="413"/>
      <c r="AXZ668" s="413"/>
      <c r="AYA668" s="413"/>
      <c r="AYB668" s="413"/>
      <c r="AYC668" s="413"/>
      <c r="AYD668" s="413"/>
      <c r="AYE668" s="413"/>
      <c r="AYF668" s="413"/>
      <c r="AYG668" s="413"/>
      <c r="AYH668" s="413"/>
      <c r="AYI668" s="413"/>
      <c r="AYJ668" s="413"/>
      <c r="AYK668" s="413"/>
      <c r="AYL668" s="413"/>
      <c r="AYM668" s="413"/>
      <c r="AYN668" s="413"/>
      <c r="AYO668" s="413"/>
      <c r="AYP668" s="414"/>
      <c r="AYQ668" s="414"/>
      <c r="AYR668" s="414"/>
      <c r="AYS668" s="414"/>
      <c r="AYT668" s="414"/>
      <c r="AYU668" s="413"/>
      <c r="AYV668" s="413"/>
      <c r="AYW668" s="414"/>
      <c r="AYX668" s="414"/>
      <c r="AYY668" s="413"/>
      <c r="AYZ668" s="413"/>
      <c r="AZA668" s="414"/>
      <c r="AZB668" s="414"/>
      <c r="AZC668" s="413"/>
      <c r="AZD668" s="413"/>
      <c r="AZE668" s="413"/>
      <c r="AZF668" s="413"/>
      <c r="AZG668" s="413"/>
      <c r="AZH668" s="413"/>
      <c r="AZI668" s="413"/>
      <c r="AZJ668" s="414"/>
      <c r="AZK668" s="414"/>
      <c r="AZL668" s="413"/>
      <c r="AZM668" s="413"/>
      <c r="AZN668" s="414"/>
      <c r="AZO668" s="414"/>
      <c r="AZP668" s="413"/>
      <c r="AZQ668" s="413"/>
      <c r="AZR668" s="413"/>
      <c r="AZS668" s="413"/>
      <c r="AZT668" s="413"/>
      <c r="AZU668" s="407"/>
      <c r="AZV668" s="439"/>
      <c r="AZW668" s="413"/>
      <c r="AZX668" s="413"/>
      <c r="AZY668" s="413"/>
      <c r="AZZ668" s="413"/>
      <c r="BAA668" s="413"/>
      <c r="BAB668" s="413"/>
      <c r="BAC668" s="413"/>
      <c r="BAD668" s="412"/>
      <c r="BAE668" s="412"/>
      <c r="BAF668" s="412"/>
      <c r="BAG668" s="412"/>
      <c r="BAH668" s="412"/>
      <c r="BAI668" s="412"/>
      <c r="BAJ668" s="412"/>
      <c r="BAK668" s="412"/>
      <c r="BAL668" s="412"/>
      <c r="BAM668" s="412"/>
      <c r="BAN668" s="412"/>
      <c r="BAO668" s="412"/>
      <c r="BAP668" s="412"/>
      <c r="BAQ668" s="412"/>
      <c r="BAR668" s="412"/>
      <c r="BAS668" s="412"/>
      <c r="BAT668" s="412"/>
      <c r="BAU668" s="412"/>
      <c r="BAV668" s="412"/>
      <c r="BAW668" s="412"/>
      <c r="BAX668" s="412"/>
      <c r="BAY668" s="412"/>
      <c r="BAZ668" s="412"/>
      <c r="BBA668" s="412"/>
      <c r="BBB668" s="412"/>
      <c r="BBC668" s="412"/>
      <c r="BBD668" s="412"/>
      <c r="BBE668" s="412"/>
      <c r="BBF668" s="412"/>
      <c r="BBG668" s="412"/>
      <c r="BBH668" s="412"/>
      <c r="BBI668" s="412"/>
      <c r="BBJ668" s="412"/>
      <c r="BBK668" s="412"/>
      <c r="BBL668" s="412"/>
      <c r="BBM668" s="412"/>
      <c r="BBN668" s="412"/>
      <c r="BBO668" s="412"/>
      <c r="BBP668" s="412"/>
      <c r="BBQ668" s="412"/>
      <c r="BBR668" s="412"/>
      <c r="BBS668" s="412"/>
      <c r="BBT668" s="412"/>
      <c r="BBU668" s="412"/>
      <c r="BBV668" s="413"/>
      <c r="BBW668" s="413"/>
      <c r="BBX668" s="413"/>
      <c r="BBY668" s="413"/>
      <c r="BBZ668" s="413"/>
      <c r="BCA668" s="413"/>
      <c r="BCB668" s="413"/>
      <c r="BCC668" s="413"/>
      <c r="BCD668" s="413"/>
      <c r="BCE668" s="413"/>
      <c r="BCF668" s="413"/>
      <c r="BCG668" s="413"/>
      <c r="BCH668" s="413"/>
      <c r="BCI668" s="413"/>
      <c r="BCJ668" s="413"/>
      <c r="BCK668" s="413"/>
      <c r="BCL668" s="413"/>
      <c r="BCM668" s="413"/>
      <c r="BCN668" s="413"/>
      <c r="BCO668" s="413"/>
      <c r="BCP668" s="413"/>
      <c r="BCQ668" s="413"/>
      <c r="BCR668" s="413"/>
      <c r="BCS668" s="413"/>
      <c r="BCT668" s="414"/>
      <c r="BCU668" s="414"/>
      <c r="BCV668" s="414"/>
      <c r="BCW668" s="414"/>
      <c r="BCX668" s="414"/>
      <c r="BCY668" s="413"/>
      <c r="BCZ668" s="413"/>
      <c r="BDA668" s="414"/>
      <c r="BDB668" s="414"/>
      <c r="BDC668" s="413"/>
      <c r="BDD668" s="413"/>
      <c r="BDE668" s="414"/>
      <c r="BDF668" s="414"/>
      <c r="BDG668" s="413"/>
      <c r="BDH668" s="413"/>
      <c r="BDI668" s="413"/>
      <c r="BDJ668" s="413"/>
      <c r="BDK668" s="413"/>
      <c r="BDL668" s="413"/>
      <c r="BDM668" s="413"/>
      <c r="BDN668" s="414"/>
      <c r="BDO668" s="414"/>
      <c r="BDP668" s="413"/>
      <c r="BDQ668" s="413"/>
      <c r="BDR668" s="414"/>
      <c r="BDS668" s="414"/>
      <c r="BDT668" s="413"/>
      <c r="BDU668" s="413"/>
      <c r="BDV668" s="413"/>
      <c r="BDW668" s="413"/>
      <c r="BDX668" s="413"/>
      <c r="BDY668" s="407"/>
      <c r="BDZ668" s="439"/>
      <c r="BEA668" s="413"/>
      <c r="BEB668" s="413"/>
      <c r="BEC668" s="413"/>
      <c r="BED668" s="413"/>
      <c r="BEE668" s="413"/>
      <c r="BEF668" s="413"/>
      <c r="BEG668" s="413"/>
      <c r="BEH668" s="412"/>
      <c r="BEI668" s="412"/>
      <c r="BEJ668" s="412"/>
      <c r="BEK668" s="412"/>
      <c r="BEL668" s="412"/>
      <c r="BEM668" s="412"/>
      <c r="BEN668" s="412"/>
      <c r="BEO668" s="412"/>
      <c r="BEP668" s="412"/>
      <c r="BEQ668" s="412"/>
      <c r="BER668" s="412"/>
      <c r="BES668" s="412"/>
      <c r="BET668" s="412"/>
      <c r="BEU668" s="412"/>
      <c r="BEV668" s="412"/>
      <c r="BEW668" s="412"/>
      <c r="BEX668" s="412"/>
      <c r="BEY668" s="412"/>
      <c r="BEZ668" s="412"/>
      <c r="BFA668" s="412"/>
      <c r="BFB668" s="412"/>
      <c r="BFC668" s="412"/>
      <c r="BFD668" s="412"/>
      <c r="BFE668" s="412"/>
      <c r="BFF668" s="412"/>
      <c r="BFG668" s="412"/>
      <c r="BFH668" s="412"/>
      <c r="BFI668" s="412"/>
      <c r="BFJ668" s="412"/>
      <c r="BFK668" s="412"/>
      <c r="BFL668" s="412"/>
      <c r="BFM668" s="412"/>
      <c r="BFN668" s="412"/>
      <c r="BFO668" s="412"/>
      <c r="BFP668" s="412"/>
      <c r="BFQ668" s="412"/>
      <c r="BFR668" s="412"/>
      <c r="BFS668" s="412"/>
      <c r="BFT668" s="412"/>
      <c r="BFU668" s="412"/>
      <c r="BFV668" s="412"/>
      <c r="BFW668" s="412"/>
      <c r="BFX668" s="412"/>
      <c r="BFY668" s="412"/>
      <c r="BFZ668" s="413"/>
      <c r="BGA668" s="413"/>
      <c r="BGB668" s="413"/>
      <c r="BGC668" s="413"/>
      <c r="BGD668" s="413"/>
      <c r="BGE668" s="413"/>
      <c r="BGF668" s="413"/>
      <c r="BGG668" s="413"/>
      <c r="BGH668" s="413"/>
      <c r="BGI668" s="413"/>
      <c r="BGJ668" s="413"/>
      <c r="BGK668" s="413"/>
      <c r="BGL668" s="413"/>
      <c r="BGM668" s="413"/>
      <c r="BGN668" s="413"/>
      <c r="BGO668" s="413"/>
      <c r="BGP668" s="413"/>
      <c r="BGQ668" s="413"/>
      <c r="BGR668" s="413"/>
      <c r="BGS668" s="413"/>
      <c r="BGT668" s="413"/>
      <c r="BGU668" s="413"/>
      <c r="BGV668" s="413"/>
      <c r="BGW668" s="413"/>
      <c r="BGX668" s="414"/>
      <c r="BGY668" s="414"/>
      <c r="BGZ668" s="414"/>
      <c r="BHA668" s="414"/>
      <c r="BHB668" s="414"/>
      <c r="BHC668" s="413"/>
      <c r="BHD668" s="413"/>
      <c r="BHE668" s="414"/>
      <c r="BHF668" s="414"/>
      <c r="BHG668" s="413"/>
      <c r="BHH668" s="413"/>
      <c r="BHI668" s="414"/>
      <c r="BHJ668" s="414"/>
      <c r="BHK668" s="413"/>
      <c r="BHL668" s="413"/>
      <c r="BHM668" s="413"/>
      <c r="BHN668" s="413"/>
      <c r="BHO668" s="413"/>
      <c r="BHP668" s="413"/>
      <c r="BHQ668" s="413"/>
      <c r="BHR668" s="414"/>
      <c r="BHS668" s="414"/>
      <c r="BHT668" s="413"/>
      <c r="BHU668" s="413"/>
      <c r="BHV668" s="414"/>
      <c r="BHW668" s="414"/>
      <c r="BHX668" s="413"/>
      <c r="BHY668" s="413"/>
      <c r="BHZ668" s="413"/>
      <c r="BIA668" s="413"/>
      <c r="BIB668" s="413"/>
      <c r="BIC668" s="407"/>
      <c r="BID668" s="439"/>
      <c r="BIE668" s="413"/>
      <c r="BIF668" s="413"/>
      <c r="BIG668" s="413"/>
      <c r="BIH668" s="413"/>
      <c r="BII668" s="413"/>
      <c r="BIJ668" s="413"/>
      <c r="BIK668" s="413"/>
      <c r="BIL668" s="412"/>
      <c r="BIM668" s="412"/>
      <c r="BIN668" s="412"/>
      <c r="BIO668" s="412"/>
      <c r="BIP668" s="412"/>
      <c r="BIQ668" s="412"/>
      <c r="BIR668" s="412"/>
      <c r="BIS668" s="412"/>
      <c r="BIT668" s="412"/>
      <c r="BIU668" s="412"/>
      <c r="BIV668" s="412"/>
      <c r="BIW668" s="412"/>
      <c r="BIX668" s="412"/>
      <c r="BIY668" s="412"/>
      <c r="BIZ668" s="412"/>
      <c r="BJA668" s="412"/>
      <c r="BJB668" s="412"/>
      <c r="BJC668" s="412"/>
      <c r="BJD668" s="412"/>
      <c r="BJE668" s="412"/>
      <c r="BJF668" s="412"/>
      <c r="BJG668" s="412"/>
      <c r="BJH668" s="412"/>
      <c r="BJI668" s="412"/>
      <c r="BJJ668" s="412"/>
      <c r="BJK668" s="412"/>
      <c r="BJL668" s="412"/>
      <c r="BJM668" s="412"/>
      <c r="BJN668" s="412"/>
      <c r="BJO668" s="412"/>
      <c r="BJP668" s="412"/>
      <c r="BJQ668" s="412"/>
      <c r="BJR668" s="412"/>
      <c r="BJS668" s="412"/>
      <c r="BJT668" s="412"/>
      <c r="BJU668" s="412"/>
      <c r="BJV668" s="412"/>
      <c r="BJW668" s="412"/>
      <c r="BJX668" s="412"/>
      <c r="BJY668" s="412"/>
      <c r="BJZ668" s="412"/>
      <c r="BKA668" s="412"/>
      <c r="BKB668" s="412"/>
      <c r="BKC668" s="412"/>
      <c r="BKD668" s="413"/>
      <c r="BKE668" s="413"/>
      <c r="BKF668" s="413"/>
      <c r="BKG668" s="413"/>
      <c r="BKH668" s="413"/>
      <c r="BKI668" s="413"/>
      <c r="BKJ668" s="413"/>
      <c r="BKK668" s="413"/>
      <c r="BKL668" s="413"/>
      <c r="BKM668" s="413"/>
      <c r="BKN668" s="413"/>
      <c r="BKO668" s="413"/>
      <c r="BKP668" s="413"/>
      <c r="BKQ668" s="413"/>
      <c r="BKR668" s="413"/>
      <c r="BKS668" s="413"/>
      <c r="BKT668" s="413"/>
      <c r="BKU668" s="413"/>
      <c r="BKV668" s="413"/>
      <c r="BKW668" s="413"/>
      <c r="BKX668" s="413"/>
      <c r="BKY668" s="413"/>
      <c r="BKZ668" s="413"/>
      <c r="BLA668" s="413"/>
      <c r="BLB668" s="414"/>
      <c r="BLC668" s="414"/>
      <c r="BLD668" s="414"/>
      <c r="BLE668" s="414"/>
      <c r="BLF668" s="414"/>
      <c r="BLG668" s="413"/>
      <c r="BLH668" s="413"/>
      <c r="BLI668" s="414"/>
      <c r="BLJ668" s="414"/>
      <c r="BLK668" s="413"/>
      <c r="BLL668" s="413"/>
      <c r="BLM668" s="414"/>
      <c r="BLN668" s="414"/>
      <c r="BLO668" s="413"/>
      <c r="BLP668" s="413"/>
      <c r="BLQ668" s="413"/>
      <c r="BLR668" s="413"/>
      <c r="BLS668" s="413"/>
      <c r="BLT668" s="413"/>
      <c r="BLU668" s="413"/>
      <c r="BLV668" s="414"/>
      <c r="BLW668" s="414"/>
      <c r="BLX668" s="413"/>
      <c r="BLY668" s="413"/>
      <c r="BLZ668" s="414"/>
      <c r="BMA668" s="414"/>
      <c r="BMB668" s="413"/>
      <c r="BMC668" s="413"/>
      <c r="BMD668" s="413"/>
      <c r="BME668" s="413"/>
      <c r="BMF668" s="413"/>
      <c r="BMG668" s="407"/>
      <c r="BMH668" s="439"/>
      <c r="BMI668" s="413"/>
      <c r="BMJ668" s="413"/>
      <c r="BMK668" s="413"/>
      <c r="BML668" s="413"/>
      <c r="BMM668" s="413"/>
      <c r="BMN668" s="413"/>
      <c r="BMO668" s="413"/>
      <c r="BMP668" s="412"/>
      <c r="BMQ668" s="412"/>
      <c r="BMR668" s="412"/>
      <c r="BMS668" s="412"/>
      <c r="BMT668" s="412"/>
      <c r="BMU668" s="412"/>
      <c r="BMV668" s="412"/>
      <c r="BMW668" s="412"/>
      <c r="BMX668" s="412"/>
      <c r="BMY668" s="412"/>
      <c r="BMZ668" s="412"/>
      <c r="BNA668" s="412"/>
      <c r="BNB668" s="412"/>
      <c r="BNC668" s="412"/>
      <c r="BND668" s="412"/>
      <c r="BNE668" s="412"/>
      <c r="BNF668" s="412"/>
      <c r="BNG668" s="412"/>
      <c r="BNH668" s="412"/>
      <c r="BNI668" s="412"/>
      <c r="BNJ668" s="412"/>
      <c r="BNK668" s="412"/>
      <c r="BNL668" s="412"/>
      <c r="BNM668" s="412"/>
      <c r="BNN668" s="412"/>
      <c r="BNO668" s="412"/>
      <c r="BNP668" s="412"/>
      <c r="BNQ668" s="412"/>
      <c r="BNR668" s="412"/>
      <c r="BNS668" s="412"/>
      <c r="BNT668" s="412"/>
      <c r="BNU668" s="412"/>
      <c r="BNV668" s="412"/>
      <c r="BNW668" s="412"/>
      <c r="BNX668" s="412"/>
      <c r="BNY668" s="412"/>
      <c r="BNZ668" s="412"/>
      <c r="BOA668" s="412"/>
      <c r="BOB668" s="412"/>
      <c r="BOC668" s="412"/>
      <c r="BOD668" s="412"/>
      <c r="BOE668" s="412"/>
      <c r="BOF668" s="412"/>
      <c r="BOG668" s="412"/>
      <c r="BOH668" s="413"/>
      <c r="BOI668" s="413"/>
      <c r="BOJ668" s="413"/>
      <c r="BOK668" s="413"/>
      <c r="BOL668" s="413"/>
      <c r="BOM668" s="413"/>
      <c r="BON668" s="413"/>
      <c r="BOO668" s="413"/>
      <c r="BOP668" s="413"/>
      <c r="BOQ668" s="413"/>
      <c r="BOR668" s="413"/>
      <c r="BOS668" s="413"/>
      <c r="BOT668" s="413"/>
      <c r="BOU668" s="413"/>
      <c r="BOV668" s="413"/>
      <c r="BOW668" s="413"/>
      <c r="BOX668" s="413"/>
      <c r="BOY668" s="413"/>
      <c r="BOZ668" s="413"/>
      <c r="BPA668" s="413"/>
      <c r="BPB668" s="413"/>
      <c r="BPC668" s="413"/>
      <c r="BPD668" s="413"/>
      <c r="BPE668" s="413"/>
      <c r="BPF668" s="414"/>
      <c r="BPG668" s="414"/>
      <c r="BPH668" s="414"/>
      <c r="BPI668" s="414"/>
      <c r="BPJ668" s="414"/>
      <c r="BPK668" s="413"/>
      <c r="BPL668" s="413"/>
      <c r="BPM668" s="414"/>
      <c r="BPN668" s="414"/>
      <c r="BPO668" s="413"/>
      <c r="BPP668" s="413"/>
      <c r="BPQ668" s="414"/>
      <c r="BPR668" s="414"/>
      <c r="BPS668" s="413"/>
      <c r="BPT668" s="413"/>
      <c r="BPU668" s="413"/>
      <c r="BPV668" s="413"/>
      <c r="BPW668" s="413"/>
      <c r="BPX668" s="413"/>
      <c r="BPY668" s="413"/>
      <c r="BPZ668" s="414"/>
      <c r="BQA668" s="414"/>
      <c r="BQB668" s="413"/>
      <c r="BQC668" s="413"/>
      <c r="BQD668" s="414"/>
      <c r="BQE668" s="414"/>
      <c r="BQF668" s="413"/>
      <c r="BQG668" s="413"/>
      <c r="BQH668" s="413"/>
      <c r="BQI668" s="413"/>
      <c r="BQJ668" s="413"/>
      <c r="BQK668" s="407"/>
      <c r="BQL668" s="439"/>
      <c r="BQM668" s="413"/>
      <c r="BQN668" s="413"/>
      <c r="BQO668" s="413"/>
      <c r="BQP668" s="413"/>
      <c r="BQQ668" s="413"/>
      <c r="BQR668" s="413"/>
      <c r="BQS668" s="413"/>
      <c r="BQT668" s="412"/>
      <c r="BQU668" s="412"/>
      <c r="BQV668" s="412"/>
      <c r="BQW668" s="412"/>
      <c r="BQX668" s="412"/>
      <c r="BQY668" s="412"/>
      <c r="BQZ668" s="412"/>
      <c r="BRA668" s="412"/>
      <c r="BRB668" s="412"/>
      <c r="BRC668" s="412"/>
      <c r="BRD668" s="412"/>
      <c r="BRE668" s="412"/>
      <c r="BRF668" s="412"/>
      <c r="BRG668" s="412"/>
      <c r="BRH668" s="412"/>
      <c r="BRI668" s="412"/>
      <c r="BRJ668" s="412"/>
      <c r="BRK668" s="412"/>
      <c r="BRL668" s="412"/>
      <c r="BRM668" s="412"/>
      <c r="BRN668" s="412"/>
      <c r="BRO668" s="412"/>
      <c r="BRP668" s="412"/>
      <c r="BRQ668" s="412"/>
      <c r="BRR668" s="412"/>
      <c r="BRS668" s="412"/>
      <c r="BRT668" s="412"/>
      <c r="BRU668" s="412"/>
      <c r="BRV668" s="412"/>
      <c r="BRW668" s="412"/>
      <c r="BRX668" s="412"/>
      <c r="BRY668" s="412"/>
      <c r="BRZ668" s="412"/>
      <c r="BSA668" s="412"/>
      <c r="BSB668" s="412"/>
      <c r="BSC668" s="412"/>
      <c r="BSD668" s="412"/>
      <c r="BSE668" s="412"/>
      <c r="BSF668" s="412"/>
      <c r="BSG668" s="412"/>
      <c r="BSH668" s="412"/>
      <c r="BSI668" s="412"/>
      <c r="BSJ668" s="412"/>
      <c r="BSK668" s="412"/>
      <c r="BSL668" s="413"/>
      <c r="BSM668" s="413"/>
      <c r="BSN668" s="413"/>
      <c r="BSO668" s="413"/>
      <c r="BSP668" s="413"/>
      <c r="BSQ668" s="413"/>
      <c r="BSR668" s="413"/>
      <c r="BSS668" s="413"/>
      <c r="BST668" s="413"/>
      <c r="BSU668" s="413"/>
      <c r="BSV668" s="413"/>
      <c r="BSW668" s="413"/>
      <c r="BSX668" s="413"/>
      <c r="BSY668" s="413"/>
      <c r="BSZ668" s="413"/>
      <c r="BTA668" s="413"/>
      <c r="BTB668" s="413"/>
      <c r="BTC668" s="413"/>
      <c r="BTD668" s="413"/>
      <c r="BTE668" s="413"/>
      <c r="BTF668" s="413"/>
      <c r="BTG668" s="413"/>
      <c r="BTH668" s="413"/>
      <c r="BTI668" s="413"/>
      <c r="BTJ668" s="414"/>
      <c r="BTK668" s="414"/>
      <c r="BTL668" s="414"/>
      <c r="BTM668" s="414"/>
      <c r="BTN668" s="414"/>
      <c r="BTO668" s="413"/>
      <c r="BTP668" s="413"/>
      <c r="BTQ668" s="414"/>
      <c r="BTR668" s="414"/>
      <c r="BTS668" s="413"/>
      <c r="BTT668" s="413"/>
      <c r="BTU668" s="414"/>
      <c r="BTV668" s="414"/>
      <c r="BTW668" s="413"/>
      <c r="BTX668" s="413"/>
      <c r="BTY668" s="413"/>
      <c r="BTZ668" s="413"/>
      <c r="BUA668" s="413"/>
      <c r="BUB668" s="413"/>
      <c r="BUC668" s="413"/>
      <c r="BUD668" s="414"/>
      <c r="BUE668" s="414"/>
      <c r="BUF668" s="413"/>
      <c r="BUG668" s="413"/>
      <c r="BUH668" s="414"/>
      <c r="BUI668" s="414"/>
      <c r="BUJ668" s="413"/>
      <c r="BUK668" s="413"/>
      <c r="BUL668" s="413"/>
      <c r="BUM668" s="413"/>
      <c r="BUN668" s="413"/>
      <c r="BUO668" s="407"/>
      <c r="BUP668" s="439"/>
      <c r="BUQ668" s="413"/>
      <c r="BUR668" s="413"/>
      <c r="BUS668" s="413"/>
      <c r="BUT668" s="413"/>
      <c r="BUU668" s="413"/>
      <c r="BUV668" s="413"/>
      <c r="BUW668" s="413"/>
      <c r="BUX668" s="412"/>
      <c r="BUY668" s="412"/>
      <c r="BUZ668" s="412"/>
      <c r="BVA668" s="412"/>
      <c r="BVB668" s="412"/>
      <c r="BVC668" s="412"/>
      <c r="BVD668" s="412"/>
      <c r="BVE668" s="412"/>
      <c r="BVF668" s="412"/>
      <c r="BVG668" s="412"/>
      <c r="BVH668" s="412"/>
      <c r="BVI668" s="412"/>
      <c r="BVJ668" s="412"/>
      <c r="BVK668" s="412"/>
      <c r="BVL668" s="412"/>
      <c r="BVM668" s="412"/>
      <c r="BVN668" s="412"/>
      <c r="BVO668" s="412"/>
      <c r="BVP668" s="412"/>
      <c r="BVQ668" s="412"/>
      <c r="BVR668" s="412"/>
      <c r="BVS668" s="412"/>
      <c r="BVT668" s="412"/>
      <c r="BVU668" s="412"/>
      <c r="BVV668" s="412"/>
      <c r="BVW668" s="412"/>
      <c r="BVX668" s="412"/>
      <c r="BVY668" s="412"/>
      <c r="BVZ668" s="412"/>
      <c r="BWA668" s="412"/>
      <c r="BWB668" s="412"/>
      <c r="BWC668" s="412"/>
      <c r="BWD668" s="412"/>
      <c r="BWE668" s="412"/>
      <c r="BWF668" s="412"/>
      <c r="BWG668" s="412"/>
      <c r="BWH668" s="412"/>
      <c r="BWI668" s="412"/>
      <c r="BWJ668" s="412"/>
      <c r="BWK668" s="412"/>
      <c r="BWL668" s="412"/>
      <c r="BWM668" s="412"/>
      <c r="BWN668" s="412"/>
      <c r="BWO668" s="412"/>
      <c r="BWP668" s="413"/>
      <c r="BWQ668" s="413"/>
      <c r="BWR668" s="413"/>
      <c r="BWS668" s="413"/>
      <c r="BWT668" s="413"/>
      <c r="BWU668" s="413"/>
      <c r="BWV668" s="413"/>
      <c r="BWW668" s="413"/>
      <c r="BWX668" s="413"/>
      <c r="BWY668" s="413"/>
      <c r="BWZ668" s="413"/>
      <c r="BXA668" s="413"/>
      <c r="BXB668" s="413"/>
      <c r="BXC668" s="413"/>
      <c r="BXD668" s="413"/>
      <c r="BXE668" s="413"/>
      <c r="BXF668" s="413"/>
      <c r="BXG668" s="413"/>
      <c r="BXH668" s="413"/>
      <c r="BXI668" s="413"/>
      <c r="BXJ668" s="413"/>
      <c r="BXK668" s="413"/>
      <c r="BXL668" s="413"/>
      <c r="BXM668" s="413"/>
      <c r="BXN668" s="414"/>
      <c r="BXO668" s="414"/>
      <c r="BXP668" s="414"/>
      <c r="BXQ668" s="414"/>
      <c r="BXR668" s="414"/>
      <c r="BXS668" s="413"/>
      <c r="BXT668" s="413"/>
      <c r="BXU668" s="414"/>
      <c r="BXV668" s="414"/>
      <c r="BXW668" s="413"/>
      <c r="BXX668" s="413"/>
      <c r="BXY668" s="414"/>
      <c r="BXZ668" s="414"/>
      <c r="BYA668" s="413"/>
      <c r="BYB668" s="413"/>
      <c r="BYC668" s="413"/>
      <c r="BYD668" s="413"/>
      <c r="BYE668" s="413"/>
      <c r="BYF668" s="413"/>
      <c r="BYG668" s="413"/>
      <c r="BYH668" s="414"/>
      <c r="BYI668" s="414"/>
      <c r="BYJ668" s="413"/>
      <c r="BYK668" s="413"/>
      <c r="BYL668" s="414"/>
      <c r="BYM668" s="414"/>
      <c r="BYN668" s="413"/>
      <c r="BYO668" s="413"/>
      <c r="BYP668" s="413"/>
      <c r="BYQ668" s="413"/>
      <c r="BYR668" s="413"/>
      <c r="BYS668" s="407"/>
      <c r="BYT668" s="439"/>
      <c r="BYU668" s="413"/>
      <c r="BYV668" s="413"/>
      <c r="BYW668" s="413"/>
      <c r="BYX668" s="413"/>
      <c r="BYY668" s="413"/>
      <c r="BYZ668" s="413"/>
      <c r="BZA668" s="413"/>
      <c r="BZB668" s="412"/>
      <c r="BZC668" s="412"/>
      <c r="BZD668" s="412"/>
      <c r="BZE668" s="412"/>
      <c r="BZF668" s="412"/>
      <c r="BZG668" s="412"/>
      <c r="BZH668" s="412"/>
      <c r="BZI668" s="412"/>
      <c r="BZJ668" s="412"/>
      <c r="BZK668" s="412"/>
      <c r="BZL668" s="412"/>
      <c r="BZM668" s="412"/>
      <c r="BZN668" s="412"/>
      <c r="BZO668" s="412"/>
      <c r="BZP668" s="412"/>
      <c r="BZQ668" s="412"/>
      <c r="BZR668" s="412"/>
      <c r="BZS668" s="412"/>
      <c r="BZT668" s="412"/>
      <c r="BZU668" s="412"/>
      <c r="BZV668" s="412"/>
      <c r="BZW668" s="412"/>
      <c r="BZX668" s="412"/>
      <c r="BZY668" s="412"/>
      <c r="BZZ668" s="412"/>
      <c r="CAA668" s="412"/>
      <c r="CAB668" s="412"/>
      <c r="CAC668" s="412"/>
      <c r="CAD668" s="412"/>
      <c r="CAE668" s="412"/>
      <c r="CAF668" s="412"/>
      <c r="CAG668" s="412"/>
      <c r="CAH668" s="412"/>
      <c r="CAI668" s="412"/>
      <c r="CAJ668" s="412"/>
      <c r="CAK668" s="412"/>
      <c r="CAL668" s="412"/>
      <c r="CAM668" s="412"/>
      <c r="CAN668" s="412"/>
      <c r="CAO668" s="412"/>
      <c r="CAP668" s="412"/>
      <c r="CAQ668" s="412"/>
      <c r="CAR668" s="412"/>
      <c r="CAS668" s="412"/>
      <c r="CAT668" s="413"/>
      <c r="CAU668" s="413"/>
      <c r="CAV668" s="413"/>
      <c r="CAW668" s="413"/>
      <c r="CAX668" s="413"/>
      <c r="CAY668" s="413"/>
      <c r="CAZ668" s="413"/>
      <c r="CBA668" s="413"/>
      <c r="CBB668" s="413"/>
      <c r="CBC668" s="413"/>
      <c r="CBD668" s="413"/>
      <c r="CBE668" s="413"/>
      <c r="CBF668" s="413"/>
      <c r="CBG668" s="413"/>
      <c r="CBH668" s="413"/>
      <c r="CBI668" s="413"/>
      <c r="CBJ668" s="413"/>
      <c r="CBK668" s="413"/>
      <c r="CBL668" s="413"/>
      <c r="CBM668" s="413"/>
      <c r="CBN668" s="413"/>
      <c r="CBO668" s="413"/>
      <c r="CBP668" s="413"/>
      <c r="CBQ668" s="413"/>
      <c r="CBR668" s="414"/>
      <c r="CBS668" s="414"/>
      <c r="CBT668" s="414"/>
      <c r="CBU668" s="414"/>
      <c r="CBV668" s="414"/>
      <c r="CBW668" s="413"/>
      <c r="CBX668" s="413"/>
      <c r="CBY668" s="414"/>
      <c r="CBZ668" s="414"/>
      <c r="CCA668" s="413"/>
      <c r="CCB668" s="413"/>
      <c r="CCC668" s="414"/>
      <c r="CCD668" s="414"/>
      <c r="CCE668" s="413"/>
      <c r="CCF668" s="413"/>
      <c r="CCG668" s="413"/>
      <c r="CCH668" s="413"/>
      <c r="CCI668" s="413"/>
      <c r="CCJ668" s="413"/>
      <c r="CCK668" s="413"/>
      <c r="CCL668" s="414"/>
      <c r="CCM668" s="414"/>
      <c r="CCN668" s="413"/>
      <c r="CCO668" s="413"/>
      <c r="CCP668" s="414"/>
      <c r="CCQ668" s="414"/>
      <c r="CCR668" s="413"/>
      <c r="CCS668" s="413"/>
      <c r="CCT668" s="413"/>
      <c r="CCU668" s="413"/>
      <c r="CCV668" s="413"/>
      <c r="CCW668" s="407"/>
      <c r="CCX668" s="439"/>
      <c r="CCY668" s="413"/>
      <c r="CCZ668" s="413"/>
      <c r="CDA668" s="413"/>
      <c r="CDB668" s="413"/>
      <c r="CDC668" s="413"/>
      <c r="CDD668" s="413"/>
      <c r="CDE668" s="413"/>
      <c r="CDF668" s="412"/>
      <c r="CDG668" s="412"/>
      <c r="CDH668" s="412"/>
      <c r="CDI668" s="412"/>
      <c r="CDJ668" s="412"/>
      <c r="CDK668" s="412"/>
      <c r="CDL668" s="412"/>
      <c r="CDM668" s="412"/>
      <c r="CDN668" s="412"/>
      <c r="CDO668" s="412"/>
      <c r="CDP668" s="412"/>
      <c r="CDQ668" s="412"/>
      <c r="CDR668" s="412"/>
      <c r="CDS668" s="412"/>
      <c r="CDT668" s="412"/>
      <c r="CDU668" s="412"/>
      <c r="CDV668" s="412"/>
      <c r="CDW668" s="412"/>
      <c r="CDX668" s="412"/>
      <c r="CDY668" s="412"/>
      <c r="CDZ668" s="412"/>
      <c r="CEA668" s="412"/>
      <c r="CEB668" s="412"/>
      <c r="CEC668" s="412"/>
      <c r="CED668" s="412"/>
      <c r="CEE668" s="412"/>
      <c r="CEF668" s="412"/>
      <c r="CEG668" s="412"/>
      <c r="CEH668" s="412"/>
      <c r="CEI668" s="412"/>
      <c r="CEJ668" s="412"/>
      <c r="CEK668" s="412"/>
      <c r="CEL668" s="412"/>
      <c r="CEM668" s="412"/>
      <c r="CEN668" s="412"/>
      <c r="CEO668" s="412"/>
      <c r="CEP668" s="412"/>
      <c r="CEQ668" s="412"/>
      <c r="CER668" s="412"/>
      <c r="CES668" s="412"/>
      <c r="CET668" s="412"/>
      <c r="CEU668" s="412"/>
      <c r="CEV668" s="412"/>
      <c r="CEW668" s="412"/>
      <c r="CEX668" s="413"/>
      <c r="CEY668" s="413"/>
      <c r="CEZ668" s="413"/>
      <c r="CFA668" s="413"/>
      <c r="CFB668" s="413"/>
      <c r="CFC668" s="413"/>
      <c r="CFD668" s="413"/>
      <c r="CFE668" s="413"/>
      <c r="CFF668" s="413"/>
      <c r="CFG668" s="413"/>
      <c r="CFH668" s="413"/>
      <c r="CFI668" s="413"/>
      <c r="CFJ668" s="413"/>
      <c r="CFK668" s="413"/>
      <c r="CFL668" s="413"/>
      <c r="CFM668" s="413"/>
      <c r="CFN668" s="413"/>
      <c r="CFO668" s="413"/>
      <c r="CFP668" s="413"/>
      <c r="CFQ668" s="413"/>
      <c r="CFR668" s="413"/>
      <c r="CFS668" s="413"/>
      <c r="CFT668" s="413"/>
      <c r="CFU668" s="413"/>
      <c r="CFV668" s="414"/>
      <c r="CFW668" s="414"/>
      <c r="CFX668" s="414"/>
      <c r="CFY668" s="414"/>
      <c r="CFZ668" s="414"/>
      <c r="CGA668" s="413"/>
      <c r="CGB668" s="413"/>
      <c r="CGC668" s="414"/>
      <c r="CGD668" s="414"/>
      <c r="CGE668" s="413"/>
      <c r="CGF668" s="413"/>
      <c r="CGG668" s="414"/>
      <c r="CGH668" s="414"/>
      <c r="CGI668" s="413"/>
      <c r="CGJ668" s="413"/>
      <c r="CGK668" s="413"/>
      <c r="CGL668" s="413"/>
      <c r="CGM668" s="413"/>
      <c r="CGN668" s="413"/>
      <c r="CGO668" s="413"/>
      <c r="CGP668" s="414"/>
      <c r="CGQ668" s="414"/>
      <c r="CGR668" s="413"/>
      <c r="CGS668" s="413"/>
      <c r="CGT668" s="414"/>
      <c r="CGU668" s="414"/>
      <c r="CGV668" s="413"/>
      <c r="CGW668" s="413"/>
      <c r="CGX668" s="413"/>
      <c r="CGY668" s="413"/>
      <c r="CGZ668" s="413"/>
      <c r="CHA668" s="407"/>
      <c r="CHB668" s="439"/>
      <c r="CHC668" s="413"/>
      <c r="CHD668" s="413"/>
      <c r="CHE668" s="413"/>
      <c r="CHF668" s="413"/>
      <c r="CHG668" s="413"/>
      <c r="CHH668" s="413"/>
      <c r="CHI668" s="413"/>
      <c r="CHJ668" s="412"/>
      <c r="CHK668" s="412"/>
      <c r="CHL668" s="412"/>
      <c r="CHM668" s="412"/>
      <c r="CHN668" s="412"/>
      <c r="CHO668" s="412"/>
      <c r="CHP668" s="412"/>
      <c r="CHQ668" s="412"/>
      <c r="CHR668" s="412"/>
      <c r="CHS668" s="412"/>
      <c r="CHT668" s="412"/>
      <c r="CHU668" s="412"/>
      <c r="CHV668" s="412"/>
      <c r="CHW668" s="412"/>
      <c r="CHX668" s="412"/>
      <c r="CHY668" s="412"/>
      <c r="CHZ668" s="412"/>
      <c r="CIA668" s="412"/>
      <c r="CIB668" s="412"/>
      <c r="CIC668" s="412"/>
      <c r="CID668" s="412"/>
      <c r="CIE668" s="412"/>
      <c r="CIF668" s="412"/>
      <c r="CIG668" s="412"/>
      <c r="CIH668" s="412"/>
      <c r="CII668" s="412"/>
      <c r="CIJ668" s="412"/>
      <c r="CIK668" s="412"/>
      <c r="CIL668" s="412"/>
      <c r="CIM668" s="412"/>
      <c r="CIN668" s="412"/>
      <c r="CIO668" s="412"/>
      <c r="CIP668" s="412"/>
      <c r="CIQ668" s="412"/>
      <c r="CIR668" s="412"/>
      <c r="CIS668" s="412"/>
      <c r="CIT668" s="412"/>
      <c r="CIU668" s="412"/>
      <c r="CIV668" s="412"/>
      <c r="CIW668" s="412"/>
      <c r="CIX668" s="412"/>
      <c r="CIY668" s="412"/>
      <c r="CIZ668" s="412"/>
      <c r="CJA668" s="412"/>
      <c r="CJB668" s="413"/>
      <c r="CJC668" s="413"/>
      <c r="CJD668" s="413"/>
      <c r="CJE668" s="413"/>
      <c r="CJF668" s="413"/>
      <c r="CJG668" s="413"/>
      <c r="CJH668" s="413"/>
      <c r="CJI668" s="413"/>
      <c r="CJJ668" s="413"/>
      <c r="CJK668" s="413"/>
      <c r="CJL668" s="413"/>
      <c r="CJM668" s="413"/>
      <c r="CJN668" s="413"/>
      <c r="CJO668" s="413"/>
      <c r="CJP668" s="413"/>
      <c r="CJQ668" s="413"/>
      <c r="CJR668" s="413"/>
      <c r="CJS668" s="413"/>
      <c r="CJT668" s="413"/>
      <c r="CJU668" s="413"/>
      <c r="CJV668" s="413"/>
      <c r="CJW668" s="413"/>
      <c r="CJX668" s="413"/>
      <c r="CJY668" s="413"/>
      <c r="CJZ668" s="414"/>
      <c r="CKA668" s="414"/>
      <c r="CKB668" s="414"/>
      <c r="CKC668" s="414"/>
      <c r="CKD668" s="414"/>
      <c r="CKE668" s="413"/>
      <c r="CKF668" s="413"/>
      <c r="CKG668" s="414"/>
      <c r="CKH668" s="414"/>
      <c r="CKI668" s="413"/>
      <c r="CKJ668" s="413"/>
      <c r="CKK668" s="414"/>
      <c r="CKL668" s="414"/>
      <c r="CKM668" s="413"/>
      <c r="CKN668" s="413"/>
      <c r="CKO668" s="413"/>
      <c r="CKP668" s="413"/>
      <c r="CKQ668" s="413"/>
      <c r="CKR668" s="413"/>
      <c r="CKS668" s="413"/>
      <c r="CKT668" s="414"/>
      <c r="CKU668" s="414"/>
      <c r="CKV668" s="413"/>
      <c r="CKW668" s="413"/>
      <c r="CKX668" s="414"/>
      <c r="CKY668" s="414"/>
      <c r="CKZ668" s="413"/>
      <c r="CLA668" s="413"/>
      <c r="CLB668" s="413"/>
      <c r="CLC668" s="413"/>
      <c r="CLD668" s="413"/>
      <c r="CLE668" s="407"/>
      <c r="CLF668" s="439"/>
      <c r="CLG668" s="413"/>
      <c r="CLH668" s="413"/>
      <c r="CLI668" s="413"/>
      <c r="CLJ668" s="413"/>
      <c r="CLK668" s="413"/>
      <c r="CLL668" s="413"/>
      <c r="CLM668" s="413"/>
      <c r="CLN668" s="412"/>
      <c r="CLO668" s="412"/>
      <c r="CLP668" s="412"/>
      <c r="CLQ668" s="412"/>
      <c r="CLR668" s="412"/>
      <c r="CLS668" s="412"/>
      <c r="CLT668" s="412"/>
      <c r="CLU668" s="412"/>
      <c r="CLV668" s="412"/>
      <c r="CLW668" s="412"/>
      <c r="CLX668" s="412"/>
      <c r="CLY668" s="412"/>
      <c r="CLZ668" s="412"/>
      <c r="CMA668" s="412"/>
      <c r="CMB668" s="412"/>
      <c r="CMC668" s="412"/>
      <c r="CMD668" s="412"/>
      <c r="CME668" s="412"/>
      <c r="CMF668" s="412"/>
      <c r="CMG668" s="412"/>
      <c r="CMH668" s="412"/>
      <c r="CMI668" s="412"/>
      <c r="CMJ668" s="412"/>
      <c r="CMK668" s="412"/>
      <c r="CML668" s="412"/>
      <c r="CMM668" s="412"/>
      <c r="CMN668" s="412"/>
      <c r="CMO668" s="412"/>
      <c r="CMP668" s="412"/>
      <c r="CMQ668" s="412"/>
      <c r="CMR668" s="412"/>
      <c r="CMS668" s="412"/>
      <c r="CMT668" s="412"/>
      <c r="CMU668" s="412"/>
      <c r="CMV668" s="412"/>
      <c r="CMW668" s="412"/>
      <c r="CMX668" s="412"/>
      <c r="CMY668" s="412"/>
      <c r="CMZ668" s="412"/>
      <c r="CNA668" s="412"/>
      <c r="CNB668" s="412"/>
      <c r="CNC668" s="412"/>
      <c r="CND668" s="412"/>
      <c r="CNE668" s="412"/>
      <c r="CNF668" s="413"/>
      <c r="CNG668" s="413"/>
      <c r="CNH668" s="413"/>
      <c r="CNI668" s="413"/>
      <c r="CNJ668" s="413"/>
      <c r="CNK668" s="413"/>
      <c r="CNL668" s="413"/>
      <c r="CNM668" s="413"/>
      <c r="CNN668" s="413"/>
      <c r="CNO668" s="413"/>
      <c r="CNP668" s="413"/>
      <c r="CNQ668" s="413"/>
      <c r="CNR668" s="413"/>
      <c r="CNS668" s="413"/>
      <c r="CNT668" s="413"/>
      <c r="CNU668" s="413"/>
      <c r="CNV668" s="413"/>
      <c r="CNW668" s="413"/>
      <c r="CNX668" s="413"/>
      <c r="CNY668" s="413"/>
      <c r="CNZ668" s="413"/>
      <c r="COA668" s="413"/>
      <c r="COB668" s="413"/>
      <c r="COC668" s="413"/>
      <c r="COD668" s="414"/>
      <c r="COE668" s="414"/>
      <c r="COF668" s="414"/>
      <c r="COG668" s="414"/>
      <c r="COH668" s="414"/>
      <c r="COI668" s="413"/>
      <c r="COJ668" s="413"/>
      <c r="COK668" s="414"/>
      <c r="COL668" s="414"/>
      <c r="COM668" s="413"/>
      <c r="CON668" s="413"/>
      <c r="COO668" s="414"/>
      <c r="COP668" s="414"/>
      <c r="COQ668" s="413"/>
      <c r="COR668" s="413"/>
      <c r="COS668" s="413"/>
      <c r="COT668" s="413"/>
      <c r="COU668" s="413"/>
      <c r="COV668" s="413"/>
      <c r="COW668" s="413"/>
      <c r="COX668" s="414"/>
      <c r="COY668" s="414"/>
      <c r="COZ668" s="413"/>
      <c r="CPA668" s="413"/>
      <c r="CPB668" s="414"/>
      <c r="CPC668" s="414"/>
      <c r="CPD668" s="413"/>
      <c r="CPE668" s="413"/>
      <c r="CPF668" s="413"/>
      <c r="CPG668" s="413"/>
      <c r="CPH668" s="413"/>
      <c r="CPI668" s="407"/>
      <c r="CPJ668" s="439"/>
      <c r="CPK668" s="413"/>
      <c r="CPL668" s="413"/>
      <c r="CPM668" s="413"/>
      <c r="CPN668" s="413"/>
      <c r="CPO668" s="413"/>
      <c r="CPP668" s="413"/>
      <c r="CPQ668" s="413"/>
      <c r="CPR668" s="412"/>
      <c r="CPS668" s="412"/>
      <c r="CPT668" s="412"/>
      <c r="CPU668" s="412"/>
      <c r="CPV668" s="412"/>
      <c r="CPW668" s="412"/>
      <c r="CPX668" s="412"/>
      <c r="CPY668" s="412"/>
      <c r="CPZ668" s="412"/>
      <c r="CQA668" s="412"/>
      <c r="CQB668" s="412"/>
      <c r="CQC668" s="412"/>
      <c r="CQD668" s="412"/>
      <c r="CQE668" s="412"/>
      <c r="CQF668" s="412"/>
      <c r="CQG668" s="412"/>
      <c r="CQH668" s="412"/>
      <c r="CQI668" s="412"/>
      <c r="CQJ668" s="412"/>
      <c r="CQK668" s="412"/>
      <c r="CQL668" s="412"/>
      <c r="CQM668" s="412"/>
      <c r="CQN668" s="412"/>
      <c r="CQO668" s="412"/>
      <c r="CQP668" s="412"/>
      <c r="CQQ668" s="412"/>
      <c r="CQR668" s="412"/>
      <c r="CQS668" s="412"/>
      <c r="CQT668" s="412"/>
      <c r="CQU668" s="412"/>
      <c r="CQV668" s="412"/>
      <c r="CQW668" s="412"/>
      <c r="CQX668" s="412"/>
      <c r="CQY668" s="412"/>
      <c r="CQZ668" s="412"/>
      <c r="CRA668" s="412"/>
      <c r="CRB668" s="412"/>
      <c r="CRC668" s="412"/>
      <c r="CRD668" s="412"/>
      <c r="CRE668" s="412"/>
      <c r="CRF668" s="412"/>
      <c r="CRG668" s="412"/>
      <c r="CRH668" s="412"/>
      <c r="CRI668" s="412"/>
      <c r="CRJ668" s="413"/>
      <c r="CRK668" s="413"/>
      <c r="CRL668" s="413"/>
      <c r="CRM668" s="413"/>
      <c r="CRN668" s="413"/>
      <c r="CRO668" s="413"/>
      <c r="CRP668" s="413"/>
      <c r="CRQ668" s="413"/>
      <c r="CRR668" s="413"/>
      <c r="CRS668" s="413"/>
      <c r="CRT668" s="413"/>
      <c r="CRU668" s="413"/>
      <c r="CRV668" s="413"/>
      <c r="CRW668" s="413"/>
      <c r="CRX668" s="413"/>
      <c r="CRY668" s="413"/>
      <c r="CRZ668" s="413"/>
      <c r="CSA668" s="413"/>
      <c r="CSB668" s="413"/>
      <c r="CSC668" s="413"/>
      <c r="CSD668" s="413"/>
      <c r="CSE668" s="413"/>
      <c r="CSF668" s="413"/>
      <c r="CSG668" s="413"/>
      <c r="CSH668" s="414"/>
      <c r="CSI668" s="414"/>
      <c r="CSJ668" s="414"/>
      <c r="CSK668" s="414"/>
      <c r="CSL668" s="414"/>
      <c r="CSM668" s="413"/>
      <c r="CSN668" s="413"/>
      <c r="CSO668" s="414"/>
      <c r="CSP668" s="414"/>
      <c r="CSQ668" s="413"/>
      <c r="CSR668" s="413"/>
      <c r="CSS668" s="414"/>
      <c r="CST668" s="414"/>
      <c r="CSU668" s="413"/>
      <c r="CSV668" s="413"/>
      <c r="CSW668" s="413"/>
      <c r="CSX668" s="413"/>
      <c r="CSY668" s="413"/>
      <c r="CSZ668" s="413"/>
      <c r="CTA668" s="413"/>
      <c r="CTB668" s="414"/>
      <c r="CTC668" s="414"/>
      <c r="CTD668" s="413"/>
      <c r="CTE668" s="413"/>
      <c r="CTF668" s="414"/>
      <c r="CTG668" s="414"/>
      <c r="CTH668" s="413"/>
      <c r="CTI668" s="413"/>
      <c r="CTJ668" s="413"/>
      <c r="CTK668" s="413"/>
      <c r="CTL668" s="413"/>
      <c r="CTM668" s="407"/>
      <c r="CTN668" s="439"/>
      <c r="CTO668" s="413"/>
      <c r="CTP668" s="413"/>
      <c r="CTQ668" s="413"/>
      <c r="CTR668" s="413"/>
      <c r="CTS668" s="413"/>
      <c r="CTT668" s="413"/>
      <c r="CTU668" s="413"/>
      <c r="CTV668" s="412"/>
      <c r="CTW668" s="412"/>
      <c r="CTX668" s="412"/>
      <c r="CTY668" s="412"/>
      <c r="CTZ668" s="412"/>
      <c r="CUA668" s="412"/>
      <c r="CUB668" s="412"/>
      <c r="CUC668" s="412"/>
      <c r="CUD668" s="412"/>
      <c r="CUE668" s="412"/>
      <c r="CUF668" s="412"/>
      <c r="CUG668" s="412"/>
      <c r="CUH668" s="412"/>
      <c r="CUI668" s="412"/>
      <c r="CUJ668" s="412"/>
      <c r="CUK668" s="412"/>
      <c r="CUL668" s="412"/>
      <c r="CUM668" s="412"/>
      <c r="CUN668" s="412"/>
      <c r="CUO668" s="412"/>
      <c r="CUP668" s="412"/>
      <c r="CUQ668" s="412"/>
      <c r="CUR668" s="412"/>
      <c r="CUS668" s="412"/>
      <c r="CUT668" s="412"/>
      <c r="CUU668" s="412"/>
      <c r="CUV668" s="412"/>
      <c r="CUW668" s="412"/>
      <c r="CUX668" s="412"/>
      <c r="CUY668" s="412"/>
      <c r="CUZ668" s="412"/>
      <c r="CVA668" s="412"/>
      <c r="CVB668" s="412"/>
      <c r="CVC668" s="412"/>
      <c r="CVD668" s="412"/>
      <c r="CVE668" s="412"/>
      <c r="CVF668" s="412"/>
      <c r="CVG668" s="412"/>
      <c r="CVH668" s="412"/>
      <c r="CVI668" s="412"/>
      <c r="CVJ668" s="412"/>
      <c r="CVK668" s="412"/>
      <c r="CVL668" s="412"/>
      <c r="CVM668" s="412"/>
      <c r="CVN668" s="413"/>
      <c r="CVO668" s="413"/>
      <c r="CVP668" s="413"/>
      <c r="CVQ668" s="413"/>
      <c r="CVR668" s="413"/>
      <c r="CVS668" s="413"/>
      <c r="CVT668" s="413"/>
      <c r="CVU668" s="413"/>
      <c r="CVV668" s="413"/>
      <c r="CVW668" s="413"/>
      <c r="CVX668" s="413"/>
      <c r="CVY668" s="413"/>
      <c r="CVZ668" s="413"/>
      <c r="CWA668" s="413"/>
      <c r="CWB668" s="413"/>
      <c r="CWC668" s="413"/>
      <c r="CWD668" s="413"/>
      <c r="CWE668" s="413"/>
      <c r="CWF668" s="413"/>
      <c r="CWG668" s="413"/>
      <c r="CWH668" s="413"/>
      <c r="CWI668" s="413"/>
      <c r="CWJ668" s="413"/>
      <c r="CWK668" s="413"/>
      <c r="CWL668" s="414"/>
      <c r="CWM668" s="414"/>
      <c r="CWN668" s="414"/>
      <c r="CWO668" s="414"/>
      <c r="CWP668" s="414"/>
      <c r="CWQ668" s="413"/>
      <c r="CWR668" s="413"/>
      <c r="CWS668" s="414"/>
      <c r="CWT668" s="414"/>
      <c r="CWU668" s="413"/>
      <c r="CWV668" s="413"/>
      <c r="CWW668" s="414"/>
      <c r="CWX668" s="414"/>
      <c r="CWY668" s="413"/>
      <c r="CWZ668" s="413"/>
      <c r="CXA668" s="413"/>
      <c r="CXB668" s="413"/>
      <c r="CXC668" s="413"/>
      <c r="CXD668" s="413"/>
      <c r="CXE668" s="413"/>
      <c r="CXF668" s="414"/>
      <c r="CXG668" s="414"/>
      <c r="CXH668" s="413"/>
      <c r="CXI668" s="413"/>
      <c r="CXJ668" s="414"/>
      <c r="CXK668" s="414"/>
      <c r="CXL668" s="413"/>
      <c r="CXM668" s="413"/>
      <c r="CXN668" s="413"/>
      <c r="CXO668" s="413"/>
      <c r="CXP668" s="413"/>
      <c r="CXQ668" s="407"/>
      <c r="CXR668" s="439"/>
      <c r="CXS668" s="413"/>
      <c r="CXT668" s="413"/>
      <c r="CXU668" s="413"/>
      <c r="CXV668" s="413"/>
      <c r="CXW668" s="413"/>
      <c r="CXX668" s="413"/>
      <c r="CXY668" s="413"/>
      <c r="CXZ668" s="412"/>
      <c r="CYA668" s="412"/>
      <c r="CYB668" s="412"/>
      <c r="CYC668" s="412"/>
      <c r="CYD668" s="412"/>
      <c r="CYE668" s="412"/>
      <c r="CYF668" s="412"/>
      <c r="CYG668" s="412"/>
      <c r="CYH668" s="412"/>
      <c r="CYI668" s="412"/>
      <c r="CYJ668" s="412"/>
      <c r="CYK668" s="412"/>
      <c r="CYL668" s="412"/>
      <c r="CYM668" s="412"/>
      <c r="CYN668" s="412"/>
      <c r="CYO668" s="412"/>
      <c r="CYP668" s="412"/>
      <c r="CYQ668" s="412"/>
      <c r="CYR668" s="412"/>
      <c r="CYS668" s="412"/>
      <c r="CYT668" s="412"/>
      <c r="CYU668" s="412"/>
      <c r="CYV668" s="412"/>
      <c r="CYW668" s="412"/>
      <c r="CYX668" s="412"/>
      <c r="CYY668" s="412"/>
      <c r="CYZ668" s="412"/>
      <c r="CZA668" s="412"/>
      <c r="CZB668" s="412"/>
      <c r="CZC668" s="412"/>
      <c r="CZD668" s="412"/>
      <c r="CZE668" s="412"/>
      <c r="CZF668" s="412"/>
      <c r="CZG668" s="412"/>
      <c r="CZH668" s="412"/>
      <c r="CZI668" s="412"/>
      <c r="CZJ668" s="412"/>
      <c r="CZK668" s="412"/>
      <c r="CZL668" s="412"/>
      <c r="CZM668" s="412"/>
      <c r="CZN668" s="412"/>
      <c r="CZO668" s="412"/>
      <c r="CZP668" s="412"/>
      <c r="CZQ668" s="412"/>
      <c r="CZR668" s="413"/>
      <c r="CZS668" s="413"/>
      <c r="CZT668" s="413"/>
      <c r="CZU668" s="413"/>
      <c r="CZV668" s="413"/>
      <c r="CZW668" s="413"/>
      <c r="CZX668" s="413"/>
      <c r="CZY668" s="413"/>
      <c r="CZZ668" s="413"/>
      <c r="DAA668" s="413"/>
      <c r="DAB668" s="413"/>
      <c r="DAC668" s="413"/>
      <c r="DAD668" s="413"/>
      <c r="DAE668" s="413"/>
      <c r="DAF668" s="413"/>
      <c r="DAG668" s="413"/>
      <c r="DAH668" s="413"/>
      <c r="DAI668" s="413"/>
      <c r="DAJ668" s="413"/>
      <c r="DAK668" s="413"/>
      <c r="DAL668" s="413"/>
      <c r="DAM668" s="413"/>
      <c r="DAN668" s="413"/>
      <c r="DAO668" s="413"/>
      <c r="DAP668" s="414"/>
      <c r="DAQ668" s="414"/>
      <c r="DAR668" s="414"/>
      <c r="DAS668" s="414"/>
      <c r="DAT668" s="414"/>
      <c r="DAU668" s="413"/>
      <c r="DAV668" s="413"/>
      <c r="DAW668" s="414"/>
      <c r="DAX668" s="414"/>
      <c r="DAY668" s="413"/>
      <c r="DAZ668" s="413"/>
      <c r="DBA668" s="414"/>
      <c r="DBB668" s="414"/>
      <c r="DBC668" s="413"/>
      <c r="DBD668" s="413"/>
      <c r="DBE668" s="413"/>
      <c r="DBF668" s="413"/>
      <c r="DBG668" s="413"/>
      <c r="DBH668" s="413"/>
      <c r="DBI668" s="413"/>
      <c r="DBJ668" s="414"/>
      <c r="DBK668" s="414"/>
      <c r="DBL668" s="413"/>
      <c r="DBM668" s="413"/>
      <c r="DBN668" s="414"/>
      <c r="DBO668" s="414"/>
      <c r="DBP668" s="413"/>
      <c r="DBQ668" s="413"/>
      <c r="DBR668" s="413"/>
      <c r="DBS668" s="413"/>
      <c r="DBT668" s="413"/>
      <c r="DBU668" s="407"/>
      <c r="DBV668" s="439"/>
      <c r="DBW668" s="413"/>
      <c r="DBX668" s="413"/>
      <c r="DBY668" s="413"/>
      <c r="DBZ668" s="413"/>
      <c r="DCA668" s="413"/>
      <c r="DCB668" s="413"/>
      <c r="DCC668" s="413"/>
      <c r="DCD668" s="412"/>
      <c r="DCE668" s="412"/>
      <c r="DCF668" s="412"/>
      <c r="DCG668" s="412"/>
      <c r="DCH668" s="412"/>
      <c r="DCI668" s="412"/>
      <c r="DCJ668" s="412"/>
      <c r="DCK668" s="412"/>
      <c r="DCL668" s="412"/>
      <c r="DCM668" s="412"/>
      <c r="DCN668" s="412"/>
      <c r="DCO668" s="412"/>
      <c r="DCP668" s="412"/>
      <c r="DCQ668" s="412"/>
      <c r="DCR668" s="412"/>
      <c r="DCS668" s="412"/>
      <c r="DCT668" s="412"/>
      <c r="DCU668" s="412"/>
      <c r="DCV668" s="412"/>
      <c r="DCW668" s="412"/>
      <c r="DCX668" s="412"/>
      <c r="DCY668" s="412"/>
      <c r="DCZ668" s="412"/>
      <c r="DDA668" s="412"/>
      <c r="DDB668" s="412"/>
      <c r="DDC668" s="412"/>
      <c r="DDD668" s="412"/>
      <c r="DDE668" s="412"/>
      <c r="DDF668" s="412"/>
      <c r="DDG668" s="412"/>
      <c r="DDH668" s="412"/>
      <c r="DDI668" s="412"/>
      <c r="DDJ668" s="412"/>
      <c r="DDK668" s="412"/>
      <c r="DDL668" s="412"/>
      <c r="DDM668" s="412"/>
      <c r="DDN668" s="412"/>
      <c r="DDO668" s="412"/>
      <c r="DDP668" s="412"/>
      <c r="DDQ668" s="412"/>
      <c r="DDR668" s="412"/>
      <c r="DDS668" s="412"/>
      <c r="DDT668" s="412"/>
      <c r="DDU668" s="412"/>
      <c r="DDV668" s="413"/>
      <c r="DDW668" s="413"/>
      <c r="DDX668" s="413"/>
      <c r="DDY668" s="413"/>
      <c r="DDZ668" s="413"/>
      <c r="DEA668" s="413"/>
      <c r="DEB668" s="413"/>
      <c r="DEC668" s="413"/>
      <c r="DED668" s="413"/>
      <c r="DEE668" s="413"/>
      <c r="DEF668" s="413"/>
      <c r="DEG668" s="413"/>
      <c r="DEH668" s="413"/>
      <c r="DEI668" s="413"/>
      <c r="DEJ668" s="413"/>
      <c r="DEK668" s="413"/>
      <c r="DEL668" s="413"/>
      <c r="DEM668" s="413"/>
      <c r="DEN668" s="413"/>
      <c r="DEO668" s="413"/>
      <c r="DEP668" s="413"/>
      <c r="DEQ668" s="413"/>
      <c r="DER668" s="413"/>
      <c r="DES668" s="413"/>
      <c r="DET668" s="414"/>
      <c r="DEU668" s="414"/>
      <c r="DEV668" s="414"/>
      <c r="DEW668" s="414"/>
      <c r="DEX668" s="414"/>
      <c r="DEY668" s="413"/>
      <c r="DEZ668" s="413"/>
      <c r="DFA668" s="414"/>
      <c r="DFB668" s="414"/>
      <c r="DFC668" s="413"/>
      <c r="DFD668" s="413"/>
      <c r="DFE668" s="414"/>
      <c r="DFF668" s="414"/>
      <c r="DFG668" s="413"/>
      <c r="DFH668" s="413"/>
      <c r="DFI668" s="413"/>
      <c r="DFJ668" s="413"/>
      <c r="DFK668" s="413"/>
      <c r="DFL668" s="413"/>
      <c r="DFM668" s="413"/>
      <c r="DFN668" s="414"/>
      <c r="DFO668" s="414"/>
      <c r="DFP668" s="413"/>
      <c r="DFQ668" s="413"/>
      <c r="DFR668" s="414"/>
      <c r="DFS668" s="414"/>
      <c r="DFT668" s="413"/>
      <c r="DFU668" s="413"/>
      <c r="DFV668" s="413"/>
      <c r="DFW668" s="413"/>
      <c r="DFX668" s="413"/>
      <c r="DFY668" s="407"/>
      <c r="DFZ668" s="439"/>
      <c r="DGA668" s="413"/>
      <c r="DGB668" s="413"/>
      <c r="DGC668" s="413"/>
      <c r="DGD668" s="413"/>
      <c r="DGE668" s="413"/>
      <c r="DGF668" s="413"/>
      <c r="DGG668" s="413"/>
      <c r="DGH668" s="412"/>
      <c r="DGI668" s="412"/>
      <c r="DGJ668" s="412"/>
      <c r="DGK668" s="412"/>
      <c r="DGL668" s="412"/>
      <c r="DGM668" s="412"/>
      <c r="DGN668" s="412"/>
      <c r="DGO668" s="412"/>
      <c r="DGP668" s="412"/>
      <c r="DGQ668" s="412"/>
      <c r="DGR668" s="412"/>
      <c r="DGS668" s="412"/>
      <c r="DGT668" s="412"/>
      <c r="DGU668" s="412"/>
      <c r="DGV668" s="412"/>
      <c r="DGW668" s="412"/>
      <c r="DGX668" s="412"/>
      <c r="DGY668" s="412"/>
      <c r="DGZ668" s="412"/>
      <c r="DHA668" s="412"/>
      <c r="DHB668" s="412"/>
      <c r="DHC668" s="412"/>
      <c r="DHD668" s="412"/>
      <c r="DHE668" s="412"/>
      <c r="DHF668" s="412"/>
      <c r="DHG668" s="412"/>
      <c r="DHH668" s="412"/>
      <c r="DHI668" s="412"/>
      <c r="DHJ668" s="412"/>
      <c r="DHK668" s="412"/>
      <c r="DHL668" s="412"/>
      <c r="DHM668" s="412"/>
      <c r="DHN668" s="412"/>
      <c r="DHO668" s="412"/>
      <c r="DHP668" s="412"/>
      <c r="DHQ668" s="412"/>
      <c r="DHR668" s="412"/>
      <c r="DHS668" s="412"/>
      <c r="DHT668" s="412"/>
      <c r="DHU668" s="412"/>
      <c r="DHV668" s="412"/>
      <c r="DHW668" s="412"/>
      <c r="DHX668" s="412"/>
      <c r="DHY668" s="412"/>
      <c r="DHZ668" s="413"/>
      <c r="DIA668" s="413"/>
      <c r="DIB668" s="413"/>
      <c r="DIC668" s="413"/>
      <c r="DID668" s="413"/>
      <c r="DIE668" s="413"/>
      <c r="DIF668" s="413"/>
      <c r="DIG668" s="413"/>
      <c r="DIH668" s="413"/>
      <c r="DII668" s="413"/>
      <c r="DIJ668" s="413"/>
      <c r="DIK668" s="413"/>
      <c r="DIL668" s="413"/>
      <c r="DIM668" s="413"/>
      <c r="DIN668" s="413"/>
      <c r="DIO668" s="413"/>
      <c r="DIP668" s="413"/>
      <c r="DIQ668" s="413"/>
      <c r="DIR668" s="413"/>
      <c r="DIS668" s="413"/>
      <c r="DIT668" s="413"/>
      <c r="DIU668" s="413"/>
      <c r="DIV668" s="413"/>
      <c r="DIW668" s="413"/>
      <c r="DIX668" s="414"/>
      <c r="DIY668" s="414"/>
      <c r="DIZ668" s="414"/>
      <c r="DJA668" s="414"/>
      <c r="DJB668" s="414"/>
      <c r="DJC668" s="413"/>
      <c r="DJD668" s="413"/>
      <c r="DJE668" s="414"/>
      <c r="DJF668" s="414"/>
      <c r="DJG668" s="413"/>
      <c r="DJH668" s="413"/>
      <c r="DJI668" s="414"/>
      <c r="DJJ668" s="414"/>
      <c r="DJK668" s="413"/>
      <c r="DJL668" s="413"/>
      <c r="DJM668" s="413"/>
      <c r="DJN668" s="413"/>
      <c r="DJO668" s="413"/>
      <c r="DJP668" s="413"/>
      <c r="DJQ668" s="413"/>
      <c r="DJR668" s="414"/>
      <c r="DJS668" s="414"/>
      <c r="DJT668" s="413"/>
      <c r="DJU668" s="413"/>
      <c r="DJV668" s="414"/>
      <c r="DJW668" s="414"/>
      <c r="DJX668" s="413"/>
      <c r="DJY668" s="413"/>
      <c r="DJZ668" s="413"/>
      <c r="DKA668" s="413"/>
      <c r="DKB668" s="413"/>
      <c r="DKC668" s="407"/>
      <c r="DKD668" s="439"/>
      <c r="DKE668" s="413"/>
      <c r="DKF668" s="413"/>
      <c r="DKG668" s="413"/>
      <c r="DKH668" s="413"/>
      <c r="DKI668" s="413"/>
      <c r="DKJ668" s="413"/>
      <c r="DKK668" s="413"/>
      <c r="DKL668" s="412"/>
      <c r="DKM668" s="412"/>
      <c r="DKN668" s="412"/>
      <c r="DKO668" s="412"/>
      <c r="DKP668" s="412"/>
      <c r="DKQ668" s="412"/>
      <c r="DKR668" s="412"/>
      <c r="DKS668" s="412"/>
      <c r="DKT668" s="412"/>
      <c r="DKU668" s="412"/>
      <c r="DKV668" s="412"/>
      <c r="DKW668" s="412"/>
      <c r="DKX668" s="412"/>
      <c r="DKY668" s="412"/>
      <c r="DKZ668" s="412"/>
      <c r="DLA668" s="412"/>
      <c r="DLB668" s="412"/>
      <c r="DLC668" s="412"/>
      <c r="DLD668" s="412"/>
      <c r="DLE668" s="412"/>
      <c r="DLF668" s="412"/>
      <c r="DLG668" s="412"/>
      <c r="DLH668" s="412"/>
      <c r="DLI668" s="412"/>
      <c r="DLJ668" s="412"/>
      <c r="DLK668" s="412"/>
      <c r="DLL668" s="412"/>
      <c r="DLM668" s="412"/>
      <c r="DLN668" s="412"/>
      <c r="DLO668" s="412"/>
      <c r="DLP668" s="412"/>
      <c r="DLQ668" s="412"/>
      <c r="DLR668" s="412"/>
      <c r="DLS668" s="412"/>
      <c r="DLT668" s="412"/>
      <c r="DLU668" s="412"/>
      <c r="DLV668" s="412"/>
      <c r="DLW668" s="412"/>
      <c r="DLX668" s="412"/>
      <c r="DLY668" s="412"/>
      <c r="DLZ668" s="412"/>
      <c r="DMA668" s="412"/>
      <c r="DMB668" s="412"/>
      <c r="DMC668" s="412"/>
      <c r="DMD668" s="413"/>
      <c r="DME668" s="413"/>
      <c r="DMF668" s="413"/>
      <c r="DMG668" s="413"/>
      <c r="DMH668" s="413"/>
      <c r="DMI668" s="413"/>
      <c r="DMJ668" s="413"/>
      <c r="DMK668" s="413"/>
      <c r="DML668" s="413"/>
      <c r="DMM668" s="413"/>
      <c r="DMN668" s="413"/>
      <c r="DMO668" s="413"/>
      <c r="DMP668" s="413"/>
      <c r="DMQ668" s="413"/>
      <c r="DMR668" s="413"/>
      <c r="DMS668" s="413"/>
      <c r="DMT668" s="413"/>
      <c r="DMU668" s="413"/>
      <c r="DMV668" s="413"/>
      <c r="DMW668" s="413"/>
      <c r="DMX668" s="413"/>
      <c r="DMY668" s="413"/>
      <c r="DMZ668" s="413"/>
      <c r="DNA668" s="413"/>
      <c r="DNB668" s="414"/>
      <c r="DNC668" s="414"/>
      <c r="DND668" s="414"/>
      <c r="DNE668" s="414"/>
      <c r="DNF668" s="414"/>
      <c r="DNG668" s="413"/>
      <c r="DNH668" s="413"/>
      <c r="DNI668" s="414"/>
      <c r="DNJ668" s="414"/>
      <c r="DNK668" s="413"/>
      <c r="DNL668" s="413"/>
      <c r="DNM668" s="414"/>
      <c r="DNN668" s="414"/>
      <c r="DNO668" s="413"/>
      <c r="DNP668" s="413"/>
      <c r="DNQ668" s="413"/>
      <c r="DNR668" s="413"/>
      <c r="DNS668" s="413"/>
      <c r="DNT668" s="413"/>
      <c r="DNU668" s="413"/>
      <c r="DNV668" s="414"/>
      <c r="DNW668" s="414"/>
      <c r="DNX668" s="413"/>
      <c r="DNY668" s="413"/>
      <c r="DNZ668" s="414"/>
      <c r="DOA668" s="414"/>
      <c r="DOB668" s="413"/>
      <c r="DOC668" s="413"/>
      <c r="DOD668" s="413"/>
      <c r="DOE668" s="413"/>
      <c r="DOF668" s="413"/>
      <c r="DOG668" s="407"/>
      <c r="DOH668" s="439"/>
      <c r="DOI668" s="413"/>
      <c r="DOJ668" s="413"/>
      <c r="DOK668" s="413"/>
      <c r="DOL668" s="413"/>
      <c r="DOM668" s="413"/>
      <c r="DON668" s="413"/>
      <c r="DOO668" s="413"/>
      <c r="DOP668" s="412"/>
      <c r="DOQ668" s="412"/>
      <c r="DOR668" s="412"/>
      <c r="DOS668" s="412"/>
      <c r="DOT668" s="412"/>
      <c r="DOU668" s="412"/>
      <c r="DOV668" s="412"/>
      <c r="DOW668" s="412"/>
      <c r="DOX668" s="412"/>
      <c r="DOY668" s="412"/>
      <c r="DOZ668" s="412"/>
      <c r="DPA668" s="412"/>
      <c r="DPB668" s="412"/>
      <c r="DPC668" s="412"/>
      <c r="DPD668" s="412"/>
      <c r="DPE668" s="412"/>
      <c r="DPF668" s="412"/>
      <c r="DPG668" s="412"/>
      <c r="DPH668" s="412"/>
      <c r="DPI668" s="412"/>
      <c r="DPJ668" s="412"/>
      <c r="DPK668" s="412"/>
      <c r="DPL668" s="412"/>
      <c r="DPM668" s="412"/>
      <c r="DPN668" s="412"/>
      <c r="DPO668" s="412"/>
      <c r="DPP668" s="412"/>
      <c r="DPQ668" s="412"/>
      <c r="DPR668" s="412"/>
      <c r="DPS668" s="412"/>
      <c r="DPT668" s="412"/>
      <c r="DPU668" s="412"/>
      <c r="DPV668" s="412"/>
      <c r="DPW668" s="412"/>
      <c r="DPX668" s="412"/>
      <c r="DPY668" s="412"/>
      <c r="DPZ668" s="412"/>
      <c r="DQA668" s="412"/>
      <c r="DQB668" s="412"/>
      <c r="DQC668" s="412"/>
      <c r="DQD668" s="412"/>
      <c r="DQE668" s="412"/>
      <c r="DQF668" s="412"/>
      <c r="DQG668" s="412"/>
      <c r="DQH668" s="413"/>
      <c r="DQI668" s="413"/>
      <c r="DQJ668" s="413"/>
      <c r="DQK668" s="413"/>
      <c r="DQL668" s="413"/>
      <c r="DQM668" s="413"/>
      <c r="DQN668" s="413"/>
      <c r="DQO668" s="413"/>
      <c r="DQP668" s="413"/>
      <c r="DQQ668" s="413"/>
      <c r="DQR668" s="413"/>
      <c r="DQS668" s="413"/>
      <c r="DQT668" s="413"/>
      <c r="DQU668" s="413"/>
      <c r="DQV668" s="413"/>
      <c r="DQW668" s="413"/>
      <c r="DQX668" s="413"/>
      <c r="DQY668" s="413"/>
      <c r="DQZ668" s="413"/>
      <c r="DRA668" s="413"/>
      <c r="DRB668" s="413"/>
      <c r="DRC668" s="413"/>
      <c r="DRD668" s="413"/>
      <c r="DRE668" s="413"/>
      <c r="DRF668" s="414"/>
      <c r="DRG668" s="414"/>
      <c r="DRH668" s="414"/>
      <c r="DRI668" s="414"/>
      <c r="DRJ668" s="414"/>
      <c r="DRK668" s="413"/>
      <c r="DRL668" s="413"/>
      <c r="DRM668" s="414"/>
      <c r="DRN668" s="414"/>
      <c r="DRO668" s="413"/>
      <c r="DRP668" s="413"/>
      <c r="DRQ668" s="414"/>
      <c r="DRR668" s="414"/>
      <c r="DRS668" s="413"/>
      <c r="DRT668" s="413"/>
      <c r="DRU668" s="413"/>
      <c r="DRV668" s="413"/>
      <c r="DRW668" s="413"/>
      <c r="DRX668" s="413"/>
      <c r="DRY668" s="413"/>
      <c r="DRZ668" s="414"/>
      <c r="DSA668" s="414"/>
      <c r="DSB668" s="413"/>
      <c r="DSC668" s="413"/>
      <c r="DSD668" s="414"/>
      <c r="DSE668" s="414"/>
      <c r="DSF668" s="413"/>
      <c r="DSG668" s="413"/>
      <c r="DSH668" s="413"/>
      <c r="DSI668" s="413"/>
      <c r="DSJ668" s="413"/>
      <c r="DSK668" s="407"/>
      <c r="DSL668" s="439"/>
      <c r="DSM668" s="413"/>
      <c r="DSN668" s="413"/>
      <c r="DSO668" s="413"/>
      <c r="DSP668" s="413"/>
      <c r="DSQ668" s="413"/>
      <c r="DSR668" s="413"/>
      <c r="DSS668" s="413"/>
      <c r="DST668" s="412"/>
      <c r="DSU668" s="412"/>
      <c r="DSV668" s="412"/>
      <c r="DSW668" s="412"/>
      <c r="DSX668" s="412"/>
      <c r="DSY668" s="412"/>
      <c r="DSZ668" s="412"/>
      <c r="DTA668" s="412"/>
      <c r="DTB668" s="412"/>
      <c r="DTC668" s="412"/>
      <c r="DTD668" s="412"/>
      <c r="DTE668" s="412"/>
      <c r="DTF668" s="412"/>
      <c r="DTG668" s="412"/>
      <c r="DTH668" s="412"/>
      <c r="DTI668" s="412"/>
      <c r="DTJ668" s="412"/>
      <c r="DTK668" s="412"/>
      <c r="DTL668" s="412"/>
      <c r="DTM668" s="412"/>
      <c r="DTN668" s="412"/>
      <c r="DTO668" s="412"/>
      <c r="DTP668" s="412"/>
      <c r="DTQ668" s="412"/>
      <c r="DTR668" s="412"/>
      <c r="DTS668" s="412"/>
      <c r="DTT668" s="412"/>
      <c r="DTU668" s="412"/>
      <c r="DTV668" s="412"/>
      <c r="DTW668" s="412"/>
      <c r="DTX668" s="412"/>
      <c r="DTY668" s="412"/>
      <c r="DTZ668" s="412"/>
      <c r="DUA668" s="412"/>
      <c r="DUB668" s="412"/>
      <c r="DUC668" s="412"/>
      <c r="DUD668" s="412"/>
      <c r="DUE668" s="412"/>
      <c r="DUF668" s="412"/>
      <c r="DUG668" s="412"/>
      <c r="DUH668" s="412"/>
      <c r="DUI668" s="412"/>
      <c r="DUJ668" s="412"/>
      <c r="DUK668" s="412"/>
      <c r="DUL668" s="413"/>
      <c r="DUM668" s="413"/>
      <c r="DUN668" s="413"/>
      <c r="DUO668" s="413"/>
      <c r="DUP668" s="413"/>
      <c r="DUQ668" s="413"/>
      <c r="DUR668" s="413"/>
      <c r="DUS668" s="413"/>
      <c r="DUT668" s="413"/>
      <c r="DUU668" s="413"/>
      <c r="DUV668" s="413"/>
      <c r="DUW668" s="413"/>
      <c r="DUX668" s="413"/>
      <c r="DUY668" s="413"/>
      <c r="DUZ668" s="413"/>
      <c r="DVA668" s="413"/>
      <c r="DVB668" s="413"/>
      <c r="DVC668" s="413"/>
      <c r="DVD668" s="413"/>
      <c r="DVE668" s="413"/>
      <c r="DVF668" s="413"/>
      <c r="DVG668" s="413"/>
      <c r="DVH668" s="413"/>
      <c r="DVI668" s="413"/>
      <c r="DVJ668" s="414"/>
      <c r="DVK668" s="414"/>
      <c r="DVL668" s="414"/>
      <c r="DVM668" s="414"/>
      <c r="DVN668" s="414"/>
      <c r="DVO668" s="413"/>
      <c r="DVP668" s="413"/>
      <c r="DVQ668" s="414"/>
      <c r="DVR668" s="414"/>
      <c r="DVS668" s="413"/>
      <c r="DVT668" s="413"/>
      <c r="DVU668" s="414"/>
      <c r="DVV668" s="414"/>
      <c r="DVW668" s="413"/>
      <c r="DVX668" s="413"/>
      <c r="DVY668" s="413"/>
      <c r="DVZ668" s="413"/>
      <c r="DWA668" s="413"/>
      <c r="DWB668" s="413"/>
      <c r="DWC668" s="413"/>
      <c r="DWD668" s="414"/>
      <c r="DWE668" s="414"/>
      <c r="DWF668" s="413"/>
      <c r="DWG668" s="413"/>
      <c r="DWH668" s="414"/>
      <c r="DWI668" s="414"/>
      <c r="DWJ668" s="413"/>
      <c r="DWK668" s="413"/>
      <c r="DWL668" s="413"/>
      <c r="DWM668" s="413"/>
      <c r="DWN668" s="413"/>
      <c r="DWO668" s="407"/>
      <c r="DWP668" s="439"/>
      <c r="DWQ668" s="413"/>
      <c r="DWR668" s="413"/>
      <c r="DWS668" s="413"/>
      <c r="DWT668" s="413"/>
      <c r="DWU668" s="413"/>
      <c r="DWV668" s="413"/>
      <c r="DWW668" s="413"/>
      <c r="DWX668" s="412"/>
      <c r="DWY668" s="412"/>
      <c r="DWZ668" s="412"/>
      <c r="DXA668" s="412"/>
      <c r="DXB668" s="412"/>
      <c r="DXC668" s="412"/>
      <c r="DXD668" s="412"/>
      <c r="DXE668" s="412"/>
      <c r="DXF668" s="412"/>
      <c r="DXG668" s="412"/>
      <c r="DXH668" s="412"/>
      <c r="DXI668" s="412"/>
      <c r="DXJ668" s="412"/>
      <c r="DXK668" s="412"/>
      <c r="DXL668" s="412"/>
      <c r="DXM668" s="412"/>
      <c r="DXN668" s="412"/>
      <c r="DXO668" s="412"/>
      <c r="DXP668" s="412"/>
      <c r="DXQ668" s="412"/>
      <c r="DXR668" s="412"/>
      <c r="DXS668" s="412"/>
      <c r="DXT668" s="412"/>
      <c r="DXU668" s="412"/>
      <c r="DXV668" s="412"/>
      <c r="DXW668" s="412"/>
      <c r="DXX668" s="412"/>
      <c r="DXY668" s="412"/>
      <c r="DXZ668" s="412"/>
      <c r="DYA668" s="412"/>
      <c r="DYB668" s="412"/>
      <c r="DYC668" s="412"/>
      <c r="DYD668" s="412"/>
      <c r="DYE668" s="412"/>
      <c r="DYF668" s="412"/>
      <c r="DYG668" s="412"/>
      <c r="DYH668" s="412"/>
      <c r="DYI668" s="412"/>
      <c r="DYJ668" s="412"/>
      <c r="DYK668" s="412"/>
      <c r="DYL668" s="412"/>
      <c r="DYM668" s="412"/>
      <c r="DYN668" s="412"/>
      <c r="DYO668" s="412"/>
      <c r="DYP668" s="413"/>
      <c r="DYQ668" s="413"/>
      <c r="DYR668" s="413"/>
      <c r="DYS668" s="413"/>
      <c r="DYT668" s="413"/>
      <c r="DYU668" s="413"/>
      <c r="DYV668" s="413"/>
      <c r="DYW668" s="413"/>
      <c r="DYX668" s="413"/>
      <c r="DYY668" s="413"/>
      <c r="DYZ668" s="413"/>
      <c r="DZA668" s="413"/>
      <c r="DZB668" s="413"/>
      <c r="DZC668" s="413"/>
      <c r="DZD668" s="413"/>
      <c r="DZE668" s="413"/>
      <c r="DZF668" s="413"/>
      <c r="DZG668" s="413"/>
      <c r="DZH668" s="413"/>
      <c r="DZI668" s="413"/>
      <c r="DZJ668" s="413"/>
      <c r="DZK668" s="413"/>
      <c r="DZL668" s="413"/>
      <c r="DZM668" s="413"/>
      <c r="DZN668" s="414"/>
      <c r="DZO668" s="414"/>
      <c r="DZP668" s="414"/>
      <c r="DZQ668" s="414"/>
      <c r="DZR668" s="414"/>
      <c r="DZS668" s="413"/>
      <c r="DZT668" s="413"/>
      <c r="DZU668" s="414"/>
      <c r="DZV668" s="414"/>
      <c r="DZW668" s="413"/>
      <c r="DZX668" s="413"/>
      <c r="DZY668" s="414"/>
      <c r="DZZ668" s="414"/>
      <c r="EAA668" s="413"/>
      <c r="EAB668" s="413"/>
      <c r="EAC668" s="413"/>
      <c r="EAD668" s="413"/>
      <c r="EAE668" s="413"/>
      <c r="EAF668" s="413"/>
      <c r="EAG668" s="413"/>
      <c r="EAH668" s="414"/>
      <c r="EAI668" s="414"/>
      <c r="EAJ668" s="413"/>
      <c r="EAK668" s="413"/>
      <c r="EAL668" s="414"/>
      <c r="EAM668" s="414"/>
      <c r="EAN668" s="413"/>
      <c r="EAO668" s="413"/>
      <c r="EAP668" s="413"/>
      <c r="EAQ668" s="413"/>
      <c r="EAR668" s="413"/>
      <c r="EAS668" s="407"/>
      <c r="EAT668" s="439"/>
      <c r="EAU668" s="413"/>
      <c r="EAV668" s="413"/>
      <c r="EAW668" s="413"/>
      <c r="EAX668" s="413"/>
      <c r="EAY668" s="413"/>
      <c r="EAZ668" s="413"/>
      <c r="EBA668" s="413"/>
      <c r="EBB668" s="412"/>
      <c r="EBC668" s="412"/>
      <c r="EBD668" s="412"/>
      <c r="EBE668" s="412"/>
      <c r="EBF668" s="412"/>
      <c r="EBG668" s="412"/>
      <c r="EBH668" s="412"/>
      <c r="EBI668" s="412"/>
      <c r="EBJ668" s="412"/>
      <c r="EBK668" s="412"/>
      <c r="EBL668" s="412"/>
      <c r="EBM668" s="412"/>
      <c r="EBN668" s="412"/>
      <c r="EBO668" s="412"/>
      <c r="EBP668" s="412"/>
      <c r="EBQ668" s="412"/>
      <c r="EBR668" s="412"/>
      <c r="EBS668" s="412"/>
      <c r="EBT668" s="412"/>
      <c r="EBU668" s="412"/>
      <c r="EBV668" s="412"/>
      <c r="EBW668" s="412"/>
      <c r="EBX668" s="412"/>
      <c r="EBY668" s="412"/>
      <c r="EBZ668" s="412"/>
      <c r="ECA668" s="412"/>
      <c r="ECB668" s="412"/>
      <c r="ECC668" s="412"/>
      <c r="ECD668" s="412"/>
      <c r="ECE668" s="412"/>
      <c r="ECF668" s="412"/>
      <c r="ECG668" s="412"/>
      <c r="ECH668" s="412"/>
      <c r="ECI668" s="412"/>
      <c r="ECJ668" s="412"/>
      <c r="ECK668" s="412"/>
      <c r="ECL668" s="412"/>
      <c r="ECM668" s="412"/>
      <c r="ECN668" s="412"/>
      <c r="ECO668" s="412"/>
      <c r="ECP668" s="412"/>
      <c r="ECQ668" s="412"/>
      <c r="ECR668" s="412"/>
      <c r="ECS668" s="412"/>
      <c r="ECT668" s="413"/>
      <c r="ECU668" s="413"/>
      <c r="ECV668" s="413"/>
      <c r="ECW668" s="413"/>
      <c r="ECX668" s="413"/>
      <c r="ECY668" s="413"/>
      <c r="ECZ668" s="413"/>
      <c r="EDA668" s="413"/>
      <c r="EDB668" s="413"/>
      <c r="EDC668" s="413"/>
      <c r="EDD668" s="413"/>
      <c r="EDE668" s="413"/>
      <c r="EDF668" s="413"/>
      <c r="EDG668" s="413"/>
      <c r="EDH668" s="413"/>
      <c r="EDI668" s="413"/>
      <c r="EDJ668" s="413"/>
      <c r="EDK668" s="413"/>
      <c r="EDL668" s="413"/>
      <c r="EDM668" s="413"/>
      <c r="EDN668" s="413"/>
      <c r="EDO668" s="413"/>
      <c r="EDP668" s="413"/>
      <c r="EDQ668" s="413"/>
      <c r="EDR668" s="414"/>
      <c r="EDS668" s="414"/>
      <c r="EDT668" s="414"/>
      <c r="EDU668" s="414"/>
      <c r="EDV668" s="414"/>
      <c r="EDW668" s="413"/>
      <c r="EDX668" s="413"/>
      <c r="EDY668" s="414"/>
      <c r="EDZ668" s="414"/>
      <c r="EEA668" s="413"/>
      <c r="EEB668" s="413"/>
      <c r="EEC668" s="414"/>
      <c r="EED668" s="414"/>
      <c r="EEE668" s="413"/>
      <c r="EEF668" s="413"/>
      <c r="EEG668" s="413"/>
      <c r="EEH668" s="413"/>
      <c r="EEI668" s="413"/>
      <c r="EEJ668" s="413"/>
      <c r="EEK668" s="413"/>
      <c r="EEL668" s="414"/>
      <c r="EEM668" s="414"/>
      <c r="EEN668" s="413"/>
      <c r="EEO668" s="413"/>
      <c r="EEP668" s="414"/>
      <c r="EEQ668" s="414"/>
      <c r="EER668" s="413"/>
      <c r="EES668" s="413"/>
      <c r="EET668" s="413"/>
      <c r="EEU668" s="413"/>
      <c r="EEV668" s="413"/>
      <c r="EEW668" s="407"/>
      <c r="EEX668" s="439"/>
      <c r="EEY668" s="413"/>
      <c r="EEZ668" s="413"/>
      <c r="EFA668" s="413"/>
      <c r="EFB668" s="413"/>
      <c r="EFC668" s="413"/>
      <c r="EFD668" s="413"/>
      <c r="EFE668" s="413"/>
      <c r="EFF668" s="412"/>
      <c r="EFG668" s="412"/>
      <c r="EFH668" s="412"/>
      <c r="EFI668" s="412"/>
      <c r="EFJ668" s="412"/>
      <c r="EFK668" s="412"/>
      <c r="EFL668" s="412"/>
      <c r="EFM668" s="412"/>
      <c r="EFN668" s="412"/>
      <c r="EFO668" s="412"/>
      <c r="EFP668" s="412"/>
      <c r="EFQ668" s="412"/>
      <c r="EFR668" s="412"/>
      <c r="EFS668" s="412"/>
      <c r="EFT668" s="412"/>
      <c r="EFU668" s="412"/>
      <c r="EFV668" s="412"/>
      <c r="EFW668" s="412"/>
      <c r="EFX668" s="412"/>
      <c r="EFY668" s="412"/>
      <c r="EFZ668" s="412"/>
      <c r="EGA668" s="412"/>
      <c r="EGB668" s="412"/>
      <c r="EGC668" s="412"/>
      <c r="EGD668" s="412"/>
      <c r="EGE668" s="412"/>
      <c r="EGF668" s="412"/>
      <c r="EGG668" s="412"/>
      <c r="EGH668" s="412"/>
      <c r="EGI668" s="412"/>
      <c r="EGJ668" s="412"/>
      <c r="EGK668" s="412"/>
      <c r="EGL668" s="412"/>
      <c r="EGM668" s="412"/>
      <c r="EGN668" s="412"/>
      <c r="EGO668" s="412"/>
      <c r="EGP668" s="412"/>
      <c r="EGQ668" s="412"/>
      <c r="EGR668" s="412"/>
      <c r="EGS668" s="412"/>
      <c r="EGT668" s="412"/>
      <c r="EGU668" s="412"/>
      <c r="EGV668" s="412"/>
      <c r="EGW668" s="412"/>
      <c r="EGX668" s="413"/>
      <c r="EGY668" s="413"/>
      <c r="EGZ668" s="413"/>
      <c r="EHA668" s="413"/>
      <c r="EHB668" s="413"/>
      <c r="EHC668" s="413"/>
      <c r="EHD668" s="413"/>
      <c r="EHE668" s="413"/>
      <c r="EHF668" s="413"/>
      <c r="EHG668" s="413"/>
      <c r="EHH668" s="413"/>
      <c r="EHI668" s="413"/>
      <c r="EHJ668" s="413"/>
      <c r="EHK668" s="413"/>
      <c r="EHL668" s="413"/>
      <c r="EHM668" s="413"/>
      <c r="EHN668" s="413"/>
      <c r="EHO668" s="413"/>
      <c r="EHP668" s="413"/>
      <c r="EHQ668" s="413"/>
      <c r="EHR668" s="413"/>
      <c r="EHS668" s="413"/>
      <c r="EHT668" s="413"/>
      <c r="EHU668" s="413"/>
      <c r="EHV668" s="414"/>
      <c r="EHW668" s="414"/>
      <c r="EHX668" s="414"/>
      <c r="EHY668" s="414"/>
      <c r="EHZ668" s="414"/>
      <c r="EIA668" s="413"/>
      <c r="EIB668" s="413"/>
      <c r="EIC668" s="414"/>
      <c r="EID668" s="414"/>
      <c r="EIE668" s="413"/>
      <c r="EIF668" s="413"/>
      <c r="EIG668" s="414"/>
      <c r="EIH668" s="414"/>
      <c r="EII668" s="413"/>
      <c r="EIJ668" s="413"/>
      <c r="EIK668" s="413"/>
      <c r="EIL668" s="413"/>
      <c r="EIM668" s="413"/>
      <c r="EIN668" s="413"/>
      <c r="EIO668" s="413"/>
      <c r="EIP668" s="414"/>
      <c r="EIQ668" s="414"/>
      <c r="EIR668" s="413"/>
      <c r="EIS668" s="413"/>
      <c r="EIT668" s="414"/>
      <c r="EIU668" s="414"/>
      <c r="EIV668" s="413"/>
      <c r="EIW668" s="413"/>
      <c r="EIX668" s="413"/>
      <c r="EIY668" s="413"/>
      <c r="EIZ668" s="413"/>
      <c r="EJA668" s="407"/>
      <c r="EJB668" s="439"/>
      <c r="EJC668" s="413"/>
      <c r="EJD668" s="413"/>
      <c r="EJE668" s="413"/>
      <c r="EJF668" s="413"/>
      <c r="EJG668" s="413"/>
      <c r="EJH668" s="413"/>
      <c r="EJI668" s="413"/>
      <c r="EJJ668" s="412"/>
      <c r="EJK668" s="412"/>
      <c r="EJL668" s="412"/>
      <c r="EJM668" s="412"/>
      <c r="EJN668" s="412"/>
      <c r="EJO668" s="412"/>
      <c r="EJP668" s="412"/>
      <c r="EJQ668" s="412"/>
      <c r="EJR668" s="412"/>
      <c r="EJS668" s="412"/>
      <c r="EJT668" s="412"/>
      <c r="EJU668" s="412"/>
      <c r="EJV668" s="412"/>
      <c r="EJW668" s="412"/>
      <c r="EJX668" s="412"/>
      <c r="EJY668" s="412"/>
      <c r="EJZ668" s="412"/>
      <c r="EKA668" s="412"/>
      <c r="EKB668" s="412"/>
      <c r="EKC668" s="412"/>
      <c r="EKD668" s="412"/>
      <c r="EKE668" s="412"/>
      <c r="EKF668" s="412"/>
      <c r="EKG668" s="412"/>
      <c r="EKH668" s="412"/>
      <c r="EKI668" s="412"/>
      <c r="EKJ668" s="412"/>
      <c r="EKK668" s="412"/>
      <c r="EKL668" s="412"/>
      <c r="EKM668" s="412"/>
      <c r="EKN668" s="412"/>
      <c r="EKO668" s="412"/>
      <c r="EKP668" s="412"/>
      <c r="EKQ668" s="412"/>
      <c r="EKR668" s="412"/>
      <c r="EKS668" s="412"/>
      <c r="EKT668" s="412"/>
      <c r="EKU668" s="412"/>
      <c r="EKV668" s="412"/>
      <c r="EKW668" s="412"/>
      <c r="EKX668" s="412"/>
      <c r="EKY668" s="412"/>
      <c r="EKZ668" s="412"/>
      <c r="ELA668" s="412"/>
      <c r="ELB668" s="413"/>
      <c r="ELC668" s="413"/>
      <c r="ELD668" s="413"/>
      <c r="ELE668" s="413"/>
      <c r="ELF668" s="413"/>
      <c r="ELG668" s="413"/>
      <c r="ELH668" s="413"/>
      <c r="ELI668" s="413"/>
      <c r="ELJ668" s="413"/>
      <c r="ELK668" s="413"/>
      <c r="ELL668" s="413"/>
      <c r="ELM668" s="413"/>
      <c r="ELN668" s="413"/>
      <c r="ELO668" s="413"/>
      <c r="ELP668" s="413"/>
      <c r="ELQ668" s="413"/>
      <c r="ELR668" s="413"/>
      <c r="ELS668" s="413"/>
      <c r="ELT668" s="413"/>
      <c r="ELU668" s="413"/>
      <c r="ELV668" s="413"/>
      <c r="ELW668" s="413"/>
      <c r="ELX668" s="413"/>
      <c r="ELY668" s="413"/>
      <c r="ELZ668" s="414"/>
      <c r="EMA668" s="414"/>
      <c r="EMB668" s="414"/>
      <c r="EMC668" s="414"/>
      <c r="EMD668" s="414"/>
      <c r="EME668" s="413"/>
      <c r="EMF668" s="413"/>
      <c r="EMG668" s="414"/>
      <c r="EMH668" s="414"/>
      <c r="EMI668" s="413"/>
      <c r="EMJ668" s="413"/>
      <c r="EMK668" s="414"/>
      <c r="EML668" s="414"/>
      <c r="EMM668" s="413"/>
      <c r="EMN668" s="413"/>
      <c r="EMO668" s="413"/>
      <c r="EMP668" s="413"/>
      <c r="EMQ668" s="413"/>
      <c r="EMR668" s="413"/>
      <c r="EMS668" s="413"/>
      <c r="EMT668" s="414"/>
      <c r="EMU668" s="414"/>
      <c r="EMV668" s="413"/>
      <c r="EMW668" s="413"/>
      <c r="EMX668" s="414"/>
      <c r="EMY668" s="414"/>
      <c r="EMZ668" s="413"/>
      <c r="ENA668" s="413"/>
      <c r="ENB668" s="413"/>
      <c r="ENC668" s="413"/>
      <c r="END668" s="413"/>
      <c r="ENE668" s="407"/>
      <c r="ENF668" s="439"/>
      <c r="ENG668" s="413"/>
      <c r="ENH668" s="413"/>
      <c r="ENI668" s="413"/>
      <c r="ENJ668" s="413"/>
      <c r="ENK668" s="413"/>
      <c r="ENL668" s="413"/>
      <c r="ENM668" s="413"/>
      <c r="ENN668" s="412"/>
      <c r="ENO668" s="412"/>
      <c r="ENP668" s="412"/>
      <c r="ENQ668" s="412"/>
      <c r="ENR668" s="412"/>
      <c r="ENS668" s="412"/>
      <c r="ENT668" s="412"/>
      <c r="ENU668" s="412"/>
      <c r="ENV668" s="412"/>
      <c r="ENW668" s="412"/>
      <c r="ENX668" s="412"/>
      <c r="ENY668" s="412"/>
      <c r="ENZ668" s="412"/>
      <c r="EOA668" s="412"/>
      <c r="EOB668" s="412"/>
      <c r="EOC668" s="412"/>
      <c r="EOD668" s="412"/>
      <c r="EOE668" s="412"/>
      <c r="EOF668" s="412"/>
      <c r="EOG668" s="412"/>
      <c r="EOH668" s="412"/>
      <c r="EOI668" s="412"/>
      <c r="EOJ668" s="412"/>
      <c r="EOK668" s="412"/>
      <c r="EOL668" s="412"/>
      <c r="EOM668" s="412"/>
      <c r="EON668" s="412"/>
      <c r="EOO668" s="412"/>
      <c r="EOP668" s="412"/>
      <c r="EOQ668" s="412"/>
      <c r="EOR668" s="412"/>
      <c r="EOS668" s="412"/>
      <c r="EOT668" s="412"/>
      <c r="EOU668" s="412"/>
      <c r="EOV668" s="412"/>
      <c r="EOW668" s="412"/>
      <c r="EOX668" s="412"/>
      <c r="EOY668" s="412"/>
      <c r="EOZ668" s="412"/>
      <c r="EPA668" s="412"/>
      <c r="EPB668" s="412"/>
      <c r="EPC668" s="412"/>
      <c r="EPD668" s="412"/>
      <c r="EPE668" s="412"/>
      <c r="EPF668" s="413"/>
      <c r="EPG668" s="413"/>
      <c r="EPH668" s="413"/>
      <c r="EPI668" s="413"/>
      <c r="EPJ668" s="413"/>
      <c r="EPK668" s="413"/>
      <c r="EPL668" s="413"/>
      <c r="EPM668" s="413"/>
      <c r="EPN668" s="413"/>
      <c r="EPO668" s="413"/>
      <c r="EPP668" s="413"/>
      <c r="EPQ668" s="413"/>
      <c r="EPR668" s="413"/>
      <c r="EPS668" s="413"/>
      <c r="EPT668" s="413"/>
      <c r="EPU668" s="413"/>
      <c r="EPV668" s="413"/>
      <c r="EPW668" s="413"/>
      <c r="EPX668" s="413"/>
      <c r="EPY668" s="413"/>
      <c r="EPZ668" s="413"/>
      <c r="EQA668" s="413"/>
      <c r="EQB668" s="413"/>
      <c r="EQC668" s="413"/>
      <c r="EQD668" s="414"/>
      <c r="EQE668" s="414"/>
      <c r="EQF668" s="414"/>
      <c r="EQG668" s="414"/>
      <c r="EQH668" s="414"/>
      <c r="EQI668" s="413"/>
      <c r="EQJ668" s="413"/>
      <c r="EQK668" s="414"/>
      <c r="EQL668" s="414"/>
      <c r="EQM668" s="413"/>
      <c r="EQN668" s="413"/>
      <c r="EQO668" s="414"/>
      <c r="EQP668" s="414"/>
      <c r="EQQ668" s="413"/>
      <c r="EQR668" s="413"/>
      <c r="EQS668" s="413"/>
      <c r="EQT668" s="413"/>
      <c r="EQU668" s="413"/>
      <c r="EQV668" s="413"/>
      <c r="EQW668" s="413"/>
      <c r="EQX668" s="414"/>
      <c r="EQY668" s="414"/>
      <c r="EQZ668" s="413"/>
      <c r="ERA668" s="413"/>
      <c r="ERB668" s="414"/>
      <c r="ERC668" s="414"/>
      <c r="ERD668" s="413"/>
      <c r="ERE668" s="413"/>
      <c r="ERF668" s="413"/>
      <c r="ERG668" s="413"/>
      <c r="ERH668" s="413"/>
      <c r="ERI668" s="407"/>
      <c r="ERJ668" s="439"/>
      <c r="ERK668" s="413"/>
      <c r="ERL668" s="413"/>
      <c r="ERM668" s="413"/>
      <c r="ERN668" s="413"/>
      <c r="ERO668" s="413"/>
      <c r="ERP668" s="413"/>
      <c r="ERQ668" s="413"/>
      <c r="ERR668" s="412"/>
      <c r="ERS668" s="412"/>
      <c r="ERT668" s="412"/>
      <c r="ERU668" s="412"/>
      <c r="ERV668" s="412"/>
      <c r="ERW668" s="412"/>
      <c r="ERX668" s="412"/>
      <c r="ERY668" s="412"/>
      <c r="ERZ668" s="412"/>
      <c r="ESA668" s="412"/>
      <c r="ESB668" s="412"/>
      <c r="ESC668" s="412"/>
      <c r="ESD668" s="412"/>
      <c r="ESE668" s="412"/>
      <c r="ESF668" s="412"/>
      <c r="ESG668" s="412"/>
      <c r="ESH668" s="412"/>
      <c r="ESI668" s="412"/>
      <c r="ESJ668" s="412"/>
      <c r="ESK668" s="412"/>
      <c r="ESL668" s="412"/>
      <c r="ESM668" s="412"/>
      <c r="ESN668" s="412"/>
      <c r="ESO668" s="412"/>
      <c r="ESP668" s="412"/>
      <c r="ESQ668" s="412"/>
      <c r="ESR668" s="412"/>
      <c r="ESS668" s="412"/>
      <c r="EST668" s="412"/>
      <c r="ESU668" s="412"/>
      <c r="ESV668" s="412"/>
      <c r="ESW668" s="412"/>
      <c r="ESX668" s="412"/>
      <c r="ESY668" s="412"/>
      <c r="ESZ668" s="412"/>
      <c r="ETA668" s="412"/>
      <c r="ETB668" s="412"/>
      <c r="ETC668" s="412"/>
      <c r="ETD668" s="412"/>
      <c r="ETE668" s="412"/>
      <c r="ETF668" s="412"/>
      <c r="ETG668" s="412"/>
      <c r="ETH668" s="412"/>
      <c r="ETI668" s="412"/>
      <c r="ETJ668" s="413"/>
      <c r="ETK668" s="413"/>
      <c r="ETL668" s="413"/>
      <c r="ETM668" s="413"/>
      <c r="ETN668" s="413"/>
      <c r="ETO668" s="413"/>
      <c r="ETP668" s="413"/>
      <c r="ETQ668" s="413"/>
      <c r="ETR668" s="413"/>
      <c r="ETS668" s="413"/>
      <c r="ETT668" s="413"/>
      <c r="ETU668" s="413"/>
      <c r="ETV668" s="413"/>
      <c r="ETW668" s="413"/>
      <c r="ETX668" s="413"/>
      <c r="ETY668" s="413"/>
      <c r="ETZ668" s="413"/>
      <c r="EUA668" s="413"/>
      <c r="EUB668" s="413"/>
      <c r="EUC668" s="413"/>
      <c r="EUD668" s="413"/>
      <c r="EUE668" s="413"/>
      <c r="EUF668" s="413"/>
      <c r="EUG668" s="413"/>
      <c r="EUH668" s="414"/>
      <c r="EUI668" s="414"/>
      <c r="EUJ668" s="414"/>
      <c r="EUK668" s="414"/>
      <c r="EUL668" s="414"/>
      <c r="EUM668" s="413"/>
      <c r="EUN668" s="413"/>
      <c r="EUO668" s="414"/>
      <c r="EUP668" s="414"/>
      <c r="EUQ668" s="413"/>
      <c r="EUR668" s="413"/>
      <c r="EUS668" s="414"/>
      <c r="EUT668" s="414"/>
      <c r="EUU668" s="413"/>
      <c r="EUV668" s="413"/>
      <c r="EUW668" s="413"/>
      <c r="EUX668" s="413"/>
      <c r="EUY668" s="413"/>
      <c r="EUZ668" s="413"/>
      <c r="EVA668" s="413"/>
      <c r="EVB668" s="414"/>
      <c r="EVC668" s="414"/>
      <c r="EVD668" s="413"/>
      <c r="EVE668" s="413"/>
      <c r="EVF668" s="414"/>
      <c r="EVG668" s="414"/>
      <c r="EVH668" s="413"/>
      <c r="EVI668" s="413"/>
      <c r="EVJ668" s="413"/>
      <c r="EVK668" s="413"/>
      <c r="EVL668" s="413"/>
      <c r="EVM668" s="407"/>
      <c r="EVN668" s="439"/>
      <c r="EVO668" s="413"/>
      <c r="EVP668" s="413"/>
      <c r="EVQ668" s="413"/>
      <c r="EVR668" s="413"/>
      <c r="EVS668" s="413"/>
      <c r="EVT668" s="413"/>
      <c r="EVU668" s="413"/>
      <c r="EVV668" s="412"/>
      <c r="EVW668" s="412"/>
      <c r="EVX668" s="412"/>
      <c r="EVY668" s="412"/>
      <c r="EVZ668" s="412"/>
      <c r="EWA668" s="412"/>
      <c r="EWB668" s="412"/>
      <c r="EWC668" s="412"/>
      <c r="EWD668" s="412"/>
      <c r="EWE668" s="412"/>
      <c r="EWF668" s="412"/>
      <c r="EWG668" s="412"/>
      <c r="EWH668" s="412"/>
      <c r="EWI668" s="412"/>
      <c r="EWJ668" s="412"/>
      <c r="EWK668" s="412"/>
      <c r="EWL668" s="412"/>
      <c r="EWM668" s="412"/>
      <c r="EWN668" s="412"/>
      <c r="EWO668" s="412"/>
      <c r="EWP668" s="412"/>
      <c r="EWQ668" s="412"/>
      <c r="EWR668" s="412"/>
      <c r="EWS668" s="412"/>
      <c r="EWT668" s="412"/>
      <c r="EWU668" s="412"/>
      <c r="EWV668" s="412"/>
      <c r="EWW668" s="412"/>
      <c r="EWX668" s="412"/>
      <c r="EWY668" s="412"/>
      <c r="EWZ668" s="412"/>
      <c r="EXA668" s="412"/>
      <c r="EXB668" s="412"/>
      <c r="EXC668" s="412"/>
      <c r="EXD668" s="412"/>
      <c r="EXE668" s="412"/>
      <c r="EXF668" s="412"/>
      <c r="EXG668" s="412"/>
      <c r="EXH668" s="412"/>
      <c r="EXI668" s="412"/>
      <c r="EXJ668" s="412"/>
      <c r="EXK668" s="412"/>
      <c r="EXL668" s="412"/>
      <c r="EXM668" s="412"/>
      <c r="EXN668" s="413"/>
      <c r="EXO668" s="413"/>
      <c r="EXP668" s="413"/>
      <c r="EXQ668" s="413"/>
      <c r="EXR668" s="413"/>
      <c r="EXS668" s="413"/>
      <c r="EXT668" s="413"/>
      <c r="EXU668" s="413"/>
      <c r="EXV668" s="413"/>
      <c r="EXW668" s="413"/>
      <c r="EXX668" s="413"/>
      <c r="EXY668" s="413"/>
      <c r="EXZ668" s="413"/>
      <c r="EYA668" s="413"/>
      <c r="EYB668" s="413"/>
      <c r="EYC668" s="413"/>
      <c r="EYD668" s="413"/>
      <c r="EYE668" s="413"/>
      <c r="EYF668" s="413"/>
      <c r="EYG668" s="413"/>
      <c r="EYH668" s="413"/>
      <c r="EYI668" s="413"/>
      <c r="EYJ668" s="413"/>
      <c r="EYK668" s="413"/>
      <c r="EYL668" s="414"/>
      <c r="EYM668" s="414"/>
      <c r="EYN668" s="414"/>
      <c r="EYO668" s="414"/>
      <c r="EYP668" s="414"/>
      <c r="EYQ668" s="413"/>
      <c r="EYR668" s="413"/>
      <c r="EYS668" s="414"/>
      <c r="EYT668" s="414"/>
      <c r="EYU668" s="413"/>
      <c r="EYV668" s="413"/>
      <c r="EYW668" s="414"/>
      <c r="EYX668" s="414"/>
      <c r="EYY668" s="413"/>
      <c r="EYZ668" s="413"/>
      <c r="EZA668" s="413"/>
      <c r="EZB668" s="413"/>
      <c r="EZC668" s="413"/>
      <c r="EZD668" s="413"/>
      <c r="EZE668" s="413"/>
      <c r="EZF668" s="414"/>
      <c r="EZG668" s="414"/>
      <c r="EZH668" s="413"/>
      <c r="EZI668" s="413"/>
      <c r="EZJ668" s="414"/>
      <c r="EZK668" s="414"/>
      <c r="EZL668" s="413"/>
      <c r="EZM668" s="413"/>
      <c r="EZN668" s="413"/>
      <c r="EZO668" s="413"/>
      <c r="EZP668" s="413"/>
      <c r="EZQ668" s="407"/>
      <c r="EZR668" s="439"/>
      <c r="EZS668" s="413"/>
      <c r="EZT668" s="413"/>
      <c r="EZU668" s="413"/>
      <c r="EZV668" s="413"/>
      <c r="EZW668" s="413"/>
      <c r="EZX668" s="413"/>
      <c r="EZY668" s="413"/>
      <c r="EZZ668" s="412"/>
      <c r="FAA668" s="412"/>
      <c r="FAB668" s="412"/>
      <c r="FAC668" s="412"/>
      <c r="FAD668" s="412"/>
      <c r="FAE668" s="412"/>
      <c r="FAF668" s="412"/>
      <c r="FAG668" s="412"/>
      <c r="FAH668" s="412"/>
      <c r="FAI668" s="412"/>
      <c r="FAJ668" s="412"/>
      <c r="FAK668" s="412"/>
      <c r="FAL668" s="412"/>
      <c r="FAM668" s="412"/>
      <c r="FAN668" s="412"/>
      <c r="FAO668" s="412"/>
      <c r="FAP668" s="412"/>
      <c r="FAQ668" s="412"/>
      <c r="FAR668" s="412"/>
      <c r="FAS668" s="412"/>
      <c r="FAT668" s="412"/>
      <c r="FAU668" s="412"/>
      <c r="FAV668" s="412"/>
      <c r="FAW668" s="412"/>
      <c r="FAX668" s="412"/>
      <c r="FAY668" s="412"/>
      <c r="FAZ668" s="412"/>
      <c r="FBA668" s="412"/>
      <c r="FBB668" s="412"/>
      <c r="FBC668" s="412"/>
      <c r="FBD668" s="412"/>
      <c r="FBE668" s="412"/>
      <c r="FBF668" s="412"/>
      <c r="FBG668" s="412"/>
      <c r="FBH668" s="412"/>
      <c r="FBI668" s="412"/>
      <c r="FBJ668" s="412"/>
      <c r="FBK668" s="412"/>
      <c r="FBL668" s="412"/>
      <c r="FBM668" s="412"/>
      <c r="FBN668" s="412"/>
      <c r="FBO668" s="412"/>
      <c r="FBP668" s="412"/>
      <c r="FBQ668" s="412"/>
      <c r="FBR668" s="413"/>
      <c r="FBS668" s="413"/>
      <c r="FBT668" s="413"/>
      <c r="FBU668" s="413"/>
      <c r="FBV668" s="413"/>
      <c r="FBW668" s="413"/>
      <c r="FBX668" s="413"/>
      <c r="FBY668" s="413"/>
      <c r="FBZ668" s="413"/>
      <c r="FCA668" s="413"/>
      <c r="FCB668" s="413"/>
      <c r="FCC668" s="413"/>
      <c r="FCD668" s="413"/>
      <c r="FCE668" s="413"/>
      <c r="FCF668" s="413"/>
      <c r="FCG668" s="413"/>
      <c r="FCH668" s="413"/>
      <c r="FCI668" s="413"/>
      <c r="FCJ668" s="413"/>
      <c r="FCK668" s="413"/>
      <c r="FCL668" s="413"/>
      <c r="FCM668" s="413"/>
      <c r="FCN668" s="413"/>
      <c r="FCO668" s="413"/>
      <c r="FCP668" s="414"/>
      <c r="FCQ668" s="414"/>
      <c r="FCR668" s="414"/>
      <c r="FCS668" s="414"/>
      <c r="FCT668" s="414"/>
      <c r="FCU668" s="413"/>
      <c r="FCV668" s="413"/>
      <c r="FCW668" s="414"/>
      <c r="FCX668" s="414"/>
      <c r="FCY668" s="413"/>
      <c r="FCZ668" s="413"/>
      <c r="FDA668" s="414"/>
      <c r="FDB668" s="414"/>
      <c r="FDC668" s="413"/>
      <c r="FDD668" s="413"/>
      <c r="FDE668" s="413"/>
      <c r="FDF668" s="413"/>
      <c r="FDG668" s="413"/>
      <c r="FDH668" s="413"/>
      <c r="FDI668" s="413"/>
      <c r="FDJ668" s="414"/>
      <c r="FDK668" s="414"/>
      <c r="FDL668" s="413"/>
      <c r="FDM668" s="413"/>
      <c r="FDN668" s="414"/>
      <c r="FDO668" s="414"/>
      <c r="FDP668" s="413"/>
      <c r="FDQ668" s="413"/>
      <c r="FDR668" s="413"/>
      <c r="FDS668" s="413"/>
      <c r="FDT668" s="413"/>
      <c r="FDU668" s="407"/>
      <c r="FDV668" s="439"/>
      <c r="FDW668" s="413"/>
      <c r="FDX668" s="413"/>
      <c r="FDY668" s="413"/>
      <c r="FDZ668" s="413"/>
      <c r="FEA668" s="413"/>
      <c r="FEB668" s="413"/>
      <c r="FEC668" s="413"/>
      <c r="FED668" s="412"/>
      <c r="FEE668" s="412"/>
      <c r="FEF668" s="412"/>
      <c r="FEG668" s="412"/>
      <c r="FEH668" s="412"/>
      <c r="FEI668" s="412"/>
      <c r="FEJ668" s="412"/>
      <c r="FEK668" s="412"/>
      <c r="FEL668" s="412"/>
      <c r="FEM668" s="412"/>
      <c r="FEN668" s="412"/>
      <c r="FEO668" s="412"/>
      <c r="FEP668" s="412"/>
      <c r="FEQ668" s="412"/>
      <c r="FER668" s="412"/>
      <c r="FES668" s="412"/>
      <c r="FET668" s="412"/>
      <c r="FEU668" s="412"/>
      <c r="FEV668" s="412"/>
      <c r="FEW668" s="412"/>
      <c r="FEX668" s="412"/>
      <c r="FEY668" s="412"/>
      <c r="FEZ668" s="412"/>
      <c r="FFA668" s="412"/>
      <c r="FFB668" s="412"/>
      <c r="FFC668" s="412"/>
      <c r="FFD668" s="412"/>
      <c r="FFE668" s="412"/>
      <c r="FFF668" s="412"/>
      <c r="FFG668" s="412"/>
      <c r="FFH668" s="412"/>
      <c r="FFI668" s="412"/>
      <c r="FFJ668" s="412"/>
      <c r="FFK668" s="412"/>
      <c r="FFL668" s="412"/>
      <c r="FFM668" s="412"/>
      <c r="FFN668" s="412"/>
      <c r="FFO668" s="412"/>
      <c r="FFP668" s="412"/>
      <c r="FFQ668" s="412"/>
      <c r="FFR668" s="412"/>
      <c r="FFS668" s="412"/>
      <c r="FFT668" s="412"/>
      <c r="FFU668" s="412"/>
      <c r="FFV668" s="413"/>
      <c r="FFW668" s="413"/>
      <c r="FFX668" s="413"/>
      <c r="FFY668" s="413"/>
      <c r="FFZ668" s="413"/>
      <c r="FGA668" s="413"/>
      <c r="FGB668" s="413"/>
      <c r="FGC668" s="413"/>
      <c r="FGD668" s="413"/>
      <c r="FGE668" s="413"/>
      <c r="FGF668" s="413"/>
      <c r="FGG668" s="413"/>
      <c r="FGH668" s="413"/>
      <c r="FGI668" s="413"/>
      <c r="FGJ668" s="413"/>
      <c r="FGK668" s="413"/>
      <c r="FGL668" s="413"/>
      <c r="FGM668" s="413"/>
      <c r="FGN668" s="413"/>
      <c r="FGO668" s="413"/>
      <c r="FGP668" s="413"/>
      <c r="FGQ668" s="413"/>
      <c r="FGR668" s="413"/>
      <c r="FGS668" s="413"/>
      <c r="FGT668" s="414"/>
      <c r="FGU668" s="414"/>
      <c r="FGV668" s="414"/>
      <c r="FGW668" s="414"/>
      <c r="FGX668" s="414"/>
      <c r="FGY668" s="413"/>
      <c r="FGZ668" s="413"/>
      <c r="FHA668" s="414"/>
      <c r="FHB668" s="414"/>
      <c r="FHC668" s="413"/>
      <c r="FHD668" s="413"/>
      <c r="FHE668" s="414"/>
      <c r="FHF668" s="414"/>
      <c r="FHG668" s="413"/>
      <c r="FHH668" s="413"/>
      <c r="FHI668" s="413"/>
      <c r="FHJ668" s="413"/>
      <c r="FHK668" s="413"/>
      <c r="FHL668" s="413"/>
      <c r="FHM668" s="413"/>
      <c r="FHN668" s="414"/>
      <c r="FHO668" s="414"/>
      <c r="FHP668" s="413"/>
      <c r="FHQ668" s="413"/>
      <c r="FHR668" s="414"/>
      <c r="FHS668" s="414"/>
      <c r="FHT668" s="413"/>
      <c r="FHU668" s="413"/>
      <c r="FHV668" s="413"/>
      <c r="FHW668" s="413"/>
      <c r="FHX668" s="413"/>
      <c r="FHY668" s="407"/>
      <c r="FHZ668" s="439"/>
      <c r="FIA668" s="413"/>
      <c r="FIB668" s="413"/>
      <c r="FIC668" s="413"/>
      <c r="FID668" s="413"/>
      <c r="FIE668" s="413"/>
      <c r="FIF668" s="413"/>
      <c r="FIG668" s="413"/>
      <c r="FIH668" s="412"/>
      <c r="FII668" s="412"/>
      <c r="FIJ668" s="412"/>
      <c r="FIK668" s="412"/>
      <c r="FIL668" s="412"/>
      <c r="FIM668" s="412"/>
      <c r="FIN668" s="412"/>
      <c r="FIO668" s="412"/>
      <c r="FIP668" s="412"/>
      <c r="FIQ668" s="412"/>
      <c r="FIR668" s="412"/>
      <c r="FIS668" s="412"/>
      <c r="FIT668" s="412"/>
      <c r="FIU668" s="412"/>
      <c r="FIV668" s="412"/>
      <c r="FIW668" s="412"/>
      <c r="FIX668" s="412"/>
      <c r="FIY668" s="412"/>
      <c r="FIZ668" s="412"/>
      <c r="FJA668" s="412"/>
      <c r="FJB668" s="412"/>
      <c r="FJC668" s="412"/>
      <c r="FJD668" s="412"/>
      <c r="FJE668" s="412"/>
      <c r="FJF668" s="412"/>
      <c r="FJG668" s="412"/>
      <c r="FJH668" s="412"/>
      <c r="FJI668" s="412"/>
      <c r="FJJ668" s="412"/>
      <c r="FJK668" s="412"/>
      <c r="FJL668" s="412"/>
      <c r="FJM668" s="412"/>
      <c r="FJN668" s="412"/>
      <c r="FJO668" s="412"/>
      <c r="FJP668" s="412"/>
      <c r="FJQ668" s="412"/>
      <c r="FJR668" s="412"/>
      <c r="FJS668" s="412"/>
      <c r="FJT668" s="412"/>
      <c r="FJU668" s="412"/>
      <c r="FJV668" s="412"/>
      <c r="FJW668" s="412"/>
      <c r="FJX668" s="412"/>
      <c r="FJY668" s="412"/>
      <c r="FJZ668" s="413"/>
      <c r="FKA668" s="413"/>
      <c r="FKB668" s="413"/>
      <c r="FKC668" s="413"/>
      <c r="FKD668" s="413"/>
      <c r="FKE668" s="413"/>
      <c r="FKF668" s="413"/>
      <c r="FKG668" s="413"/>
      <c r="FKH668" s="413"/>
      <c r="FKI668" s="413"/>
      <c r="FKJ668" s="413"/>
      <c r="FKK668" s="413"/>
      <c r="FKL668" s="413"/>
      <c r="FKM668" s="413"/>
      <c r="FKN668" s="413"/>
      <c r="FKO668" s="413"/>
      <c r="FKP668" s="413"/>
      <c r="FKQ668" s="413"/>
      <c r="FKR668" s="413"/>
      <c r="FKS668" s="413"/>
      <c r="FKT668" s="413"/>
      <c r="FKU668" s="413"/>
      <c r="FKV668" s="413"/>
      <c r="FKW668" s="413"/>
      <c r="FKX668" s="414"/>
      <c r="FKY668" s="414"/>
      <c r="FKZ668" s="414"/>
      <c r="FLA668" s="414"/>
      <c r="FLB668" s="414"/>
      <c r="FLC668" s="413"/>
      <c r="FLD668" s="413"/>
      <c r="FLE668" s="414"/>
      <c r="FLF668" s="414"/>
      <c r="FLG668" s="413"/>
      <c r="FLH668" s="413"/>
      <c r="FLI668" s="414"/>
      <c r="FLJ668" s="414"/>
      <c r="FLK668" s="413"/>
      <c r="FLL668" s="413"/>
      <c r="FLM668" s="413"/>
      <c r="FLN668" s="413"/>
      <c r="FLO668" s="413"/>
      <c r="FLP668" s="413"/>
      <c r="FLQ668" s="413"/>
      <c r="FLR668" s="414"/>
      <c r="FLS668" s="414"/>
      <c r="FLT668" s="413"/>
      <c r="FLU668" s="413"/>
      <c r="FLV668" s="414"/>
      <c r="FLW668" s="414"/>
      <c r="FLX668" s="413"/>
      <c r="FLY668" s="413"/>
      <c r="FLZ668" s="413"/>
      <c r="FMA668" s="413"/>
      <c r="FMB668" s="413"/>
      <c r="FMC668" s="407"/>
      <c r="FMD668" s="439"/>
      <c r="FME668" s="413"/>
      <c r="FMF668" s="413"/>
      <c r="FMG668" s="413"/>
      <c r="FMH668" s="413"/>
      <c r="FMI668" s="413"/>
      <c r="FMJ668" s="413"/>
      <c r="FMK668" s="413"/>
      <c r="FML668" s="412"/>
      <c r="FMM668" s="412"/>
      <c r="FMN668" s="412"/>
      <c r="FMO668" s="412"/>
      <c r="FMP668" s="412"/>
      <c r="FMQ668" s="412"/>
      <c r="FMR668" s="412"/>
      <c r="FMS668" s="412"/>
      <c r="FMT668" s="412"/>
      <c r="FMU668" s="412"/>
      <c r="FMV668" s="412"/>
      <c r="FMW668" s="412"/>
      <c r="FMX668" s="412"/>
      <c r="FMY668" s="412"/>
      <c r="FMZ668" s="412"/>
      <c r="FNA668" s="412"/>
      <c r="FNB668" s="412"/>
      <c r="FNC668" s="412"/>
      <c r="FND668" s="412"/>
      <c r="FNE668" s="412"/>
      <c r="FNF668" s="412"/>
      <c r="FNG668" s="412"/>
      <c r="FNH668" s="412"/>
      <c r="FNI668" s="412"/>
      <c r="FNJ668" s="412"/>
      <c r="FNK668" s="412"/>
      <c r="FNL668" s="412"/>
      <c r="FNM668" s="412"/>
      <c r="FNN668" s="412"/>
      <c r="FNO668" s="412"/>
      <c r="FNP668" s="412"/>
      <c r="FNQ668" s="412"/>
      <c r="FNR668" s="412"/>
      <c r="FNS668" s="412"/>
      <c r="FNT668" s="412"/>
      <c r="FNU668" s="412"/>
      <c r="FNV668" s="412"/>
      <c r="FNW668" s="412"/>
      <c r="FNX668" s="412"/>
      <c r="FNY668" s="412"/>
      <c r="FNZ668" s="412"/>
      <c r="FOA668" s="412"/>
      <c r="FOB668" s="412"/>
      <c r="FOC668" s="412"/>
      <c r="FOD668" s="413"/>
      <c r="FOE668" s="413"/>
      <c r="FOF668" s="413"/>
      <c r="FOG668" s="413"/>
      <c r="FOH668" s="413"/>
      <c r="FOI668" s="413"/>
      <c r="FOJ668" s="413"/>
      <c r="FOK668" s="413"/>
      <c r="FOL668" s="413"/>
      <c r="FOM668" s="413"/>
      <c r="FON668" s="413"/>
      <c r="FOO668" s="413"/>
      <c r="FOP668" s="413"/>
      <c r="FOQ668" s="413"/>
      <c r="FOR668" s="413"/>
      <c r="FOS668" s="413"/>
      <c r="FOT668" s="413"/>
      <c r="FOU668" s="413"/>
      <c r="FOV668" s="413"/>
      <c r="FOW668" s="413"/>
      <c r="FOX668" s="413"/>
      <c r="FOY668" s="413"/>
      <c r="FOZ668" s="413"/>
      <c r="FPA668" s="413"/>
      <c r="FPB668" s="414"/>
      <c r="FPC668" s="414"/>
      <c r="FPD668" s="414"/>
      <c r="FPE668" s="414"/>
      <c r="FPF668" s="414"/>
      <c r="FPG668" s="413"/>
      <c r="FPH668" s="413"/>
      <c r="FPI668" s="414"/>
      <c r="FPJ668" s="414"/>
      <c r="FPK668" s="413"/>
      <c r="FPL668" s="413"/>
      <c r="FPM668" s="414"/>
      <c r="FPN668" s="414"/>
      <c r="FPO668" s="413"/>
      <c r="FPP668" s="413"/>
      <c r="FPQ668" s="413"/>
      <c r="FPR668" s="413"/>
      <c r="FPS668" s="413"/>
      <c r="FPT668" s="413"/>
      <c r="FPU668" s="413"/>
      <c r="FPV668" s="414"/>
      <c r="FPW668" s="414"/>
      <c r="FPX668" s="413"/>
      <c r="FPY668" s="413"/>
      <c r="FPZ668" s="414"/>
      <c r="FQA668" s="414"/>
      <c r="FQB668" s="413"/>
      <c r="FQC668" s="413"/>
      <c r="FQD668" s="413"/>
      <c r="FQE668" s="413"/>
      <c r="FQF668" s="413"/>
      <c r="FQG668" s="407"/>
      <c r="FQH668" s="439"/>
      <c r="FQI668" s="413"/>
      <c r="FQJ668" s="413"/>
      <c r="FQK668" s="413"/>
      <c r="FQL668" s="413"/>
      <c r="FQM668" s="413"/>
      <c r="FQN668" s="413"/>
      <c r="FQO668" s="413"/>
      <c r="FQP668" s="412"/>
      <c r="FQQ668" s="412"/>
      <c r="FQR668" s="412"/>
      <c r="FQS668" s="412"/>
      <c r="FQT668" s="412"/>
      <c r="FQU668" s="412"/>
      <c r="FQV668" s="412"/>
      <c r="FQW668" s="412"/>
      <c r="FQX668" s="412"/>
      <c r="FQY668" s="412"/>
      <c r="FQZ668" s="412"/>
      <c r="FRA668" s="412"/>
      <c r="FRB668" s="412"/>
      <c r="FRC668" s="412"/>
      <c r="FRD668" s="412"/>
      <c r="FRE668" s="412"/>
      <c r="FRF668" s="412"/>
      <c r="FRG668" s="412"/>
      <c r="FRH668" s="412"/>
      <c r="FRI668" s="412"/>
      <c r="FRJ668" s="412"/>
      <c r="FRK668" s="412"/>
      <c r="FRL668" s="412"/>
      <c r="FRM668" s="412"/>
      <c r="FRN668" s="412"/>
      <c r="FRO668" s="412"/>
      <c r="FRP668" s="412"/>
      <c r="FRQ668" s="412"/>
      <c r="FRR668" s="412"/>
      <c r="FRS668" s="412"/>
      <c r="FRT668" s="412"/>
      <c r="FRU668" s="412"/>
      <c r="FRV668" s="412"/>
      <c r="FRW668" s="412"/>
      <c r="FRX668" s="412"/>
      <c r="FRY668" s="412"/>
      <c r="FRZ668" s="412"/>
      <c r="FSA668" s="412"/>
      <c r="FSB668" s="412"/>
      <c r="FSC668" s="412"/>
      <c r="FSD668" s="412"/>
      <c r="FSE668" s="412"/>
      <c r="FSF668" s="412"/>
      <c r="FSG668" s="412"/>
      <c r="FSH668" s="413"/>
      <c r="FSI668" s="413"/>
      <c r="FSJ668" s="413"/>
      <c r="FSK668" s="413"/>
      <c r="FSL668" s="413"/>
      <c r="FSM668" s="413"/>
      <c r="FSN668" s="413"/>
      <c r="FSO668" s="413"/>
      <c r="FSP668" s="413"/>
      <c r="FSQ668" s="413"/>
      <c r="FSR668" s="413"/>
      <c r="FSS668" s="413"/>
      <c r="FST668" s="413"/>
      <c r="FSU668" s="413"/>
      <c r="FSV668" s="413"/>
      <c r="FSW668" s="413"/>
      <c r="FSX668" s="413"/>
      <c r="FSY668" s="413"/>
      <c r="FSZ668" s="413"/>
      <c r="FTA668" s="413"/>
      <c r="FTB668" s="413"/>
      <c r="FTC668" s="413"/>
      <c r="FTD668" s="413"/>
      <c r="FTE668" s="413"/>
      <c r="FTF668" s="414"/>
      <c r="FTG668" s="414"/>
      <c r="FTH668" s="414"/>
      <c r="FTI668" s="414"/>
      <c r="FTJ668" s="414"/>
      <c r="FTK668" s="413"/>
      <c r="FTL668" s="413"/>
      <c r="FTM668" s="414"/>
      <c r="FTN668" s="414"/>
      <c r="FTO668" s="413"/>
      <c r="FTP668" s="413"/>
      <c r="FTQ668" s="414"/>
      <c r="FTR668" s="414"/>
      <c r="FTS668" s="413"/>
      <c r="FTT668" s="413"/>
      <c r="FTU668" s="413"/>
      <c r="FTV668" s="413"/>
      <c r="FTW668" s="413"/>
      <c r="FTX668" s="413"/>
      <c r="FTY668" s="413"/>
      <c r="FTZ668" s="414"/>
      <c r="FUA668" s="414"/>
      <c r="FUB668" s="413"/>
      <c r="FUC668" s="413"/>
      <c r="FUD668" s="414"/>
      <c r="FUE668" s="414"/>
      <c r="FUF668" s="413"/>
      <c r="FUG668" s="413"/>
      <c r="FUH668" s="413"/>
      <c r="FUI668" s="413"/>
      <c r="FUJ668" s="413"/>
      <c r="FUK668" s="407"/>
      <c r="FUL668" s="439"/>
      <c r="FUM668" s="413"/>
      <c r="FUN668" s="413"/>
      <c r="FUO668" s="413"/>
      <c r="FUP668" s="413"/>
      <c r="FUQ668" s="413"/>
      <c r="FUR668" s="413"/>
      <c r="FUS668" s="413"/>
      <c r="FUT668" s="412"/>
      <c r="FUU668" s="412"/>
      <c r="FUV668" s="412"/>
      <c r="FUW668" s="412"/>
      <c r="FUX668" s="412"/>
      <c r="FUY668" s="412"/>
      <c r="FUZ668" s="412"/>
      <c r="FVA668" s="412"/>
      <c r="FVB668" s="412"/>
      <c r="FVC668" s="412"/>
      <c r="FVD668" s="412"/>
      <c r="FVE668" s="412"/>
      <c r="FVF668" s="412"/>
      <c r="FVG668" s="412"/>
      <c r="FVH668" s="412"/>
      <c r="FVI668" s="412"/>
      <c r="FVJ668" s="412"/>
      <c r="FVK668" s="412"/>
      <c r="FVL668" s="412"/>
      <c r="FVM668" s="412"/>
      <c r="FVN668" s="412"/>
      <c r="FVO668" s="412"/>
      <c r="FVP668" s="412"/>
      <c r="FVQ668" s="412"/>
      <c r="FVR668" s="412"/>
      <c r="FVS668" s="412"/>
      <c r="FVT668" s="412"/>
      <c r="FVU668" s="412"/>
      <c r="FVV668" s="412"/>
      <c r="FVW668" s="412"/>
      <c r="FVX668" s="412"/>
      <c r="FVY668" s="412"/>
      <c r="FVZ668" s="412"/>
      <c r="FWA668" s="412"/>
      <c r="FWB668" s="412"/>
      <c r="FWC668" s="412"/>
      <c r="FWD668" s="412"/>
      <c r="FWE668" s="412"/>
      <c r="FWF668" s="412"/>
      <c r="FWG668" s="412"/>
      <c r="FWH668" s="412"/>
      <c r="FWI668" s="412"/>
      <c r="FWJ668" s="412"/>
      <c r="FWK668" s="412"/>
      <c r="FWL668" s="413"/>
      <c r="FWM668" s="413"/>
      <c r="FWN668" s="413"/>
      <c r="FWO668" s="413"/>
      <c r="FWP668" s="413"/>
      <c r="FWQ668" s="413"/>
      <c r="FWR668" s="413"/>
      <c r="FWS668" s="413"/>
      <c r="FWT668" s="413"/>
      <c r="FWU668" s="413"/>
      <c r="FWV668" s="413"/>
      <c r="FWW668" s="413"/>
      <c r="FWX668" s="413"/>
      <c r="FWY668" s="413"/>
      <c r="FWZ668" s="413"/>
      <c r="FXA668" s="413"/>
      <c r="FXB668" s="413"/>
      <c r="FXC668" s="413"/>
      <c r="FXD668" s="413"/>
      <c r="FXE668" s="413"/>
      <c r="FXF668" s="413"/>
      <c r="FXG668" s="413"/>
      <c r="FXH668" s="413"/>
      <c r="FXI668" s="413"/>
      <c r="FXJ668" s="414"/>
      <c r="FXK668" s="414"/>
      <c r="FXL668" s="414"/>
      <c r="FXM668" s="414"/>
      <c r="FXN668" s="414"/>
      <c r="FXO668" s="413"/>
      <c r="FXP668" s="413"/>
      <c r="FXQ668" s="414"/>
      <c r="FXR668" s="414"/>
      <c r="FXS668" s="413"/>
      <c r="FXT668" s="413"/>
      <c r="FXU668" s="414"/>
      <c r="FXV668" s="414"/>
      <c r="FXW668" s="413"/>
      <c r="FXX668" s="413"/>
      <c r="FXY668" s="413"/>
      <c r="FXZ668" s="413"/>
      <c r="FYA668" s="413"/>
      <c r="FYB668" s="413"/>
      <c r="FYC668" s="413"/>
      <c r="FYD668" s="414"/>
      <c r="FYE668" s="414"/>
      <c r="FYF668" s="413"/>
      <c r="FYG668" s="413"/>
      <c r="FYH668" s="414"/>
      <c r="FYI668" s="414"/>
      <c r="FYJ668" s="413"/>
      <c r="FYK668" s="413"/>
      <c r="FYL668" s="413"/>
      <c r="FYM668" s="413"/>
      <c r="FYN668" s="413"/>
      <c r="FYO668" s="407"/>
      <c r="FYP668" s="439"/>
      <c r="FYQ668" s="413"/>
      <c r="FYR668" s="413"/>
      <c r="FYS668" s="413"/>
      <c r="FYT668" s="413"/>
      <c r="FYU668" s="413"/>
      <c r="FYV668" s="413"/>
      <c r="FYW668" s="413"/>
      <c r="FYX668" s="412"/>
      <c r="FYY668" s="412"/>
      <c r="FYZ668" s="412"/>
      <c r="FZA668" s="412"/>
      <c r="FZB668" s="412"/>
      <c r="FZC668" s="412"/>
      <c r="FZD668" s="412"/>
      <c r="FZE668" s="412"/>
      <c r="FZF668" s="412"/>
      <c r="FZG668" s="412"/>
      <c r="FZH668" s="412"/>
      <c r="FZI668" s="412"/>
      <c r="FZJ668" s="412"/>
      <c r="FZK668" s="412"/>
      <c r="FZL668" s="412"/>
      <c r="FZM668" s="412"/>
      <c r="FZN668" s="412"/>
      <c r="FZO668" s="412"/>
      <c r="FZP668" s="412"/>
      <c r="FZQ668" s="412"/>
      <c r="FZR668" s="412"/>
      <c r="FZS668" s="412"/>
      <c r="FZT668" s="412"/>
      <c r="FZU668" s="412"/>
      <c r="FZV668" s="412"/>
      <c r="FZW668" s="412"/>
      <c r="FZX668" s="412"/>
      <c r="FZY668" s="412"/>
      <c r="FZZ668" s="412"/>
      <c r="GAA668" s="412"/>
      <c r="GAB668" s="412"/>
      <c r="GAC668" s="412"/>
      <c r="GAD668" s="412"/>
      <c r="GAE668" s="412"/>
      <c r="GAF668" s="412"/>
      <c r="GAG668" s="412"/>
      <c r="GAH668" s="412"/>
      <c r="GAI668" s="412"/>
      <c r="GAJ668" s="412"/>
      <c r="GAK668" s="412"/>
      <c r="GAL668" s="412"/>
      <c r="GAM668" s="412"/>
      <c r="GAN668" s="412"/>
      <c r="GAO668" s="412"/>
      <c r="GAP668" s="413"/>
      <c r="GAQ668" s="413"/>
      <c r="GAR668" s="413"/>
      <c r="GAS668" s="413"/>
      <c r="GAT668" s="413"/>
      <c r="GAU668" s="413"/>
      <c r="GAV668" s="413"/>
      <c r="GAW668" s="413"/>
      <c r="GAX668" s="413"/>
      <c r="GAY668" s="413"/>
      <c r="GAZ668" s="413"/>
      <c r="GBA668" s="413"/>
      <c r="GBB668" s="413"/>
      <c r="GBC668" s="413"/>
      <c r="GBD668" s="413"/>
      <c r="GBE668" s="413"/>
      <c r="GBF668" s="413"/>
      <c r="GBG668" s="413"/>
      <c r="GBH668" s="413"/>
      <c r="GBI668" s="413"/>
      <c r="GBJ668" s="413"/>
      <c r="GBK668" s="413"/>
      <c r="GBL668" s="413"/>
      <c r="GBM668" s="413"/>
      <c r="GBN668" s="414"/>
      <c r="GBO668" s="414"/>
      <c r="GBP668" s="414"/>
      <c r="GBQ668" s="414"/>
      <c r="GBR668" s="414"/>
      <c r="GBS668" s="413"/>
      <c r="GBT668" s="413"/>
      <c r="GBU668" s="414"/>
      <c r="GBV668" s="414"/>
      <c r="GBW668" s="413"/>
      <c r="GBX668" s="413"/>
      <c r="GBY668" s="414"/>
      <c r="GBZ668" s="414"/>
      <c r="GCA668" s="413"/>
      <c r="GCB668" s="413"/>
      <c r="GCC668" s="413"/>
      <c r="GCD668" s="413"/>
      <c r="GCE668" s="413"/>
      <c r="GCF668" s="413"/>
      <c r="GCG668" s="413"/>
      <c r="GCH668" s="414"/>
      <c r="GCI668" s="414"/>
      <c r="GCJ668" s="413"/>
      <c r="GCK668" s="413"/>
      <c r="GCL668" s="414"/>
      <c r="GCM668" s="414"/>
      <c r="GCN668" s="413"/>
      <c r="GCO668" s="413"/>
      <c r="GCP668" s="413"/>
      <c r="GCQ668" s="413"/>
      <c r="GCR668" s="413"/>
      <c r="GCS668" s="407"/>
      <c r="GCT668" s="439"/>
      <c r="GCU668" s="413"/>
      <c r="GCV668" s="413"/>
      <c r="GCW668" s="413"/>
      <c r="GCX668" s="413"/>
      <c r="GCY668" s="413"/>
      <c r="GCZ668" s="413"/>
      <c r="GDA668" s="413"/>
      <c r="GDB668" s="412"/>
      <c r="GDC668" s="412"/>
      <c r="GDD668" s="412"/>
      <c r="GDE668" s="412"/>
      <c r="GDF668" s="412"/>
      <c r="GDG668" s="412"/>
      <c r="GDH668" s="412"/>
      <c r="GDI668" s="412"/>
      <c r="GDJ668" s="412"/>
      <c r="GDK668" s="412"/>
      <c r="GDL668" s="412"/>
      <c r="GDM668" s="412"/>
      <c r="GDN668" s="412"/>
      <c r="GDO668" s="412"/>
      <c r="GDP668" s="412"/>
      <c r="GDQ668" s="412"/>
      <c r="GDR668" s="412"/>
      <c r="GDS668" s="412"/>
      <c r="GDT668" s="412"/>
      <c r="GDU668" s="412"/>
      <c r="GDV668" s="412"/>
      <c r="GDW668" s="412"/>
      <c r="GDX668" s="412"/>
      <c r="GDY668" s="412"/>
      <c r="GDZ668" s="412"/>
      <c r="GEA668" s="412"/>
      <c r="GEB668" s="412"/>
      <c r="GEC668" s="412"/>
      <c r="GED668" s="412"/>
      <c r="GEE668" s="412"/>
      <c r="GEF668" s="412"/>
      <c r="GEG668" s="412"/>
      <c r="GEH668" s="412"/>
      <c r="GEI668" s="412"/>
      <c r="GEJ668" s="412"/>
      <c r="GEK668" s="412"/>
      <c r="GEL668" s="412"/>
      <c r="GEM668" s="412"/>
      <c r="GEN668" s="412"/>
      <c r="GEO668" s="412"/>
      <c r="GEP668" s="412"/>
      <c r="GEQ668" s="412"/>
      <c r="GER668" s="412"/>
      <c r="GES668" s="412"/>
      <c r="GET668" s="413"/>
      <c r="GEU668" s="413"/>
      <c r="GEV668" s="413"/>
      <c r="GEW668" s="413"/>
      <c r="GEX668" s="413"/>
      <c r="GEY668" s="413"/>
      <c r="GEZ668" s="413"/>
      <c r="GFA668" s="413"/>
      <c r="GFB668" s="413"/>
      <c r="GFC668" s="413"/>
      <c r="GFD668" s="413"/>
      <c r="GFE668" s="413"/>
      <c r="GFF668" s="413"/>
      <c r="GFG668" s="413"/>
      <c r="GFH668" s="413"/>
      <c r="GFI668" s="413"/>
      <c r="GFJ668" s="413"/>
      <c r="GFK668" s="413"/>
      <c r="GFL668" s="413"/>
      <c r="GFM668" s="413"/>
      <c r="GFN668" s="413"/>
      <c r="GFO668" s="413"/>
      <c r="GFP668" s="413"/>
      <c r="GFQ668" s="413"/>
      <c r="GFR668" s="414"/>
      <c r="GFS668" s="414"/>
      <c r="GFT668" s="414"/>
      <c r="GFU668" s="414"/>
      <c r="GFV668" s="414"/>
      <c r="GFW668" s="413"/>
      <c r="GFX668" s="413"/>
      <c r="GFY668" s="414"/>
      <c r="GFZ668" s="414"/>
      <c r="GGA668" s="413"/>
      <c r="GGB668" s="413"/>
      <c r="GGC668" s="414"/>
      <c r="GGD668" s="414"/>
      <c r="GGE668" s="413"/>
      <c r="GGF668" s="413"/>
      <c r="GGG668" s="413"/>
      <c r="GGH668" s="413"/>
      <c r="GGI668" s="413"/>
      <c r="GGJ668" s="413"/>
      <c r="GGK668" s="413"/>
      <c r="GGL668" s="414"/>
      <c r="GGM668" s="414"/>
      <c r="GGN668" s="413"/>
      <c r="GGO668" s="413"/>
      <c r="GGP668" s="414"/>
      <c r="GGQ668" s="414"/>
      <c r="GGR668" s="413"/>
      <c r="GGS668" s="413"/>
      <c r="GGT668" s="413"/>
      <c r="GGU668" s="413"/>
      <c r="GGV668" s="413"/>
      <c r="GGW668" s="407"/>
      <c r="GGX668" s="439"/>
      <c r="GGY668" s="413"/>
      <c r="GGZ668" s="413"/>
      <c r="GHA668" s="413"/>
      <c r="GHB668" s="413"/>
      <c r="GHC668" s="413"/>
      <c r="GHD668" s="413"/>
      <c r="GHE668" s="413"/>
      <c r="GHF668" s="412"/>
      <c r="GHG668" s="412"/>
      <c r="GHH668" s="412"/>
      <c r="GHI668" s="412"/>
      <c r="GHJ668" s="412"/>
      <c r="GHK668" s="412"/>
      <c r="GHL668" s="412"/>
      <c r="GHM668" s="412"/>
      <c r="GHN668" s="412"/>
      <c r="GHO668" s="412"/>
      <c r="GHP668" s="412"/>
      <c r="GHQ668" s="412"/>
      <c r="GHR668" s="412"/>
      <c r="GHS668" s="412"/>
      <c r="GHT668" s="412"/>
      <c r="GHU668" s="412"/>
      <c r="GHV668" s="412"/>
      <c r="GHW668" s="412"/>
      <c r="GHX668" s="412"/>
      <c r="GHY668" s="412"/>
      <c r="GHZ668" s="412"/>
      <c r="GIA668" s="412"/>
      <c r="GIB668" s="412"/>
      <c r="GIC668" s="412"/>
      <c r="GID668" s="412"/>
      <c r="GIE668" s="412"/>
      <c r="GIF668" s="412"/>
      <c r="GIG668" s="412"/>
      <c r="GIH668" s="412"/>
      <c r="GII668" s="412"/>
      <c r="GIJ668" s="412"/>
      <c r="GIK668" s="412"/>
      <c r="GIL668" s="412"/>
      <c r="GIM668" s="412"/>
      <c r="GIN668" s="412"/>
      <c r="GIO668" s="412"/>
      <c r="GIP668" s="412"/>
      <c r="GIQ668" s="412"/>
      <c r="GIR668" s="412"/>
      <c r="GIS668" s="412"/>
      <c r="GIT668" s="412"/>
      <c r="GIU668" s="412"/>
      <c r="GIV668" s="412"/>
      <c r="GIW668" s="412"/>
      <c r="GIX668" s="413"/>
      <c r="GIY668" s="413"/>
      <c r="GIZ668" s="413"/>
      <c r="GJA668" s="413"/>
      <c r="GJB668" s="413"/>
      <c r="GJC668" s="413"/>
      <c r="GJD668" s="413"/>
      <c r="GJE668" s="413"/>
      <c r="GJF668" s="413"/>
      <c r="GJG668" s="413"/>
      <c r="GJH668" s="413"/>
      <c r="GJI668" s="413"/>
      <c r="GJJ668" s="413"/>
      <c r="GJK668" s="413"/>
      <c r="GJL668" s="413"/>
      <c r="GJM668" s="413"/>
      <c r="GJN668" s="413"/>
      <c r="GJO668" s="413"/>
      <c r="GJP668" s="413"/>
      <c r="GJQ668" s="413"/>
      <c r="GJR668" s="413"/>
      <c r="GJS668" s="413"/>
      <c r="GJT668" s="413"/>
      <c r="GJU668" s="413"/>
      <c r="GJV668" s="414"/>
      <c r="GJW668" s="414"/>
      <c r="GJX668" s="414"/>
      <c r="GJY668" s="414"/>
      <c r="GJZ668" s="414"/>
      <c r="GKA668" s="413"/>
      <c r="GKB668" s="413"/>
      <c r="GKC668" s="414"/>
      <c r="GKD668" s="414"/>
      <c r="GKE668" s="413"/>
      <c r="GKF668" s="413"/>
      <c r="GKG668" s="414"/>
      <c r="GKH668" s="414"/>
      <c r="GKI668" s="413"/>
      <c r="GKJ668" s="413"/>
      <c r="GKK668" s="413"/>
      <c r="GKL668" s="413"/>
      <c r="GKM668" s="413"/>
      <c r="GKN668" s="413"/>
      <c r="GKO668" s="413"/>
      <c r="GKP668" s="414"/>
      <c r="GKQ668" s="414"/>
      <c r="GKR668" s="413"/>
      <c r="GKS668" s="413"/>
      <c r="GKT668" s="414"/>
      <c r="GKU668" s="414"/>
      <c r="GKV668" s="413"/>
      <c r="GKW668" s="413"/>
      <c r="GKX668" s="413"/>
      <c r="GKY668" s="413"/>
      <c r="GKZ668" s="413"/>
      <c r="GLA668" s="407"/>
      <c r="GLB668" s="439"/>
      <c r="GLC668" s="413"/>
      <c r="GLD668" s="413"/>
      <c r="GLE668" s="413"/>
      <c r="GLF668" s="413"/>
      <c r="GLG668" s="413"/>
      <c r="GLH668" s="413"/>
      <c r="GLI668" s="413"/>
      <c r="GLJ668" s="412"/>
      <c r="GLK668" s="412"/>
      <c r="GLL668" s="412"/>
      <c r="GLM668" s="412"/>
      <c r="GLN668" s="412"/>
      <c r="GLO668" s="412"/>
      <c r="GLP668" s="412"/>
      <c r="GLQ668" s="412"/>
      <c r="GLR668" s="412"/>
      <c r="GLS668" s="412"/>
      <c r="GLT668" s="412"/>
      <c r="GLU668" s="412"/>
      <c r="GLV668" s="412"/>
      <c r="GLW668" s="412"/>
      <c r="GLX668" s="412"/>
      <c r="GLY668" s="412"/>
      <c r="GLZ668" s="412"/>
      <c r="GMA668" s="412"/>
      <c r="GMB668" s="412"/>
      <c r="GMC668" s="412"/>
      <c r="GMD668" s="412"/>
      <c r="GME668" s="412"/>
      <c r="GMF668" s="412"/>
      <c r="GMG668" s="412"/>
      <c r="GMH668" s="412"/>
      <c r="GMI668" s="412"/>
      <c r="GMJ668" s="412"/>
      <c r="GMK668" s="412"/>
      <c r="GML668" s="412"/>
      <c r="GMM668" s="412"/>
      <c r="GMN668" s="412"/>
      <c r="GMO668" s="412"/>
      <c r="GMP668" s="412"/>
      <c r="GMQ668" s="412"/>
      <c r="GMR668" s="412"/>
      <c r="GMS668" s="412"/>
      <c r="GMT668" s="412"/>
      <c r="GMU668" s="412"/>
      <c r="GMV668" s="412"/>
      <c r="GMW668" s="412"/>
      <c r="GMX668" s="412"/>
      <c r="GMY668" s="412"/>
      <c r="GMZ668" s="412"/>
      <c r="GNA668" s="412"/>
      <c r="GNB668" s="413"/>
      <c r="GNC668" s="413"/>
      <c r="GND668" s="413"/>
      <c r="GNE668" s="413"/>
      <c r="GNF668" s="413"/>
      <c r="GNG668" s="413"/>
      <c r="GNH668" s="413"/>
      <c r="GNI668" s="413"/>
      <c r="GNJ668" s="413"/>
      <c r="GNK668" s="413"/>
      <c r="GNL668" s="413"/>
      <c r="GNM668" s="413"/>
      <c r="GNN668" s="413"/>
      <c r="GNO668" s="413"/>
      <c r="GNP668" s="413"/>
      <c r="GNQ668" s="413"/>
      <c r="GNR668" s="413"/>
      <c r="GNS668" s="413"/>
      <c r="GNT668" s="413"/>
      <c r="GNU668" s="413"/>
      <c r="GNV668" s="413"/>
      <c r="GNW668" s="413"/>
      <c r="GNX668" s="413"/>
      <c r="GNY668" s="413"/>
      <c r="GNZ668" s="414"/>
      <c r="GOA668" s="414"/>
      <c r="GOB668" s="414"/>
      <c r="GOC668" s="414"/>
      <c r="GOD668" s="414"/>
      <c r="GOE668" s="413"/>
      <c r="GOF668" s="413"/>
      <c r="GOG668" s="414"/>
      <c r="GOH668" s="414"/>
      <c r="GOI668" s="413"/>
      <c r="GOJ668" s="413"/>
      <c r="GOK668" s="414"/>
      <c r="GOL668" s="414"/>
      <c r="GOM668" s="413"/>
      <c r="GON668" s="413"/>
      <c r="GOO668" s="413"/>
      <c r="GOP668" s="413"/>
      <c r="GOQ668" s="413"/>
      <c r="GOR668" s="413"/>
      <c r="GOS668" s="413"/>
      <c r="GOT668" s="414"/>
      <c r="GOU668" s="414"/>
      <c r="GOV668" s="413"/>
      <c r="GOW668" s="413"/>
      <c r="GOX668" s="414"/>
      <c r="GOY668" s="414"/>
      <c r="GOZ668" s="413"/>
      <c r="GPA668" s="413"/>
      <c r="GPB668" s="413"/>
      <c r="GPC668" s="413"/>
      <c r="GPD668" s="413"/>
      <c r="GPE668" s="407"/>
      <c r="GPF668" s="439"/>
      <c r="GPG668" s="413"/>
      <c r="GPH668" s="413"/>
      <c r="GPI668" s="413"/>
      <c r="GPJ668" s="413"/>
      <c r="GPK668" s="413"/>
      <c r="GPL668" s="413"/>
      <c r="GPM668" s="413"/>
      <c r="GPN668" s="412"/>
      <c r="GPO668" s="412"/>
      <c r="GPP668" s="412"/>
      <c r="GPQ668" s="412"/>
      <c r="GPR668" s="412"/>
      <c r="GPS668" s="412"/>
      <c r="GPT668" s="412"/>
      <c r="GPU668" s="412"/>
      <c r="GPV668" s="412"/>
      <c r="GPW668" s="412"/>
      <c r="GPX668" s="412"/>
      <c r="GPY668" s="412"/>
      <c r="GPZ668" s="412"/>
      <c r="GQA668" s="412"/>
      <c r="GQB668" s="412"/>
      <c r="GQC668" s="412"/>
      <c r="GQD668" s="412"/>
      <c r="GQE668" s="412"/>
      <c r="GQF668" s="412"/>
      <c r="GQG668" s="412"/>
      <c r="GQH668" s="412"/>
      <c r="GQI668" s="412"/>
      <c r="GQJ668" s="412"/>
      <c r="GQK668" s="412"/>
      <c r="GQL668" s="412"/>
      <c r="GQM668" s="412"/>
      <c r="GQN668" s="412"/>
      <c r="GQO668" s="412"/>
      <c r="GQP668" s="412"/>
      <c r="GQQ668" s="412"/>
      <c r="GQR668" s="412"/>
      <c r="GQS668" s="412"/>
      <c r="GQT668" s="412"/>
      <c r="GQU668" s="412"/>
      <c r="GQV668" s="412"/>
      <c r="GQW668" s="412"/>
      <c r="GQX668" s="412"/>
      <c r="GQY668" s="412"/>
      <c r="GQZ668" s="412"/>
      <c r="GRA668" s="412"/>
      <c r="GRB668" s="412"/>
      <c r="GRC668" s="412"/>
      <c r="GRD668" s="412"/>
      <c r="GRE668" s="412"/>
      <c r="GRF668" s="413"/>
      <c r="GRG668" s="413"/>
      <c r="GRH668" s="413"/>
      <c r="GRI668" s="413"/>
      <c r="GRJ668" s="413"/>
      <c r="GRK668" s="413"/>
      <c r="GRL668" s="413"/>
      <c r="GRM668" s="413"/>
      <c r="GRN668" s="413"/>
      <c r="GRO668" s="413"/>
      <c r="GRP668" s="413"/>
      <c r="GRQ668" s="413"/>
      <c r="GRR668" s="413"/>
      <c r="GRS668" s="413"/>
      <c r="GRT668" s="413"/>
      <c r="GRU668" s="413"/>
      <c r="GRV668" s="413"/>
      <c r="GRW668" s="413"/>
      <c r="GRX668" s="413"/>
      <c r="GRY668" s="413"/>
      <c r="GRZ668" s="413"/>
      <c r="GSA668" s="413"/>
      <c r="GSB668" s="413"/>
      <c r="GSC668" s="413"/>
      <c r="GSD668" s="414"/>
      <c r="GSE668" s="414"/>
      <c r="GSF668" s="414"/>
      <c r="GSG668" s="414"/>
      <c r="GSH668" s="414"/>
      <c r="GSI668" s="413"/>
      <c r="GSJ668" s="413"/>
      <c r="GSK668" s="414"/>
      <c r="GSL668" s="414"/>
      <c r="GSM668" s="413"/>
      <c r="GSN668" s="413"/>
      <c r="GSO668" s="414"/>
      <c r="GSP668" s="414"/>
      <c r="GSQ668" s="413"/>
      <c r="GSR668" s="413"/>
      <c r="GSS668" s="413"/>
      <c r="GST668" s="413"/>
      <c r="GSU668" s="413"/>
      <c r="GSV668" s="413"/>
      <c r="GSW668" s="413"/>
      <c r="GSX668" s="414"/>
      <c r="GSY668" s="414"/>
      <c r="GSZ668" s="413"/>
      <c r="GTA668" s="413"/>
      <c r="GTB668" s="414"/>
      <c r="GTC668" s="414"/>
      <c r="GTD668" s="413"/>
      <c r="GTE668" s="413"/>
      <c r="GTF668" s="413"/>
      <c r="GTG668" s="413"/>
      <c r="GTH668" s="413"/>
      <c r="GTI668" s="407"/>
      <c r="GTJ668" s="439"/>
      <c r="GTK668" s="413"/>
      <c r="GTL668" s="413"/>
      <c r="GTM668" s="413"/>
      <c r="GTN668" s="413"/>
      <c r="GTO668" s="413"/>
      <c r="GTP668" s="413"/>
      <c r="GTQ668" s="413"/>
      <c r="GTR668" s="412"/>
      <c r="GTS668" s="412"/>
      <c r="GTT668" s="412"/>
      <c r="GTU668" s="412"/>
      <c r="GTV668" s="412"/>
      <c r="GTW668" s="412"/>
      <c r="GTX668" s="412"/>
      <c r="GTY668" s="412"/>
      <c r="GTZ668" s="412"/>
      <c r="GUA668" s="412"/>
      <c r="GUB668" s="412"/>
      <c r="GUC668" s="412"/>
      <c r="GUD668" s="412"/>
      <c r="GUE668" s="412"/>
      <c r="GUF668" s="412"/>
      <c r="GUG668" s="412"/>
      <c r="GUH668" s="412"/>
      <c r="GUI668" s="412"/>
      <c r="GUJ668" s="412"/>
      <c r="GUK668" s="412"/>
      <c r="GUL668" s="412"/>
      <c r="GUM668" s="412"/>
      <c r="GUN668" s="412"/>
      <c r="GUO668" s="412"/>
      <c r="GUP668" s="412"/>
      <c r="GUQ668" s="412"/>
      <c r="GUR668" s="412"/>
      <c r="GUS668" s="412"/>
      <c r="GUT668" s="412"/>
      <c r="GUU668" s="412"/>
      <c r="GUV668" s="412"/>
      <c r="GUW668" s="412"/>
      <c r="GUX668" s="412"/>
      <c r="GUY668" s="412"/>
      <c r="GUZ668" s="412"/>
      <c r="GVA668" s="412"/>
      <c r="GVB668" s="412"/>
      <c r="GVC668" s="412"/>
      <c r="GVD668" s="412"/>
      <c r="GVE668" s="412"/>
      <c r="GVF668" s="412"/>
      <c r="GVG668" s="412"/>
      <c r="GVH668" s="412"/>
      <c r="GVI668" s="412"/>
      <c r="GVJ668" s="413"/>
      <c r="GVK668" s="413"/>
      <c r="GVL668" s="413"/>
      <c r="GVM668" s="413"/>
      <c r="GVN668" s="413"/>
      <c r="GVO668" s="413"/>
      <c r="GVP668" s="413"/>
      <c r="GVQ668" s="413"/>
      <c r="GVR668" s="413"/>
      <c r="GVS668" s="413"/>
      <c r="GVT668" s="413"/>
      <c r="GVU668" s="413"/>
      <c r="GVV668" s="413"/>
      <c r="GVW668" s="413"/>
      <c r="GVX668" s="413"/>
      <c r="GVY668" s="413"/>
      <c r="GVZ668" s="413"/>
      <c r="GWA668" s="413"/>
      <c r="GWB668" s="413"/>
      <c r="GWC668" s="413"/>
      <c r="GWD668" s="413"/>
      <c r="GWE668" s="413"/>
      <c r="GWF668" s="413"/>
      <c r="GWG668" s="413"/>
      <c r="GWH668" s="414"/>
      <c r="GWI668" s="414"/>
      <c r="GWJ668" s="414"/>
      <c r="GWK668" s="414"/>
      <c r="GWL668" s="414"/>
      <c r="GWM668" s="413"/>
      <c r="GWN668" s="413"/>
      <c r="GWO668" s="414"/>
      <c r="GWP668" s="414"/>
      <c r="GWQ668" s="413"/>
      <c r="GWR668" s="413"/>
      <c r="GWS668" s="414"/>
      <c r="GWT668" s="414"/>
      <c r="GWU668" s="413"/>
      <c r="GWV668" s="413"/>
      <c r="GWW668" s="413"/>
      <c r="GWX668" s="413"/>
      <c r="GWY668" s="413"/>
      <c r="GWZ668" s="413"/>
      <c r="GXA668" s="413"/>
      <c r="GXB668" s="414"/>
      <c r="GXC668" s="414"/>
      <c r="GXD668" s="413"/>
      <c r="GXE668" s="413"/>
      <c r="GXF668" s="414"/>
      <c r="GXG668" s="414"/>
      <c r="GXH668" s="413"/>
      <c r="GXI668" s="413"/>
      <c r="GXJ668" s="413"/>
      <c r="GXK668" s="413"/>
      <c r="GXL668" s="413"/>
      <c r="GXM668" s="407"/>
      <c r="GXN668" s="439"/>
      <c r="GXO668" s="413"/>
      <c r="GXP668" s="413"/>
      <c r="GXQ668" s="413"/>
      <c r="GXR668" s="413"/>
      <c r="GXS668" s="413"/>
      <c r="GXT668" s="413"/>
      <c r="GXU668" s="413"/>
      <c r="GXV668" s="412"/>
      <c r="GXW668" s="412"/>
      <c r="GXX668" s="412"/>
      <c r="GXY668" s="412"/>
      <c r="GXZ668" s="412"/>
      <c r="GYA668" s="412"/>
      <c r="GYB668" s="412"/>
      <c r="GYC668" s="412"/>
      <c r="GYD668" s="412"/>
      <c r="GYE668" s="412"/>
      <c r="GYF668" s="412"/>
      <c r="GYG668" s="412"/>
      <c r="GYH668" s="412"/>
      <c r="GYI668" s="412"/>
      <c r="GYJ668" s="412"/>
      <c r="GYK668" s="412"/>
      <c r="GYL668" s="412"/>
      <c r="GYM668" s="412"/>
      <c r="GYN668" s="412"/>
      <c r="GYO668" s="412"/>
      <c r="GYP668" s="412"/>
      <c r="GYQ668" s="412"/>
      <c r="GYR668" s="412"/>
      <c r="GYS668" s="412"/>
      <c r="GYT668" s="412"/>
      <c r="GYU668" s="412"/>
      <c r="GYV668" s="412"/>
      <c r="GYW668" s="412"/>
      <c r="GYX668" s="412"/>
      <c r="GYY668" s="412"/>
      <c r="GYZ668" s="412"/>
      <c r="GZA668" s="412"/>
      <c r="GZB668" s="412"/>
      <c r="GZC668" s="412"/>
      <c r="GZD668" s="412"/>
      <c r="GZE668" s="412"/>
      <c r="GZF668" s="412"/>
      <c r="GZG668" s="412"/>
      <c r="GZH668" s="412"/>
      <c r="GZI668" s="412"/>
      <c r="GZJ668" s="412"/>
      <c r="GZK668" s="412"/>
      <c r="GZL668" s="412"/>
      <c r="GZM668" s="412"/>
      <c r="GZN668" s="413"/>
      <c r="GZO668" s="413"/>
      <c r="GZP668" s="413"/>
      <c r="GZQ668" s="413"/>
      <c r="GZR668" s="413"/>
      <c r="GZS668" s="413"/>
      <c r="GZT668" s="413"/>
      <c r="GZU668" s="413"/>
      <c r="GZV668" s="413"/>
      <c r="GZW668" s="413"/>
      <c r="GZX668" s="413"/>
      <c r="GZY668" s="413"/>
      <c r="GZZ668" s="413"/>
      <c r="HAA668" s="413"/>
      <c r="HAB668" s="413"/>
      <c r="HAC668" s="413"/>
      <c r="HAD668" s="413"/>
      <c r="HAE668" s="413"/>
      <c r="HAF668" s="413"/>
      <c r="HAG668" s="413"/>
      <c r="HAH668" s="413"/>
      <c r="HAI668" s="413"/>
      <c r="HAJ668" s="413"/>
      <c r="HAK668" s="413"/>
      <c r="HAL668" s="414"/>
      <c r="HAM668" s="414"/>
      <c r="HAN668" s="414"/>
      <c r="HAO668" s="414"/>
      <c r="HAP668" s="414"/>
      <c r="HAQ668" s="413"/>
      <c r="HAR668" s="413"/>
      <c r="HAS668" s="414"/>
      <c r="HAT668" s="414"/>
      <c r="HAU668" s="413"/>
      <c r="HAV668" s="413"/>
      <c r="HAW668" s="414"/>
      <c r="HAX668" s="414"/>
      <c r="HAY668" s="413"/>
      <c r="HAZ668" s="413"/>
      <c r="HBA668" s="413"/>
      <c r="HBB668" s="413"/>
      <c r="HBC668" s="413"/>
      <c r="HBD668" s="413"/>
      <c r="HBE668" s="413"/>
      <c r="HBF668" s="414"/>
      <c r="HBG668" s="414"/>
      <c r="HBH668" s="413"/>
      <c r="HBI668" s="413"/>
      <c r="HBJ668" s="414"/>
      <c r="HBK668" s="414"/>
      <c r="HBL668" s="413"/>
      <c r="HBM668" s="413"/>
      <c r="HBN668" s="413"/>
      <c r="HBO668" s="413"/>
      <c r="HBP668" s="413"/>
      <c r="HBQ668" s="407"/>
      <c r="HBR668" s="439"/>
      <c r="HBS668" s="413"/>
      <c r="HBT668" s="413"/>
      <c r="HBU668" s="413"/>
      <c r="HBV668" s="413"/>
      <c r="HBW668" s="413"/>
      <c r="HBX668" s="413"/>
      <c r="HBY668" s="413"/>
      <c r="HBZ668" s="412"/>
      <c r="HCA668" s="412"/>
      <c r="HCB668" s="412"/>
      <c r="HCC668" s="412"/>
      <c r="HCD668" s="412"/>
      <c r="HCE668" s="412"/>
      <c r="HCF668" s="412"/>
      <c r="HCG668" s="412"/>
      <c r="HCH668" s="412"/>
      <c r="HCI668" s="412"/>
      <c r="HCJ668" s="412"/>
      <c r="HCK668" s="412"/>
      <c r="HCL668" s="412"/>
      <c r="HCM668" s="412"/>
      <c r="HCN668" s="412"/>
      <c r="HCO668" s="412"/>
      <c r="HCP668" s="412"/>
      <c r="HCQ668" s="412"/>
      <c r="HCR668" s="412"/>
      <c r="HCS668" s="412"/>
      <c r="HCT668" s="412"/>
      <c r="HCU668" s="412"/>
      <c r="HCV668" s="412"/>
      <c r="HCW668" s="412"/>
      <c r="HCX668" s="412"/>
      <c r="HCY668" s="412"/>
      <c r="HCZ668" s="412"/>
      <c r="HDA668" s="412"/>
      <c r="HDB668" s="412"/>
      <c r="HDC668" s="412"/>
      <c r="HDD668" s="412"/>
      <c r="HDE668" s="412"/>
      <c r="HDF668" s="412"/>
      <c r="HDG668" s="412"/>
      <c r="HDH668" s="412"/>
      <c r="HDI668" s="412"/>
      <c r="HDJ668" s="412"/>
      <c r="HDK668" s="412"/>
      <c r="HDL668" s="412"/>
      <c r="HDM668" s="412"/>
      <c r="HDN668" s="412"/>
      <c r="HDO668" s="412"/>
      <c r="HDP668" s="412"/>
      <c r="HDQ668" s="412"/>
      <c r="HDR668" s="413"/>
      <c r="HDS668" s="413"/>
      <c r="HDT668" s="413"/>
      <c r="HDU668" s="413"/>
      <c r="HDV668" s="413"/>
      <c r="HDW668" s="413"/>
      <c r="HDX668" s="413"/>
      <c r="HDY668" s="413"/>
      <c r="HDZ668" s="413"/>
      <c r="HEA668" s="413"/>
      <c r="HEB668" s="413"/>
      <c r="HEC668" s="413"/>
      <c r="HED668" s="413"/>
      <c r="HEE668" s="413"/>
      <c r="HEF668" s="413"/>
      <c r="HEG668" s="413"/>
      <c r="HEH668" s="413"/>
      <c r="HEI668" s="413"/>
      <c r="HEJ668" s="413"/>
      <c r="HEK668" s="413"/>
      <c r="HEL668" s="413"/>
      <c r="HEM668" s="413"/>
      <c r="HEN668" s="413"/>
      <c r="HEO668" s="413"/>
      <c r="HEP668" s="414"/>
      <c r="HEQ668" s="414"/>
      <c r="HER668" s="414"/>
      <c r="HES668" s="414"/>
      <c r="HET668" s="414"/>
      <c r="HEU668" s="413"/>
      <c r="HEV668" s="413"/>
      <c r="HEW668" s="414"/>
      <c r="HEX668" s="414"/>
      <c r="HEY668" s="413"/>
      <c r="HEZ668" s="413"/>
      <c r="HFA668" s="414"/>
      <c r="HFB668" s="414"/>
      <c r="HFC668" s="413"/>
      <c r="HFD668" s="413"/>
      <c r="HFE668" s="413"/>
      <c r="HFF668" s="413"/>
      <c r="HFG668" s="413"/>
      <c r="HFH668" s="413"/>
      <c r="HFI668" s="413"/>
      <c r="HFJ668" s="414"/>
      <c r="HFK668" s="414"/>
      <c r="HFL668" s="413"/>
      <c r="HFM668" s="413"/>
      <c r="HFN668" s="414"/>
      <c r="HFO668" s="414"/>
      <c r="HFP668" s="413"/>
      <c r="HFQ668" s="413"/>
      <c r="HFR668" s="413"/>
      <c r="HFS668" s="413"/>
      <c r="HFT668" s="413"/>
      <c r="HFU668" s="407"/>
      <c r="HFV668" s="439"/>
      <c r="HFW668" s="413"/>
      <c r="HFX668" s="413"/>
      <c r="HFY668" s="413"/>
      <c r="HFZ668" s="413"/>
      <c r="HGA668" s="413"/>
      <c r="HGB668" s="413"/>
      <c r="HGC668" s="413"/>
      <c r="HGD668" s="412"/>
      <c r="HGE668" s="412"/>
      <c r="HGF668" s="412"/>
      <c r="HGG668" s="412"/>
      <c r="HGH668" s="412"/>
      <c r="HGI668" s="412"/>
      <c r="HGJ668" s="412"/>
      <c r="HGK668" s="412"/>
      <c r="HGL668" s="412"/>
      <c r="HGM668" s="412"/>
      <c r="HGN668" s="412"/>
      <c r="HGO668" s="412"/>
      <c r="HGP668" s="412"/>
      <c r="HGQ668" s="412"/>
      <c r="HGR668" s="412"/>
      <c r="HGS668" s="412"/>
      <c r="HGT668" s="412"/>
      <c r="HGU668" s="412"/>
      <c r="HGV668" s="412"/>
      <c r="HGW668" s="412"/>
      <c r="HGX668" s="412"/>
      <c r="HGY668" s="412"/>
      <c r="HGZ668" s="412"/>
      <c r="HHA668" s="412"/>
      <c r="HHB668" s="412"/>
      <c r="HHC668" s="412"/>
      <c r="HHD668" s="412"/>
      <c r="HHE668" s="412"/>
      <c r="HHF668" s="412"/>
      <c r="HHG668" s="412"/>
      <c r="HHH668" s="412"/>
      <c r="HHI668" s="412"/>
      <c r="HHJ668" s="412"/>
      <c r="HHK668" s="412"/>
      <c r="HHL668" s="412"/>
      <c r="HHM668" s="412"/>
      <c r="HHN668" s="412"/>
      <c r="HHO668" s="412"/>
      <c r="HHP668" s="412"/>
      <c r="HHQ668" s="412"/>
      <c r="HHR668" s="412"/>
      <c r="HHS668" s="412"/>
      <c r="HHT668" s="412"/>
      <c r="HHU668" s="412"/>
      <c r="HHV668" s="413"/>
      <c r="HHW668" s="413"/>
      <c r="HHX668" s="413"/>
      <c r="HHY668" s="413"/>
      <c r="HHZ668" s="413"/>
      <c r="HIA668" s="413"/>
      <c r="HIB668" s="413"/>
      <c r="HIC668" s="413"/>
      <c r="HID668" s="413"/>
      <c r="HIE668" s="413"/>
      <c r="HIF668" s="413"/>
      <c r="HIG668" s="413"/>
      <c r="HIH668" s="413"/>
      <c r="HII668" s="413"/>
      <c r="HIJ668" s="413"/>
      <c r="HIK668" s="413"/>
      <c r="HIL668" s="413"/>
      <c r="HIM668" s="413"/>
      <c r="HIN668" s="413"/>
      <c r="HIO668" s="413"/>
      <c r="HIP668" s="413"/>
      <c r="HIQ668" s="413"/>
      <c r="HIR668" s="413"/>
      <c r="HIS668" s="413"/>
      <c r="HIT668" s="414"/>
      <c r="HIU668" s="414"/>
      <c r="HIV668" s="414"/>
      <c r="HIW668" s="414"/>
      <c r="HIX668" s="414"/>
      <c r="HIY668" s="413"/>
      <c r="HIZ668" s="413"/>
      <c r="HJA668" s="414"/>
      <c r="HJB668" s="414"/>
      <c r="HJC668" s="413"/>
      <c r="HJD668" s="413"/>
      <c r="HJE668" s="414"/>
      <c r="HJF668" s="414"/>
      <c r="HJG668" s="413"/>
      <c r="HJH668" s="413"/>
      <c r="HJI668" s="413"/>
      <c r="HJJ668" s="413"/>
      <c r="HJK668" s="413"/>
      <c r="HJL668" s="413"/>
      <c r="HJM668" s="413"/>
      <c r="HJN668" s="414"/>
      <c r="HJO668" s="414"/>
      <c r="HJP668" s="413"/>
      <c r="HJQ668" s="413"/>
      <c r="HJR668" s="414"/>
      <c r="HJS668" s="414"/>
      <c r="HJT668" s="413"/>
      <c r="HJU668" s="413"/>
      <c r="HJV668" s="413"/>
      <c r="HJW668" s="413"/>
      <c r="HJX668" s="413"/>
      <c r="HJY668" s="407"/>
      <c r="HJZ668" s="439"/>
      <c r="HKA668" s="413"/>
      <c r="HKB668" s="413"/>
      <c r="HKC668" s="413"/>
      <c r="HKD668" s="413"/>
      <c r="HKE668" s="413"/>
      <c r="HKF668" s="413"/>
      <c r="HKG668" s="413"/>
      <c r="HKH668" s="412"/>
      <c r="HKI668" s="412"/>
      <c r="HKJ668" s="412"/>
      <c r="HKK668" s="412"/>
      <c r="HKL668" s="412"/>
      <c r="HKM668" s="412"/>
      <c r="HKN668" s="412"/>
      <c r="HKO668" s="412"/>
      <c r="HKP668" s="412"/>
      <c r="HKQ668" s="412"/>
      <c r="HKR668" s="412"/>
      <c r="HKS668" s="412"/>
      <c r="HKT668" s="412"/>
      <c r="HKU668" s="412"/>
      <c r="HKV668" s="412"/>
      <c r="HKW668" s="412"/>
      <c r="HKX668" s="412"/>
      <c r="HKY668" s="412"/>
      <c r="HKZ668" s="412"/>
      <c r="HLA668" s="412"/>
      <c r="HLB668" s="412"/>
      <c r="HLC668" s="412"/>
      <c r="HLD668" s="412"/>
      <c r="HLE668" s="412"/>
      <c r="HLF668" s="412"/>
      <c r="HLG668" s="412"/>
      <c r="HLH668" s="412"/>
      <c r="HLI668" s="412"/>
      <c r="HLJ668" s="412"/>
      <c r="HLK668" s="412"/>
      <c r="HLL668" s="412"/>
      <c r="HLM668" s="412"/>
      <c r="HLN668" s="412"/>
      <c r="HLO668" s="412"/>
      <c r="HLP668" s="412"/>
      <c r="HLQ668" s="412"/>
      <c r="HLR668" s="412"/>
      <c r="HLS668" s="412"/>
      <c r="HLT668" s="412"/>
      <c r="HLU668" s="412"/>
      <c r="HLV668" s="412"/>
      <c r="HLW668" s="412"/>
      <c r="HLX668" s="412"/>
      <c r="HLY668" s="412"/>
      <c r="HLZ668" s="413"/>
      <c r="HMA668" s="413"/>
      <c r="HMB668" s="413"/>
      <c r="HMC668" s="413"/>
      <c r="HMD668" s="413"/>
      <c r="HME668" s="413"/>
      <c r="HMF668" s="413"/>
      <c r="HMG668" s="413"/>
      <c r="HMH668" s="413"/>
      <c r="HMI668" s="413"/>
      <c r="HMJ668" s="413"/>
      <c r="HMK668" s="413"/>
      <c r="HML668" s="413"/>
      <c r="HMM668" s="413"/>
      <c r="HMN668" s="413"/>
      <c r="HMO668" s="413"/>
      <c r="HMP668" s="413"/>
      <c r="HMQ668" s="413"/>
      <c r="HMR668" s="413"/>
      <c r="HMS668" s="413"/>
      <c r="HMT668" s="413"/>
      <c r="HMU668" s="413"/>
      <c r="HMV668" s="413"/>
      <c r="HMW668" s="413"/>
      <c r="HMX668" s="414"/>
      <c r="HMY668" s="414"/>
      <c r="HMZ668" s="414"/>
      <c r="HNA668" s="414"/>
      <c r="HNB668" s="414"/>
      <c r="HNC668" s="413"/>
      <c r="HND668" s="413"/>
      <c r="HNE668" s="414"/>
      <c r="HNF668" s="414"/>
      <c r="HNG668" s="413"/>
      <c r="HNH668" s="413"/>
      <c r="HNI668" s="414"/>
      <c r="HNJ668" s="414"/>
      <c r="HNK668" s="413"/>
      <c r="HNL668" s="413"/>
      <c r="HNM668" s="413"/>
      <c r="HNN668" s="413"/>
      <c r="HNO668" s="413"/>
      <c r="HNP668" s="413"/>
      <c r="HNQ668" s="413"/>
      <c r="HNR668" s="414"/>
      <c r="HNS668" s="414"/>
      <c r="HNT668" s="413"/>
      <c r="HNU668" s="413"/>
      <c r="HNV668" s="414"/>
      <c r="HNW668" s="414"/>
      <c r="HNX668" s="413"/>
      <c r="HNY668" s="413"/>
      <c r="HNZ668" s="413"/>
      <c r="HOA668" s="413"/>
      <c r="HOB668" s="413"/>
      <c r="HOC668" s="407"/>
      <c r="HOD668" s="439"/>
      <c r="HOE668" s="413"/>
      <c r="HOF668" s="413"/>
      <c r="HOG668" s="413"/>
      <c r="HOH668" s="413"/>
      <c r="HOI668" s="413"/>
      <c r="HOJ668" s="413"/>
      <c r="HOK668" s="413"/>
      <c r="HOL668" s="412"/>
      <c r="HOM668" s="412"/>
      <c r="HON668" s="412"/>
      <c r="HOO668" s="412"/>
      <c r="HOP668" s="412"/>
      <c r="HOQ668" s="412"/>
      <c r="HOR668" s="412"/>
      <c r="HOS668" s="412"/>
      <c r="HOT668" s="412"/>
      <c r="HOU668" s="412"/>
      <c r="HOV668" s="412"/>
      <c r="HOW668" s="412"/>
      <c r="HOX668" s="412"/>
      <c r="HOY668" s="412"/>
      <c r="HOZ668" s="412"/>
      <c r="HPA668" s="412"/>
      <c r="HPB668" s="412"/>
      <c r="HPC668" s="412"/>
      <c r="HPD668" s="412"/>
      <c r="HPE668" s="412"/>
      <c r="HPF668" s="412"/>
      <c r="HPG668" s="412"/>
      <c r="HPH668" s="412"/>
      <c r="HPI668" s="412"/>
      <c r="HPJ668" s="412"/>
      <c r="HPK668" s="412"/>
      <c r="HPL668" s="412"/>
      <c r="HPM668" s="412"/>
      <c r="HPN668" s="412"/>
      <c r="HPO668" s="412"/>
      <c r="HPP668" s="412"/>
      <c r="HPQ668" s="412"/>
      <c r="HPR668" s="412"/>
      <c r="HPS668" s="412"/>
      <c r="HPT668" s="412"/>
      <c r="HPU668" s="412"/>
      <c r="HPV668" s="412"/>
      <c r="HPW668" s="412"/>
      <c r="HPX668" s="412"/>
      <c r="HPY668" s="412"/>
      <c r="HPZ668" s="412"/>
      <c r="HQA668" s="412"/>
      <c r="HQB668" s="412"/>
      <c r="HQC668" s="412"/>
      <c r="HQD668" s="413"/>
      <c r="HQE668" s="413"/>
      <c r="HQF668" s="413"/>
      <c r="HQG668" s="413"/>
      <c r="HQH668" s="413"/>
      <c r="HQI668" s="413"/>
      <c r="HQJ668" s="413"/>
      <c r="HQK668" s="413"/>
      <c r="HQL668" s="413"/>
      <c r="HQM668" s="413"/>
      <c r="HQN668" s="413"/>
      <c r="HQO668" s="413"/>
      <c r="HQP668" s="413"/>
      <c r="HQQ668" s="413"/>
      <c r="HQR668" s="413"/>
      <c r="HQS668" s="413"/>
      <c r="HQT668" s="413"/>
      <c r="HQU668" s="413"/>
      <c r="HQV668" s="413"/>
      <c r="HQW668" s="413"/>
      <c r="HQX668" s="413"/>
      <c r="HQY668" s="413"/>
      <c r="HQZ668" s="413"/>
      <c r="HRA668" s="413"/>
      <c r="HRB668" s="414"/>
      <c r="HRC668" s="414"/>
      <c r="HRD668" s="414"/>
      <c r="HRE668" s="414"/>
      <c r="HRF668" s="414"/>
      <c r="HRG668" s="413"/>
      <c r="HRH668" s="413"/>
      <c r="HRI668" s="414"/>
      <c r="HRJ668" s="414"/>
      <c r="HRK668" s="413"/>
      <c r="HRL668" s="413"/>
      <c r="HRM668" s="414"/>
      <c r="HRN668" s="414"/>
      <c r="HRO668" s="413"/>
      <c r="HRP668" s="413"/>
      <c r="HRQ668" s="413"/>
      <c r="HRR668" s="413"/>
      <c r="HRS668" s="413"/>
      <c r="HRT668" s="413"/>
      <c r="HRU668" s="413"/>
      <c r="HRV668" s="414"/>
      <c r="HRW668" s="414"/>
      <c r="HRX668" s="413"/>
      <c r="HRY668" s="413"/>
      <c r="HRZ668" s="414"/>
      <c r="HSA668" s="414"/>
      <c r="HSB668" s="413"/>
      <c r="HSC668" s="413"/>
      <c r="HSD668" s="413"/>
      <c r="HSE668" s="413"/>
      <c r="HSF668" s="413"/>
      <c r="HSG668" s="407"/>
      <c r="HSH668" s="439"/>
      <c r="HSI668" s="413"/>
      <c r="HSJ668" s="413"/>
      <c r="HSK668" s="413"/>
      <c r="HSL668" s="413"/>
      <c r="HSM668" s="413"/>
      <c r="HSN668" s="413"/>
      <c r="HSO668" s="413"/>
      <c r="HSP668" s="412"/>
      <c r="HSQ668" s="412"/>
      <c r="HSR668" s="412"/>
      <c r="HSS668" s="412"/>
      <c r="HST668" s="412"/>
      <c r="HSU668" s="412"/>
      <c r="HSV668" s="412"/>
      <c r="HSW668" s="412"/>
      <c r="HSX668" s="412"/>
      <c r="HSY668" s="412"/>
      <c r="HSZ668" s="412"/>
      <c r="HTA668" s="412"/>
      <c r="HTB668" s="412"/>
      <c r="HTC668" s="412"/>
      <c r="HTD668" s="412"/>
      <c r="HTE668" s="412"/>
      <c r="HTF668" s="412"/>
      <c r="HTG668" s="412"/>
      <c r="HTH668" s="412"/>
      <c r="HTI668" s="412"/>
      <c r="HTJ668" s="412"/>
      <c r="HTK668" s="412"/>
      <c r="HTL668" s="412"/>
      <c r="HTM668" s="412"/>
      <c r="HTN668" s="412"/>
      <c r="HTO668" s="412"/>
      <c r="HTP668" s="412"/>
      <c r="HTQ668" s="412"/>
      <c r="HTR668" s="412"/>
      <c r="HTS668" s="412"/>
      <c r="HTT668" s="412"/>
      <c r="HTU668" s="412"/>
      <c r="HTV668" s="412"/>
      <c r="HTW668" s="412"/>
      <c r="HTX668" s="412"/>
      <c r="HTY668" s="412"/>
      <c r="HTZ668" s="412"/>
      <c r="HUA668" s="412"/>
      <c r="HUB668" s="412"/>
      <c r="HUC668" s="412"/>
      <c r="HUD668" s="412"/>
      <c r="HUE668" s="412"/>
      <c r="HUF668" s="412"/>
      <c r="HUG668" s="412"/>
      <c r="HUH668" s="413"/>
      <c r="HUI668" s="413"/>
      <c r="HUJ668" s="413"/>
      <c r="HUK668" s="413"/>
      <c r="HUL668" s="413"/>
      <c r="HUM668" s="413"/>
      <c r="HUN668" s="413"/>
      <c r="HUO668" s="413"/>
      <c r="HUP668" s="413"/>
      <c r="HUQ668" s="413"/>
      <c r="HUR668" s="413"/>
      <c r="HUS668" s="413"/>
      <c r="HUT668" s="413"/>
      <c r="HUU668" s="413"/>
      <c r="HUV668" s="413"/>
      <c r="HUW668" s="413"/>
      <c r="HUX668" s="413"/>
      <c r="HUY668" s="413"/>
      <c r="HUZ668" s="413"/>
      <c r="HVA668" s="413"/>
      <c r="HVB668" s="413"/>
      <c r="HVC668" s="413"/>
      <c r="HVD668" s="413"/>
      <c r="HVE668" s="413"/>
      <c r="HVF668" s="414"/>
      <c r="HVG668" s="414"/>
      <c r="HVH668" s="414"/>
      <c r="HVI668" s="414"/>
      <c r="HVJ668" s="414"/>
      <c r="HVK668" s="413"/>
      <c r="HVL668" s="413"/>
      <c r="HVM668" s="414"/>
      <c r="HVN668" s="414"/>
      <c r="HVO668" s="413"/>
      <c r="HVP668" s="413"/>
      <c r="HVQ668" s="414"/>
      <c r="HVR668" s="414"/>
      <c r="HVS668" s="413"/>
      <c r="HVT668" s="413"/>
      <c r="HVU668" s="413"/>
      <c r="HVV668" s="413"/>
      <c r="HVW668" s="413"/>
      <c r="HVX668" s="413"/>
      <c r="HVY668" s="413"/>
      <c r="HVZ668" s="414"/>
      <c r="HWA668" s="414"/>
      <c r="HWB668" s="413"/>
      <c r="HWC668" s="413"/>
      <c r="HWD668" s="414"/>
      <c r="HWE668" s="414"/>
      <c r="HWF668" s="413"/>
      <c r="HWG668" s="413"/>
      <c r="HWH668" s="413"/>
      <c r="HWI668" s="413"/>
      <c r="HWJ668" s="413"/>
      <c r="HWK668" s="407"/>
      <c r="HWL668" s="439"/>
      <c r="HWM668" s="413"/>
      <c r="HWN668" s="413"/>
      <c r="HWO668" s="413"/>
      <c r="HWP668" s="413"/>
      <c r="HWQ668" s="413"/>
      <c r="HWR668" s="413"/>
      <c r="HWS668" s="413"/>
      <c r="HWT668" s="412"/>
      <c r="HWU668" s="412"/>
      <c r="HWV668" s="412"/>
      <c r="HWW668" s="412"/>
      <c r="HWX668" s="412"/>
      <c r="HWY668" s="412"/>
      <c r="HWZ668" s="412"/>
      <c r="HXA668" s="412"/>
      <c r="HXB668" s="412"/>
      <c r="HXC668" s="412"/>
      <c r="HXD668" s="412"/>
      <c r="HXE668" s="412"/>
      <c r="HXF668" s="412"/>
      <c r="HXG668" s="412"/>
      <c r="HXH668" s="412"/>
      <c r="HXI668" s="412"/>
      <c r="HXJ668" s="412"/>
      <c r="HXK668" s="412"/>
      <c r="HXL668" s="412"/>
      <c r="HXM668" s="412"/>
      <c r="HXN668" s="412"/>
      <c r="HXO668" s="412"/>
      <c r="HXP668" s="412"/>
      <c r="HXQ668" s="412"/>
      <c r="HXR668" s="412"/>
      <c r="HXS668" s="412"/>
      <c r="HXT668" s="412"/>
      <c r="HXU668" s="412"/>
      <c r="HXV668" s="412"/>
      <c r="HXW668" s="412"/>
      <c r="HXX668" s="412"/>
      <c r="HXY668" s="412"/>
      <c r="HXZ668" s="412"/>
      <c r="HYA668" s="412"/>
      <c r="HYB668" s="412"/>
      <c r="HYC668" s="412"/>
      <c r="HYD668" s="412"/>
      <c r="HYE668" s="412"/>
      <c r="HYF668" s="412"/>
      <c r="HYG668" s="412"/>
      <c r="HYH668" s="412"/>
      <c r="HYI668" s="412"/>
      <c r="HYJ668" s="412"/>
      <c r="HYK668" s="412"/>
      <c r="HYL668" s="413"/>
      <c r="HYM668" s="413"/>
      <c r="HYN668" s="413"/>
      <c r="HYO668" s="413"/>
      <c r="HYP668" s="413"/>
      <c r="HYQ668" s="413"/>
      <c r="HYR668" s="413"/>
      <c r="HYS668" s="413"/>
      <c r="HYT668" s="413"/>
      <c r="HYU668" s="413"/>
      <c r="HYV668" s="413"/>
      <c r="HYW668" s="413"/>
      <c r="HYX668" s="413"/>
      <c r="HYY668" s="413"/>
      <c r="HYZ668" s="413"/>
      <c r="HZA668" s="413"/>
      <c r="HZB668" s="413"/>
      <c r="HZC668" s="413"/>
      <c r="HZD668" s="413"/>
      <c r="HZE668" s="413"/>
      <c r="HZF668" s="413"/>
      <c r="HZG668" s="413"/>
      <c r="HZH668" s="413"/>
      <c r="HZI668" s="413"/>
      <c r="HZJ668" s="414"/>
      <c r="HZK668" s="414"/>
      <c r="HZL668" s="414"/>
      <c r="HZM668" s="414"/>
      <c r="HZN668" s="414"/>
      <c r="HZO668" s="413"/>
      <c r="HZP668" s="413"/>
      <c r="HZQ668" s="414"/>
      <c r="HZR668" s="414"/>
      <c r="HZS668" s="413"/>
      <c r="HZT668" s="413"/>
      <c r="HZU668" s="414"/>
      <c r="HZV668" s="414"/>
      <c r="HZW668" s="413"/>
      <c r="HZX668" s="413"/>
      <c r="HZY668" s="413"/>
      <c r="HZZ668" s="413"/>
      <c r="IAA668" s="413"/>
      <c r="IAB668" s="413"/>
      <c r="IAC668" s="413"/>
      <c r="IAD668" s="414"/>
      <c r="IAE668" s="414"/>
      <c r="IAF668" s="413"/>
      <c r="IAG668" s="413"/>
      <c r="IAH668" s="414"/>
      <c r="IAI668" s="414"/>
      <c r="IAJ668" s="413"/>
      <c r="IAK668" s="413"/>
      <c r="IAL668" s="413"/>
      <c r="IAM668" s="413"/>
      <c r="IAN668" s="413"/>
      <c r="IAO668" s="407"/>
      <c r="IAP668" s="439"/>
      <c r="IAQ668" s="413"/>
      <c r="IAR668" s="413"/>
      <c r="IAS668" s="413"/>
      <c r="IAT668" s="413"/>
      <c r="IAU668" s="413"/>
      <c r="IAV668" s="413"/>
      <c r="IAW668" s="413"/>
      <c r="IAX668" s="412"/>
      <c r="IAY668" s="412"/>
      <c r="IAZ668" s="412"/>
      <c r="IBA668" s="412"/>
      <c r="IBB668" s="412"/>
      <c r="IBC668" s="412"/>
      <c r="IBD668" s="412"/>
      <c r="IBE668" s="412"/>
      <c r="IBF668" s="412"/>
      <c r="IBG668" s="412"/>
      <c r="IBH668" s="412"/>
      <c r="IBI668" s="412"/>
      <c r="IBJ668" s="412"/>
      <c r="IBK668" s="412"/>
      <c r="IBL668" s="412"/>
      <c r="IBM668" s="412"/>
      <c r="IBN668" s="412"/>
      <c r="IBO668" s="412"/>
      <c r="IBP668" s="412"/>
      <c r="IBQ668" s="412"/>
      <c r="IBR668" s="412"/>
      <c r="IBS668" s="412"/>
      <c r="IBT668" s="412"/>
      <c r="IBU668" s="412"/>
      <c r="IBV668" s="412"/>
      <c r="IBW668" s="412"/>
      <c r="IBX668" s="412"/>
      <c r="IBY668" s="412"/>
      <c r="IBZ668" s="412"/>
      <c r="ICA668" s="412"/>
      <c r="ICB668" s="412"/>
      <c r="ICC668" s="412"/>
      <c r="ICD668" s="412"/>
      <c r="ICE668" s="412"/>
      <c r="ICF668" s="412"/>
      <c r="ICG668" s="412"/>
      <c r="ICH668" s="412"/>
      <c r="ICI668" s="412"/>
      <c r="ICJ668" s="412"/>
      <c r="ICK668" s="412"/>
      <c r="ICL668" s="412"/>
      <c r="ICM668" s="412"/>
      <c r="ICN668" s="412"/>
      <c r="ICO668" s="412"/>
      <c r="ICP668" s="413"/>
      <c r="ICQ668" s="413"/>
      <c r="ICR668" s="413"/>
      <c r="ICS668" s="413"/>
      <c r="ICT668" s="413"/>
      <c r="ICU668" s="413"/>
      <c r="ICV668" s="413"/>
      <c r="ICW668" s="413"/>
      <c r="ICX668" s="413"/>
      <c r="ICY668" s="413"/>
      <c r="ICZ668" s="413"/>
      <c r="IDA668" s="413"/>
      <c r="IDB668" s="413"/>
      <c r="IDC668" s="413"/>
      <c r="IDD668" s="413"/>
      <c r="IDE668" s="413"/>
      <c r="IDF668" s="413"/>
      <c r="IDG668" s="413"/>
      <c r="IDH668" s="413"/>
      <c r="IDI668" s="413"/>
      <c r="IDJ668" s="413"/>
      <c r="IDK668" s="413"/>
      <c r="IDL668" s="413"/>
      <c r="IDM668" s="413"/>
      <c r="IDN668" s="414"/>
      <c r="IDO668" s="414"/>
      <c r="IDP668" s="414"/>
      <c r="IDQ668" s="414"/>
      <c r="IDR668" s="414"/>
      <c r="IDS668" s="413"/>
      <c r="IDT668" s="413"/>
      <c r="IDU668" s="414"/>
      <c r="IDV668" s="414"/>
      <c r="IDW668" s="413"/>
      <c r="IDX668" s="413"/>
      <c r="IDY668" s="414"/>
      <c r="IDZ668" s="414"/>
      <c r="IEA668" s="413"/>
      <c r="IEB668" s="413"/>
      <c r="IEC668" s="413"/>
      <c r="IED668" s="413"/>
      <c r="IEE668" s="413"/>
      <c r="IEF668" s="413"/>
      <c r="IEG668" s="413"/>
      <c r="IEH668" s="414"/>
      <c r="IEI668" s="414"/>
      <c r="IEJ668" s="413"/>
      <c r="IEK668" s="413"/>
      <c r="IEL668" s="414"/>
      <c r="IEM668" s="414"/>
      <c r="IEN668" s="413"/>
      <c r="IEO668" s="413"/>
      <c r="IEP668" s="413"/>
      <c r="IEQ668" s="413"/>
      <c r="IER668" s="413"/>
      <c r="IES668" s="407"/>
      <c r="IET668" s="439"/>
      <c r="IEU668" s="413"/>
      <c r="IEV668" s="413"/>
      <c r="IEW668" s="413"/>
      <c r="IEX668" s="413"/>
      <c r="IEY668" s="413"/>
      <c r="IEZ668" s="413"/>
      <c r="IFA668" s="413"/>
      <c r="IFB668" s="412"/>
      <c r="IFC668" s="412"/>
      <c r="IFD668" s="412"/>
      <c r="IFE668" s="412"/>
      <c r="IFF668" s="412"/>
      <c r="IFG668" s="412"/>
      <c r="IFH668" s="412"/>
      <c r="IFI668" s="412"/>
      <c r="IFJ668" s="412"/>
      <c r="IFK668" s="412"/>
      <c r="IFL668" s="412"/>
      <c r="IFM668" s="412"/>
      <c r="IFN668" s="412"/>
      <c r="IFO668" s="412"/>
      <c r="IFP668" s="412"/>
      <c r="IFQ668" s="412"/>
      <c r="IFR668" s="412"/>
      <c r="IFS668" s="412"/>
      <c r="IFT668" s="412"/>
      <c r="IFU668" s="412"/>
      <c r="IFV668" s="412"/>
      <c r="IFW668" s="412"/>
      <c r="IFX668" s="412"/>
      <c r="IFY668" s="412"/>
      <c r="IFZ668" s="412"/>
      <c r="IGA668" s="412"/>
      <c r="IGB668" s="412"/>
      <c r="IGC668" s="412"/>
      <c r="IGD668" s="412"/>
      <c r="IGE668" s="412"/>
      <c r="IGF668" s="412"/>
      <c r="IGG668" s="412"/>
      <c r="IGH668" s="412"/>
      <c r="IGI668" s="412"/>
      <c r="IGJ668" s="412"/>
      <c r="IGK668" s="412"/>
      <c r="IGL668" s="412"/>
      <c r="IGM668" s="412"/>
      <c r="IGN668" s="412"/>
      <c r="IGO668" s="412"/>
      <c r="IGP668" s="412"/>
      <c r="IGQ668" s="412"/>
      <c r="IGR668" s="412"/>
      <c r="IGS668" s="412"/>
      <c r="IGT668" s="413"/>
      <c r="IGU668" s="413"/>
      <c r="IGV668" s="413"/>
      <c r="IGW668" s="413"/>
      <c r="IGX668" s="413"/>
      <c r="IGY668" s="413"/>
      <c r="IGZ668" s="413"/>
      <c r="IHA668" s="413"/>
      <c r="IHB668" s="413"/>
      <c r="IHC668" s="413"/>
      <c r="IHD668" s="413"/>
      <c r="IHE668" s="413"/>
      <c r="IHF668" s="413"/>
      <c r="IHG668" s="413"/>
      <c r="IHH668" s="413"/>
      <c r="IHI668" s="413"/>
      <c r="IHJ668" s="413"/>
      <c r="IHK668" s="413"/>
      <c r="IHL668" s="413"/>
      <c r="IHM668" s="413"/>
      <c r="IHN668" s="413"/>
      <c r="IHO668" s="413"/>
      <c r="IHP668" s="413"/>
      <c r="IHQ668" s="413"/>
      <c r="IHR668" s="414"/>
      <c r="IHS668" s="414"/>
      <c r="IHT668" s="414"/>
      <c r="IHU668" s="414"/>
      <c r="IHV668" s="414"/>
      <c r="IHW668" s="413"/>
      <c r="IHX668" s="413"/>
      <c r="IHY668" s="414"/>
      <c r="IHZ668" s="414"/>
      <c r="IIA668" s="413"/>
      <c r="IIB668" s="413"/>
      <c r="IIC668" s="414"/>
      <c r="IID668" s="414"/>
      <c r="IIE668" s="413"/>
      <c r="IIF668" s="413"/>
      <c r="IIG668" s="413"/>
      <c r="IIH668" s="413"/>
      <c r="III668" s="413"/>
      <c r="IIJ668" s="413"/>
      <c r="IIK668" s="413"/>
      <c r="IIL668" s="414"/>
      <c r="IIM668" s="414"/>
      <c r="IIN668" s="413"/>
      <c r="IIO668" s="413"/>
      <c r="IIP668" s="414"/>
      <c r="IIQ668" s="414"/>
      <c r="IIR668" s="413"/>
      <c r="IIS668" s="413"/>
      <c r="IIT668" s="413"/>
      <c r="IIU668" s="413"/>
      <c r="IIV668" s="413"/>
      <c r="IIW668" s="407"/>
      <c r="IIX668" s="439"/>
      <c r="IIY668" s="413"/>
      <c r="IIZ668" s="413"/>
      <c r="IJA668" s="413"/>
      <c r="IJB668" s="413"/>
      <c r="IJC668" s="413"/>
      <c r="IJD668" s="413"/>
      <c r="IJE668" s="413"/>
      <c r="IJF668" s="412"/>
      <c r="IJG668" s="412"/>
      <c r="IJH668" s="412"/>
      <c r="IJI668" s="412"/>
      <c r="IJJ668" s="412"/>
      <c r="IJK668" s="412"/>
      <c r="IJL668" s="412"/>
      <c r="IJM668" s="412"/>
      <c r="IJN668" s="412"/>
      <c r="IJO668" s="412"/>
      <c r="IJP668" s="412"/>
      <c r="IJQ668" s="412"/>
      <c r="IJR668" s="412"/>
      <c r="IJS668" s="412"/>
      <c r="IJT668" s="412"/>
      <c r="IJU668" s="412"/>
      <c r="IJV668" s="412"/>
      <c r="IJW668" s="412"/>
      <c r="IJX668" s="412"/>
      <c r="IJY668" s="412"/>
      <c r="IJZ668" s="412"/>
      <c r="IKA668" s="412"/>
      <c r="IKB668" s="412"/>
      <c r="IKC668" s="412"/>
      <c r="IKD668" s="412"/>
      <c r="IKE668" s="412"/>
      <c r="IKF668" s="412"/>
      <c r="IKG668" s="412"/>
      <c r="IKH668" s="412"/>
      <c r="IKI668" s="412"/>
      <c r="IKJ668" s="412"/>
      <c r="IKK668" s="412"/>
      <c r="IKL668" s="412"/>
      <c r="IKM668" s="412"/>
      <c r="IKN668" s="412"/>
      <c r="IKO668" s="412"/>
      <c r="IKP668" s="412"/>
      <c r="IKQ668" s="412"/>
      <c r="IKR668" s="412"/>
      <c r="IKS668" s="412"/>
      <c r="IKT668" s="412"/>
      <c r="IKU668" s="412"/>
      <c r="IKV668" s="412"/>
      <c r="IKW668" s="412"/>
      <c r="IKX668" s="413"/>
      <c r="IKY668" s="413"/>
      <c r="IKZ668" s="413"/>
      <c r="ILA668" s="413"/>
      <c r="ILB668" s="413"/>
      <c r="ILC668" s="413"/>
      <c r="ILD668" s="413"/>
      <c r="ILE668" s="413"/>
      <c r="ILF668" s="413"/>
      <c r="ILG668" s="413"/>
      <c r="ILH668" s="413"/>
      <c r="ILI668" s="413"/>
      <c r="ILJ668" s="413"/>
      <c r="ILK668" s="413"/>
      <c r="ILL668" s="413"/>
      <c r="ILM668" s="413"/>
      <c r="ILN668" s="413"/>
      <c r="ILO668" s="413"/>
      <c r="ILP668" s="413"/>
      <c r="ILQ668" s="413"/>
      <c r="ILR668" s="413"/>
      <c r="ILS668" s="413"/>
      <c r="ILT668" s="413"/>
      <c r="ILU668" s="413"/>
      <c r="ILV668" s="414"/>
      <c r="ILW668" s="414"/>
      <c r="ILX668" s="414"/>
      <c r="ILY668" s="414"/>
      <c r="ILZ668" s="414"/>
      <c r="IMA668" s="413"/>
      <c r="IMB668" s="413"/>
      <c r="IMC668" s="414"/>
      <c r="IMD668" s="414"/>
      <c r="IME668" s="413"/>
      <c r="IMF668" s="413"/>
      <c r="IMG668" s="414"/>
      <c r="IMH668" s="414"/>
      <c r="IMI668" s="413"/>
      <c r="IMJ668" s="413"/>
      <c r="IMK668" s="413"/>
      <c r="IML668" s="413"/>
      <c r="IMM668" s="413"/>
      <c r="IMN668" s="413"/>
      <c r="IMO668" s="413"/>
      <c r="IMP668" s="414"/>
      <c r="IMQ668" s="414"/>
      <c r="IMR668" s="413"/>
      <c r="IMS668" s="413"/>
      <c r="IMT668" s="414"/>
      <c r="IMU668" s="414"/>
      <c r="IMV668" s="413"/>
      <c r="IMW668" s="413"/>
      <c r="IMX668" s="413"/>
      <c r="IMY668" s="413"/>
      <c r="IMZ668" s="413"/>
      <c r="INA668" s="407"/>
      <c r="INB668" s="439"/>
      <c r="INC668" s="413"/>
      <c r="IND668" s="413"/>
      <c r="INE668" s="413"/>
      <c r="INF668" s="413"/>
      <c r="ING668" s="413"/>
      <c r="INH668" s="413"/>
      <c r="INI668" s="413"/>
      <c r="INJ668" s="412"/>
      <c r="INK668" s="412"/>
      <c r="INL668" s="412"/>
      <c r="INM668" s="412"/>
      <c r="INN668" s="412"/>
      <c r="INO668" s="412"/>
      <c r="INP668" s="412"/>
      <c r="INQ668" s="412"/>
      <c r="INR668" s="412"/>
      <c r="INS668" s="412"/>
      <c r="INT668" s="412"/>
      <c r="INU668" s="412"/>
      <c r="INV668" s="412"/>
      <c r="INW668" s="412"/>
      <c r="INX668" s="412"/>
      <c r="INY668" s="412"/>
      <c r="INZ668" s="412"/>
      <c r="IOA668" s="412"/>
      <c r="IOB668" s="412"/>
      <c r="IOC668" s="412"/>
      <c r="IOD668" s="412"/>
      <c r="IOE668" s="412"/>
      <c r="IOF668" s="412"/>
      <c r="IOG668" s="412"/>
      <c r="IOH668" s="412"/>
      <c r="IOI668" s="412"/>
      <c r="IOJ668" s="412"/>
      <c r="IOK668" s="412"/>
      <c r="IOL668" s="412"/>
      <c r="IOM668" s="412"/>
      <c r="ION668" s="412"/>
      <c r="IOO668" s="412"/>
      <c r="IOP668" s="412"/>
      <c r="IOQ668" s="412"/>
      <c r="IOR668" s="412"/>
      <c r="IOS668" s="412"/>
      <c r="IOT668" s="412"/>
      <c r="IOU668" s="412"/>
      <c r="IOV668" s="412"/>
      <c r="IOW668" s="412"/>
      <c r="IOX668" s="412"/>
      <c r="IOY668" s="412"/>
      <c r="IOZ668" s="412"/>
      <c r="IPA668" s="412"/>
      <c r="IPB668" s="413"/>
      <c r="IPC668" s="413"/>
      <c r="IPD668" s="413"/>
      <c r="IPE668" s="413"/>
      <c r="IPF668" s="413"/>
      <c r="IPG668" s="413"/>
      <c r="IPH668" s="413"/>
      <c r="IPI668" s="413"/>
      <c r="IPJ668" s="413"/>
      <c r="IPK668" s="413"/>
      <c r="IPL668" s="413"/>
      <c r="IPM668" s="413"/>
      <c r="IPN668" s="413"/>
      <c r="IPO668" s="413"/>
      <c r="IPP668" s="413"/>
      <c r="IPQ668" s="413"/>
      <c r="IPR668" s="413"/>
      <c r="IPS668" s="413"/>
      <c r="IPT668" s="413"/>
      <c r="IPU668" s="413"/>
      <c r="IPV668" s="413"/>
      <c r="IPW668" s="413"/>
      <c r="IPX668" s="413"/>
      <c r="IPY668" s="413"/>
      <c r="IPZ668" s="414"/>
      <c r="IQA668" s="414"/>
      <c r="IQB668" s="414"/>
      <c r="IQC668" s="414"/>
      <c r="IQD668" s="414"/>
      <c r="IQE668" s="413"/>
      <c r="IQF668" s="413"/>
      <c r="IQG668" s="414"/>
      <c r="IQH668" s="414"/>
      <c r="IQI668" s="413"/>
      <c r="IQJ668" s="413"/>
      <c r="IQK668" s="414"/>
      <c r="IQL668" s="414"/>
      <c r="IQM668" s="413"/>
      <c r="IQN668" s="413"/>
      <c r="IQO668" s="413"/>
      <c r="IQP668" s="413"/>
      <c r="IQQ668" s="413"/>
      <c r="IQR668" s="413"/>
      <c r="IQS668" s="413"/>
      <c r="IQT668" s="414"/>
      <c r="IQU668" s="414"/>
      <c r="IQV668" s="413"/>
      <c r="IQW668" s="413"/>
      <c r="IQX668" s="414"/>
      <c r="IQY668" s="414"/>
      <c r="IQZ668" s="413"/>
      <c r="IRA668" s="413"/>
      <c r="IRB668" s="413"/>
      <c r="IRC668" s="413"/>
      <c r="IRD668" s="413"/>
      <c r="IRE668" s="407"/>
      <c r="IRF668" s="439"/>
      <c r="IRG668" s="413"/>
      <c r="IRH668" s="413"/>
      <c r="IRI668" s="413"/>
      <c r="IRJ668" s="413"/>
      <c r="IRK668" s="413"/>
      <c r="IRL668" s="413"/>
      <c r="IRM668" s="413"/>
      <c r="IRN668" s="412"/>
      <c r="IRO668" s="412"/>
      <c r="IRP668" s="412"/>
      <c r="IRQ668" s="412"/>
      <c r="IRR668" s="412"/>
      <c r="IRS668" s="412"/>
      <c r="IRT668" s="412"/>
      <c r="IRU668" s="412"/>
      <c r="IRV668" s="412"/>
      <c r="IRW668" s="412"/>
      <c r="IRX668" s="412"/>
      <c r="IRY668" s="412"/>
      <c r="IRZ668" s="412"/>
      <c r="ISA668" s="412"/>
      <c r="ISB668" s="412"/>
      <c r="ISC668" s="412"/>
      <c r="ISD668" s="412"/>
      <c r="ISE668" s="412"/>
      <c r="ISF668" s="412"/>
      <c r="ISG668" s="412"/>
      <c r="ISH668" s="412"/>
      <c r="ISI668" s="412"/>
      <c r="ISJ668" s="412"/>
      <c r="ISK668" s="412"/>
      <c r="ISL668" s="412"/>
      <c r="ISM668" s="412"/>
      <c r="ISN668" s="412"/>
      <c r="ISO668" s="412"/>
      <c r="ISP668" s="412"/>
      <c r="ISQ668" s="412"/>
      <c r="ISR668" s="412"/>
      <c r="ISS668" s="412"/>
      <c r="IST668" s="412"/>
      <c r="ISU668" s="412"/>
      <c r="ISV668" s="412"/>
      <c r="ISW668" s="412"/>
      <c r="ISX668" s="412"/>
      <c r="ISY668" s="412"/>
      <c r="ISZ668" s="412"/>
      <c r="ITA668" s="412"/>
      <c r="ITB668" s="412"/>
      <c r="ITC668" s="412"/>
      <c r="ITD668" s="412"/>
      <c r="ITE668" s="412"/>
      <c r="ITF668" s="413"/>
      <c r="ITG668" s="413"/>
      <c r="ITH668" s="413"/>
      <c r="ITI668" s="413"/>
      <c r="ITJ668" s="413"/>
      <c r="ITK668" s="413"/>
      <c r="ITL668" s="413"/>
      <c r="ITM668" s="413"/>
      <c r="ITN668" s="413"/>
      <c r="ITO668" s="413"/>
      <c r="ITP668" s="413"/>
      <c r="ITQ668" s="413"/>
      <c r="ITR668" s="413"/>
      <c r="ITS668" s="413"/>
      <c r="ITT668" s="413"/>
      <c r="ITU668" s="413"/>
      <c r="ITV668" s="413"/>
      <c r="ITW668" s="413"/>
      <c r="ITX668" s="413"/>
      <c r="ITY668" s="413"/>
      <c r="ITZ668" s="413"/>
      <c r="IUA668" s="413"/>
      <c r="IUB668" s="413"/>
      <c r="IUC668" s="413"/>
      <c r="IUD668" s="414"/>
      <c r="IUE668" s="414"/>
      <c r="IUF668" s="414"/>
      <c r="IUG668" s="414"/>
      <c r="IUH668" s="414"/>
      <c r="IUI668" s="413"/>
      <c r="IUJ668" s="413"/>
      <c r="IUK668" s="414"/>
      <c r="IUL668" s="414"/>
      <c r="IUM668" s="413"/>
      <c r="IUN668" s="413"/>
      <c r="IUO668" s="414"/>
      <c r="IUP668" s="414"/>
      <c r="IUQ668" s="413"/>
      <c r="IUR668" s="413"/>
      <c r="IUS668" s="413"/>
      <c r="IUT668" s="413"/>
      <c r="IUU668" s="413"/>
      <c r="IUV668" s="413"/>
      <c r="IUW668" s="413"/>
      <c r="IUX668" s="414"/>
      <c r="IUY668" s="414"/>
      <c r="IUZ668" s="413"/>
      <c r="IVA668" s="413"/>
      <c r="IVB668" s="414"/>
      <c r="IVC668" s="414"/>
      <c r="IVD668" s="413"/>
      <c r="IVE668" s="413"/>
      <c r="IVF668" s="413"/>
      <c r="IVG668" s="413"/>
      <c r="IVH668" s="413"/>
      <c r="IVI668" s="407"/>
      <c r="IVJ668" s="439"/>
      <c r="IVK668" s="413"/>
      <c r="IVL668" s="413"/>
      <c r="IVM668" s="413"/>
      <c r="IVN668" s="413"/>
      <c r="IVO668" s="413"/>
      <c r="IVP668" s="413"/>
      <c r="IVQ668" s="413"/>
      <c r="IVR668" s="412"/>
      <c r="IVS668" s="412"/>
      <c r="IVT668" s="412"/>
      <c r="IVU668" s="412"/>
      <c r="IVV668" s="412"/>
      <c r="IVW668" s="412"/>
      <c r="IVX668" s="412"/>
      <c r="IVY668" s="412"/>
      <c r="IVZ668" s="412"/>
      <c r="IWA668" s="412"/>
      <c r="IWB668" s="412"/>
      <c r="IWC668" s="412"/>
      <c r="IWD668" s="412"/>
      <c r="IWE668" s="412"/>
      <c r="IWF668" s="412"/>
      <c r="IWG668" s="412"/>
      <c r="IWH668" s="412"/>
      <c r="IWI668" s="412"/>
      <c r="IWJ668" s="412"/>
      <c r="IWK668" s="412"/>
      <c r="IWL668" s="412"/>
      <c r="IWM668" s="412"/>
      <c r="IWN668" s="412"/>
      <c r="IWO668" s="412"/>
      <c r="IWP668" s="412"/>
      <c r="IWQ668" s="412"/>
      <c r="IWR668" s="412"/>
      <c r="IWS668" s="412"/>
      <c r="IWT668" s="412"/>
      <c r="IWU668" s="412"/>
      <c r="IWV668" s="412"/>
      <c r="IWW668" s="412"/>
      <c r="IWX668" s="412"/>
      <c r="IWY668" s="412"/>
      <c r="IWZ668" s="412"/>
      <c r="IXA668" s="412"/>
      <c r="IXB668" s="412"/>
      <c r="IXC668" s="412"/>
      <c r="IXD668" s="412"/>
      <c r="IXE668" s="412"/>
      <c r="IXF668" s="412"/>
      <c r="IXG668" s="412"/>
      <c r="IXH668" s="412"/>
      <c r="IXI668" s="412"/>
      <c r="IXJ668" s="413"/>
      <c r="IXK668" s="413"/>
      <c r="IXL668" s="413"/>
      <c r="IXM668" s="413"/>
      <c r="IXN668" s="413"/>
      <c r="IXO668" s="413"/>
      <c r="IXP668" s="413"/>
      <c r="IXQ668" s="413"/>
      <c r="IXR668" s="413"/>
      <c r="IXS668" s="413"/>
      <c r="IXT668" s="413"/>
      <c r="IXU668" s="413"/>
      <c r="IXV668" s="413"/>
      <c r="IXW668" s="413"/>
      <c r="IXX668" s="413"/>
      <c r="IXY668" s="413"/>
      <c r="IXZ668" s="413"/>
      <c r="IYA668" s="413"/>
      <c r="IYB668" s="413"/>
      <c r="IYC668" s="413"/>
      <c r="IYD668" s="413"/>
      <c r="IYE668" s="413"/>
      <c r="IYF668" s="413"/>
      <c r="IYG668" s="413"/>
      <c r="IYH668" s="414"/>
      <c r="IYI668" s="414"/>
      <c r="IYJ668" s="414"/>
      <c r="IYK668" s="414"/>
      <c r="IYL668" s="414"/>
      <c r="IYM668" s="413"/>
      <c r="IYN668" s="413"/>
      <c r="IYO668" s="414"/>
      <c r="IYP668" s="414"/>
      <c r="IYQ668" s="413"/>
      <c r="IYR668" s="413"/>
      <c r="IYS668" s="414"/>
      <c r="IYT668" s="414"/>
      <c r="IYU668" s="413"/>
      <c r="IYV668" s="413"/>
      <c r="IYW668" s="413"/>
      <c r="IYX668" s="413"/>
      <c r="IYY668" s="413"/>
      <c r="IYZ668" s="413"/>
      <c r="IZA668" s="413"/>
      <c r="IZB668" s="414"/>
      <c r="IZC668" s="414"/>
      <c r="IZD668" s="413"/>
      <c r="IZE668" s="413"/>
      <c r="IZF668" s="414"/>
      <c r="IZG668" s="414"/>
      <c r="IZH668" s="413"/>
      <c r="IZI668" s="413"/>
      <c r="IZJ668" s="413"/>
      <c r="IZK668" s="413"/>
      <c r="IZL668" s="413"/>
      <c r="IZM668" s="407"/>
      <c r="IZN668" s="439"/>
      <c r="IZO668" s="413"/>
      <c r="IZP668" s="413"/>
      <c r="IZQ668" s="413"/>
      <c r="IZR668" s="413"/>
      <c r="IZS668" s="413"/>
      <c r="IZT668" s="413"/>
      <c r="IZU668" s="413"/>
      <c r="IZV668" s="412"/>
      <c r="IZW668" s="412"/>
      <c r="IZX668" s="412"/>
      <c r="IZY668" s="412"/>
      <c r="IZZ668" s="412"/>
      <c r="JAA668" s="412"/>
      <c r="JAB668" s="412"/>
      <c r="JAC668" s="412"/>
      <c r="JAD668" s="412"/>
      <c r="JAE668" s="412"/>
      <c r="JAF668" s="412"/>
      <c r="JAG668" s="412"/>
      <c r="JAH668" s="412"/>
      <c r="JAI668" s="412"/>
      <c r="JAJ668" s="412"/>
      <c r="JAK668" s="412"/>
      <c r="JAL668" s="412"/>
      <c r="JAM668" s="412"/>
      <c r="JAN668" s="412"/>
      <c r="JAO668" s="412"/>
      <c r="JAP668" s="412"/>
      <c r="JAQ668" s="412"/>
      <c r="JAR668" s="412"/>
      <c r="JAS668" s="412"/>
      <c r="JAT668" s="412"/>
      <c r="JAU668" s="412"/>
      <c r="JAV668" s="412"/>
      <c r="JAW668" s="412"/>
      <c r="JAX668" s="412"/>
      <c r="JAY668" s="412"/>
      <c r="JAZ668" s="412"/>
      <c r="JBA668" s="412"/>
      <c r="JBB668" s="412"/>
      <c r="JBC668" s="412"/>
      <c r="JBD668" s="412"/>
      <c r="JBE668" s="412"/>
      <c r="JBF668" s="412"/>
      <c r="JBG668" s="412"/>
      <c r="JBH668" s="412"/>
      <c r="JBI668" s="412"/>
      <c r="JBJ668" s="412"/>
      <c r="JBK668" s="412"/>
      <c r="JBL668" s="412"/>
      <c r="JBM668" s="412"/>
      <c r="JBN668" s="413"/>
      <c r="JBO668" s="413"/>
      <c r="JBP668" s="413"/>
      <c r="JBQ668" s="413"/>
      <c r="JBR668" s="413"/>
      <c r="JBS668" s="413"/>
      <c r="JBT668" s="413"/>
      <c r="JBU668" s="413"/>
      <c r="JBV668" s="413"/>
      <c r="JBW668" s="413"/>
      <c r="JBX668" s="413"/>
      <c r="JBY668" s="413"/>
      <c r="JBZ668" s="413"/>
      <c r="JCA668" s="413"/>
      <c r="JCB668" s="413"/>
      <c r="JCC668" s="413"/>
      <c r="JCD668" s="413"/>
      <c r="JCE668" s="413"/>
      <c r="JCF668" s="413"/>
      <c r="JCG668" s="413"/>
      <c r="JCH668" s="413"/>
      <c r="JCI668" s="413"/>
      <c r="JCJ668" s="413"/>
      <c r="JCK668" s="413"/>
      <c r="JCL668" s="414"/>
      <c r="JCM668" s="414"/>
      <c r="JCN668" s="414"/>
      <c r="JCO668" s="414"/>
      <c r="JCP668" s="414"/>
      <c r="JCQ668" s="413"/>
      <c r="JCR668" s="413"/>
      <c r="JCS668" s="414"/>
      <c r="JCT668" s="414"/>
      <c r="JCU668" s="413"/>
      <c r="JCV668" s="413"/>
      <c r="JCW668" s="414"/>
      <c r="JCX668" s="414"/>
      <c r="JCY668" s="413"/>
      <c r="JCZ668" s="413"/>
      <c r="JDA668" s="413"/>
      <c r="JDB668" s="413"/>
      <c r="JDC668" s="413"/>
      <c r="JDD668" s="413"/>
      <c r="JDE668" s="413"/>
      <c r="JDF668" s="414"/>
      <c r="JDG668" s="414"/>
      <c r="JDH668" s="413"/>
      <c r="JDI668" s="413"/>
      <c r="JDJ668" s="414"/>
      <c r="JDK668" s="414"/>
      <c r="JDL668" s="413"/>
      <c r="JDM668" s="413"/>
      <c r="JDN668" s="413"/>
      <c r="JDO668" s="413"/>
      <c r="JDP668" s="413"/>
      <c r="JDQ668" s="407"/>
      <c r="JDR668" s="439"/>
      <c r="JDS668" s="413"/>
      <c r="JDT668" s="413"/>
      <c r="JDU668" s="413"/>
      <c r="JDV668" s="413"/>
      <c r="JDW668" s="413"/>
      <c r="JDX668" s="413"/>
      <c r="JDY668" s="413"/>
      <c r="JDZ668" s="412"/>
      <c r="JEA668" s="412"/>
      <c r="JEB668" s="412"/>
      <c r="JEC668" s="412"/>
      <c r="JED668" s="412"/>
      <c r="JEE668" s="412"/>
      <c r="JEF668" s="412"/>
      <c r="JEG668" s="412"/>
      <c r="JEH668" s="412"/>
      <c r="JEI668" s="412"/>
      <c r="JEJ668" s="412"/>
      <c r="JEK668" s="412"/>
      <c r="JEL668" s="412"/>
      <c r="JEM668" s="412"/>
      <c r="JEN668" s="412"/>
      <c r="JEO668" s="412"/>
      <c r="JEP668" s="412"/>
      <c r="JEQ668" s="412"/>
      <c r="JER668" s="412"/>
      <c r="JES668" s="412"/>
      <c r="JET668" s="412"/>
      <c r="JEU668" s="412"/>
      <c r="JEV668" s="412"/>
      <c r="JEW668" s="412"/>
      <c r="JEX668" s="412"/>
      <c r="JEY668" s="412"/>
      <c r="JEZ668" s="412"/>
      <c r="JFA668" s="412"/>
      <c r="JFB668" s="412"/>
      <c r="JFC668" s="412"/>
      <c r="JFD668" s="412"/>
      <c r="JFE668" s="412"/>
      <c r="JFF668" s="412"/>
      <c r="JFG668" s="412"/>
      <c r="JFH668" s="412"/>
      <c r="JFI668" s="412"/>
      <c r="JFJ668" s="412"/>
      <c r="JFK668" s="412"/>
      <c r="JFL668" s="412"/>
      <c r="JFM668" s="412"/>
      <c r="JFN668" s="412"/>
      <c r="JFO668" s="412"/>
      <c r="JFP668" s="412"/>
      <c r="JFQ668" s="412"/>
      <c r="JFR668" s="413"/>
      <c r="JFS668" s="413"/>
      <c r="JFT668" s="413"/>
      <c r="JFU668" s="413"/>
      <c r="JFV668" s="413"/>
      <c r="JFW668" s="413"/>
      <c r="JFX668" s="413"/>
      <c r="JFY668" s="413"/>
      <c r="JFZ668" s="413"/>
      <c r="JGA668" s="413"/>
      <c r="JGB668" s="413"/>
      <c r="JGC668" s="413"/>
      <c r="JGD668" s="413"/>
      <c r="JGE668" s="413"/>
      <c r="JGF668" s="413"/>
      <c r="JGG668" s="413"/>
      <c r="JGH668" s="413"/>
      <c r="JGI668" s="413"/>
      <c r="JGJ668" s="413"/>
      <c r="JGK668" s="413"/>
      <c r="JGL668" s="413"/>
      <c r="JGM668" s="413"/>
      <c r="JGN668" s="413"/>
      <c r="JGO668" s="413"/>
      <c r="JGP668" s="414"/>
      <c r="JGQ668" s="414"/>
      <c r="JGR668" s="414"/>
      <c r="JGS668" s="414"/>
      <c r="JGT668" s="414"/>
      <c r="JGU668" s="413"/>
      <c r="JGV668" s="413"/>
      <c r="JGW668" s="414"/>
      <c r="JGX668" s="414"/>
      <c r="JGY668" s="413"/>
      <c r="JGZ668" s="413"/>
      <c r="JHA668" s="414"/>
      <c r="JHB668" s="414"/>
      <c r="JHC668" s="413"/>
      <c r="JHD668" s="413"/>
      <c r="JHE668" s="413"/>
      <c r="JHF668" s="413"/>
      <c r="JHG668" s="413"/>
      <c r="JHH668" s="413"/>
      <c r="JHI668" s="413"/>
      <c r="JHJ668" s="414"/>
      <c r="JHK668" s="414"/>
      <c r="JHL668" s="413"/>
      <c r="JHM668" s="413"/>
      <c r="JHN668" s="414"/>
      <c r="JHO668" s="414"/>
      <c r="JHP668" s="413"/>
      <c r="JHQ668" s="413"/>
      <c r="JHR668" s="413"/>
      <c r="JHS668" s="413"/>
      <c r="JHT668" s="413"/>
      <c r="JHU668" s="407"/>
      <c r="JHV668" s="439"/>
      <c r="JHW668" s="413"/>
      <c r="JHX668" s="413"/>
      <c r="JHY668" s="413"/>
      <c r="JHZ668" s="413"/>
      <c r="JIA668" s="413"/>
      <c r="JIB668" s="413"/>
      <c r="JIC668" s="413"/>
      <c r="JID668" s="412"/>
      <c r="JIE668" s="412"/>
      <c r="JIF668" s="412"/>
      <c r="JIG668" s="412"/>
      <c r="JIH668" s="412"/>
      <c r="JII668" s="412"/>
      <c r="JIJ668" s="412"/>
      <c r="JIK668" s="412"/>
      <c r="JIL668" s="412"/>
      <c r="JIM668" s="412"/>
      <c r="JIN668" s="412"/>
      <c r="JIO668" s="412"/>
      <c r="JIP668" s="412"/>
      <c r="JIQ668" s="412"/>
      <c r="JIR668" s="412"/>
      <c r="JIS668" s="412"/>
      <c r="JIT668" s="412"/>
      <c r="JIU668" s="412"/>
      <c r="JIV668" s="412"/>
      <c r="JIW668" s="412"/>
      <c r="JIX668" s="412"/>
      <c r="JIY668" s="412"/>
      <c r="JIZ668" s="412"/>
      <c r="JJA668" s="412"/>
      <c r="JJB668" s="412"/>
      <c r="JJC668" s="412"/>
      <c r="JJD668" s="412"/>
      <c r="JJE668" s="412"/>
      <c r="JJF668" s="412"/>
      <c r="JJG668" s="412"/>
      <c r="JJH668" s="412"/>
      <c r="JJI668" s="412"/>
      <c r="JJJ668" s="412"/>
      <c r="JJK668" s="412"/>
      <c r="JJL668" s="412"/>
      <c r="JJM668" s="412"/>
      <c r="JJN668" s="412"/>
      <c r="JJO668" s="412"/>
      <c r="JJP668" s="412"/>
      <c r="JJQ668" s="412"/>
      <c r="JJR668" s="412"/>
      <c r="JJS668" s="412"/>
      <c r="JJT668" s="412"/>
      <c r="JJU668" s="412"/>
      <c r="JJV668" s="413"/>
      <c r="JJW668" s="413"/>
      <c r="JJX668" s="413"/>
      <c r="JJY668" s="413"/>
      <c r="JJZ668" s="413"/>
      <c r="JKA668" s="413"/>
      <c r="JKB668" s="413"/>
      <c r="JKC668" s="413"/>
      <c r="JKD668" s="413"/>
      <c r="JKE668" s="413"/>
      <c r="JKF668" s="413"/>
      <c r="JKG668" s="413"/>
      <c r="JKH668" s="413"/>
      <c r="JKI668" s="413"/>
      <c r="JKJ668" s="413"/>
      <c r="JKK668" s="413"/>
      <c r="JKL668" s="413"/>
      <c r="JKM668" s="413"/>
      <c r="JKN668" s="413"/>
      <c r="JKO668" s="413"/>
      <c r="JKP668" s="413"/>
      <c r="JKQ668" s="413"/>
      <c r="JKR668" s="413"/>
      <c r="JKS668" s="413"/>
      <c r="JKT668" s="414"/>
      <c r="JKU668" s="414"/>
      <c r="JKV668" s="414"/>
      <c r="JKW668" s="414"/>
      <c r="JKX668" s="414"/>
      <c r="JKY668" s="413"/>
      <c r="JKZ668" s="413"/>
      <c r="JLA668" s="414"/>
      <c r="JLB668" s="414"/>
      <c r="JLC668" s="413"/>
      <c r="JLD668" s="413"/>
      <c r="JLE668" s="414"/>
      <c r="JLF668" s="414"/>
      <c r="JLG668" s="413"/>
      <c r="JLH668" s="413"/>
      <c r="JLI668" s="413"/>
      <c r="JLJ668" s="413"/>
      <c r="JLK668" s="413"/>
      <c r="JLL668" s="413"/>
      <c r="JLM668" s="413"/>
      <c r="JLN668" s="414"/>
      <c r="JLO668" s="414"/>
      <c r="JLP668" s="413"/>
      <c r="JLQ668" s="413"/>
      <c r="JLR668" s="414"/>
      <c r="JLS668" s="414"/>
      <c r="JLT668" s="413"/>
      <c r="JLU668" s="413"/>
      <c r="JLV668" s="413"/>
      <c r="JLW668" s="413"/>
      <c r="JLX668" s="413"/>
      <c r="JLY668" s="407"/>
      <c r="JLZ668" s="439"/>
      <c r="JMA668" s="413"/>
      <c r="JMB668" s="413"/>
      <c r="JMC668" s="413"/>
      <c r="JMD668" s="413"/>
      <c r="JME668" s="413"/>
      <c r="JMF668" s="413"/>
      <c r="JMG668" s="413"/>
      <c r="JMH668" s="412"/>
      <c r="JMI668" s="412"/>
      <c r="JMJ668" s="412"/>
      <c r="JMK668" s="412"/>
      <c r="JML668" s="412"/>
      <c r="JMM668" s="412"/>
      <c r="JMN668" s="412"/>
      <c r="JMO668" s="412"/>
      <c r="JMP668" s="412"/>
      <c r="JMQ668" s="412"/>
      <c r="JMR668" s="412"/>
      <c r="JMS668" s="412"/>
      <c r="JMT668" s="412"/>
      <c r="JMU668" s="412"/>
      <c r="JMV668" s="412"/>
      <c r="JMW668" s="412"/>
      <c r="JMX668" s="412"/>
      <c r="JMY668" s="412"/>
      <c r="JMZ668" s="412"/>
      <c r="JNA668" s="412"/>
      <c r="JNB668" s="412"/>
      <c r="JNC668" s="412"/>
      <c r="JND668" s="412"/>
      <c r="JNE668" s="412"/>
      <c r="JNF668" s="412"/>
      <c r="JNG668" s="412"/>
      <c r="JNH668" s="412"/>
      <c r="JNI668" s="412"/>
      <c r="JNJ668" s="412"/>
      <c r="JNK668" s="412"/>
      <c r="JNL668" s="412"/>
      <c r="JNM668" s="412"/>
      <c r="JNN668" s="412"/>
      <c r="JNO668" s="412"/>
      <c r="JNP668" s="412"/>
      <c r="JNQ668" s="412"/>
      <c r="JNR668" s="412"/>
      <c r="JNS668" s="412"/>
      <c r="JNT668" s="412"/>
      <c r="JNU668" s="412"/>
      <c r="JNV668" s="412"/>
      <c r="JNW668" s="412"/>
      <c r="JNX668" s="412"/>
      <c r="JNY668" s="412"/>
      <c r="JNZ668" s="413"/>
      <c r="JOA668" s="413"/>
      <c r="JOB668" s="413"/>
      <c r="JOC668" s="413"/>
      <c r="JOD668" s="413"/>
      <c r="JOE668" s="413"/>
      <c r="JOF668" s="413"/>
      <c r="JOG668" s="413"/>
      <c r="JOH668" s="413"/>
      <c r="JOI668" s="413"/>
      <c r="JOJ668" s="413"/>
      <c r="JOK668" s="413"/>
      <c r="JOL668" s="413"/>
      <c r="JOM668" s="413"/>
      <c r="JON668" s="413"/>
      <c r="JOO668" s="413"/>
      <c r="JOP668" s="413"/>
      <c r="JOQ668" s="413"/>
      <c r="JOR668" s="413"/>
      <c r="JOS668" s="413"/>
      <c r="JOT668" s="413"/>
      <c r="JOU668" s="413"/>
      <c r="JOV668" s="413"/>
      <c r="JOW668" s="413"/>
      <c r="JOX668" s="414"/>
      <c r="JOY668" s="414"/>
      <c r="JOZ668" s="414"/>
      <c r="JPA668" s="414"/>
      <c r="JPB668" s="414"/>
      <c r="JPC668" s="413"/>
      <c r="JPD668" s="413"/>
      <c r="JPE668" s="414"/>
      <c r="JPF668" s="414"/>
      <c r="JPG668" s="413"/>
      <c r="JPH668" s="413"/>
      <c r="JPI668" s="414"/>
      <c r="JPJ668" s="414"/>
      <c r="JPK668" s="413"/>
      <c r="JPL668" s="413"/>
      <c r="JPM668" s="413"/>
      <c r="JPN668" s="413"/>
      <c r="JPO668" s="413"/>
      <c r="JPP668" s="413"/>
      <c r="JPQ668" s="413"/>
      <c r="JPR668" s="414"/>
      <c r="JPS668" s="414"/>
      <c r="JPT668" s="413"/>
      <c r="JPU668" s="413"/>
      <c r="JPV668" s="414"/>
      <c r="JPW668" s="414"/>
      <c r="JPX668" s="413"/>
      <c r="JPY668" s="413"/>
      <c r="JPZ668" s="413"/>
      <c r="JQA668" s="413"/>
      <c r="JQB668" s="413"/>
      <c r="JQC668" s="407"/>
      <c r="JQD668" s="439"/>
      <c r="JQE668" s="413"/>
      <c r="JQF668" s="413"/>
      <c r="JQG668" s="413"/>
      <c r="JQH668" s="413"/>
      <c r="JQI668" s="413"/>
      <c r="JQJ668" s="413"/>
      <c r="JQK668" s="413"/>
      <c r="JQL668" s="412"/>
      <c r="JQM668" s="412"/>
      <c r="JQN668" s="412"/>
      <c r="JQO668" s="412"/>
      <c r="JQP668" s="412"/>
      <c r="JQQ668" s="412"/>
      <c r="JQR668" s="412"/>
      <c r="JQS668" s="412"/>
      <c r="JQT668" s="412"/>
      <c r="JQU668" s="412"/>
      <c r="JQV668" s="412"/>
      <c r="JQW668" s="412"/>
      <c r="JQX668" s="412"/>
      <c r="JQY668" s="412"/>
      <c r="JQZ668" s="412"/>
      <c r="JRA668" s="412"/>
      <c r="JRB668" s="412"/>
      <c r="JRC668" s="412"/>
      <c r="JRD668" s="412"/>
      <c r="JRE668" s="412"/>
      <c r="JRF668" s="412"/>
      <c r="JRG668" s="412"/>
      <c r="JRH668" s="412"/>
      <c r="JRI668" s="412"/>
      <c r="JRJ668" s="412"/>
      <c r="JRK668" s="412"/>
      <c r="JRL668" s="412"/>
      <c r="JRM668" s="412"/>
      <c r="JRN668" s="412"/>
      <c r="JRO668" s="412"/>
      <c r="JRP668" s="412"/>
      <c r="JRQ668" s="412"/>
      <c r="JRR668" s="412"/>
      <c r="JRS668" s="412"/>
      <c r="JRT668" s="412"/>
      <c r="JRU668" s="412"/>
      <c r="JRV668" s="412"/>
      <c r="JRW668" s="412"/>
      <c r="JRX668" s="412"/>
      <c r="JRY668" s="412"/>
      <c r="JRZ668" s="412"/>
      <c r="JSA668" s="412"/>
      <c r="JSB668" s="412"/>
      <c r="JSC668" s="412"/>
      <c r="JSD668" s="413"/>
      <c r="JSE668" s="413"/>
      <c r="JSF668" s="413"/>
      <c r="JSG668" s="413"/>
      <c r="JSH668" s="413"/>
      <c r="JSI668" s="413"/>
      <c r="JSJ668" s="413"/>
      <c r="JSK668" s="413"/>
      <c r="JSL668" s="413"/>
      <c r="JSM668" s="413"/>
      <c r="JSN668" s="413"/>
      <c r="JSO668" s="413"/>
      <c r="JSP668" s="413"/>
      <c r="JSQ668" s="413"/>
      <c r="JSR668" s="413"/>
      <c r="JSS668" s="413"/>
      <c r="JST668" s="413"/>
      <c r="JSU668" s="413"/>
      <c r="JSV668" s="413"/>
      <c r="JSW668" s="413"/>
      <c r="JSX668" s="413"/>
      <c r="JSY668" s="413"/>
      <c r="JSZ668" s="413"/>
      <c r="JTA668" s="413"/>
      <c r="JTB668" s="414"/>
      <c r="JTC668" s="414"/>
      <c r="JTD668" s="414"/>
      <c r="JTE668" s="414"/>
      <c r="JTF668" s="414"/>
      <c r="JTG668" s="413"/>
      <c r="JTH668" s="413"/>
      <c r="JTI668" s="414"/>
      <c r="JTJ668" s="414"/>
      <c r="JTK668" s="413"/>
      <c r="JTL668" s="413"/>
      <c r="JTM668" s="414"/>
      <c r="JTN668" s="414"/>
      <c r="JTO668" s="413"/>
      <c r="JTP668" s="413"/>
      <c r="JTQ668" s="413"/>
      <c r="JTR668" s="413"/>
      <c r="JTS668" s="413"/>
      <c r="JTT668" s="413"/>
      <c r="JTU668" s="413"/>
      <c r="JTV668" s="414"/>
      <c r="JTW668" s="414"/>
      <c r="JTX668" s="413"/>
      <c r="JTY668" s="413"/>
      <c r="JTZ668" s="414"/>
      <c r="JUA668" s="414"/>
      <c r="JUB668" s="413"/>
      <c r="JUC668" s="413"/>
      <c r="JUD668" s="413"/>
      <c r="JUE668" s="413"/>
      <c r="JUF668" s="413"/>
      <c r="JUG668" s="407"/>
      <c r="JUH668" s="439"/>
      <c r="JUI668" s="413"/>
      <c r="JUJ668" s="413"/>
      <c r="JUK668" s="413"/>
      <c r="JUL668" s="413"/>
      <c r="JUM668" s="413"/>
      <c r="JUN668" s="413"/>
      <c r="JUO668" s="413"/>
      <c r="JUP668" s="412"/>
      <c r="JUQ668" s="412"/>
      <c r="JUR668" s="412"/>
      <c r="JUS668" s="412"/>
      <c r="JUT668" s="412"/>
      <c r="JUU668" s="412"/>
      <c r="JUV668" s="412"/>
      <c r="JUW668" s="412"/>
      <c r="JUX668" s="412"/>
      <c r="JUY668" s="412"/>
      <c r="JUZ668" s="412"/>
      <c r="JVA668" s="412"/>
      <c r="JVB668" s="412"/>
      <c r="JVC668" s="412"/>
      <c r="JVD668" s="412"/>
      <c r="JVE668" s="412"/>
      <c r="JVF668" s="412"/>
      <c r="JVG668" s="412"/>
      <c r="JVH668" s="412"/>
      <c r="JVI668" s="412"/>
      <c r="JVJ668" s="412"/>
      <c r="JVK668" s="412"/>
      <c r="JVL668" s="412"/>
      <c r="JVM668" s="412"/>
      <c r="JVN668" s="412"/>
      <c r="JVO668" s="412"/>
      <c r="JVP668" s="412"/>
      <c r="JVQ668" s="412"/>
      <c r="JVR668" s="412"/>
      <c r="JVS668" s="412"/>
      <c r="JVT668" s="412"/>
      <c r="JVU668" s="412"/>
      <c r="JVV668" s="412"/>
      <c r="JVW668" s="412"/>
      <c r="JVX668" s="412"/>
      <c r="JVY668" s="412"/>
      <c r="JVZ668" s="412"/>
      <c r="JWA668" s="412"/>
      <c r="JWB668" s="412"/>
      <c r="JWC668" s="412"/>
      <c r="JWD668" s="412"/>
      <c r="JWE668" s="412"/>
      <c r="JWF668" s="412"/>
      <c r="JWG668" s="412"/>
      <c r="JWH668" s="413"/>
      <c r="JWI668" s="413"/>
      <c r="JWJ668" s="413"/>
      <c r="JWK668" s="413"/>
      <c r="JWL668" s="413"/>
      <c r="JWM668" s="413"/>
      <c r="JWN668" s="413"/>
      <c r="JWO668" s="413"/>
      <c r="JWP668" s="413"/>
      <c r="JWQ668" s="413"/>
      <c r="JWR668" s="413"/>
      <c r="JWS668" s="413"/>
      <c r="JWT668" s="413"/>
      <c r="JWU668" s="413"/>
      <c r="JWV668" s="413"/>
      <c r="JWW668" s="413"/>
      <c r="JWX668" s="413"/>
      <c r="JWY668" s="413"/>
      <c r="JWZ668" s="413"/>
      <c r="JXA668" s="413"/>
      <c r="JXB668" s="413"/>
      <c r="JXC668" s="413"/>
      <c r="JXD668" s="413"/>
      <c r="JXE668" s="413"/>
      <c r="JXF668" s="414"/>
      <c r="JXG668" s="414"/>
      <c r="JXH668" s="414"/>
      <c r="JXI668" s="414"/>
      <c r="JXJ668" s="414"/>
      <c r="JXK668" s="413"/>
      <c r="JXL668" s="413"/>
      <c r="JXM668" s="414"/>
      <c r="JXN668" s="414"/>
      <c r="JXO668" s="413"/>
      <c r="JXP668" s="413"/>
      <c r="JXQ668" s="414"/>
      <c r="JXR668" s="414"/>
      <c r="JXS668" s="413"/>
      <c r="JXT668" s="413"/>
      <c r="JXU668" s="413"/>
      <c r="JXV668" s="413"/>
      <c r="JXW668" s="413"/>
      <c r="JXX668" s="413"/>
      <c r="JXY668" s="413"/>
      <c r="JXZ668" s="414"/>
      <c r="JYA668" s="414"/>
      <c r="JYB668" s="413"/>
      <c r="JYC668" s="413"/>
      <c r="JYD668" s="414"/>
      <c r="JYE668" s="414"/>
      <c r="JYF668" s="413"/>
      <c r="JYG668" s="413"/>
      <c r="JYH668" s="413"/>
      <c r="JYI668" s="413"/>
      <c r="JYJ668" s="413"/>
      <c r="JYK668" s="407"/>
      <c r="JYL668" s="439"/>
      <c r="JYM668" s="413"/>
      <c r="JYN668" s="413"/>
      <c r="JYO668" s="413"/>
      <c r="JYP668" s="413"/>
      <c r="JYQ668" s="413"/>
      <c r="JYR668" s="413"/>
      <c r="JYS668" s="413"/>
      <c r="JYT668" s="412"/>
      <c r="JYU668" s="412"/>
      <c r="JYV668" s="412"/>
      <c r="JYW668" s="412"/>
      <c r="JYX668" s="412"/>
      <c r="JYY668" s="412"/>
      <c r="JYZ668" s="412"/>
      <c r="JZA668" s="412"/>
      <c r="JZB668" s="412"/>
      <c r="JZC668" s="412"/>
      <c r="JZD668" s="412"/>
      <c r="JZE668" s="412"/>
      <c r="JZF668" s="412"/>
      <c r="JZG668" s="412"/>
      <c r="JZH668" s="412"/>
      <c r="JZI668" s="412"/>
      <c r="JZJ668" s="412"/>
      <c r="JZK668" s="412"/>
      <c r="JZL668" s="412"/>
      <c r="JZM668" s="412"/>
      <c r="JZN668" s="412"/>
      <c r="JZO668" s="412"/>
      <c r="JZP668" s="412"/>
      <c r="JZQ668" s="412"/>
      <c r="JZR668" s="412"/>
      <c r="JZS668" s="412"/>
      <c r="JZT668" s="412"/>
      <c r="JZU668" s="412"/>
      <c r="JZV668" s="412"/>
      <c r="JZW668" s="412"/>
      <c r="JZX668" s="412"/>
      <c r="JZY668" s="412"/>
      <c r="JZZ668" s="412"/>
      <c r="KAA668" s="412"/>
      <c r="KAB668" s="412"/>
      <c r="KAC668" s="412"/>
      <c r="KAD668" s="412"/>
      <c r="KAE668" s="412"/>
      <c r="KAF668" s="412"/>
      <c r="KAG668" s="412"/>
      <c r="KAH668" s="412"/>
      <c r="KAI668" s="412"/>
      <c r="KAJ668" s="412"/>
      <c r="KAK668" s="412"/>
      <c r="KAL668" s="413"/>
      <c r="KAM668" s="413"/>
      <c r="KAN668" s="413"/>
      <c r="KAO668" s="413"/>
      <c r="KAP668" s="413"/>
      <c r="KAQ668" s="413"/>
      <c r="KAR668" s="413"/>
      <c r="KAS668" s="413"/>
      <c r="KAT668" s="413"/>
      <c r="KAU668" s="413"/>
      <c r="KAV668" s="413"/>
      <c r="KAW668" s="413"/>
      <c r="KAX668" s="413"/>
      <c r="KAY668" s="413"/>
      <c r="KAZ668" s="413"/>
      <c r="KBA668" s="413"/>
      <c r="KBB668" s="413"/>
      <c r="KBC668" s="413"/>
      <c r="KBD668" s="413"/>
      <c r="KBE668" s="413"/>
      <c r="KBF668" s="413"/>
      <c r="KBG668" s="413"/>
      <c r="KBH668" s="413"/>
      <c r="KBI668" s="413"/>
      <c r="KBJ668" s="414"/>
      <c r="KBK668" s="414"/>
      <c r="KBL668" s="414"/>
      <c r="KBM668" s="414"/>
      <c r="KBN668" s="414"/>
      <c r="KBO668" s="413"/>
      <c r="KBP668" s="413"/>
      <c r="KBQ668" s="414"/>
      <c r="KBR668" s="414"/>
      <c r="KBS668" s="413"/>
      <c r="KBT668" s="413"/>
      <c r="KBU668" s="414"/>
      <c r="KBV668" s="414"/>
      <c r="KBW668" s="413"/>
      <c r="KBX668" s="413"/>
      <c r="KBY668" s="413"/>
      <c r="KBZ668" s="413"/>
      <c r="KCA668" s="413"/>
      <c r="KCB668" s="413"/>
      <c r="KCC668" s="413"/>
      <c r="KCD668" s="414"/>
      <c r="KCE668" s="414"/>
      <c r="KCF668" s="413"/>
      <c r="KCG668" s="413"/>
      <c r="KCH668" s="414"/>
      <c r="KCI668" s="414"/>
      <c r="KCJ668" s="413"/>
      <c r="KCK668" s="413"/>
      <c r="KCL668" s="413"/>
      <c r="KCM668" s="413"/>
      <c r="KCN668" s="413"/>
      <c r="KCO668" s="407"/>
      <c r="KCP668" s="439"/>
      <c r="KCQ668" s="413"/>
      <c r="KCR668" s="413"/>
      <c r="KCS668" s="413"/>
      <c r="KCT668" s="413"/>
      <c r="KCU668" s="413"/>
      <c r="KCV668" s="413"/>
      <c r="KCW668" s="413"/>
      <c r="KCX668" s="412"/>
      <c r="KCY668" s="412"/>
      <c r="KCZ668" s="412"/>
      <c r="KDA668" s="412"/>
      <c r="KDB668" s="412"/>
      <c r="KDC668" s="412"/>
      <c r="KDD668" s="412"/>
      <c r="KDE668" s="412"/>
      <c r="KDF668" s="412"/>
      <c r="KDG668" s="412"/>
      <c r="KDH668" s="412"/>
      <c r="KDI668" s="412"/>
      <c r="KDJ668" s="412"/>
      <c r="KDK668" s="412"/>
      <c r="KDL668" s="412"/>
      <c r="KDM668" s="412"/>
      <c r="KDN668" s="412"/>
      <c r="KDO668" s="412"/>
      <c r="KDP668" s="412"/>
      <c r="KDQ668" s="412"/>
      <c r="KDR668" s="412"/>
      <c r="KDS668" s="412"/>
      <c r="KDT668" s="412"/>
      <c r="KDU668" s="412"/>
      <c r="KDV668" s="412"/>
      <c r="KDW668" s="412"/>
      <c r="KDX668" s="412"/>
      <c r="KDY668" s="412"/>
      <c r="KDZ668" s="412"/>
      <c r="KEA668" s="412"/>
      <c r="KEB668" s="412"/>
      <c r="KEC668" s="412"/>
      <c r="KED668" s="412"/>
      <c r="KEE668" s="412"/>
      <c r="KEF668" s="412"/>
      <c r="KEG668" s="412"/>
      <c r="KEH668" s="412"/>
      <c r="KEI668" s="412"/>
      <c r="KEJ668" s="412"/>
      <c r="KEK668" s="412"/>
      <c r="KEL668" s="412"/>
      <c r="KEM668" s="412"/>
      <c r="KEN668" s="412"/>
      <c r="KEO668" s="412"/>
      <c r="KEP668" s="413"/>
      <c r="KEQ668" s="413"/>
      <c r="KER668" s="413"/>
      <c r="KES668" s="413"/>
      <c r="KET668" s="413"/>
      <c r="KEU668" s="413"/>
      <c r="KEV668" s="413"/>
      <c r="KEW668" s="413"/>
      <c r="KEX668" s="413"/>
      <c r="KEY668" s="413"/>
      <c r="KEZ668" s="413"/>
      <c r="KFA668" s="413"/>
      <c r="KFB668" s="413"/>
      <c r="KFC668" s="413"/>
      <c r="KFD668" s="413"/>
      <c r="KFE668" s="413"/>
      <c r="KFF668" s="413"/>
      <c r="KFG668" s="413"/>
      <c r="KFH668" s="413"/>
      <c r="KFI668" s="413"/>
      <c r="KFJ668" s="413"/>
      <c r="KFK668" s="413"/>
      <c r="KFL668" s="413"/>
      <c r="KFM668" s="413"/>
      <c r="KFN668" s="414"/>
      <c r="KFO668" s="414"/>
      <c r="KFP668" s="414"/>
      <c r="KFQ668" s="414"/>
      <c r="KFR668" s="414"/>
      <c r="KFS668" s="413"/>
      <c r="KFT668" s="413"/>
      <c r="KFU668" s="414"/>
      <c r="KFV668" s="414"/>
      <c r="KFW668" s="413"/>
      <c r="KFX668" s="413"/>
      <c r="KFY668" s="414"/>
      <c r="KFZ668" s="414"/>
      <c r="KGA668" s="413"/>
      <c r="KGB668" s="413"/>
      <c r="KGC668" s="413"/>
      <c r="KGD668" s="413"/>
      <c r="KGE668" s="413"/>
      <c r="KGF668" s="413"/>
      <c r="KGG668" s="413"/>
      <c r="KGH668" s="414"/>
      <c r="KGI668" s="414"/>
      <c r="KGJ668" s="413"/>
      <c r="KGK668" s="413"/>
      <c r="KGL668" s="414"/>
      <c r="KGM668" s="414"/>
      <c r="KGN668" s="413"/>
      <c r="KGO668" s="413"/>
      <c r="KGP668" s="413"/>
      <c r="KGQ668" s="413"/>
      <c r="KGR668" s="413"/>
      <c r="KGS668" s="407"/>
      <c r="KGT668" s="439"/>
      <c r="KGU668" s="413"/>
      <c r="KGV668" s="413"/>
      <c r="KGW668" s="413"/>
      <c r="KGX668" s="413"/>
      <c r="KGY668" s="413"/>
      <c r="KGZ668" s="413"/>
      <c r="KHA668" s="413"/>
      <c r="KHB668" s="412"/>
      <c r="KHC668" s="412"/>
      <c r="KHD668" s="412"/>
      <c r="KHE668" s="412"/>
      <c r="KHF668" s="412"/>
      <c r="KHG668" s="412"/>
      <c r="KHH668" s="412"/>
      <c r="KHI668" s="412"/>
      <c r="KHJ668" s="412"/>
      <c r="KHK668" s="412"/>
      <c r="KHL668" s="412"/>
      <c r="KHM668" s="412"/>
      <c r="KHN668" s="412"/>
      <c r="KHO668" s="412"/>
      <c r="KHP668" s="412"/>
      <c r="KHQ668" s="412"/>
      <c r="KHR668" s="412"/>
      <c r="KHS668" s="412"/>
      <c r="KHT668" s="412"/>
      <c r="KHU668" s="412"/>
      <c r="KHV668" s="412"/>
      <c r="KHW668" s="412"/>
      <c r="KHX668" s="412"/>
      <c r="KHY668" s="412"/>
      <c r="KHZ668" s="412"/>
      <c r="KIA668" s="412"/>
      <c r="KIB668" s="412"/>
      <c r="KIC668" s="412"/>
      <c r="KID668" s="412"/>
      <c r="KIE668" s="412"/>
      <c r="KIF668" s="412"/>
      <c r="KIG668" s="412"/>
      <c r="KIH668" s="412"/>
      <c r="KII668" s="412"/>
      <c r="KIJ668" s="412"/>
      <c r="KIK668" s="412"/>
      <c r="KIL668" s="412"/>
      <c r="KIM668" s="412"/>
      <c r="KIN668" s="412"/>
      <c r="KIO668" s="412"/>
      <c r="KIP668" s="412"/>
      <c r="KIQ668" s="412"/>
      <c r="KIR668" s="412"/>
      <c r="KIS668" s="412"/>
      <c r="KIT668" s="413"/>
      <c r="KIU668" s="413"/>
      <c r="KIV668" s="413"/>
      <c r="KIW668" s="413"/>
      <c r="KIX668" s="413"/>
      <c r="KIY668" s="413"/>
      <c r="KIZ668" s="413"/>
      <c r="KJA668" s="413"/>
      <c r="KJB668" s="413"/>
      <c r="KJC668" s="413"/>
      <c r="KJD668" s="413"/>
      <c r="KJE668" s="413"/>
      <c r="KJF668" s="413"/>
      <c r="KJG668" s="413"/>
      <c r="KJH668" s="413"/>
      <c r="KJI668" s="413"/>
      <c r="KJJ668" s="413"/>
      <c r="KJK668" s="413"/>
      <c r="KJL668" s="413"/>
      <c r="KJM668" s="413"/>
      <c r="KJN668" s="413"/>
      <c r="KJO668" s="413"/>
      <c r="KJP668" s="413"/>
      <c r="KJQ668" s="413"/>
      <c r="KJR668" s="414"/>
      <c r="KJS668" s="414"/>
      <c r="KJT668" s="414"/>
      <c r="KJU668" s="414"/>
      <c r="KJV668" s="414"/>
      <c r="KJW668" s="413"/>
      <c r="KJX668" s="413"/>
      <c r="KJY668" s="414"/>
      <c r="KJZ668" s="414"/>
      <c r="KKA668" s="413"/>
      <c r="KKB668" s="413"/>
      <c r="KKC668" s="414"/>
      <c r="KKD668" s="414"/>
      <c r="KKE668" s="413"/>
      <c r="KKF668" s="413"/>
      <c r="KKG668" s="413"/>
      <c r="KKH668" s="413"/>
      <c r="KKI668" s="413"/>
      <c r="KKJ668" s="413"/>
      <c r="KKK668" s="413"/>
      <c r="KKL668" s="414"/>
      <c r="KKM668" s="414"/>
      <c r="KKN668" s="413"/>
      <c r="KKO668" s="413"/>
      <c r="KKP668" s="414"/>
      <c r="KKQ668" s="414"/>
      <c r="KKR668" s="413"/>
      <c r="KKS668" s="413"/>
      <c r="KKT668" s="413"/>
      <c r="KKU668" s="413"/>
      <c r="KKV668" s="413"/>
      <c r="KKW668" s="407"/>
      <c r="KKX668" s="439"/>
      <c r="KKY668" s="413"/>
      <c r="KKZ668" s="413"/>
      <c r="KLA668" s="413"/>
      <c r="KLB668" s="413"/>
      <c r="KLC668" s="413"/>
      <c r="KLD668" s="413"/>
      <c r="KLE668" s="413"/>
      <c r="KLF668" s="412"/>
      <c r="KLG668" s="412"/>
      <c r="KLH668" s="412"/>
      <c r="KLI668" s="412"/>
      <c r="KLJ668" s="412"/>
      <c r="KLK668" s="412"/>
      <c r="KLL668" s="412"/>
      <c r="KLM668" s="412"/>
      <c r="KLN668" s="412"/>
      <c r="KLO668" s="412"/>
      <c r="KLP668" s="412"/>
      <c r="KLQ668" s="412"/>
      <c r="KLR668" s="412"/>
      <c r="KLS668" s="412"/>
      <c r="KLT668" s="412"/>
      <c r="KLU668" s="412"/>
      <c r="KLV668" s="412"/>
      <c r="KLW668" s="412"/>
      <c r="KLX668" s="412"/>
      <c r="KLY668" s="412"/>
      <c r="KLZ668" s="412"/>
      <c r="KMA668" s="412"/>
      <c r="KMB668" s="412"/>
      <c r="KMC668" s="412"/>
      <c r="KMD668" s="412"/>
      <c r="KME668" s="412"/>
      <c r="KMF668" s="412"/>
      <c r="KMG668" s="412"/>
      <c r="KMH668" s="412"/>
      <c r="KMI668" s="412"/>
      <c r="KMJ668" s="412"/>
      <c r="KMK668" s="412"/>
      <c r="KML668" s="412"/>
      <c r="KMM668" s="412"/>
      <c r="KMN668" s="412"/>
      <c r="KMO668" s="412"/>
      <c r="KMP668" s="412"/>
      <c r="KMQ668" s="412"/>
      <c r="KMR668" s="412"/>
      <c r="KMS668" s="412"/>
      <c r="KMT668" s="412"/>
      <c r="KMU668" s="412"/>
      <c r="KMV668" s="412"/>
      <c r="KMW668" s="412"/>
      <c r="KMX668" s="413"/>
      <c r="KMY668" s="413"/>
      <c r="KMZ668" s="413"/>
      <c r="KNA668" s="413"/>
      <c r="KNB668" s="413"/>
      <c r="KNC668" s="413"/>
      <c r="KND668" s="413"/>
      <c r="KNE668" s="413"/>
      <c r="KNF668" s="413"/>
      <c r="KNG668" s="413"/>
      <c r="KNH668" s="413"/>
      <c r="KNI668" s="413"/>
      <c r="KNJ668" s="413"/>
      <c r="KNK668" s="413"/>
      <c r="KNL668" s="413"/>
      <c r="KNM668" s="413"/>
      <c r="KNN668" s="413"/>
      <c r="KNO668" s="413"/>
      <c r="KNP668" s="413"/>
      <c r="KNQ668" s="413"/>
      <c r="KNR668" s="413"/>
      <c r="KNS668" s="413"/>
      <c r="KNT668" s="413"/>
      <c r="KNU668" s="413"/>
      <c r="KNV668" s="414"/>
      <c r="KNW668" s="414"/>
      <c r="KNX668" s="414"/>
      <c r="KNY668" s="414"/>
      <c r="KNZ668" s="414"/>
      <c r="KOA668" s="413"/>
      <c r="KOB668" s="413"/>
      <c r="KOC668" s="414"/>
      <c r="KOD668" s="414"/>
      <c r="KOE668" s="413"/>
      <c r="KOF668" s="413"/>
      <c r="KOG668" s="414"/>
      <c r="KOH668" s="414"/>
      <c r="KOI668" s="413"/>
      <c r="KOJ668" s="413"/>
      <c r="KOK668" s="413"/>
      <c r="KOL668" s="413"/>
      <c r="KOM668" s="413"/>
      <c r="KON668" s="413"/>
      <c r="KOO668" s="413"/>
      <c r="KOP668" s="414"/>
      <c r="KOQ668" s="414"/>
      <c r="KOR668" s="413"/>
      <c r="KOS668" s="413"/>
      <c r="KOT668" s="414"/>
      <c r="KOU668" s="414"/>
      <c r="KOV668" s="413"/>
      <c r="KOW668" s="413"/>
      <c r="KOX668" s="413"/>
      <c r="KOY668" s="413"/>
      <c r="KOZ668" s="413"/>
      <c r="KPA668" s="407"/>
      <c r="KPB668" s="439"/>
      <c r="KPC668" s="413"/>
      <c r="KPD668" s="413"/>
      <c r="KPE668" s="413"/>
      <c r="KPF668" s="413"/>
      <c r="KPG668" s="413"/>
      <c r="KPH668" s="413"/>
      <c r="KPI668" s="413"/>
      <c r="KPJ668" s="412"/>
      <c r="KPK668" s="412"/>
      <c r="KPL668" s="412"/>
      <c r="KPM668" s="412"/>
      <c r="KPN668" s="412"/>
      <c r="KPO668" s="412"/>
      <c r="KPP668" s="412"/>
      <c r="KPQ668" s="412"/>
      <c r="KPR668" s="412"/>
      <c r="KPS668" s="412"/>
      <c r="KPT668" s="412"/>
      <c r="KPU668" s="412"/>
      <c r="KPV668" s="412"/>
      <c r="KPW668" s="412"/>
      <c r="KPX668" s="412"/>
      <c r="KPY668" s="412"/>
      <c r="KPZ668" s="412"/>
      <c r="KQA668" s="412"/>
      <c r="KQB668" s="412"/>
      <c r="KQC668" s="412"/>
      <c r="KQD668" s="412"/>
      <c r="KQE668" s="412"/>
      <c r="KQF668" s="412"/>
      <c r="KQG668" s="412"/>
      <c r="KQH668" s="412"/>
      <c r="KQI668" s="412"/>
      <c r="KQJ668" s="412"/>
      <c r="KQK668" s="412"/>
      <c r="KQL668" s="412"/>
      <c r="KQM668" s="412"/>
      <c r="KQN668" s="412"/>
      <c r="KQO668" s="412"/>
      <c r="KQP668" s="412"/>
      <c r="KQQ668" s="412"/>
      <c r="KQR668" s="412"/>
      <c r="KQS668" s="412"/>
      <c r="KQT668" s="412"/>
      <c r="KQU668" s="412"/>
      <c r="KQV668" s="412"/>
      <c r="KQW668" s="412"/>
      <c r="KQX668" s="412"/>
      <c r="KQY668" s="412"/>
      <c r="KQZ668" s="412"/>
      <c r="KRA668" s="412"/>
      <c r="KRB668" s="413"/>
      <c r="KRC668" s="413"/>
      <c r="KRD668" s="413"/>
      <c r="KRE668" s="413"/>
      <c r="KRF668" s="413"/>
      <c r="KRG668" s="413"/>
      <c r="KRH668" s="413"/>
      <c r="KRI668" s="413"/>
      <c r="KRJ668" s="413"/>
      <c r="KRK668" s="413"/>
      <c r="KRL668" s="413"/>
      <c r="KRM668" s="413"/>
      <c r="KRN668" s="413"/>
      <c r="KRO668" s="413"/>
      <c r="KRP668" s="413"/>
      <c r="KRQ668" s="413"/>
      <c r="KRR668" s="413"/>
      <c r="KRS668" s="413"/>
      <c r="KRT668" s="413"/>
      <c r="KRU668" s="413"/>
      <c r="KRV668" s="413"/>
      <c r="KRW668" s="413"/>
      <c r="KRX668" s="413"/>
      <c r="KRY668" s="413"/>
      <c r="KRZ668" s="414"/>
      <c r="KSA668" s="414"/>
      <c r="KSB668" s="414"/>
      <c r="KSC668" s="414"/>
      <c r="KSD668" s="414"/>
      <c r="KSE668" s="413"/>
      <c r="KSF668" s="413"/>
      <c r="KSG668" s="414"/>
      <c r="KSH668" s="414"/>
      <c r="KSI668" s="413"/>
      <c r="KSJ668" s="413"/>
      <c r="KSK668" s="414"/>
      <c r="KSL668" s="414"/>
      <c r="KSM668" s="413"/>
      <c r="KSN668" s="413"/>
      <c r="KSO668" s="413"/>
      <c r="KSP668" s="413"/>
      <c r="KSQ668" s="413"/>
      <c r="KSR668" s="413"/>
      <c r="KSS668" s="413"/>
      <c r="KST668" s="414"/>
      <c r="KSU668" s="414"/>
      <c r="KSV668" s="413"/>
      <c r="KSW668" s="413"/>
      <c r="KSX668" s="414"/>
      <c r="KSY668" s="414"/>
      <c r="KSZ668" s="413"/>
      <c r="KTA668" s="413"/>
      <c r="KTB668" s="413"/>
      <c r="KTC668" s="413"/>
      <c r="KTD668" s="413"/>
      <c r="KTE668" s="407"/>
      <c r="KTF668" s="439"/>
      <c r="KTG668" s="413"/>
      <c r="KTH668" s="413"/>
      <c r="KTI668" s="413"/>
      <c r="KTJ668" s="413"/>
      <c r="KTK668" s="413"/>
      <c r="KTL668" s="413"/>
      <c r="KTM668" s="413"/>
      <c r="KTN668" s="412"/>
      <c r="KTO668" s="412"/>
      <c r="KTP668" s="412"/>
      <c r="KTQ668" s="412"/>
      <c r="KTR668" s="412"/>
      <c r="KTS668" s="412"/>
      <c r="KTT668" s="412"/>
      <c r="KTU668" s="412"/>
      <c r="KTV668" s="412"/>
      <c r="KTW668" s="412"/>
      <c r="KTX668" s="412"/>
      <c r="KTY668" s="412"/>
      <c r="KTZ668" s="412"/>
      <c r="KUA668" s="412"/>
      <c r="KUB668" s="412"/>
      <c r="KUC668" s="412"/>
      <c r="KUD668" s="412"/>
      <c r="KUE668" s="412"/>
      <c r="KUF668" s="412"/>
      <c r="KUG668" s="412"/>
      <c r="KUH668" s="412"/>
      <c r="KUI668" s="412"/>
      <c r="KUJ668" s="412"/>
      <c r="KUK668" s="412"/>
      <c r="KUL668" s="412"/>
      <c r="KUM668" s="412"/>
      <c r="KUN668" s="412"/>
      <c r="KUO668" s="412"/>
      <c r="KUP668" s="412"/>
      <c r="KUQ668" s="412"/>
      <c r="KUR668" s="412"/>
      <c r="KUS668" s="412"/>
      <c r="KUT668" s="412"/>
      <c r="KUU668" s="412"/>
      <c r="KUV668" s="412"/>
      <c r="KUW668" s="412"/>
      <c r="KUX668" s="412"/>
      <c r="KUY668" s="412"/>
      <c r="KUZ668" s="412"/>
      <c r="KVA668" s="412"/>
      <c r="KVB668" s="412"/>
      <c r="KVC668" s="412"/>
      <c r="KVD668" s="412"/>
      <c r="KVE668" s="412"/>
      <c r="KVF668" s="413"/>
      <c r="KVG668" s="413"/>
      <c r="KVH668" s="413"/>
      <c r="KVI668" s="413"/>
      <c r="KVJ668" s="413"/>
      <c r="KVK668" s="413"/>
      <c r="KVL668" s="413"/>
      <c r="KVM668" s="413"/>
      <c r="KVN668" s="413"/>
      <c r="KVO668" s="413"/>
      <c r="KVP668" s="413"/>
      <c r="KVQ668" s="413"/>
      <c r="KVR668" s="413"/>
      <c r="KVS668" s="413"/>
      <c r="KVT668" s="413"/>
      <c r="KVU668" s="413"/>
      <c r="KVV668" s="413"/>
      <c r="KVW668" s="413"/>
      <c r="KVX668" s="413"/>
      <c r="KVY668" s="413"/>
      <c r="KVZ668" s="413"/>
      <c r="KWA668" s="413"/>
      <c r="KWB668" s="413"/>
      <c r="KWC668" s="413"/>
      <c r="KWD668" s="414"/>
      <c r="KWE668" s="414"/>
      <c r="KWF668" s="414"/>
      <c r="KWG668" s="414"/>
      <c r="KWH668" s="414"/>
      <c r="KWI668" s="413"/>
      <c r="KWJ668" s="413"/>
      <c r="KWK668" s="414"/>
      <c r="KWL668" s="414"/>
      <c r="KWM668" s="413"/>
      <c r="KWN668" s="413"/>
      <c r="KWO668" s="414"/>
      <c r="KWP668" s="414"/>
      <c r="KWQ668" s="413"/>
      <c r="KWR668" s="413"/>
      <c r="KWS668" s="413"/>
      <c r="KWT668" s="413"/>
      <c r="KWU668" s="413"/>
      <c r="KWV668" s="413"/>
      <c r="KWW668" s="413"/>
      <c r="KWX668" s="414"/>
      <c r="KWY668" s="414"/>
      <c r="KWZ668" s="413"/>
      <c r="KXA668" s="413"/>
      <c r="KXB668" s="414"/>
      <c r="KXC668" s="414"/>
      <c r="KXD668" s="413"/>
      <c r="KXE668" s="413"/>
      <c r="KXF668" s="413"/>
      <c r="KXG668" s="413"/>
      <c r="KXH668" s="413"/>
      <c r="KXI668" s="407"/>
      <c r="KXJ668" s="439"/>
      <c r="KXK668" s="413"/>
      <c r="KXL668" s="413"/>
      <c r="KXM668" s="413"/>
      <c r="KXN668" s="413"/>
      <c r="KXO668" s="413"/>
      <c r="KXP668" s="413"/>
      <c r="KXQ668" s="413"/>
      <c r="KXR668" s="412"/>
      <c r="KXS668" s="412"/>
      <c r="KXT668" s="412"/>
      <c r="KXU668" s="412"/>
      <c r="KXV668" s="412"/>
      <c r="KXW668" s="412"/>
      <c r="KXX668" s="412"/>
      <c r="KXY668" s="412"/>
      <c r="KXZ668" s="412"/>
      <c r="KYA668" s="412"/>
      <c r="KYB668" s="412"/>
      <c r="KYC668" s="412"/>
      <c r="KYD668" s="412"/>
      <c r="KYE668" s="412"/>
      <c r="KYF668" s="412"/>
      <c r="KYG668" s="412"/>
      <c r="KYH668" s="412"/>
      <c r="KYI668" s="412"/>
      <c r="KYJ668" s="412"/>
      <c r="KYK668" s="412"/>
      <c r="KYL668" s="412"/>
      <c r="KYM668" s="412"/>
      <c r="KYN668" s="412"/>
      <c r="KYO668" s="412"/>
      <c r="KYP668" s="412"/>
      <c r="KYQ668" s="412"/>
      <c r="KYR668" s="412"/>
      <c r="KYS668" s="412"/>
      <c r="KYT668" s="412"/>
      <c r="KYU668" s="412"/>
      <c r="KYV668" s="412"/>
      <c r="KYW668" s="412"/>
      <c r="KYX668" s="412"/>
      <c r="KYY668" s="412"/>
      <c r="KYZ668" s="412"/>
      <c r="KZA668" s="412"/>
      <c r="KZB668" s="412"/>
      <c r="KZC668" s="412"/>
      <c r="KZD668" s="412"/>
      <c r="KZE668" s="412"/>
      <c r="KZF668" s="412"/>
      <c r="KZG668" s="412"/>
      <c r="KZH668" s="412"/>
      <c r="KZI668" s="412"/>
      <c r="KZJ668" s="413"/>
      <c r="KZK668" s="413"/>
      <c r="KZL668" s="413"/>
      <c r="KZM668" s="413"/>
      <c r="KZN668" s="413"/>
      <c r="KZO668" s="413"/>
      <c r="KZP668" s="413"/>
      <c r="KZQ668" s="413"/>
      <c r="KZR668" s="413"/>
      <c r="KZS668" s="413"/>
      <c r="KZT668" s="413"/>
      <c r="KZU668" s="413"/>
      <c r="KZV668" s="413"/>
      <c r="KZW668" s="413"/>
      <c r="KZX668" s="413"/>
      <c r="KZY668" s="413"/>
      <c r="KZZ668" s="413"/>
      <c r="LAA668" s="413"/>
      <c r="LAB668" s="413"/>
      <c r="LAC668" s="413"/>
      <c r="LAD668" s="413"/>
      <c r="LAE668" s="413"/>
      <c r="LAF668" s="413"/>
      <c r="LAG668" s="413"/>
      <c r="LAH668" s="414"/>
      <c r="LAI668" s="414"/>
      <c r="LAJ668" s="414"/>
      <c r="LAK668" s="414"/>
      <c r="LAL668" s="414"/>
      <c r="LAM668" s="413"/>
      <c r="LAN668" s="413"/>
      <c r="LAO668" s="414"/>
      <c r="LAP668" s="414"/>
      <c r="LAQ668" s="413"/>
      <c r="LAR668" s="413"/>
      <c r="LAS668" s="414"/>
      <c r="LAT668" s="414"/>
      <c r="LAU668" s="413"/>
      <c r="LAV668" s="413"/>
      <c r="LAW668" s="413"/>
      <c r="LAX668" s="413"/>
      <c r="LAY668" s="413"/>
      <c r="LAZ668" s="413"/>
      <c r="LBA668" s="413"/>
      <c r="LBB668" s="414"/>
      <c r="LBC668" s="414"/>
      <c r="LBD668" s="413"/>
      <c r="LBE668" s="413"/>
      <c r="LBF668" s="414"/>
      <c r="LBG668" s="414"/>
      <c r="LBH668" s="413"/>
      <c r="LBI668" s="413"/>
      <c r="LBJ668" s="413"/>
      <c r="LBK668" s="413"/>
      <c r="LBL668" s="413"/>
      <c r="LBM668" s="407"/>
      <c r="LBN668" s="439"/>
      <c r="LBO668" s="413"/>
      <c r="LBP668" s="413"/>
      <c r="LBQ668" s="413"/>
      <c r="LBR668" s="413"/>
      <c r="LBS668" s="413"/>
      <c r="LBT668" s="413"/>
      <c r="LBU668" s="413"/>
      <c r="LBV668" s="412"/>
      <c r="LBW668" s="412"/>
      <c r="LBX668" s="412"/>
      <c r="LBY668" s="412"/>
      <c r="LBZ668" s="412"/>
      <c r="LCA668" s="412"/>
      <c r="LCB668" s="412"/>
      <c r="LCC668" s="412"/>
      <c r="LCD668" s="412"/>
      <c r="LCE668" s="412"/>
      <c r="LCF668" s="412"/>
      <c r="LCG668" s="412"/>
      <c r="LCH668" s="412"/>
      <c r="LCI668" s="412"/>
      <c r="LCJ668" s="412"/>
      <c r="LCK668" s="412"/>
      <c r="LCL668" s="412"/>
      <c r="LCM668" s="412"/>
      <c r="LCN668" s="412"/>
      <c r="LCO668" s="412"/>
      <c r="LCP668" s="412"/>
      <c r="LCQ668" s="412"/>
      <c r="LCR668" s="412"/>
      <c r="LCS668" s="412"/>
      <c r="LCT668" s="412"/>
      <c r="LCU668" s="412"/>
      <c r="LCV668" s="412"/>
      <c r="LCW668" s="412"/>
      <c r="LCX668" s="412"/>
      <c r="LCY668" s="412"/>
      <c r="LCZ668" s="412"/>
      <c r="LDA668" s="412"/>
      <c r="LDB668" s="412"/>
      <c r="LDC668" s="412"/>
      <c r="LDD668" s="412"/>
      <c r="LDE668" s="412"/>
      <c r="LDF668" s="412"/>
      <c r="LDG668" s="412"/>
      <c r="LDH668" s="412"/>
      <c r="LDI668" s="412"/>
      <c r="LDJ668" s="412"/>
      <c r="LDK668" s="412"/>
      <c r="LDL668" s="412"/>
      <c r="LDM668" s="412"/>
      <c r="LDN668" s="413"/>
      <c r="LDO668" s="413"/>
      <c r="LDP668" s="413"/>
      <c r="LDQ668" s="413"/>
      <c r="LDR668" s="413"/>
      <c r="LDS668" s="413"/>
      <c r="LDT668" s="413"/>
      <c r="LDU668" s="413"/>
      <c r="LDV668" s="413"/>
      <c r="LDW668" s="413"/>
      <c r="LDX668" s="413"/>
      <c r="LDY668" s="413"/>
      <c r="LDZ668" s="413"/>
      <c r="LEA668" s="413"/>
      <c r="LEB668" s="413"/>
      <c r="LEC668" s="413"/>
      <c r="LED668" s="413"/>
      <c r="LEE668" s="413"/>
      <c r="LEF668" s="413"/>
      <c r="LEG668" s="413"/>
      <c r="LEH668" s="413"/>
      <c r="LEI668" s="413"/>
      <c r="LEJ668" s="413"/>
      <c r="LEK668" s="413"/>
      <c r="LEL668" s="414"/>
      <c r="LEM668" s="414"/>
      <c r="LEN668" s="414"/>
      <c r="LEO668" s="414"/>
      <c r="LEP668" s="414"/>
      <c r="LEQ668" s="413"/>
      <c r="LER668" s="413"/>
      <c r="LES668" s="414"/>
      <c r="LET668" s="414"/>
      <c r="LEU668" s="413"/>
      <c r="LEV668" s="413"/>
      <c r="LEW668" s="414"/>
      <c r="LEX668" s="414"/>
      <c r="LEY668" s="413"/>
      <c r="LEZ668" s="413"/>
      <c r="LFA668" s="413"/>
      <c r="LFB668" s="413"/>
      <c r="LFC668" s="413"/>
      <c r="LFD668" s="413"/>
      <c r="LFE668" s="413"/>
      <c r="LFF668" s="414"/>
      <c r="LFG668" s="414"/>
      <c r="LFH668" s="413"/>
      <c r="LFI668" s="413"/>
      <c r="LFJ668" s="414"/>
      <c r="LFK668" s="414"/>
      <c r="LFL668" s="413"/>
      <c r="LFM668" s="413"/>
      <c r="LFN668" s="413"/>
      <c r="LFO668" s="413"/>
      <c r="LFP668" s="413"/>
      <c r="LFQ668" s="407"/>
      <c r="LFR668" s="439"/>
      <c r="LFS668" s="413"/>
      <c r="LFT668" s="413"/>
      <c r="LFU668" s="413"/>
      <c r="LFV668" s="413"/>
      <c r="LFW668" s="413"/>
      <c r="LFX668" s="413"/>
      <c r="LFY668" s="413"/>
      <c r="LFZ668" s="412"/>
      <c r="LGA668" s="412"/>
      <c r="LGB668" s="412"/>
      <c r="LGC668" s="412"/>
      <c r="LGD668" s="412"/>
      <c r="LGE668" s="412"/>
      <c r="LGF668" s="412"/>
      <c r="LGG668" s="412"/>
      <c r="LGH668" s="412"/>
      <c r="LGI668" s="412"/>
      <c r="LGJ668" s="412"/>
      <c r="LGK668" s="412"/>
      <c r="LGL668" s="412"/>
      <c r="LGM668" s="412"/>
      <c r="LGN668" s="412"/>
      <c r="LGO668" s="412"/>
      <c r="LGP668" s="412"/>
      <c r="LGQ668" s="412"/>
      <c r="LGR668" s="412"/>
      <c r="LGS668" s="412"/>
      <c r="LGT668" s="412"/>
      <c r="LGU668" s="412"/>
      <c r="LGV668" s="412"/>
      <c r="LGW668" s="412"/>
      <c r="LGX668" s="412"/>
      <c r="LGY668" s="412"/>
      <c r="LGZ668" s="412"/>
      <c r="LHA668" s="412"/>
      <c r="LHB668" s="412"/>
      <c r="LHC668" s="412"/>
      <c r="LHD668" s="412"/>
      <c r="LHE668" s="412"/>
      <c r="LHF668" s="412"/>
      <c r="LHG668" s="412"/>
      <c r="LHH668" s="412"/>
      <c r="LHI668" s="412"/>
      <c r="LHJ668" s="412"/>
      <c r="LHK668" s="412"/>
      <c r="LHL668" s="412"/>
      <c r="LHM668" s="412"/>
      <c r="LHN668" s="412"/>
      <c r="LHO668" s="412"/>
      <c r="LHP668" s="412"/>
      <c r="LHQ668" s="412"/>
      <c r="LHR668" s="413"/>
      <c r="LHS668" s="413"/>
      <c r="LHT668" s="413"/>
      <c r="LHU668" s="413"/>
      <c r="LHV668" s="413"/>
      <c r="LHW668" s="413"/>
      <c r="LHX668" s="413"/>
      <c r="LHY668" s="413"/>
      <c r="LHZ668" s="413"/>
      <c r="LIA668" s="413"/>
      <c r="LIB668" s="413"/>
      <c r="LIC668" s="413"/>
      <c r="LID668" s="413"/>
      <c r="LIE668" s="413"/>
      <c r="LIF668" s="413"/>
      <c r="LIG668" s="413"/>
      <c r="LIH668" s="413"/>
      <c r="LII668" s="413"/>
      <c r="LIJ668" s="413"/>
      <c r="LIK668" s="413"/>
      <c r="LIL668" s="413"/>
      <c r="LIM668" s="413"/>
      <c r="LIN668" s="413"/>
      <c r="LIO668" s="413"/>
      <c r="LIP668" s="414"/>
      <c r="LIQ668" s="414"/>
      <c r="LIR668" s="414"/>
      <c r="LIS668" s="414"/>
      <c r="LIT668" s="414"/>
      <c r="LIU668" s="413"/>
      <c r="LIV668" s="413"/>
      <c r="LIW668" s="414"/>
      <c r="LIX668" s="414"/>
      <c r="LIY668" s="413"/>
      <c r="LIZ668" s="413"/>
      <c r="LJA668" s="414"/>
      <c r="LJB668" s="414"/>
      <c r="LJC668" s="413"/>
      <c r="LJD668" s="413"/>
      <c r="LJE668" s="413"/>
      <c r="LJF668" s="413"/>
      <c r="LJG668" s="413"/>
      <c r="LJH668" s="413"/>
      <c r="LJI668" s="413"/>
      <c r="LJJ668" s="414"/>
      <c r="LJK668" s="414"/>
      <c r="LJL668" s="413"/>
      <c r="LJM668" s="413"/>
      <c r="LJN668" s="414"/>
      <c r="LJO668" s="414"/>
      <c r="LJP668" s="413"/>
      <c r="LJQ668" s="413"/>
      <c r="LJR668" s="413"/>
      <c r="LJS668" s="413"/>
      <c r="LJT668" s="413"/>
      <c r="LJU668" s="407"/>
      <c r="LJV668" s="439"/>
      <c r="LJW668" s="413"/>
      <c r="LJX668" s="413"/>
      <c r="LJY668" s="413"/>
      <c r="LJZ668" s="413"/>
      <c r="LKA668" s="413"/>
      <c r="LKB668" s="413"/>
      <c r="LKC668" s="413"/>
      <c r="LKD668" s="412"/>
      <c r="LKE668" s="412"/>
      <c r="LKF668" s="412"/>
      <c r="LKG668" s="412"/>
      <c r="LKH668" s="412"/>
      <c r="LKI668" s="412"/>
      <c r="LKJ668" s="412"/>
      <c r="LKK668" s="412"/>
      <c r="LKL668" s="412"/>
      <c r="LKM668" s="412"/>
      <c r="LKN668" s="412"/>
      <c r="LKO668" s="412"/>
      <c r="LKP668" s="412"/>
      <c r="LKQ668" s="412"/>
      <c r="LKR668" s="412"/>
      <c r="LKS668" s="412"/>
      <c r="LKT668" s="412"/>
      <c r="LKU668" s="412"/>
      <c r="LKV668" s="412"/>
      <c r="LKW668" s="412"/>
      <c r="LKX668" s="412"/>
      <c r="LKY668" s="412"/>
      <c r="LKZ668" s="412"/>
      <c r="LLA668" s="412"/>
      <c r="LLB668" s="412"/>
      <c r="LLC668" s="412"/>
      <c r="LLD668" s="412"/>
      <c r="LLE668" s="412"/>
      <c r="LLF668" s="412"/>
      <c r="LLG668" s="412"/>
      <c r="LLH668" s="412"/>
      <c r="LLI668" s="412"/>
      <c r="LLJ668" s="412"/>
      <c r="LLK668" s="412"/>
      <c r="LLL668" s="412"/>
      <c r="LLM668" s="412"/>
      <c r="LLN668" s="412"/>
      <c r="LLO668" s="412"/>
      <c r="LLP668" s="412"/>
      <c r="LLQ668" s="412"/>
      <c r="LLR668" s="412"/>
      <c r="LLS668" s="412"/>
      <c r="LLT668" s="412"/>
      <c r="LLU668" s="412"/>
      <c r="LLV668" s="413"/>
      <c r="LLW668" s="413"/>
      <c r="LLX668" s="413"/>
      <c r="LLY668" s="413"/>
      <c r="LLZ668" s="413"/>
      <c r="LMA668" s="413"/>
      <c r="LMB668" s="413"/>
      <c r="LMC668" s="413"/>
      <c r="LMD668" s="413"/>
      <c r="LME668" s="413"/>
      <c r="LMF668" s="413"/>
      <c r="LMG668" s="413"/>
      <c r="LMH668" s="413"/>
      <c r="LMI668" s="413"/>
      <c r="LMJ668" s="413"/>
      <c r="LMK668" s="413"/>
      <c r="LML668" s="413"/>
      <c r="LMM668" s="413"/>
      <c r="LMN668" s="413"/>
      <c r="LMO668" s="413"/>
      <c r="LMP668" s="413"/>
      <c r="LMQ668" s="413"/>
      <c r="LMR668" s="413"/>
      <c r="LMS668" s="413"/>
      <c r="LMT668" s="414"/>
      <c r="LMU668" s="414"/>
      <c r="LMV668" s="414"/>
      <c r="LMW668" s="414"/>
      <c r="LMX668" s="414"/>
      <c r="LMY668" s="413"/>
      <c r="LMZ668" s="413"/>
      <c r="LNA668" s="414"/>
      <c r="LNB668" s="414"/>
      <c r="LNC668" s="413"/>
      <c r="LND668" s="413"/>
      <c r="LNE668" s="414"/>
      <c r="LNF668" s="414"/>
      <c r="LNG668" s="413"/>
      <c r="LNH668" s="413"/>
      <c r="LNI668" s="413"/>
      <c r="LNJ668" s="413"/>
      <c r="LNK668" s="413"/>
      <c r="LNL668" s="413"/>
      <c r="LNM668" s="413"/>
      <c r="LNN668" s="414"/>
      <c r="LNO668" s="414"/>
      <c r="LNP668" s="413"/>
      <c r="LNQ668" s="413"/>
      <c r="LNR668" s="414"/>
      <c r="LNS668" s="414"/>
      <c r="LNT668" s="413"/>
      <c r="LNU668" s="413"/>
      <c r="LNV668" s="413"/>
      <c r="LNW668" s="413"/>
      <c r="LNX668" s="413"/>
      <c r="LNY668" s="407"/>
      <c r="LNZ668" s="439"/>
      <c r="LOA668" s="413"/>
      <c r="LOB668" s="413"/>
      <c r="LOC668" s="413"/>
      <c r="LOD668" s="413"/>
      <c r="LOE668" s="413"/>
      <c r="LOF668" s="413"/>
      <c r="LOG668" s="413"/>
      <c r="LOH668" s="412"/>
      <c r="LOI668" s="412"/>
      <c r="LOJ668" s="412"/>
      <c r="LOK668" s="412"/>
      <c r="LOL668" s="412"/>
      <c r="LOM668" s="412"/>
      <c r="LON668" s="412"/>
      <c r="LOO668" s="412"/>
      <c r="LOP668" s="412"/>
      <c r="LOQ668" s="412"/>
      <c r="LOR668" s="412"/>
      <c r="LOS668" s="412"/>
      <c r="LOT668" s="412"/>
      <c r="LOU668" s="412"/>
      <c r="LOV668" s="412"/>
      <c r="LOW668" s="412"/>
      <c r="LOX668" s="412"/>
      <c r="LOY668" s="412"/>
      <c r="LOZ668" s="412"/>
      <c r="LPA668" s="412"/>
      <c r="LPB668" s="412"/>
      <c r="LPC668" s="412"/>
      <c r="LPD668" s="412"/>
      <c r="LPE668" s="412"/>
      <c r="LPF668" s="412"/>
      <c r="LPG668" s="412"/>
      <c r="LPH668" s="412"/>
      <c r="LPI668" s="412"/>
      <c r="LPJ668" s="412"/>
      <c r="LPK668" s="412"/>
      <c r="LPL668" s="412"/>
      <c r="LPM668" s="412"/>
      <c r="LPN668" s="412"/>
      <c r="LPO668" s="412"/>
      <c r="LPP668" s="412"/>
      <c r="LPQ668" s="412"/>
      <c r="LPR668" s="412"/>
      <c r="LPS668" s="412"/>
      <c r="LPT668" s="412"/>
      <c r="LPU668" s="412"/>
      <c r="LPV668" s="412"/>
      <c r="LPW668" s="412"/>
      <c r="LPX668" s="412"/>
      <c r="LPY668" s="412"/>
      <c r="LPZ668" s="413"/>
      <c r="LQA668" s="413"/>
      <c r="LQB668" s="413"/>
      <c r="LQC668" s="413"/>
      <c r="LQD668" s="413"/>
      <c r="LQE668" s="413"/>
      <c r="LQF668" s="413"/>
      <c r="LQG668" s="413"/>
      <c r="LQH668" s="413"/>
      <c r="LQI668" s="413"/>
      <c r="LQJ668" s="413"/>
      <c r="LQK668" s="413"/>
      <c r="LQL668" s="413"/>
      <c r="LQM668" s="413"/>
      <c r="LQN668" s="413"/>
      <c r="LQO668" s="413"/>
      <c r="LQP668" s="413"/>
      <c r="LQQ668" s="413"/>
      <c r="LQR668" s="413"/>
      <c r="LQS668" s="413"/>
      <c r="LQT668" s="413"/>
      <c r="LQU668" s="413"/>
      <c r="LQV668" s="413"/>
      <c r="LQW668" s="413"/>
      <c r="LQX668" s="414"/>
      <c r="LQY668" s="414"/>
      <c r="LQZ668" s="414"/>
      <c r="LRA668" s="414"/>
      <c r="LRB668" s="414"/>
      <c r="LRC668" s="413"/>
      <c r="LRD668" s="413"/>
      <c r="LRE668" s="414"/>
      <c r="LRF668" s="414"/>
      <c r="LRG668" s="413"/>
      <c r="LRH668" s="413"/>
      <c r="LRI668" s="414"/>
      <c r="LRJ668" s="414"/>
      <c r="LRK668" s="413"/>
      <c r="LRL668" s="413"/>
      <c r="LRM668" s="413"/>
      <c r="LRN668" s="413"/>
      <c r="LRO668" s="413"/>
      <c r="LRP668" s="413"/>
      <c r="LRQ668" s="413"/>
      <c r="LRR668" s="414"/>
      <c r="LRS668" s="414"/>
      <c r="LRT668" s="413"/>
      <c r="LRU668" s="413"/>
      <c r="LRV668" s="414"/>
      <c r="LRW668" s="414"/>
      <c r="LRX668" s="413"/>
      <c r="LRY668" s="413"/>
      <c r="LRZ668" s="413"/>
      <c r="LSA668" s="413"/>
      <c r="LSB668" s="413"/>
      <c r="LSC668" s="407"/>
      <c r="LSD668" s="439"/>
      <c r="LSE668" s="413"/>
      <c r="LSF668" s="413"/>
      <c r="LSG668" s="413"/>
      <c r="LSH668" s="413"/>
      <c r="LSI668" s="413"/>
      <c r="LSJ668" s="413"/>
      <c r="LSK668" s="413"/>
      <c r="LSL668" s="412"/>
      <c r="LSM668" s="412"/>
      <c r="LSN668" s="412"/>
      <c r="LSO668" s="412"/>
      <c r="LSP668" s="412"/>
      <c r="LSQ668" s="412"/>
      <c r="LSR668" s="412"/>
      <c r="LSS668" s="412"/>
      <c r="LST668" s="412"/>
      <c r="LSU668" s="412"/>
      <c r="LSV668" s="412"/>
      <c r="LSW668" s="412"/>
      <c r="LSX668" s="412"/>
      <c r="LSY668" s="412"/>
      <c r="LSZ668" s="412"/>
      <c r="LTA668" s="412"/>
      <c r="LTB668" s="412"/>
      <c r="LTC668" s="412"/>
      <c r="LTD668" s="412"/>
      <c r="LTE668" s="412"/>
      <c r="LTF668" s="412"/>
      <c r="LTG668" s="412"/>
      <c r="LTH668" s="412"/>
      <c r="LTI668" s="412"/>
      <c r="LTJ668" s="412"/>
      <c r="LTK668" s="412"/>
      <c r="LTL668" s="412"/>
      <c r="LTM668" s="412"/>
      <c r="LTN668" s="412"/>
      <c r="LTO668" s="412"/>
      <c r="LTP668" s="412"/>
      <c r="LTQ668" s="412"/>
      <c r="LTR668" s="412"/>
      <c r="LTS668" s="412"/>
      <c r="LTT668" s="412"/>
      <c r="LTU668" s="412"/>
      <c r="LTV668" s="412"/>
      <c r="LTW668" s="412"/>
      <c r="LTX668" s="412"/>
      <c r="LTY668" s="412"/>
      <c r="LTZ668" s="412"/>
      <c r="LUA668" s="412"/>
      <c r="LUB668" s="412"/>
      <c r="LUC668" s="412"/>
      <c r="LUD668" s="413"/>
      <c r="LUE668" s="413"/>
      <c r="LUF668" s="413"/>
      <c r="LUG668" s="413"/>
      <c r="LUH668" s="413"/>
      <c r="LUI668" s="413"/>
      <c r="LUJ668" s="413"/>
      <c r="LUK668" s="413"/>
      <c r="LUL668" s="413"/>
      <c r="LUM668" s="413"/>
      <c r="LUN668" s="413"/>
      <c r="LUO668" s="413"/>
      <c r="LUP668" s="413"/>
      <c r="LUQ668" s="413"/>
      <c r="LUR668" s="413"/>
      <c r="LUS668" s="413"/>
      <c r="LUT668" s="413"/>
      <c r="LUU668" s="413"/>
      <c r="LUV668" s="413"/>
      <c r="LUW668" s="413"/>
      <c r="LUX668" s="413"/>
      <c r="LUY668" s="413"/>
      <c r="LUZ668" s="413"/>
      <c r="LVA668" s="413"/>
      <c r="LVB668" s="414"/>
      <c r="LVC668" s="414"/>
      <c r="LVD668" s="414"/>
      <c r="LVE668" s="414"/>
      <c r="LVF668" s="414"/>
      <c r="LVG668" s="413"/>
      <c r="LVH668" s="413"/>
      <c r="LVI668" s="414"/>
      <c r="LVJ668" s="414"/>
      <c r="LVK668" s="413"/>
      <c r="LVL668" s="413"/>
      <c r="LVM668" s="414"/>
      <c r="LVN668" s="414"/>
      <c r="LVO668" s="413"/>
      <c r="LVP668" s="413"/>
      <c r="LVQ668" s="413"/>
      <c r="LVR668" s="413"/>
      <c r="LVS668" s="413"/>
      <c r="LVT668" s="413"/>
      <c r="LVU668" s="413"/>
      <c r="LVV668" s="414"/>
      <c r="LVW668" s="414"/>
      <c r="LVX668" s="413"/>
      <c r="LVY668" s="413"/>
      <c r="LVZ668" s="414"/>
      <c r="LWA668" s="414"/>
      <c r="LWB668" s="413"/>
      <c r="LWC668" s="413"/>
      <c r="LWD668" s="413"/>
      <c r="LWE668" s="413"/>
      <c r="LWF668" s="413"/>
      <c r="LWG668" s="407"/>
      <c r="LWH668" s="439"/>
      <c r="LWI668" s="413"/>
      <c r="LWJ668" s="413"/>
      <c r="LWK668" s="413"/>
      <c r="LWL668" s="413"/>
      <c r="LWM668" s="413"/>
      <c r="LWN668" s="413"/>
      <c r="LWO668" s="413"/>
      <c r="LWP668" s="412"/>
      <c r="LWQ668" s="412"/>
      <c r="LWR668" s="412"/>
      <c r="LWS668" s="412"/>
      <c r="LWT668" s="412"/>
      <c r="LWU668" s="412"/>
      <c r="LWV668" s="412"/>
      <c r="LWW668" s="412"/>
      <c r="LWX668" s="412"/>
      <c r="LWY668" s="412"/>
      <c r="LWZ668" s="412"/>
      <c r="LXA668" s="412"/>
      <c r="LXB668" s="412"/>
      <c r="LXC668" s="412"/>
      <c r="LXD668" s="412"/>
      <c r="LXE668" s="412"/>
      <c r="LXF668" s="412"/>
      <c r="LXG668" s="412"/>
      <c r="LXH668" s="412"/>
      <c r="LXI668" s="412"/>
      <c r="LXJ668" s="412"/>
      <c r="LXK668" s="412"/>
      <c r="LXL668" s="412"/>
      <c r="LXM668" s="412"/>
      <c r="LXN668" s="412"/>
      <c r="LXO668" s="412"/>
      <c r="LXP668" s="412"/>
      <c r="LXQ668" s="412"/>
      <c r="LXR668" s="412"/>
      <c r="LXS668" s="412"/>
      <c r="LXT668" s="412"/>
      <c r="LXU668" s="412"/>
      <c r="LXV668" s="412"/>
      <c r="LXW668" s="412"/>
      <c r="LXX668" s="412"/>
      <c r="LXY668" s="412"/>
      <c r="LXZ668" s="412"/>
      <c r="LYA668" s="412"/>
      <c r="LYB668" s="412"/>
      <c r="LYC668" s="412"/>
      <c r="LYD668" s="412"/>
      <c r="LYE668" s="412"/>
      <c r="LYF668" s="412"/>
      <c r="LYG668" s="412"/>
      <c r="LYH668" s="413"/>
      <c r="LYI668" s="413"/>
      <c r="LYJ668" s="413"/>
      <c r="LYK668" s="413"/>
      <c r="LYL668" s="413"/>
      <c r="LYM668" s="413"/>
      <c r="LYN668" s="413"/>
      <c r="LYO668" s="413"/>
      <c r="LYP668" s="413"/>
      <c r="LYQ668" s="413"/>
      <c r="LYR668" s="413"/>
      <c r="LYS668" s="413"/>
      <c r="LYT668" s="413"/>
      <c r="LYU668" s="413"/>
      <c r="LYV668" s="413"/>
      <c r="LYW668" s="413"/>
      <c r="LYX668" s="413"/>
      <c r="LYY668" s="413"/>
      <c r="LYZ668" s="413"/>
      <c r="LZA668" s="413"/>
      <c r="LZB668" s="413"/>
      <c r="LZC668" s="413"/>
      <c r="LZD668" s="413"/>
      <c r="LZE668" s="413"/>
      <c r="LZF668" s="414"/>
      <c r="LZG668" s="414"/>
      <c r="LZH668" s="414"/>
      <c r="LZI668" s="414"/>
      <c r="LZJ668" s="414"/>
      <c r="LZK668" s="413"/>
      <c r="LZL668" s="413"/>
      <c r="LZM668" s="414"/>
      <c r="LZN668" s="414"/>
      <c r="LZO668" s="413"/>
      <c r="LZP668" s="413"/>
      <c r="LZQ668" s="414"/>
      <c r="LZR668" s="414"/>
      <c r="LZS668" s="413"/>
      <c r="LZT668" s="413"/>
      <c r="LZU668" s="413"/>
      <c r="LZV668" s="413"/>
      <c r="LZW668" s="413"/>
      <c r="LZX668" s="413"/>
      <c r="LZY668" s="413"/>
      <c r="LZZ668" s="414"/>
      <c r="MAA668" s="414"/>
      <c r="MAB668" s="413"/>
      <c r="MAC668" s="413"/>
      <c r="MAD668" s="414"/>
      <c r="MAE668" s="414"/>
      <c r="MAF668" s="413"/>
      <c r="MAG668" s="413"/>
      <c r="MAH668" s="413"/>
      <c r="MAI668" s="413"/>
      <c r="MAJ668" s="413"/>
      <c r="MAK668" s="407"/>
      <c r="MAL668" s="439"/>
      <c r="MAM668" s="413"/>
      <c r="MAN668" s="413"/>
      <c r="MAO668" s="413"/>
      <c r="MAP668" s="413"/>
      <c r="MAQ668" s="413"/>
      <c r="MAR668" s="413"/>
      <c r="MAS668" s="413"/>
      <c r="MAT668" s="412"/>
      <c r="MAU668" s="412"/>
      <c r="MAV668" s="412"/>
      <c r="MAW668" s="412"/>
      <c r="MAX668" s="412"/>
      <c r="MAY668" s="412"/>
      <c r="MAZ668" s="412"/>
      <c r="MBA668" s="412"/>
      <c r="MBB668" s="412"/>
      <c r="MBC668" s="412"/>
      <c r="MBD668" s="412"/>
      <c r="MBE668" s="412"/>
      <c r="MBF668" s="412"/>
      <c r="MBG668" s="412"/>
      <c r="MBH668" s="412"/>
      <c r="MBI668" s="412"/>
      <c r="MBJ668" s="412"/>
      <c r="MBK668" s="412"/>
      <c r="MBL668" s="412"/>
      <c r="MBM668" s="412"/>
      <c r="MBN668" s="412"/>
      <c r="MBO668" s="412"/>
      <c r="MBP668" s="412"/>
      <c r="MBQ668" s="412"/>
      <c r="MBR668" s="412"/>
      <c r="MBS668" s="412"/>
      <c r="MBT668" s="412"/>
      <c r="MBU668" s="412"/>
      <c r="MBV668" s="412"/>
      <c r="MBW668" s="412"/>
      <c r="MBX668" s="412"/>
      <c r="MBY668" s="412"/>
      <c r="MBZ668" s="412"/>
      <c r="MCA668" s="412"/>
      <c r="MCB668" s="412"/>
      <c r="MCC668" s="412"/>
      <c r="MCD668" s="412"/>
      <c r="MCE668" s="412"/>
      <c r="MCF668" s="412"/>
      <c r="MCG668" s="412"/>
      <c r="MCH668" s="412"/>
      <c r="MCI668" s="412"/>
      <c r="MCJ668" s="412"/>
      <c r="MCK668" s="412"/>
      <c r="MCL668" s="413"/>
      <c r="MCM668" s="413"/>
      <c r="MCN668" s="413"/>
      <c r="MCO668" s="413"/>
      <c r="MCP668" s="413"/>
      <c r="MCQ668" s="413"/>
      <c r="MCR668" s="413"/>
      <c r="MCS668" s="413"/>
      <c r="MCT668" s="413"/>
      <c r="MCU668" s="413"/>
      <c r="MCV668" s="413"/>
      <c r="MCW668" s="413"/>
      <c r="MCX668" s="413"/>
      <c r="MCY668" s="413"/>
      <c r="MCZ668" s="413"/>
      <c r="MDA668" s="413"/>
      <c r="MDB668" s="413"/>
      <c r="MDC668" s="413"/>
      <c r="MDD668" s="413"/>
      <c r="MDE668" s="413"/>
      <c r="MDF668" s="413"/>
      <c r="MDG668" s="413"/>
      <c r="MDH668" s="413"/>
      <c r="MDI668" s="413"/>
      <c r="MDJ668" s="414"/>
      <c r="MDK668" s="414"/>
      <c r="MDL668" s="414"/>
      <c r="MDM668" s="414"/>
      <c r="MDN668" s="414"/>
      <c r="MDO668" s="413"/>
      <c r="MDP668" s="413"/>
      <c r="MDQ668" s="414"/>
      <c r="MDR668" s="414"/>
      <c r="MDS668" s="413"/>
      <c r="MDT668" s="413"/>
      <c r="MDU668" s="414"/>
      <c r="MDV668" s="414"/>
      <c r="MDW668" s="413"/>
      <c r="MDX668" s="413"/>
      <c r="MDY668" s="413"/>
      <c r="MDZ668" s="413"/>
      <c r="MEA668" s="413"/>
      <c r="MEB668" s="413"/>
      <c r="MEC668" s="413"/>
      <c r="MED668" s="414"/>
      <c r="MEE668" s="414"/>
      <c r="MEF668" s="413"/>
      <c r="MEG668" s="413"/>
      <c r="MEH668" s="414"/>
      <c r="MEI668" s="414"/>
      <c r="MEJ668" s="413"/>
      <c r="MEK668" s="413"/>
      <c r="MEL668" s="413"/>
      <c r="MEM668" s="413"/>
      <c r="MEN668" s="413"/>
      <c r="MEO668" s="407"/>
      <c r="MEP668" s="439"/>
      <c r="MEQ668" s="413"/>
      <c r="MER668" s="413"/>
      <c r="MES668" s="413"/>
      <c r="MET668" s="413"/>
      <c r="MEU668" s="413"/>
      <c r="MEV668" s="413"/>
      <c r="MEW668" s="413"/>
      <c r="MEX668" s="412"/>
      <c r="MEY668" s="412"/>
      <c r="MEZ668" s="412"/>
      <c r="MFA668" s="412"/>
      <c r="MFB668" s="412"/>
      <c r="MFC668" s="412"/>
      <c r="MFD668" s="412"/>
      <c r="MFE668" s="412"/>
      <c r="MFF668" s="412"/>
      <c r="MFG668" s="412"/>
      <c r="MFH668" s="412"/>
      <c r="MFI668" s="412"/>
      <c r="MFJ668" s="412"/>
      <c r="MFK668" s="412"/>
      <c r="MFL668" s="412"/>
      <c r="MFM668" s="412"/>
      <c r="MFN668" s="412"/>
      <c r="MFO668" s="412"/>
      <c r="MFP668" s="412"/>
      <c r="MFQ668" s="412"/>
      <c r="MFR668" s="412"/>
      <c r="MFS668" s="412"/>
      <c r="MFT668" s="412"/>
      <c r="MFU668" s="412"/>
      <c r="MFV668" s="412"/>
      <c r="MFW668" s="412"/>
      <c r="MFX668" s="412"/>
      <c r="MFY668" s="412"/>
      <c r="MFZ668" s="412"/>
      <c r="MGA668" s="412"/>
      <c r="MGB668" s="412"/>
      <c r="MGC668" s="412"/>
      <c r="MGD668" s="412"/>
      <c r="MGE668" s="412"/>
      <c r="MGF668" s="412"/>
      <c r="MGG668" s="412"/>
      <c r="MGH668" s="412"/>
      <c r="MGI668" s="412"/>
      <c r="MGJ668" s="412"/>
      <c r="MGK668" s="412"/>
      <c r="MGL668" s="412"/>
      <c r="MGM668" s="412"/>
      <c r="MGN668" s="412"/>
      <c r="MGO668" s="412"/>
      <c r="MGP668" s="413"/>
      <c r="MGQ668" s="413"/>
      <c r="MGR668" s="413"/>
      <c r="MGS668" s="413"/>
      <c r="MGT668" s="413"/>
      <c r="MGU668" s="413"/>
      <c r="MGV668" s="413"/>
      <c r="MGW668" s="413"/>
      <c r="MGX668" s="413"/>
      <c r="MGY668" s="413"/>
      <c r="MGZ668" s="413"/>
      <c r="MHA668" s="413"/>
      <c r="MHB668" s="413"/>
      <c r="MHC668" s="413"/>
      <c r="MHD668" s="413"/>
      <c r="MHE668" s="413"/>
      <c r="MHF668" s="413"/>
      <c r="MHG668" s="413"/>
      <c r="MHH668" s="413"/>
      <c r="MHI668" s="413"/>
      <c r="MHJ668" s="413"/>
      <c r="MHK668" s="413"/>
      <c r="MHL668" s="413"/>
      <c r="MHM668" s="413"/>
      <c r="MHN668" s="414"/>
      <c r="MHO668" s="414"/>
      <c r="MHP668" s="414"/>
      <c r="MHQ668" s="414"/>
      <c r="MHR668" s="414"/>
      <c r="MHS668" s="413"/>
      <c r="MHT668" s="413"/>
      <c r="MHU668" s="414"/>
      <c r="MHV668" s="414"/>
      <c r="MHW668" s="413"/>
      <c r="MHX668" s="413"/>
      <c r="MHY668" s="414"/>
      <c r="MHZ668" s="414"/>
      <c r="MIA668" s="413"/>
      <c r="MIB668" s="413"/>
      <c r="MIC668" s="413"/>
      <c r="MID668" s="413"/>
      <c r="MIE668" s="413"/>
      <c r="MIF668" s="413"/>
      <c r="MIG668" s="413"/>
      <c r="MIH668" s="414"/>
      <c r="MII668" s="414"/>
      <c r="MIJ668" s="413"/>
      <c r="MIK668" s="413"/>
      <c r="MIL668" s="414"/>
      <c r="MIM668" s="414"/>
      <c r="MIN668" s="413"/>
      <c r="MIO668" s="413"/>
      <c r="MIP668" s="413"/>
      <c r="MIQ668" s="413"/>
      <c r="MIR668" s="413"/>
      <c r="MIS668" s="407"/>
      <c r="MIT668" s="439"/>
      <c r="MIU668" s="413"/>
      <c r="MIV668" s="413"/>
      <c r="MIW668" s="413"/>
      <c r="MIX668" s="413"/>
      <c r="MIY668" s="413"/>
      <c r="MIZ668" s="413"/>
      <c r="MJA668" s="413"/>
      <c r="MJB668" s="412"/>
      <c r="MJC668" s="412"/>
      <c r="MJD668" s="412"/>
      <c r="MJE668" s="412"/>
      <c r="MJF668" s="412"/>
      <c r="MJG668" s="412"/>
      <c r="MJH668" s="412"/>
      <c r="MJI668" s="412"/>
      <c r="MJJ668" s="412"/>
      <c r="MJK668" s="412"/>
      <c r="MJL668" s="412"/>
      <c r="MJM668" s="412"/>
      <c r="MJN668" s="412"/>
      <c r="MJO668" s="412"/>
      <c r="MJP668" s="412"/>
      <c r="MJQ668" s="412"/>
      <c r="MJR668" s="412"/>
      <c r="MJS668" s="412"/>
      <c r="MJT668" s="412"/>
      <c r="MJU668" s="412"/>
      <c r="MJV668" s="412"/>
      <c r="MJW668" s="412"/>
      <c r="MJX668" s="412"/>
      <c r="MJY668" s="412"/>
      <c r="MJZ668" s="412"/>
      <c r="MKA668" s="412"/>
      <c r="MKB668" s="412"/>
      <c r="MKC668" s="412"/>
      <c r="MKD668" s="412"/>
      <c r="MKE668" s="412"/>
      <c r="MKF668" s="412"/>
      <c r="MKG668" s="412"/>
      <c r="MKH668" s="412"/>
      <c r="MKI668" s="412"/>
      <c r="MKJ668" s="412"/>
      <c r="MKK668" s="412"/>
      <c r="MKL668" s="412"/>
      <c r="MKM668" s="412"/>
      <c r="MKN668" s="412"/>
      <c r="MKO668" s="412"/>
      <c r="MKP668" s="412"/>
      <c r="MKQ668" s="412"/>
      <c r="MKR668" s="412"/>
      <c r="MKS668" s="412"/>
      <c r="MKT668" s="413"/>
      <c r="MKU668" s="413"/>
      <c r="MKV668" s="413"/>
      <c r="MKW668" s="413"/>
      <c r="MKX668" s="413"/>
      <c r="MKY668" s="413"/>
      <c r="MKZ668" s="413"/>
      <c r="MLA668" s="413"/>
      <c r="MLB668" s="413"/>
      <c r="MLC668" s="413"/>
      <c r="MLD668" s="413"/>
      <c r="MLE668" s="413"/>
      <c r="MLF668" s="413"/>
      <c r="MLG668" s="413"/>
      <c r="MLH668" s="413"/>
      <c r="MLI668" s="413"/>
      <c r="MLJ668" s="413"/>
      <c r="MLK668" s="413"/>
      <c r="MLL668" s="413"/>
      <c r="MLM668" s="413"/>
      <c r="MLN668" s="413"/>
      <c r="MLO668" s="413"/>
      <c r="MLP668" s="413"/>
      <c r="MLQ668" s="413"/>
      <c r="MLR668" s="414"/>
      <c r="MLS668" s="414"/>
      <c r="MLT668" s="414"/>
      <c r="MLU668" s="414"/>
      <c r="MLV668" s="414"/>
      <c r="MLW668" s="413"/>
      <c r="MLX668" s="413"/>
      <c r="MLY668" s="414"/>
      <c r="MLZ668" s="414"/>
      <c r="MMA668" s="413"/>
      <c r="MMB668" s="413"/>
      <c r="MMC668" s="414"/>
      <c r="MMD668" s="414"/>
      <c r="MME668" s="413"/>
      <c r="MMF668" s="413"/>
      <c r="MMG668" s="413"/>
      <c r="MMH668" s="413"/>
      <c r="MMI668" s="413"/>
      <c r="MMJ668" s="413"/>
      <c r="MMK668" s="413"/>
      <c r="MML668" s="414"/>
      <c r="MMM668" s="414"/>
      <c r="MMN668" s="413"/>
      <c r="MMO668" s="413"/>
      <c r="MMP668" s="414"/>
      <c r="MMQ668" s="414"/>
      <c r="MMR668" s="413"/>
      <c r="MMS668" s="413"/>
      <c r="MMT668" s="413"/>
      <c r="MMU668" s="413"/>
      <c r="MMV668" s="413"/>
      <c r="MMW668" s="407"/>
      <c r="MMX668" s="439"/>
      <c r="MMY668" s="413"/>
      <c r="MMZ668" s="413"/>
      <c r="MNA668" s="413"/>
      <c r="MNB668" s="413"/>
      <c r="MNC668" s="413"/>
      <c r="MND668" s="413"/>
      <c r="MNE668" s="413"/>
      <c r="MNF668" s="412"/>
      <c r="MNG668" s="412"/>
      <c r="MNH668" s="412"/>
      <c r="MNI668" s="412"/>
      <c r="MNJ668" s="412"/>
      <c r="MNK668" s="412"/>
      <c r="MNL668" s="412"/>
      <c r="MNM668" s="412"/>
      <c r="MNN668" s="412"/>
      <c r="MNO668" s="412"/>
      <c r="MNP668" s="412"/>
      <c r="MNQ668" s="412"/>
      <c r="MNR668" s="412"/>
      <c r="MNS668" s="412"/>
      <c r="MNT668" s="412"/>
      <c r="MNU668" s="412"/>
      <c r="MNV668" s="412"/>
      <c r="MNW668" s="412"/>
      <c r="MNX668" s="412"/>
      <c r="MNY668" s="412"/>
      <c r="MNZ668" s="412"/>
      <c r="MOA668" s="412"/>
      <c r="MOB668" s="412"/>
      <c r="MOC668" s="412"/>
      <c r="MOD668" s="412"/>
      <c r="MOE668" s="412"/>
      <c r="MOF668" s="412"/>
      <c r="MOG668" s="412"/>
      <c r="MOH668" s="412"/>
      <c r="MOI668" s="412"/>
      <c r="MOJ668" s="412"/>
      <c r="MOK668" s="412"/>
      <c r="MOL668" s="412"/>
      <c r="MOM668" s="412"/>
      <c r="MON668" s="412"/>
      <c r="MOO668" s="412"/>
      <c r="MOP668" s="412"/>
      <c r="MOQ668" s="412"/>
      <c r="MOR668" s="412"/>
      <c r="MOS668" s="412"/>
      <c r="MOT668" s="412"/>
      <c r="MOU668" s="412"/>
      <c r="MOV668" s="412"/>
      <c r="MOW668" s="412"/>
      <c r="MOX668" s="413"/>
      <c r="MOY668" s="413"/>
      <c r="MOZ668" s="413"/>
      <c r="MPA668" s="413"/>
      <c r="MPB668" s="413"/>
      <c r="MPC668" s="413"/>
      <c r="MPD668" s="413"/>
      <c r="MPE668" s="413"/>
      <c r="MPF668" s="413"/>
      <c r="MPG668" s="413"/>
      <c r="MPH668" s="413"/>
      <c r="MPI668" s="413"/>
      <c r="MPJ668" s="413"/>
      <c r="MPK668" s="413"/>
      <c r="MPL668" s="413"/>
      <c r="MPM668" s="413"/>
      <c r="MPN668" s="413"/>
      <c r="MPO668" s="413"/>
      <c r="MPP668" s="413"/>
      <c r="MPQ668" s="413"/>
      <c r="MPR668" s="413"/>
      <c r="MPS668" s="413"/>
      <c r="MPT668" s="413"/>
      <c r="MPU668" s="413"/>
      <c r="MPV668" s="414"/>
      <c r="MPW668" s="414"/>
      <c r="MPX668" s="414"/>
      <c r="MPY668" s="414"/>
      <c r="MPZ668" s="414"/>
      <c r="MQA668" s="413"/>
      <c r="MQB668" s="413"/>
      <c r="MQC668" s="414"/>
      <c r="MQD668" s="414"/>
      <c r="MQE668" s="413"/>
      <c r="MQF668" s="413"/>
      <c r="MQG668" s="414"/>
      <c r="MQH668" s="414"/>
      <c r="MQI668" s="413"/>
      <c r="MQJ668" s="413"/>
      <c r="MQK668" s="413"/>
      <c r="MQL668" s="413"/>
      <c r="MQM668" s="413"/>
      <c r="MQN668" s="413"/>
      <c r="MQO668" s="413"/>
      <c r="MQP668" s="414"/>
      <c r="MQQ668" s="414"/>
      <c r="MQR668" s="413"/>
      <c r="MQS668" s="413"/>
      <c r="MQT668" s="414"/>
      <c r="MQU668" s="414"/>
      <c r="MQV668" s="413"/>
      <c r="MQW668" s="413"/>
      <c r="MQX668" s="413"/>
      <c r="MQY668" s="413"/>
      <c r="MQZ668" s="413"/>
      <c r="MRA668" s="407"/>
      <c r="MRB668" s="439"/>
      <c r="MRC668" s="413"/>
      <c r="MRD668" s="413"/>
      <c r="MRE668" s="413"/>
      <c r="MRF668" s="413"/>
      <c r="MRG668" s="413"/>
      <c r="MRH668" s="413"/>
      <c r="MRI668" s="413"/>
      <c r="MRJ668" s="412"/>
      <c r="MRK668" s="412"/>
      <c r="MRL668" s="412"/>
      <c r="MRM668" s="412"/>
      <c r="MRN668" s="412"/>
      <c r="MRO668" s="412"/>
      <c r="MRP668" s="412"/>
      <c r="MRQ668" s="412"/>
      <c r="MRR668" s="412"/>
      <c r="MRS668" s="412"/>
      <c r="MRT668" s="412"/>
      <c r="MRU668" s="412"/>
      <c r="MRV668" s="412"/>
      <c r="MRW668" s="412"/>
      <c r="MRX668" s="412"/>
      <c r="MRY668" s="412"/>
      <c r="MRZ668" s="412"/>
      <c r="MSA668" s="412"/>
      <c r="MSB668" s="412"/>
      <c r="MSC668" s="412"/>
      <c r="MSD668" s="412"/>
      <c r="MSE668" s="412"/>
      <c r="MSF668" s="412"/>
      <c r="MSG668" s="412"/>
      <c r="MSH668" s="412"/>
      <c r="MSI668" s="412"/>
      <c r="MSJ668" s="412"/>
      <c r="MSK668" s="412"/>
      <c r="MSL668" s="412"/>
      <c r="MSM668" s="412"/>
      <c r="MSN668" s="412"/>
      <c r="MSO668" s="412"/>
      <c r="MSP668" s="412"/>
      <c r="MSQ668" s="412"/>
      <c r="MSR668" s="412"/>
      <c r="MSS668" s="412"/>
      <c r="MST668" s="412"/>
      <c r="MSU668" s="412"/>
      <c r="MSV668" s="412"/>
      <c r="MSW668" s="412"/>
      <c r="MSX668" s="412"/>
      <c r="MSY668" s="412"/>
      <c r="MSZ668" s="412"/>
      <c r="MTA668" s="412"/>
      <c r="MTB668" s="413"/>
      <c r="MTC668" s="413"/>
      <c r="MTD668" s="413"/>
      <c r="MTE668" s="413"/>
      <c r="MTF668" s="413"/>
      <c r="MTG668" s="413"/>
      <c r="MTH668" s="413"/>
      <c r="MTI668" s="413"/>
      <c r="MTJ668" s="413"/>
      <c r="MTK668" s="413"/>
      <c r="MTL668" s="413"/>
      <c r="MTM668" s="413"/>
      <c r="MTN668" s="413"/>
      <c r="MTO668" s="413"/>
      <c r="MTP668" s="413"/>
      <c r="MTQ668" s="413"/>
      <c r="MTR668" s="413"/>
      <c r="MTS668" s="413"/>
      <c r="MTT668" s="413"/>
      <c r="MTU668" s="413"/>
      <c r="MTV668" s="413"/>
      <c r="MTW668" s="413"/>
      <c r="MTX668" s="413"/>
      <c r="MTY668" s="413"/>
      <c r="MTZ668" s="414"/>
      <c r="MUA668" s="414"/>
      <c r="MUB668" s="414"/>
      <c r="MUC668" s="414"/>
      <c r="MUD668" s="414"/>
      <c r="MUE668" s="413"/>
      <c r="MUF668" s="413"/>
      <c r="MUG668" s="414"/>
      <c r="MUH668" s="414"/>
      <c r="MUI668" s="413"/>
      <c r="MUJ668" s="413"/>
      <c r="MUK668" s="414"/>
      <c r="MUL668" s="414"/>
      <c r="MUM668" s="413"/>
      <c r="MUN668" s="413"/>
      <c r="MUO668" s="413"/>
      <c r="MUP668" s="413"/>
      <c r="MUQ668" s="413"/>
      <c r="MUR668" s="413"/>
      <c r="MUS668" s="413"/>
      <c r="MUT668" s="414"/>
      <c r="MUU668" s="414"/>
      <c r="MUV668" s="413"/>
      <c r="MUW668" s="413"/>
      <c r="MUX668" s="414"/>
      <c r="MUY668" s="414"/>
      <c r="MUZ668" s="413"/>
      <c r="MVA668" s="413"/>
      <c r="MVB668" s="413"/>
      <c r="MVC668" s="413"/>
      <c r="MVD668" s="413"/>
      <c r="MVE668" s="407"/>
      <c r="MVF668" s="439"/>
      <c r="MVG668" s="413"/>
      <c r="MVH668" s="413"/>
      <c r="MVI668" s="413"/>
      <c r="MVJ668" s="413"/>
      <c r="MVK668" s="413"/>
      <c r="MVL668" s="413"/>
      <c r="MVM668" s="413"/>
      <c r="MVN668" s="412"/>
      <c r="MVO668" s="412"/>
      <c r="MVP668" s="412"/>
      <c r="MVQ668" s="412"/>
      <c r="MVR668" s="412"/>
      <c r="MVS668" s="412"/>
      <c r="MVT668" s="412"/>
      <c r="MVU668" s="412"/>
      <c r="MVV668" s="412"/>
      <c r="MVW668" s="412"/>
      <c r="MVX668" s="412"/>
      <c r="MVY668" s="412"/>
      <c r="MVZ668" s="412"/>
      <c r="MWA668" s="412"/>
      <c r="MWB668" s="412"/>
      <c r="MWC668" s="412"/>
      <c r="MWD668" s="412"/>
      <c r="MWE668" s="412"/>
      <c r="MWF668" s="412"/>
      <c r="MWG668" s="412"/>
      <c r="MWH668" s="412"/>
      <c r="MWI668" s="412"/>
      <c r="MWJ668" s="412"/>
      <c r="MWK668" s="412"/>
      <c r="MWL668" s="412"/>
      <c r="MWM668" s="412"/>
      <c r="MWN668" s="412"/>
      <c r="MWO668" s="412"/>
      <c r="MWP668" s="412"/>
      <c r="MWQ668" s="412"/>
      <c r="MWR668" s="412"/>
      <c r="MWS668" s="412"/>
      <c r="MWT668" s="412"/>
      <c r="MWU668" s="412"/>
      <c r="MWV668" s="412"/>
      <c r="MWW668" s="412"/>
      <c r="MWX668" s="412"/>
      <c r="MWY668" s="412"/>
      <c r="MWZ668" s="412"/>
      <c r="MXA668" s="412"/>
      <c r="MXB668" s="412"/>
      <c r="MXC668" s="412"/>
      <c r="MXD668" s="412"/>
      <c r="MXE668" s="412"/>
      <c r="MXF668" s="413"/>
      <c r="MXG668" s="413"/>
      <c r="MXH668" s="413"/>
      <c r="MXI668" s="413"/>
      <c r="MXJ668" s="413"/>
      <c r="MXK668" s="413"/>
      <c r="MXL668" s="413"/>
      <c r="MXM668" s="413"/>
      <c r="MXN668" s="413"/>
      <c r="MXO668" s="413"/>
      <c r="MXP668" s="413"/>
      <c r="MXQ668" s="413"/>
      <c r="MXR668" s="413"/>
      <c r="MXS668" s="413"/>
      <c r="MXT668" s="413"/>
      <c r="MXU668" s="413"/>
      <c r="MXV668" s="413"/>
      <c r="MXW668" s="413"/>
      <c r="MXX668" s="413"/>
      <c r="MXY668" s="413"/>
      <c r="MXZ668" s="413"/>
      <c r="MYA668" s="413"/>
      <c r="MYB668" s="413"/>
      <c r="MYC668" s="413"/>
      <c r="MYD668" s="414"/>
      <c r="MYE668" s="414"/>
      <c r="MYF668" s="414"/>
      <c r="MYG668" s="414"/>
      <c r="MYH668" s="414"/>
      <c r="MYI668" s="413"/>
      <c r="MYJ668" s="413"/>
      <c r="MYK668" s="414"/>
      <c r="MYL668" s="414"/>
      <c r="MYM668" s="413"/>
      <c r="MYN668" s="413"/>
      <c r="MYO668" s="414"/>
      <c r="MYP668" s="414"/>
      <c r="MYQ668" s="413"/>
      <c r="MYR668" s="413"/>
      <c r="MYS668" s="413"/>
      <c r="MYT668" s="413"/>
      <c r="MYU668" s="413"/>
      <c r="MYV668" s="413"/>
      <c r="MYW668" s="413"/>
      <c r="MYX668" s="414"/>
      <c r="MYY668" s="414"/>
      <c r="MYZ668" s="413"/>
      <c r="MZA668" s="413"/>
      <c r="MZB668" s="414"/>
      <c r="MZC668" s="414"/>
      <c r="MZD668" s="413"/>
      <c r="MZE668" s="413"/>
      <c r="MZF668" s="413"/>
      <c r="MZG668" s="413"/>
      <c r="MZH668" s="413"/>
      <c r="MZI668" s="407"/>
      <c r="MZJ668" s="439"/>
      <c r="MZK668" s="413"/>
      <c r="MZL668" s="413"/>
      <c r="MZM668" s="413"/>
      <c r="MZN668" s="413"/>
      <c r="MZO668" s="413"/>
      <c r="MZP668" s="413"/>
      <c r="MZQ668" s="413"/>
      <c r="MZR668" s="412"/>
      <c r="MZS668" s="412"/>
      <c r="MZT668" s="412"/>
      <c r="MZU668" s="412"/>
      <c r="MZV668" s="412"/>
      <c r="MZW668" s="412"/>
      <c r="MZX668" s="412"/>
      <c r="MZY668" s="412"/>
      <c r="MZZ668" s="412"/>
      <c r="NAA668" s="412"/>
      <c r="NAB668" s="412"/>
      <c r="NAC668" s="412"/>
      <c r="NAD668" s="412"/>
      <c r="NAE668" s="412"/>
      <c r="NAF668" s="412"/>
      <c r="NAG668" s="412"/>
      <c r="NAH668" s="412"/>
      <c r="NAI668" s="412"/>
      <c r="NAJ668" s="412"/>
      <c r="NAK668" s="412"/>
      <c r="NAL668" s="412"/>
      <c r="NAM668" s="412"/>
      <c r="NAN668" s="412"/>
      <c r="NAO668" s="412"/>
      <c r="NAP668" s="412"/>
      <c r="NAQ668" s="412"/>
      <c r="NAR668" s="412"/>
      <c r="NAS668" s="412"/>
      <c r="NAT668" s="412"/>
      <c r="NAU668" s="412"/>
      <c r="NAV668" s="412"/>
      <c r="NAW668" s="412"/>
      <c r="NAX668" s="412"/>
      <c r="NAY668" s="412"/>
      <c r="NAZ668" s="412"/>
      <c r="NBA668" s="412"/>
      <c r="NBB668" s="412"/>
      <c r="NBC668" s="412"/>
      <c r="NBD668" s="412"/>
      <c r="NBE668" s="412"/>
      <c r="NBF668" s="412"/>
      <c r="NBG668" s="412"/>
      <c r="NBH668" s="412"/>
      <c r="NBI668" s="412"/>
      <c r="NBJ668" s="413"/>
      <c r="NBK668" s="413"/>
      <c r="NBL668" s="413"/>
      <c r="NBM668" s="413"/>
      <c r="NBN668" s="413"/>
      <c r="NBO668" s="413"/>
      <c r="NBP668" s="413"/>
      <c r="NBQ668" s="413"/>
      <c r="NBR668" s="413"/>
      <c r="NBS668" s="413"/>
      <c r="NBT668" s="413"/>
      <c r="NBU668" s="413"/>
      <c r="NBV668" s="413"/>
      <c r="NBW668" s="413"/>
      <c r="NBX668" s="413"/>
      <c r="NBY668" s="413"/>
      <c r="NBZ668" s="413"/>
      <c r="NCA668" s="413"/>
      <c r="NCB668" s="413"/>
      <c r="NCC668" s="413"/>
      <c r="NCD668" s="413"/>
      <c r="NCE668" s="413"/>
      <c r="NCF668" s="413"/>
      <c r="NCG668" s="413"/>
      <c r="NCH668" s="414"/>
      <c r="NCI668" s="414"/>
      <c r="NCJ668" s="414"/>
      <c r="NCK668" s="414"/>
      <c r="NCL668" s="414"/>
      <c r="NCM668" s="413"/>
      <c r="NCN668" s="413"/>
      <c r="NCO668" s="414"/>
      <c r="NCP668" s="414"/>
      <c r="NCQ668" s="413"/>
      <c r="NCR668" s="413"/>
      <c r="NCS668" s="414"/>
      <c r="NCT668" s="414"/>
      <c r="NCU668" s="413"/>
      <c r="NCV668" s="413"/>
      <c r="NCW668" s="413"/>
      <c r="NCX668" s="413"/>
      <c r="NCY668" s="413"/>
      <c r="NCZ668" s="413"/>
      <c r="NDA668" s="413"/>
      <c r="NDB668" s="414"/>
      <c r="NDC668" s="414"/>
      <c r="NDD668" s="413"/>
      <c r="NDE668" s="413"/>
      <c r="NDF668" s="414"/>
      <c r="NDG668" s="414"/>
      <c r="NDH668" s="413"/>
      <c r="NDI668" s="413"/>
      <c r="NDJ668" s="413"/>
      <c r="NDK668" s="413"/>
      <c r="NDL668" s="413"/>
      <c r="NDM668" s="407"/>
      <c r="NDN668" s="439"/>
      <c r="NDO668" s="413"/>
      <c r="NDP668" s="413"/>
      <c r="NDQ668" s="413"/>
      <c r="NDR668" s="413"/>
      <c r="NDS668" s="413"/>
      <c r="NDT668" s="413"/>
      <c r="NDU668" s="413"/>
      <c r="NDV668" s="412"/>
      <c r="NDW668" s="412"/>
      <c r="NDX668" s="412"/>
      <c r="NDY668" s="412"/>
      <c r="NDZ668" s="412"/>
      <c r="NEA668" s="412"/>
      <c r="NEB668" s="412"/>
      <c r="NEC668" s="412"/>
      <c r="NED668" s="412"/>
      <c r="NEE668" s="412"/>
      <c r="NEF668" s="412"/>
      <c r="NEG668" s="412"/>
      <c r="NEH668" s="412"/>
      <c r="NEI668" s="412"/>
      <c r="NEJ668" s="412"/>
      <c r="NEK668" s="412"/>
      <c r="NEL668" s="412"/>
      <c r="NEM668" s="412"/>
      <c r="NEN668" s="412"/>
      <c r="NEO668" s="412"/>
      <c r="NEP668" s="412"/>
      <c r="NEQ668" s="412"/>
      <c r="NER668" s="412"/>
      <c r="NES668" s="412"/>
      <c r="NET668" s="412"/>
      <c r="NEU668" s="412"/>
      <c r="NEV668" s="412"/>
      <c r="NEW668" s="412"/>
      <c r="NEX668" s="412"/>
      <c r="NEY668" s="412"/>
      <c r="NEZ668" s="412"/>
      <c r="NFA668" s="412"/>
      <c r="NFB668" s="412"/>
      <c r="NFC668" s="412"/>
      <c r="NFD668" s="412"/>
      <c r="NFE668" s="412"/>
      <c r="NFF668" s="412"/>
      <c r="NFG668" s="412"/>
      <c r="NFH668" s="412"/>
      <c r="NFI668" s="412"/>
      <c r="NFJ668" s="412"/>
      <c r="NFK668" s="412"/>
      <c r="NFL668" s="412"/>
      <c r="NFM668" s="412"/>
      <c r="NFN668" s="413"/>
      <c r="NFO668" s="413"/>
      <c r="NFP668" s="413"/>
      <c r="NFQ668" s="413"/>
      <c r="NFR668" s="413"/>
      <c r="NFS668" s="413"/>
      <c r="NFT668" s="413"/>
      <c r="NFU668" s="413"/>
      <c r="NFV668" s="413"/>
      <c r="NFW668" s="413"/>
      <c r="NFX668" s="413"/>
      <c r="NFY668" s="413"/>
      <c r="NFZ668" s="413"/>
      <c r="NGA668" s="413"/>
      <c r="NGB668" s="413"/>
      <c r="NGC668" s="413"/>
      <c r="NGD668" s="413"/>
      <c r="NGE668" s="413"/>
      <c r="NGF668" s="413"/>
      <c r="NGG668" s="413"/>
      <c r="NGH668" s="413"/>
      <c r="NGI668" s="413"/>
      <c r="NGJ668" s="413"/>
      <c r="NGK668" s="413"/>
      <c r="NGL668" s="414"/>
      <c r="NGM668" s="414"/>
      <c r="NGN668" s="414"/>
      <c r="NGO668" s="414"/>
      <c r="NGP668" s="414"/>
      <c r="NGQ668" s="413"/>
      <c r="NGR668" s="413"/>
      <c r="NGS668" s="414"/>
      <c r="NGT668" s="414"/>
      <c r="NGU668" s="413"/>
      <c r="NGV668" s="413"/>
      <c r="NGW668" s="414"/>
      <c r="NGX668" s="414"/>
      <c r="NGY668" s="413"/>
      <c r="NGZ668" s="413"/>
      <c r="NHA668" s="413"/>
      <c r="NHB668" s="413"/>
      <c r="NHC668" s="413"/>
      <c r="NHD668" s="413"/>
      <c r="NHE668" s="413"/>
      <c r="NHF668" s="414"/>
      <c r="NHG668" s="414"/>
      <c r="NHH668" s="413"/>
      <c r="NHI668" s="413"/>
      <c r="NHJ668" s="414"/>
      <c r="NHK668" s="414"/>
      <c r="NHL668" s="413"/>
      <c r="NHM668" s="413"/>
      <c r="NHN668" s="413"/>
      <c r="NHO668" s="413"/>
      <c r="NHP668" s="413"/>
      <c r="NHQ668" s="407"/>
      <c r="NHR668" s="439"/>
      <c r="NHS668" s="413"/>
      <c r="NHT668" s="413"/>
      <c r="NHU668" s="413"/>
      <c r="NHV668" s="413"/>
      <c r="NHW668" s="413"/>
      <c r="NHX668" s="413"/>
      <c r="NHY668" s="413"/>
      <c r="NHZ668" s="412"/>
      <c r="NIA668" s="412"/>
      <c r="NIB668" s="412"/>
      <c r="NIC668" s="412"/>
      <c r="NID668" s="412"/>
      <c r="NIE668" s="412"/>
      <c r="NIF668" s="412"/>
      <c r="NIG668" s="412"/>
      <c r="NIH668" s="412"/>
      <c r="NII668" s="412"/>
      <c r="NIJ668" s="412"/>
      <c r="NIK668" s="412"/>
      <c r="NIL668" s="412"/>
      <c r="NIM668" s="412"/>
      <c r="NIN668" s="412"/>
      <c r="NIO668" s="412"/>
      <c r="NIP668" s="412"/>
      <c r="NIQ668" s="412"/>
      <c r="NIR668" s="412"/>
      <c r="NIS668" s="412"/>
      <c r="NIT668" s="412"/>
      <c r="NIU668" s="412"/>
      <c r="NIV668" s="412"/>
      <c r="NIW668" s="412"/>
      <c r="NIX668" s="412"/>
      <c r="NIY668" s="412"/>
      <c r="NIZ668" s="412"/>
      <c r="NJA668" s="412"/>
      <c r="NJB668" s="412"/>
      <c r="NJC668" s="412"/>
      <c r="NJD668" s="412"/>
      <c r="NJE668" s="412"/>
      <c r="NJF668" s="412"/>
      <c r="NJG668" s="412"/>
      <c r="NJH668" s="412"/>
      <c r="NJI668" s="412"/>
      <c r="NJJ668" s="412"/>
      <c r="NJK668" s="412"/>
      <c r="NJL668" s="412"/>
      <c r="NJM668" s="412"/>
      <c r="NJN668" s="412"/>
      <c r="NJO668" s="412"/>
      <c r="NJP668" s="412"/>
      <c r="NJQ668" s="412"/>
      <c r="NJR668" s="413"/>
      <c r="NJS668" s="413"/>
      <c r="NJT668" s="413"/>
      <c r="NJU668" s="413"/>
      <c r="NJV668" s="413"/>
      <c r="NJW668" s="413"/>
      <c r="NJX668" s="413"/>
      <c r="NJY668" s="413"/>
      <c r="NJZ668" s="413"/>
      <c r="NKA668" s="413"/>
      <c r="NKB668" s="413"/>
      <c r="NKC668" s="413"/>
      <c r="NKD668" s="413"/>
      <c r="NKE668" s="413"/>
      <c r="NKF668" s="413"/>
      <c r="NKG668" s="413"/>
      <c r="NKH668" s="413"/>
      <c r="NKI668" s="413"/>
      <c r="NKJ668" s="413"/>
      <c r="NKK668" s="413"/>
      <c r="NKL668" s="413"/>
      <c r="NKM668" s="413"/>
      <c r="NKN668" s="413"/>
      <c r="NKO668" s="413"/>
      <c r="NKP668" s="414"/>
      <c r="NKQ668" s="414"/>
      <c r="NKR668" s="414"/>
      <c r="NKS668" s="414"/>
      <c r="NKT668" s="414"/>
      <c r="NKU668" s="413"/>
      <c r="NKV668" s="413"/>
      <c r="NKW668" s="414"/>
      <c r="NKX668" s="414"/>
      <c r="NKY668" s="413"/>
      <c r="NKZ668" s="413"/>
      <c r="NLA668" s="414"/>
      <c r="NLB668" s="414"/>
      <c r="NLC668" s="413"/>
      <c r="NLD668" s="413"/>
      <c r="NLE668" s="413"/>
      <c r="NLF668" s="413"/>
      <c r="NLG668" s="413"/>
      <c r="NLH668" s="413"/>
      <c r="NLI668" s="413"/>
      <c r="NLJ668" s="414"/>
      <c r="NLK668" s="414"/>
      <c r="NLL668" s="413"/>
      <c r="NLM668" s="413"/>
      <c r="NLN668" s="414"/>
      <c r="NLO668" s="414"/>
      <c r="NLP668" s="413"/>
      <c r="NLQ668" s="413"/>
      <c r="NLR668" s="413"/>
      <c r="NLS668" s="413"/>
      <c r="NLT668" s="413"/>
      <c r="NLU668" s="407"/>
      <c r="NLV668" s="439"/>
      <c r="NLW668" s="413"/>
      <c r="NLX668" s="413"/>
      <c r="NLY668" s="413"/>
      <c r="NLZ668" s="413"/>
      <c r="NMA668" s="413"/>
      <c r="NMB668" s="413"/>
      <c r="NMC668" s="413"/>
      <c r="NMD668" s="412"/>
      <c r="NME668" s="412"/>
      <c r="NMF668" s="412"/>
      <c r="NMG668" s="412"/>
      <c r="NMH668" s="412"/>
      <c r="NMI668" s="412"/>
      <c r="NMJ668" s="412"/>
      <c r="NMK668" s="412"/>
      <c r="NML668" s="412"/>
      <c r="NMM668" s="412"/>
      <c r="NMN668" s="412"/>
      <c r="NMO668" s="412"/>
      <c r="NMP668" s="412"/>
      <c r="NMQ668" s="412"/>
      <c r="NMR668" s="412"/>
      <c r="NMS668" s="412"/>
      <c r="NMT668" s="412"/>
      <c r="NMU668" s="412"/>
      <c r="NMV668" s="412"/>
      <c r="NMW668" s="412"/>
      <c r="NMX668" s="412"/>
      <c r="NMY668" s="412"/>
      <c r="NMZ668" s="412"/>
      <c r="NNA668" s="412"/>
      <c r="NNB668" s="412"/>
      <c r="NNC668" s="412"/>
      <c r="NND668" s="412"/>
      <c r="NNE668" s="412"/>
      <c r="NNF668" s="412"/>
      <c r="NNG668" s="412"/>
      <c r="NNH668" s="412"/>
      <c r="NNI668" s="412"/>
      <c r="NNJ668" s="412"/>
      <c r="NNK668" s="412"/>
      <c r="NNL668" s="412"/>
      <c r="NNM668" s="412"/>
      <c r="NNN668" s="412"/>
      <c r="NNO668" s="412"/>
      <c r="NNP668" s="412"/>
      <c r="NNQ668" s="412"/>
      <c r="NNR668" s="412"/>
      <c r="NNS668" s="412"/>
      <c r="NNT668" s="412"/>
      <c r="NNU668" s="412"/>
      <c r="NNV668" s="413"/>
      <c r="NNW668" s="413"/>
      <c r="NNX668" s="413"/>
      <c r="NNY668" s="413"/>
      <c r="NNZ668" s="413"/>
      <c r="NOA668" s="413"/>
      <c r="NOB668" s="413"/>
      <c r="NOC668" s="413"/>
      <c r="NOD668" s="413"/>
      <c r="NOE668" s="413"/>
      <c r="NOF668" s="413"/>
      <c r="NOG668" s="413"/>
      <c r="NOH668" s="413"/>
      <c r="NOI668" s="413"/>
      <c r="NOJ668" s="413"/>
      <c r="NOK668" s="413"/>
      <c r="NOL668" s="413"/>
      <c r="NOM668" s="413"/>
      <c r="NON668" s="413"/>
      <c r="NOO668" s="413"/>
      <c r="NOP668" s="413"/>
      <c r="NOQ668" s="413"/>
      <c r="NOR668" s="413"/>
      <c r="NOS668" s="413"/>
      <c r="NOT668" s="414"/>
      <c r="NOU668" s="414"/>
      <c r="NOV668" s="414"/>
      <c r="NOW668" s="414"/>
      <c r="NOX668" s="414"/>
      <c r="NOY668" s="413"/>
      <c r="NOZ668" s="413"/>
      <c r="NPA668" s="414"/>
      <c r="NPB668" s="414"/>
      <c r="NPC668" s="413"/>
      <c r="NPD668" s="413"/>
      <c r="NPE668" s="414"/>
      <c r="NPF668" s="414"/>
      <c r="NPG668" s="413"/>
      <c r="NPH668" s="413"/>
      <c r="NPI668" s="413"/>
      <c r="NPJ668" s="413"/>
      <c r="NPK668" s="413"/>
      <c r="NPL668" s="413"/>
      <c r="NPM668" s="413"/>
      <c r="NPN668" s="414"/>
      <c r="NPO668" s="414"/>
      <c r="NPP668" s="413"/>
      <c r="NPQ668" s="413"/>
      <c r="NPR668" s="414"/>
      <c r="NPS668" s="414"/>
      <c r="NPT668" s="413"/>
      <c r="NPU668" s="413"/>
      <c r="NPV668" s="413"/>
      <c r="NPW668" s="413"/>
      <c r="NPX668" s="413"/>
      <c r="NPY668" s="407"/>
      <c r="NPZ668" s="439"/>
      <c r="NQA668" s="413"/>
      <c r="NQB668" s="413"/>
      <c r="NQC668" s="413"/>
      <c r="NQD668" s="413"/>
      <c r="NQE668" s="413"/>
      <c r="NQF668" s="413"/>
      <c r="NQG668" s="413"/>
      <c r="NQH668" s="412"/>
      <c r="NQI668" s="412"/>
      <c r="NQJ668" s="412"/>
      <c r="NQK668" s="412"/>
      <c r="NQL668" s="412"/>
      <c r="NQM668" s="412"/>
      <c r="NQN668" s="412"/>
      <c r="NQO668" s="412"/>
      <c r="NQP668" s="412"/>
      <c r="NQQ668" s="412"/>
      <c r="NQR668" s="412"/>
      <c r="NQS668" s="412"/>
      <c r="NQT668" s="412"/>
      <c r="NQU668" s="412"/>
      <c r="NQV668" s="412"/>
      <c r="NQW668" s="412"/>
      <c r="NQX668" s="412"/>
      <c r="NQY668" s="412"/>
      <c r="NQZ668" s="412"/>
      <c r="NRA668" s="412"/>
      <c r="NRB668" s="412"/>
      <c r="NRC668" s="412"/>
      <c r="NRD668" s="412"/>
      <c r="NRE668" s="412"/>
      <c r="NRF668" s="412"/>
      <c r="NRG668" s="412"/>
      <c r="NRH668" s="412"/>
      <c r="NRI668" s="412"/>
      <c r="NRJ668" s="412"/>
      <c r="NRK668" s="412"/>
      <c r="NRL668" s="412"/>
      <c r="NRM668" s="412"/>
      <c r="NRN668" s="412"/>
      <c r="NRO668" s="412"/>
      <c r="NRP668" s="412"/>
      <c r="NRQ668" s="412"/>
      <c r="NRR668" s="412"/>
      <c r="NRS668" s="412"/>
      <c r="NRT668" s="412"/>
      <c r="NRU668" s="412"/>
      <c r="NRV668" s="412"/>
      <c r="NRW668" s="412"/>
      <c r="NRX668" s="412"/>
      <c r="NRY668" s="412"/>
      <c r="NRZ668" s="413"/>
      <c r="NSA668" s="413"/>
      <c r="NSB668" s="413"/>
      <c r="NSC668" s="413"/>
      <c r="NSD668" s="413"/>
      <c r="NSE668" s="413"/>
      <c r="NSF668" s="413"/>
      <c r="NSG668" s="413"/>
      <c r="NSH668" s="413"/>
      <c r="NSI668" s="413"/>
      <c r="NSJ668" s="413"/>
      <c r="NSK668" s="413"/>
      <c r="NSL668" s="413"/>
      <c r="NSM668" s="413"/>
      <c r="NSN668" s="413"/>
      <c r="NSO668" s="413"/>
      <c r="NSP668" s="413"/>
      <c r="NSQ668" s="413"/>
      <c r="NSR668" s="413"/>
      <c r="NSS668" s="413"/>
      <c r="NST668" s="413"/>
      <c r="NSU668" s="413"/>
      <c r="NSV668" s="413"/>
      <c r="NSW668" s="413"/>
      <c r="NSX668" s="414"/>
      <c r="NSY668" s="414"/>
      <c r="NSZ668" s="414"/>
      <c r="NTA668" s="414"/>
      <c r="NTB668" s="414"/>
      <c r="NTC668" s="413"/>
      <c r="NTD668" s="413"/>
      <c r="NTE668" s="414"/>
      <c r="NTF668" s="414"/>
      <c r="NTG668" s="413"/>
      <c r="NTH668" s="413"/>
      <c r="NTI668" s="414"/>
      <c r="NTJ668" s="414"/>
      <c r="NTK668" s="413"/>
      <c r="NTL668" s="413"/>
      <c r="NTM668" s="413"/>
      <c r="NTN668" s="413"/>
      <c r="NTO668" s="413"/>
      <c r="NTP668" s="413"/>
      <c r="NTQ668" s="413"/>
      <c r="NTR668" s="414"/>
      <c r="NTS668" s="414"/>
      <c r="NTT668" s="413"/>
      <c r="NTU668" s="413"/>
      <c r="NTV668" s="414"/>
      <c r="NTW668" s="414"/>
      <c r="NTX668" s="413"/>
      <c r="NTY668" s="413"/>
      <c r="NTZ668" s="413"/>
      <c r="NUA668" s="413"/>
      <c r="NUB668" s="413"/>
      <c r="NUC668" s="407"/>
      <c r="NUD668" s="439"/>
      <c r="NUE668" s="413"/>
      <c r="NUF668" s="413"/>
      <c r="NUG668" s="413"/>
      <c r="NUH668" s="413"/>
      <c r="NUI668" s="413"/>
      <c r="NUJ668" s="413"/>
      <c r="NUK668" s="413"/>
      <c r="NUL668" s="412"/>
      <c r="NUM668" s="412"/>
      <c r="NUN668" s="412"/>
      <c r="NUO668" s="412"/>
      <c r="NUP668" s="412"/>
      <c r="NUQ668" s="412"/>
      <c r="NUR668" s="412"/>
      <c r="NUS668" s="412"/>
      <c r="NUT668" s="412"/>
      <c r="NUU668" s="412"/>
      <c r="NUV668" s="412"/>
      <c r="NUW668" s="412"/>
      <c r="NUX668" s="412"/>
      <c r="NUY668" s="412"/>
      <c r="NUZ668" s="412"/>
      <c r="NVA668" s="412"/>
      <c r="NVB668" s="412"/>
      <c r="NVC668" s="412"/>
      <c r="NVD668" s="412"/>
      <c r="NVE668" s="412"/>
      <c r="NVF668" s="412"/>
      <c r="NVG668" s="412"/>
      <c r="NVH668" s="412"/>
      <c r="NVI668" s="412"/>
      <c r="NVJ668" s="412"/>
      <c r="NVK668" s="412"/>
      <c r="NVL668" s="412"/>
      <c r="NVM668" s="412"/>
      <c r="NVN668" s="412"/>
      <c r="NVO668" s="412"/>
      <c r="NVP668" s="412"/>
      <c r="NVQ668" s="412"/>
      <c r="NVR668" s="412"/>
      <c r="NVS668" s="412"/>
      <c r="NVT668" s="412"/>
      <c r="NVU668" s="412"/>
      <c r="NVV668" s="412"/>
      <c r="NVW668" s="412"/>
      <c r="NVX668" s="412"/>
      <c r="NVY668" s="412"/>
      <c r="NVZ668" s="412"/>
      <c r="NWA668" s="412"/>
      <c r="NWB668" s="412"/>
      <c r="NWC668" s="412"/>
      <c r="NWD668" s="413"/>
      <c r="NWE668" s="413"/>
      <c r="NWF668" s="413"/>
      <c r="NWG668" s="413"/>
      <c r="NWH668" s="413"/>
      <c r="NWI668" s="413"/>
      <c r="NWJ668" s="413"/>
      <c r="NWK668" s="413"/>
      <c r="NWL668" s="413"/>
      <c r="NWM668" s="413"/>
      <c r="NWN668" s="413"/>
      <c r="NWO668" s="413"/>
      <c r="NWP668" s="413"/>
      <c r="NWQ668" s="413"/>
      <c r="NWR668" s="413"/>
      <c r="NWS668" s="413"/>
      <c r="NWT668" s="413"/>
      <c r="NWU668" s="413"/>
      <c r="NWV668" s="413"/>
      <c r="NWW668" s="413"/>
      <c r="NWX668" s="413"/>
      <c r="NWY668" s="413"/>
      <c r="NWZ668" s="413"/>
      <c r="NXA668" s="413"/>
      <c r="NXB668" s="414"/>
      <c r="NXC668" s="414"/>
      <c r="NXD668" s="414"/>
      <c r="NXE668" s="414"/>
      <c r="NXF668" s="414"/>
      <c r="NXG668" s="413"/>
      <c r="NXH668" s="413"/>
      <c r="NXI668" s="414"/>
      <c r="NXJ668" s="414"/>
      <c r="NXK668" s="413"/>
      <c r="NXL668" s="413"/>
      <c r="NXM668" s="414"/>
      <c r="NXN668" s="414"/>
      <c r="NXO668" s="413"/>
      <c r="NXP668" s="413"/>
      <c r="NXQ668" s="413"/>
      <c r="NXR668" s="413"/>
      <c r="NXS668" s="413"/>
      <c r="NXT668" s="413"/>
      <c r="NXU668" s="413"/>
      <c r="NXV668" s="414"/>
      <c r="NXW668" s="414"/>
      <c r="NXX668" s="413"/>
      <c r="NXY668" s="413"/>
      <c r="NXZ668" s="414"/>
      <c r="NYA668" s="414"/>
      <c r="NYB668" s="413"/>
      <c r="NYC668" s="413"/>
      <c r="NYD668" s="413"/>
      <c r="NYE668" s="413"/>
      <c r="NYF668" s="413"/>
      <c r="NYG668" s="407"/>
      <c r="NYH668" s="439"/>
      <c r="NYI668" s="413"/>
      <c r="NYJ668" s="413"/>
      <c r="NYK668" s="413"/>
      <c r="NYL668" s="413"/>
      <c r="NYM668" s="413"/>
      <c r="NYN668" s="413"/>
      <c r="NYO668" s="413"/>
      <c r="NYP668" s="412"/>
      <c r="NYQ668" s="412"/>
      <c r="NYR668" s="412"/>
      <c r="NYS668" s="412"/>
      <c r="NYT668" s="412"/>
      <c r="NYU668" s="412"/>
      <c r="NYV668" s="412"/>
      <c r="NYW668" s="412"/>
      <c r="NYX668" s="412"/>
      <c r="NYY668" s="412"/>
      <c r="NYZ668" s="412"/>
      <c r="NZA668" s="412"/>
      <c r="NZB668" s="412"/>
      <c r="NZC668" s="412"/>
      <c r="NZD668" s="412"/>
      <c r="NZE668" s="412"/>
      <c r="NZF668" s="412"/>
      <c r="NZG668" s="412"/>
      <c r="NZH668" s="412"/>
      <c r="NZI668" s="412"/>
      <c r="NZJ668" s="412"/>
      <c r="NZK668" s="412"/>
      <c r="NZL668" s="412"/>
      <c r="NZM668" s="412"/>
      <c r="NZN668" s="412"/>
      <c r="NZO668" s="412"/>
      <c r="NZP668" s="412"/>
      <c r="NZQ668" s="412"/>
      <c r="NZR668" s="412"/>
      <c r="NZS668" s="412"/>
      <c r="NZT668" s="412"/>
      <c r="NZU668" s="412"/>
      <c r="NZV668" s="412"/>
      <c r="NZW668" s="412"/>
      <c r="NZX668" s="412"/>
      <c r="NZY668" s="412"/>
      <c r="NZZ668" s="412"/>
      <c r="OAA668" s="412"/>
      <c r="OAB668" s="412"/>
      <c r="OAC668" s="412"/>
      <c r="OAD668" s="412"/>
      <c r="OAE668" s="412"/>
      <c r="OAF668" s="412"/>
      <c r="OAG668" s="412"/>
      <c r="OAH668" s="413"/>
      <c r="OAI668" s="413"/>
      <c r="OAJ668" s="413"/>
      <c r="OAK668" s="413"/>
      <c r="OAL668" s="413"/>
      <c r="OAM668" s="413"/>
      <c r="OAN668" s="413"/>
      <c r="OAO668" s="413"/>
      <c r="OAP668" s="413"/>
      <c r="OAQ668" s="413"/>
      <c r="OAR668" s="413"/>
      <c r="OAS668" s="413"/>
      <c r="OAT668" s="413"/>
      <c r="OAU668" s="413"/>
      <c r="OAV668" s="413"/>
      <c r="OAW668" s="413"/>
      <c r="OAX668" s="413"/>
      <c r="OAY668" s="413"/>
      <c r="OAZ668" s="413"/>
      <c r="OBA668" s="413"/>
      <c r="OBB668" s="413"/>
      <c r="OBC668" s="413"/>
      <c r="OBD668" s="413"/>
      <c r="OBE668" s="413"/>
      <c r="OBF668" s="414"/>
      <c r="OBG668" s="414"/>
      <c r="OBH668" s="414"/>
      <c r="OBI668" s="414"/>
      <c r="OBJ668" s="414"/>
      <c r="OBK668" s="413"/>
      <c r="OBL668" s="413"/>
      <c r="OBM668" s="414"/>
      <c r="OBN668" s="414"/>
      <c r="OBO668" s="413"/>
      <c r="OBP668" s="413"/>
      <c r="OBQ668" s="414"/>
      <c r="OBR668" s="414"/>
      <c r="OBS668" s="413"/>
      <c r="OBT668" s="413"/>
      <c r="OBU668" s="413"/>
      <c r="OBV668" s="413"/>
      <c r="OBW668" s="413"/>
      <c r="OBX668" s="413"/>
      <c r="OBY668" s="413"/>
      <c r="OBZ668" s="414"/>
      <c r="OCA668" s="414"/>
      <c r="OCB668" s="413"/>
      <c r="OCC668" s="413"/>
      <c r="OCD668" s="414"/>
      <c r="OCE668" s="414"/>
      <c r="OCF668" s="413"/>
      <c r="OCG668" s="413"/>
      <c r="OCH668" s="413"/>
      <c r="OCI668" s="413"/>
      <c r="OCJ668" s="413"/>
      <c r="OCK668" s="407"/>
      <c r="OCL668" s="439"/>
      <c r="OCM668" s="413"/>
      <c r="OCN668" s="413"/>
      <c r="OCO668" s="413"/>
      <c r="OCP668" s="413"/>
      <c r="OCQ668" s="413"/>
      <c r="OCR668" s="413"/>
      <c r="OCS668" s="413"/>
      <c r="OCT668" s="412"/>
      <c r="OCU668" s="412"/>
      <c r="OCV668" s="412"/>
      <c r="OCW668" s="412"/>
      <c r="OCX668" s="412"/>
      <c r="OCY668" s="412"/>
      <c r="OCZ668" s="412"/>
      <c r="ODA668" s="412"/>
      <c r="ODB668" s="412"/>
      <c r="ODC668" s="412"/>
      <c r="ODD668" s="412"/>
      <c r="ODE668" s="412"/>
      <c r="ODF668" s="412"/>
      <c r="ODG668" s="412"/>
      <c r="ODH668" s="412"/>
      <c r="ODI668" s="412"/>
      <c r="ODJ668" s="412"/>
      <c r="ODK668" s="412"/>
      <c r="ODL668" s="412"/>
      <c r="ODM668" s="412"/>
      <c r="ODN668" s="412"/>
      <c r="ODO668" s="412"/>
      <c r="ODP668" s="412"/>
      <c r="ODQ668" s="412"/>
      <c r="ODR668" s="412"/>
      <c r="ODS668" s="412"/>
      <c r="ODT668" s="412"/>
      <c r="ODU668" s="412"/>
      <c r="ODV668" s="412"/>
      <c r="ODW668" s="412"/>
      <c r="ODX668" s="412"/>
      <c r="ODY668" s="412"/>
      <c r="ODZ668" s="412"/>
      <c r="OEA668" s="412"/>
      <c r="OEB668" s="412"/>
      <c r="OEC668" s="412"/>
      <c r="OED668" s="412"/>
      <c r="OEE668" s="412"/>
      <c r="OEF668" s="412"/>
      <c r="OEG668" s="412"/>
      <c r="OEH668" s="412"/>
      <c r="OEI668" s="412"/>
      <c r="OEJ668" s="412"/>
      <c r="OEK668" s="412"/>
      <c r="OEL668" s="413"/>
      <c r="OEM668" s="413"/>
      <c r="OEN668" s="413"/>
      <c r="OEO668" s="413"/>
      <c r="OEP668" s="413"/>
      <c r="OEQ668" s="413"/>
      <c r="OER668" s="413"/>
      <c r="OES668" s="413"/>
      <c r="OET668" s="413"/>
      <c r="OEU668" s="413"/>
      <c r="OEV668" s="413"/>
      <c r="OEW668" s="413"/>
      <c r="OEX668" s="413"/>
      <c r="OEY668" s="413"/>
      <c r="OEZ668" s="413"/>
      <c r="OFA668" s="413"/>
      <c r="OFB668" s="413"/>
      <c r="OFC668" s="413"/>
      <c r="OFD668" s="413"/>
      <c r="OFE668" s="413"/>
      <c r="OFF668" s="413"/>
      <c r="OFG668" s="413"/>
      <c r="OFH668" s="413"/>
      <c r="OFI668" s="413"/>
      <c r="OFJ668" s="414"/>
      <c r="OFK668" s="414"/>
      <c r="OFL668" s="414"/>
      <c r="OFM668" s="414"/>
      <c r="OFN668" s="414"/>
      <c r="OFO668" s="413"/>
      <c r="OFP668" s="413"/>
      <c r="OFQ668" s="414"/>
      <c r="OFR668" s="414"/>
      <c r="OFS668" s="413"/>
      <c r="OFT668" s="413"/>
      <c r="OFU668" s="414"/>
      <c r="OFV668" s="414"/>
      <c r="OFW668" s="413"/>
      <c r="OFX668" s="413"/>
      <c r="OFY668" s="413"/>
      <c r="OFZ668" s="413"/>
      <c r="OGA668" s="413"/>
      <c r="OGB668" s="413"/>
      <c r="OGC668" s="413"/>
      <c r="OGD668" s="414"/>
      <c r="OGE668" s="414"/>
      <c r="OGF668" s="413"/>
      <c r="OGG668" s="413"/>
      <c r="OGH668" s="414"/>
      <c r="OGI668" s="414"/>
      <c r="OGJ668" s="413"/>
      <c r="OGK668" s="413"/>
      <c r="OGL668" s="413"/>
      <c r="OGM668" s="413"/>
      <c r="OGN668" s="413"/>
      <c r="OGO668" s="407"/>
      <c r="OGP668" s="439"/>
      <c r="OGQ668" s="413"/>
      <c r="OGR668" s="413"/>
      <c r="OGS668" s="413"/>
      <c r="OGT668" s="413"/>
      <c r="OGU668" s="413"/>
      <c r="OGV668" s="413"/>
      <c r="OGW668" s="413"/>
      <c r="OGX668" s="412"/>
      <c r="OGY668" s="412"/>
      <c r="OGZ668" s="412"/>
      <c r="OHA668" s="412"/>
      <c r="OHB668" s="412"/>
      <c r="OHC668" s="412"/>
      <c r="OHD668" s="412"/>
      <c r="OHE668" s="412"/>
      <c r="OHF668" s="412"/>
      <c r="OHG668" s="412"/>
      <c r="OHH668" s="412"/>
      <c r="OHI668" s="412"/>
      <c r="OHJ668" s="412"/>
      <c r="OHK668" s="412"/>
      <c r="OHL668" s="412"/>
      <c r="OHM668" s="412"/>
      <c r="OHN668" s="412"/>
      <c r="OHO668" s="412"/>
      <c r="OHP668" s="412"/>
      <c r="OHQ668" s="412"/>
      <c r="OHR668" s="412"/>
      <c r="OHS668" s="412"/>
      <c r="OHT668" s="412"/>
      <c r="OHU668" s="412"/>
      <c r="OHV668" s="412"/>
      <c r="OHW668" s="412"/>
      <c r="OHX668" s="412"/>
      <c r="OHY668" s="412"/>
      <c r="OHZ668" s="412"/>
      <c r="OIA668" s="412"/>
      <c r="OIB668" s="412"/>
      <c r="OIC668" s="412"/>
      <c r="OID668" s="412"/>
      <c r="OIE668" s="412"/>
      <c r="OIF668" s="412"/>
      <c r="OIG668" s="412"/>
      <c r="OIH668" s="412"/>
      <c r="OII668" s="412"/>
      <c r="OIJ668" s="412"/>
      <c r="OIK668" s="412"/>
      <c r="OIL668" s="412"/>
      <c r="OIM668" s="412"/>
      <c r="OIN668" s="412"/>
      <c r="OIO668" s="412"/>
      <c r="OIP668" s="413"/>
      <c r="OIQ668" s="413"/>
      <c r="OIR668" s="413"/>
      <c r="OIS668" s="413"/>
      <c r="OIT668" s="413"/>
      <c r="OIU668" s="413"/>
      <c r="OIV668" s="413"/>
      <c r="OIW668" s="413"/>
      <c r="OIX668" s="413"/>
      <c r="OIY668" s="413"/>
      <c r="OIZ668" s="413"/>
      <c r="OJA668" s="413"/>
      <c r="OJB668" s="413"/>
      <c r="OJC668" s="413"/>
      <c r="OJD668" s="413"/>
      <c r="OJE668" s="413"/>
      <c r="OJF668" s="413"/>
      <c r="OJG668" s="413"/>
      <c r="OJH668" s="413"/>
      <c r="OJI668" s="413"/>
      <c r="OJJ668" s="413"/>
      <c r="OJK668" s="413"/>
      <c r="OJL668" s="413"/>
      <c r="OJM668" s="413"/>
      <c r="OJN668" s="414"/>
      <c r="OJO668" s="414"/>
      <c r="OJP668" s="414"/>
      <c r="OJQ668" s="414"/>
      <c r="OJR668" s="414"/>
      <c r="OJS668" s="413"/>
      <c r="OJT668" s="413"/>
      <c r="OJU668" s="414"/>
      <c r="OJV668" s="414"/>
      <c r="OJW668" s="413"/>
      <c r="OJX668" s="413"/>
      <c r="OJY668" s="414"/>
      <c r="OJZ668" s="414"/>
      <c r="OKA668" s="413"/>
      <c r="OKB668" s="413"/>
      <c r="OKC668" s="413"/>
      <c r="OKD668" s="413"/>
      <c r="OKE668" s="413"/>
      <c r="OKF668" s="413"/>
      <c r="OKG668" s="413"/>
      <c r="OKH668" s="414"/>
      <c r="OKI668" s="414"/>
      <c r="OKJ668" s="413"/>
      <c r="OKK668" s="413"/>
      <c r="OKL668" s="414"/>
      <c r="OKM668" s="414"/>
      <c r="OKN668" s="413"/>
      <c r="OKO668" s="413"/>
      <c r="OKP668" s="413"/>
      <c r="OKQ668" s="413"/>
      <c r="OKR668" s="413"/>
      <c r="OKS668" s="407"/>
      <c r="OKT668" s="439"/>
      <c r="OKU668" s="413"/>
      <c r="OKV668" s="413"/>
      <c r="OKW668" s="413"/>
      <c r="OKX668" s="413"/>
      <c r="OKY668" s="413"/>
      <c r="OKZ668" s="413"/>
      <c r="OLA668" s="413"/>
      <c r="OLB668" s="412"/>
      <c r="OLC668" s="412"/>
      <c r="OLD668" s="412"/>
      <c r="OLE668" s="412"/>
      <c r="OLF668" s="412"/>
      <c r="OLG668" s="412"/>
      <c r="OLH668" s="412"/>
      <c r="OLI668" s="412"/>
      <c r="OLJ668" s="412"/>
      <c r="OLK668" s="412"/>
      <c r="OLL668" s="412"/>
      <c r="OLM668" s="412"/>
      <c r="OLN668" s="412"/>
      <c r="OLO668" s="412"/>
      <c r="OLP668" s="412"/>
      <c r="OLQ668" s="412"/>
      <c r="OLR668" s="412"/>
      <c r="OLS668" s="412"/>
      <c r="OLT668" s="412"/>
      <c r="OLU668" s="412"/>
      <c r="OLV668" s="412"/>
      <c r="OLW668" s="412"/>
      <c r="OLX668" s="412"/>
      <c r="OLY668" s="412"/>
      <c r="OLZ668" s="412"/>
      <c r="OMA668" s="412"/>
      <c r="OMB668" s="412"/>
      <c r="OMC668" s="412"/>
      <c r="OMD668" s="412"/>
      <c r="OME668" s="412"/>
      <c r="OMF668" s="412"/>
      <c r="OMG668" s="412"/>
      <c r="OMH668" s="412"/>
      <c r="OMI668" s="412"/>
      <c r="OMJ668" s="412"/>
      <c r="OMK668" s="412"/>
      <c r="OML668" s="412"/>
      <c r="OMM668" s="412"/>
      <c r="OMN668" s="412"/>
      <c r="OMO668" s="412"/>
      <c r="OMP668" s="412"/>
      <c r="OMQ668" s="412"/>
      <c r="OMR668" s="412"/>
      <c r="OMS668" s="412"/>
      <c r="OMT668" s="413"/>
      <c r="OMU668" s="413"/>
      <c r="OMV668" s="413"/>
      <c r="OMW668" s="413"/>
      <c r="OMX668" s="413"/>
      <c r="OMY668" s="413"/>
      <c r="OMZ668" s="413"/>
      <c r="ONA668" s="413"/>
      <c r="ONB668" s="413"/>
      <c r="ONC668" s="413"/>
      <c r="OND668" s="413"/>
      <c r="ONE668" s="413"/>
      <c r="ONF668" s="413"/>
      <c r="ONG668" s="413"/>
      <c r="ONH668" s="413"/>
      <c r="ONI668" s="413"/>
      <c r="ONJ668" s="413"/>
      <c r="ONK668" s="413"/>
      <c r="ONL668" s="413"/>
      <c r="ONM668" s="413"/>
      <c r="ONN668" s="413"/>
      <c r="ONO668" s="413"/>
      <c r="ONP668" s="413"/>
      <c r="ONQ668" s="413"/>
      <c r="ONR668" s="414"/>
      <c r="ONS668" s="414"/>
      <c r="ONT668" s="414"/>
      <c r="ONU668" s="414"/>
      <c r="ONV668" s="414"/>
      <c r="ONW668" s="413"/>
      <c r="ONX668" s="413"/>
      <c r="ONY668" s="414"/>
      <c r="ONZ668" s="414"/>
      <c r="OOA668" s="413"/>
      <c r="OOB668" s="413"/>
      <c r="OOC668" s="414"/>
      <c r="OOD668" s="414"/>
      <c r="OOE668" s="413"/>
      <c r="OOF668" s="413"/>
      <c r="OOG668" s="413"/>
      <c r="OOH668" s="413"/>
      <c r="OOI668" s="413"/>
      <c r="OOJ668" s="413"/>
      <c r="OOK668" s="413"/>
      <c r="OOL668" s="414"/>
      <c r="OOM668" s="414"/>
      <c r="OON668" s="413"/>
      <c r="OOO668" s="413"/>
      <c r="OOP668" s="414"/>
      <c r="OOQ668" s="414"/>
      <c r="OOR668" s="413"/>
      <c r="OOS668" s="413"/>
      <c r="OOT668" s="413"/>
      <c r="OOU668" s="413"/>
      <c r="OOV668" s="413"/>
      <c r="OOW668" s="407"/>
      <c r="OOX668" s="439"/>
      <c r="OOY668" s="413"/>
      <c r="OOZ668" s="413"/>
      <c r="OPA668" s="413"/>
      <c r="OPB668" s="413"/>
      <c r="OPC668" s="413"/>
      <c r="OPD668" s="413"/>
      <c r="OPE668" s="413"/>
      <c r="OPF668" s="412"/>
      <c r="OPG668" s="412"/>
      <c r="OPH668" s="412"/>
      <c r="OPI668" s="412"/>
      <c r="OPJ668" s="412"/>
      <c r="OPK668" s="412"/>
      <c r="OPL668" s="412"/>
      <c r="OPM668" s="412"/>
      <c r="OPN668" s="412"/>
      <c r="OPO668" s="412"/>
      <c r="OPP668" s="412"/>
      <c r="OPQ668" s="412"/>
      <c r="OPR668" s="412"/>
      <c r="OPS668" s="412"/>
      <c r="OPT668" s="412"/>
      <c r="OPU668" s="412"/>
      <c r="OPV668" s="412"/>
      <c r="OPW668" s="412"/>
      <c r="OPX668" s="412"/>
      <c r="OPY668" s="412"/>
      <c r="OPZ668" s="412"/>
      <c r="OQA668" s="412"/>
      <c r="OQB668" s="412"/>
      <c r="OQC668" s="412"/>
      <c r="OQD668" s="412"/>
      <c r="OQE668" s="412"/>
      <c r="OQF668" s="412"/>
      <c r="OQG668" s="412"/>
      <c r="OQH668" s="412"/>
      <c r="OQI668" s="412"/>
      <c r="OQJ668" s="412"/>
      <c r="OQK668" s="412"/>
      <c r="OQL668" s="412"/>
      <c r="OQM668" s="412"/>
      <c r="OQN668" s="412"/>
      <c r="OQO668" s="412"/>
      <c r="OQP668" s="412"/>
      <c r="OQQ668" s="412"/>
      <c r="OQR668" s="412"/>
      <c r="OQS668" s="412"/>
      <c r="OQT668" s="412"/>
      <c r="OQU668" s="412"/>
      <c r="OQV668" s="412"/>
      <c r="OQW668" s="412"/>
      <c r="OQX668" s="413"/>
      <c r="OQY668" s="413"/>
      <c r="OQZ668" s="413"/>
      <c r="ORA668" s="413"/>
      <c r="ORB668" s="413"/>
      <c r="ORC668" s="413"/>
      <c r="ORD668" s="413"/>
      <c r="ORE668" s="413"/>
      <c r="ORF668" s="413"/>
      <c r="ORG668" s="413"/>
      <c r="ORH668" s="413"/>
      <c r="ORI668" s="413"/>
      <c r="ORJ668" s="413"/>
      <c r="ORK668" s="413"/>
      <c r="ORL668" s="413"/>
      <c r="ORM668" s="413"/>
      <c r="ORN668" s="413"/>
      <c r="ORO668" s="413"/>
      <c r="ORP668" s="413"/>
      <c r="ORQ668" s="413"/>
      <c r="ORR668" s="413"/>
      <c r="ORS668" s="413"/>
      <c r="ORT668" s="413"/>
      <c r="ORU668" s="413"/>
      <c r="ORV668" s="414"/>
      <c r="ORW668" s="414"/>
      <c r="ORX668" s="414"/>
      <c r="ORY668" s="414"/>
      <c r="ORZ668" s="414"/>
      <c r="OSA668" s="413"/>
      <c r="OSB668" s="413"/>
      <c r="OSC668" s="414"/>
      <c r="OSD668" s="414"/>
      <c r="OSE668" s="413"/>
      <c r="OSF668" s="413"/>
      <c r="OSG668" s="414"/>
      <c r="OSH668" s="414"/>
      <c r="OSI668" s="413"/>
      <c r="OSJ668" s="413"/>
      <c r="OSK668" s="413"/>
      <c r="OSL668" s="413"/>
      <c r="OSM668" s="413"/>
      <c r="OSN668" s="413"/>
      <c r="OSO668" s="413"/>
      <c r="OSP668" s="414"/>
      <c r="OSQ668" s="414"/>
      <c r="OSR668" s="413"/>
      <c r="OSS668" s="413"/>
      <c r="OST668" s="414"/>
      <c r="OSU668" s="414"/>
      <c r="OSV668" s="413"/>
      <c r="OSW668" s="413"/>
      <c r="OSX668" s="413"/>
      <c r="OSY668" s="413"/>
      <c r="OSZ668" s="413"/>
      <c r="OTA668" s="407"/>
      <c r="OTB668" s="439"/>
      <c r="OTC668" s="413"/>
      <c r="OTD668" s="413"/>
      <c r="OTE668" s="413"/>
      <c r="OTF668" s="413"/>
      <c r="OTG668" s="413"/>
      <c r="OTH668" s="413"/>
      <c r="OTI668" s="413"/>
      <c r="OTJ668" s="412"/>
      <c r="OTK668" s="412"/>
      <c r="OTL668" s="412"/>
      <c r="OTM668" s="412"/>
      <c r="OTN668" s="412"/>
      <c r="OTO668" s="412"/>
      <c r="OTP668" s="412"/>
      <c r="OTQ668" s="412"/>
      <c r="OTR668" s="412"/>
      <c r="OTS668" s="412"/>
      <c r="OTT668" s="412"/>
      <c r="OTU668" s="412"/>
      <c r="OTV668" s="412"/>
      <c r="OTW668" s="412"/>
      <c r="OTX668" s="412"/>
      <c r="OTY668" s="412"/>
      <c r="OTZ668" s="412"/>
      <c r="OUA668" s="412"/>
      <c r="OUB668" s="412"/>
      <c r="OUC668" s="412"/>
      <c r="OUD668" s="412"/>
      <c r="OUE668" s="412"/>
      <c r="OUF668" s="412"/>
      <c r="OUG668" s="412"/>
      <c r="OUH668" s="412"/>
      <c r="OUI668" s="412"/>
      <c r="OUJ668" s="412"/>
      <c r="OUK668" s="412"/>
      <c r="OUL668" s="412"/>
      <c r="OUM668" s="412"/>
      <c r="OUN668" s="412"/>
      <c r="OUO668" s="412"/>
      <c r="OUP668" s="412"/>
      <c r="OUQ668" s="412"/>
      <c r="OUR668" s="412"/>
      <c r="OUS668" s="412"/>
      <c r="OUT668" s="412"/>
      <c r="OUU668" s="412"/>
      <c r="OUV668" s="412"/>
      <c r="OUW668" s="412"/>
      <c r="OUX668" s="412"/>
      <c r="OUY668" s="412"/>
      <c r="OUZ668" s="412"/>
      <c r="OVA668" s="412"/>
      <c r="OVB668" s="413"/>
      <c r="OVC668" s="413"/>
      <c r="OVD668" s="413"/>
      <c r="OVE668" s="413"/>
      <c r="OVF668" s="413"/>
      <c r="OVG668" s="413"/>
      <c r="OVH668" s="413"/>
      <c r="OVI668" s="413"/>
      <c r="OVJ668" s="413"/>
      <c r="OVK668" s="413"/>
      <c r="OVL668" s="413"/>
      <c r="OVM668" s="413"/>
      <c r="OVN668" s="413"/>
      <c r="OVO668" s="413"/>
      <c r="OVP668" s="413"/>
      <c r="OVQ668" s="413"/>
      <c r="OVR668" s="413"/>
      <c r="OVS668" s="413"/>
      <c r="OVT668" s="413"/>
      <c r="OVU668" s="413"/>
      <c r="OVV668" s="413"/>
      <c r="OVW668" s="413"/>
      <c r="OVX668" s="413"/>
      <c r="OVY668" s="413"/>
      <c r="OVZ668" s="414"/>
      <c r="OWA668" s="414"/>
      <c r="OWB668" s="414"/>
      <c r="OWC668" s="414"/>
      <c r="OWD668" s="414"/>
      <c r="OWE668" s="413"/>
      <c r="OWF668" s="413"/>
      <c r="OWG668" s="414"/>
      <c r="OWH668" s="414"/>
      <c r="OWI668" s="413"/>
      <c r="OWJ668" s="413"/>
      <c r="OWK668" s="414"/>
      <c r="OWL668" s="414"/>
      <c r="OWM668" s="413"/>
      <c r="OWN668" s="413"/>
      <c r="OWO668" s="413"/>
      <c r="OWP668" s="413"/>
      <c r="OWQ668" s="413"/>
      <c r="OWR668" s="413"/>
      <c r="OWS668" s="413"/>
      <c r="OWT668" s="414"/>
      <c r="OWU668" s="414"/>
      <c r="OWV668" s="413"/>
      <c r="OWW668" s="413"/>
      <c r="OWX668" s="414"/>
      <c r="OWY668" s="414"/>
      <c r="OWZ668" s="413"/>
      <c r="OXA668" s="413"/>
      <c r="OXB668" s="413"/>
      <c r="OXC668" s="413"/>
      <c r="OXD668" s="413"/>
      <c r="OXE668" s="407"/>
      <c r="OXF668" s="439"/>
      <c r="OXG668" s="413"/>
      <c r="OXH668" s="413"/>
      <c r="OXI668" s="413"/>
      <c r="OXJ668" s="413"/>
      <c r="OXK668" s="413"/>
      <c r="OXL668" s="413"/>
      <c r="OXM668" s="413"/>
      <c r="OXN668" s="412"/>
      <c r="OXO668" s="412"/>
      <c r="OXP668" s="412"/>
      <c r="OXQ668" s="412"/>
      <c r="OXR668" s="412"/>
      <c r="OXS668" s="412"/>
      <c r="OXT668" s="412"/>
      <c r="OXU668" s="412"/>
      <c r="OXV668" s="412"/>
      <c r="OXW668" s="412"/>
      <c r="OXX668" s="412"/>
      <c r="OXY668" s="412"/>
      <c r="OXZ668" s="412"/>
      <c r="OYA668" s="412"/>
      <c r="OYB668" s="412"/>
      <c r="OYC668" s="412"/>
      <c r="OYD668" s="412"/>
      <c r="OYE668" s="412"/>
      <c r="OYF668" s="412"/>
      <c r="OYG668" s="412"/>
      <c r="OYH668" s="412"/>
      <c r="OYI668" s="412"/>
      <c r="OYJ668" s="412"/>
      <c r="OYK668" s="412"/>
      <c r="OYL668" s="412"/>
      <c r="OYM668" s="412"/>
      <c r="OYN668" s="412"/>
      <c r="OYO668" s="412"/>
      <c r="OYP668" s="412"/>
      <c r="OYQ668" s="412"/>
      <c r="OYR668" s="412"/>
      <c r="OYS668" s="412"/>
      <c r="OYT668" s="412"/>
      <c r="OYU668" s="412"/>
      <c r="OYV668" s="412"/>
      <c r="OYW668" s="412"/>
      <c r="OYX668" s="412"/>
      <c r="OYY668" s="412"/>
      <c r="OYZ668" s="412"/>
      <c r="OZA668" s="412"/>
      <c r="OZB668" s="412"/>
      <c r="OZC668" s="412"/>
      <c r="OZD668" s="412"/>
      <c r="OZE668" s="412"/>
      <c r="OZF668" s="413"/>
      <c r="OZG668" s="413"/>
      <c r="OZH668" s="413"/>
      <c r="OZI668" s="413"/>
      <c r="OZJ668" s="413"/>
      <c r="OZK668" s="413"/>
      <c r="OZL668" s="413"/>
      <c r="OZM668" s="413"/>
      <c r="OZN668" s="413"/>
      <c r="OZO668" s="413"/>
      <c r="OZP668" s="413"/>
      <c r="OZQ668" s="413"/>
      <c r="OZR668" s="413"/>
      <c r="OZS668" s="413"/>
      <c r="OZT668" s="413"/>
      <c r="OZU668" s="413"/>
      <c r="OZV668" s="413"/>
      <c r="OZW668" s="413"/>
      <c r="OZX668" s="413"/>
      <c r="OZY668" s="413"/>
      <c r="OZZ668" s="413"/>
      <c r="PAA668" s="413"/>
      <c r="PAB668" s="413"/>
      <c r="PAC668" s="413"/>
      <c r="PAD668" s="414"/>
      <c r="PAE668" s="414"/>
      <c r="PAF668" s="414"/>
      <c r="PAG668" s="414"/>
      <c r="PAH668" s="414"/>
      <c r="PAI668" s="413"/>
      <c r="PAJ668" s="413"/>
      <c r="PAK668" s="414"/>
      <c r="PAL668" s="414"/>
      <c r="PAM668" s="413"/>
      <c r="PAN668" s="413"/>
      <c r="PAO668" s="414"/>
      <c r="PAP668" s="414"/>
      <c r="PAQ668" s="413"/>
      <c r="PAR668" s="413"/>
      <c r="PAS668" s="413"/>
      <c r="PAT668" s="413"/>
      <c r="PAU668" s="413"/>
      <c r="PAV668" s="413"/>
      <c r="PAW668" s="413"/>
      <c r="PAX668" s="414"/>
      <c r="PAY668" s="414"/>
      <c r="PAZ668" s="413"/>
      <c r="PBA668" s="413"/>
      <c r="PBB668" s="414"/>
      <c r="PBC668" s="414"/>
      <c r="PBD668" s="413"/>
      <c r="PBE668" s="413"/>
      <c r="PBF668" s="413"/>
      <c r="PBG668" s="413"/>
      <c r="PBH668" s="413"/>
      <c r="PBI668" s="407"/>
      <c r="PBJ668" s="439"/>
      <c r="PBK668" s="413"/>
      <c r="PBL668" s="413"/>
      <c r="PBM668" s="413"/>
      <c r="PBN668" s="413"/>
      <c r="PBO668" s="413"/>
      <c r="PBP668" s="413"/>
      <c r="PBQ668" s="413"/>
      <c r="PBR668" s="412"/>
      <c r="PBS668" s="412"/>
      <c r="PBT668" s="412"/>
      <c r="PBU668" s="412"/>
      <c r="PBV668" s="412"/>
      <c r="PBW668" s="412"/>
      <c r="PBX668" s="412"/>
      <c r="PBY668" s="412"/>
      <c r="PBZ668" s="412"/>
      <c r="PCA668" s="412"/>
      <c r="PCB668" s="412"/>
      <c r="PCC668" s="412"/>
      <c r="PCD668" s="412"/>
      <c r="PCE668" s="412"/>
      <c r="PCF668" s="412"/>
      <c r="PCG668" s="412"/>
      <c r="PCH668" s="412"/>
      <c r="PCI668" s="412"/>
      <c r="PCJ668" s="412"/>
      <c r="PCK668" s="412"/>
      <c r="PCL668" s="412"/>
      <c r="PCM668" s="412"/>
      <c r="PCN668" s="412"/>
      <c r="PCO668" s="412"/>
      <c r="PCP668" s="412"/>
      <c r="PCQ668" s="412"/>
      <c r="PCR668" s="412"/>
      <c r="PCS668" s="412"/>
      <c r="PCT668" s="412"/>
      <c r="PCU668" s="412"/>
      <c r="PCV668" s="412"/>
      <c r="PCW668" s="412"/>
      <c r="PCX668" s="412"/>
      <c r="PCY668" s="412"/>
      <c r="PCZ668" s="412"/>
      <c r="PDA668" s="412"/>
      <c r="PDB668" s="412"/>
      <c r="PDC668" s="412"/>
      <c r="PDD668" s="412"/>
      <c r="PDE668" s="412"/>
      <c r="PDF668" s="412"/>
      <c r="PDG668" s="412"/>
      <c r="PDH668" s="412"/>
      <c r="PDI668" s="412"/>
      <c r="PDJ668" s="413"/>
      <c r="PDK668" s="413"/>
      <c r="PDL668" s="413"/>
      <c r="PDM668" s="413"/>
      <c r="PDN668" s="413"/>
      <c r="PDO668" s="413"/>
      <c r="PDP668" s="413"/>
      <c r="PDQ668" s="413"/>
      <c r="PDR668" s="413"/>
      <c r="PDS668" s="413"/>
      <c r="PDT668" s="413"/>
      <c r="PDU668" s="413"/>
      <c r="PDV668" s="413"/>
      <c r="PDW668" s="413"/>
      <c r="PDX668" s="413"/>
      <c r="PDY668" s="413"/>
      <c r="PDZ668" s="413"/>
      <c r="PEA668" s="413"/>
      <c r="PEB668" s="413"/>
      <c r="PEC668" s="413"/>
      <c r="PED668" s="413"/>
      <c r="PEE668" s="413"/>
      <c r="PEF668" s="413"/>
      <c r="PEG668" s="413"/>
      <c r="PEH668" s="414"/>
      <c r="PEI668" s="414"/>
      <c r="PEJ668" s="414"/>
      <c r="PEK668" s="414"/>
      <c r="PEL668" s="414"/>
      <c r="PEM668" s="413"/>
      <c r="PEN668" s="413"/>
      <c r="PEO668" s="414"/>
      <c r="PEP668" s="414"/>
      <c r="PEQ668" s="413"/>
      <c r="PER668" s="413"/>
      <c r="PES668" s="414"/>
      <c r="PET668" s="414"/>
      <c r="PEU668" s="413"/>
      <c r="PEV668" s="413"/>
      <c r="PEW668" s="413"/>
      <c r="PEX668" s="413"/>
      <c r="PEY668" s="413"/>
      <c r="PEZ668" s="413"/>
      <c r="PFA668" s="413"/>
      <c r="PFB668" s="414"/>
      <c r="PFC668" s="414"/>
      <c r="PFD668" s="413"/>
      <c r="PFE668" s="413"/>
      <c r="PFF668" s="414"/>
      <c r="PFG668" s="414"/>
      <c r="PFH668" s="413"/>
      <c r="PFI668" s="413"/>
      <c r="PFJ668" s="413"/>
      <c r="PFK668" s="413"/>
      <c r="PFL668" s="413"/>
      <c r="PFM668" s="407"/>
      <c r="PFN668" s="439"/>
      <c r="PFO668" s="413"/>
      <c r="PFP668" s="413"/>
      <c r="PFQ668" s="413"/>
      <c r="PFR668" s="413"/>
      <c r="PFS668" s="413"/>
      <c r="PFT668" s="413"/>
      <c r="PFU668" s="413"/>
      <c r="PFV668" s="412"/>
      <c r="PFW668" s="412"/>
      <c r="PFX668" s="412"/>
      <c r="PFY668" s="412"/>
      <c r="PFZ668" s="412"/>
      <c r="PGA668" s="412"/>
      <c r="PGB668" s="412"/>
      <c r="PGC668" s="412"/>
      <c r="PGD668" s="412"/>
      <c r="PGE668" s="412"/>
      <c r="PGF668" s="412"/>
      <c r="PGG668" s="412"/>
      <c r="PGH668" s="412"/>
      <c r="PGI668" s="412"/>
      <c r="PGJ668" s="412"/>
      <c r="PGK668" s="412"/>
      <c r="PGL668" s="412"/>
      <c r="PGM668" s="412"/>
      <c r="PGN668" s="412"/>
      <c r="PGO668" s="412"/>
      <c r="PGP668" s="412"/>
      <c r="PGQ668" s="412"/>
      <c r="PGR668" s="412"/>
      <c r="PGS668" s="412"/>
      <c r="PGT668" s="412"/>
      <c r="PGU668" s="412"/>
      <c r="PGV668" s="412"/>
      <c r="PGW668" s="412"/>
      <c r="PGX668" s="412"/>
      <c r="PGY668" s="412"/>
      <c r="PGZ668" s="412"/>
      <c r="PHA668" s="412"/>
      <c r="PHB668" s="412"/>
      <c r="PHC668" s="412"/>
      <c r="PHD668" s="412"/>
      <c r="PHE668" s="412"/>
      <c r="PHF668" s="412"/>
      <c r="PHG668" s="412"/>
      <c r="PHH668" s="412"/>
      <c r="PHI668" s="412"/>
      <c r="PHJ668" s="412"/>
      <c r="PHK668" s="412"/>
      <c r="PHL668" s="412"/>
      <c r="PHM668" s="412"/>
      <c r="PHN668" s="413"/>
      <c r="PHO668" s="413"/>
      <c r="PHP668" s="413"/>
      <c r="PHQ668" s="413"/>
      <c r="PHR668" s="413"/>
      <c r="PHS668" s="413"/>
      <c r="PHT668" s="413"/>
      <c r="PHU668" s="413"/>
      <c r="PHV668" s="413"/>
      <c r="PHW668" s="413"/>
      <c r="PHX668" s="413"/>
      <c r="PHY668" s="413"/>
      <c r="PHZ668" s="413"/>
      <c r="PIA668" s="413"/>
      <c r="PIB668" s="413"/>
      <c r="PIC668" s="413"/>
      <c r="PID668" s="413"/>
      <c r="PIE668" s="413"/>
      <c r="PIF668" s="413"/>
      <c r="PIG668" s="413"/>
      <c r="PIH668" s="413"/>
      <c r="PII668" s="413"/>
      <c r="PIJ668" s="413"/>
      <c r="PIK668" s="413"/>
      <c r="PIL668" s="414"/>
      <c r="PIM668" s="414"/>
      <c r="PIN668" s="414"/>
      <c r="PIO668" s="414"/>
      <c r="PIP668" s="414"/>
      <c r="PIQ668" s="413"/>
      <c r="PIR668" s="413"/>
      <c r="PIS668" s="414"/>
      <c r="PIT668" s="414"/>
      <c r="PIU668" s="413"/>
      <c r="PIV668" s="413"/>
      <c r="PIW668" s="414"/>
      <c r="PIX668" s="414"/>
      <c r="PIY668" s="413"/>
      <c r="PIZ668" s="413"/>
      <c r="PJA668" s="413"/>
      <c r="PJB668" s="413"/>
      <c r="PJC668" s="413"/>
      <c r="PJD668" s="413"/>
      <c r="PJE668" s="413"/>
      <c r="PJF668" s="414"/>
      <c r="PJG668" s="414"/>
      <c r="PJH668" s="413"/>
      <c r="PJI668" s="413"/>
      <c r="PJJ668" s="414"/>
      <c r="PJK668" s="414"/>
      <c r="PJL668" s="413"/>
      <c r="PJM668" s="413"/>
      <c r="PJN668" s="413"/>
      <c r="PJO668" s="413"/>
      <c r="PJP668" s="413"/>
      <c r="PJQ668" s="407"/>
      <c r="PJR668" s="439"/>
      <c r="PJS668" s="413"/>
      <c r="PJT668" s="413"/>
      <c r="PJU668" s="413"/>
      <c r="PJV668" s="413"/>
      <c r="PJW668" s="413"/>
      <c r="PJX668" s="413"/>
      <c r="PJY668" s="413"/>
      <c r="PJZ668" s="412"/>
      <c r="PKA668" s="412"/>
      <c r="PKB668" s="412"/>
      <c r="PKC668" s="412"/>
      <c r="PKD668" s="412"/>
      <c r="PKE668" s="412"/>
      <c r="PKF668" s="412"/>
      <c r="PKG668" s="412"/>
      <c r="PKH668" s="412"/>
      <c r="PKI668" s="412"/>
      <c r="PKJ668" s="412"/>
      <c r="PKK668" s="412"/>
      <c r="PKL668" s="412"/>
      <c r="PKM668" s="412"/>
      <c r="PKN668" s="412"/>
      <c r="PKO668" s="412"/>
      <c r="PKP668" s="412"/>
      <c r="PKQ668" s="412"/>
      <c r="PKR668" s="412"/>
      <c r="PKS668" s="412"/>
      <c r="PKT668" s="412"/>
      <c r="PKU668" s="412"/>
      <c r="PKV668" s="412"/>
      <c r="PKW668" s="412"/>
      <c r="PKX668" s="412"/>
      <c r="PKY668" s="412"/>
      <c r="PKZ668" s="412"/>
      <c r="PLA668" s="412"/>
      <c r="PLB668" s="412"/>
      <c r="PLC668" s="412"/>
      <c r="PLD668" s="412"/>
      <c r="PLE668" s="412"/>
      <c r="PLF668" s="412"/>
      <c r="PLG668" s="412"/>
      <c r="PLH668" s="412"/>
      <c r="PLI668" s="412"/>
      <c r="PLJ668" s="412"/>
      <c r="PLK668" s="412"/>
      <c r="PLL668" s="412"/>
      <c r="PLM668" s="412"/>
      <c r="PLN668" s="412"/>
      <c r="PLO668" s="412"/>
      <c r="PLP668" s="412"/>
      <c r="PLQ668" s="412"/>
      <c r="PLR668" s="413"/>
      <c r="PLS668" s="413"/>
      <c r="PLT668" s="413"/>
      <c r="PLU668" s="413"/>
      <c r="PLV668" s="413"/>
      <c r="PLW668" s="413"/>
      <c r="PLX668" s="413"/>
      <c r="PLY668" s="413"/>
      <c r="PLZ668" s="413"/>
      <c r="PMA668" s="413"/>
      <c r="PMB668" s="413"/>
      <c r="PMC668" s="413"/>
      <c r="PMD668" s="413"/>
      <c r="PME668" s="413"/>
      <c r="PMF668" s="413"/>
      <c r="PMG668" s="413"/>
      <c r="PMH668" s="413"/>
      <c r="PMI668" s="413"/>
      <c r="PMJ668" s="413"/>
      <c r="PMK668" s="413"/>
      <c r="PML668" s="413"/>
      <c r="PMM668" s="413"/>
      <c r="PMN668" s="413"/>
      <c r="PMO668" s="413"/>
      <c r="PMP668" s="414"/>
      <c r="PMQ668" s="414"/>
      <c r="PMR668" s="414"/>
      <c r="PMS668" s="414"/>
      <c r="PMT668" s="414"/>
      <c r="PMU668" s="413"/>
      <c r="PMV668" s="413"/>
      <c r="PMW668" s="414"/>
      <c r="PMX668" s="414"/>
      <c r="PMY668" s="413"/>
      <c r="PMZ668" s="413"/>
      <c r="PNA668" s="414"/>
      <c r="PNB668" s="414"/>
      <c r="PNC668" s="413"/>
      <c r="PND668" s="413"/>
      <c r="PNE668" s="413"/>
      <c r="PNF668" s="413"/>
      <c r="PNG668" s="413"/>
      <c r="PNH668" s="413"/>
      <c r="PNI668" s="413"/>
      <c r="PNJ668" s="414"/>
      <c r="PNK668" s="414"/>
      <c r="PNL668" s="413"/>
      <c r="PNM668" s="413"/>
      <c r="PNN668" s="414"/>
      <c r="PNO668" s="414"/>
      <c r="PNP668" s="413"/>
      <c r="PNQ668" s="413"/>
      <c r="PNR668" s="413"/>
      <c r="PNS668" s="413"/>
      <c r="PNT668" s="413"/>
      <c r="PNU668" s="407"/>
      <c r="PNV668" s="439"/>
      <c r="PNW668" s="413"/>
      <c r="PNX668" s="413"/>
      <c r="PNY668" s="413"/>
      <c r="PNZ668" s="413"/>
      <c r="POA668" s="413"/>
      <c r="POB668" s="413"/>
      <c r="POC668" s="413"/>
      <c r="POD668" s="412"/>
      <c r="POE668" s="412"/>
      <c r="POF668" s="412"/>
      <c r="POG668" s="412"/>
      <c r="POH668" s="412"/>
      <c r="POI668" s="412"/>
      <c r="POJ668" s="412"/>
      <c r="POK668" s="412"/>
      <c r="POL668" s="412"/>
      <c r="POM668" s="412"/>
      <c r="PON668" s="412"/>
      <c r="POO668" s="412"/>
      <c r="POP668" s="412"/>
      <c r="POQ668" s="412"/>
      <c r="POR668" s="412"/>
      <c r="POS668" s="412"/>
      <c r="POT668" s="412"/>
      <c r="POU668" s="412"/>
      <c r="POV668" s="412"/>
      <c r="POW668" s="412"/>
      <c r="POX668" s="412"/>
      <c r="POY668" s="412"/>
      <c r="POZ668" s="412"/>
      <c r="PPA668" s="412"/>
      <c r="PPB668" s="412"/>
      <c r="PPC668" s="412"/>
      <c r="PPD668" s="412"/>
      <c r="PPE668" s="412"/>
      <c r="PPF668" s="412"/>
      <c r="PPG668" s="412"/>
      <c r="PPH668" s="412"/>
      <c r="PPI668" s="412"/>
      <c r="PPJ668" s="412"/>
      <c r="PPK668" s="412"/>
      <c r="PPL668" s="412"/>
      <c r="PPM668" s="412"/>
      <c r="PPN668" s="412"/>
      <c r="PPO668" s="412"/>
      <c r="PPP668" s="412"/>
      <c r="PPQ668" s="412"/>
      <c r="PPR668" s="412"/>
      <c r="PPS668" s="412"/>
      <c r="PPT668" s="412"/>
      <c r="PPU668" s="412"/>
      <c r="PPV668" s="413"/>
      <c r="PPW668" s="413"/>
      <c r="PPX668" s="413"/>
      <c r="PPY668" s="413"/>
      <c r="PPZ668" s="413"/>
      <c r="PQA668" s="413"/>
      <c r="PQB668" s="413"/>
      <c r="PQC668" s="413"/>
      <c r="PQD668" s="413"/>
      <c r="PQE668" s="413"/>
      <c r="PQF668" s="413"/>
      <c r="PQG668" s="413"/>
      <c r="PQH668" s="413"/>
      <c r="PQI668" s="413"/>
      <c r="PQJ668" s="413"/>
      <c r="PQK668" s="413"/>
      <c r="PQL668" s="413"/>
      <c r="PQM668" s="413"/>
      <c r="PQN668" s="413"/>
      <c r="PQO668" s="413"/>
      <c r="PQP668" s="413"/>
      <c r="PQQ668" s="413"/>
      <c r="PQR668" s="413"/>
      <c r="PQS668" s="413"/>
      <c r="PQT668" s="414"/>
      <c r="PQU668" s="414"/>
      <c r="PQV668" s="414"/>
      <c r="PQW668" s="414"/>
      <c r="PQX668" s="414"/>
      <c r="PQY668" s="413"/>
      <c r="PQZ668" s="413"/>
      <c r="PRA668" s="414"/>
      <c r="PRB668" s="414"/>
      <c r="PRC668" s="413"/>
      <c r="PRD668" s="413"/>
      <c r="PRE668" s="414"/>
      <c r="PRF668" s="414"/>
      <c r="PRG668" s="413"/>
      <c r="PRH668" s="413"/>
      <c r="PRI668" s="413"/>
      <c r="PRJ668" s="413"/>
      <c r="PRK668" s="413"/>
      <c r="PRL668" s="413"/>
      <c r="PRM668" s="413"/>
      <c r="PRN668" s="414"/>
      <c r="PRO668" s="414"/>
      <c r="PRP668" s="413"/>
      <c r="PRQ668" s="413"/>
      <c r="PRR668" s="414"/>
      <c r="PRS668" s="414"/>
      <c r="PRT668" s="413"/>
      <c r="PRU668" s="413"/>
      <c r="PRV668" s="413"/>
      <c r="PRW668" s="413"/>
      <c r="PRX668" s="413"/>
      <c r="PRY668" s="407"/>
      <c r="PRZ668" s="439"/>
      <c r="PSA668" s="413"/>
      <c r="PSB668" s="413"/>
      <c r="PSC668" s="413"/>
      <c r="PSD668" s="413"/>
      <c r="PSE668" s="413"/>
      <c r="PSF668" s="413"/>
      <c r="PSG668" s="413"/>
      <c r="PSH668" s="412"/>
      <c r="PSI668" s="412"/>
      <c r="PSJ668" s="412"/>
      <c r="PSK668" s="412"/>
      <c r="PSL668" s="412"/>
      <c r="PSM668" s="412"/>
      <c r="PSN668" s="412"/>
      <c r="PSO668" s="412"/>
      <c r="PSP668" s="412"/>
      <c r="PSQ668" s="412"/>
      <c r="PSR668" s="412"/>
      <c r="PSS668" s="412"/>
      <c r="PST668" s="412"/>
      <c r="PSU668" s="412"/>
      <c r="PSV668" s="412"/>
      <c r="PSW668" s="412"/>
      <c r="PSX668" s="412"/>
      <c r="PSY668" s="412"/>
      <c r="PSZ668" s="412"/>
      <c r="PTA668" s="412"/>
      <c r="PTB668" s="412"/>
      <c r="PTC668" s="412"/>
      <c r="PTD668" s="412"/>
      <c r="PTE668" s="412"/>
      <c r="PTF668" s="412"/>
      <c r="PTG668" s="412"/>
      <c r="PTH668" s="412"/>
      <c r="PTI668" s="412"/>
      <c r="PTJ668" s="412"/>
      <c r="PTK668" s="412"/>
      <c r="PTL668" s="412"/>
      <c r="PTM668" s="412"/>
      <c r="PTN668" s="412"/>
      <c r="PTO668" s="412"/>
      <c r="PTP668" s="412"/>
      <c r="PTQ668" s="412"/>
      <c r="PTR668" s="412"/>
      <c r="PTS668" s="412"/>
      <c r="PTT668" s="412"/>
      <c r="PTU668" s="412"/>
      <c r="PTV668" s="412"/>
      <c r="PTW668" s="412"/>
      <c r="PTX668" s="412"/>
      <c r="PTY668" s="412"/>
      <c r="PTZ668" s="413"/>
      <c r="PUA668" s="413"/>
      <c r="PUB668" s="413"/>
      <c r="PUC668" s="413"/>
      <c r="PUD668" s="413"/>
      <c r="PUE668" s="413"/>
      <c r="PUF668" s="413"/>
      <c r="PUG668" s="413"/>
      <c r="PUH668" s="413"/>
      <c r="PUI668" s="413"/>
      <c r="PUJ668" s="413"/>
      <c r="PUK668" s="413"/>
      <c r="PUL668" s="413"/>
      <c r="PUM668" s="413"/>
      <c r="PUN668" s="413"/>
      <c r="PUO668" s="413"/>
      <c r="PUP668" s="413"/>
      <c r="PUQ668" s="413"/>
      <c r="PUR668" s="413"/>
      <c r="PUS668" s="413"/>
      <c r="PUT668" s="413"/>
      <c r="PUU668" s="413"/>
      <c r="PUV668" s="413"/>
      <c r="PUW668" s="413"/>
      <c r="PUX668" s="414"/>
      <c r="PUY668" s="414"/>
      <c r="PUZ668" s="414"/>
      <c r="PVA668" s="414"/>
      <c r="PVB668" s="414"/>
      <c r="PVC668" s="413"/>
      <c r="PVD668" s="413"/>
      <c r="PVE668" s="414"/>
      <c r="PVF668" s="414"/>
      <c r="PVG668" s="413"/>
      <c r="PVH668" s="413"/>
      <c r="PVI668" s="414"/>
      <c r="PVJ668" s="414"/>
      <c r="PVK668" s="413"/>
      <c r="PVL668" s="413"/>
      <c r="PVM668" s="413"/>
      <c r="PVN668" s="413"/>
      <c r="PVO668" s="413"/>
      <c r="PVP668" s="413"/>
      <c r="PVQ668" s="413"/>
      <c r="PVR668" s="414"/>
      <c r="PVS668" s="414"/>
      <c r="PVT668" s="413"/>
      <c r="PVU668" s="413"/>
      <c r="PVV668" s="414"/>
      <c r="PVW668" s="414"/>
      <c r="PVX668" s="413"/>
      <c r="PVY668" s="413"/>
      <c r="PVZ668" s="413"/>
      <c r="PWA668" s="413"/>
      <c r="PWB668" s="413"/>
      <c r="PWC668" s="407"/>
      <c r="PWD668" s="439"/>
      <c r="PWE668" s="413"/>
      <c r="PWF668" s="413"/>
      <c r="PWG668" s="413"/>
      <c r="PWH668" s="413"/>
      <c r="PWI668" s="413"/>
      <c r="PWJ668" s="413"/>
      <c r="PWK668" s="413"/>
      <c r="PWL668" s="412"/>
      <c r="PWM668" s="412"/>
      <c r="PWN668" s="412"/>
      <c r="PWO668" s="412"/>
      <c r="PWP668" s="412"/>
      <c r="PWQ668" s="412"/>
      <c r="PWR668" s="412"/>
      <c r="PWS668" s="412"/>
      <c r="PWT668" s="412"/>
      <c r="PWU668" s="412"/>
      <c r="PWV668" s="412"/>
      <c r="PWW668" s="412"/>
      <c r="PWX668" s="412"/>
      <c r="PWY668" s="412"/>
      <c r="PWZ668" s="412"/>
      <c r="PXA668" s="412"/>
      <c r="PXB668" s="412"/>
      <c r="PXC668" s="412"/>
      <c r="PXD668" s="412"/>
      <c r="PXE668" s="412"/>
      <c r="PXF668" s="412"/>
      <c r="PXG668" s="412"/>
      <c r="PXH668" s="412"/>
      <c r="PXI668" s="412"/>
      <c r="PXJ668" s="412"/>
      <c r="PXK668" s="412"/>
      <c r="PXL668" s="412"/>
      <c r="PXM668" s="412"/>
      <c r="PXN668" s="412"/>
      <c r="PXO668" s="412"/>
      <c r="PXP668" s="412"/>
      <c r="PXQ668" s="412"/>
      <c r="PXR668" s="412"/>
      <c r="PXS668" s="412"/>
      <c r="PXT668" s="412"/>
      <c r="PXU668" s="412"/>
      <c r="PXV668" s="412"/>
      <c r="PXW668" s="412"/>
      <c r="PXX668" s="412"/>
      <c r="PXY668" s="412"/>
      <c r="PXZ668" s="412"/>
      <c r="PYA668" s="412"/>
      <c r="PYB668" s="412"/>
      <c r="PYC668" s="412"/>
      <c r="PYD668" s="413"/>
      <c r="PYE668" s="413"/>
      <c r="PYF668" s="413"/>
      <c r="PYG668" s="413"/>
      <c r="PYH668" s="413"/>
      <c r="PYI668" s="413"/>
      <c r="PYJ668" s="413"/>
      <c r="PYK668" s="413"/>
      <c r="PYL668" s="413"/>
      <c r="PYM668" s="413"/>
      <c r="PYN668" s="413"/>
      <c r="PYO668" s="413"/>
      <c r="PYP668" s="413"/>
      <c r="PYQ668" s="413"/>
      <c r="PYR668" s="413"/>
      <c r="PYS668" s="413"/>
      <c r="PYT668" s="413"/>
      <c r="PYU668" s="413"/>
      <c r="PYV668" s="413"/>
      <c r="PYW668" s="413"/>
      <c r="PYX668" s="413"/>
      <c r="PYY668" s="413"/>
      <c r="PYZ668" s="413"/>
      <c r="PZA668" s="413"/>
      <c r="PZB668" s="414"/>
      <c r="PZC668" s="414"/>
      <c r="PZD668" s="414"/>
      <c r="PZE668" s="414"/>
      <c r="PZF668" s="414"/>
      <c r="PZG668" s="413"/>
      <c r="PZH668" s="413"/>
      <c r="PZI668" s="414"/>
      <c r="PZJ668" s="414"/>
      <c r="PZK668" s="413"/>
      <c r="PZL668" s="413"/>
      <c r="PZM668" s="414"/>
      <c r="PZN668" s="414"/>
      <c r="PZO668" s="413"/>
      <c r="PZP668" s="413"/>
      <c r="PZQ668" s="413"/>
      <c r="PZR668" s="413"/>
      <c r="PZS668" s="413"/>
      <c r="PZT668" s="413"/>
      <c r="PZU668" s="413"/>
      <c r="PZV668" s="414"/>
      <c r="PZW668" s="414"/>
      <c r="PZX668" s="413"/>
      <c r="PZY668" s="413"/>
      <c r="PZZ668" s="414"/>
      <c r="QAA668" s="414"/>
      <c r="QAB668" s="413"/>
      <c r="QAC668" s="413"/>
      <c r="QAD668" s="413"/>
      <c r="QAE668" s="413"/>
      <c r="QAF668" s="413"/>
      <c r="QAG668" s="407"/>
      <c r="QAH668" s="439"/>
      <c r="QAI668" s="413"/>
      <c r="QAJ668" s="413"/>
      <c r="QAK668" s="413"/>
      <c r="QAL668" s="413"/>
      <c r="QAM668" s="413"/>
      <c r="QAN668" s="413"/>
      <c r="QAO668" s="413"/>
      <c r="QAP668" s="412"/>
      <c r="QAQ668" s="412"/>
      <c r="QAR668" s="412"/>
      <c r="QAS668" s="412"/>
      <c r="QAT668" s="412"/>
      <c r="QAU668" s="412"/>
      <c r="QAV668" s="412"/>
      <c r="QAW668" s="412"/>
      <c r="QAX668" s="412"/>
      <c r="QAY668" s="412"/>
      <c r="QAZ668" s="412"/>
      <c r="QBA668" s="412"/>
      <c r="QBB668" s="412"/>
      <c r="QBC668" s="412"/>
      <c r="QBD668" s="412"/>
      <c r="QBE668" s="412"/>
      <c r="QBF668" s="412"/>
      <c r="QBG668" s="412"/>
      <c r="QBH668" s="412"/>
      <c r="QBI668" s="412"/>
      <c r="QBJ668" s="412"/>
      <c r="QBK668" s="412"/>
      <c r="QBL668" s="412"/>
      <c r="QBM668" s="412"/>
      <c r="QBN668" s="412"/>
      <c r="QBO668" s="412"/>
      <c r="QBP668" s="412"/>
      <c r="QBQ668" s="412"/>
      <c r="QBR668" s="412"/>
      <c r="QBS668" s="412"/>
      <c r="QBT668" s="412"/>
      <c r="QBU668" s="412"/>
      <c r="QBV668" s="412"/>
      <c r="QBW668" s="412"/>
      <c r="QBX668" s="412"/>
      <c r="QBY668" s="412"/>
      <c r="QBZ668" s="412"/>
      <c r="QCA668" s="412"/>
      <c r="QCB668" s="412"/>
      <c r="QCC668" s="412"/>
      <c r="QCD668" s="412"/>
      <c r="QCE668" s="412"/>
      <c r="QCF668" s="412"/>
      <c r="QCG668" s="412"/>
      <c r="QCH668" s="413"/>
      <c r="QCI668" s="413"/>
      <c r="QCJ668" s="413"/>
      <c r="QCK668" s="413"/>
      <c r="QCL668" s="413"/>
      <c r="QCM668" s="413"/>
      <c r="QCN668" s="413"/>
      <c r="QCO668" s="413"/>
      <c r="QCP668" s="413"/>
      <c r="QCQ668" s="413"/>
      <c r="QCR668" s="413"/>
      <c r="QCS668" s="413"/>
      <c r="QCT668" s="413"/>
      <c r="QCU668" s="413"/>
      <c r="QCV668" s="413"/>
      <c r="QCW668" s="413"/>
      <c r="QCX668" s="413"/>
      <c r="QCY668" s="413"/>
      <c r="QCZ668" s="413"/>
      <c r="QDA668" s="413"/>
      <c r="QDB668" s="413"/>
      <c r="QDC668" s="413"/>
      <c r="QDD668" s="413"/>
      <c r="QDE668" s="413"/>
      <c r="QDF668" s="414"/>
      <c r="QDG668" s="414"/>
      <c r="QDH668" s="414"/>
      <c r="QDI668" s="414"/>
      <c r="QDJ668" s="414"/>
      <c r="QDK668" s="413"/>
      <c r="QDL668" s="413"/>
      <c r="QDM668" s="414"/>
      <c r="QDN668" s="414"/>
      <c r="QDO668" s="413"/>
      <c r="QDP668" s="413"/>
      <c r="QDQ668" s="414"/>
      <c r="QDR668" s="414"/>
      <c r="QDS668" s="413"/>
      <c r="QDT668" s="413"/>
      <c r="QDU668" s="413"/>
      <c r="QDV668" s="413"/>
      <c r="QDW668" s="413"/>
      <c r="QDX668" s="413"/>
      <c r="QDY668" s="413"/>
      <c r="QDZ668" s="414"/>
      <c r="QEA668" s="414"/>
      <c r="QEB668" s="413"/>
      <c r="QEC668" s="413"/>
      <c r="QED668" s="414"/>
      <c r="QEE668" s="414"/>
      <c r="QEF668" s="413"/>
      <c r="QEG668" s="413"/>
      <c r="QEH668" s="413"/>
      <c r="QEI668" s="413"/>
      <c r="QEJ668" s="413"/>
      <c r="QEK668" s="407"/>
      <c r="QEL668" s="439"/>
      <c r="QEM668" s="413"/>
      <c r="QEN668" s="413"/>
      <c r="QEO668" s="413"/>
      <c r="QEP668" s="413"/>
      <c r="QEQ668" s="413"/>
      <c r="QER668" s="413"/>
      <c r="QES668" s="413"/>
      <c r="QET668" s="412"/>
      <c r="QEU668" s="412"/>
      <c r="QEV668" s="412"/>
      <c r="QEW668" s="412"/>
      <c r="QEX668" s="412"/>
      <c r="QEY668" s="412"/>
      <c r="QEZ668" s="412"/>
      <c r="QFA668" s="412"/>
      <c r="QFB668" s="412"/>
      <c r="QFC668" s="412"/>
      <c r="QFD668" s="412"/>
      <c r="QFE668" s="412"/>
      <c r="QFF668" s="412"/>
      <c r="QFG668" s="412"/>
      <c r="QFH668" s="412"/>
      <c r="QFI668" s="412"/>
      <c r="QFJ668" s="412"/>
      <c r="QFK668" s="412"/>
      <c r="QFL668" s="412"/>
      <c r="QFM668" s="412"/>
      <c r="QFN668" s="412"/>
      <c r="QFO668" s="412"/>
      <c r="QFP668" s="412"/>
      <c r="QFQ668" s="412"/>
      <c r="QFR668" s="412"/>
      <c r="QFS668" s="412"/>
      <c r="QFT668" s="412"/>
      <c r="QFU668" s="412"/>
      <c r="QFV668" s="412"/>
      <c r="QFW668" s="412"/>
      <c r="QFX668" s="412"/>
      <c r="QFY668" s="412"/>
      <c r="QFZ668" s="412"/>
      <c r="QGA668" s="412"/>
      <c r="QGB668" s="412"/>
      <c r="QGC668" s="412"/>
      <c r="QGD668" s="412"/>
      <c r="QGE668" s="412"/>
      <c r="QGF668" s="412"/>
      <c r="QGG668" s="412"/>
      <c r="QGH668" s="412"/>
      <c r="QGI668" s="412"/>
      <c r="QGJ668" s="412"/>
      <c r="QGK668" s="412"/>
      <c r="QGL668" s="413"/>
      <c r="QGM668" s="413"/>
      <c r="QGN668" s="413"/>
      <c r="QGO668" s="413"/>
      <c r="QGP668" s="413"/>
      <c r="QGQ668" s="413"/>
      <c r="QGR668" s="413"/>
      <c r="QGS668" s="413"/>
      <c r="QGT668" s="413"/>
      <c r="QGU668" s="413"/>
      <c r="QGV668" s="413"/>
      <c r="QGW668" s="413"/>
      <c r="QGX668" s="413"/>
      <c r="QGY668" s="413"/>
      <c r="QGZ668" s="413"/>
      <c r="QHA668" s="413"/>
      <c r="QHB668" s="413"/>
      <c r="QHC668" s="413"/>
      <c r="QHD668" s="413"/>
      <c r="QHE668" s="413"/>
      <c r="QHF668" s="413"/>
      <c r="QHG668" s="413"/>
      <c r="QHH668" s="413"/>
      <c r="QHI668" s="413"/>
      <c r="QHJ668" s="414"/>
      <c r="QHK668" s="414"/>
      <c r="QHL668" s="414"/>
      <c r="QHM668" s="414"/>
      <c r="QHN668" s="414"/>
      <c r="QHO668" s="413"/>
      <c r="QHP668" s="413"/>
      <c r="QHQ668" s="414"/>
      <c r="QHR668" s="414"/>
      <c r="QHS668" s="413"/>
      <c r="QHT668" s="413"/>
      <c r="QHU668" s="414"/>
      <c r="QHV668" s="414"/>
      <c r="QHW668" s="413"/>
      <c r="QHX668" s="413"/>
      <c r="QHY668" s="413"/>
      <c r="QHZ668" s="413"/>
      <c r="QIA668" s="413"/>
      <c r="QIB668" s="413"/>
      <c r="QIC668" s="413"/>
      <c r="QID668" s="414"/>
      <c r="QIE668" s="414"/>
      <c r="QIF668" s="413"/>
      <c r="QIG668" s="413"/>
      <c r="QIH668" s="414"/>
      <c r="QII668" s="414"/>
      <c r="QIJ668" s="413"/>
      <c r="QIK668" s="413"/>
      <c r="QIL668" s="413"/>
      <c r="QIM668" s="413"/>
      <c r="QIN668" s="413"/>
      <c r="QIO668" s="407"/>
      <c r="QIP668" s="439"/>
      <c r="QIQ668" s="413"/>
      <c r="QIR668" s="413"/>
      <c r="QIS668" s="413"/>
      <c r="QIT668" s="413"/>
      <c r="QIU668" s="413"/>
      <c r="QIV668" s="413"/>
      <c r="QIW668" s="413"/>
      <c r="QIX668" s="412"/>
      <c r="QIY668" s="412"/>
      <c r="QIZ668" s="412"/>
      <c r="QJA668" s="412"/>
      <c r="QJB668" s="412"/>
      <c r="QJC668" s="412"/>
      <c r="QJD668" s="412"/>
      <c r="QJE668" s="412"/>
      <c r="QJF668" s="412"/>
      <c r="QJG668" s="412"/>
      <c r="QJH668" s="412"/>
      <c r="QJI668" s="412"/>
      <c r="QJJ668" s="412"/>
      <c r="QJK668" s="412"/>
      <c r="QJL668" s="412"/>
      <c r="QJM668" s="412"/>
      <c r="QJN668" s="412"/>
      <c r="QJO668" s="412"/>
      <c r="QJP668" s="412"/>
      <c r="QJQ668" s="412"/>
      <c r="QJR668" s="412"/>
      <c r="QJS668" s="412"/>
      <c r="QJT668" s="412"/>
      <c r="QJU668" s="412"/>
      <c r="QJV668" s="412"/>
      <c r="QJW668" s="412"/>
      <c r="QJX668" s="412"/>
      <c r="QJY668" s="412"/>
      <c r="QJZ668" s="412"/>
      <c r="QKA668" s="412"/>
      <c r="QKB668" s="412"/>
      <c r="QKC668" s="412"/>
      <c r="QKD668" s="412"/>
      <c r="QKE668" s="412"/>
      <c r="QKF668" s="412"/>
      <c r="QKG668" s="412"/>
      <c r="QKH668" s="412"/>
      <c r="QKI668" s="412"/>
      <c r="QKJ668" s="412"/>
      <c r="QKK668" s="412"/>
      <c r="QKL668" s="412"/>
      <c r="QKM668" s="412"/>
      <c r="QKN668" s="412"/>
      <c r="QKO668" s="412"/>
      <c r="QKP668" s="413"/>
      <c r="QKQ668" s="413"/>
      <c r="QKR668" s="413"/>
      <c r="QKS668" s="413"/>
      <c r="QKT668" s="413"/>
      <c r="QKU668" s="413"/>
      <c r="QKV668" s="413"/>
      <c r="QKW668" s="413"/>
      <c r="QKX668" s="413"/>
      <c r="QKY668" s="413"/>
      <c r="QKZ668" s="413"/>
      <c r="QLA668" s="413"/>
      <c r="QLB668" s="413"/>
      <c r="QLC668" s="413"/>
      <c r="QLD668" s="413"/>
      <c r="QLE668" s="413"/>
      <c r="QLF668" s="413"/>
      <c r="QLG668" s="413"/>
      <c r="QLH668" s="413"/>
      <c r="QLI668" s="413"/>
      <c r="QLJ668" s="413"/>
      <c r="QLK668" s="413"/>
      <c r="QLL668" s="413"/>
      <c r="QLM668" s="413"/>
      <c r="QLN668" s="414"/>
      <c r="QLO668" s="414"/>
      <c r="QLP668" s="414"/>
      <c r="QLQ668" s="414"/>
      <c r="QLR668" s="414"/>
      <c r="QLS668" s="413"/>
      <c r="QLT668" s="413"/>
      <c r="QLU668" s="414"/>
      <c r="QLV668" s="414"/>
      <c r="QLW668" s="413"/>
      <c r="QLX668" s="413"/>
      <c r="QLY668" s="414"/>
      <c r="QLZ668" s="414"/>
      <c r="QMA668" s="413"/>
      <c r="QMB668" s="413"/>
      <c r="QMC668" s="413"/>
      <c r="QMD668" s="413"/>
      <c r="QME668" s="413"/>
      <c r="QMF668" s="413"/>
      <c r="QMG668" s="413"/>
      <c r="QMH668" s="414"/>
      <c r="QMI668" s="414"/>
      <c r="QMJ668" s="413"/>
      <c r="QMK668" s="413"/>
      <c r="QML668" s="414"/>
      <c r="QMM668" s="414"/>
      <c r="QMN668" s="413"/>
      <c r="QMO668" s="413"/>
      <c r="QMP668" s="413"/>
      <c r="QMQ668" s="413"/>
      <c r="QMR668" s="413"/>
      <c r="QMS668" s="407"/>
      <c r="QMT668" s="439"/>
      <c r="QMU668" s="413"/>
      <c r="QMV668" s="413"/>
      <c r="QMW668" s="413"/>
      <c r="QMX668" s="413"/>
      <c r="QMY668" s="413"/>
      <c r="QMZ668" s="413"/>
      <c r="QNA668" s="413"/>
      <c r="QNB668" s="412"/>
      <c r="QNC668" s="412"/>
      <c r="QND668" s="412"/>
      <c r="QNE668" s="412"/>
      <c r="QNF668" s="412"/>
      <c r="QNG668" s="412"/>
      <c r="QNH668" s="412"/>
      <c r="QNI668" s="412"/>
      <c r="QNJ668" s="412"/>
      <c r="QNK668" s="412"/>
      <c r="QNL668" s="412"/>
      <c r="QNM668" s="412"/>
      <c r="QNN668" s="412"/>
      <c r="QNO668" s="412"/>
      <c r="QNP668" s="412"/>
      <c r="QNQ668" s="412"/>
      <c r="QNR668" s="412"/>
      <c r="QNS668" s="412"/>
      <c r="QNT668" s="412"/>
      <c r="QNU668" s="412"/>
      <c r="QNV668" s="412"/>
      <c r="QNW668" s="412"/>
      <c r="QNX668" s="412"/>
      <c r="QNY668" s="412"/>
      <c r="QNZ668" s="412"/>
      <c r="QOA668" s="412"/>
      <c r="QOB668" s="412"/>
      <c r="QOC668" s="412"/>
      <c r="QOD668" s="412"/>
      <c r="QOE668" s="412"/>
      <c r="QOF668" s="412"/>
      <c r="QOG668" s="412"/>
      <c r="QOH668" s="412"/>
      <c r="QOI668" s="412"/>
      <c r="QOJ668" s="412"/>
      <c r="QOK668" s="412"/>
      <c r="QOL668" s="412"/>
      <c r="QOM668" s="412"/>
      <c r="QON668" s="412"/>
      <c r="QOO668" s="412"/>
      <c r="QOP668" s="412"/>
      <c r="QOQ668" s="412"/>
      <c r="QOR668" s="412"/>
      <c r="QOS668" s="412"/>
      <c r="QOT668" s="413"/>
      <c r="QOU668" s="413"/>
      <c r="QOV668" s="413"/>
      <c r="QOW668" s="413"/>
      <c r="QOX668" s="413"/>
      <c r="QOY668" s="413"/>
      <c r="QOZ668" s="413"/>
      <c r="QPA668" s="413"/>
      <c r="QPB668" s="413"/>
      <c r="QPC668" s="413"/>
      <c r="QPD668" s="413"/>
      <c r="QPE668" s="413"/>
      <c r="QPF668" s="413"/>
      <c r="QPG668" s="413"/>
      <c r="QPH668" s="413"/>
      <c r="QPI668" s="413"/>
      <c r="QPJ668" s="413"/>
      <c r="QPK668" s="413"/>
      <c r="QPL668" s="413"/>
      <c r="QPM668" s="413"/>
      <c r="QPN668" s="413"/>
      <c r="QPO668" s="413"/>
      <c r="QPP668" s="413"/>
      <c r="QPQ668" s="413"/>
      <c r="QPR668" s="414"/>
      <c r="QPS668" s="414"/>
      <c r="QPT668" s="414"/>
      <c r="QPU668" s="414"/>
      <c r="QPV668" s="414"/>
      <c r="QPW668" s="413"/>
      <c r="QPX668" s="413"/>
      <c r="QPY668" s="414"/>
      <c r="QPZ668" s="414"/>
      <c r="QQA668" s="413"/>
      <c r="QQB668" s="413"/>
      <c r="QQC668" s="414"/>
      <c r="QQD668" s="414"/>
      <c r="QQE668" s="413"/>
      <c r="QQF668" s="413"/>
      <c r="QQG668" s="413"/>
      <c r="QQH668" s="413"/>
      <c r="QQI668" s="413"/>
      <c r="QQJ668" s="413"/>
      <c r="QQK668" s="413"/>
      <c r="QQL668" s="414"/>
      <c r="QQM668" s="414"/>
      <c r="QQN668" s="413"/>
      <c r="QQO668" s="413"/>
      <c r="QQP668" s="414"/>
      <c r="QQQ668" s="414"/>
      <c r="QQR668" s="413"/>
      <c r="QQS668" s="413"/>
      <c r="QQT668" s="413"/>
      <c r="QQU668" s="413"/>
      <c r="QQV668" s="413"/>
      <c r="QQW668" s="407"/>
      <c r="QQX668" s="439"/>
      <c r="QQY668" s="413"/>
      <c r="QQZ668" s="413"/>
      <c r="QRA668" s="413"/>
      <c r="QRB668" s="413"/>
      <c r="QRC668" s="413"/>
      <c r="QRD668" s="413"/>
      <c r="QRE668" s="413"/>
      <c r="QRF668" s="412"/>
      <c r="QRG668" s="412"/>
      <c r="QRH668" s="412"/>
      <c r="QRI668" s="412"/>
      <c r="QRJ668" s="412"/>
      <c r="QRK668" s="412"/>
      <c r="QRL668" s="412"/>
      <c r="QRM668" s="412"/>
      <c r="QRN668" s="412"/>
      <c r="QRO668" s="412"/>
      <c r="QRP668" s="412"/>
      <c r="QRQ668" s="412"/>
      <c r="QRR668" s="412"/>
      <c r="QRS668" s="412"/>
      <c r="QRT668" s="412"/>
      <c r="QRU668" s="412"/>
      <c r="QRV668" s="412"/>
      <c r="QRW668" s="412"/>
      <c r="QRX668" s="412"/>
      <c r="QRY668" s="412"/>
      <c r="QRZ668" s="412"/>
      <c r="QSA668" s="412"/>
      <c r="QSB668" s="412"/>
      <c r="QSC668" s="412"/>
      <c r="QSD668" s="412"/>
      <c r="QSE668" s="412"/>
      <c r="QSF668" s="412"/>
      <c r="QSG668" s="412"/>
      <c r="QSH668" s="412"/>
      <c r="QSI668" s="412"/>
      <c r="QSJ668" s="412"/>
      <c r="QSK668" s="412"/>
      <c r="QSL668" s="412"/>
      <c r="QSM668" s="412"/>
      <c r="QSN668" s="412"/>
      <c r="QSO668" s="412"/>
      <c r="QSP668" s="412"/>
      <c r="QSQ668" s="412"/>
      <c r="QSR668" s="412"/>
      <c r="QSS668" s="412"/>
      <c r="QST668" s="412"/>
      <c r="QSU668" s="412"/>
      <c r="QSV668" s="412"/>
      <c r="QSW668" s="412"/>
      <c r="QSX668" s="413"/>
      <c r="QSY668" s="413"/>
      <c r="QSZ668" s="413"/>
      <c r="QTA668" s="413"/>
      <c r="QTB668" s="413"/>
      <c r="QTC668" s="413"/>
      <c r="QTD668" s="413"/>
      <c r="QTE668" s="413"/>
      <c r="QTF668" s="413"/>
      <c r="QTG668" s="413"/>
      <c r="QTH668" s="413"/>
      <c r="QTI668" s="413"/>
      <c r="QTJ668" s="413"/>
      <c r="QTK668" s="413"/>
      <c r="QTL668" s="413"/>
      <c r="QTM668" s="413"/>
      <c r="QTN668" s="413"/>
      <c r="QTO668" s="413"/>
      <c r="QTP668" s="413"/>
      <c r="QTQ668" s="413"/>
      <c r="QTR668" s="413"/>
      <c r="QTS668" s="413"/>
      <c r="QTT668" s="413"/>
      <c r="QTU668" s="413"/>
      <c r="QTV668" s="414"/>
      <c r="QTW668" s="414"/>
      <c r="QTX668" s="414"/>
      <c r="QTY668" s="414"/>
      <c r="QTZ668" s="414"/>
      <c r="QUA668" s="413"/>
      <c r="QUB668" s="413"/>
      <c r="QUC668" s="414"/>
      <c r="QUD668" s="414"/>
      <c r="QUE668" s="413"/>
      <c r="QUF668" s="413"/>
      <c r="QUG668" s="414"/>
      <c r="QUH668" s="414"/>
      <c r="QUI668" s="413"/>
      <c r="QUJ668" s="413"/>
      <c r="QUK668" s="413"/>
      <c r="QUL668" s="413"/>
      <c r="QUM668" s="413"/>
      <c r="QUN668" s="413"/>
      <c r="QUO668" s="413"/>
      <c r="QUP668" s="414"/>
      <c r="QUQ668" s="414"/>
      <c r="QUR668" s="413"/>
      <c r="QUS668" s="413"/>
      <c r="QUT668" s="414"/>
      <c r="QUU668" s="414"/>
      <c r="QUV668" s="413"/>
      <c r="QUW668" s="413"/>
      <c r="QUX668" s="413"/>
      <c r="QUY668" s="413"/>
      <c r="QUZ668" s="413"/>
      <c r="QVA668" s="407"/>
      <c r="QVB668" s="439"/>
      <c r="QVC668" s="413"/>
      <c r="QVD668" s="413"/>
      <c r="QVE668" s="413"/>
      <c r="QVF668" s="413"/>
      <c r="QVG668" s="413"/>
      <c r="QVH668" s="413"/>
      <c r="QVI668" s="413"/>
      <c r="QVJ668" s="412"/>
      <c r="QVK668" s="412"/>
      <c r="QVL668" s="412"/>
      <c r="QVM668" s="412"/>
      <c r="QVN668" s="412"/>
      <c r="QVO668" s="412"/>
      <c r="QVP668" s="412"/>
      <c r="QVQ668" s="412"/>
      <c r="QVR668" s="412"/>
      <c r="QVS668" s="412"/>
      <c r="QVT668" s="412"/>
      <c r="QVU668" s="412"/>
      <c r="QVV668" s="412"/>
      <c r="QVW668" s="412"/>
      <c r="QVX668" s="412"/>
      <c r="QVY668" s="412"/>
      <c r="QVZ668" s="412"/>
      <c r="QWA668" s="412"/>
      <c r="QWB668" s="412"/>
      <c r="QWC668" s="412"/>
      <c r="QWD668" s="412"/>
      <c r="QWE668" s="412"/>
      <c r="QWF668" s="412"/>
      <c r="QWG668" s="412"/>
      <c r="QWH668" s="412"/>
      <c r="QWI668" s="412"/>
      <c r="QWJ668" s="412"/>
      <c r="QWK668" s="412"/>
      <c r="QWL668" s="412"/>
      <c r="QWM668" s="412"/>
      <c r="QWN668" s="412"/>
      <c r="QWO668" s="412"/>
      <c r="QWP668" s="412"/>
      <c r="QWQ668" s="412"/>
      <c r="QWR668" s="412"/>
      <c r="QWS668" s="412"/>
      <c r="QWT668" s="412"/>
      <c r="QWU668" s="412"/>
      <c r="QWV668" s="412"/>
      <c r="QWW668" s="412"/>
      <c r="QWX668" s="412"/>
      <c r="QWY668" s="412"/>
      <c r="QWZ668" s="412"/>
      <c r="QXA668" s="412"/>
      <c r="QXB668" s="413"/>
      <c r="QXC668" s="413"/>
      <c r="QXD668" s="413"/>
      <c r="QXE668" s="413"/>
      <c r="QXF668" s="413"/>
      <c r="QXG668" s="413"/>
      <c r="QXH668" s="413"/>
      <c r="QXI668" s="413"/>
      <c r="QXJ668" s="413"/>
      <c r="QXK668" s="413"/>
      <c r="QXL668" s="413"/>
      <c r="QXM668" s="413"/>
      <c r="QXN668" s="413"/>
      <c r="QXO668" s="413"/>
      <c r="QXP668" s="413"/>
      <c r="QXQ668" s="413"/>
      <c r="QXR668" s="413"/>
      <c r="QXS668" s="413"/>
      <c r="QXT668" s="413"/>
      <c r="QXU668" s="413"/>
      <c r="QXV668" s="413"/>
      <c r="QXW668" s="413"/>
      <c r="QXX668" s="413"/>
      <c r="QXY668" s="413"/>
      <c r="QXZ668" s="414"/>
      <c r="QYA668" s="414"/>
      <c r="QYB668" s="414"/>
      <c r="QYC668" s="414"/>
      <c r="QYD668" s="414"/>
      <c r="QYE668" s="413"/>
      <c r="QYF668" s="413"/>
      <c r="QYG668" s="414"/>
      <c r="QYH668" s="414"/>
      <c r="QYI668" s="413"/>
      <c r="QYJ668" s="413"/>
      <c r="QYK668" s="414"/>
      <c r="QYL668" s="414"/>
      <c r="QYM668" s="413"/>
      <c r="QYN668" s="413"/>
      <c r="QYO668" s="413"/>
      <c r="QYP668" s="413"/>
      <c r="QYQ668" s="413"/>
      <c r="QYR668" s="413"/>
      <c r="QYS668" s="413"/>
      <c r="QYT668" s="414"/>
      <c r="QYU668" s="414"/>
      <c r="QYV668" s="413"/>
      <c r="QYW668" s="413"/>
      <c r="QYX668" s="414"/>
      <c r="QYY668" s="414"/>
      <c r="QYZ668" s="413"/>
      <c r="QZA668" s="413"/>
      <c r="QZB668" s="413"/>
      <c r="QZC668" s="413"/>
      <c r="QZD668" s="413"/>
      <c r="QZE668" s="407"/>
      <c r="QZF668" s="439"/>
      <c r="QZG668" s="413"/>
      <c r="QZH668" s="413"/>
      <c r="QZI668" s="413"/>
      <c r="QZJ668" s="413"/>
      <c r="QZK668" s="413"/>
      <c r="QZL668" s="413"/>
      <c r="QZM668" s="413"/>
      <c r="QZN668" s="412"/>
      <c r="QZO668" s="412"/>
      <c r="QZP668" s="412"/>
      <c r="QZQ668" s="412"/>
      <c r="QZR668" s="412"/>
      <c r="QZS668" s="412"/>
      <c r="QZT668" s="412"/>
      <c r="QZU668" s="412"/>
      <c r="QZV668" s="412"/>
      <c r="QZW668" s="412"/>
      <c r="QZX668" s="412"/>
      <c r="QZY668" s="412"/>
      <c r="QZZ668" s="412"/>
      <c r="RAA668" s="412"/>
      <c r="RAB668" s="412"/>
      <c r="RAC668" s="412"/>
      <c r="RAD668" s="412"/>
      <c r="RAE668" s="412"/>
      <c r="RAF668" s="412"/>
      <c r="RAG668" s="412"/>
      <c r="RAH668" s="412"/>
      <c r="RAI668" s="412"/>
      <c r="RAJ668" s="412"/>
      <c r="RAK668" s="412"/>
      <c r="RAL668" s="412"/>
      <c r="RAM668" s="412"/>
      <c r="RAN668" s="412"/>
      <c r="RAO668" s="412"/>
      <c r="RAP668" s="412"/>
      <c r="RAQ668" s="412"/>
      <c r="RAR668" s="412"/>
      <c r="RAS668" s="412"/>
      <c r="RAT668" s="412"/>
      <c r="RAU668" s="412"/>
      <c r="RAV668" s="412"/>
      <c r="RAW668" s="412"/>
      <c r="RAX668" s="412"/>
      <c r="RAY668" s="412"/>
      <c r="RAZ668" s="412"/>
      <c r="RBA668" s="412"/>
      <c r="RBB668" s="412"/>
      <c r="RBC668" s="412"/>
      <c r="RBD668" s="412"/>
      <c r="RBE668" s="412"/>
      <c r="RBF668" s="413"/>
      <c r="RBG668" s="413"/>
      <c r="RBH668" s="413"/>
      <c r="RBI668" s="413"/>
      <c r="RBJ668" s="413"/>
      <c r="RBK668" s="413"/>
      <c r="RBL668" s="413"/>
      <c r="RBM668" s="413"/>
      <c r="RBN668" s="413"/>
      <c r="RBO668" s="413"/>
      <c r="RBP668" s="413"/>
      <c r="RBQ668" s="413"/>
      <c r="RBR668" s="413"/>
      <c r="RBS668" s="413"/>
      <c r="RBT668" s="413"/>
      <c r="RBU668" s="413"/>
      <c r="RBV668" s="413"/>
      <c r="RBW668" s="413"/>
      <c r="RBX668" s="413"/>
      <c r="RBY668" s="413"/>
      <c r="RBZ668" s="413"/>
      <c r="RCA668" s="413"/>
      <c r="RCB668" s="413"/>
    </row>
    <row r="669" spans="1:12248" s="66" customFormat="1" ht="28.5" hidden="1" customHeight="1" x14ac:dyDescent="0.25">
      <c r="A669" s="161"/>
      <c r="B669" s="499" t="s">
        <v>172</v>
      </c>
      <c r="C669" s="131" t="s">
        <v>104</v>
      </c>
      <c r="D669" s="254" t="e">
        <f t="shared" si="1604"/>
        <v>#REF!</v>
      </c>
      <c r="E669" s="254" t="e">
        <f>#REF!+#REF!</f>
        <v>#REF!</v>
      </c>
      <c r="F669" s="254"/>
      <c r="G669" s="255"/>
      <c r="H669" s="255"/>
      <c r="I669" s="255"/>
      <c r="J669" s="45"/>
      <c r="K669" s="255"/>
      <c r="L669" s="45"/>
      <c r="M669" s="255"/>
      <c r="N669" s="45"/>
      <c r="O669" s="45"/>
      <c r="P669" s="45"/>
      <c r="Q669" s="45"/>
      <c r="R669" s="45"/>
      <c r="S669" s="254" t="e">
        <f t="shared" ref="S669:S672" si="1617">U669+W669+Y669+AA669</f>
        <v>#REF!</v>
      </c>
      <c r="T669" s="570" t="e">
        <f t="shared" ref="T669:T709" si="1618">S669/D669</f>
        <v>#REF!</v>
      </c>
      <c r="U669" s="254" t="e">
        <f>#REF!+#REF!</f>
        <v>#REF!</v>
      </c>
      <c r="V669" s="570" t="e">
        <f t="shared" ref="V669:V672" si="1619">U669/E669</f>
        <v>#REF!</v>
      </c>
      <c r="W669" s="254"/>
      <c r="X669" s="570" t="e">
        <f t="shared" ref="X669:X672" si="1620">W669/F669</f>
        <v>#DIV/0!</v>
      </c>
      <c r="Y669" s="45"/>
      <c r="Z669" s="45"/>
      <c r="AA669" s="45"/>
      <c r="AB669" s="45"/>
      <c r="AC669" s="254" t="e">
        <f t="shared" ref="AC669:AC672" si="1621">AE669+AG669+AI669+AK669</f>
        <v>#REF!</v>
      </c>
      <c r="AD669" s="570" t="e">
        <f t="shared" si="1605"/>
        <v>#REF!</v>
      </c>
      <c r="AE669" s="254" t="e">
        <f>#REF!+#REF!</f>
        <v>#REF!</v>
      </c>
      <c r="AF669" s="570" t="e">
        <f t="shared" ref="AF669:AF682" si="1622">AE669/E669</f>
        <v>#REF!</v>
      </c>
      <c r="AG669" s="254"/>
      <c r="AH669" s="570" t="e">
        <f t="shared" ref="AH669:AH694" si="1623">AG669/F669</f>
        <v>#DIV/0!</v>
      </c>
      <c r="AI669" s="45"/>
      <c r="AJ669" s="45"/>
      <c r="AK669" s="45"/>
      <c r="AL669" s="45"/>
      <c r="AM669" s="45"/>
      <c r="AN669" s="45"/>
      <c r="AO669" s="45"/>
      <c r="AP669" s="45"/>
      <c r="AQ669" s="45"/>
      <c r="AR669" s="45"/>
      <c r="AS669" s="45"/>
      <c r="AT669" s="45"/>
      <c r="AU669" s="125" t="e">
        <f t="shared" ref="AU669" si="1624">AV669</f>
        <v>#REF!</v>
      </c>
      <c r="AV669" s="128" t="e">
        <f t="shared" ref="AV669:AV676" si="1625">AW669+AX669+AY669+AZ669</f>
        <v>#REF!</v>
      </c>
      <c r="AW669" s="125" t="e">
        <f>#REF!+G669</f>
        <v>#REF!</v>
      </c>
      <c r="AX669" s="125"/>
      <c r="AY669" s="45"/>
      <c r="AZ669" s="45"/>
      <c r="BA669" s="45">
        <f t="shared" ref="BA669:BA721" si="1626">BB669+BC669+BD669</f>
        <v>0</v>
      </c>
      <c r="BB669" s="45"/>
      <c r="BC669" s="45"/>
      <c r="BD669" s="45"/>
      <c r="BE669" s="45" t="e">
        <f t="shared" ref="BE669:BE719" si="1627">BF669+BG669+BH669</f>
        <v>#REF!</v>
      </c>
      <c r="BF669" s="45" t="e">
        <f>E669</f>
        <v>#REF!</v>
      </c>
      <c r="BG669" s="45"/>
      <c r="BH669" s="45"/>
      <c r="BI669" s="125" t="e">
        <f t="shared" si="1608"/>
        <v>#REF!</v>
      </c>
      <c r="BJ669" s="125" t="e">
        <f>H669+#REF!</f>
        <v>#REF!</v>
      </c>
      <c r="BK669" s="125"/>
      <c r="BL669" s="45"/>
      <c r="BM669" s="45"/>
      <c r="BN669" s="436"/>
      <c r="BO669" s="125">
        <f t="shared" si="1609"/>
        <v>0</v>
      </c>
      <c r="BP669" s="125">
        <f>AZ669+BB669</f>
        <v>0</v>
      </c>
      <c r="BQ669" s="125"/>
      <c r="BR669" s="45"/>
      <c r="BS669" s="45"/>
      <c r="BT669" s="45">
        <f t="shared" si="1610"/>
        <v>0</v>
      </c>
      <c r="BU669" s="45">
        <f t="shared" si="1611"/>
        <v>0</v>
      </c>
      <c r="BV669" s="125">
        <f t="shared" si="1612"/>
        <v>0</v>
      </c>
      <c r="BW669" s="125">
        <f>BA669+BH669</f>
        <v>0</v>
      </c>
      <c r="BX669" s="125"/>
      <c r="BY669" s="45"/>
      <c r="BZ669" s="45"/>
      <c r="CA669" s="340">
        <f t="shared" si="1613"/>
        <v>0</v>
      </c>
      <c r="CB669" s="45"/>
      <c r="CC669" s="45"/>
      <c r="CD669" s="45"/>
      <c r="CE669" s="125">
        <f t="shared" ref="CE669:CE703" si="1628">CF669+CH669+CI669</f>
        <v>0</v>
      </c>
      <c r="CF669" s="254">
        <f t="shared" ref="CF669" si="1629">BW669</f>
        <v>0</v>
      </c>
      <c r="CG669" s="254"/>
      <c r="CH669" s="255">
        <f t="shared" si="1614"/>
        <v>0</v>
      </c>
      <c r="CI669" s="255">
        <f t="shared" si="1615"/>
        <v>0</v>
      </c>
      <c r="CJ669" s="486"/>
      <c r="CK669" s="125">
        <f t="shared" si="1616"/>
        <v>0</v>
      </c>
      <c r="CL669" s="125">
        <f>BW669+CD669</f>
        <v>0</v>
      </c>
      <c r="CM669" s="125"/>
      <c r="CN669" s="45"/>
      <c r="CO669" s="45"/>
    </row>
    <row r="670" spans="1:12248" s="39" customFormat="1" ht="42" hidden="1" customHeight="1" x14ac:dyDescent="0.25">
      <c r="A670" s="165"/>
      <c r="B670" s="615"/>
      <c r="C670" s="129" t="s">
        <v>105</v>
      </c>
      <c r="D670" s="188">
        <f t="shared" si="1604"/>
        <v>2066294.7387299999</v>
      </c>
      <c r="E670" s="188">
        <v>1214951.19169</v>
      </c>
      <c r="F670" s="188">
        <v>851343.54703999998</v>
      </c>
      <c r="G670" s="189"/>
      <c r="H670" s="189"/>
      <c r="I670" s="188">
        <f>K670+M670</f>
        <v>23251.098709999998</v>
      </c>
      <c r="J670" s="586">
        <f>I670/D670</f>
        <v>1.1252556701707883E-2</v>
      </c>
      <c r="K670" s="188">
        <v>23251.098709999998</v>
      </c>
      <c r="L670" s="586">
        <f>K670/E670</f>
        <v>1.9137475537315755E-2</v>
      </c>
      <c r="M670" s="188"/>
      <c r="N670" s="37"/>
      <c r="O670" s="37"/>
      <c r="P670" s="37"/>
      <c r="Q670" s="37"/>
      <c r="R670" s="37"/>
      <c r="S670" s="188">
        <f t="shared" si="1617"/>
        <v>37316.403310000002</v>
      </c>
      <c r="T670" s="592">
        <f t="shared" si="1618"/>
        <v>1.8059574275902025E-2</v>
      </c>
      <c r="U670" s="188">
        <v>31519.415239999998</v>
      </c>
      <c r="V670" s="592">
        <f t="shared" si="1619"/>
        <v>2.5942947713114645E-2</v>
      </c>
      <c r="W670" s="188">
        <v>5796.9880700000003</v>
      </c>
      <c r="X670" s="592">
        <f t="shared" si="1620"/>
        <v>6.809223010094222E-3</v>
      </c>
      <c r="Y670" s="37"/>
      <c r="Z670" s="37"/>
      <c r="AA670" s="37"/>
      <c r="AB670" s="37"/>
      <c r="AC670" s="188">
        <f t="shared" si="1621"/>
        <v>1853362.6048900001</v>
      </c>
      <c r="AD670" s="592">
        <f t="shared" si="1605"/>
        <v>0.89694977688861877</v>
      </c>
      <c r="AE670" s="188">
        <v>1214951.19169</v>
      </c>
      <c r="AF670" s="592">
        <f t="shared" si="1622"/>
        <v>1</v>
      </c>
      <c r="AG670" s="188">
        <v>638411.41319999995</v>
      </c>
      <c r="AH670" s="592">
        <f t="shared" si="1623"/>
        <v>0.74988694683793089</v>
      </c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130">
        <f>AV670-D670</f>
        <v>-335064.2845999999</v>
      </c>
      <c r="AV670" s="130">
        <f t="shared" si="1625"/>
        <v>1731230.45413</v>
      </c>
      <c r="AW670" s="130">
        <f>473204.34723+395682.55986</f>
        <v>868886.90708999999</v>
      </c>
      <c r="AX670" s="130">
        <v>862343.54703999998</v>
      </c>
      <c r="AY670" s="37"/>
      <c r="AZ670" s="37"/>
      <c r="BA670" s="130">
        <f t="shared" si="1626"/>
        <v>125000</v>
      </c>
      <c r="BB670" s="130">
        <f>BF670-E670</f>
        <v>125000</v>
      </c>
      <c r="BC670" s="37"/>
      <c r="BD670" s="37"/>
      <c r="BE670" s="130">
        <f t="shared" si="1627"/>
        <v>1339951.19169</v>
      </c>
      <c r="BF670" s="130">
        <f>E670+125000</f>
        <v>1339951.19169</v>
      </c>
      <c r="BG670" s="37"/>
      <c r="BH670" s="37"/>
      <c r="BI670" s="130">
        <f t="shared" si="1608"/>
        <v>879834.25546999997</v>
      </c>
      <c r="BJ670" s="130">
        <v>479834.25546999997</v>
      </c>
      <c r="BK670" s="130">
        <v>400000</v>
      </c>
      <c r="BL670" s="37"/>
      <c r="BM670" s="37"/>
      <c r="BN670" s="120">
        <f>BO670-BI670</f>
        <v>-110705.46823</v>
      </c>
      <c r="BO670" s="130">
        <f t="shared" si="1609"/>
        <v>769128.78723999998</v>
      </c>
      <c r="BP670" s="130">
        <v>479834.25546999997</v>
      </c>
      <c r="BQ670" s="130">
        <v>289294.53177</v>
      </c>
      <c r="BR670" s="37"/>
      <c r="BS670" s="37"/>
      <c r="BT670" s="37">
        <f t="shared" si="1610"/>
        <v>0</v>
      </c>
      <c r="BU670" s="37">
        <f t="shared" si="1611"/>
        <v>0</v>
      </c>
      <c r="BV670" s="130">
        <f t="shared" si="1612"/>
        <v>1895640.9490999999</v>
      </c>
      <c r="BW670" s="130">
        <v>1100000</v>
      </c>
      <c r="BX670" s="130">
        <f>1000000-204359.0509</f>
        <v>795640.94909999997</v>
      </c>
      <c r="BY670" s="37"/>
      <c r="BZ670" s="37"/>
      <c r="CA670" s="120">
        <f t="shared" si="1613"/>
        <v>0</v>
      </c>
      <c r="CB670" s="37"/>
      <c r="CC670" s="37"/>
      <c r="CD670" s="37"/>
      <c r="CE670" s="130">
        <f t="shared" si="1628"/>
        <v>0</v>
      </c>
      <c r="CF670" s="188"/>
      <c r="CG670" s="188"/>
      <c r="CH670" s="189"/>
      <c r="CI670" s="189"/>
      <c r="CJ670" s="120">
        <f>CK670-CE670</f>
        <v>0</v>
      </c>
      <c r="CK670" s="130">
        <f t="shared" si="1616"/>
        <v>0</v>
      </c>
      <c r="CL670" s="130">
        <v>0</v>
      </c>
      <c r="CM670" s="130">
        <v>0</v>
      </c>
      <c r="CN670" s="37"/>
      <c r="CO670" s="37"/>
    </row>
    <row r="671" spans="1:12248" s="39" customFormat="1" ht="48" hidden="1" customHeight="1" x14ac:dyDescent="0.25">
      <c r="A671" s="165"/>
      <c r="B671" s="615"/>
      <c r="C671" s="129" t="s">
        <v>106</v>
      </c>
      <c r="D671" s="188">
        <f>E671</f>
        <v>508160.65814000001</v>
      </c>
      <c r="E671" s="188">
        <v>508160.65814000001</v>
      </c>
      <c r="F671" s="188">
        <v>0</v>
      </c>
      <c r="G671" s="189"/>
      <c r="H671" s="189"/>
      <c r="I671" s="188">
        <f t="shared" ref="I671:I672" si="1630">K671+M671</f>
        <v>107095.28163</v>
      </c>
      <c r="J671" s="586">
        <f>I671/D671</f>
        <v>0.2107508322702441</v>
      </c>
      <c r="K671" s="188">
        <v>107095.28163</v>
      </c>
      <c r="L671" s="586">
        <f t="shared" ref="L671:L682" si="1631">K671/E671</f>
        <v>0.2107508322702441</v>
      </c>
      <c r="M671" s="188"/>
      <c r="N671" s="37"/>
      <c r="O671" s="37"/>
      <c r="P671" s="37"/>
      <c r="Q671" s="37"/>
      <c r="R671" s="37"/>
      <c r="S671" s="188">
        <f t="shared" si="1617"/>
        <v>233785.51744</v>
      </c>
      <c r="T671" s="592">
        <f t="shared" si="1618"/>
        <v>0.46006221397720104</v>
      </c>
      <c r="U671" s="188">
        <v>233785.51744</v>
      </c>
      <c r="V671" s="592">
        <f t="shared" si="1619"/>
        <v>0.46006221397720104</v>
      </c>
      <c r="W671" s="188"/>
      <c r="X671" s="592">
        <v>0</v>
      </c>
      <c r="Y671" s="37"/>
      <c r="Z671" s="37"/>
      <c r="AA671" s="37"/>
      <c r="AB671" s="37"/>
      <c r="AC671" s="188">
        <f t="shared" si="1621"/>
        <v>507860.65813</v>
      </c>
      <c r="AD671" s="592">
        <f t="shared" si="1605"/>
        <v>0.999409635505633</v>
      </c>
      <c r="AE671" s="188">
        <v>507860.65813</v>
      </c>
      <c r="AF671" s="592">
        <f t="shared" si="1622"/>
        <v>0.999409635505633</v>
      </c>
      <c r="AG671" s="188"/>
      <c r="AH671" s="592">
        <v>0</v>
      </c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130" t="e">
        <f t="shared" ref="AU671:AU672" si="1632">AV671-D671</f>
        <v>#REF!</v>
      </c>
      <c r="AV671" s="130" t="e">
        <f t="shared" si="1625"/>
        <v>#REF!</v>
      </c>
      <c r="AW671" s="130" t="e">
        <f>#REF!</f>
        <v>#REF!</v>
      </c>
      <c r="AX671" s="130" t="e">
        <f>#REF!</f>
        <v>#REF!</v>
      </c>
      <c r="AY671" s="37"/>
      <c r="AZ671" s="37"/>
      <c r="BA671" s="37">
        <f t="shared" si="1626"/>
        <v>0</v>
      </c>
      <c r="BB671" s="130">
        <f>BF671-E671</f>
        <v>0</v>
      </c>
      <c r="BC671" s="37"/>
      <c r="BD671" s="37"/>
      <c r="BE671" s="130">
        <f t="shared" si="1627"/>
        <v>508160.65814000001</v>
      </c>
      <c r="BF671" s="130">
        <f>E671</f>
        <v>508160.65814000001</v>
      </c>
      <c r="BG671" s="37"/>
      <c r="BH671" s="37"/>
      <c r="BI671" s="130" t="e">
        <f t="shared" si="1608"/>
        <v>#REF!</v>
      </c>
      <c r="BJ671" s="130" t="e">
        <f>AV671</f>
        <v>#REF!</v>
      </c>
      <c r="BK671" s="130"/>
      <c r="BL671" s="37"/>
      <c r="BM671" s="37"/>
      <c r="BN671" s="120" t="e">
        <f t="shared" ref="BN671:BN672" si="1633">BO671-BI671</f>
        <v>#REF!</v>
      </c>
      <c r="BO671" s="130" t="e">
        <f t="shared" si="1609"/>
        <v>#REF!</v>
      </c>
      <c r="BP671" s="130" t="e">
        <f>#REF!</f>
        <v>#REF!</v>
      </c>
      <c r="BQ671" s="130"/>
      <c r="BR671" s="37"/>
      <c r="BS671" s="37"/>
      <c r="BT671" s="37">
        <f t="shared" si="1610"/>
        <v>0</v>
      </c>
      <c r="BU671" s="37">
        <f t="shared" si="1611"/>
        <v>0</v>
      </c>
      <c r="BV671" s="130">
        <f t="shared" si="1612"/>
        <v>0</v>
      </c>
      <c r="BW671" s="130">
        <f>BC671</f>
        <v>0</v>
      </c>
      <c r="BX671" s="130"/>
      <c r="BY671" s="37"/>
      <c r="BZ671" s="37"/>
      <c r="CA671" s="120">
        <f t="shared" si="1613"/>
        <v>0</v>
      </c>
      <c r="CB671" s="37"/>
      <c r="CC671" s="37"/>
      <c r="CD671" s="37"/>
      <c r="CE671" s="130">
        <f t="shared" si="1628"/>
        <v>0</v>
      </c>
      <c r="CF671" s="188"/>
      <c r="CG671" s="188"/>
      <c r="CH671" s="189"/>
      <c r="CI671" s="189"/>
      <c r="CJ671" s="120">
        <f t="shared" ref="CJ671:CJ672" si="1634">CK671-CE671</f>
        <v>0</v>
      </c>
      <c r="CK671" s="130">
        <f t="shared" si="1616"/>
        <v>0</v>
      </c>
      <c r="CL671" s="130">
        <f>BY671</f>
        <v>0</v>
      </c>
      <c r="CM671" s="130"/>
      <c r="CN671" s="37"/>
      <c r="CO671" s="37"/>
    </row>
    <row r="672" spans="1:12248" s="39" customFormat="1" ht="43.5" hidden="1" customHeight="1" x14ac:dyDescent="0.25">
      <c r="A672" s="165"/>
      <c r="B672" s="615"/>
      <c r="C672" s="129" t="s">
        <v>47</v>
      </c>
      <c r="D672" s="188">
        <f t="shared" si="1604"/>
        <v>88289.311629999997</v>
      </c>
      <c r="E672" s="188">
        <v>24994.78859</v>
      </c>
      <c r="F672" s="188">
        <v>63294.52304</v>
      </c>
      <c r="G672" s="189"/>
      <c r="H672" s="189"/>
      <c r="I672" s="188">
        <f t="shared" si="1630"/>
        <v>997.76427000000001</v>
      </c>
      <c r="J672" s="586">
        <f>I672/D672</f>
        <v>1.1301076558184056E-2</v>
      </c>
      <c r="K672" s="188">
        <v>107.95849</v>
      </c>
      <c r="L672" s="586">
        <f t="shared" si="1631"/>
        <v>4.3192399732155523E-3</v>
      </c>
      <c r="M672" s="188">
        <v>889.80578000000003</v>
      </c>
      <c r="N672" s="586">
        <f>M672/F672</f>
        <v>1.4058179717029747E-2</v>
      </c>
      <c r="O672" s="37"/>
      <c r="P672" s="37"/>
      <c r="Q672" s="37"/>
      <c r="R672" s="37"/>
      <c r="S672" s="188">
        <f t="shared" si="1617"/>
        <v>3754.3254200000001</v>
      </c>
      <c r="T672" s="592">
        <f t="shared" si="1618"/>
        <v>4.2522988917769643E-2</v>
      </c>
      <c r="U672" s="188">
        <v>0</v>
      </c>
      <c r="V672" s="592">
        <f t="shared" si="1619"/>
        <v>0</v>
      </c>
      <c r="W672" s="188">
        <f>3754.32542</f>
        <v>3754.3254200000001</v>
      </c>
      <c r="X672" s="592">
        <f t="shared" si="1620"/>
        <v>5.9315170407831234E-2</v>
      </c>
      <c r="Y672" s="37"/>
      <c r="Z672" s="37"/>
      <c r="AA672" s="37"/>
      <c r="AB672" s="37"/>
      <c r="AC672" s="188">
        <f t="shared" si="1621"/>
        <v>62202.46974</v>
      </c>
      <c r="AD672" s="592">
        <f t="shared" si="1605"/>
        <v>0.70453001152252848</v>
      </c>
      <c r="AE672" s="188">
        <v>2510.7198600000002</v>
      </c>
      <c r="AF672" s="592">
        <f t="shared" si="1622"/>
        <v>0.10044973378988681</v>
      </c>
      <c r="AG672" s="188">
        <v>59691.749880000003</v>
      </c>
      <c r="AH672" s="592">
        <f t="shared" si="1623"/>
        <v>0.9430792272860139</v>
      </c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130">
        <f t="shared" si="1632"/>
        <v>17198.806970000005</v>
      </c>
      <c r="AV672" s="130">
        <f t="shared" si="1625"/>
        <v>105488.1186</v>
      </c>
      <c r="AW672" s="130">
        <v>53193.595560000002</v>
      </c>
      <c r="AX672" s="130">
        <v>52294.52304</v>
      </c>
      <c r="AY672" s="37"/>
      <c r="AZ672" s="37"/>
      <c r="BA672" s="130">
        <f t="shared" si="1626"/>
        <v>5000</v>
      </c>
      <c r="BB672" s="130">
        <f>BF672-E672</f>
        <v>5000</v>
      </c>
      <c r="BC672" s="37"/>
      <c r="BD672" s="37"/>
      <c r="BE672" s="130">
        <f t="shared" si="1627"/>
        <v>29994.78859</v>
      </c>
      <c r="BF672" s="130">
        <f>E672+5000</f>
        <v>29994.78859</v>
      </c>
      <c r="BG672" s="37"/>
      <c r="BH672" s="37"/>
      <c r="BI672" s="130">
        <f>BJ672+BK672</f>
        <v>84999.977129999999</v>
      </c>
      <c r="BJ672" s="130">
        <v>34999.977129999999</v>
      </c>
      <c r="BK672" s="130">
        <v>50000</v>
      </c>
      <c r="BL672" s="37"/>
      <c r="BM672" s="37"/>
      <c r="BN672" s="120">
        <f t="shared" si="1633"/>
        <v>0</v>
      </c>
      <c r="BO672" s="130">
        <f>BP672+BQ672</f>
        <v>84999.977129999999</v>
      </c>
      <c r="BP672" s="130">
        <v>34999.977129999999</v>
      </c>
      <c r="BQ672" s="130">
        <v>50000</v>
      </c>
      <c r="BR672" s="37"/>
      <c r="BS672" s="37"/>
      <c r="BT672" s="37">
        <f t="shared" si="1610"/>
        <v>0</v>
      </c>
      <c r="BU672" s="37">
        <f t="shared" si="1611"/>
        <v>0</v>
      </c>
      <c r="BV672" s="130">
        <f t="shared" si="1612"/>
        <v>79943.488599999997</v>
      </c>
      <c r="BW672" s="130">
        <v>34943.488599999997</v>
      </c>
      <c r="BX672" s="130">
        <v>45000</v>
      </c>
      <c r="BY672" s="37"/>
      <c r="BZ672" s="37"/>
      <c r="CA672" s="130">
        <f t="shared" si="1613"/>
        <v>0</v>
      </c>
      <c r="CB672" s="188">
        <f>CF672-BW672</f>
        <v>0</v>
      </c>
      <c r="CC672" s="37"/>
      <c r="CD672" s="37"/>
      <c r="CE672" s="130">
        <f>CF672+CG672</f>
        <v>79943.488599999997</v>
      </c>
      <c r="CF672" s="130">
        <v>34943.488599999997</v>
      </c>
      <c r="CG672" s="130">
        <v>45000</v>
      </c>
      <c r="CH672" s="189"/>
      <c r="CI672" s="189"/>
      <c r="CJ672" s="120">
        <f t="shared" si="1634"/>
        <v>0</v>
      </c>
      <c r="CK672" s="130">
        <f t="shared" si="1616"/>
        <v>79943.488599999997</v>
      </c>
      <c r="CL672" s="130">
        <v>34943.488599999997</v>
      </c>
      <c r="CM672" s="130">
        <v>45000</v>
      </c>
      <c r="CN672" s="37"/>
      <c r="CO672" s="37"/>
    </row>
    <row r="673" spans="1:12248" s="66" customFormat="1" ht="54" hidden="1" customHeight="1" x14ac:dyDescent="0.25">
      <c r="B673" s="499" t="s">
        <v>172</v>
      </c>
      <c r="C673" s="131" t="s">
        <v>107</v>
      </c>
      <c r="D673" s="254">
        <f t="shared" si="1604"/>
        <v>0</v>
      </c>
      <c r="E673" s="255"/>
      <c r="F673" s="255"/>
      <c r="G673" s="255"/>
      <c r="H673" s="255"/>
      <c r="I673" s="255"/>
      <c r="J673" s="45"/>
      <c r="K673" s="45"/>
      <c r="L673" s="586" t="e">
        <f t="shared" si="1631"/>
        <v>#DIV/0!</v>
      </c>
      <c r="M673" s="45"/>
      <c r="N673" s="45"/>
      <c r="O673" s="45"/>
      <c r="P673" s="45"/>
      <c r="Q673" s="45"/>
      <c r="R673" s="45"/>
      <c r="S673" s="45"/>
      <c r="T673" s="570" t="e">
        <f t="shared" si="1618"/>
        <v>#DIV/0!</v>
      </c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575" t="e">
        <f t="shared" si="1622"/>
        <v>#DIV/0!</v>
      </c>
      <c r="AG673" s="45"/>
      <c r="AH673" s="575" t="e">
        <f t="shared" si="1623"/>
        <v>#DIV/0!</v>
      </c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5"/>
      <c r="AU673" s="130">
        <f t="shared" ref="AU673:AU675" si="1635">AV673-D673</f>
        <v>0</v>
      </c>
      <c r="AV673" s="128">
        <f t="shared" si="1625"/>
        <v>0</v>
      </c>
      <c r="AW673" s="45"/>
      <c r="AX673" s="45"/>
      <c r="AY673" s="45"/>
      <c r="AZ673" s="45"/>
      <c r="BA673" s="45">
        <f t="shared" si="1626"/>
        <v>0</v>
      </c>
      <c r="BB673" s="45"/>
      <c r="BC673" s="45"/>
      <c r="BD673" s="45"/>
      <c r="BE673" s="45">
        <f t="shared" si="1627"/>
        <v>0</v>
      </c>
      <c r="BF673" s="45">
        <f>E673</f>
        <v>0</v>
      </c>
      <c r="BG673" s="45"/>
      <c r="BH673" s="45"/>
      <c r="BI673" s="125" t="e">
        <f t="shared" si="1608"/>
        <v>#REF!</v>
      </c>
      <c r="BJ673" s="45" t="e">
        <f>H673+#REF!</f>
        <v>#REF!</v>
      </c>
      <c r="BK673" s="45"/>
      <c r="BL673" s="45"/>
      <c r="BM673" s="45"/>
      <c r="BN673" s="436"/>
      <c r="BO673" s="125">
        <f t="shared" ref="BO673:BO676" si="1636">BP673+BQ673+BR673+BS673</f>
        <v>0</v>
      </c>
      <c r="BP673" s="45">
        <f>AZ673+BB673</f>
        <v>0</v>
      </c>
      <c r="BQ673" s="45"/>
      <c r="BR673" s="45"/>
      <c r="BS673" s="45"/>
      <c r="BT673" s="45">
        <f t="shared" si="1610"/>
        <v>0</v>
      </c>
      <c r="BU673" s="45">
        <f t="shared" si="1611"/>
        <v>0</v>
      </c>
      <c r="BV673" s="125">
        <f t="shared" si="1612"/>
        <v>0</v>
      </c>
      <c r="BW673" s="45">
        <f>BA673+BH673</f>
        <v>0</v>
      </c>
      <c r="BX673" s="45"/>
      <c r="BY673" s="45"/>
      <c r="BZ673" s="45"/>
      <c r="CA673" s="340">
        <f t="shared" si="1613"/>
        <v>0</v>
      </c>
      <c r="CB673" s="45"/>
      <c r="CC673" s="45"/>
      <c r="CD673" s="45"/>
      <c r="CE673" s="45">
        <f t="shared" si="1628"/>
        <v>0</v>
      </c>
      <c r="CF673" s="255">
        <f t="shared" ref="CF673:CF675" si="1637">BW673</f>
        <v>0</v>
      </c>
      <c r="CG673" s="255"/>
      <c r="CH673" s="255">
        <f t="shared" si="1614"/>
        <v>0</v>
      </c>
      <c r="CI673" s="255">
        <f t="shared" si="1615"/>
        <v>0</v>
      </c>
      <c r="CJ673" s="486"/>
      <c r="CK673" s="125">
        <f t="shared" si="1616"/>
        <v>0</v>
      </c>
      <c r="CL673" s="45">
        <f>BW673+CD673</f>
        <v>0</v>
      </c>
      <c r="CM673" s="45"/>
      <c r="CN673" s="45"/>
      <c r="CO673" s="45"/>
    </row>
    <row r="674" spans="1:12248" s="66" customFormat="1" ht="24.75" hidden="1" customHeight="1" x14ac:dyDescent="0.25">
      <c r="B674" s="499" t="s">
        <v>172</v>
      </c>
      <c r="C674" s="160" t="s">
        <v>108</v>
      </c>
      <c r="D674" s="254">
        <f t="shared" si="1604"/>
        <v>0</v>
      </c>
      <c r="E674" s="265">
        <v>0</v>
      </c>
      <c r="F674" s="265"/>
      <c r="G674" s="265"/>
      <c r="H674" s="265"/>
      <c r="I674" s="265"/>
      <c r="J674" s="319"/>
      <c r="K674" s="319"/>
      <c r="L674" s="586" t="e">
        <f t="shared" si="1631"/>
        <v>#DIV/0!</v>
      </c>
      <c r="M674" s="319"/>
      <c r="N674" s="319"/>
      <c r="O674" s="319"/>
      <c r="P674" s="319"/>
      <c r="Q674" s="319"/>
      <c r="R674" s="319"/>
      <c r="S674" s="319"/>
      <c r="T674" s="570" t="e">
        <f t="shared" si="1618"/>
        <v>#DIV/0!</v>
      </c>
      <c r="U674" s="319">
        <v>0</v>
      </c>
      <c r="V674" s="319"/>
      <c r="W674" s="319"/>
      <c r="X674" s="319"/>
      <c r="Y674" s="319"/>
      <c r="Z674" s="319"/>
      <c r="AA674" s="319"/>
      <c r="AB674" s="319"/>
      <c r="AC674" s="319"/>
      <c r="AD674" s="319"/>
      <c r="AE674" s="319">
        <v>0</v>
      </c>
      <c r="AF674" s="575" t="e">
        <f t="shared" si="1622"/>
        <v>#DIV/0!</v>
      </c>
      <c r="AG674" s="319"/>
      <c r="AH674" s="575" t="e">
        <f t="shared" si="1623"/>
        <v>#DIV/0!</v>
      </c>
      <c r="AI674" s="319"/>
      <c r="AJ674" s="319"/>
      <c r="AK674" s="319"/>
      <c r="AL674" s="319"/>
      <c r="AM674" s="319"/>
      <c r="AN674" s="319"/>
      <c r="AO674" s="319"/>
      <c r="AP674" s="319"/>
      <c r="AQ674" s="319"/>
      <c r="AR674" s="319"/>
      <c r="AS674" s="319"/>
      <c r="AT674" s="319"/>
      <c r="AU674" s="130">
        <f t="shared" si="1635"/>
        <v>0</v>
      </c>
      <c r="AV674" s="128">
        <f t="shared" si="1625"/>
        <v>0</v>
      </c>
      <c r="AW674" s="319">
        <v>0</v>
      </c>
      <c r="AX674" s="319"/>
      <c r="AY674" s="319"/>
      <c r="AZ674" s="319"/>
      <c r="BA674" s="45">
        <f t="shared" si="1626"/>
        <v>0</v>
      </c>
      <c r="BB674" s="319"/>
      <c r="BC674" s="319"/>
      <c r="BD674" s="319"/>
      <c r="BE674" s="45">
        <f t="shared" si="1627"/>
        <v>0</v>
      </c>
      <c r="BF674" s="45">
        <f>E674</f>
        <v>0</v>
      </c>
      <c r="BG674" s="319"/>
      <c r="BH674" s="319"/>
      <c r="BI674" s="125">
        <f t="shared" si="1608"/>
        <v>0</v>
      </c>
      <c r="BJ674" s="319">
        <v>0</v>
      </c>
      <c r="BK674" s="319"/>
      <c r="BL674" s="319"/>
      <c r="BM674" s="319"/>
      <c r="BN674" s="436"/>
      <c r="BO674" s="125">
        <f t="shared" si="1636"/>
        <v>0</v>
      </c>
      <c r="BP674" s="319">
        <v>0</v>
      </c>
      <c r="BQ674" s="319"/>
      <c r="BR674" s="319"/>
      <c r="BS674" s="319"/>
      <c r="BT674" s="319">
        <f t="shared" si="1610"/>
        <v>0</v>
      </c>
      <c r="BU674" s="319">
        <f t="shared" si="1611"/>
        <v>0</v>
      </c>
      <c r="BV674" s="125">
        <f t="shared" si="1612"/>
        <v>0</v>
      </c>
      <c r="BW674" s="319">
        <v>0</v>
      </c>
      <c r="BX674" s="319"/>
      <c r="BY674" s="319"/>
      <c r="BZ674" s="319"/>
      <c r="CA674" s="340">
        <f t="shared" si="1613"/>
        <v>0</v>
      </c>
      <c r="CB674" s="319"/>
      <c r="CC674" s="319"/>
      <c r="CD674" s="319"/>
      <c r="CE674" s="319">
        <f t="shared" si="1628"/>
        <v>0</v>
      </c>
      <c r="CF674" s="265">
        <f t="shared" si="1637"/>
        <v>0</v>
      </c>
      <c r="CG674" s="265"/>
      <c r="CH674" s="265">
        <f t="shared" si="1614"/>
        <v>0</v>
      </c>
      <c r="CI674" s="265">
        <f t="shared" si="1615"/>
        <v>0</v>
      </c>
      <c r="CJ674" s="486"/>
      <c r="CK674" s="125">
        <f t="shared" si="1616"/>
        <v>0</v>
      </c>
      <c r="CL674" s="319">
        <v>0</v>
      </c>
      <c r="CM674" s="319"/>
      <c r="CN674" s="319"/>
      <c r="CO674" s="319"/>
    </row>
    <row r="675" spans="1:12248" s="66" customFormat="1" ht="25.5" hidden="1" customHeight="1" x14ac:dyDescent="0.25">
      <c r="B675" s="499" t="s">
        <v>172</v>
      </c>
      <c r="C675" s="160" t="s">
        <v>109</v>
      </c>
      <c r="D675" s="254">
        <f t="shared" si="1604"/>
        <v>0</v>
      </c>
      <c r="E675" s="255"/>
      <c r="F675" s="255"/>
      <c r="G675" s="255"/>
      <c r="H675" s="255"/>
      <c r="I675" s="255"/>
      <c r="J675" s="45"/>
      <c r="K675" s="45"/>
      <c r="L675" s="586" t="e">
        <f t="shared" si="1631"/>
        <v>#DIV/0!</v>
      </c>
      <c r="M675" s="45"/>
      <c r="N675" s="45"/>
      <c r="O675" s="45"/>
      <c r="P675" s="45"/>
      <c r="Q675" s="45"/>
      <c r="R675" s="45"/>
      <c r="S675" s="45"/>
      <c r="T675" s="570" t="e">
        <f t="shared" si="1618"/>
        <v>#DIV/0!</v>
      </c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575" t="e">
        <f t="shared" si="1622"/>
        <v>#DIV/0!</v>
      </c>
      <c r="AG675" s="45"/>
      <c r="AH675" s="575" t="e">
        <f t="shared" si="1623"/>
        <v>#DIV/0!</v>
      </c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5"/>
      <c r="AU675" s="130">
        <f t="shared" si="1635"/>
        <v>0</v>
      </c>
      <c r="AV675" s="128">
        <f t="shared" si="1625"/>
        <v>0</v>
      </c>
      <c r="AW675" s="45"/>
      <c r="AX675" s="45"/>
      <c r="AY675" s="45"/>
      <c r="AZ675" s="45"/>
      <c r="BA675" s="45">
        <f t="shared" si="1626"/>
        <v>0</v>
      </c>
      <c r="BB675" s="45"/>
      <c r="BC675" s="45"/>
      <c r="BD675" s="45"/>
      <c r="BE675" s="45">
        <f t="shared" si="1627"/>
        <v>0</v>
      </c>
      <c r="BF675" s="45">
        <f>E675</f>
        <v>0</v>
      </c>
      <c r="BG675" s="45"/>
      <c r="BH675" s="45"/>
      <c r="BI675" s="125">
        <f t="shared" si="1608"/>
        <v>0</v>
      </c>
      <c r="BJ675" s="45"/>
      <c r="BK675" s="45"/>
      <c r="BL675" s="45"/>
      <c r="BM675" s="45"/>
      <c r="BN675" s="436"/>
      <c r="BO675" s="125">
        <f t="shared" si="1636"/>
        <v>0</v>
      </c>
      <c r="BP675" s="45"/>
      <c r="BQ675" s="45"/>
      <c r="BR675" s="45"/>
      <c r="BS675" s="45"/>
      <c r="BT675" s="45">
        <f t="shared" si="1610"/>
        <v>0</v>
      </c>
      <c r="BU675" s="45">
        <f t="shared" si="1611"/>
        <v>0</v>
      </c>
      <c r="BV675" s="125">
        <f t="shared" si="1612"/>
        <v>0</v>
      </c>
      <c r="BW675" s="45"/>
      <c r="BX675" s="45"/>
      <c r="BY675" s="45"/>
      <c r="BZ675" s="45"/>
      <c r="CA675" s="340">
        <f t="shared" si="1613"/>
        <v>0</v>
      </c>
      <c r="CB675" s="45"/>
      <c r="CC675" s="45"/>
      <c r="CD675" s="45"/>
      <c r="CE675" s="45">
        <f t="shared" si="1628"/>
        <v>0</v>
      </c>
      <c r="CF675" s="255">
        <f t="shared" si="1637"/>
        <v>0</v>
      </c>
      <c r="CG675" s="255"/>
      <c r="CH675" s="255">
        <f t="shared" si="1614"/>
        <v>0</v>
      </c>
      <c r="CI675" s="255">
        <f t="shared" si="1615"/>
        <v>0</v>
      </c>
      <c r="CJ675" s="486"/>
      <c r="CK675" s="125">
        <f t="shared" si="1616"/>
        <v>0</v>
      </c>
      <c r="CL675" s="45"/>
      <c r="CM675" s="45"/>
      <c r="CN675" s="45"/>
      <c r="CO675" s="45"/>
    </row>
    <row r="676" spans="1:12248" s="70" customFormat="1" ht="114" hidden="1" customHeight="1" x14ac:dyDescent="0.2">
      <c r="B676" s="499" t="s">
        <v>6</v>
      </c>
      <c r="C676" s="131" t="s">
        <v>112</v>
      </c>
      <c r="D676" s="254">
        <f t="shared" si="1604"/>
        <v>0</v>
      </c>
      <c r="E676" s="185">
        <f>SUM(E679:E680)</f>
        <v>0</v>
      </c>
      <c r="F676" s="185"/>
      <c r="G676" s="255"/>
      <c r="H676" s="35"/>
      <c r="I676" s="35"/>
      <c r="J676" s="102"/>
      <c r="K676" s="102"/>
      <c r="L676" s="586" t="e">
        <f t="shared" si="1631"/>
        <v>#DIV/0!</v>
      </c>
      <c r="M676" s="102"/>
      <c r="N676" s="102"/>
      <c r="O676" s="102"/>
      <c r="P676" s="102"/>
      <c r="Q676" s="102"/>
      <c r="R676" s="102"/>
      <c r="S676" s="102"/>
      <c r="T676" s="570" t="e">
        <f t="shared" si="1618"/>
        <v>#DIV/0!</v>
      </c>
      <c r="U676" s="577">
        <f>SUM(U679:U680)</f>
        <v>0</v>
      </c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577">
        <f>SUM(AE679:AE680)</f>
        <v>0</v>
      </c>
      <c r="AF676" s="575" t="e">
        <f t="shared" si="1622"/>
        <v>#DIV/0!</v>
      </c>
      <c r="AG676" s="102"/>
      <c r="AH676" s="575" t="e">
        <f t="shared" si="1623"/>
        <v>#DIV/0!</v>
      </c>
      <c r="AI676" s="102"/>
      <c r="AJ676" s="102"/>
      <c r="AK676" s="102"/>
      <c r="AL676" s="102"/>
      <c r="AM676" s="102"/>
      <c r="AN676" s="102"/>
      <c r="AO676" s="102"/>
      <c r="AP676" s="102"/>
      <c r="AQ676" s="102"/>
      <c r="AR676" s="102"/>
      <c r="AS676" s="102"/>
      <c r="AT676" s="102"/>
      <c r="AU676" s="125">
        <f>AV676</f>
        <v>0</v>
      </c>
      <c r="AV676" s="128">
        <f t="shared" si="1625"/>
        <v>0</v>
      </c>
      <c r="AW676" s="486">
        <f>SUM(AW679:AW680)</f>
        <v>0</v>
      </c>
      <c r="AX676" s="486"/>
      <c r="AY676" s="45"/>
      <c r="AZ676" s="102"/>
      <c r="BA676" s="436">
        <f t="shared" si="1626"/>
        <v>0</v>
      </c>
      <c r="BB676" s="535"/>
      <c r="BC676" s="102"/>
      <c r="BD676" s="102"/>
      <c r="BE676" s="535">
        <f t="shared" si="1627"/>
        <v>34418.638050000001</v>
      </c>
      <c r="BF676" s="436">
        <f>BF680</f>
        <v>34418.638050000001</v>
      </c>
      <c r="BG676" s="102"/>
      <c r="BH676" s="102"/>
      <c r="BI676" s="125">
        <f t="shared" si="1608"/>
        <v>0</v>
      </c>
      <c r="BJ676" s="486">
        <f>SUM(BJ679:BJ680)</f>
        <v>0</v>
      </c>
      <c r="BK676" s="486"/>
      <c r="BL676" s="45"/>
      <c r="BM676" s="102"/>
      <c r="BN676" s="436"/>
      <c r="BO676" s="125">
        <f t="shared" si="1636"/>
        <v>0</v>
      </c>
      <c r="BP676" s="486">
        <f>SUM(BP679:BP680)</f>
        <v>0</v>
      </c>
      <c r="BQ676" s="486"/>
      <c r="BR676" s="45"/>
      <c r="BS676" s="102"/>
      <c r="BT676" s="45">
        <f t="shared" si="1610"/>
        <v>0</v>
      </c>
      <c r="BU676" s="102">
        <f t="shared" si="1611"/>
        <v>0</v>
      </c>
      <c r="BV676" s="125">
        <f t="shared" si="1612"/>
        <v>0</v>
      </c>
      <c r="BW676" s="436">
        <f>SUM(BW679:BW680)</f>
        <v>0</v>
      </c>
      <c r="BX676" s="436"/>
      <c r="BY676" s="45"/>
      <c r="BZ676" s="102"/>
      <c r="CA676" s="340">
        <f t="shared" si="1613"/>
        <v>0</v>
      </c>
      <c r="CB676" s="185">
        <f>CB680</f>
        <v>0</v>
      </c>
      <c r="CC676" s="102"/>
      <c r="CD676" s="102"/>
      <c r="CE676" s="125">
        <f t="shared" si="1628"/>
        <v>35000</v>
      </c>
      <c r="CF676" s="185">
        <f>CF680</f>
        <v>35000</v>
      </c>
      <c r="CG676" s="185"/>
      <c r="CH676" s="255">
        <f t="shared" si="1614"/>
        <v>0</v>
      </c>
      <c r="CI676" s="35">
        <f t="shared" si="1615"/>
        <v>0</v>
      </c>
      <c r="CJ676" s="486"/>
      <c r="CK676" s="125">
        <f t="shared" si="1616"/>
        <v>0</v>
      </c>
      <c r="CL676" s="486">
        <f>SUM(CL679:CL680)</f>
        <v>0</v>
      </c>
      <c r="CM676" s="486"/>
      <c r="CN676" s="45"/>
      <c r="CO676" s="102"/>
    </row>
    <row r="677" spans="1:12248" s="39" customFormat="1" ht="36" hidden="1" customHeight="1" x14ac:dyDescent="0.25">
      <c r="B677" s="499"/>
      <c r="C677" s="129" t="s">
        <v>215</v>
      </c>
      <c r="D677" s="188">
        <f>E677</f>
        <v>0</v>
      </c>
      <c r="E677" s="188">
        <v>0</v>
      </c>
      <c r="F677" s="188"/>
      <c r="G677" s="189"/>
      <c r="H677" s="189"/>
      <c r="I677" s="189"/>
      <c r="J677" s="37"/>
      <c r="K677" s="37"/>
      <c r="L677" s="586" t="e">
        <f t="shared" si="1631"/>
        <v>#DIV/0!</v>
      </c>
      <c r="M677" s="37"/>
      <c r="N677" s="37"/>
      <c r="O677" s="37"/>
      <c r="P677" s="37"/>
      <c r="Q677" s="37"/>
      <c r="R677" s="37"/>
      <c r="S677" s="37"/>
      <c r="T677" s="570" t="e">
        <f t="shared" si="1618"/>
        <v>#DIV/0!</v>
      </c>
      <c r="U677" s="130">
        <v>0</v>
      </c>
      <c r="V677" s="37"/>
      <c r="W677" s="37"/>
      <c r="X677" s="37"/>
      <c r="Y677" s="37"/>
      <c r="Z677" s="37"/>
      <c r="AA677" s="37"/>
      <c r="AB677" s="37"/>
      <c r="AC677" s="37"/>
      <c r="AD677" s="37"/>
      <c r="AE677" s="130">
        <v>0</v>
      </c>
      <c r="AF677" s="575" t="e">
        <f t="shared" si="1622"/>
        <v>#DIV/0!</v>
      </c>
      <c r="AG677" s="37"/>
      <c r="AH677" s="575" t="e">
        <f t="shared" si="1623"/>
        <v>#DIV/0!</v>
      </c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130">
        <f>AV677</f>
        <v>0</v>
      </c>
      <c r="AV677" s="130">
        <f>AW677</f>
        <v>0</v>
      </c>
      <c r="AW677" s="130">
        <v>0</v>
      </c>
      <c r="AX677" s="130"/>
      <c r="AY677" s="37"/>
      <c r="AZ677" s="37"/>
      <c r="BA677" s="45">
        <f t="shared" si="1626"/>
        <v>0</v>
      </c>
      <c r="BB677" s="37"/>
      <c r="BC677" s="37"/>
      <c r="BD677" s="37"/>
      <c r="BE677" s="130">
        <f t="shared" si="1627"/>
        <v>0</v>
      </c>
      <c r="BF677" s="130">
        <f>E677</f>
        <v>0</v>
      </c>
      <c r="BG677" s="37"/>
      <c r="BH677" s="37"/>
      <c r="BI677" s="130">
        <f>BJ677</f>
        <v>0</v>
      </c>
      <c r="BJ677" s="130">
        <v>0</v>
      </c>
      <c r="BK677" s="130"/>
      <c r="BL677" s="37"/>
      <c r="BM677" s="37"/>
      <c r="BN677" s="130"/>
      <c r="BO677" s="130">
        <f>BP677</f>
        <v>0</v>
      </c>
      <c r="BP677" s="130">
        <v>0</v>
      </c>
      <c r="BQ677" s="130"/>
      <c r="BR677" s="37"/>
      <c r="BS677" s="37"/>
      <c r="BT677" s="37">
        <f t="shared" si="1610"/>
        <v>0</v>
      </c>
      <c r="BU677" s="37">
        <f t="shared" si="1611"/>
        <v>0</v>
      </c>
      <c r="BV677" s="130">
        <f>BW677</f>
        <v>0</v>
      </c>
      <c r="BW677" s="130">
        <v>0</v>
      </c>
      <c r="BX677" s="130"/>
      <c r="BY677" s="37"/>
      <c r="BZ677" s="37"/>
      <c r="CA677" s="130">
        <f t="shared" si="1613"/>
        <v>0</v>
      </c>
      <c r="CB677" s="37"/>
      <c r="CC677" s="37"/>
      <c r="CD677" s="37"/>
      <c r="CE677" s="130">
        <f t="shared" si="1628"/>
        <v>0</v>
      </c>
      <c r="CF677" s="188">
        <f t="shared" ref="CF677:CF679" si="1638">BW677</f>
        <v>0</v>
      </c>
      <c r="CG677" s="188"/>
      <c r="CH677" s="189">
        <f t="shared" si="1614"/>
        <v>0</v>
      </c>
      <c r="CI677" s="189">
        <f t="shared" si="1615"/>
        <v>0</v>
      </c>
      <c r="CJ677" s="130"/>
      <c r="CK677" s="130">
        <f>CL677</f>
        <v>0</v>
      </c>
      <c r="CL677" s="130">
        <v>0</v>
      </c>
      <c r="CM677" s="130"/>
      <c r="CN677" s="37"/>
      <c r="CO677" s="37"/>
    </row>
    <row r="678" spans="1:12248" s="39" customFormat="1" ht="52.5" hidden="1" customHeight="1" x14ac:dyDescent="0.25">
      <c r="B678" s="499"/>
      <c r="C678" s="129" t="s">
        <v>225</v>
      </c>
      <c r="D678" s="188">
        <f t="shared" ref="D678:D680" si="1639">E678</f>
        <v>0</v>
      </c>
      <c r="E678" s="188">
        <v>0</v>
      </c>
      <c r="F678" s="188"/>
      <c r="G678" s="276"/>
      <c r="H678" s="189"/>
      <c r="I678" s="189"/>
      <c r="J678" s="37"/>
      <c r="K678" s="37"/>
      <c r="L678" s="586" t="e">
        <f t="shared" si="1631"/>
        <v>#DIV/0!</v>
      </c>
      <c r="M678" s="37"/>
      <c r="N678" s="37"/>
      <c r="O678" s="37"/>
      <c r="P678" s="37"/>
      <c r="Q678" s="37"/>
      <c r="R678" s="37"/>
      <c r="S678" s="37"/>
      <c r="T678" s="570" t="e">
        <f t="shared" si="1618"/>
        <v>#DIV/0!</v>
      </c>
      <c r="U678" s="130">
        <v>0</v>
      </c>
      <c r="V678" s="37"/>
      <c r="W678" s="37"/>
      <c r="X678" s="37"/>
      <c r="Y678" s="37"/>
      <c r="Z678" s="37"/>
      <c r="AA678" s="37"/>
      <c r="AB678" s="37"/>
      <c r="AC678" s="37"/>
      <c r="AD678" s="37"/>
      <c r="AE678" s="130">
        <v>0</v>
      </c>
      <c r="AF678" s="575" t="e">
        <f t="shared" si="1622"/>
        <v>#DIV/0!</v>
      </c>
      <c r="AG678" s="37"/>
      <c r="AH678" s="575" t="e">
        <f t="shared" si="1623"/>
        <v>#DIV/0!</v>
      </c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128">
        <f t="shared" ref="AU678" si="1640">AV678</f>
        <v>0</v>
      </c>
      <c r="AV678" s="130">
        <f t="shared" ref="AV678" si="1641">AW678</f>
        <v>0</v>
      </c>
      <c r="AW678" s="130">
        <v>0</v>
      </c>
      <c r="AX678" s="130"/>
      <c r="AY678" s="43"/>
      <c r="AZ678" s="37"/>
      <c r="BA678" s="45">
        <f t="shared" si="1626"/>
        <v>0</v>
      </c>
      <c r="BB678" s="37"/>
      <c r="BC678" s="37"/>
      <c r="BD678" s="37"/>
      <c r="BE678" s="130">
        <f t="shared" si="1627"/>
        <v>0</v>
      </c>
      <c r="BF678" s="130">
        <f>E678</f>
        <v>0</v>
      </c>
      <c r="BG678" s="37"/>
      <c r="BH678" s="37"/>
      <c r="BI678" s="130">
        <f t="shared" ref="BI678" si="1642">BJ678</f>
        <v>0</v>
      </c>
      <c r="BJ678" s="130">
        <f>AV678</f>
        <v>0</v>
      </c>
      <c r="BK678" s="130"/>
      <c r="BL678" s="43"/>
      <c r="BM678" s="37"/>
      <c r="BN678" s="130"/>
      <c r="BO678" s="130" t="e">
        <f t="shared" ref="BO678" si="1643">BP678</f>
        <v>#REF!</v>
      </c>
      <c r="BP678" s="130" t="e">
        <f>#REF!</f>
        <v>#REF!</v>
      </c>
      <c r="BQ678" s="130"/>
      <c r="BR678" s="43"/>
      <c r="BS678" s="37"/>
      <c r="BT678" s="43">
        <f t="shared" si="1610"/>
        <v>0</v>
      </c>
      <c r="BU678" s="37">
        <f t="shared" si="1611"/>
        <v>0</v>
      </c>
      <c r="BV678" s="130">
        <f t="shared" ref="BV678" si="1644">BW678</f>
        <v>0</v>
      </c>
      <c r="BW678" s="130">
        <f>BC678</f>
        <v>0</v>
      </c>
      <c r="BX678" s="130"/>
      <c r="BY678" s="43"/>
      <c r="BZ678" s="37"/>
      <c r="CA678" s="130">
        <f t="shared" si="1613"/>
        <v>0</v>
      </c>
      <c r="CB678" s="37"/>
      <c r="CC678" s="37"/>
      <c r="CD678" s="37"/>
      <c r="CE678" s="130">
        <f t="shared" si="1628"/>
        <v>0</v>
      </c>
      <c r="CF678" s="188">
        <f t="shared" si="1638"/>
        <v>0</v>
      </c>
      <c r="CG678" s="188"/>
      <c r="CH678" s="276">
        <f t="shared" si="1614"/>
        <v>0</v>
      </c>
      <c r="CI678" s="189">
        <f t="shared" si="1615"/>
        <v>0</v>
      </c>
      <c r="CJ678" s="130"/>
      <c r="CK678" s="130">
        <f t="shared" ref="CK678" si="1645">CL678</f>
        <v>0</v>
      </c>
      <c r="CL678" s="130">
        <f>BY678</f>
        <v>0</v>
      </c>
      <c r="CM678" s="130"/>
      <c r="CN678" s="43"/>
      <c r="CO678" s="37"/>
    </row>
    <row r="679" spans="1:12248" s="39" customFormat="1" ht="52.5" hidden="1" customHeight="1" x14ac:dyDescent="0.25">
      <c r="B679" s="499"/>
      <c r="C679" s="129" t="s">
        <v>105</v>
      </c>
      <c r="D679" s="188">
        <f>E679</f>
        <v>0</v>
      </c>
      <c r="E679" s="188"/>
      <c r="F679" s="188"/>
      <c r="G679" s="276"/>
      <c r="H679" s="189"/>
      <c r="I679" s="189"/>
      <c r="J679" s="37"/>
      <c r="K679" s="37"/>
      <c r="L679" s="586" t="e">
        <f t="shared" si="1631"/>
        <v>#DIV/0!</v>
      </c>
      <c r="M679" s="37"/>
      <c r="N679" s="37"/>
      <c r="O679" s="37"/>
      <c r="P679" s="37"/>
      <c r="Q679" s="37"/>
      <c r="R679" s="37"/>
      <c r="S679" s="37"/>
      <c r="T679" s="570" t="e">
        <f t="shared" si="1618"/>
        <v>#DIV/0!</v>
      </c>
      <c r="U679" s="130"/>
      <c r="V679" s="37"/>
      <c r="W679" s="37"/>
      <c r="X679" s="37"/>
      <c r="Y679" s="37"/>
      <c r="Z679" s="37"/>
      <c r="AA679" s="37"/>
      <c r="AB679" s="37"/>
      <c r="AC679" s="37"/>
      <c r="AD679" s="37"/>
      <c r="AE679" s="130"/>
      <c r="AF679" s="575" t="e">
        <f t="shared" si="1622"/>
        <v>#DIV/0!</v>
      </c>
      <c r="AG679" s="37"/>
      <c r="AH679" s="575" t="e">
        <f t="shared" si="1623"/>
        <v>#DIV/0!</v>
      </c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128"/>
      <c r="AV679" s="130">
        <f>AW679</f>
        <v>0</v>
      </c>
      <c r="AW679" s="130"/>
      <c r="AX679" s="130"/>
      <c r="AY679" s="43"/>
      <c r="AZ679" s="37"/>
      <c r="BA679" s="45">
        <f t="shared" si="1626"/>
        <v>0</v>
      </c>
      <c r="BB679" s="37"/>
      <c r="BC679" s="37"/>
      <c r="BD679" s="37"/>
      <c r="BE679" s="130">
        <f t="shared" si="1627"/>
        <v>0</v>
      </c>
      <c r="BF679" s="130">
        <f>E679</f>
        <v>0</v>
      </c>
      <c r="BG679" s="37"/>
      <c r="BH679" s="37"/>
      <c r="BI679" s="130">
        <f>BJ679</f>
        <v>0</v>
      </c>
      <c r="BJ679" s="130"/>
      <c r="BK679" s="130"/>
      <c r="BL679" s="43"/>
      <c r="BM679" s="37"/>
      <c r="BN679" s="130"/>
      <c r="BO679" s="130">
        <f>BP679</f>
        <v>0</v>
      </c>
      <c r="BP679" s="130"/>
      <c r="BQ679" s="130"/>
      <c r="BR679" s="43"/>
      <c r="BS679" s="37"/>
      <c r="BT679" s="43">
        <f t="shared" si="1610"/>
        <v>0</v>
      </c>
      <c r="BU679" s="37">
        <f t="shared" si="1611"/>
        <v>0</v>
      </c>
      <c r="BV679" s="130">
        <f>BW679</f>
        <v>0</v>
      </c>
      <c r="BW679" s="130"/>
      <c r="BX679" s="130"/>
      <c r="BY679" s="43"/>
      <c r="BZ679" s="37"/>
      <c r="CA679" s="130">
        <f t="shared" si="1613"/>
        <v>0</v>
      </c>
      <c r="CB679" s="37"/>
      <c r="CC679" s="37"/>
      <c r="CD679" s="37"/>
      <c r="CE679" s="130">
        <f t="shared" si="1628"/>
        <v>0</v>
      </c>
      <c r="CF679" s="188">
        <f t="shared" si="1638"/>
        <v>0</v>
      </c>
      <c r="CG679" s="188"/>
      <c r="CH679" s="276">
        <f t="shared" si="1614"/>
        <v>0</v>
      </c>
      <c r="CI679" s="189">
        <f t="shared" si="1615"/>
        <v>0</v>
      </c>
      <c r="CJ679" s="130"/>
      <c r="CK679" s="130">
        <f>CL679</f>
        <v>0</v>
      </c>
      <c r="CL679" s="130"/>
      <c r="CM679" s="130"/>
      <c r="CN679" s="43"/>
      <c r="CO679" s="37"/>
    </row>
    <row r="680" spans="1:12248" s="39" customFormat="1" ht="45.75" hidden="1" customHeight="1" x14ac:dyDescent="0.25">
      <c r="B680" s="499"/>
      <c r="C680" s="133" t="s">
        <v>111</v>
      </c>
      <c r="D680" s="188">
        <f t="shared" si="1639"/>
        <v>0</v>
      </c>
      <c r="E680" s="188"/>
      <c r="F680" s="188"/>
      <c r="G680" s="189"/>
      <c r="H680" s="189"/>
      <c r="I680" s="189"/>
      <c r="J680" s="37"/>
      <c r="K680" s="37"/>
      <c r="L680" s="586" t="e">
        <f t="shared" si="1631"/>
        <v>#DIV/0!</v>
      </c>
      <c r="M680" s="37"/>
      <c r="N680" s="37"/>
      <c r="O680" s="37"/>
      <c r="P680" s="37"/>
      <c r="Q680" s="37"/>
      <c r="R680" s="37"/>
      <c r="S680" s="37"/>
      <c r="T680" s="570" t="e">
        <f t="shared" si="1618"/>
        <v>#DIV/0!</v>
      </c>
      <c r="U680" s="130"/>
      <c r="V680" s="37"/>
      <c r="W680" s="37"/>
      <c r="X680" s="37"/>
      <c r="Y680" s="37"/>
      <c r="Z680" s="37"/>
      <c r="AA680" s="37"/>
      <c r="AB680" s="37"/>
      <c r="AC680" s="37"/>
      <c r="AD680" s="37"/>
      <c r="AE680" s="130"/>
      <c r="AF680" s="575" t="e">
        <f t="shared" si="1622"/>
        <v>#DIV/0!</v>
      </c>
      <c r="AG680" s="37"/>
      <c r="AH680" s="575" t="e">
        <f t="shared" si="1623"/>
        <v>#DIV/0!</v>
      </c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130">
        <f t="shared" ref="AU680" si="1646">AV680</f>
        <v>0</v>
      </c>
      <c r="AV680" s="130">
        <f t="shared" ref="AV680" si="1647">AW680</f>
        <v>0</v>
      </c>
      <c r="AW680" s="130"/>
      <c r="AX680" s="130"/>
      <c r="AY680" s="37"/>
      <c r="AZ680" s="37"/>
      <c r="BA680" s="130">
        <f t="shared" ref="BA680" si="1648">BB680+BC680+BD680</f>
        <v>34418.638050000001</v>
      </c>
      <c r="BB680" s="130">
        <f>BF680-E680</f>
        <v>34418.638050000001</v>
      </c>
      <c r="BC680" s="37"/>
      <c r="BD680" s="37"/>
      <c r="BE680" s="130">
        <f t="shared" si="1627"/>
        <v>34418.638050000001</v>
      </c>
      <c r="BF680" s="130">
        <v>34418.638050000001</v>
      </c>
      <c r="BG680" s="37"/>
      <c r="BH680" s="37"/>
      <c r="BI680" s="130">
        <f t="shared" ref="BI680" si="1649">BJ680</f>
        <v>0</v>
      </c>
      <c r="BJ680" s="130"/>
      <c r="BK680" s="130"/>
      <c r="BL680" s="37"/>
      <c r="BM680" s="37"/>
      <c r="BN680" s="130"/>
      <c r="BO680" s="130">
        <f t="shared" ref="BO680" si="1650">BP680</f>
        <v>0</v>
      </c>
      <c r="BP680" s="130"/>
      <c r="BQ680" s="130"/>
      <c r="BR680" s="37"/>
      <c r="BS680" s="37"/>
      <c r="BT680" s="37">
        <f t="shared" si="1610"/>
        <v>0</v>
      </c>
      <c r="BU680" s="37">
        <f t="shared" si="1611"/>
        <v>0</v>
      </c>
      <c r="BV680" s="130">
        <f t="shared" ref="BV680" si="1651">BW680</f>
        <v>0</v>
      </c>
      <c r="BW680" s="130"/>
      <c r="BX680" s="130"/>
      <c r="BY680" s="37"/>
      <c r="BZ680" s="37"/>
      <c r="CA680" s="130">
        <f t="shared" si="1613"/>
        <v>0</v>
      </c>
      <c r="CB680" s="188"/>
      <c r="CC680" s="37"/>
      <c r="CD680" s="37"/>
      <c r="CE680" s="130">
        <f t="shared" si="1628"/>
        <v>35000</v>
      </c>
      <c r="CF680" s="188">
        <v>35000</v>
      </c>
      <c r="CG680" s="188"/>
      <c r="CH680" s="189">
        <f t="shared" si="1614"/>
        <v>0</v>
      </c>
      <c r="CI680" s="189">
        <f t="shared" si="1615"/>
        <v>0</v>
      </c>
      <c r="CJ680" s="130"/>
      <c r="CK680" s="130">
        <f t="shared" ref="CK680" si="1652">CL680</f>
        <v>0</v>
      </c>
      <c r="CL680" s="130"/>
      <c r="CM680" s="130"/>
      <c r="CN680" s="37"/>
      <c r="CO680" s="37"/>
    </row>
    <row r="681" spans="1:12248" s="391" customFormat="1" ht="144.75" hidden="1" customHeight="1" x14ac:dyDescent="0.25">
      <c r="B681" s="499" t="s">
        <v>8</v>
      </c>
      <c r="C681" s="373" t="s">
        <v>342</v>
      </c>
      <c r="D681" s="388">
        <f>H681</f>
        <v>980001.35638999997</v>
      </c>
      <c r="E681" s="188"/>
      <c r="F681" s="388"/>
      <c r="G681" s="388"/>
      <c r="H681" s="388">
        <f>H682</f>
        <v>980001.35638999997</v>
      </c>
      <c r="I681" s="388"/>
      <c r="J681" s="387"/>
      <c r="K681" s="387"/>
      <c r="L681" s="586" t="e">
        <f t="shared" si="1631"/>
        <v>#DIV/0!</v>
      </c>
      <c r="M681" s="387"/>
      <c r="N681" s="387"/>
      <c r="O681" s="387"/>
      <c r="P681" s="387"/>
      <c r="Q681" s="387">
        <f>Q682</f>
        <v>132944.80215</v>
      </c>
      <c r="R681" s="387"/>
      <c r="S681" s="387"/>
      <c r="T681" s="570">
        <f t="shared" si="1618"/>
        <v>0</v>
      </c>
      <c r="U681" s="130"/>
      <c r="V681" s="387"/>
      <c r="W681" s="387"/>
      <c r="X681" s="387"/>
      <c r="Y681" s="387"/>
      <c r="Z681" s="387"/>
      <c r="AA681" s="387"/>
      <c r="AB681" s="387"/>
      <c r="AC681" s="202"/>
      <c r="AD681" s="387"/>
      <c r="AE681" s="130"/>
      <c r="AF681" s="575" t="e">
        <f t="shared" si="1622"/>
        <v>#DIV/0!</v>
      </c>
      <c r="AG681" s="387"/>
      <c r="AH681" s="575" t="e">
        <f t="shared" si="1623"/>
        <v>#DIV/0!</v>
      </c>
      <c r="AI681" s="387"/>
      <c r="AJ681" s="387"/>
      <c r="AK681" s="387"/>
      <c r="AL681" s="202"/>
      <c r="AM681" s="387"/>
      <c r="AN681" s="387"/>
      <c r="AO681" s="387"/>
      <c r="AP681" s="387"/>
      <c r="AQ681" s="387"/>
      <c r="AR681" s="387"/>
      <c r="AS681" s="387"/>
      <c r="AT681" s="387"/>
      <c r="AU681" s="385"/>
      <c r="AV681" s="128">
        <f>AZ681</f>
        <v>980001.35638999997</v>
      </c>
      <c r="AW681" s="130"/>
      <c r="AX681" s="387"/>
      <c r="AY681" s="387"/>
      <c r="AZ681" s="387">
        <f>AZ682</f>
        <v>980001.35638999997</v>
      </c>
      <c r="BA681" s="385"/>
      <c r="BB681" s="385"/>
      <c r="BC681" s="389"/>
      <c r="BD681" s="389"/>
      <c r="BE681" s="385"/>
      <c r="BF681" s="385"/>
      <c r="BG681" s="389"/>
      <c r="BH681" s="389"/>
      <c r="BI681" s="202">
        <f>BM681</f>
        <v>752002.09107999993</v>
      </c>
      <c r="BJ681" s="387"/>
      <c r="BK681" s="387"/>
      <c r="BL681" s="387"/>
      <c r="BM681" s="387">
        <f>BM682</f>
        <v>752002.09107999993</v>
      </c>
      <c r="BN681" s="385"/>
      <c r="BO681" s="202">
        <f>BS681</f>
        <v>752002.09107999993</v>
      </c>
      <c r="BP681" s="202"/>
      <c r="BQ681" s="387"/>
      <c r="BR681" s="387"/>
      <c r="BS681" s="387">
        <f>BS682</f>
        <v>752002.09107999993</v>
      </c>
      <c r="BT681" s="389"/>
      <c r="BU681" s="389"/>
      <c r="BV681" s="202">
        <f>BZ681</f>
        <v>901116.52844000002</v>
      </c>
      <c r="BW681" s="387"/>
      <c r="BX681" s="387"/>
      <c r="BY681" s="387"/>
      <c r="BZ681" s="387">
        <f>BZ682</f>
        <v>901116.52844000002</v>
      </c>
      <c r="CA681" s="385"/>
      <c r="CB681" s="386"/>
      <c r="CC681" s="389"/>
      <c r="CD681" s="389"/>
      <c r="CE681" s="385"/>
      <c r="CF681" s="386"/>
      <c r="CG681" s="386"/>
      <c r="CH681" s="390"/>
      <c r="CI681" s="390"/>
      <c r="CJ681" s="385"/>
      <c r="CK681" s="202">
        <f>CO681</f>
        <v>792116.52844000002</v>
      </c>
      <c r="CL681" s="387"/>
      <c r="CM681" s="387"/>
      <c r="CN681" s="387"/>
      <c r="CO681" s="387">
        <f>CO682</f>
        <v>792116.52844000002</v>
      </c>
    </row>
    <row r="682" spans="1:12248" s="52" customFormat="1" ht="54" hidden="1" customHeight="1" x14ac:dyDescent="0.25">
      <c r="B682" s="499"/>
      <c r="C682" s="111" t="s">
        <v>31</v>
      </c>
      <c r="D682" s="182">
        <f>E682</f>
        <v>0</v>
      </c>
      <c r="E682" s="182">
        <f>E683+E692+E702</f>
        <v>0</v>
      </c>
      <c r="F682" s="182"/>
      <c r="G682" s="182">
        <f>G474+G641+G651</f>
        <v>0</v>
      </c>
      <c r="H682" s="182">
        <f>H683</f>
        <v>980001.35638999997</v>
      </c>
      <c r="I682" s="182"/>
      <c r="J682" s="559"/>
      <c r="K682" s="559"/>
      <c r="L682" s="586" t="e">
        <f t="shared" si="1631"/>
        <v>#DIV/0!</v>
      </c>
      <c r="M682" s="559"/>
      <c r="N682" s="559"/>
      <c r="O682" s="559"/>
      <c r="P682" s="559"/>
      <c r="Q682" s="559">
        <f>Q683</f>
        <v>132944.80215</v>
      </c>
      <c r="R682" s="559"/>
      <c r="S682" s="559"/>
      <c r="T682" s="570" t="e">
        <f t="shared" si="1618"/>
        <v>#DIV/0!</v>
      </c>
      <c r="U682" s="581">
        <f>U683+U692+U702</f>
        <v>0</v>
      </c>
      <c r="V682" s="559"/>
      <c r="W682" s="559"/>
      <c r="X682" s="559"/>
      <c r="Y682" s="559"/>
      <c r="Z682" s="559"/>
      <c r="AA682" s="559"/>
      <c r="AB682" s="559"/>
      <c r="AC682" s="581"/>
      <c r="AD682" s="559"/>
      <c r="AE682" s="581">
        <f>AE683+AE692+AE702</f>
        <v>0</v>
      </c>
      <c r="AF682" s="575" t="e">
        <f t="shared" si="1622"/>
        <v>#DIV/0!</v>
      </c>
      <c r="AG682" s="559"/>
      <c r="AH682" s="575" t="e">
        <f t="shared" si="1623"/>
        <v>#DIV/0!</v>
      </c>
      <c r="AI682" s="559"/>
      <c r="AJ682" s="559"/>
      <c r="AK682" s="559"/>
      <c r="AL682" s="581"/>
      <c r="AM682" s="559"/>
      <c r="AN682" s="559"/>
      <c r="AO682" s="559"/>
      <c r="AP682" s="559"/>
      <c r="AQ682" s="559"/>
      <c r="AR682" s="559"/>
      <c r="AS682" s="559"/>
      <c r="AT682" s="559"/>
      <c r="AU682" s="559">
        <f>AV682+AW682+AX682</f>
        <v>0</v>
      </c>
      <c r="AV682" s="559">
        <f>AW682</f>
        <v>0</v>
      </c>
      <c r="AW682" s="482">
        <f>AW683+AW692+AW702</f>
        <v>0</v>
      </c>
      <c r="AX682" s="482"/>
      <c r="AY682" s="482">
        <f>AY474+AY641+AY651</f>
        <v>0</v>
      </c>
      <c r="AZ682" s="482">
        <f>AZ683</f>
        <v>980001.35638999997</v>
      </c>
      <c r="BA682" s="433">
        <f t="shared" ref="BA682" si="1653">BB682+BC682+BD682</f>
        <v>0</v>
      </c>
      <c r="BB682" s="526">
        <f>BB474+BB641+BB653</f>
        <v>0</v>
      </c>
      <c r="BC682" s="526"/>
      <c r="BD682" s="526"/>
      <c r="BE682" s="526">
        <f t="shared" ref="BE682" si="1654">BF682+BG682</f>
        <v>0</v>
      </c>
      <c r="BF682" s="433">
        <f>BF474+BF641+BF653</f>
        <v>0</v>
      </c>
      <c r="BG682" s="433">
        <f>G682</f>
        <v>0</v>
      </c>
      <c r="BH682" s="433"/>
      <c r="BI682" s="491">
        <f>BJ682</f>
        <v>0</v>
      </c>
      <c r="BJ682" s="482">
        <f>BJ683+BJ692+BJ702</f>
        <v>0</v>
      </c>
      <c r="BK682" s="482"/>
      <c r="BL682" s="482">
        <f>BL474+BL641+BL651</f>
        <v>0</v>
      </c>
      <c r="BM682" s="482">
        <f>BM683</f>
        <v>752002.09107999993</v>
      </c>
      <c r="BN682" s="433"/>
      <c r="BO682" s="491">
        <f>BP682</f>
        <v>0</v>
      </c>
      <c r="BP682" s="482">
        <f>BP683+BP692+BP702</f>
        <v>0</v>
      </c>
      <c r="BQ682" s="482"/>
      <c r="BR682" s="482">
        <f>BR474+BR641+BR651</f>
        <v>0</v>
      </c>
      <c r="BS682" s="482">
        <f>BS683</f>
        <v>752002.09107999993</v>
      </c>
      <c r="BT682" s="433"/>
      <c r="BU682" s="433"/>
      <c r="BV682" s="491">
        <f>BW682</f>
        <v>0</v>
      </c>
      <c r="BW682" s="433">
        <f>BW683+BW692+BW702</f>
        <v>0</v>
      </c>
      <c r="BX682" s="433"/>
      <c r="BY682" s="433">
        <f>BY474+BY641+BY651</f>
        <v>0</v>
      </c>
      <c r="BZ682" s="433">
        <f>BZ683</f>
        <v>901116.52844000002</v>
      </c>
      <c r="CA682" s="345">
        <f t="shared" ref="CA682" si="1655">CB682+CC682+CD682</f>
        <v>0</v>
      </c>
      <c r="CB682" s="345">
        <f>CB474+CB641+CB653</f>
        <v>0</v>
      </c>
      <c r="CC682" s="182"/>
      <c r="CD682" s="182"/>
      <c r="CE682" s="345">
        <f t="shared" ref="CE682" si="1656">CF682+CH682+CI682</f>
        <v>0</v>
      </c>
      <c r="CF682" s="345">
        <f>CF474+CF641+CF653</f>
        <v>0</v>
      </c>
      <c r="CG682" s="526"/>
      <c r="CH682" s="182"/>
      <c r="CI682" s="182"/>
      <c r="CJ682" s="482"/>
      <c r="CK682" s="491">
        <f>CL682</f>
        <v>0</v>
      </c>
      <c r="CL682" s="482">
        <f>CL683+CL692+CL702</f>
        <v>0</v>
      </c>
      <c r="CM682" s="482"/>
      <c r="CN682" s="482">
        <f>CN474+CN641+CN651</f>
        <v>0</v>
      </c>
      <c r="CO682" s="482">
        <f>CO683</f>
        <v>792116.52844000002</v>
      </c>
    </row>
    <row r="683" spans="1:12248" s="645" customFormat="1" ht="127.5" customHeight="1" x14ac:dyDescent="0.3">
      <c r="A683" s="407"/>
      <c r="B683" s="499" t="s">
        <v>10</v>
      </c>
      <c r="C683" s="440" t="s">
        <v>113</v>
      </c>
      <c r="D683" s="412">
        <f>H683</f>
        <v>980001.35638999997</v>
      </c>
      <c r="E683" s="412"/>
      <c r="F683" s="412"/>
      <c r="G683" s="412"/>
      <c r="H683" s="412">
        <f>980001.35639</f>
        <v>980001.35638999997</v>
      </c>
      <c r="I683" s="412">
        <f>Q683</f>
        <v>132944.80215</v>
      </c>
      <c r="J683" s="570">
        <f>I683/D683</f>
        <v>0.1356577736175025</v>
      </c>
      <c r="K683" s="412"/>
      <c r="L683" s="412"/>
      <c r="M683" s="412"/>
      <c r="N683" s="412"/>
      <c r="O683" s="412"/>
      <c r="P683" s="412"/>
      <c r="Q683" s="412">
        <v>132944.80215</v>
      </c>
      <c r="R683" s="570">
        <f>Q683/H683</f>
        <v>0.1356577736175025</v>
      </c>
      <c r="S683" s="412">
        <f>AA683</f>
        <v>81914.997959999993</v>
      </c>
      <c r="T683" s="570">
        <f t="shared" si="1618"/>
        <v>8.3586616922396606E-2</v>
      </c>
      <c r="U683" s="413"/>
      <c r="V683" s="412"/>
      <c r="W683" s="412"/>
      <c r="X683" s="412"/>
      <c r="Y683" s="412"/>
      <c r="Z683" s="412"/>
      <c r="AA683" s="412">
        <f>81914.99796</f>
        <v>81914.997959999993</v>
      </c>
      <c r="AB683" s="570">
        <f>AA683/D683</f>
        <v>8.3586616922396606E-2</v>
      </c>
      <c r="AC683" s="412">
        <f>AK683</f>
        <v>980001.35638999997</v>
      </c>
      <c r="AD683" s="570">
        <f>AC683/D683</f>
        <v>1</v>
      </c>
      <c r="AE683" s="413"/>
      <c r="AF683" s="413"/>
      <c r="AG683" s="412"/>
      <c r="AH683" s="570"/>
      <c r="AI683" s="412"/>
      <c r="AJ683" s="412"/>
      <c r="AK683" s="412">
        <f>H683</f>
        <v>980001.35638999997</v>
      </c>
      <c r="AL683" s="570">
        <f>AK683/D683</f>
        <v>1</v>
      </c>
      <c r="AM683" s="412"/>
      <c r="AN683" s="412"/>
      <c r="AO683" s="412"/>
      <c r="AP683" s="412"/>
      <c r="AQ683" s="412"/>
      <c r="AR683" s="412"/>
      <c r="AS683" s="412"/>
      <c r="AT683" s="412"/>
      <c r="AU683" s="413">
        <f>AZ683-H683</f>
        <v>0</v>
      </c>
      <c r="AV683" s="413">
        <f>AZ683</f>
        <v>980001.35638999997</v>
      </c>
      <c r="AW683" s="413"/>
      <c r="AX683" s="413"/>
      <c r="AY683" s="413"/>
      <c r="AZ683" s="413">
        <f>980001.35639</f>
        <v>980001.35638999997</v>
      </c>
      <c r="BA683" s="413">
        <f t="shared" si="1626"/>
        <v>-349333.69045999995</v>
      </c>
      <c r="BB683" s="413"/>
      <c r="BC683" s="413"/>
      <c r="BD683" s="413">
        <f>BH683-H683</f>
        <v>-349333.69045999995</v>
      </c>
      <c r="BE683" s="413">
        <f t="shared" si="1627"/>
        <v>630667.66593000002</v>
      </c>
      <c r="BF683" s="413">
        <f>E683</f>
        <v>0</v>
      </c>
      <c r="BG683" s="413"/>
      <c r="BH683" s="413">
        <v>630667.66593000002</v>
      </c>
      <c r="BI683" s="413">
        <f>BM683</f>
        <v>752002.09107999993</v>
      </c>
      <c r="BJ683" s="413"/>
      <c r="BK683" s="413"/>
      <c r="BL683" s="413"/>
      <c r="BM683" s="413">
        <f>594138.51052+264863.58056-BM689</f>
        <v>752002.09107999993</v>
      </c>
      <c r="BN683" s="413">
        <f>BO683-BM683</f>
        <v>0</v>
      </c>
      <c r="BO683" s="413">
        <f>BS683</f>
        <v>752002.09107999993</v>
      </c>
      <c r="BP683" s="413"/>
      <c r="BQ683" s="413"/>
      <c r="BR683" s="413"/>
      <c r="BS683" s="413">
        <f>594138.51052+264863.58056-BS689</f>
        <v>752002.09107999993</v>
      </c>
      <c r="BT683" s="413">
        <f t="shared" si="1610"/>
        <v>0</v>
      </c>
      <c r="BU683" s="413">
        <v>594138.51052000001</v>
      </c>
      <c r="BV683" s="413">
        <f>BZ683</f>
        <v>901116.52844000002</v>
      </c>
      <c r="BW683" s="413"/>
      <c r="BX683" s="413"/>
      <c r="BY683" s="413"/>
      <c r="BZ683" s="413">
        <f>594138.51052+415861.48948-10000-98883.47156</f>
        <v>901116.52844000002</v>
      </c>
      <c r="CA683" s="413">
        <f t="shared" si="1613"/>
        <v>-109000</v>
      </c>
      <c r="CB683" s="413"/>
      <c r="CC683" s="413"/>
      <c r="CD683" s="413">
        <f>CI683-BZ683</f>
        <v>-109000</v>
      </c>
      <c r="CE683" s="413">
        <f t="shared" si="1628"/>
        <v>792116.52844000002</v>
      </c>
      <c r="CF683" s="413">
        <f t="shared" ref="CF683:CF692" si="1657">BW683</f>
        <v>0</v>
      </c>
      <c r="CG683" s="413"/>
      <c r="CH683" s="413">
        <f t="shared" si="1614"/>
        <v>0</v>
      </c>
      <c r="CI683" s="413">
        <f>594138.51052+415861.48948-10000-98883.47156-CI689</f>
        <v>792116.52844000002</v>
      </c>
      <c r="CJ683" s="413">
        <v>0</v>
      </c>
      <c r="CK683" s="413">
        <f>CO683</f>
        <v>792116.52844000002</v>
      </c>
      <c r="CL683" s="413"/>
      <c r="CM683" s="413"/>
      <c r="CN683" s="413"/>
      <c r="CO683" s="413">
        <f>594138.51052+415861.48948-10000-98883.47156-CO689</f>
        <v>792116.52844000002</v>
      </c>
      <c r="CP683" s="413"/>
      <c r="CQ683" s="413"/>
      <c r="CR683" s="413"/>
      <c r="CS683" s="413"/>
      <c r="CT683" s="413"/>
      <c r="CU683" s="413"/>
      <c r="CV683" s="413"/>
      <c r="CW683" s="413"/>
      <c r="CX683" s="413"/>
      <c r="CY683" s="413"/>
      <c r="CZ683" s="413"/>
      <c r="DA683" s="413"/>
      <c r="DB683" s="413"/>
      <c r="DC683" s="414"/>
      <c r="DD683" s="414"/>
      <c r="DE683" s="414"/>
      <c r="DF683" s="414"/>
      <c r="DG683" s="412"/>
      <c r="DH683" s="412"/>
      <c r="DI683" s="412"/>
      <c r="DJ683" s="412"/>
      <c r="DK683" s="412"/>
      <c r="DL683" s="412"/>
      <c r="DM683" s="412"/>
      <c r="DN683" s="412"/>
      <c r="DO683" s="412"/>
      <c r="DP683" s="412"/>
      <c r="DQ683" s="412"/>
      <c r="DR683" s="412"/>
      <c r="DS683" s="412"/>
      <c r="DT683" s="412"/>
      <c r="DU683" s="412"/>
      <c r="DV683" s="412"/>
      <c r="DW683" s="412"/>
      <c r="DX683" s="412"/>
      <c r="DY683" s="412"/>
      <c r="DZ683" s="413"/>
      <c r="EA683" s="413"/>
      <c r="EB683" s="413"/>
      <c r="EC683" s="413"/>
      <c r="ED683" s="413"/>
      <c r="EE683" s="413"/>
      <c r="EF683" s="413"/>
      <c r="EG683" s="413"/>
      <c r="EH683" s="413"/>
      <c r="EI683" s="413"/>
      <c r="EJ683" s="413"/>
      <c r="EK683" s="413"/>
      <c r="EL683" s="413"/>
      <c r="EM683" s="413"/>
      <c r="EN683" s="413"/>
      <c r="EO683" s="413"/>
      <c r="EP683" s="413"/>
      <c r="EQ683" s="413"/>
      <c r="ER683" s="413"/>
      <c r="ES683" s="413"/>
      <c r="ET683" s="413"/>
      <c r="EU683" s="413"/>
      <c r="EV683" s="413"/>
      <c r="EW683" s="413"/>
      <c r="EX683" s="414"/>
      <c r="EY683" s="414"/>
      <c r="EZ683" s="414"/>
      <c r="FA683" s="414"/>
      <c r="FB683" s="414"/>
      <c r="FC683" s="413"/>
      <c r="FD683" s="413"/>
      <c r="FE683" s="414"/>
      <c r="FF683" s="414"/>
      <c r="FG683" s="413"/>
      <c r="FH683" s="413"/>
      <c r="FI683" s="414"/>
      <c r="FJ683" s="414"/>
      <c r="FK683" s="413"/>
      <c r="FL683" s="413"/>
      <c r="FM683" s="413"/>
      <c r="FN683" s="413"/>
      <c r="FO683" s="413"/>
      <c r="FP683" s="413"/>
      <c r="FQ683" s="413"/>
      <c r="FR683" s="414"/>
      <c r="FS683" s="414"/>
      <c r="FT683" s="413"/>
      <c r="FU683" s="413"/>
      <c r="FV683" s="414"/>
      <c r="FW683" s="414"/>
      <c r="FX683" s="413"/>
      <c r="FY683" s="413"/>
      <c r="FZ683" s="413"/>
      <c r="GA683" s="413"/>
      <c r="GB683" s="413"/>
      <c r="GC683" s="407"/>
      <c r="GD683" s="439"/>
      <c r="GE683" s="413"/>
      <c r="GF683" s="413"/>
      <c r="GG683" s="413"/>
      <c r="GH683" s="413"/>
      <c r="GI683" s="413"/>
      <c r="GJ683" s="413"/>
      <c r="GK683" s="413"/>
      <c r="GL683" s="412"/>
      <c r="GM683" s="412"/>
      <c r="GN683" s="412"/>
      <c r="GO683" s="412"/>
      <c r="GP683" s="412"/>
      <c r="GQ683" s="412"/>
      <c r="GR683" s="412"/>
      <c r="GS683" s="412"/>
      <c r="GT683" s="412"/>
      <c r="GU683" s="412"/>
      <c r="GV683" s="412"/>
      <c r="GW683" s="412"/>
      <c r="GX683" s="412"/>
      <c r="GY683" s="412"/>
      <c r="GZ683" s="412"/>
      <c r="HA683" s="412"/>
      <c r="HB683" s="412"/>
      <c r="HC683" s="412"/>
      <c r="HD683" s="412"/>
      <c r="HE683" s="412"/>
      <c r="HF683" s="412"/>
      <c r="HG683" s="412"/>
      <c r="HH683" s="412"/>
      <c r="HI683" s="412"/>
      <c r="HJ683" s="412"/>
      <c r="HK683" s="412"/>
      <c r="HL683" s="412"/>
      <c r="HM683" s="412"/>
      <c r="HN683" s="412"/>
      <c r="HO683" s="412"/>
      <c r="HP683" s="412"/>
      <c r="HQ683" s="412"/>
      <c r="HR683" s="412"/>
      <c r="HS683" s="412"/>
      <c r="HT683" s="412"/>
      <c r="HU683" s="412"/>
      <c r="HV683" s="412"/>
      <c r="HW683" s="412"/>
      <c r="HX683" s="412"/>
      <c r="HY683" s="412"/>
      <c r="HZ683" s="412"/>
      <c r="IA683" s="412"/>
      <c r="IB683" s="412"/>
      <c r="IC683" s="412"/>
      <c r="ID683" s="413"/>
      <c r="IE683" s="413"/>
      <c r="IF683" s="413"/>
      <c r="IG683" s="413"/>
      <c r="IH683" s="413"/>
      <c r="II683" s="413"/>
      <c r="IJ683" s="413"/>
      <c r="IK683" s="413"/>
      <c r="IL683" s="413"/>
      <c r="IM683" s="413"/>
      <c r="IN683" s="413"/>
      <c r="IO683" s="413"/>
      <c r="IP683" s="413"/>
      <c r="IQ683" s="413"/>
      <c r="IR683" s="413"/>
      <c r="IS683" s="413"/>
      <c r="IT683" s="413"/>
      <c r="IU683" s="413"/>
      <c r="IV683" s="413"/>
      <c r="IW683" s="413"/>
      <c r="IX683" s="413"/>
      <c r="IY683" s="413"/>
      <c r="IZ683" s="413"/>
      <c r="JA683" s="413"/>
      <c r="JB683" s="414"/>
      <c r="JC683" s="414"/>
      <c r="JD683" s="414"/>
      <c r="JE683" s="414"/>
      <c r="JF683" s="414"/>
      <c r="JG683" s="413"/>
      <c r="JH683" s="413"/>
      <c r="JI683" s="414"/>
      <c r="JJ683" s="414"/>
      <c r="JK683" s="413"/>
      <c r="JL683" s="413"/>
      <c r="JM683" s="414"/>
      <c r="JN683" s="414"/>
      <c r="JO683" s="413"/>
      <c r="JP683" s="413"/>
      <c r="JQ683" s="413"/>
      <c r="JR683" s="413"/>
      <c r="JS683" s="413"/>
      <c r="JT683" s="413"/>
      <c r="JU683" s="413"/>
      <c r="JV683" s="414"/>
      <c r="JW683" s="414"/>
      <c r="JX683" s="413"/>
      <c r="JY683" s="413"/>
      <c r="JZ683" s="414"/>
      <c r="KA683" s="414"/>
      <c r="KB683" s="413"/>
      <c r="KC683" s="413"/>
      <c r="KD683" s="413"/>
      <c r="KE683" s="413"/>
      <c r="KF683" s="413"/>
      <c r="KG683" s="407"/>
      <c r="KH683" s="439"/>
      <c r="KI683" s="413"/>
      <c r="KJ683" s="413"/>
      <c r="KK683" s="413"/>
      <c r="KL683" s="413"/>
      <c r="KM683" s="413"/>
      <c r="KN683" s="413"/>
      <c r="KO683" s="413"/>
      <c r="KP683" s="412"/>
      <c r="KQ683" s="412"/>
      <c r="KR683" s="412"/>
      <c r="KS683" s="412"/>
      <c r="KT683" s="412"/>
      <c r="KU683" s="412"/>
      <c r="KV683" s="412"/>
      <c r="KW683" s="412"/>
      <c r="KX683" s="412"/>
      <c r="KY683" s="412"/>
      <c r="KZ683" s="412"/>
      <c r="LA683" s="412"/>
      <c r="LB683" s="412"/>
      <c r="LC683" s="412"/>
      <c r="LD683" s="412"/>
      <c r="LE683" s="412"/>
      <c r="LF683" s="412"/>
      <c r="LG683" s="412"/>
      <c r="LH683" s="412"/>
      <c r="LI683" s="412"/>
      <c r="LJ683" s="412"/>
      <c r="LK683" s="412"/>
      <c r="LL683" s="412"/>
      <c r="LM683" s="412"/>
      <c r="LN683" s="412"/>
      <c r="LO683" s="412"/>
      <c r="LP683" s="412"/>
      <c r="LQ683" s="412"/>
      <c r="LR683" s="412"/>
      <c r="LS683" s="412"/>
      <c r="LT683" s="412"/>
      <c r="LU683" s="412"/>
      <c r="LV683" s="412"/>
      <c r="LW683" s="412"/>
      <c r="LX683" s="412"/>
      <c r="LY683" s="412"/>
      <c r="LZ683" s="412"/>
      <c r="MA683" s="412"/>
      <c r="MB683" s="412"/>
      <c r="MC683" s="412"/>
      <c r="MD683" s="412"/>
      <c r="ME683" s="412"/>
      <c r="MF683" s="412"/>
      <c r="MG683" s="412"/>
      <c r="MH683" s="413"/>
      <c r="MI683" s="413"/>
      <c r="MJ683" s="413"/>
      <c r="MK683" s="413"/>
      <c r="ML683" s="413"/>
      <c r="MM683" s="413"/>
      <c r="MN683" s="413"/>
      <c r="MO683" s="413"/>
      <c r="MP683" s="413"/>
      <c r="MQ683" s="413"/>
      <c r="MR683" s="413"/>
      <c r="MS683" s="413"/>
      <c r="MT683" s="413"/>
      <c r="MU683" s="413"/>
      <c r="MV683" s="413"/>
      <c r="MW683" s="413"/>
      <c r="MX683" s="413"/>
      <c r="MY683" s="413"/>
      <c r="MZ683" s="413"/>
      <c r="NA683" s="413"/>
      <c r="NB683" s="413"/>
      <c r="NC683" s="413"/>
      <c r="ND683" s="413"/>
      <c r="NE683" s="413"/>
      <c r="NF683" s="414"/>
      <c r="NG683" s="414"/>
      <c r="NH683" s="414"/>
      <c r="NI683" s="414"/>
      <c r="NJ683" s="414"/>
      <c r="NK683" s="413"/>
      <c r="NL683" s="413"/>
      <c r="NM683" s="414"/>
      <c r="NN683" s="414"/>
      <c r="NO683" s="413"/>
      <c r="NP683" s="413"/>
      <c r="NQ683" s="414"/>
      <c r="NR683" s="414"/>
      <c r="NS683" s="413"/>
      <c r="NT683" s="413"/>
      <c r="NU683" s="413"/>
      <c r="NV683" s="413"/>
      <c r="NW683" s="413"/>
      <c r="NX683" s="413"/>
      <c r="NY683" s="413"/>
      <c r="NZ683" s="414"/>
      <c r="OA683" s="414"/>
      <c r="OB683" s="413"/>
      <c r="OC683" s="413"/>
      <c r="OD683" s="414"/>
      <c r="OE683" s="414"/>
      <c r="OF683" s="413"/>
      <c r="OG683" s="413"/>
      <c r="OH683" s="413"/>
      <c r="OI683" s="413"/>
      <c r="OJ683" s="413"/>
      <c r="OK683" s="407"/>
      <c r="OL683" s="439"/>
      <c r="OM683" s="413"/>
      <c r="ON683" s="413"/>
      <c r="OO683" s="413"/>
      <c r="OP683" s="413"/>
      <c r="OQ683" s="413"/>
      <c r="OR683" s="413"/>
      <c r="OS683" s="413"/>
      <c r="OT683" s="412"/>
      <c r="OU683" s="412"/>
      <c r="OV683" s="412"/>
      <c r="OW683" s="412"/>
      <c r="OX683" s="412"/>
      <c r="OY683" s="412"/>
      <c r="OZ683" s="412"/>
      <c r="PA683" s="412"/>
      <c r="PB683" s="412"/>
      <c r="PC683" s="412"/>
      <c r="PD683" s="412"/>
      <c r="PE683" s="412"/>
      <c r="PF683" s="412"/>
      <c r="PG683" s="412"/>
      <c r="PH683" s="412"/>
      <c r="PI683" s="412"/>
      <c r="PJ683" s="412"/>
      <c r="PK683" s="412"/>
      <c r="PL683" s="412"/>
      <c r="PM683" s="412"/>
      <c r="PN683" s="412"/>
      <c r="PO683" s="412"/>
      <c r="PP683" s="412"/>
      <c r="PQ683" s="412"/>
      <c r="PR683" s="412"/>
      <c r="PS683" s="412"/>
      <c r="PT683" s="412"/>
      <c r="PU683" s="412"/>
      <c r="PV683" s="412"/>
      <c r="PW683" s="412"/>
      <c r="PX683" s="412"/>
      <c r="PY683" s="412"/>
      <c r="PZ683" s="412"/>
      <c r="QA683" s="412"/>
      <c r="QB683" s="412"/>
      <c r="QC683" s="412"/>
      <c r="QD683" s="412"/>
      <c r="QE683" s="412"/>
      <c r="QF683" s="412"/>
      <c r="QG683" s="412"/>
      <c r="QH683" s="412"/>
      <c r="QI683" s="412"/>
      <c r="QJ683" s="412"/>
      <c r="QK683" s="412"/>
      <c r="QL683" s="413"/>
      <c r="QM683" s="413"/>
      <c r="QN683" s="413"/>
      <c r="QO683" s="413"/>
      <c r="QP683" s="413"/>
      <c r="QQ683" s="413"/>
      <c r="QR683" s="413"/>
      <c r="QS683" s="413"/>
      <c r="QT683" s="413"/>
      <c r="QU683" s="413"/>
      <c r="QV683" s="413"/>
      <c r="QW683" s="413"/>
      <c r="QX683" s="413"/>
      <c r="QY683" s="413"/>
      <c r="QZ683" s="413"/>
      <c r="RA683" s="413"/>
      <c r="RB683" s="413"/>
      <c r="RC683" s="413"/>
      <c r="RD683" s="413"/>
      <c r="RE683" s="413"/>
      <c r="RF683" s="413"/>
      <c r="RG683" s="413"/>
      <c r="RH683" s="413"/>
      <c r="RI683" s="413"/>
      <c r="RJ683" s="414"/>
      <c r="RK683" s="414"/>
      <c r="RL683" s="414"/>
      <c r="RM683" s="414"/>
      <c r="RN683" s="414"/>
      <c r="RO683" s="413"/>
      <c r="RP683" s="413"/>
      <c r="RQ683" s="414"/>
      <c r="RR683" s="414"/>
      <c r="RS683" s="413"/>
      <c r="RT683" s="413"/>
      <c r="RU683" s="414"/>
      <c r="RV683" s="414"/>
      <c r="RW683" s="413"/>
      <c r="RX683" s="413"/>
      <c r="RY683" s="413"/>
      <c r="RZ683" s="413"/>
      <c r="SA683" s="413"/>
      <c r="SB683" s="413"/>
      <c r="SC683" s="413"/>
      <c r="SD683" s="414"/>
      <c r="SE683" s="414"/>
      <c r="SF683" s="413"/>
      <c r="SG683" s="413"/>
      <c r="SH683" s="414"/>
      <c r="SI683" s="414"/>
      <c r="SJ683" s="413"/>
      <c r="SK683" s="413"/>
      <c r="SL683" s="413"/>
      <c r="SM683" s="413"/>
      <c r="SN683" s="413"/>
      <c r="SO683" s="407"/>
      <c r="SP683" s="439"/>
      <c r="SQ683" s="413"/>
      <c r="SR683" s="413"/>
      <c r="SS683" s="413"/>
      <c r="ST683" s="413"/>
      <c r="SU683" s="413"/>
      <c r="SV683" s="413"/>
      <c r="SW683" s="413"/>
      <c r="SX683" s="412"/>
      <c r="SY683" s="412"/>
      <c r="SZ683" s="412"/>
      <c r="TA683" s="412"/>
      <c r="TB683" s="412"/>
      <c r="TC683" s="412"/>
      <c r="TD683" s="412"/>
      <c r="TE683" s="412"/>
      <c r="TF683" s="412"/>
      <c r="TG683" s="412"/>
      <c r="TH683" s="412"/>
      <c r="TI683" s="412"/>
      <c r="TJ683" s="412"/>
      <c r="TK683" s="412"/>
      <c r="TL683" s="412"/>
      <c r="TM683" s="412"/>
      <c r="TN683" s="412"/>
      <c r="TO683" s="412"/>
      <c r="TP683" s="412"/>
      <c r="TQ683" s="412"/>
      <c r="TR683" s="412"/>
      <c r="TS683" s="412"/>
      <c r="TT683" s="412"/>
      <c r="TU683" s="412"/>
      <c r="TV683" s="412"/>
      <c r="TW683" s="412"/>
      <c r="TX683" s="412"/>
      <c r="TY683" s="412"/>
      <c r="TZ683" s="412"/>
      <c r="UA683" s="412"/>
      <c r="UB683" s="412"/>
      <c r="UC683" s="412"/>
      <c r="UD683" s="412"/>
      <c r="UE683" s="412"/>
      <c r="UF683" s="412"/>
      <c r="UG683" s="412"/>
      <c r="UH683" s="412"/>
      <c r="UI683" s="412"/>
      <c r="UJ683" s="412"/>
      <c r="UK683" s="412"/>
      <c r="UL683" s="412"/>
      <c r="UM683" s="412"/>
      <c r="UN683" s="412"/>
      <c r="UO683" s="412"/>
      <c r="UP683" s="413"/>
      <c r="UQ683" s="413"/>
      <c r="UR683" s="413"/>
      <c r="US683" s="413"/>
      <c r="UT683" s="413"/>
      <c r="UU683" s="413"/>
      <c r="UV683" s="413"/>
      <c r="UW683" s="413"/>
      <c r="UX683" s="413"/>
      <c r="UY683" s="413"/>
      <c r="UZ683" s="413"/>
      <c r="VA683" s="413"/>
      <c r="VB683" s="413"/>
      <c r="VC683" s="413"/>
      <c r="VD683" s="413"/>
      <c r="VE683" s="413"/>
      <c r="VF683" s="413"/>
      <c r="VG683" s="413"/>
      <c r="VH683" s="413"/>
      <c r="VI683" s="413"/>
      <c r="VJ683" s="413"/>
      <c r="VK683" s="413"/>
      <c r="VL683" s="413"/>
      <c r="VM683" s="413"/>
      <c r="VN683" s="414"/>
      <c r="VO683" s="414"/>
      <c r="VP683" s="414"/>
      <c r="VQ683" s="414"/>
      <c r="VR683" s="414"/>
      <c r="VS683" s="413"/>
      <c r="VT683" s="413"/>
      <c r="VU683" s="414"/>
      <c r="VV683" s="414"/>
      <c r="VW683" s="413"/>
      <c r="VX683" s="413"/>
      <c r="VY683" s="414"/>
      <c r="VZ683" s="414"/>
      <c r="WA683" s="413"/>
      <c r="WB683" s="413"/>
      <c r="WC683" s="413"/>
      <c r="WD683" s="413"/>
      <c r="WE683" s="413"/>
      <c r="WF683" s="413"/>
      <c r="WG683" s="413"/>
      <c r="WH683" s="414"/>
      <c r="WI683" s="414"/>
      <c r="WJ683" s="413"/>
      <c r="WK683" s="413"/>
      <c r="WL683" s="414"/>
      <c r="WM683" s="414"/>
      <c r="WN683" s="413"/>
      <c r="WO683" s="413"/>
      <c r="WP683" s="413"/>
      <c r="WQ683" s="413"/>
      <c r="WR683" s="413"/>
      <c r="WS683" s="407"/>
      <c r="WT683" s="439"/>
      <c r="WU683" s="413"/>
      <c r="WV683" s="413"/>
      <c r="WW683" s="413"/>
      <c r="WX683" s="413"/>
      <c r="WY683" s="413"/>
      <c r="WZ683" s="413"/>
      <c r="XA683" s="413"/>
      <c r="XB683" s="412"/>
      <c r="XC683" s="412"/>
      <c r="XD683" s="412"/>
      <c r="XE683" s="412"/>
      <c r="XF683" s="412"/>
      <c r="XG683" s="412"/>
      <c r="XH683" s="412"/>
      <c r="XI683" s="412"/>
      <c r="XJ683" s="412"/>
      <c r="XK683" s="412"/>
      <c r="XL683" s="412"/>
      <c r="XM683" s="412"/>
      <c r="XN683" s="412"/>
      <c r="XO683" s="412"/>
      <c r="XP683" s="412"/>
      <c r="XQ683" s="412"/>
      <c r="XR683" s="412"/>
      <c r="XS683" s="412"/>
      <c r="XT683" s="412"/>
      <c r="XU683" s="412"/>
      <c r="XV683" s="412"/>
      <c r="XW683" s="412"/>
      <c r="XX683" s="412"/>
      <c r="XY683" s="412"/>
      <c r="XZ683" s="412"/>
      <c r="YA683" s="412"/>
      <c r="YB683" s="412"/>
      <c r="YC683" s="412"/>
      <c r="YD683" s="412"/>
      <c r="YE683" s="412"/>
      <c r="YF683" s="412"/>
      <c r="YG683" s="412"/>
      <c r="YH683" s="412"/>
      <c r="YI683" s="412"/>
      <c r="YJ683" s="412"/>
      <c r="YK683" s="412"/>
      <c r="YL683" s="412"/>
      <c r="YM683" s="412"/>
      <c r="YN683" s="412"/>
      <c r="YO683" s="412"/>
      <c r="YP683" s="412"/>
      <c r="YQ683" s="412"/>
      <c r="YR683" s="412"/>
      <c r="YS683" s="412"/>
      <c r="YT683" s="413"/>
      <c r="YU683" s="413"/>
      <c r="YV683" s="413"/>
      <c r="YW683" s="413"/>
      <c r="YX683" s="413"/>
      <c r="YY683" s="413"/>
      <c r="YZ683" s="413"/>
      <c r="ZA683" s="413"/>
      <c r="ZB683" s="413"/>
      <c r="ZC683" s="413"/>
      <c r="ZD683" s="413"/>
      <c r="ZE683" s="413"/>
      <c r="ZF683" s="413"/>
      <c r="ZG683" s="413"/>
      <c r="ZH683" s="413"/>
      <c r="ZI683" s="413"/>
      <c r="ZJ683" s="413"/>
      <c r="ZK683" s="413"/>
      <c r="ZL683" s="413"/>
      <c r="ZM683" s="413"/>
      <c r="ZN683" s="413"/>
      <c r="ZO683" s="413"/>
      <c r="ZP683" s="413"/>
      <c r="ZQ683" s="413"/>
      <c r="ZR683" s="414"/>
      <c r="ZS683" s="414"/>
      <c r="ZT683" s="414"/>
      <c r="ZU683" s="414"/>
      <c r="ZV683" s="414"/>
      <c r="ZW683" s="413"/>
      <c r="ZX683" s="413"/>
      <c r="ZY683" s="414"/>
      <c r="ZZ683" s="414"/>
      <c r="AAA683" s="413"/>
      <c r="AAB683" s="413"/>
      <c r="AAC683" s="414"/>
      <c r="AAD683" s="414"/>
      <c r="AAE683" s="413"/>
      <c r="AAF683" s="413"/>
      <c r="AAG683" s="413"/>
      <c r="AAH683" s="413"/>
      <c r="AAI683" s="413"/>
      <c r="AAJ683" s="413"/>
      <c r="AAK683" s="413"/>
      <c r="AAL683" s="414"/>
      <c r="AAM683" s="414"/>
      <c r="AAN683" s="413"/>
      <c r="AAO683" s="413"/>
      <c r="AAP683" s="414"/>
      <c r="AAQ683" s="414"/>
      <c r="AAR683" s="413"/>
      <c r="AAS683" s="413"/>
      <c r="AAT683" s="413"/>
      <c r="AAU683" s="413"/>
      <c r="AAV683" s="413"/>
      <c r="AAW683" s="407"/>
      <c r="AAX683" s="439"/>
      <c r="AAY683" s="413"/>
      <c r="AAZ683" s="413"/>
      <c r="ABA683" s="413"/>
      <c r="ABB683" s="413"/>
      <c r="ABC683" s="413"/>
      <c r="ABD683" s="413"/>
      <c r="ABE683" s="413"/>
      <c r="ABF683" s="412"/>
      <c r="ABG683" s="412"/>
      <c r="ABH683" s="412"/>
      <c r="ABI683" s="412"/>
      <c r="ABJ683" s="412"/>
      <c r="ABK683" s="412"/>
      <c r="ABL683" s="412"/>
      <c r="ABM683" s="412"/>
      <c r="ABN683" s="412"/>
      <c r="ABO683" s="412"/>
      <c r="ABP683" s="412"/>
      <c r="ABQ683" s="412"/>
      <c r="ABR683" s="412"/>
      <c r="ABS683" s="412"/>
      <c r="ABT683" s="412"/>
      <c r="ABU683" s="412"/>
      <c r="ABV683" s="412"/>
      <c r="ABW683" s="412"/>
      <c r="ABX683" s="412"/>
      <c r="ABY683" s="412"/>
      <c r="ABZ683" s="412"/>
      <c r="ACA683" s="412"/>
      <c r="ACB683" s="412"/>
      <c r="ACC683" s="412"/>
      <c r="ACD683" s="412"/>
      <c r="ACE683" s="412"/>
      <c r="ACF683" s="412"/>
      <c r="ACG683" s="412"/>
      <c r="ACH683" s="412"/>
      <c r="ACI683" s="412"/>
      <c r="ACJ683" s="412"/>
      <c r="ACK683" s="412"/>
      <c r="ACL683" s="412"/>
      <c r="ACM683" s="412"/>
      <c r="ACN683" s="412"/>
      <c r="ACO683" s="412"/>
      <c r="ACP683" s="412"/>
      <c r="ACQ683" s="412"/>
      <c r="ACR683" s="412"/>
      <c r="ACS683" s="412"/>
      <c r="ACT683" s="412"/>
      <c r="ACU683" s="412"/>
      <c r="ACV683" s="412"/>
      <c r="ACW683" s="412"/>
      <c r="ACX683" s="413"/>
      <c r="ACY683" s="413"/>
      <c r="ACZ683" s="413"/>
      <c r="ADA683" s="413"/>
      <c r="ADB683" s="413"/>
      <c r="ADC683" s="413"/>
      <c r="ADD683" s="413"/>
      <c r="ADE683" s="413"/>
      <c r="ADF683" s="413"/>
      <c r="ADG683" s="413"/>
      <c r="ADH683" s="413"/>
      <c r="ADI683" s="413"/>
      <c r="ADJ683" s="413"/>
      <c r="ADK683" s="413"/>
      <c r="ADL683" s="413"/>
      <c r="ADM683" s="413"/>
      <c r="ADN683" s="413"/>
      <c r="ADO683" s="413"/>
      <c r="ADP683" s="413"/>
      <c r="ADQ683" s="413"/>
      <c r="ADR683" s="413"/>
      <c r="ADS683" s="413"/>
      <c r="ADT683" s="413"/>
      <c r="ADU683" s="413"/>
      <c r="ADV683" s="414"/>
      <c r="ADW683" s="414"/>
      <c r="ADX683" s="414"/>
      <c r="ADY683" s="414"/>
      <c r="ADZ683" s="414"/>
      <c r="AEA683" s="413"/>
      <c r="AEB683" s="413"/>
      <c r="AEC683" s="414"/>
      <c r="AED683" s="414"/>
      <c r="AEE683" s="413"/>
      <c r="AEF683" s="413"/>
      <c r="AEG683" s="414"/>
      <c r="AEH683" s="414"/>
      <c r="AEI683" s="413"/>
      <c r="AEJ683" s="413"/>
      <c r="AEK683" s="413"/>
      <c r="AEL683" s="413"/>
      <c r="AEM683" s="413"/>
      <c r="AEN683" s="413"/>
      <c r="AEO683" s="413"/>
      <c r="AEP683" s="414"/>
      <c r="AEQ683" s="414"/>
      <c r="AER683" s="413"/>
      <c r="AES683" s="413"/>
      <c r="AET683" s="414"/>
      <c r="AEU683" s="414"/>
      <c r="AEV683" s="413"/>
      <c r="AEW683" s="413"/>
      <c r="AEX683" s="413"/>
      <c r="AEY683" s="413"/>
      <c r="AEZ683" s="413"/>
      <c r="AFA683" s="407"/>
      <c r="AFB683" s="439"/>
      <c r="AFC683" s="413"/>
      <c r="AFD683" s="413"/>
      <c r="AFE683" s="413"/>
      <c r="AFF683" s="413"/>
      <c r="AFG683" s="413"/>
      <c r="AFH683" s="413"/>
      <c r="AFI683" s="413"/>
      <c r="AFJ683" s="412"/>
      <c r="AFK683" s="412"/>
      <c r="AFL683" s="412"/>
      <c r="AFM683" s="412"/>
      <c r="AFN683" s="412"/>
      <c r="AFO683" s="412"/>
      <c r="AFP683" s="412"/>
      <c r="AFQ683" s="412"/>
      <c r="AFR683" s="412"/>
      <c r="AFS683" s="412"/>
      <c r="AFT683" s="412"/>
      <c r="AFU683" s="412"/>
      <c r="AFV683" s="412"/>
      <c r="AFW683" s="412"/>
      <c r="AFX683" s="412"/>
      <c r="AFY683" s="412"/>
      <c r="AFZ683" s="412"/>
      <c r="AGA683" s="412"/>
      <c r="AGB683" s="412"/>
      <c r="AGC683" s="412"/>
      <c r="AGD683" s="412"/>
      <c r="AGE683" s="412"/>
      <c r="AGF683" s="412"/>
      <c r="AGG683" s="412"/>
      <c r="AGH683" s="412"/>
      <c r="AGI683" s="412"/>
      <c r="AGJ683" s="412"/>
      <c r="AGK683" s="412"/>
      <c r="AGL683" s="412"/>
      <c r="AGM683" s="412"/>
      <c r="AGN683" s="412"/>
      <c r="AGO683" s="412"/>
      <c r="AGP683" s="412"/>
      <c r="AGQ683" s="412"/>
      <c r="AGR683" s="412"/>
      <c r="AGS683" s="412"/>
      <c r="AGT683" s="412"/>
      <c r="AGU683" s="412"/>
      <c r="AGV683" s="412"/>
      <c r="AGW683" s="412"/>
      <c r="AGX683" s="412"/>
      <c r="AGY683" s="412"/>
      <c r="AGZ683" s="412"/>
      <c r="AHA683" s="412"/>
      <c r="AHB683" s="413"/>
      <c r="AHC683" s="413"/>
      <c r="AHD683" s="413"/>
      <c r="AHE683" s="413"/>
      <c r="AHF683" s="413"/>
      <c r="AHG683" s="413"/>
      <c r="AHH683" s="413"/>
      <c r="AHI683" s="413"/>
      <c r="AHJ683" s="413"/>
      <c r="AHK683" s="413"/>
      <c r="AHL683" s="413"/>
      <c r="AHM683" s="413"/>
      <c r="AHN683" s="413"/>
      <c r="AHO683" s="413"/>
      <c r="AHP683" s="413"/>
      <c r="AHQ683" s="413"/>
      <c r="AHR683" s="413"/>
      <c r="AHS683" s="413"/>
      <c r="AHT683" s="413"/>
      <c r="AHU683" s="413"/>
      <c r="AHV683" s="413"/>
      <c r="AHW683" s="413"/>
      <c r="AHX683" s="413"/>
      <c r="AHY683" s="413"/>
      <c r="AHZ683" s="414"/>
      <c r="AIA683" s="414"/>
      <c r="AIB683" s="414"/>
      <c r="AIC683" s="414"/>
      <c r="AID683" s="414"/>
      <c r="AIE683" s="413"/>
      <c r="AIF683" s="413"/>
      <c r="AIG683" s="414"/>
      <c r="AIH683" s="414"/>
      <c r="AII683" s="413"/>
      <c r="AIJ683" s="413"/>
      <c r="AIK683" s="414"/>
      <c r="AIL683" s="414"/>
      <c r="AIM683" s="413"/>
      <c r="AIN683" s="413"/>
      <c r="AIO683" s="413"/>
      <c r="AIP683" s="413"/>
      <c r="AIQ683" s="413"/>
      <c r="AIR683" s="413"/>
      <c r="AIS683" s="413"/>
      <c r="AIT683" s="414"/>
      <c r="AIU683" s="414"/>
      <c r="AIV683" s="413"/>
      <c r="AIW683" s="413"/>
      <c r="AIX683" s="414"/>
      <c r="AIY683" s="414"/>
      <c r="AIZ683" s="413"/>
      <c r="AJA683" s="413"/>
      <c r="AJB683" s="413"/>
      <c r="AJC683" s="413"/>
      <c r="AJD683" s="413"/>
      <c r="AJE683" s="407"/>
      <c r="AJF683" s="439"/>
      <c r="AJG683" s="413"/>
      <c r="AJH683" s="413"/>
      <c r="AJI683" s="413"/>
      <c r="AJJ683" s="413"/>
      <c r="AJK683" s="413"/>
      <c r="AJL683" s="413"/>
      <c r="AJM683" s="413"/>
      <c r="AJN683" s="412"/>
      <c r="AJO683" s="412"/>
      <c r="AJP683" s="412"/>
      <c r="AJQ683" s="412"/>
      <c r="AJR683" s="412"/>
      <c r="AJS683" s="412"/>
      <c r="AJT683" s="412"/>
      <c r="AJU683" s="412"/>
      <c r="AJV683" s="412"/>
      <c r="AJW683" s="412"/>
      <c r="AJX683" s="412"/>
      <c r="AJY683" s="412"/>
      <c r="AJZ683" s="412"/>
      <c r="AKA683" s="412"/>
      <c r="AKB683" s="412"/>
      <c r="AKC683" s="412"/>
      <c r="AKD683" s="412"/>
      <c r="AKE683" s="412"/>
      <c r="AKF683" s="412"/>
      <c r="AKG683" s="412"/>
      <c r="AKH683" s="412"/>
      <c r="AKI683" s="412"/>
      <c r="AKJ683" s="412"/>
      <c r="AKK683" s="412"/>
      <c r="AKL683" s="412"/>
      <c r="AKM683" s="412"/>
      <c r="AKN683" s="412"/>
      <c r="AKO683" s="412"/>
      <c r="AKP683" s="412"/>
      <c r="AKQ683" s="412"/>
      <c r="AKR683" s="412"/>
      <c r="AKS683" s="412"/>
      <c r="AKT683" s="412"/>
      <c r="AKU683" s="412"/>
      <c r="AKV683" s="412"/>
      <c r="AKW683" s="412"/>
      <c r="AKX683" s="412"/>
      <c r="AKY683" s="412"/>
      <c r="AKZ683" s="412"/>
      <c r="ALA683" s="412"/>
      <c r="ALB683" s="412"/>
      <c r="ALC683" s="412"/>
      <c r="ALD683" s="412"/>
      <c r="ALE683" s="412"/>
      <c r="ALF683" s="413"/>
      <c r="ALG683" s="413"/>
      <c r="ALH683" s="413"/>
      <c r="ALI683" s="413"/>
      <c r="ALJ683" s="413"/>
      <c r="ALK683" s="413"/>
      <c r="ALL683" s="413"/>
      <c r="ALM683" s="413"/>
      <c r="ALN683" s="413"/>
      <c r="ALO683" s="413"/>
      <c r="ALP683" s="413"/>
      <c r="ALQ683" s="413"/>
      <c r="ALR683" s="413"/>
      <c r="ALS683" s="413"/>
      <c r="ALT683" s="413"/>
      <c r="ALU683" s="413"/>
      <c r="ALV683" s="413"/>
      <c r="ALW683" s="413"/>
      <c r="ALX683" s="413"/>
      <c r="ALY683" s="413"/>
      <c r="ALZ683" s="413"/>
      <c r="AMA683" s="413"/>
      <c r="AMB683" s="413"/>
      <c r="AMC683" s="413"/>
      <c r="AMD683" s="414"/>
      <c r="AME683" s="414"/>
      <c r="AMF683" s="414"/>
      <c r="AMG683" s="414"/>
      <c r="AMH683" s="414"/>
      <c r="AMI683" s="413"/>
      <c r="AMJ683" s="413"/>
      <c r="AMK683" s="414"/>
      <c r="AML683" s="414"/>
      <c r="AMM683" s="413"/>
      <c r="AMN683" s="413"/>
      <c r="AMO683" s="414"/>
      <c r="AMP683" s="414"/>
      <c r="AMQ683" s="413"/>
      <c r="AMR683" s="413"/>
      <c r="AMS683" s="413"/>
      <c r="AMT683" s="413"/>
      <c r="AMU683" s="413"/>
      <c r="AMV683" s="413"/>
      <c r="AMW683" s="413"/>
      <c r="AMX683" s="414"/>
      <c r="AMY683" s="414"/>
      <c r="AMZ683" s="413"/>
      <c r="ANA683" s="413"/>
      <c r="ANB683" s="414"/>
      <c r="ANC683" s="414"/>
      <c r="AND683" s="413"/>
      <c r="ANE683" s="413"/>
      <c r="ANF683" s="413"/>
      <c r="ANG683" s="413"/>
      <c r="ANH683" s="413"/>
      <c r="ANI683" s="407"/>
      <c r="ANJ683" s="439"/>
      <c r="ANK683" s="413"/>
      <c r="ANL683" s="413"/>
      <c r="ANM683" s="413"/>
      <c r="ANN683" s="413"/>
      <c r="ANO683" s="413"/>
      <c r="ANP683" s="413"/>
      <c r="ANQ683" s="413"/>
      <c r="ANR683" s="412"/>
      <c r="ANS683" s="412"/>
      <c r="ANT683" s="412"/>
      <c r="ANU683" s="412"/>
      <c r="ANV683" s="412"/>
      <c r="ANW683" s="412"/>
      <c r="ANX683" s="412"/>
      <c r="ANY683" s="412"/>
      <c r="ANZ683" s="412"/>
      <c r="AOA683" s="412"/>
      <c r="AOB683" s="412"/>
      <c r="AOC683" s="412"/>
      <c r="AOD683" s="412"/>
      <c r="AOE683" s="412"/>
      <c r="AOF683" s="412"/>
      <c r="AOG683" s="412"/>
      <c r="AOH683" s="412"/>
      <c r="AOI683" s="412"/>
      <c r="AOJ683" s="412"/>
      <c r="AOK683" s="412"/>
      <c r="AOL683" s="412"/>
      <c r="AOM683" s="412"/>
      <c r="AON683" s="412"/>
      <c r="AOO683" s="412"/>
      <c r="AOP683" s="412"/>
      <c r="AOQ683" s="412"/>
      <c r="AOR683" s="412"/>
      <c r="AOS683" s="412"/>
      <c r="AOT683" s="412"/>
      <c r="AOU683" s="412"/>
      <c r="AOV683" s="412"/>
      <c r="AOW683" s="412"/>
      <c r="AOX683" s="412"/>
      <c r="AOY683" s="412"/>
      <c r="AOZ683" s="412"/>
      <c r="APA683" s="412"/>
      <c r="APB683" s="412"/>
      <c r="APC683" s="412"/>
      <c r="APD683" s="412"/>
      <c r="APE683" s="412"/>
      <c r="APF683" s="412"/>
      <c r="APG683" s="412"/>
      <c r="APH683" s="412"/>
      <c r="API683" s="412"/>
      <c r="APJ683" s="413"/>
      <c r="APK683" s="413"/>
      <c r="APL683" s="413"/>
      <c r="APM683" s="413"/>
      <c r="APN683" s="413"/>
      <c r="APO683" s="413"/>
      <c r="APP683" s="413"/>
      <c r="APQ683" s="413"/>
      <c r="APR683" s="413"/>
      <c r="APS683" s="413"/>
      <c r="APT683" s="413"/>
      <c r="APU683" s="413"/>
      <c r="APV683" s="413"/>
      <c r="APW683" s="413"/>
      <c r="APX683" s="413"/>
      <c r="APY683" s="413"/>
      <c r="APZ683" s="413"/>
      <c r="AQA683" s="413"/>
      <c r="AQB683" s="413"/>
      <c r="AQC683" s="413"/>
      <c r="AQD683" s="413"/>
      <c r="AQE683" s="413"/>
      <c r="AQF683" s="413"/>
      <c r="AQG683" s="413"/>
      <c r="AQH683" s="414"/>
      <c r="AQI683" s="414"/>
      <c r="AQJ683" s="414"/>
      <c r="AQK683" s="414"/>
      <c r="AQL683" s="414"/>
      <c r="AQM683" s="413"/>
      <c r="AQN683" s="413"/>
      <c r="AQO683" s="414"/>
      <c r="AQP683" s="414"/>
      <c r="AQQ683" s="413"/>
      <c r="AQR683" s="413"/>
      <c r="AQS683" s="414"/>
      <c r="AQT683" s="414"/>
      <c r="AQU683" s="413"/>
      <c r="AQV683" s="413"/>
      <c r="AQW683" s="413"/>
      <c r="AQX683" s="413"/>
      <c r="AQY683" s="413"/>
      <c r="AQZ683" s="413"/>
      <c r="ARA683" s="413"/>
      <c r="ARB683" s="414"/>
      <c r="ARC683" s="414"/>
      <c r="ARD683" s="413"/>
      <c r="ARE683" s="413"/>
      <c r="ARF683" s="414"/>
      <c r="ARG683" s="414"/>
      <c r="ARH683" s="413"/>
      <c r="ARI683" s="413"/>
      <c r="ARJ683" s="413"/>
      <c r="ARK683" s="413"/>
      <c r="ARL683" s="413"/>
      <c r="ARM683" s="407"/>
      <c r="ARN683" s="439"/>
      <c r="ARO683" s="413"/>
      <c r="ARP683" s="413"/>
      <c r="ARQ683" s="413"/>
      <c r="ARR683" s="413"/>
      <c r="ARS683" s="413"/>
      <c r="ART683" s="413"/>
      <c r="ARU683" s="413"/>
      <c r="ARV683" s="412"/>
      <c r="ARW683" s="412"/>
      <c r="ARX683" s="412"/>
      <c r="ARY683" s="412"/>
      <c r="ARZ683" s="412"/>
      <c r="ASA683" s="412"/>
      <c r="ASB683" s="412"/>
      <c r="ASC683" s="412"/>
      <c r="ASD683" s="412"/>
      <c r="ASE683" s="412"/>
      <c r="ASF683" s="412"/>
      <c r="ASG683" s="412"/>
      <c r="ASH683" s="412"/>
      <c r="ASI683" s="412"/>
      <c r="ASJ683" s="412"/>
      <c r="ASK683" s="412"/>
      <c r="ASL683" s="412"/>
      <c r="ASM683" s="412"/>
      <c r="ASN683" s="412"/>
      <c r="ASO683" s="412"/>
      <c r="ASP683" s="412"/>
      <c r="ASQ683" s="412"/>
      <c r="ASR683" s="412"/>
      <c r="ASS683" s="412"/>
      <c r="AST683" s="412"/>
      <c r="ASU683" s="412"/>
      <c r="ASV683" s="412"/>
      <c r="ASW683" s="412"/>
      <c r="ASX683" s="412"/>
      <c r="ASY683" s="412"/>
      <c r="ASZ683" s="412"/>
      <c r="ATA683" s="412"/>
      <c r="ATB683" s="412"/>
      <c r="ATC683" s="412"/>
      <c r="ATD683" s="412"/>
      <c r="ATE683" s="412"/>
      <c r="ATF683" s="412"/>
      <c r="ATG683" s="412"/>
      <c r="ATH683" s="412"/>
      <c r="ATI683" s="412"/>
      <c r="ATJ683" s="412"/>
      <c r="ATK683" s="412"/>
      <c r="ATL683" s="412"/>
      <c r="ATM683" s="412"/>
      <c r="ATN683" s="413"/>
      <c r="ATO683" s="413"/>
      <c r="ATP683" s="413"/>
      <c r="ATQ683" s="413"/>
      <c r="ATR683" s="413"/>
      <c r="ATS683" s="413"/>
      <c r="ATT683" s="413"/>
      <c r="ATU683" s="413"/>
      <c r="ATV683" s="413"/>
      <c r="ATW683" s="413"/>
      <c r="ATX683" s="413"/>
      <c r="ATY683" s="413"/>
      <c r="ATZ683" s="413"/>
      <c r="AUA683" s="413"/>
      <c r="AUB683" s="413"/>
      <c r="AUC683" s="413"/>
      <c r="AUD683" s="413"/>
      <c r="AUE683" s="413"/>
      <c r="AUF683" s="413"/>
      <c r="AUG683" s="413"/>
      <c r="AUH683" s="413"/>
      <c r="AUI683" s="413"/>
      <c r="AUJ683" s="413"/>
      <c r="AUK683" s="413"/>
      <c r="AUL683" s="414"/>
      <c r="AUM683" s="414"/>
      <c r="AUN683" s="414"/>
      <c r="AUO683" s="414"/>
      <c r="AUP683" s="414"/>
      <c r="AUQ683" s="413"/>
      <c r="AUR683" s="413"/>
      <c r="AUS683" s="414"/>
      <c r="AUT683" s="414"/>
      <c r="AUU683" s="413"/>
      <c r="AUV683" s="413"/>
      <c r="AUW683" s="414"/>
      <c r="AUX683" s="414"/>
      <c r="AUY683" s="413"/>
      <c r="AUZ683" s="413"/>
      <c r="AVA683" s="413"/>
      <c r="AVB683" s="413"/>
      <c r="AVC683" s="413"/>
      <c r="AVD683" s="413"/>
      <c r="AVE683" s="413"/>
      <c r="AVF683" s="414"/>
      <c r="AVG683" s="414"/>
      <c r="AVH683" s="413"/>
      <c r="AVI683" s="413"/>
      <c r="AVJ683" s="414"/>
      <c r="AVK683" s="414"/>
      <c r="AVL683" s="413"/>
      <c r="AVM683" s="413"/>
      <c r="AVN683" s="413"/>
      <c r="AVO683" s="413"/>
      <c r="AVP683" s="413"/>
      <c r="AVQ683" s="407"/>
      <c r="AVR683" s="439"/>
      <c r="AVS683" s="413"/>
      <c r="AVT683" s="413"/>
      <c r="AVU683" s="413"/>
      <c r="AVV683" s="413"/>
      <c r="AVW683" s="413"/>
      <c r="AVX683" s="413"/>
      <c r="AVY683" s="413"/>
      <c r="AVZ683" s="412"/>
      <c r="AWA683" s="412"/>
      <c r="AWB683" s="412"/>
      <c r="AWC683" s="412"/>
      <c r="AWD683" s="412"/>
      <c r="AWE683" s="412"/>
      <c r="AWF683" s="412"/>
      <c r="AWG683" s="412"/>
      <c r="AWH683" s="412"/>
      <c r="AWI683" s="412"/>
      <c r="AWJ683" s="412"/>
      <c r="AWK683" s="412"/>
      <c r="AWL683" s="412"/>
      <c r="AWM683" s="412"/>
      <c r="AWN683" s="412"/>
      <c r="AWO683" s="412"/>
      <c r="AWP683" s="412"/>
      <c r="AWQ683" s="412"/>
      <c r="AWR683" s="412"/>
      <c r="AWS683" s="412"/>
      <c r="AWT683" s="412"/>
      <c r="AWU683" s="412"/>
      <c r="AWV683" s="412"/>
      <c r="AWW683" s="412"/>
      <c r="AWX683" s="412"/>
      <c r="AWY683" s="412"/>
      <c r="AWZ683" s="412"/>
      <c r="AXA683" s="412"/>
      <c r="AXB683" s="412"/>
      <c r="AXC683" s="412"/>
      <c r="AXD683" s="412"/>
      <c r="AXE683" s="412"/>
      <c r="AXF683" s="412"/>
      <c r="AXG683" s="412"/>
      <c r="AXH683" s="412"/>
      <c r="AXI683" s="412"/>
      <c r="AXJ683" s="412"/>
      <c r="AXK683" s="412"/>
      <c r="AXL683" s="412"/>
      <c r="AXM683" s="412"/>
      <c r="AXN683" s="412"/>
      <c r="AXO683" s="412"/>
      <c r="AXP683" s="412"/>
      <c r="AXQ683" s="412"/>
      <c r="AXR683" s="413"/>
      <c r="AXS683" s="413"/>
      <c r="AXT683" s="413"/>
      <c r="AXU683" s="413"/>
      <c r="AXV683" s="413"/>
      <c r="AXW683" s="413"/>
      <c r="AXX683" s="413"/>
      <c r="AXY683" s="413"/>
      <c r="AXZ683" s="413"/>
      <c r="AYA683" s="413"/>
      <c r="AYB683" s="413"/>
      <c r="AYC683" s="413"/>
      <c r="AYD683" s="413"/>
      <c r="AYE683" s="413"/>
      <c r="AYF683" s="413"/>
      <c r="AYG683" s="413"/>
      <c r="AYH683" s="413"/>
      <c r="AYI683" s="413"/>
      <c r="AYJ683" s="413"/>
      <c r="AYK683" s="413"/>
      <c r="AYL683" s="413"/>
      <c r="AYM683" s="413"/>
      <c r="AYN683" s="413"/>
      <c r="AYO683" s="413"/>
      <c r="AYP683" s="414"/>
      <c r="AYQ683" s="414"/>
      <c r="AYR683" s="414"/>
      <c r="AYS683" s="414"/>
      <c r="AYT683" s="414"/>
      <c r="AYU683" s="413"/>
      <c r="AYV683" s="413"/>
      <c r="AYW683" s="414"/>
      <c r="AYX683" s="414"/>
      <c r="AYY683" s="413"/>
      <c r="AYZ683" s="413"/>
      <c r="AZA683" s="414"/>
      <c r="AZB683" s="414"/>
      <c r="AZC683" s="413"/>
      <c r="AZD683" s="413"/>
      <c r="AZE683" s="413"/>
      <c r="AZF683" s="413"/>
      <c r="AZG683" s="413"/>
      <c r="AZH683" s="413"/>
      <c r="AZI683" s="413"/>
      <c r="AZJ683" s="414"/>
      <c r="AZK683" s="414"/>
      <c r="AZL683" s="413"/>
      <c r="AZM683" s="413"/>
      <c r="AZN683" s="414"/>
      <c r="AZO683" s="414"/>
      <c r="AZP683" s="413"/>
      <c r="AZQ683" s="413"/>
      <c r="AZR683" s="413"/>
      <c r="AZS683" s="413"/>
      <c r="AZT683" s="413"/>
      <c r="AZU683" s="407"/>
      <c r="AZV683" s="439"/>
      <c r="AZW683" s="413"/>
      <c r="AZX683" s="413"/>
      <c r="AZY683" s="413"/>
      <c r="AZZ683" s="413"/>
      <c r="BAA683" s="413"/>
      <c r="BAB683" s="413"/>
      <c r="BAC683" s="413"/>
      <c r="BAD683" s="412"/>
      <c r="BAE683" s="412"/>
      <c r="BAF683" s="412"/>
      <c r="BAG683" s="412"/>
      <c r="BAH683" s="412"/>
      <c r="BAI683" s="412"/>
      <c r="BAJ683" s="412"/>
      <c r="BAK683" s="412"/>
      <c r="BAL683" s="412"/>
      <c r="BAM683" s="412"/>
      <c r="BAN683" s="412"/>
      <c r="BAO683" s="412"/>
      <c r="BAP683" s="412"/>
      <c r="BAQ683" s="412"/>
      <c r="BAR683" s="412"/>
      <c r="BAS683" s="412"/>
      <c r="BAT683" s="412"/>
      <c r="BAU683" s="412"/>
      <c r="BAV683" s="412"/>
      <c r="BAW683" s="412"/>
      <c r="BAX683" s="412"/>
      <c r="BAY683" s="412"/>
      <c r="BAZ683" s="412"/>
      <c r="BBA683" s="412"/>
      <c r="BBB683" s="412"/>
      <c r="BBC683" s="412"/>
      <c r="BBD683" s="412"/>
      <c r="BBE683" s="412"/>
      <c r="BBF683" s="412"/>
      <c r="BBG683" s="412"/>
      <c r="BBH683" s="412"/>
      <c r="BBI683" s="412"/>
      <c r="BBJ683" s="412"/>
      <c r="BBK683" s="412"/>
      <c r="BBL683" s="412"/>
      <c r="BBM683" s="412"/>
      <c r="BBN683" s="412"/>
      <c r="BBO683" s="412"/>
      <c r="BBP683" s="412"/>
      <c r="BBQ683" s="412"/>
      <c r="BBR683" s="412"/>
      <c r="BBS683" s="412"/>
      <c r="BBT683" s="412"/>
      <c r="BBU683" s="412"/>
      <c r="BBV683" s="413"/>
      <c r="BBW683" s="413"/>
      <c r="BBX683" s="413"/>
      <c r="BBY683" s="413"/>
      <c r="BBZ683" s="413"/>
      <c r="BCA683" s="413"/>
      <c r="BCB683" s="413"/>
      <c r="BCC683" s="413"/>
      <c r="BCD683" s="413"/>
      <c r="BCE683" s="413"/>
      <c r="BCF683" s="413"/>
      <c r="BCG683" s="413"/>
      <c r="BCH683" s="413"/>
      <c r="BCI683" s="413"/>
      <c r="BCJ683" s="413"/>
      <c r="BCK683" s="413"/>
      <c r="BCL683" s="413"/>
      <c r="BCM683" s="413"/>
      <c r="BCN683" s="413"/>
      <c r="BCO683" s="413"/>
      <c r="BCP683" s="413"/>
      <c r="BCQ683" s="413"/>
      <c r="BCR683" s="413"/>
      <c r="BCS683" s="413"/>
      <c r="BCT683" s="414"/>
      <c r="BCU683" s="414"/>
      <c r="BCV683" s="414"/>
      <c r="BCW683" s="414"/>
      <c r="BCX683" s="414"/>
      <c r="BCY683" s="413"/>
      <c r="BCZ683" s="413"/>
      <c r="BDA683" s="414"/>
      <c r="BDB683" s="414"/>
      <c r="BDC683" s="413"/>
      <c r="BDD683" s="413"/>
      <c r="BDE683" s="414"/>
      <c r="BDF683" s="414"/>
      <c r="BDG683" s="413"/>
      <c r="BDH683" s="413"/>
      <c r="BDI683" s="413"/>
      <c r="BDJ683" s="413"/>
      <c r="BDK683" s="413"/>
      <c r="BDL683" s="413"/>
      <c r="BDM683" s="413"/>
      <c r="BDN683" s="414"/>
      <c r="BDO683" s="414"/>
      <c r="BDP683" s="413"/>
      <c r="BDQ683" s="413"/>
      <c r="BDR683" s="414"/>
      <c r="BDS683" s="414"/>
      <c r="BDT683" s="413"/>
      <c r="BDU683" s="413"/>
      <c r="BDV683" s="413"/>
      <c r="BDW683" s="413"/>
      <c r="BDX683" s="413"/>
      <c r="BDY683" s="407"/>
      <c r="BDZ683" s="439"/>
      <c r="BEA683" s="413"/>
      <c r="BEB683" s="413"/>
      <c r="BEC683" s="413"/>
      <c r="BED683" s="413"/>
      <c r="BEE683" s="413"/>
      <c r="BEF683" s="413"/>
      <c r="BEG683" s="413"/>
      <c r="BEH683" s="412"/>
      <c r="BEI683" s="412"/>
      <c r="BEJ683" s="412"/>
      <c r="BEK683" s="412"/>
      <c r="BEL683" s="412"/>
      <c r="BEM683" s="412"/>
      <c r="BEN683" s="412"/>
      <c r="BEO683" s="412"/>
      <c r="BEP683" s="412"/>
      <c r="BEQ683" s="412"/>
      <c r="BER683" s="412"/>
      <c r="BES683" s="412"/>
      <c r="BET683" s="412"/>
      <c r="BEU683" s="412"/>
      <c r="BEV683" s="412"/>
      <c r="BEW683" s="412"/>
      <c r="BEX683" s="412"/>
      <c r="BEY683" s="412"/>
      <c r="BEZ683" s="412"/>
      <c r="BFA683" s="412"/>
      <c r="BFB683" s="412"/>
      <c r="BFC683" s="412"/>
      <c r="BFD683" s="412"/>
      <c r="BFE683" s="412"/>
      <c r="BFF683" s="412"/>
      <c r="BFG683" s="412"/>
      <c r="BFH683" s="412"/>
      <c r="BFI683" s="412"/>
      <c r="BFJ683" s="412"/>
      <c r="BFK683" s="412"/>
      <c r="BFL683" s="412"/>
      <c r="BFM683" s="412"/>
      <c r="BFN683" s="412"/>
      <c r="BFO683" s="412"/>
      <c r="BFP683" s="412"/>
      <c r="BFQ683" s="412"/>
      <c r="BFR683" s="412"/>
      <c r="BFS683" s="412"/>
      <c r="BFT683" s="412"/>
      <c r="BFU683" s="412"/>
      <c r="BFV683" s="412"/>
      <c r="BFW683" s="412"/>
      <c r="BFX683" s="412"/>
      <c r="BFY683" s="412"/>
      <c r="BFZ683" s="413"/>
      <c r="BGA683" s="413"/>
      <c r="BGB683" s="413"/>
      <c r="BGC683" s="413"/>
      <c r="BGD683" s="413"/>
      <c r="BGE683" s="413"/>
      <c r="BGF683" s="413"/>
      <c r="BGG683" s="413"/>
      <c r="BGH683" s="413"/>
      <c r="BGI683" s="413"/>
      <c r="BGJ683" s="413"/>
      <c r="BGK683" s="413"/>
      <c r="BGL683" s="413"/>
      <c r="BGM683" s="413"/>
      <c r="BGN683" s="413"/>
      <c r="BGO683" s="413"/>
      <c r="BGP683" s="413"/>
      <c r="BGQ683" s="413"/>
      <c r="BGR683" s="413"/>
      <c r="BGS683" s="413"/>
      <c r="BGT683" s="413"/>
      <c r="BGU683" s="413"/>
      <c r="BGV683" s="413"/>
      <c r="BGW683" s="413"/>
      <c r="BGX683" s="414"/>
      <c r="BGY683" s="414"/>
      <c r="BGZ683" s="414"/>
      <c r="BHA683" s="414"/>
      <c r="BHB683" s="414"/>
      <c r="BHC683" s="413"/>
      <c r="BHD683" s="413"/>
      <c r="BHE683" s="414"/>
      <c r="BHF683" s="414"/>
      <c r="BHG683" s="413"/>
      <c r="BHH683" s="413"/>
      <c r="BHI683" s="414"/>
      <c r="BHJ683" s="414"/>
      <c r="BHK683" s="413"/>
      <c r="BHL683" s="413"/>
      <c r="BHM683" s="413"/>
      <c r="BHN683" s="413"/>
      <c r="BHO683" s="413"/>
      <c r="BHP683" s="413"/>
      <c r="BHQ683" s="413"/>
      <c r="BHR683" s="414"/>
      <c r="BHS683" s="414"/>
      <c r="BHT683" s="413"/>
      <c r="BHU683" s="413"/>
      <c r="BHV683" s="414"/>
      <c r="BHW683" s="414"/>
      <c r="BHX683" s="413"/>
      <c r="BHY683" s="413"/>
      <c r="BHZ683" s="413"/>
      <c r="BIA683" s="413"/>
      <c r="BIB683" s="413"/>
      <c r="BIC683" s="407"/>
      <c r="BID683" s="439"/>
      <c r="BIE683" s="413"/>
      <c r="BIF683" s="413"/>
      <c r="BIG683" s="413"/>
      <c r="BIH683" s="413"/>
      <c r="BII683" s="413"/>
      <c r="BIJ683" s="413"/>
      <c r="BIK683" s="413"/>
      <c r="BIL683" s="412"/>
      <c r="BIM683" s="412"/>
      <c r="BIN683" s="412"/>
      <c r="BIO683" s="412"/>
      <c r="BIP683" s="412"/>
      <c r="BIQ683" s="412"/>
      <c r="BIR683" s="412"/>
      <c r="BIS683" s="412"/>
      <c r="BIT683" s="412"/>
      <c r="BIU683" s="412"/>
      <c r="BIV683" s="412"/>
      <c r="BIW683" s="412"/>
      <c r="BIX683" s="412"/>
      <c r="BIY683" s="412"/>
      <c r="BIZ683" s="412"/>
      <c r="BJA683" s="412"/>
      <c r="BJB683" s="412"/>
      <c r="BJC683" s="412"/>
      <c r="BJD683" s="412"/>
      <c r="BJE683" s="412"/>
      <c r="BJF683" s="412"/>
      <c r="BJG683" s="412"/>
      <c r="BJH683" s="412"/>
      <c r="BJI683" s="412"/>
      <c r="BJJ683" s="412"/>
      <c r="BJK683" s="412"/>
      <c r="BJL683" s="412"/>
      <c r="BJM683" s="412"/>
      <c r="BJN683" s="412"/>
      <c r="BJO683" s="412"/>
      <c r="BJP683" s="412"/>
      <c r="BJQ683" s="412"/>
      <c r="BJR683" s="412"/>
      <c r="BJS683" s="412"/>
      <c r="BJT683" s="412"/>
      <c r="BJU683" s="412"/>
      <c r="BJV683" s="412"/>
      <c r="BJW683" s="412"/>
      <c r="BJX683" s="412"/>
      <c r="BJY683" s="412"/>
      <c r="BJZ683" s="412"/>
      <c r="BKA683" s="412"/>
      <c r="BKB683" s="412"/>
      <c r="BKC683" s="412"/>
      <c r="BKD683" s="413"/>
      <c r="BKE683" s="413"/>
      <c r="BKF683" s="413"/>
      <c r="BKG683" s="413"/>
      <c r="BKH683" s="413"/>
      <c r="BKI683" s="413"/>
      <c r="BKJ683" s="413"/>
      <c r="BKK683" s="413"/>
      <c r="BKL683" s="413"/>
      <c r="BKM683" s="413"/>
      <c r="BKN683" s="413"/>
      <c r="BKO683" s="413"/>
      <c r="BKP683" s="413"/>
      <c r="BKQ683" s="413"/>
      <c r="BKR683" s="413"/>
      <c r="BKS683" s="413"/>
      <c r="BKT683" s="413"/>
      <c r="BKU683" s="413"/>
      <c r="BKV683" s="413"/>
      <c r="BKW683" s="413"/>
      <c r="BKX683" s="413"/>
      <c r="BKY683" s="413"/>
      <c r="BKZ683" s="413"/>
      <c r="BLA683" s="413"/>
      <c r="BLB683" s="414"/>
      <c r="BLC683" s="414"/>
      <c r="BLD683" s="414"/>
      <c r="BLE683" s="414"/>
      <c r="BLF683" s="414"/>
      <c r="BLG683" s="413"/>
      <c r="BLH683" s="413"/>
      <c r="BLI683" s="414"/>
      <c r="BLJ683" s="414"/>
      <c r="BLK683" s="413"/>
      <c r="BLL683" s="413"/>
      <c r="BLM683" s="414"/>
      <c r="BLN683" s="414"/>
      <c r="BLO683" s="413"/>
      <c r="BLP683" s="413"/>
      <c r="BLQ683" s="413"/>
      <c r="BLR683" s="413"/>
      <c r="BLS683" s="413"/>
      <c r="BLT683" s="413"/>
      <c r="BLU683" s="413"/>
      <c r="BLV683" s="414"/>
      <c r="BLW683" s="414"/>
      <c r="BLX683" s="413"/>
      <c r="BLY683" s="413"/>
      <c r="BLZ683" s="414"/>
      <c r="BMA683" s="414"/>
      <c r="BMB683" s="413"/>
      <c r="BMC683" s="413"/>
      <c r="BMD683" s="413"/>
      <c r="BME683" s="413"/>
      <c r="BMF683" s="413"/>
      <c r="BMG683" s="407"/>
      <c r="BMH683" s="439"/>
      <c r="BMI683" s="413"/>
      <c r="BMJ683" s="413"/>
      <c r="BMK683" s="413"/>
      <c r="BML683" s="413"/>
      <c r="BMM683" s="413"/>
      <c r="BMN683" s="413"/>
      <c r="BMO683" s="413"/>
      <c r="BMP683" s="412"/>
      <c r="BMQ683" s="412"/>
      <c r="BMR683" s="412"/>
      <c r="BMS683" s="412"/>
      <c r="BMT683" s="412"/>
      <c r="BMU683" s="412"/>
      <c r="BMV683" s="412"/>
      <c r="BMW683" s="412"/>
      <c r="BMX683" s="412"/>
      <c r="BMY683" s="412"/>
      <c r="BMZ683" s="412"/>
      <c r="BNA683" s="412"/>
      <c r="BNB683" s="412"/>
      <c r="BNC683" s="412"/>
      <c r="BND683" s="412"/>
      <c r="BNE683" s="412"/>
      <c r="BNF683" s="412"/>
      <c r="BNG683" s="412"/>
      <c r="BNH683" s="412"/>
      <c r="BNI683" s="412"/>
      <c r="BNJ683" s="412"/>
      <c r="BNK683" s="412"/>
      <c r="BNL683" s="412"/>
      <c r="BNM683" s="412"/>
      <c r="BNN683" s="412"/>
      <c r="BNO683" s="412"/>
      <c r="BNP683" s="412"/>
      <c r="BNQ683" s="412"/>
      <c r="BNR683" s="412"/>
      <c r="BNS683" s="412"/>
      <c r="BNT683" s="412"/>
      <c r="BNU683" s="412"/>
      <c r="BNV683" s="412"/>
      <c r="BNW683" s="412"/>
      <c r="BNX683" s="412"/>
      <c r="BNY683" s="412"/>
      <c r="BNZ683" s="412"/>
      <c r="BOA683" s="412"/>
      <c r="BOB683" s="412"/>
      <c r="BOC683" s="412"/>
      <c r="BOD683" s="412"/>
      <c r="BOE683" s="412"/>
      <c r="BOF683" s="412"/>
      <c r="BOG683" s="412"/>
      <c r="BOH683" s="413"/>
      <c r="BOI683" s="413"/>
      <c r="BOJ683" s="413"/>
      <c r="BOK683" s="413"/>
      <c r="BOL683" s="413"/>
      <c r="BOM683" s="413"/>
      <c r="BON683" s="413"/>
      <c r="BOO683" s="413"/>
      <c r="BOP683" s="413"/>
      <c r="BOQ683" s="413"/>
      <c r="BOR683" s="413"/>
      <c r="BOS683" s="413"/>
      <c r="BOT683" s="413"/>
      <c r="BOU683" s="413"/>
      <c r="BOV683" s="413"/>
      <c r="BOW683" s="413"/>
      <c r="BOX683" s="413"/>
      <c r="BOY683" s="413"/>
      <c r="BOZ683" s="413"/>
      <c r="BPA683" s="413"/>
      <c r="BPB683" s="413"/>
      <c r="BPC683" s="413"/>
      <c r="BPD683" s="413"/>
      <c r="BPE683" s="413"/>
      <c r="BPF683" s="414"/>
      <c r="BPG683" s="414"/>
      <c r="BPH683" s="414"/>
      <c r="BPI683" s="414"/>
      <c r="BPJ683" s="414"/>
      <c r="BPK683" s="413"/>
      <c r="BPL683" s="413"/>
      <c r="BPM683" s="414"/>
      <c r="BPN683" s="414"/>
      <c r="BPO683" s="413"/>
      <c r="BPP683" s="413"/>
      <c r="BPQ683" s="414"/>
      <c r="BPR683" s="414"/>
      <c r="BPS683" s="413"/>
      <c r="BPT683" s="413"/>
      <c r="BPU683" s="413"/>
      <c r="BPV683" s="413"/>
      <c r="BPW683" s="413"/>
      <c r="BPX683" s="413"/>
      <c r="BPY683" s="413"/>
      <c r="BPZ683" s="414"/>
      <c r="BQA683" s="414"/>
      <c r="BQB683" s="413"/>
      <c r="BQC683" s="413"/>
      <c r="BQD683" s="414"/>
      <c r="BQE683" s="414"/>
      <c r="BQF683" s="413"/>
      <c r="BQG683" s="413"/>
      <c r="BQH683" s="413"/>
      <c r="BQI683" s="413"/>
      <c r="BQJ683" s="413"/>
      <c r="BQK683" s="407"/>
      <c r="BQL683" s="439"/>
      <c r="BQM683" s="413"/>
      <c r="BQN683" s="413"/>
      <c r="BQO683" s="413"/>
      <c r="BQP683" s="413"/>
      <c r="BQQ683" s="413"/>
      <c r="BQR683" s="413"/>
      <c r="BQS683" s="413"/>
      <c r="BQT683" s="412"/>
      <c r="BQU683" s="412"/>
      <c r="BQV683" s="412"/>
      <c r="BQW683" s="412"/>
      <c r="BQX683" s="412"/>
      <c r="BQY683" s="412"/>
      <c r="BQZ683" s="412"/>
      <c r="BRA683" s="412"/>
      <c r="BRB683" s="412"/>
      <c r="BRC683" s="412"/>
      <c r="BRD683" s="412"/>
      <c r="BRE683" s="412"/>
      <c r="BRF683" s="412"/>
      <c r="BRG683" s="412"/>
      <c r="BRH683" s="412"/>
      <c r="BRI683" s="412"/>
      <c r="BRJ683" s="412"/>
      <c r="BRK683" s="412"/>
      <c r="BRL683" s="412"/>
      <c r="BRM683" s="412"/>
      <c r="BRN683" s="412"/>
      <c r="BRO683" s="412"/>
      <c r="BRP683" s="412"/>
      <c r="BRQ683" s="412"/>
      <c r="BRR683" s="412"/>
      <c r="BRS683" s="412"/>
      <c r="BRT683" s="412"/>
      <c r="BRU683" s="412"/>
      <c r="BRV683" s="412"/>
      <c r="BRW683" s="412"/>
      <c r="BRX683" s="412"/>
      <c r="BRY683" s="412"/>
      <c r="BRZ683" s="412"/>
      <c r="BSA683" s="412"/>
      <c r="BSB683" s="412"/>
      <c r="BSC683" s="412"/>
      <c r="BSD683" s="412"/>
      <c r="BSE683" s="412"/>
      <c r="BSF683" s="412"/>
      <c r="BSG683" s="412"/>
      <c r="BSH683" s="412"/>
      <c r="BSI683" s="412"/>
      <c r="BSJ683" s="412"/>
      <c r="BSK683" s="412"/>
      <c r="BSL683" s="413"/>
      <c r="BSM683" s="413"/>
      <c r="BSN683" s="413"/>
      <c r="BSO683" s="413"/>
      <c r="BSP683" s="413"/>
      <c r="BSQ683" s="413"/>
      <c r="BSR683" s="413"/>
      <c r="BSS683" s="413"/>
      <c r="BST683" s="413"/>
      <c r="BSU683" s="413"/>
      <c r="BSV683" s="413"/>
      <c r="BSW683" s="413"/>
      <c r="BSX683" s="413"/>
      <c r="BSY683" s="413"/>
      <c r="BSZ683" s="413"/>
      <c r="BTA683" s="413"/>
      <c r="BTB683" s="413"/>
      <c r="BTC683" s="413"/>
      <c r="BTD683" s="413"/>
      <c r="BTE683" s="413"/>
      <c r="BTF683" s="413"/>
      <c r="BTG683" s="413"/>
      <c r="BTH683" s="413"/>
      <c r="BTI683" s="413"/>
      <c r="BTJ683" s="414"/>
      <c r="BTK683" s="414"/>
      <c r="BTL683" s="414"/>
      <c r="BTM683" s="414"/>
      <c r="BTN683" s="414"/>
      <c r="BTO683" s="413"/>
      <c r="BTP683" s="413"/>
      <c r="BTQ683" s="414"/>
      <c r="BTR683" s="414"/>
      <c r="BTS683" s="413"/>
      <c r="BTT683" s="413"/>
      <c r="BTU683" s="414"/>
      <c r="BTV683" s="414"/>
      <c r="BTW683" s="413"/>
      <c r="BTX683" s="413"/>
      <c r="BTY683" s="413"/>
      <c r="BTZ683" s="413"/>
      <c r="BUA683" s="413"/>
      <c r="BUB683" s="413"/>
      <c r="BUC683" s="413"/>
      <c r="BUD683" s="414"/>
      <c r="BUE683" s="414"/>
      <c r="BUF683" s="413"/>
      <c r="BUG683" s="413"/>
      <c r="BUH683" s="414"/>
      <c r="BUI683" s="414"/>
      <c r="BUJ683" s="413"/>
      <c r="BUK683" s="413"/>
      <c r="BUL683" s="413"/>
      <c r="BUM683" s="413"/>
      <c r="BUN683" s="413"/>
      <c r="BUO683" s="407"/>
      <c r="BUP683" s="439"/>
      <c r="BUQ683" s="413"/>
      <c r="BUR683" s="413"/>
      <c r="BUS683" s="413"/>
      <c r="BUT683" s="413"/>
      <c r="BUU683" s="413"/>
      <c r="BUV683" s="413"/>
      <c r="BUW683" s="413"/>
      <c r="BUX683" s="412"/>
      <c r="BUY683" s="412"/>
      <c r="BUZ683" s="412"/>
      <c r="BVA683" s="412"/>
      <c r="BVB683" s="412"/>
      <c r="BVC683" s="412"/>
      <c r="BVD683" s="412"/>
      <c r="BVE683" s="412"/>
      <c r="BVF683" s="412"/>
      <c r="BVG683" s="412"/>
      <c r="BVH683" s="412"/>
      <c r="BVI683" s="412"/>
      <c r="BVJ683" s="412"/>
      <c r="BVK683" s="412"/>
      <c r="BVL683" s="412"/>
      <c r="BVM683" s="412"/>
      <c r="BVN683" s="412"/>
      <c r="BVO683" s="412"/>
      <c r="BVP683" s="412"/>
      <c r="BVQ683" s="412"/>
      <c r="BVR683" s="412"/>
      <c r="BVS683" s="412"/>
      <c r="BVT683" s="412"/>
      <c r="BVU683" s="412"/>
      <c r="BVV683" s="412"/>
      <c r="BVW683" s="412"/>
      <c r="BVX683" s="412"/>
      <c r="BVY683" s="412"/>
      <c r="BVZ683" s="412"/>
      <c r="BWA683" s="412"/>
      <c r="BWB683" s="412"/>
      <c r="BWC683" s="412"/>
      <c r="BWD683" s="412"/>
      <c r="BWE683" s="412"/>
      <c r="BWF683" s="412"/>
      <c r="BWG683" s="412"/>
      <c r="BWH683" s="412"/>
      <c r="BWI683" s="412"/>
      <c r="BWJ683" s="412"/>
      <c r="BWK683" s="412"/>
      <c r="BWL683" s="412"/>
      <c r="BWM683" s="412"/>
      <c r="BWN683" s="412"/>
      <c r="BWO683" s="412"/>
      <c r="BWP683" s="413"/>
      <c r="BWQ683" s="413"/>
      <c r="BWR683" s="413"/>
      <c r="BWS683" s="413"/>
      <c r="BWT683" s="413"/>
      <c r="BWU683" s="413"/>
      <c r="BWV683" s="413"/>
      <c r="BWW683" s="413"/>
      <c r="BWX683" s="413"/>
      <c r="BWY683" s="413"/>
      <c r="BWZ683" s="413"/>
      <c r="BXA683" s="413"/>
      <c r="BXB683" s="413"/>
      <c r="BXC683" s="413"/>
      <c r="BXD683" s="413"/>
      <c r="BXE683" s="413"/>
      <c r="BXF683" s="413"/>
      <c r="BXG683" s="413"/>
      <c r="BXH683" s="413"/>
      <c r="BXI683" s="413"/>
      <c r="BXJ683" s="413"/>
      <c r="BXK683" s="413"/>
      <c r="BXL683" s="413"/>
      <c r="BXM683" s="413"/>
      <c r="BXN683" s="414"/>
      <c r="BXO683" s="414"/>
      <c r="BXP683" s="414"/>
      <c r="BXQ683" s="414"/>
      <c r="BXR683" s="414"/>
      <c r="BXS683" s="413"/>
      <c r="BXT683" s="413"/>
      <c r="BXU683" s="414"/>
      <c r="BXV683" s="414"/>
      <c r="BXW683" s="413"/>
      <c r="BXX683" s="413"/>
      <c r="BXY683" s="414"/>
      <c r="BXZ683" s="414"/>
      <c r="BYA683" s="413"/>
      <c r="BYB683" s="413"/>
      <c r="BYC683" s="413"/>
      <c r="BYD683" s="413"/>
      <c r="BYE683" s="413"/>
      <c r="BYF683" s="413"/>
      <c r="BYG683" s="413"/>
      <c r="BYH683" s="414"/>
      <c r="BYI683" s="414"/>
      <c r="BYJ683" s="413"/>
      <c r="BYK683" s="413"/>
      <c r="BYL683" s="414"/>
      <c r="BYM683" s="414"/>
      <c r="BYN683" s="413"/>
      <c r="BYO683" s="413"/>
      <c r="BYP683" s="413"/>
      <c r="BYQ683" s="413"/>
      <c r="BYR683" s="413"/>
      <c r="BYS683" s="407"/>
      <c r="BYT683" s="439"/>
      <c r="BYU683" s="413"/>
      <c r="BYV683" s="413"/>
      <c r="BYW683" s="413"/>
      <c r="BYX683" s="413"/>
      <c r="BYY683" s="413"/>
      <c r="BYZ683" s="413"/>
      <c r="BZA683" s="413"/>
      <c r="BZB683" s="412"/>
      <c r="BZC683" s="412"/>
      <c r="BZD683" s="412"/>
      <c r="BZE683" s="412"/>
      <c r="BZF683" s="412"/>
      <c r="BZG683" s="412"/>
      <c r="BZH683" s="412"/>
      <c r="BZI683" s="412"/>
      <c r="BZJ683" s="412"/>
      <c r="BZK683" s="412"/>
      <c r="BZL683" s="412"/>
      <c r="BZM683" s="412"/>
      <c r="BZN683" s="412"/>
      <c r="BZO683" s="412"/>
      <c r="BZP683" s="412"/>
      <c r="BZQ683" s="412"/>
      <c r="BZR683" s="412"/>
      <c r="BZS683" s="412"/>
      <c r="BZT683" s="412"/>
      <c r="BZU683" s="412"/>
      <c r="BZV683" s="412"/>
      <c r="BZW683" s="412"/>
      <c r="BZX683" s="412"/>
      <c r="BZY683" s="412"/>
      <c r="BZZ683" s="412"/>
      <c r="CAA683" s="412"/>
      <c r="CAB683" s="412"/>
      <c r="CAC683" s="412"/>
      <c r="CAD683" s="412"/>
      <c r="CAE683" s="412"/>
      <c r="CAF683" s="412"/>
      <c r="CAG683" s="412"/>
      <c r="CAH683" s="412"/>
      <c r="CAI683" s="412"/>
      <c r="CAJ683" s="412"/>
      <c r="CAK683" s="412"/>
      <c r="CAL683" s="412"/>
      <c r="CAM683" s="412"/>
      <c r="CAN683" s="412"/>
      <c r="CAO683" s="412"/>
      <c r="CAP683" s="412"/>
      <c r="CAQ683" s="412"/>
      <c r="CAR683" s="412"/>
      <c r="CAS683" s="412"/>
      <c r="CAT683" s="413"/>
      <c r="CAU683" s="413"/>
      <c r="CAV683" s="413"/>
      <c r="CAW683" s="413"/>
      <c r="CAX683" s="413"/>
      <c r="CAY683" s="413"/>
      <c r="CAZ683" s="413"/>
      <c r="CBA683" s="413"/>
      <c r="CBB683" s="413"/>
      <c r="CBC683" s="413"/>
      <c r="CBD683" s="413"/>
      <c r="CBE683" s="413"/>
      <c r="CBF683" s="413"/>
      <c r="CBG683" s="413"/>
      <c r="CBH683" s="413"/>
      <c r="CBI683" s="413"/>
      <c r="CBJ683" s="413"/>
      <c r="CBK683" s="413"/>
      <c r="CBL683" s="413"/>
      <c r="CBM683" s="413"/>
      <c r="CBN683" s="413"/>
      <c r="CBO683" s="413"/>
      <c r="CBP683" s="413"/>
      <c r="CBQ683" s="413"/>
      <c r="CBR683" s="414"/>
      <c r="CBS683" s="414"/>
      <c r="CBT683" s="414"/>
      <c r="CBU683" s="414"/>
      <c r="CBV683" s="414"/>
      <c r="CBW683" s="413"/>
      <c r="CBX683" s="413"/>
      <c r="CBY683" s="414"/>
      <c r="CBZ683" s="414"/>
      <c r="CCA683" s="413"/>
      <c r="CCB683" s="413"/>
      <c r="CCC683" s="414"/>
      <c r="CCD683" s="414"/>
      <c r="CCE683" s="413"/>
      <c r="CCF683" s="413"/>
      <c r="CCG683" s="413"/>
      <c r="CCH683" s="413"/>
      <c r="CCI683" s="413"/>
      <c r="CCJ683" s="413"/>
      <c r="CCK683" s="413"/>
      <c r="CCL683" s="414"/>
      <c r="CCM683" s="414"/>
      <c r="CCN683" s="413"/>
      <c r="CCO683" s="413"/>
      <c r="CCP683" s="414"/>
      <c r="CCQ683" s="414"/>
      <c r="CCR683" s="413"/>
      <c r="CCS683" s="413"/>
      <c r="CCT683" s="413"/>
      <c r="CCU683" s="413"/>
      <c r="CCV683" s="413"/>
      <c r="CCW683" s="407"/>
      <c r="CCX683" s="439"/>
      <c r="CCY683" s="413"/>
      <c r="CCZ683" s="413"/>
      <c r="CDA683" s="413"/>
      <c r="CDB683" s="413"/>
      <c r="CDC683" s="413"/>
      <c r="CDD683" s="413"/>
      <c r="CDE683" s="413"/>
      <c r="CDF683" s="412"/>
      <c r="CDG683" s="412"/>
      <c r="CDH683" s="412"/>
      <c r="CDI683" s="412"/>
      <c r="CDJ683" s="412"/>
      <c r="CDK683" s="412"/>
      <c r="CDL683" s="412"/>
      <c r="CDM683" s="412"/>
      <c r="CDN683" s="412"/>
      <c r="CDO683" s="412"/>
      <c r="CDP683" s="412"/>
      <c r="CDQ683" s="412"/>
      <c r="CDR683" s="412"/>
      <c r="CDS683" s="412"/>
      <c r="CDT683" s="412"/>
      <c r="CDU683" s="412"/>
      <c r="CDV683" s="412"/>
      <c r="CDW683" s="412"/>
      <c r="CDX683" s="412"/>
      <c r="CDY683" s="412"/>
      <c r="CDZ683" s="412"/>
      <c r="CEA683" s="412"/>
      <c r="CEB683" s="412"/>
      <c r="CEC683" s="412"/>
      <c r="CED683" s="412"/>
      <c r="CEE683" s="412"/>
      <c r="CEF683" s="412"/>
      <c r="CEG683" s="412"/>
      <c r="CEH683" s="412"/>
      <c r="CEI683" s="412"/>
      <c r="CEJ683" s="412"/>
      <c r="CEK683" s="412"/>
      <c r="CEL683" s="412"/>
      <c r="CEM683" s="412"/>
      <c r="CEN683" s="412"/>
      <c r="CEO683" s="412"/>
      <c r="CEP683" s="412"/>
      <c r="CEQ683" s="412"/>
      <c r="CER683" s="412"/>
      <c r="CES683" s="412"/>
      <c r="CET683" s="412"/>
      <c r="CEU683" s="412"/>
      <c r="CEV683" s="412"/>
      <c r="CEW683" s="412"/>
      <c r="CEX683" s="413"/>
      <c r="CEY683" s="413"/>
      <c r="CEZ683" s="413"/>
      <c r="CFA683" s="413"/>
      <c r="CFB683" s="413"/>
      <c r="CFC683" s="413"/>
      <c r="CFD683" s="413"/>
      <c r="CFE683" s="413"/>
      <c r="CFF683" s="413"/>
      <c r="CFG683" s="413"/>
      <c r="CFH683" s="413"/>
      <c r="CFI683" s="413"/>
      <c r="CFJ683" s="413"/>
      <c r="CFK683" s="413"/>
      <c r="CFL683" s="413"/>
      <c r="CFM683" s="413"/>
      <c r="CFN683" s="413"/>
      <c r="CFO683" s="413"/>
      <c r="CFP683" s="413"/>
      <c r="CFQ683" s="413"/>
      <c r="CFR683" s="413"/>
      <c r="CFS683" s="413"/>
      <c r="CFT683" s="413"/>
      <c r="CFU683" s="413"/>
      <c r="CFV683" s="414"/>
      <c r="CFW683" s="414"/>
      <c r="CFX683" s="414"/>
      <c r="CFY683" s="414"/>
      <c r="CFZ683" s="414"/>
      <c r="CGA683" s="413"/>
      <c r="CGB683" s="413"/>
      <c r="CGC683" s="414"/>
      <c r="CGD683" s="414"/>
      <c r="CGE683" s="413"/>
      <c r="CGF683" s="413"/>
      <c r="CGG683" s="414"/>
      <c r="CGH683" s="414"/>
      <c r="CGI683" s="413"/>
      <c r="CGJ683" s="413"/>
      <c r="CGK683" s="413"/>
      <c r="CGL683" s="413"/>
      <c r="CGM683" s="413"/>
      <c r="CGN683" s="413"/>
      <c r="CGO683" s="413"/>
      <c r="CGP683" s="414"/>
      <c r="CGQ683" s="414"/>
      <c r="CGR683" s="413"/>
      <c r="CGS683" s="413"/>
      <c r="CGT683" s="414"/>
      <c r="CGU683" s="414"/>
      <c r="CGV683" s="413"/>
      <c r="CGW683" s="413"/>
      <c r="CGX683" s="413"/>
      <c r="CGY683" s="413"/>
      <c r="CGZ683" s="413"/>
      <c r="CHA683" s="407"/>
      <c r="CHB683" s="439"/>
      <c r="CHC683" s="413"/>
      <c r="CHD683" s="413"/>
      <c r="CHE683" s="413"/>
      <c r="CHF683" s="413"/>
      <c r="CHG683" s="413"/>
      <c r="CHH683" s="413"/>
      <c r="CHI683" s="413"/>
      <c r="CHJ683" s="412"/>
      <c r="CHK683" s="412"/>
      <c r="CHL683" s="412"/>
      <c r="CHM683" s="412"/>
      <c r="CHN683" s="412"/>
      <c r="CHO683" s="412"/>
      <c r="CHP683" s="412"/>
      <c r="CHQ683" s="412"/>
      <c r="CHR683" s="412"/>
      <c r="CHS683" s="412"/>
      <c r="CHT683" s="412"/>
      <c r="CHU683" s="412"/>
      <c r="CHV683" s="412"/>
      <c r="CHW683" s="412"/>
      <c r="CHX683" s="412"/>
      <c r="CHY683" s="412"/>
      <c r="CHZ683" s="412"/>
      <c r="CIA683" s="412"/>
      <c r="CIB683" s="412"/>
      <c r="CIC683" s="412"/>
      <c r="CID683" s="412"/>
      <c r="CIE683" s="412"/>
      <c r="CIF683" s="412"/>
      <c r="CIG683" s="412"/>
      <c r="CIH683" s="412"/>
      <c r="CII683" s="412"/>
      <c r="CIJ683" s="412"/>
      <c r="CIK683" s="412"/>
      <c r="CIL683" s="412"/>
      <c r="CIM683" s="412"/>
      <c r="CIN683" s="412"/>
      <c r="CIO683" s="412"/>
      <c r="CIP683" s="412"/>
      <c r="CIQ683" s="412"/>
      <c r="CIR683" s="412"/>
      <c r="CIS683" s="412"/>
      <c r="CIT683" s="412"/>
      <c r="CIU683" s="412"/>
      <c r="CIV683" s="412"/>
      <c r="CIW683" s="412"/>
      <c r="CIX683" s="412"/>
      <c r="CIY683" s="412"/>
      <c r="CIZ683" s="412"/>
      <c r="CJA683" s="412"/>
      <c r="CJB683" s="413"/>
      <c r="CJC683" s="413"/>
      <c r="CJD683" s="413"/>
      <c r="CJE683" s="413"/>
      <c r="CJF683" s="413"/>
      <c r="CJG683" s="413"/>
      <c r="CJH683" s="413"/>
      <c r="CJI683" s="413"/>
      <c r="CJJ683" s="413"/>
      <c r="CJK683" s="413"/>
      <c r="CJL683" s="413"/>
      <c r="CJM683" s="413"/>
      <c r="CJN683" s="413"/>
      <c r="CJO683" s="413"/>
      <c r="CJP683" s="413"/>
      <c r="CJQ683" s="413"/>
      <c r="CJR683" s="413"/>
      <c r="CJS683" s="413"/>
      <c r="CJT683" s="413"/>
      <c r="CJU683" s="413"/>
      <c r="CJV683" s="413"/>
      <c r="CJW683" s="413"/>
      <c r="CJX683" s="413"/>
      <c r="CJY683" s="413"/>
      <c r="CJZ683" s="414"/>
      <c r="CKA683" s="414"/>
      <c r="CKB683" s="414"/>
      <c r="CKC683" s="414"/>
      <c r="CKD683" s="414"/>
      <c r="CKE683" s="413"/>
      <c r="CKF683" s="413"/>
      <c r="CKG683" s="414"/>
      <c r="CKH683" s="414"/>
      <c r="CKI683" s="413"/>
      <c r="CKJ683" s="413"/>
      <c r="CKK683" s="414"/>
      <c r="CKL683" s="414"/>
      <c r="CKM683" s="413"/>
      <c r="CKN683" s="413"/>
      <c r="CKO683" s="413"/>
      <c r="CKP683" s="413"/>
      <c r="CKQ683" s="413"/>
      <c r="CKR683" s="413"/>
      <c r="CKS683" s="413"/>
      <c r="CKT683" s="414"/>
      <c r="CKU683" s="414"/>
      <c r="CKV683" s="413"/>
      <c r="CKW683" s="413"/>
      <c r="CKX683" s="414"/>
      <c r="CKY683" s="414"/>
      <c r="CKZ683" s="413"/>
      <c r="CLA683" s="413"/>
      <c r="CLB683" s="413"/>
      <c r="CLC683" s="413"/>
      <c r="CLD683" s="413"/>
      <c r="CLE683" s="407"/>
      <c r="CLF683" s="439"/>
      <c r="CLG683" s="413"/>
      <c r="CLH683" s="413"/>
      <c r="CLI683" s="413"/>
      <c r="CLJ683" s="413"/>
      <c r="CLK683" s="413"/>
      <c r="CLL683" s="413"/>
      <c r="CLM683" s="413"/>
      <c r="CLN683" s="412"/>
      <c r="CLO683" s="412"/>
      <c r="CLP683" s="412"/>
      <c r="CLQ683" s="412"/>
      <c r="CLR683" s="412"/>
      <c r="CLS683" s="412"/>
      <c r="CLT683" s="412"/>
      <c r="CLU683" s="412"/>
      <c r="CLV683" s="412"/>
      <c r="CLW683" s="412"/>
      <c r="CLX683" s="412"/>
      <c r="CLY683" s="412"/>
      <c r="CLZ683" s="412"/>
      <c r="CMA683" s="412"/>
      <c r="CMB683" s="412"/>
      <c r="CMC683" s="412"/>
      <c r="CMD683" s="412"/>
      <c r="CME683" s="412"/>
      <c r="CMF683" s="412"/>
      <c r="CMG683" s="412"/>
      <c r="CMH683" s="412"/>
      <c r="CMI683" s="412"/>
      <c r="CMJ683" s="412"/>
      <c r="CMK683" s="412"/>
      <c r="CML683" s="412"/>
      <c r="CMM683" s="412"/>
      <c r="CMN683" s="412"/>
      <c r="CMO683" s="412"/>
      <c r="CMP683" s="412"/>
      <c r="CMQ683" s="412"/>
      <c r="CMR683" s="412"/>
      <c r="CMS683" s="412"/>
      <c r="CMT683" s="412"/>
      <c r="CMU683" s="412"/>
      <c r="CMV683" s="412"/>
      <c r="CMW683" s="412"/>
      <c r="CMX683" s="412"/>
      <c r="CMY683" s="412"/>
      <c r="CMZ683" s="412"/>
      <c r="CNA683" s="412"/>
      <c r="CNB683" s="412"/>
      <c r="CNC683" s="412"/>
      <c r="CND683" s="412"/>
      <c r="CNE683" s="412"/>
      <c r="CNF683" s="413"/>
      <c r="CNG683" s="413"/>
      <c r="CNH683" s="413"/>
      <c r="CNI683" s="413"/>
      <c r="CNJ683" s="413"/>
      <c r="CNK683" s="413"/>
      <c r="CNL683" s="413"/>
      <c r="CNM683" s="413"/>
      <c r="CNN683" s="413"/>
      <c r="CNO683" s="413"/>
      <c r="CNP683" s="413"/>
      <c r="CNQ683" s="413"/>
      <c r="CNR683" s="413"/>
      <c r="CNS683" s="413"/>
      <c r="CNT683" s="413"/>
      <c r="CNU683" s="413"/>
      <c r="CNV683" s="413"/>
      <c r="CNW683" s="413"/>
      <c r="CNX683" s="413"/>
      <c r="CNY683" s="413"/>
      <c r="CNZ683" s="413"/>
      <c r="COA683" s="413"/>
      <c r="COB683" s="413"/>
      <c r="COC683" s="413"/>
      <c r="COD683" s="414"/>
      <c r="COE683" s="414"/>
      <c r="COF683" s="414"/>
      <c r="COG683" s="414"/>
      <c r="COH683" s="414"/>
      <c r="COI683" s="413"/>
      <c r="COJ683" s="413"/>
      <c r="COK683" s="414"/>
      <c r="COL683" s="414"/>
      <c r="COM683" s="413"/>
      <c r="CON683" s="413"/>
      <c r="COO683" s="414"/>
      <c r="COP683" s="414"/>
      <c r="COQ683" s="413"/>
      <c r="COR683" s="413"/>
      <c r="COS683" s="413"/>
      <c r="COT683" s="413"/>
      <c r="COU683" s="413"/>
      <c r="COV683" s="413"/>
      <c r="COW683" s="413"/>
      <c r="COX683" s="414"/>
      <c r="COY683" s="414"/>
      <c r="COZ683" s="413"/>
      <c r="CPA683" s="413"/>
      <c r="CPB683" s="414"/>
      <c r="CPC683" s="414"/>
      <c r="CPD683" s="413"/>
      <c r="CPE683" s="413"/>
      <c r="CPF683" s="413"/>
      <c r="CPG683" s="413"/>
      <c r="CPH683" s="413"/>
      <c r="CPI683" s="407"/>
      <c r="CPJ683" s="439"/>
      <c r="CPK683" s="413"/>
      <c r="CPL683" s="413"/>
      <c r="CPM683" s="413"/>
      <c r="CPN683" s="413"/>
      <c r="CPO683" s="413"/>
      <c r="CPP683" s="413"/>
      <c r="CPQ683" s="413"/>
      <c r="CPR683" s="412"/>
      <c r="CPS683" s="412"/>
      <c r="CPT683" s="412"/>
      <c r="CPU683" s="412"/>
      <c r="CPV683" s="412"/>
      <c r="CPW683" s="412"/>
      <c r="CPX683" s="412"/>
      <c r="CPY683" s="412"/>
      <c r="CPZ683" s="412"/>
      <c r="CQA683" s="412"/>
      <c r="CQB683" s="412"/>
      <c r="CQC683" s="412"/>
      <c r="CQD683" s="412"/>
      <c r="CQE683" s="412"/>
      <c r="CQF683" s="412"/>
      <c r="CQG683" s="412"/>
      <c r="CQH683" s="412"/>
      <c r="CQI683" s="412"/>
      <c r="CQJ683" s="412"/>
      <c r="CQK683" s="412"/>
      <c r="CQL683" s="412"/>
      <c r="CQM683" s="412"/>
      <c r="CQN683" s="412"/>
      <c r="CQO683" s="412"/>
      <c r="CQP683" s="412"/>
      <c r="CQQ683" s="412"/>
      <c r="CQR683" s="412"/>
      <c r="CQS683" s="412"/>
      <c r="CQT683" s="412"/>
      <c r="CQU683" s="412"/>
      <c r="CQV683" s="412"/>
      <c r="CQW683" s="412"/>
      <c r="CQX683" s="412"/>
      <c r="CQY683" s="412"/>
      <c r="CQZ683" s="412"/>
      <c r="CRA683" s="412"/>
      <c r="CRB683" s="412"/>
      <c r="CRC683" s="412"/>
      <c r="CRD683" s="412"/>
      <c r="CRE683" s="412"/>
      <c r="CRF683" s="412"/>
      <c r="CRG683" s="412"/>
      <c r="CRH683" s="412"/>
      <c r="CRI683" s="412"/>
      <c r="CRJ683" s="413"/>
      <c r="CRK683" s="413"/>
      <c r="CRL683" s="413"/>
      <c r="CRM683" s="413"/>
      <c r="CRN683" s="413"/>
      <c r="CRO683" s="413"/>
      <c r="CRP683" s="413"/>
      <c r="CRQ683" s="413"/>
      <c r="CRR683" s="413"/>
      <c r="CRS683" s="413"/>
      <c r="CRT683" s="413"/>
      <c r="CRU683" s="413"/>
      <c r="CRV683" s="413"/>
      <c r="CRW683" s="413"/>
      <c r="CRX683" s="413"/>
      <c r="CRY683" s="413"/>
      <c r="CRZ683" s="413"/>
      <c r="CSA683" s="413"/>
      <c r="CSB683" s="413"/>
      <c r="CSC683" s="413"/>
      <c r="CSD683" s="413"/>
      <c r="CSE683" s="413"/>
      <c r="CSF683" s="413"/>
      <c r="CSG683" s="413"/>
      <c r="CSH683" s="414"/>
      <c r="CSI683" s="414"/>
      <c r="CSJ683" s="414"/>
      <c r="CSK683" s="414"/>
      <c r="CSL683" s="414"/>
      <c r="CSM683" s="413"/>
      <c r="CSN683" s="413"/>
      <c r="CSO683" s="414"/>
      <c r="CSP683" s="414"/>
      <c r="CSQ683" s="413"/>
      <c r="CSR683" s="413"/>
      <c r="CSS683" s="414"/>
      <c r="CST683" s="414"/>
      <c r="CSU683" s="413"/>
      <c r="CSV683" s="413"/>
      <c r="CSW683" s="413"/>
      <c r="CSX683" s="413"/>
      <c r="CSY683" s="413"/>
      <c r="CSZ683" s="413"/>
      <c r="CTA683" s="413"/>
      <c r="CTB683" s="414"/>
      <c r="CTC683" s="414"/>
      <c r="CTD683" s="413"/>
      <c r="CTE683" s="413"/>
      <c r="CTF683" s="414"/>
      <c r="CTG683" s="414"/>
      <c r="CTH683" s="413"/>
      <c r="CTI683" s="413"/>
      <c r="CTJ683" s="413"/>
      <c r="CTK683" s="413"/>
      <c r="CTL683" s="413"/>
      <c r="CTM683" s="407"/>
      <c r="CTN683" s="439"/>
      <c r="CTO683" s="413"/>
      <c r="CTP683" s="413"/>
      <c r="CTQ683" s="413"/>
      <c r="CTR683" s="413"/>
      <c r="CTS683" s="413"/>
      <c r="CTT683" s="413"/>
      <c r="CTU683" s="413"/>
      <c r="CTV683" s="412"/>
      <c r="CTW683" s="412"/>
      <c r="CTX683" s="412"/>
      <c r="CTY683" s="412"/>
      <c r="CTZ683" s="412"/>
      <c r="CUA683" s="412"/>
      <c r="CUB683" s="412"/>
      <c r="CUC683" s="412"/>
      <c r="CUD683" s="412"/>
      <c r="CUE683" s="412"/>
      <c r="CUF683" s="412"/>
      <c r="CUG683" s="412"/>
      <c r="CUH683" s="412"/>
      <c r="CUI683" s="412"/>
      <c r="CUJ683" s="412"/>
      <c r="CUK683" s="412"/>
      <c r="CUL683" s="412"/>
      <c r="CUM683" s="412"/>
      <c r="CUN683" s="412"/>
      <c r="CUO683" s="412"/>
      <c r="CUP683" s="412"/>
      <c r="CUQ683" s="412"/>
      <c r="CUR683" s="412"/>
      <c r="CUS683" s="412"/>
      <c r="CUT683" s="412"/>
      <c r="CUU683" s="412"/>
      <c r="CUV683" s="412"/>
      <c r="CUW683" s="412"/>
      <c r="CUX683" s="412"/>
      <c r="CUY683" s="412"/>
      <c r="CUZ683" s="412"/>
      <c r="CVA683" s="412"/>
      <c r="CVB683" s="412"/>
      <c r="CVC683" s="412"/>
      <c r="CVD683" s="412"/>
      <c r="CVE683" s="412"/>
      <c r="CVF683" s="412"/>
      <c r="CVG683" s="412"/>
      <c r="CVH683" s="412"/>
      <c r="CVI683" s="412"/>
      <c r="CVJ683" s="412"/>
      <c r="CVK683" s="412"/>
      <c r="CVL683" s="412"/>
      <c r="CVM683" s="412"/>
      <c r="CVN683" s="413"/>
      <c r="CVO683" s="413"/>
      <c r="CVP683" s="413"/>
      <c r="CVQ683" s="413"/>
      <c r="CVR683" s="413"/>
      <c r="CVS683" s="413"/>
      <c r="CVT683" s="413"/>
      <c r="CVU683" s="413"/>
      <c r="CVV683" s="413"/>
      <c r="CVW683" s="413"/>
      <c r="CVX683" s="413"/>
      <c r="CVY683" s="413"/>
      <c r="CVZ683" s="413"/>
      <c r="CWA683" s="413"/>
      <c r="CWB683" s="413"/>
      <c r="CWC683" s="413"/>
      <c r="CWD683" s="413"/>
      <c r="CWE683" s="413"/>
      <c r="CWF683" s="413"/>
      <c r="CWG683" s="413"/>
      <c r="CWH683" s="413"/>
      <c r="CWI683" s="413"/>
      <c r="CWJ683" s="413"/>
      <c r="CWK683" s="413"/>
      <c r="CWL683" s="414"/>
      <c r="CWM683" s="414"/>
      <c r="CWN683" s="414"/>
      <c r="CWO683" s="414"/>
      <c r="CWP683" s="414"/>
      <c r="CWQ683" s="413"/>
      <c r="CWR683" s="413"/>
      <c r="CWS683" s="414"/>
      <c r="CWT683" s="414"/>
      <c r="CWU683" s="413"/>
      <c r="CWV683" s="413"/>
      <c r="CWW683" s="414"/>
      <c r="CWX683" s="414"/>
      <c r="CWY683" s="413"/>
      <c r="CWZ683" s="413"/>
      <c r="CXA683" s="413"/>
      <c r="CXB683" s="413"/>
      <c r="CXC683" s="413"/>
      <c r="CXD683" s="413"/>
      <c r="CXE683" s="413"/>
      <c r="CXF683" s="414"/>
      <c r="CXG683" s="414"/>
      <c r="CXH683" s="413"/>
      <c r="CXI683" s="413"/>
      <c r="CXJ683" s="414"/>
      <c r="CXK683" s="414"/>
      <c r="CXL683" s="413"/>
      <c r="CXM683" s="413"/>
      <c r="CXN683" s="413"/>
      <c r="CXO683" s="413"/>
      <c r="CXP683" s="413"/>
      <c r="CXQ683" s="407"/>
      <c r="CXR683" s="439"/>
      <c r="CXS683" s="413"/>
      <c r="CXT683" s="413"/>
      <c r="CXU683" s="413"/>
      <c r="CXV683" s="413"/>
      <c r="CXW683" s="413"/>
      <c r="CXX683" s="413"/>
      <c r="CXY683" s="413"/>
      <c r="CXZ683" s="412"/>
      <c r="CYA683" s="412"/>
      <c r="CYB683" s="412"/>
      <c r="CYC683" s="412"/>
      <c r="CYD683" s="412"/>
      <c r="CYE683" s="412"/>
      <c r="CYF683" s="412"/>
      <c r="CYG683" s="412"/>
      <c r="CYH683" s="412"/>
      <c r="CYI683" s="412"/>
      <c r="CYJ683" s="412"/>
      <c r="CYK683" s="412"/>
      <c r="CYL683" s="412"/>
      <c r="CYM683" s="412"/>
      <c r="CYN683" s="412"/>
      <c r="CYO683" s="412"/>
      <c r="CYP683" s="412"/>
      <c r="CYQ683" s="412"/>
      <c r="CYR683" s="412"/>
      <c r="CYS683" s="412"/>
      <c r="CYT683" s="412"/>
      <c r="CYU683" s="412"/>
      <c r="CYV683" s="412"/>
      <c r="CYW683" s="412"/>
      <c r="CYX683" s="412"/>
      <c r="CYY683" s="412"/>
      <c r="CYZ683" s="412"/>
      <c r="CZA683" s="412"/>
      <c r="CZB683" s="412"/>
      <c r="CZC683" s="412"/>
      <c r="CZD683" s="412"/>
      <c r="CZE683" s="412"/>
      <c r="CZF683" s="412"/>
      <c r="CZG683" s="412"/>
      <c r="CZH683" s="412"/>
      <c r="CZI683" s="412"/>
      <c r="CZJ683" s="412"/>
      <c r="CZK683" s="412"/>
      <c r="CZL683" s="412"/>
      <c r="CZM683" s="412"/>
      <c r="CZN683" s="412"/>
      <c r="CZO683" s="412"/>
      <c r="CZP683" s="412"/>
      <c r="CZQ683" s="412"/>
      <c r="CZR683" s="413"/>
      <c r="CZS683" s="413"/>
      <c r="CZT683" s="413"/>
      <c r="CZU683" s="413"/>
      <c r="CZV683" s="413"/>
      <c r="CZW683" s="413"/>
      <c r="CZX683" s="413"/>
      <c r="CZY683" s="413"/>
      <c r="CZZ683" s="413"/>
      <c r="DAA683" s="413"/>
      <c r="DAB683" s="413"/>
      <c r="DAC683" s="413"/>
      <c r="DAD683" s="413"/>
      <c r="DAE683" s="413"/>
      <c r="DAF683" s="413"/>
      <c r="DAG683" s="413"/>
      <c r="DAH683" s="413"/>
      <c r="DAI683" s="413"/>
      <c r="DAJ683" s="413"/>
      <c r="DAK683" s="413"/>
      <c r="DAL683" s="413"/>
      <c r="DAM683" s="413"/>
      <c r="DAN683" s="413"/>
      <c r="DAO683" s="413"/>
      <c r="DAP683" s="414"/>
      <c r="DAQ683" s="414"/>
      <c r="DAR683" s="414"/>
      <c r="DAS683" s="414"/>
      <c r="DAT683" s="414"/>
      <c r="DAU683" s="413"/>
      <c r="DAV683" s="413"/>
      <c r="DAW683" s="414"/>
      <c r="DAX683" s="414"/>
      <c r="DAY683" s="413"/>
      <c r="DAZ683" s="413"/>
      <c r="DBA683" s="414"/>
      <c r="DBB683" s="414"/>
      <c r="DBC683" s="413"/>
      <c r="DBD683" s="413"/>
      <c r="DBE683" s="413"/>
      <c r="DBF683" s="413"/>
      <c r="DBG683" s="413"/>
      <c r="DBH683" s="413"/>
      <c r="DBI683" s="413"/>
      <c r="DBJ683" s="414"/>
      <c r="DBK683" s="414"/>
      <c r="DBL683" s="413"/>
      <c r="DBM683" s="413"/>
      <c r="DBN683" s="414"/>
      <c r="DBO683" s="414"/>
      <c r="DBP683" s="413"/>
      <c r="DBQ683" s="413"/>
      <c r="DBR683" s="413"/>
      <c r="DBS683" s="413"/>
      <c r="DBT683" s="413"/>
      <c r="DBU683" s="407"/>
      <c r="DBV683" s="439"/>
      <c r="DBW683" s="413"/>
      <c r="DBX683" s="413"/>
      <c r="DBY683" s="413"/>
      <c r="DBZ683" s="413"/>
      <c r="DCA683" s="413"/>
      <c r="DCB683" s="413"/>
      <c r="DCC683" s="413"/>
      <c r="DCD683" s="412"/>
      <c r="DCE683" s="412"/>
      <c r="DCF683" s="412"/>
      <c r="DCG683" s="412"/>
      <c r="DCH683" s="412"/>
      <c r="DCI683" s="412"/>
      <c r="DCJ683" s="412"/>
      <c r="DCK683" s="412"/>
      <c r="DCL683" s="412"/>
      <c r="DCM683" s="412"/>
      <c r="DCN683" s="412"/>
      <c r="DCO683" s="412"/>
      <c r="DCP683" s="412"/>
      <c r="DCQ683" s="412"/>
      <c r="DCR683" s="412"/>
      <c r="DCS683" s="412"/>
      <c r="DCT683" s="412"/>
      <c r="DCU683" s="412"/>
      <c r="DCV683" s="412"/>
      <c r="DCW683" s="412"/>
      <c r="DCX683" s="412"/>
      <c r="DCY683" s="412"/>
      <c r="DCZ683" s="412"/>
      <c r="DDA683" s="412"/>
      <c r="DDB683" s="412"/>
      <c r="DDC683" s="412"/>
      <c r="DDD683" s="412"/>
      <c r="DDE683" s="412"/>
      <c r="DDF683" s="412"/>
      <c r="DDG683" s="412"/>
      <c r="DDH683" s="412"/>
      <c r="DDI683" s="412"/>
      <c r="DDJ683" s="412"/>
      <c r="DDK683" s="412"/>
      <c r="DDL683" s="412"/>
      <c r="DDM683" s="412"/>
      <c r="DDN683" s="412"/>
      <c r="DDO683" s="412"/>
      <c r="DDP683" s="412"/>
      <c r="DDQ683" s="412"/>
      <c r="DDR683" s="412"/>
      <c r="DDS683" s="412"/>
      <c r="DDT683" s="412"/>
      <c r="DDU683" s="412"/>
      <c r="DDV683" s="413"/>
      <c r="DDW683" s="413"/>
      <c r="DDX683" s="413"/>
      <c r="DDY683" s="413"/>
      <c r="DDZ683" s="413"/>
      <c r="DEA683" s="413"/>
      <c r="DEB683" s="413"/>
      <c r="DEC683" s="413"/>
      <c r="DED683" s="413"/>
      <c r="DEE683" s="413"/>
      <c r="DEF683" s="413"/>
      <c r="DEG683" s="413"/>
      <c r="DEH683" s="413"/>
      <c r="DEI683" s="413"/>
      <c r="DEJ683" s="413"/>
      <c r="DEK683" s="413"/>
      <c r="DEL683" s="413"/>
      <c r="DEM683" s="413"/>
      <c r="DEN683" s="413"/>
      <c r="DEO683" s="413"/>
      <c r="DEP683" s="413"/>
      <c r="DEQ683" s="413"/>
      <c r="DER683" s="413"/>
      <c r="DES683" s="413"/>
      <c r="DET683" s="414"/>
      <c r="DEU683" s="414"/>
      <c r="DEV683" s="414"/>
      <c r="DEW683" s="414"/>
      <c r="DEX683" s="414"/>
      <c r="DEY683" s="413"/>
      <c r="DEZ683" s="413"/>
      <c r="DFA683" s="414"/>
      <c r="DFB683" s="414"/>
      <c r="DFC683" s="413"/>
      <c r="DFD683" s="413"/>
      <c r="DFE683" s="414"/>
      <c r="DFF683" s="414"/>
      <c r="DFG683" s="413"/>
      <c r="DFH683" s="413"/>
      <c r="DFI683" s="413"/>
      <c r="DFJ683" s="413"/>
      <c r="DFK683" s="413"/>
      <c r="DFL683" s="413"/>
      <c r="DFM683" s="413"/>
      <c r="DFN683" s="414"/>
      <c r="DFO683" s="414"/>
      <c r="DFP683" s="413"/>
      <c r="DFQ683" s="413"/>
      <c r="DFR683" s="414"/>
      <c r="DFS683" s="414"/>
      <c r="DFT683" s="413"/>
      <c r="DFU683" s="413"/>
      <c r="DFV683" s="413"/>
      <c r="DFW683" s="413"/>
      <c r="DFX683" s="413"/>
      <c r="DFY683" s="407"/>
      <c r="DFZ683" s="439"/>
      <c r="DGA683" s="413"/>
      <c r="DGB683" s="413"/>
      <c r="DGC683" s="413"/>
      <c r="DGD683" s="413"/>
      <c r="DGE683" s="413"/>
      <c r="DGF683" s="413"/>
      <c r="DGG683" s="413"/>
      <c r="DGH683" s="412"/>
      <c r="DGI683" s="412"/>
      <c r="DGJ683" s="412"/>
      <c r="DGK683" s="412"/>
      <c r="DGL683" s="412"/>
      <c r="DGM683" s="412"/>
      <c r="DGN683" s="412"/>
      <c r="DGO683" s="412"/>
      <c r="DGP683" s="412"/>
      <c r="DGQ683" s="412"/>
      <c r="DGR683" s="412"/>
      <c r="DGS683" s="412"/>
      <c r="DGT683" s="412"/>
      <c r="DGU683" s="412"/>
      <c r="DGV683" s="412"/>
      <c r="DGW683" s="412"/>
      <c r="DGX683" s="412"/>
      <c r="DGY683" s="412"/>
      <c r="DGZ683" s="412"/>
      <c r="DHA683" s="412"/>
      <c r="DHB683" s="412"/>
      <c r="DHC683" s="412"/>
      <c r="DHD683" s="412"/>
      <c r="DHE683" s="412"/>
      <c r="DHF683" s="412"/>
      <c r="DHG683" s="412"/>
      <c r="DHH683" s="412"/>
      <c r="DHI683" s="412"/>
      <c r="DHJ683" s="412"/>
      <c r="DHK683" s="412"/>
      <c r="DHL683" s="412"/>
      <c r="DHM683" s="412"/>
      <c r="DHN683" s="412"/>
      <c r="DHO683" s="412"/>
      <c r="DHP683" s="412"/>
      <c r="DHQ683" s="412"/>
      <c r="DHR683" s="412"/>
      <c r="DHS683" s="412"/>
      <c r="DHT683" s="412"/>
      <c r="DHU683" s="412"/>
      <c r="DHV683" s="412"/>
      <c r="DHW683" s="412"/>
      <c r="DHX683" s="412"/>
      <c r="DHY683" s="412"/>
      <c r="DHZ683" s="413"/>
      <c r="DIA683" s="413"/>
      <c r="DIB683" s="413"/>
      <c r="DIC683" s="413"/>
      <c r="DID683" s="413"/>
      <c r="DIE683" s="413"/>
      <c r="DIF683" s="413"/>
      <c r="DIG683" s="413"/>
      <c r="DIH683" s="413"/>
      <c r="DII683" s="413"/>
      <c r="DIJ683" s="413"/>
      <c r="DIK683" s="413"/>
      <c r="DIL683" s="413"/>
      <c r="DIM683" s="413"/>
      <c r="DIN683" s="413"/>
      <c r="DIO683" s="413"/>
      <c r="DIP683" s="413"/>
      <c r="DIQ683" s="413"/>
      <c r="DIR683" s="413"/>
      <c r="DIS683" s="413"/>
      <c r="DIT683" s="413"/>
      <c r="DIU683" s="413"/>
      <c r="DIV683" s="413"/>
      <c r="DIW683" s="413"/>
      <c r="DIX683" s="414"/>
      <c r="DIY683" s="414"/>
      <c r="DIZ683" s="414"/>
      <c r="DJA683" s="414"/>
      <c r="DJB683" s="414"/>
      <c r="DJC683" s="413"/>
      <c r="DJD683" s="413"/>
      <c r="DJE683" s="414"/>
      <c r="DJF683" s="414"/>
      <c r="DJG683" s="413"/>
      <c r="DJH683" s="413"/>
      <c r="DJI683" s="414"/>
      <c r="DJJ683" s="414"/>
      <c r="DJK683" s="413"/>
      <c r="DJL683" s="413"/>
      <c r="DJM683" s="413"/>
      <c r="DJN683" s="413"/>
      <c r="DJO683" s="413"/>
      <c r="DJP683" s="413"/>
      <c r="DJQ683" s="413"/>
      <c r="DJR683" s="414"/>
      <c r="DJS683" s="414"/>
      <c r="DJT683" s="413"/>
      <c r="DJU683" s="413"/>
      <c r="DJV683" s="414"/>
      <c r="DJW683" s="414"/>
      <c r="DJX683" s="413"/>
      <c r="DJY683" s="413"/>
      <c r="DJZ683" s="413"/>
      <c r="DKA683" s="413"/>
      <c r="DKB683" s="413"/>
      <c r="DKC683" s="407"/>
      <c r="DKD683" s="439"/>
      <c r="DKE683" s="413"/>
      <c r="DKF683" s="413"/>
      <c r="DKG683" s="413"/>
      <c r="DKH683" s="413"/>
      <c r="DKI683" s="413"/>
      <c r="DKJ683" s="413"/>
      <c r="DKK683" s="413"/>
      <c r="DKL683" s="412"/>
      <c r="DKM683" s="412"/>
      <c r="DKN683" s="412"/>
      <c r="DKO683" s="412"/>
      <c r="DKP683" s="412"/>
      <c r="DKQ683" s="412"/>
      <c r="DKR683" s="412"/>
      <c r="DKS683" s="412"/>
      <c r="DKT683" s="412"/>
      <c r="DKU683" s="412"/>
      <c r="DKV683" s="412"/>
      <c r="DKW683" s="412"/>
      <c r="DKX683" s="412"/>
      <c r="DKY683" s="412"/>
      <c r="DKZ683" s="412"/>
      <c r="DLA683" s="412"/>
      <c r="DLB683" s="412"/>
      <c r="DLC683" s="412"/>
      <c r="DLD683" s="412"/>
      <c r="DLE683" s="412"/>
      <c r="DLF683" s="412"/>
      <c r="DLG683" s="412"/>
      <c r="DLH683" s="412"/>
      <c r="DLI683" s="412"/>
      <c r="DLJ683" s="412"/>
      <c r="DLK683" s="412"/>
      <c r="DLL683" s="412"/>
      <c r="DLM683" s="412"/>
      <c r="DLN683" s="412"/>
      <c r="DLO683" s="412"/>
      <c r="DLP683" s="412"/>
      <c r="DLQ683" s="412"/>
      <c r="DLR683" s="412"/>
      <c r="DLS683" s="412"/>
      <c r="DLT683" s="412"/>
      <c r="DLU683" s="412"/>
      <c r="DLV683" s="412"/>
      <c r="DLW683" s="412"/>
      <c r="DLX683" s="412"/>
      <c r="DLY683" s="412"/>
      <c r="DLZ683" s="412"/>
      <c r="DMA683" s="412"/>
      <c r="DMB683" s="412"/>
      <c r="DMC683" s="412"/>
      <c r="DMD683" s="413"/>
      <c r="DME683" s="413"/>
      <c r="DMF683" s="413"/>
      <c r="DMG683" s="413"/>
      <c r="DMH683" s="413"/>
      <c r="DMI683" s="413"/>
      <c r="DMJ683" s="413"/>
      <c r="DMK683" s="413"/>
      <c r="DML683" s="413"/>
      <c r="DMM683" s="413"/>
      <c r="DMN683" s="413"/>
      <c r="DMO683" s="413"/>
      <c r="DMP683" s="413"/>
      <c r="DMQ683" s="413"/>
      <c r="DMR683" s="413"/>
      <c r="DMS683" s="413"/>
      <c r="DMT683" s="413"/>
      <c r="DMU683" s="413"/>
      <c r="DMV683" s="413"/>
      <c r="DMW683" s="413"/>
      <c r="DMX683" s="413"/>
      <c r="DMY683" s="413"/>
      <c r="DMZ683" s="413"/>
      <c r="DNA683" s="413"/>
      <c r="DNB683" s="414"/>
      <c r="DNC683" s="414"/>
      <c r="DND683" s="414"/>
      <c r="DNE683" s="414"/>
      <c r="DNF683" s="414"/>
      <c r="DNG683" s="413"/>
      <c r="DNH683" s="413"/>
      <c r="DNI683" s="414"/>
      <c r="DNJ683" s="414"/>
      <c r="DNK683" s="413"/>
      <c r="DNL683" s="413"/>
      <c r="DNM683" s="414"/>
      <c r="DNN683" s="414"/>
      <c r="DNO683" s="413"/>
      <c r="DNP683" s="413"/>
      <c r="DNQ683" s="413"/>
      <c r="DNR683" s="413"/>
      <c r="DNS683" s="413"/>
      <c r="DNT683" s="413"/>
      <c r="DNU683" s="413"/>
      <c r="DNV683" s="414"/>
      <c r="DNW683" s="414"/>
      <c r="DNX683" s="413"/>
      <c r="DNY683" s="413"/>
      <c r="DNZ683" s="414"/>
      <c r="DOA683" s="414"/>
      <c r="DOB683" s="413"/>
      <c r="DOC683" s="413"/>
      <c r="DOD683" s="413"/>
      <c r="DOE683" s="413"/>
      <c r="DOF683" s="413"/>
      <c r="DOG683" s="407"/>
      <c r="DOH683" s="439"/>
      <c r="DOI683" s="413"/>
      <c r="DOJ683" s="413"/>
      <c r="DOK683" s="413"/>
      <c r="DOL683" s="413"/>
      <c r="DOM683" s="413"/>
      <c r="DON683" s="413"/>
      <c r="DOO683" s="413"/>
      <c r="DOP683" s="412"/>
      <c r="DOQ683" s="412"/>
      <c r="DOR683" s="412"/>
      <c r="DOS683" s="412"/>
      <c r="DOT683" s="412"/>
      <c r="DOU683" s="412"/>
      <c r="DOV683" s="412"/>
      <c r="DOW683" s="412"/>
      <c r="DOX683" s="412"/>
      <c r="DOY683" s="412"/>
      <c r="DOZ683" s="412"/>
      <c r="DPA683" s="412"/>
      <c r="DPB683" s="412"/>
      <c r="DPC683" s="412"/>
      <c r="DPD683" s="412"/>
      <c r="DPE683" s="412"/>
      <c r="DPF683" s="412"/>
      <c r="DPG683" s="412"/>
      <c r="DPH683" s="412"/>
      <c r="DPI683" s="412"/>
      <c r="DPJ683" s="412"/>
      <c r="DPK683" s="412"/>
      <c r="DPL683" s="412"/>
      <c r="DPM683" s="412"/>
      <c r="DPN683" s="412"/>
      <c r="DPO683" s="412"/>
      <c r="DPP683" s="412"/>
      <c r="DPQ683" s="412"/>
      <c r="DPR683" s="412"/>
      <c r="DPS683" s="412"/>
      <c r="DPT683" s="412"/>
      <c r="DPU683" s="412"/>
      <c r="DPV683" s="412"/>
      <c r="DPW683" s="412"/>
      <c r="DPX683" s="412"/>
      <c r="DPY683" s="412"/>
      <c r="DPZ683" s="412"/>
      <c r="DQA683" s="412"/>
      <c r="DQB683" s="412"/>
      <c r="DQC683" s="412"/>
      <c r="DQD683" s="412"/>
      <c r="DQE683" s="412"/>
      <c r="DQF683" s="412"/>
      <c r="DQG683" s="412"/>
      <c r="DQH683" s="413"/>
      <c r="DQI683" s="413"/>
      <c r="DQJ683" s="413"/>
      <c r="DQK683" s="413"/>
      <c r="DQL683" s="413"/>
      <c r="DQM683" s="413"/>
      <c r="DQN683" s="413"/>
      <c r="DQO683" s="413"/>
      <c r="DQP683" s="413"/>
      <c r="DQQ683" s="413"/>
      <c r="DQR683" s="413"/>
      <c r="DQS683" s="413"/>
      <c r="DQT683" s="413"/>
      <c r="DQU683" s="413"/>
      <c r="DQV683" s="413"/>
      <c r="DQW683" s="413"/>
      <c r="DQX683" s="413"/>
      <c r="DQY683" s="413"/>
      <c r="DQZ683" s="413"/>
      <c r="DRA683" s="413"/>
      <c r="DRB683" s="413"/>
      <c r="DRC683" s="413"/>
      <c r="DRD683" s="413"/>
      <c r="DRE683" s="413"/>
      <c r="DRF683" s="414"/>
      <c r="DRG683" s="414"/>
      <c r="DRH683" s="414"/>
      <c r="DRI683" s="414"/>
      <c r="DRJ683" s="414"/>
      <c r="DRK683" s="413"/>
      <c r="DRL683" s="413"/>
      <c r="DRM683" s="414"/>
      <c r="DRN683" s="414"/>
      <c r="DRO683" s="413"/>
      <c r="DRP683" s="413"/>
      <c r="DRQ683" s="414"/>
      <c r="DRR683" s="414"/>
      <c r="DRS683" s="413"/>
      <c r="DRT683" s="413"/>
      <c r="DRU683" s="413"/>
      <c r="DRV683" s="413"/>
      <c r="DRW683" s="413"/>
      <c r="DRX683" s="413"/>
      <c r="DRY683" s="413"/>
      <c r="DRZ683" s="414"/>
      <c r="DSA683" s="414"/>
      <c r="DSB683" s="413"/>
      <c r="DSC683" s="413"/>
      <c r="DSD683" s="414"/>
      <c r="DSE683" s="414"/>
      <c r="DSF683" s="413"/>
      <c r="DSG683" s="413"/>
      <c r="DSH683" s="413"/>
      <c r="DSI683" s="413"/>
      <c r="DSJ683" s="413"/>
      <c r="DSK683" s="407"/>
      <c r="DSL683" s="439"/>
      <c r="DSM683" s="413"/>
      <c r="DSN683" s="413"/>
      <c r="DSO683" s="413"/>
      <c r="DSP683" s="413"/>
      <c r="DSQ683" s="413"/>
      <c r="DSR683" s="413"/>
      <c r="DSS683" s="413"/>
      <c r="DST683" s="412"/>
      <c r="DSU683" s="412"/>
      <c r="DSV683" s="412"/>
      <c r="DSW683" s="412"/>
      <c r="DSX683" s="412"/>
      <c r="DSY683" s="412"/>
      <c r="DSZ683" s="412"/>
      <c r="DTA683" s="412"/>
      <c r="DTB683" s="412"/>
      <c r="DTC683" s="412"/>
      <c r="DTD683" s="412"/>
      <c r="DTE683" s="412"/>
      <c r="DTF683" s="412"/>
      <c r="DTG683" s="412"/>
      <c r="DTH683" s="412"/>
      <c r="DTI683" s="412"/>
      <c r="DTJ683" s="412"/>
      <c r="DTK683" s="412"/>
      <c r="DTL683" s="412"/>
      <c r="DTM683" s="412"/>
      <c r="DTN683" s="412"/>
      <c r="DTO683" s="412"/>
      <c r="DTP683" s="412"/>
      <c r="DTQ683" s="412"/>
      <c r="DTR683" s="412"/>
      <c r="DTS683" s="412"/>
      <c r="DTT683" s="412"/>
      <c r="DTU683" s="412"/>
      <c r="DTV683" s="412"/>
      <c r="DTW683" s="412"/>
      <c r="DTX683" s="412"/>
      <c r="DTY683" s="412"/>
      <c r="DTZ683" s="412"/>
      <c r="DUA683" s="412"/>
      <c r="DUB683" s="412"/>
      <c r="DUC683" s="412"/>
      <c r="DUD683" s="412"/>
      <c r="DUE683" s="412"/>
      <c r="DUF683" s="412"/>
      <c r="DUG683" s="412"/>
      <c r="DUH683" s="412"/>
      <c r="DUI683" s="412"/>
      <c r="DUJ683" s="412"/>
      <c r="DUK683" s="412"/>
      <c r="DUL683" s="413"/>
      <c r="DUM683" s="413"/>
      <c r="DUN683" s="413"/>
      <c r="DUO683" s="413"/>
      <c r="DUP683" s="413"/>
      <c r="DUQ683" s="413"/>
      <c r="DUR683" s="413"/>
      <c r="DUS683" s="413"/>
      <c r="DUT683" s="413"/>
      <c r="DUU683" s="413"/>
      <c r="DUV683" s="413"/>
      <c r="DUW683" s="413"/>
      <c r="DUX683" s="413"/>
      <c r="DUY683" s="413"/>
      <c r="DUZ683" s="413"/>
      <c r="DVA683" s="413"/>
      <c r="DVB683" s="413"/>
      <c r="DVC683" s="413"/>
      <c r="DVD683" s="413"/>
      <c r="DVE683" s="413"/>
      <c r="DVF683" s="413"/>
      <c r="DVG683" s="413"/>
      <c r="DVH683" s="413"/>
      <c r="DVI683" s="413"/>
      <c r="DVJ683" s="414"/>
      <c r="DVK683" s="414"/>
      <c r="DVL683" s="414"/>
      <c r="DVM683" s="414"/>
      <c r="DVN683" s="414"/>
      <c r="DVO683" s="413"/>
      <c r="DVP683" s="413"/>
      <c r="DVQ683" s="414"/>
      <c r="DVR683" s="414"/>
      <c r="DVS683" s="413"/>
      <c r="DVT683" s="413"/>
      <c r="DVU683" s="414"/>
      <c r="DVV683" s="414"/>
      <c r="DVW683" s="413"/>
      <c r="DVX683" s="413"/>
      <c r="DVY683" s="413"/>
      <c r="DVZ683" s="413"/>
      <c r="DWA683" s="413"/>
      <c r="DWB683" s="413"/>
      <c r="DWC683" s="413"/>
      <c r="DWD683" s="414"/>
      <c r="DWE683" s="414"/>
      <c r="DWF683" s="413"/>
      <c r="DWG683" s="413"/>
      <c r="DWH683" s="414"/>
      <c r="DWI683" s="414"/>
      <c r="DWJ683" s="413"/>
      <c r="DWK683" s="413"/>
      <c r="DWL683" s="413"/>
      <c r="DWM683" s="413"/>
      <c r="DWN683" s="413"/>
      <c r="DWO683" s="407"/>
      <c r="DWP683" s="439"/>
      <c r="DWQ683" s="413"/>
      <c r="DWR683" s="413"/>
      <c r="DWS683" s="413"/>
      <c r="DWT683" s="413"/>
      <c r="DWU683" s="413"/>
      <c r="DWV683" s="413"/>
      <c r="DWW683" s="413"/>
      <c r="DWX683" s="412"/>
      <c r="DWY683" s="412"/>
      <c r="DWZ683" s="412"/>
      <c r="DXA683" s="412"/>
      <c r="DXB683" s="412"/>
      <c r="DXC683" s="412"/>
      <c r="DXD683" s="412"/>
      <c r="DXE683" s="412"/>
      <c r="DXF683" s="412"/>
      <c r="DXG683" s="412"/>
      <c r="DXH683" s="412"/>
      <c r="DXI683" s="412"/>
      <c r="DXJ683" s="412"/>
      <c r="DXK683" s="412"/>
      <c r="DXL683" s="412"/>
      <c r="DXM683" s="412"/>
      <c r="DXN683" s="412"/>
      <c r="DXO683" s="412"/>
      <c r="DXP683" s="412"/>
      <c r="DXQ683" s="412"/>
      <c r="DXR683" s="412"/>
      <c r="DXS683" s="412"/>
      <c r="DXT683" s="412"/>
      <c r="DXU683" s="412"/>
      <c r="DXV683" s="412"/>
      <c r="DXW683" s="412"/>
      <c r="DXX683" s="412"/>
      <c r="DXY683" s="412"/>
      <c r="DXZ683" s="412"/>
      <c r="DYA683" s="412"/>
      <c r="DYB683" s="412"/>
      <c r="DYC683" s="412"/>
      <c r="DYD683" s="412"/>
      <c r="DYE683" s="412"/>
      <c r="DYF683" s="412"/>
      <c r="DYG683" s="412"/>
      <c r="DYH683" s="412"/>
      <c r="DYI683" s="412"/>
      <c r="DYJ683" s="412"/>
      <c r="DYK683" s="412"/>
      <c r="DYL683" s="412"/>
      <c r="DYM683" s="412"/>
      <c r="DYN683" s="412"/>
      <c r="DYO683" s="412"/>
      <c r="DYP683" s="413"/>
      <c r="DYQ683" s="413"/>
      <c r="DYR683" s="413"/>
      <c r="DYS683" s="413"/>
      <c r="DYT683" s="413"/>
      <c r="DYU683" s="413"/>
      <c r="DYV683" s="413"/>
      <c r="DYW683" s="413"/>
      <c r="DYX683" s="413"/>
      <c r="DYY683" s="413"/>
      <c r="DYZ683" s="413"/>
      <c r="DZA683" s="413"/>
      <c r="DZB683" s="413"/>
      <c r="DZC683" s="413"/>
      <c r="DZD683" s="413"/>
      <c r="DZE683" s="413"/>
      <c r="DZF683" s="413"/>
      <c r="DZG683" s="413"/>
      <c r="DZH683" s="413"/>
      <c r="DZI683" s="413"/>
      <c r="DZJ683" s="413"/>
      <c r="DZK683" s="413"/>
      <c r="DZL683" s="413"/>
      <c r="DZM683" s="413"/>
      <c r="DZN683" s="414"/>
      <c r="DZO683" s="414"/>
      <c r="DZP683" s="414"/>
      <c r="DZQ683" s="414"/>
      <c r="DZR683" s="414"/>
      <c r="DZS683" s="413"/>
      <c r="DZT683" s="413"/>
      <c r="DZU683" s="414"/>
      <c r="DZV683" s="414"/>
      <c r="DZW683" s="413"/>
      <c r="DZX683" s="413"/>
      <c r="DZY683" s="414"/>
      <c r="DZZ683" s="414"/>
      <c r="EAA683" s="413"/>
      <c r="EAB683" s="413"/>
      <c r="EAC683" s="413"/>
      <c r="EAD683" s="413"/>
      <c r="EAE683" s="413"/>
      <c r="EAF683" s="413"/>
      <c r="EAG683" s="413"/>
      <c r="EAH683" s="414"/>
      <c r="EAI683" s="414"/>
      <c r="EAJ683" s="413"/>
      <c r="EAK683" s="413"/>
      <c r="EAL683" s="414"/>
      <c r="EAM683" s="414"/>
      <c r="EAN683" s="413"/>
      <c r="EAO683" s="413"/>
      <c r="EAP683" s="413"/>
      <c r="EAQ683" s="413"/>
      <c r="EAR683" s="413"/>
      <c r="EAS683" s="407"/>
      <c r="EAT683" s="439"/>
      <c r="EAU683" s="413"/>
      <c r="EAV683" s="413"/>
      <c r="EAW683" s="413"/>
      <c r="EAX683" s="413"/>
      <c r="EAY683" s="413"/>
      <c r="EAZ683" s="413"/>
      <c r="EBA683" s="413"/>
      <c r="EBB683" s="412"/>
      <c r="EBC683" s="412"/>
      <c r="EBD683" s="412"/>
      <c r="EBE683" s="412"/>
      <c r="EBF683" s="412"/>
      <c r="EBG683" s="412"/>
      <c r="EBH683" s="412"/>
      <c r="EBI683" s="412"/>
      <c r="EBJ683" s="412"/>
      <c r="EBK683" s="412"/>
      <c r="EBL683" s="412"/>
      <c r="EBM683" s="412"/>
      <c r="EBN683" s="412"/>
      <c r="EBO683" s="412"/>
      <c r="EBP683" s="412"/>
      <c r="EBQ683" s="412"/>
      <c r="EBR683" s="412"/>
      <c r="EBS683" s="412"/>
      <c r="EBT683" s="412"/>
      <c r="EBU683" s="412"/>
      <c r="EBV683" s="412"/>
      <c r="EBW683" s="412"/>
      <c r="EBX683" s="412"/>
      <c r="EBY683" s="412"/>
      <c r="EBZ683" s="412"/>
      <c r="ECA683" s="412"/>
      <c r="ECB683" s="412"/>
      <c r="ECC683" s="412"/>
      <c r="ECD683" s="412"/>
      <c r="ECE683" s="412"/>
      <c r="ECF683" s="412"/>
      <c r="ECG683" s="412"/>
      <c r="ECH683" s="412"/>
      <c r="ECI683" s="412"/>
      <c r="ECJ683" s="412"/>
      <c r="ECK683" s="412"/>
      <c r="ECL683" s="412"/>
      <c r="ECM683" s="412"/>
      <c r="ECN683" s="412"/>
      <c r="ECO683" s="412"/>
      <c r="ECP683" s="412"/>
      <c r="ECQ683" s="412"/>
      <c r="ECR683" s="412"/>
      <c r="ECS683" s="412"/>
      <c r="ECT683" s="413"/>
      <c r="ECU683" s="413"/>
      <c r="ECV683" s="413"/>
      <c r="ECW683" s="413"/>
      <c r="ECX683" s="413"/>
      <c r="ECY683" s="413"/>
      <c r="ECZ683" s="413"/>
      <c r="EDA683" s="413"/>
      <c r="EDB683" s="413"/>
      <c r="EDC683" s="413"/>
      <c r="EDD683" s="413"/>
      <c r="EDE683" s="413"/>
      <c r="EDF683" s="413"/>
      <c r="EDG683" s="413"/>
      <c r="EDH683" s="413"/>
      <c r="EDI683" s="413"/>
      <c r="EDJ683" s="413"/>
      <c r="EDK683" s="413"/>
      <c r="EDL683" s="413"/>
      <c r="EDM683" s="413"/>
      <c r="EDN683" s="413"/>
      <c r="EDO683" s="413"/>
      <c r="EDP683" s="413"/>
      <c r="EDQ683" s="413"/>
      <c r="EDR683" s="414"/>
      <c r="EDS683" s="414"/>
      <c r="EDT683" s="414"/>
      <c r="EDU683" s="414"/>
      <c r="EDV683" s="414"/>
      <c r="EDW683" s="413"/>
      <c r="EDX683" s="413"/>
      <c r="EDY683" s="414"/>
      <c r="EDZ683" s="414"/>
      <c r="EEA683" s="413"/>
      <c r="EEB683" s="413"/>
      <c r="EEC683" s="414"/>
      <c r="EED683" s="414"/>
      <c r="EEE683" s="413"/>
      <c r="EEF683" s="413"/>
      <c r="EEG683" s="413"/>
      <c r="EEH683" s="413"/>
      <c r="EEI683" s="413"/>
      <c r="EEJ683" s="413"/>
      <c r="EEK683" s="413"/>
      <c r="EEL683" s="414"/>
      <c r="EEM683" s="414"/>
      <c r="EEN683" s="413"/>
      <c r="EEO683" s="413"/>
      <c r="EEP683" s="414"/>
      <c r="EEQ683" s="414"/>
      <c r="EER683" s="413"/>
      <c r="EES683" s="413"/>
      <c r="EET683" s="413"/>
      <c r="EEU683" s="413"/>
      <c r="EEV683" s="413"/>
      <c r="EEW683" s="407"/>
      <c r="EEX683" s="439"/>
      <c r="EEY683" s="413"/>
      <c r="EEZ683" s="413"/>
      <c r="EFA683" s="413"/>
      <c r="EFB683" s="413"/>
      <c r="EFC683" s="413"/>
      <c r="EFD683" s="413"/>
      <c r="EFE683" s="413"/>
      <c r="EFF683" s="412"/>
      <c r="EFG683" s="412"/>
      <c r="EFH683" s="412"/>
      <c r="EFI683" s="412"/>
      <c r="EFJ683" s="412"/>
      <c r="EFK683" s="412"/>
      <c r="EFL683" s="412"/>
      <c r="EFM683" s="412"/>
      <c r="EFN683" s="412"/>
      <c r="EFO683" s="412"/>
      <c r="EFP683" s="412"/>
      <c r="EFQ683" s="412"/>
      <c r="EFR683" s="412"/>
      <c r="EFS683" s="412"/>
      <c r="EFT683" s="412"/>
      <c r="EFU683" s="412"/>
      <c r="EFV683" s="412"/>
      <c r="EFW683" s="412"/>
      <c r="EFX683" s="412"/>
      <c r="EFY683" s="412"/>
      <c r="EFZ683" s="412"/>
      <c r="EGA683" s="412"/>
      <c r="EGB683" s="412"/>
      <c r="EGC683" s="412"/>
      <c r="EGD683" s="412"/>
      <c r="EGE683" s="412"/>
      <c r="EGF683" s="412"/>
      <c r="EGG683" s="412"/>
      <c r="EGH683" s="412"/>
      <c r="EGI683" s="412"/>
      <c r="EGJ683" s="412"/>
      <c r="EGK683" s="412"/>
      <c r="EGL683" s="412"/>
      <c r="EGM683" s="412"/>
      <c r="EGN683" s="412"/>
      <c r="EGO683" s="412"/>
      <c r="EGP683" s="412"/>
      <c r="EGQ683" s="412"/>
      <c r="EGR683" s="412"/>
      <c r="EGS683" s="412"/>
      <c r="EGT683" s="412"/>
      <c r="EGU683" s="412"/>
      <c r="EGV683" s="412"/>
      <c r="EGW683" s="412"/>
      <c r="EGX683" s="413"/>
      <c r="EGY683" s="413"/>
      <c r="EGZ683" s="413"/>
      <c r="EHA683" s="413"/>
      <c r="EHB683" s="413"/>
      <c r="EHC683" s="413"/>
      <c r="EHD683" s="413"/>
      <c r="EHE683" s="413"/>
      <c r="EHF683" s="413"/>
      <c r="EHG683" s="413"/>
      <c r="EHH683" s="413"/>
      <c r="EHI683" s="413"/>
      <c r="EHJ683" s="413"/>
      <c r="EHK683" s="413"/>
      <c r="EHL683" s="413"/>
      <c r="EHM683" s="413"/>
      <c r="EHN683" s="413"/>
      <c r="EHO683" s="413"/>
      <c r="EHP683" s="413"/>
      <c r="EHQ683" s="413"/>
      <c r="EHR683" s="413"/>
      <c r="EHS683" s="413"/>
      <c r="EHT683" s="413"/>
      <c r="EHU683" s="413"/>
      <c r="EHV683" s="414"/>
      <c r="EHW683" s="414"/>
      <c r="EHX683" s="414"/>
      <c r="EHY683" s="414"/>
      <c r="EHZ683" s="414"/>
      <c r="EIA683" s="413"/>
      <c r="EIB683" s="413"/>
      <c r="EIC683" s="414"/>
      <c r="EID683" s="414"/>
      <c r="EIE683" s="413"/>
      <c r="EIF683" s="413"/>
      <c r="EIG683" s="414"/>
      <c r="EIH683" s="414"/>
      <c r="EII683" s="413"/>
      <c r="EIJ683" s="413"/>
      <c r="EIK683" s="413"/>
      <c r="EIL683" s="413"/>
      <c r="EIM683" s="413"/>
      <c r="EIN683" s="413"/>
      <c r="EIO683" s="413"/>
      <c r="EIP683" s="414"/>
      <c r="EIQ683" s="414"/>
      <c r="EIR683" s="413"/>
      <c r="EIS683" s="413"/>
      <c r="EIT683" s="414"/>
      <c r="EIU683" s="414"/>
      <c r="EIV683" s="413"/>
      <c r="EIW683" s="413"/>
      <c r="EIX683" s="413"/>
      <c r="EIY683" s="413"/>
      <c r="EIZ683" s="413"/>
      <c r="EJA683" s="407"/>
      <c r="EJB683" s="439"/>
      <c r="EJC683" s="413"/>
      <c r="EJD683" s="413"/>
      <c r="EJE683" s="413"/>
      <c r="EJF683" s="413"/>
      <c r="EJG683" s="413"/>
      <c r="EJH683" s="413"/>
      <c r="EJI683" s="413"/>
      <c r="EJJ683" s="412"/>
      <c r="EJK683" s="412"/>
      <c r="EJL683" s="412"/>
      <c r="EJM683" s="412"/>
      <c r="EJN683" s="412"/>
      <c r="EJO683" s="412"/>
      <c r="EJP683" s="412"/>
      <c r="EJQ683" s="412"/>
      <c r="EJR683" s="412"/>
      <c r="EJS683" s="412"/>
      <c r="EJT683" s="412"/>
      <c r="EJU683" s="412"/>
      <c r="EJV683" s="412"/>
      <c r="EJW683" s="412"/>
      <c r="EJX683" s="412"/>
      <c r="EJY683" s="412"/>
      <c r="EJZ683" s="412"/>
      <c r="EKA683" s="412"/>
      <c r="EKB683" s="412"/>
      <c r="EKC683" s="412"/>
      <c r="EKD683" s="412"/>
      <c r="EKE683" s="412"/>
      <c r="EKF683" s="412"/>
      <c r="EKG683" s="412"/>
      <c r="EKH683" s="412"/>
      <c r="EKI683" s="412"/>
      <c r="EKJ683" s="412"/>
      <c r="EKK683" s="412"/>
      <c r="EKL683" s="412"/>
      <c r="EKM683" s="412"/>
      <c r="EKN683" s="412"/>
      <c r="EKO683" s="412"/>
      <c r="EKP683" s="412"/>
      <c r="EKQ683" s="412"/>
      <c r="EKR683" s="412"/>
      <c r="EKS683" s="412"/>
      <c r="EKT683" s="412"/>
      <c r="EKU683" s="412"/>
      <c r="EKV683" s="412"/>
      <c r="EKW683" s="412"/>
      <c r="EKX683" s="412"/>
      <c r="EKY683" s="412"/>
      <c r="EKZ683" s="412"/>
      <c r="ELA683" s="412"/>
      <c r="ELB683" s="413"/>
      <c r="ELC683" s="413"/>
      <c r="ELD683" s="413"/>
      <c r="ELE683" s="413"/>
      <c r="ELF683" s="413"/>
      <c r="ELG683" s="413"/>
      <c r="ELH683" s="413"/>
      <c r="ELI683" s="413"/>
      <c r="ELJ683" s="413"/>
      <c r="ELK683" s="413"/>
      <c r="ELL683" s="413"/>
      <c r="ELM683" s="413"/>
      <c r="ELN683" s="413"/>
      <c r="ELO683" s="413"/>
      <c r="ELP683" s="413"/>
      <c r="ELQ683" s="413"/>
      <c r="ELR683" s="413"/>
      <c r="ELS683" s="413"/>
      <c r="ELT683" s="413"/>
      <c r="ELU683" s="413"/>
      <c r="ELV683" s="413"/>
      <c r="ELW683" s="413"/>
      <c r="ELX683" s="413"/>
      <c r="ELY683" s="413"/>
      <c r="ELZ683" s="414"/>
      <c r="EMA683" s="414"/>
      <c r="EMB683" s="414"/>
      <c r="EMC683" s="414"/>
      <c r="EMD683" s="414"/>
      <c r="EME683" s="413"/>
      <c r="EMF683" s="413"/>
      <c r="EMG683" s="414"/>
      <c r="EMH683" s="414"/>
      <c r="EMI683" s="413"/>
      <c r="EMJ683" s="413"/>
      <c r="EMK683" s="414"/>
      <c r="EML683" s="414"/>
      <c r="EMM683" s="413"/>
      <c r="EMN683" s="413"/>
      <c r="EMO683" s="413"/>
      <c r="EMP683" s="413"/>
      <c r="EMQ683" s="413"/>
      <c r="EMR683" s="413"/>
      <c r="EMS683" s="413"/>
      <c r="EMT683" s="414"/>
      <c r="EMU683" s="414"/>
      <c r="EMV683" s="413"/>
      <c r="EMW683" s="413"/>
      <c r="EMX683" s="414"/>
      <c r="EMY683" s="414"/>
      <c r="EMZ683" s="413"/>
      <c r="ENA683" s="413"/>
      <c r="ENB683" s="413"/>
      <c r="ENC683" s="413"/>
      <c r="END683" s="413"/>
      <c r="ENE683" s="407"/>
      <c r="ENF683" s="439"/>
      <c r="ENG683" s="413"/>
      <c r="ENH683" s="413"/>
      <c r="ENI683" s="413"/>
      <c r="ENJ683" s="413"/>
      <c r="ENK683" s="413"/>
      <c r="ENL683" s="413"/>
      <c r="ENM683" s="413"/>
      <c r="ENN683" s="412"/>
      <c r="ENO683" s="412"/>
      <c r="ENP683" s="412"/>
      <c r="ENQ683" s="412"/>
      <c r="ENR683" s="412"/>
      <c r="ENS683" s="412"/>
      <c r="ENT683" s="412"/>
      <c r="ENU683" s="412"/>
      <c r="ENV683" s="412"/>
      <c r="ENW683" s="412"/>
      <c r="ENX683" s="412"/>
      <c r="ENY683" s="412"/>
      <c r="ENZ683" s="412"/>
      <c r="EOA683" s="412"/>
      <c r="EOB683" s="412"/>
      <c r="EOC683" s="412"/>
      <c r="EOD683" s="412"/>
      <c r="EOE683" s="412"/>
      <c r="EOF683" s="412"/>
      <c r="EOG683" s="412"/>
      <c r="EOH683" s="412"/>
      <c r="EOI683" s="412"/>
      <c r="EOJ683" s="412"/>
      <c r="EOK683" s="412"/>
      <c r="EOL683" s="412"/>
      <c r="EOM683" s="412"/>
      <c r="EON683" s="412"/>
      <c r="EOO683" s="412"/>
      <c r="EOP683" s="412"/>
      <c r="EOQ683" s="412"/>
      <c r="EOR683" s="412"/>
      <c r="EOS683" s="412"/>
      <c r="EOT683" s="412"/>
      <c r="EOU683" s="412"/>
      <c r="EOV683" s="412"/>
      <c r="EOW683" s="412"/>
      <c r="EOX683" s="412"/>
      <c r="EOY683" s="412"/>
      <c r="EOZ683" s="412"/>
      <c r="EPA683" s="412"/>
      <c r="EPB683" s="412"/>
      <c r="EPC683" s="412"/>
      <c r="EPD683" s="412"/>
      <c r="EPE683" s="412"/>
      <c r="EPF683" s="413"/>
      <c r="EPG683" s="413"/>
      <c r="EPH683" s="413"/>
      <c r="EPI683" s="413"/>
      <c r="EPJ683" s="413"/>
      <c r="EPK683" s="413"/>
      <c r="EPL683" s="413"/>
      <c r="EPM683" s="413"/>
      <c r="EPN683" s="413"/>
      <c r="EPO683" s="413"/>
      <c r="EPP683" s="413"/>
      <c r="EPQ683" s="413"/>
      <c r="EPR683" s="413"/>
      <c r="EPS683" s="413"/>
      <c r="EPT683" s="413"/>
      <c r="EPU683" s="413"/>
      <c r="EPV683" s="413"/>
      <c r="EPW683" s="413"/>
      <c r="EPX683" s="413"/>
      <c r="EPY683" s="413"/>
      <c r="EPZ683" s="413"/>
      <c r="EQA683" s="413"/>
      <c r="EQB683" s="413"/>
      <c r="EQC683" s="413"/>
      <c r="EQD683" s="414"/>
      <c r="EQE683" s="414"/>
      <c r="EQF683" s="414"/>
      <c r="EQG683" s="414"/>
      <c r="EQH683" s="414"/>
      <c r="EQI683" s="413"/>
      <c r="EQJ683" s="413"/>
      <c r="EQK683" s="414"/>
      <c r="EQL683" s="414"/>
      <c r="EQM683" s="413"/>
      <c r="EQN683" s="413"/>
      <c r="EQO683" s="414"/>
      <c r="EQP683" s="414"/>
      <c r="EQQ683" s="413"/>
      <c r="EQR683" s="413"/>
      <c r="EQS683" s="413"/>
      <c r="EQT683" s="413"/>
      <c r="EQU683" s="413"/>
      <c r="EQV683" s="413"/>
      <c r="EQW683" s="413"/>
      <c r="EQX683" s="414"/>
      <c r="EQY683" s="414"/>
      <c r="EQZ683" s="413"/>
      <c r="ERA683" s="413"/>
      <c r="ERB683" s="414"/>
      <c r="ERC683" s="414"/>
      <c r="ERD683" s="413"/>
      <c r="ERE683" s="413"/>
      <c r="ERF683" s="413"/>
      <c r="ERG683" s="413"/>
      <c r="ERH683" s="413"/>
      <c r="ERI683" s="407"/>
      <c r="ERJ683" s="439"/>
      <c r="ERK683" s="413"/>
      <c r="ERL683" s="413"/>
      <c r="ERM683" s="413"/>
      <c r="ERN683" s="413"/>
      <c r="ERO683" s="413"/>
      <c r="ERP683" s="413"/>
      <c r="ERQ683" s="413"/>
      <c r="ERR683" s="412"/>
      <c r="ERS683" s="412"/>
      <c r="ERT683" s="412"/>
      <c r="ERU683" s="412"/>
      <c r="ERV683" s="412"/>
      <c r="ERW683" s="412"/>
      <c r="ERX683" s="412"/>
      <c r="ERY683" s="412"/>
      <c r="ERZ683" s="412"/>
      <c r="ESA683" s="412"/>
      <c r="ESB683" s="412"/>
      <c r="ESC683" s="412"/>
      <c r="ESD683" s="412"/>
      <c r="ESE683" s="412"/>
      <c r="ESF683" s="412"/>
      <c r="ESG683" s="412"/>
      <c r="ESH683" s="412"/>
      <c r="ESI683" s="412"/>
      <c r="ESJ683" s="412"/>
      <c r="ESK683" s="412"/>
      <c r="ESL683" s="412"/>
      <c r="ESM683" s="412"/>
      <c r="ESN683" s="412"/>
      <c r="ESO683" s="412"/>
      <c r="ESP683" s="412"/>
      <c r="ESQ683" s="412"/>
      <c r="ESR683" s="412"/>
      <c r="ESS683" s="412"/>
      <c r="EST683" s="412"/>
      <c r="ESU683" s="412"/>
      <c r="ESV683" s="412"/>
      <c r="ESW683" s="412"/>
      <c r="ESX683" s="412"/>
      <c r="ESY683" s="412"/>
      <c r="ESZ683" s="412"/>
      <c r="ETA683" s="412"/>
      <c r="ETB683" s="412"/>
      <c r="ETC683" s="412"/>
      <c r="ETD683" s="412"/>
      <c r="ETE683" s="412"/>
      <c r="ETF683" s="412"/>
      <c r="ETG683" s="412"/>
      <c r="ETH683" s="412"/>
      <c r="ETI683" s="412"/>
      <c r="ETJ683" s="413"/>
      <c r="ETK683" s="413"/>
      <c r="ETL683" s="413"/>
      <c r="ETM683" s="413"/>
      <c r="ETN683" s="413"/>
      <c r="ETO683" s="413"/>
      <c r="ETP683" s="413"/>
      <c r="ETQ683" s="413"/>
      <c r="ETR683" s="413"/>
      <c r="ETS683" s="413"/>
      <c r="ETT683" s="413"/>
      <c r="ETU683" s="413"/>
      <c r="ETV683" s="413"/>
      <c r="ETW683" s="413"/>
      <c r="ETX683" s="413"/>
      <c r="ETY683" s="413"/>
      <c r="ETZ683" s="413"/>
      <c r="EUA683" s="413"/>
      <c r="EUB683" s="413"/>
      <c r="EUC683" s="413"/>
      <c r="EUD683" s="413"/>
      <c r="EUE683" s="413"/>
      <c r="EUF683" s="413"/>
      <c r="EUG683" s="413"/>
      <c r="EUH683" s="414"/>
      <c r="EUI683" s="414"/>
      <c r="EUJ683" s="414"/>
      <c r="EUK683" s="414"/>
      <c r="EUL683" s="414"/>
      <c r="EUM683" s="413"/>
      <c r="EUN683" s="413"/>
      <c r="EUO683" s="414"/>
      <c r="EUP683" s="414"/>
      <c r="EUQ683" s="413"/>
      <c r="EUR683" s="413"/>
      <c r="EUS683" s="414"/>
      <c r="EUT683" s="414"/>
      <c r="EUU683" s="413"/>
      <c r="EUV683" s="413"/>
      <c r="EUW683" s="413"/>
      <c r="EUX683" s="413"/>
      <c r="EUY683" s="413"/>
      <c r="EUZ683" s="413"/>
      <c r="EVA683" s="413"/>
      <c r="EVB683" s="414"/>
      <c r="EVC683" s="414"/>
      <c r="EVD683" s="413"/>
      <c r="EVE683" s="413"/>
      <c r="EVF683" s="414"/>
      <c r="EVG683" s="414"/>
      <c r="EVH683" s="413"/>
      <c r="EVI683" s="413"/>
      <c r="EVJ683" s="413"/>
      <c r="EVK683" s="413"/>
      <c r="EVL683" s="413"/>
      <c r="EVM683" s="407"/>
      <c r="EVN683" s="439"/>
      <c r="EVO683" s="413"/>
      <c r="EVP683" s="413"/>
      <c r="EVQ683" s="413"/>
      <c r="EVR683" s="413"/>
      <c r="EVS683" s="413"/>
      <c r="EVT683" s="413"/>
      <c r="EVU683" s="413"/>
      <c r="EVV683" s="412"/>
      <c r="EVW683" s="412"/>
      <c r="EVX683" s="412"/>
      <c r="EVY683" s="412"/>
      <c r="EVZ683" s="412"/>
      <c r="EWA683" s="412"/>
      <c r="EWB683" s="412"/>
      <c r="EWC683" s="412"/>
      <c r="EWD683" s="412"/>
      <c r="EWE683" s="412"/>
      <c r="EWF683" s="412"/>
      <c r="EWG683" s="412"/>
      <c r="EWH683" s="412"/>
      <c r="EWI683" s="412"/>
      <c r="EWJ683" s="412"/>
      <c r="EWK683" s="412"/>
      <c r="EWL683" s="412"/>
      <c r="EWM683" s="412"/>
      <c r="EWN683" s="412"/>
      <c r="EWO683" s="412"/>
      <c r="EWP683" s="412"/>
      <c r="EWQ683" s="412"/>
      <c r="EWR683" s="412"/>
      <c r="EWS683" s="412"/>
      <c r="EWT683" s="412"/>
      <c r="EWU683" s="412"/>
      <c r="EWV683" s="412"/>
      <c r="EWW683" s="412"/>
      <c r="EWX683" s="412"/>
      <c r="EWY683" s="412"/>
      <c r="EWZ683" s="412"/>
      <c r="EXA683" s="412"/>
      <c r="EXB683" s="412"/>
      <c r="EXC683" s="412"/>
      <c r="EXD683" s="412"/>
      <c r="EXE683" s="412"/>
      <c r="EXF683" s="412"/>
      <c r="EXG683" s="412"/>
      <c r="EXH683" s="412"/>
      <c r="EXI683" s="412"/>
      <c r="EXJ683" s="412"/>
      <c r="EXK683" s="412"/>
      <c r="EXL683" s="412"/>
      <c r="EXM683" s="412"/>
      <c r="EXN683" s="413"/>
      <c r="EXO683" s="413"/>
      <c r="EXP683" s="413"/>
      <c r="EXQ683" s="413"/>
      <c r="EXR683" s="413"/>
      <c r="EXS683" s="413"/>
      <c r="EXT683" s="413"/>
      <c r="EXU683" s="413"/>
      <c r="EXV683" s="413"/>
      <c r="EXW683" s="413"/>
      <c r="EXX683" s="413"/>
      <c r="EXY683" s="413"/>
      <c r="EXZ683" s="413"/>
      <c r="EYA683" s="413"/>
      <c r="EYB683" s="413"/>
      <c r="EYC683" s="413"/>
      <c r="EYD683" s="413"/>
      <c r="EYE683" s="413"/>
      <c r="EYF683" s="413"/>
      <c r="EYG683" s="413"/>
      <c r="EYH683" s="413"/>
      <c r="EYI683" s="413"/>
      <c r="EYJ683" s="413"/>
      <c r="EYK683" s="413"/>
      <c r="EYL683" s="414"/>
      <c r="EYM683" s="414"/>
      <c r="EYN683" s="414"/>
      <c r="EYO683" s="414"/>
      <c r="EYP683" s="414"/>
      <c r="EYQ683" s="413"/>
      <c r="EYR683" s="413"/>
      <c r="EYS683" s="414"/>
      <c r="EYT683" s="414"/>
      <c r="EYU683" s="413"/>
      <c r="EYV683" s="413"/>
      <c r="EYW683" s="414"/>
      <c r="EYX683" s="414"/>
      <c r="EYY683" s="413"/>
      <c r="EYZ683" s="413"/>
      <c r="EZA683" s="413"/>
      <c r="EZB683" s="413"/>
      <c r="EZC683" s="413"/>
      <c r="EZD683" s="413"/>
      <c r="EZE683" s="413"/>
      <c r="EZF683" s="414"/>
      <c r="EZG683" s="414"/>
      <c r="EZH683" s="413"/>
      <c r="EZI683" s="413"/>
      <c r="EZJ683" s="414"/>
      <c r="EZK683" s="414"/>
      <c r="EZL683" s="413"/>
      <c r="EZM683" s="413"/>
      <c r="EZN683" s="413"/>
      <c r="EZO683" s="413"/>
      <c r="EZP683" s="413"/>
      <c r="EZQ683" s="407"/>
      <c r="EZR683" s="439"/>
      <c r="EZS683" s="413"/>
      <c r="EZT683" s="413"/>
      <c r="EZU683" s="413"/>
      <c r="EZV683" s="413"/>
      <c r="EZW683" s="413"/>
      <c r="EZX683" s="413"/>
      <c r="EZY683" s="413"/>
      <c r="EZZ683" s="412"/>
      <c r="FAA683" s="412"/>
      <c r="FAB683" s="412"/>
      <c r="FAC683" s="412"/>
      <c r="FAD683" s="412"/>
      <c r="FAE683" s="412"/>
      <c r="FAF683" s="412"/>
      <c r="FAG683" s="412"/>
      <c r="FAH683" s="412"/>
      <c r="FAI683" s="412"/>
      <c r="FAJ683" s="412"/>
      <c r="FAK683" s="412"/>
      <c r="FAL683" s="412"/>
      <c r="FAM683" s="412"/>
      <c r="FAN683" s="412"/>
      <c r="FAO683" s="412"/>
      <c r="FAP683" s="412"/>
      <c r="FAQ683" s="412"/>
      <c r="FAR683" s="412"/>
      <c r="FAS683" s="412"/>
      <c r="FAT683" s="412"/>
      <c r="FAU683" s="412"/>
      <c r="FAV683" s="412"/>
      <c r="FAW683" s="412"/>
      <c r="FAX683" s="412"/>
      <c r="FAY683" s="412"/>
      <c r="FAZ683" s="412"/>
      <c r="FBA683" s="412"/>
      <c r="FBB683" s="412"/>
      <c r="FBC683" s="412"/>
      <c r="FBD683" s="412"/>
      <c r="FBE683" s="412"/>
      <c r="FBF683" s="412"/>
      <c r="FBG683" s="412"/>
      <c r="FBH683" s="412"/>
      <c r="FBI683" s="412"/>
      <c r="FBJ683" s="412"/>
      <c r="FBK683" s="412"/>
      <c r="FBL683" s="412"/>
      <c r="FBM683" s="412"/>
      <c r="FBN683" s="412"/>
      <c r="FBO683" s="412"/>
      <c r="FBP683" s="412"/>
      <c r="FBQ683" s="412"/>
      <c r="FBR683" s="413"/>
      <c r="FBS683" s="413"/>
      <c r="FBT683" s="413"/>
      <c r="FBU683" s="413"/>
      <c r="FBV683" s="413"/>
      <c r="FBW683" s="413"/>
      <c r="FBX683" s="413"/>
      <c r="FBY683" s="413"/>
      <c r="FBZ683" s="413"/>
      <c r="FCA683" s="413"/>
      <c r="FCB683" s="413"/>
      <c r="FCC683" s="413"/>
      <c r="FCD683" s="413"/>
      <c r="FCE683" s="413"/>
      <c r="FCF683" s="413"/>
      <c r="FCG683" s="413"/>
      <c r="FCH683" s="413"/>
      <c r="FCI683" s="413"/>
      <c r="FCJ683" s="413"/>
      <c r="FCK683" s="413"/>
      <c r="FCL683" s="413"/>
      <c r="FCM683" s="413"/>
      <c r="FCN683" s="413"/>
      <c r="FCO683" s="413"/>
      <c r="FCP683" s="414"/>
      <c r="FCQ683" s="414"/>
      <c r="FCR683" s="414"/>
      <c r="FCS683" s="414"/>
      <c r="FCT683" s="414"/>
      <c r="FCU683" s="413"/>
      <c r="FCV683" s="413"/>
      <c r="FCW683" s="414"/>
      <c r="FCX683" s="414"/>
      <c r="FCY683" s="413"/>
      <c r="FCZ683" s="413"/>
      <c r="FDA683" s="414"/>
      <c r="FDB683" s="414"/>
      <c r="FDC683" s="413"/>
      <c r="FDD683" s="413"/>
      <c r="FDE683" s="413"/>
      <c r="FDF683" s="413"/>
      <c r="FDG683" s="413"/>
      <c r="FDH683" s="413"/>
      <c r="FDI683" s="413"/>
      <c r="FDJ683" s="414"/>
      <c r="FDK683" s="414"/>
      <c r="FDL683" s="413"/>
      <c r="FDM683" s="413"/>
      <c r="FDN683" s="414"/>
      <c r="FDO683" s="414"/>
      <c r="FDP683" s="413"/>
      <c r="FDQ683" s="413"/>
      <c r="FDR683" s="413"/>
      <c r="FDS683" s="413"/>
      <c r="FDT683" s="413"/>
      <c r="FDU683" s="407"/>
      <c r="FDV683" s="439"/>
      <c r="FDW683" s="413"/>
      <c r="FDX683" s="413"/>
      <c r="FDY683" s="413"/>
      <c r="FDZ683" s="413"/>
      <c r="FEA683" s="413"/>
      <c r="FEB683" s="413"/>
      <c r="FEC683" s="413"/>
      <c r="FED683" s="412"/>
      <c r="FEE683" s="412"/>
      <c r="FEF683" s="412"/>
      <c r="FEG683" s="412"/>
      <c r="FEH683" s="412"/>
      <c r="FEI683" s="412"/>
      <c r="FEJ683" s="412"/>
      <c r="FEK683" s="412"/>
      <c r="FEL683" s="412"/>
      <c r="FEM683" s="412"/>
      <c r="FEN683" s="412"/>
      <c r="FEO683" s="412"/>
      <c r="FEP683" s="412"/>
      <c r="FEQ683" s="412"/>
      <c r="FER683" s="412"/>
      <c r="FES683" s="412"/>
      <c r="FET683" s="412"/>
      <c r="FEU683" s="412"/>
      <c r="FEV683" s="412"/>
      <c r="FEW683" s="412"/>
      <c r="FEX683" s="412"/>
      <c r="FEY683" s="412"/>
      <c r="FEZ683" s="412"/>
      <c r="FFA683" s="412"/>
      <c r="FFB683" s="412"/>
      <c r="FFC683" s="412"/>
      <c r="FFD683" s="412"/>
      <c r="FFE683" s="412"/>
      <c r="FFF683" s="412"/>
      <c r="FFG683" s="412"/>
      <c r="FFH683" s="412"/>
      <c r="FFI683" s="412"/>
      <c r="FFJ683" s="412"/>
      <c r="FFK683" s="412"/>
      <c r="FFL683" s="412"/>
      <c r="FFM683" s="412"/>
      <c r="FFN683" s="412"/>
      <c r="FFO683" s="412"/>
      <c r="FFP683" s="412"/>
      <c r="FFQ683" s="412"/>
      <c r="FFR683" s="412"/>
      <c r="FFS683" s="412"/>
      <c r="FFT683" s="412"/>
      <c r="FFU683" s="412"/>
      <c r="FFV683" s="413"/>
      <c r="FFW683" s="413"/>
      <c r="FFX683" s="413"/>
      <c r="FFY683" s="413"/>
      <c r="FFZ683" s="413"/>
      <c r="FGA683" s="413"/>
      <c r="FGB683" s="413"/>
      <c r="FGC683" s="413"/>
      <c r="FGD683" s="413"/>
      <c r="FGE683" s="413"/>
      <c r="FGF683" s="413"/>
      <c r="FGG683" s="413"/>
      <c r="FGH683" s="413"/>
      <c r="FGI683" s="413"/>
      <c r="FGJ683" s="413"/>
      <c r="FGK683" s="413"/>
      <c r="FGL683" s="413"/>
      <c r="FGM683" s="413"/>
      <c r="FGN683" s="413"/>
      <c r="FGO683" s="413"/>
      <c r="FGP683" s="413"/>
      <c r="FGQ683" s="413"/>
      <c r="FGR683" s="413"/>
      <c r="FGS683" s="413"/>
      <c r="FGT683" s="414"/>
      <c r="FGU683" s="414"/>
      <c r="FGV683" s="414"/>
      <c r="FGW683" s="414"/>
      <c r="FGX683" s="414"/>
      <c r="FGY683" s="413"/>
      <c r="FGZ683" s="413"/>
      <c r="FHA683" s="414"/>
      <c r="FHB683" s="414"/>
      <c r="FHC683" s="413"/>
      <c r="FHD683" s="413"/>
      <c r="FHE683" s="414"/>
      <c r="FHF683" s="414"/>
      <c r="FHG683" s="413"/>
      <c r="FHH683" s="413"/>
      <c r="FHI683" s="413"/>
      <c r="FHJ683" s="413"/>
      <c r="FHK683" s="413"/>
      <c r="FHL683" s="413"/>
      <c r="FHM683" s="413"/>
      <c r="FHN683" s="414"/>
      <c r="FHO683" s="414"/>
      <c r="FHP683" s="413"/>
      <c r="FHQ683" s="413"/>
      <c r="FHR683" s="414"/>
      <c r="FHS683" s="414"/>
      <c r="FHT683" s="413"/>
      <c r="FHU683" s="413"/>
      <c r="FHV683" s="413"/>
      <c r="FHW683" s="413"/>
      <c r="FHX683" s="413"/>
      <c r="FHY683" s="407"/>
      <c r="FHZ683" s="439"/>
      <c r="FIA683" s="413"/>
      <c r="FIB683" s="413"/>
      <c r="FIC683" s="413"/>
      <c r="FID683" s="413"/>
      <c r="FIE683" s="413"/>
      <c r="FIF683" s="413"/>
      <c r="FIG683" s="413"/>
      <c r="FIH683" s="412"/>
      <c r="FII683" s="412"/>
      <c r="FIJ683" s="412"/>
      <c r="FIK683" s="412"/>
      <c r="FIL683" s="412"/>
      <c r="FIM683" s="412"/>
      <c r="FIN683" s="412"/>
      <c r="FIO683" s="412"/>
      <c r="FIP683" s="412"/>
      <c r="FIQ683" s="412"/>
      <c r="FIR683" s="412"/>
      <c r="FIS683" s="412"/>
      <c r="FIT683" s="412"/>
      <c r="FIU683" s="412"/>
      <c r="FIV683" s="412"/>
      <c r="FIW683" s="412"/>
      <c r="FIX683" s="412"/>
      <c r="FIY683" s="412"/>
      <c r="FIZ683" s="412"/>
      <c r="FJA683" s="412"/>
      <c r="FJB683" s="412"/>
      <c r="FJC683" s="412"/>
      <c r="FJD683" s="412"/>
      <c r="FJE683" s="412"/>
      <c r="FJF683" s="412"/>
      <c r="FJG683" s="412"/>
      <c r="FJH683" s="412"/>
      <c r="FJI683" s="412"/>
      <c r="FJJ683" s="412"/>
      <c r="FJK683" s="412"/>
      <c r="FJL683" s="412"/>
      <c r="FJM683" s="412"/>
      <c r="FJN683" s="412"/>
      <c r="FJO683" s="412"/>
      <c r="FJP683" s="412"/>
      <c r="FJQ683" s="412"/>
      <c r="FJR683" s="412"/>
      <c r="FJS683" s="412"/>
      <c r="FJT683" s="412"/>
      <c r="FJU683" s="412"/>
      <c r="FJV683" s="412"/>
      <c r="FJW683" s="412"/>
      <c r="FJX683" s="412"/>
      <c r="FJY683" s="412"/>
      <c r="FJZ683" s="413"/>
      <c r="FKA683" s="413"/>
      <c r="FKB683" s="413"/>
      <c r="FKC683" s="413"/>
      <c r="FKD683" s="413"/>
      <c r="FKE683" s="413"/>
      <c r="FKF683" s="413"/>
      <c r="FKG683" s="413"/>
      <c r="FKH683" s="413"/>
      <c r="FKI683" s="413"/>
      <c r="FKJ683" s="413"/>
      <c r="FKK683" s="413"/>
      <c r="FKL683" s="413"/>
      <c r="FKM683" s="413"/>
      <c r="FKN683" s="413"/>
      <c r="FKO683" s="413"/>
      <c r="FKP683" s="413"/>
      <c r="FKQ683" s="413"/>
      <c r="FKR683" s="413"/>
      <c r="FKS683" s="413"/>
      <c r="FKT683" s="413"/>
      <c r="FKU683" s="413"/>
      <c r="FKV683" s="413"/>
      <c r="FKW683" s="413"/>
      <c r="FKX683" s="414"/>
      <c r="FKY683" s="414"/>
      <c r="FKZ683" s="414"/>
      <c r="FLA683" s="414"/>
      <c r="FLB683" s="414"/>
      <c r="FLC683" s="413"/>
      <c r="FLD683" s="413"/>
      <c r="FLE683" s="414"/>
      <c r="FLF683" s="414"/>
      <c r="FLG683" s="413"/>
      <c r="FLH683" s="413"/>
      <c r="FLI683" s="414"/>
      <c r="FLJ683" s="414"/>
      <c r="FLK683" s="413"/>
      <c r="FLL683" s="413"/>
      <c r="FLM683" s="413"/>
      <c r="FLN683" s="413"/>
      <c r="FLO683" s="413"/>
      <c r="FLP683" s="413"/>
      <c r="FLQ683" s="413"/>
      <c r="FLR683" s="414"/>
      <c r="FLS683" s="414"/>
      <c r="FLT683" s="413"/>
      <c r="FLU683" s="413"/>
      <c r="FLV683" s="414"/>
      <c r="FLW683" s="414"/>
      <c r="FLX683" s="413"/>
      <c r="FLY683" s="413"/>
      <c r="FLZ683" s="413"/>
      <c r="FMA683" s="413"/>
      <c r="FMB683" s="413"/>
      <c r="FMC683" s="407"/>
      <c r="FMD683" s="439"/>
      <c r="FME683" s="413"/>
      <c r="FMF683" s="413"/>
      <c r="FMG683" s="413"/>
      <c r="FMH683" s="413"/>
      <c r="FMI683" s="413"/>
      <c r="FMJ683" s="413"/>
      <c r="FMK683" s="413"/>
      <c r="FML683" s="412"/>
      <c r="FMM683" s="412"/>
      <c r="FMN683" s="412"/>
      <c r="FMO683" s="412"/>
      <c r="FMP683" s="412"/>
      <c r="FMQ683" s="412"/>
      <c r="FMR683" s="412"/>
      <c r="FMS683" s="412"/>
      <c r="FMT683" s="412"/>
      <c r="FMU683" s="412"/>
      <c r="FMV683" s="412"/>
      <c r="FMW683" s="412"/>
      <c r="FMX683" s="412"/>
      <c r="FMY683" s="412"/>
      <c r="FMZ683" s="412"/>
      <c r="FNA683" s="412"/>
      <c r="FNB683" s="412"/>
      <c r="FNC683" s="412"/>
      <c r="FND683" s="412"/>
      <c r="FNE683" s="412"/>
      <c r="FNF683" s="412"/>
      <c r="FNG683" s="412"/>
      <c r="FNH683" s="412"/>
      <c r="FNI683" s="412"/>
      <c r="FNJ683" s="412"/>
      <c r="FNK683" s="412"/>
      <c r="FNL683" s="412"/>
      <c r="FNM683" s="412"/>
      <c r="FNN683" s="412"/>
      <c r="FNO683" s="412"/>
      <c r="FNP683" s="412"/>
      <c r="FNQ683" s="412"/>
      <c r="FNR683" s="412"/>
      <c r="FNS683" s="412"/>
      <c r="FNT683" s="412"/>
      <c r="FNU683" s="412"/>
      <c r="FNV683" s="412"/>
      <c r="FNW683" s="412"/>
      <c r="FNX683" s="412"/>
      <c r="FNY683" s="412"/>
      <c r="FNZ683" s="412"/>
      <c r="FOA683" s="412"/>
      <c r="FOB683" s="412"/>
      <c r="FOC683" s="412"/>
      <c r="FOD683" s="413"/>
      <c r="FOE683" s="413"/>
      <c r="FOF683" s="413"/>
      <c r="FOG683" s="413"/>
      <c r="FOH683" s="413"/>
      <c r="FOI683" s="413"/>
      <c r="FOJ683" s="413"/>
      <c r="FOK683" s="413"/>
      <c r="FOL683" s="413"/>
      <c r="FOM683" s="413"/>
      <c r="FON683" s="413"/>
      <c r="FOO683" s="413"/>
      <c r="FOP683" s="413"/>
      <c r="FOQ683" s="413"/>
      <c r="FOR683" s="413"/>
      <c r="FOS683" s="413"/>
      <c r="FOT683" s="413"/>
      <c r="FOU683" s="413"/>
      <c r="FOV683" s="413"/>
      <c r="FOW683" s="413"/>
      <c r="FOX683" s="413"/>
      <c r="FOY683" s="413"/>
      <c r="FOZ683" s="413"/>
      <c r="FPA683" s="413"/>
      <c r="FPB683" s="414"/>
      <c r="FPC683" s="414"/>
      <c r="FPD683" s="414"/>
      <c r="FPE683" s="414"/>
      <c r="FPF683" s="414"/>
      <c r="FPG683" s="413"/>
      <c r="FPH683" s="413"/>
      <c r="FPI683" s="414"/>
      <c r="FPJ683" s="414"/>
      <c r="FPK683" s="413"/>
      <c r="FPL683" s="413"/>
      <c r="FPM683" s="414"/>
      <c r="FPN683" s="414"/>
      <c r="FPO683" s="413"/>
      <c r="FPP683" s="413"/>
      <c r="FPQ683" s="413"/>
      <c r="FPR683" s="413"/>
      <c r="FPS683" s="413"/>
      <c r="FPT683" s="413"/>
      <c r="FPU683" s="413"/>
      <c r="FPV683" s="414"/>
      <c r="FPW683" s="414"/>
      <c r="FPX683" s="413"/>
      <c r="FPY683" s="413"/>
      <c r="FPZ683" s="414"/>
      <c r="FQA683" s="414"/>
      <c r="FQB683" s="413"/>
      <c r="FQC683" s="413"/>
      <c r="FQD683" s="413"/>
      <c r="FQE683" s="413"/>
      <c r="FQF683" s="413"/>
      <c r="FQG683" s="407"/>
      <c r="FQH683" s="439"/>
      <c r="FQI683" s="413"/>
      <c r="FQJ683" s="413"/>
      <c r="FQK683" s="413"/>
      <c r="FQL683" s="413"/>
      <c r="FQM683" s="413"/>
      <c r="FQN683" s="413"/>
      <c r="FQO683" s="413"/>
      <c r="FQP683" s="412"/>
      <c r="FQQ683" s="412"/>
      <c r="FQR683" s="412"/>
      <c r="FQS683" s="412"/>
      <c r="FQT683" s="412"/>
      <c r="FQU683" s="412"/>
      <c r="FQV683" s="412"/>
      <c r="FQW683" s="412"/>
      <c r="FQX683" s="412"/>
      <c r="FQY683" s="412"/>
      <c r="FQZ683" s="412"/>
      <c r="FRA683" s="412"/>
      <c r="FRB683" s="412"/>
      <c r="FRC683" s="412"/>
      <c r="FRD683" s="412"/>
      <c r="FRE683" s="412"/>
      <c r="FRF683" s="412"/>
      <c r="FRG683" s="412"/>
      <c r="FRH683" s="412"/>
      <c r="FRI683" s="412"/>
      <c r="FRJ683" s="412"/>
      <c r="FRK683" s="412"/>
      <c r="FRL683" s="412"/>
      <c r="FRM683" s="412"/>
      <c r="FRN683" s="412"/>
      <c r="FRO683" s="412"/>
      <c r="FRP683" s="412"/>
      <c r="FRQ683" s="412"/>
      <c r="FRR683" s="412"/>
      <c r="FRS683" s="412"/>
      <c r="FRT683" s="412"/>
      <c r="FRU683" s="412"/>
      <c r="FRV683" s="412"/>
      <c r="FRW683" s="412"/>
      <c r="FRX683" s="412"/>
      <c r="FRY683" s="412"/>
      <c r="FRZ683" s="412"/>
      <c r="FSA683" s="412"/>
      <c r="FSB683" s="412"/>
      <c r="FSC683" s="412"/>
      <c r="FSD683" s="412"/>
      <c r="FSE683" s="412"/>
      <c r="FSF683" s="412"/>
      <c r="FSG683" s="412"/>
      <c r="FSH683" s="413"/>
      <c r="FSI683" s="413"/>
      <c r="FSJ683" s="413"/>
      <c r="FSK683" s="413"/>
      <c r="FSL683" s="413"/>
      <c r="FSM683" s="413"/>
      <c r="FSN683" s="413"/>
      <c r="FSO683" s="413"/>
      <c r="FSP683" s="413"/>
      <c r="FSQ683" s="413"/>
      <c r="FSR683" s="413"/>
      <c r="FSS683" s="413"/>
      <c r="FST683" s="413"/>
      <c r="FSU683" s="413"/>
      <c r="FSV683" s="413"/>
      <c r="FSW683" s="413"/>
      <c r="FSX683" s="413"/>
      <c r="FSY683" s="413"/>
      <c r="FSZ683" s="413"/>
      <c r="FTA683" s="413"/>
      <c r="FTB683" s="413"/>
      <c r="FTC683" s="413"/>
      <c r="FTD683" s="413"/>
      <c r="FTE683" s="413"/>
      <c r="FTF683" s="414"/>
      <c r="FTG683" s="414"/>
      <c r="FTH683" s="414"/>
      <c r="FTI683" s="414"/>
      <c r="FTJ683" s="414"/>
      <c r="FTK683" s="413"/>
      <c r="FTL683" s="413"/>
      <c r="FTM683" s="414"/>
      <c r="FTN683" s="414"/>
      <c r="FTO683" s="413"/>
      <c r="FTP683" s="413"/>
      <c r="FTQ683" s="414"/>
      <c r="FTR683" s="414"/>
      <c r="FTS683" s="413"/>
      <c r="FTT683" s="413"/>
      <c r="FTU683" s="413"/>
      <c r="FTV683" s="413"/>
      <c r="FTW683" s="413"/>
      <c r="FTX683" s="413"/>
      <c r="FTY683" s="413"/>
      <c r="FTZ683" s="414"/>
      <c r="FUA683" s="414"/>
      <c r="FUB683" s="413"/>
      <c r="FUC683" s="413"/>
      <c r="FUD683" s="414"/>
      <c r="FUE683" s="414"/>
      <c r="FUF683" s="413"/>
      <c r="FUG683" s="413"/>
      <c r="FUH683" s="413"/>
      <c r="FUI683" s="413"/>
      <c r="FUJ683" s="413"/>
      <c r="FUK683" s="407"/>
      <c r="FUL683" s="439"/>
      <c r="FUM683" s="413"/>
      <c r="FUN683" s="413"/>
      <c r="FUO683" s="413"/>
      <c r="FUP683" s="413"/>
      <c r="FUQ683" s="413"/>
      <c r="FUR683" s="413"/>
      <c r="FUS683" s="413"/>
      <c r="FUT683" s="412"/>
      <c r="FUU683" s="412"/>
      <c r="FUV683" s="412"/>
      <c r="FUW683" s="412"/>
      <c r="FUX683" s="412"/>
      <c r="FUY683" s="412"/>
      <c r="FUZ683" s="412"/>
      <c r="FVA683" s="412"/>
      <c r="FVB683" s="412"/>
      <c r="FVC683" s="412"/>
      <c r="FVD683" s="412"/>
      <c r="FVE683" s="412"/>
      <c r="FVF683" s="412"/>
      <c r="FVG683" s="412"/>
      <c r="FVH683" s="412"/>
      <c r="FVI683" s="412"/>
      <c r="FVJ683" s="412"/>
      <c r="FVK683" s="412"/>
      <c r="FVL683" s="412"/>
      <c r="FVM683" s="412"/>
      <c r="FVN683" s="412"/>
      <c r="FVO683" s="412"/>
      <c r="FVP683" s="412"/>
      <c r="FVQ683" s="412"/>
      <c r="FVR683" s="412"/>
      <c r="FVS683" s="412"/>
      <c r="FVT683" s="412"/>
      <c r="FVU683" s="412"/>
      <c r="FVV683" s="412"/>
      <c r="FVW683" s="412"/>
      <c r="FVX683" s="412"/>
      <c r="FVY683" s="412"/>
      <c r="FVZ683" s="412"/>
      <c r="FWA683" s="412"/>
      <c r="FWB683" s="412"/>
      <c r="FWC683" s="412"/>
      <c r="FWD683" s="412"/>
      <c r="FWE683" s="412"/>
      <c r="FWF683" s="412"/>
      <c r="FWG683" s="412"/>
      <c r="FWH683" s="412"/>
      <c r="FWI683" s="412"/>
      <c r="FWJ683" s="412"/>
      <c r="FWK683" s="412"/>
      <c r="FWL683" s="413"/>
      <c r="FWM683" s="413"/>
      <c r="FWN683" s="413"/>
      <c r="FWO683" s="413"/>
      <c r="FWP683" s="413"/>
      <c r="FWQ683" s="413"/>
      <c r="FWR683" s="413"/>
      <c r="FWS683" s="413"/>
      <c r="FWT683" s="413"/>
      <c r="FWU683" s="413"/>
      <c r="FWV683" s="413"/>
      <c r="FWW683" s="413"/>
      <c r="FWX683" s="413"/>
      <c r="FWY683" s="413"/>
      <c r="FWZ683" s="413"/>
      <c r="FXA683" s="413"/>
      <c r="FXB683" s="413"/>
      <c r="FXC683" s="413"/>
      <c r="FXD683" s="413"/>
      <c r="FXE683" s="413"/>
      <c r="FXF683" s="413"/>
      <c r="FXG683" s="413"/>
      <c r="FXH683" s="413"/>
      <c r="FXI683" s="413"/>
      <c r="FXJ683" s="414"/>
      <c r="FXK683" s="414"/>
      <c r="FXL683" s="414"/>
      <c r="FXM683" s="414"/>
      <c r="FXN683" s="414"/>
      <c r="FXO683" s="413"/>
      <c r="FXP683" s="413"/>
      <c r="FXQ683" s="414"/>
      <c r="FXR683" s="414"/>
      <c r="FXS683" s="413"/>
      <c r="FXT683" s="413"/>
      <c r="FXU683" s="414"/>
      <c r="FXV683" s="414"/>
      <c r="FXW683" s="413"/>
      <c r="FXX683" s="413"/>
      <c r="FXY683" s="413"/>
      <c r="FXZ683" s="413"/>
      <c r="FYA683" s="413"/>
      <c r="FYB683" s="413"/>
      <c r="FYC683" s="413"/>
      <c r="FYD683" s="414"/>
      <c r="FYE683" s="414"/>
      <c r="FYF683" s="413"/>
      <c r="FYG683" s="413"/>
      <c r="FYH683" s="414"/>
      <c r="FYI683" s="414"/>
      <c r="FYJ683" s="413"/>
      <c r="FYK683" s="413"/>
      <c r="FYL683" s="413"/>
      <c r="FYM683" s="413"/>
      <c r="FYN683" s="413"/>
      <c r="FYO683" s="407"/>
      <c r="FYP683" s="439"/>
      <c r="FYQ683" s="413"/>
      <c r="FYR683" s="413"/>
      <c r="FYS683" s="413"/>
      <c r="FYT683" s="413"/>
      <c r="FYU683" s="413"/>
      <c r="FYV683" s="413"/>
      <c r="FYW683" s="413"/>
      <c r="FYX683" s="412"/>
      <c r="FYY683" s="412"/>
      <c r="FYZ683" s="412"/>
      <c r="FZA683" s="412"/>
      <c r="FZB683" s="412"/>
      <c r="FZC683" s="412"/>
      <c r="FZD683" s="412"/>
      <c r="FZE683" s="412"/>
      <c r="FZF683" s="412"/>
      <c r="FZG683" s="412"/>
      <c r="FZH683" s="412"/>
      <c r="FZI683" s="412"/>
      <c r="FZJ683" s="412"/>
      <c r="FZK683" s="412"/>
      <c r="FZL683" s="412"/>
      <c r="FZM683" s="412"/>
      <c r="FZN683" s="412"/>
      <c r="FZO683" s="412"/>
      <c r="FZP683" s="412"/>
      <c r="FZQ683" s="412"/>
      <c r="FZR683" s="412"/>
      <c r="FZS683" s="412"/>
      <c r="FZT683" s="412"/>
      <c r="FZU683" s="412"/>
      <c r="FZV683" s="412"/>
      <c r="FZW683" s="412"/>
      <c r="FZX683" s="412"/>
      <c r="FZY683" s="412"/>
      <c r="FZZ683" s="412"/>
      <c r="GAA683" s="412"/>
      <c r="GAB683" s="412"/>
      <c r="GAC683" s="412"/>
      <c r="GAD683" s="412"/>
      <c r="GAE683" s="412"/>
      <c r="GAF683" s="412"/>
      <c r="GAG683" s="412"/>
      <c r="GAH683" s="412"/>
      <c r="GAI683" s="412"/>
      <c r="GAJ683" s="412"/>
      <c r="GAK683" s="412"/>
      <c r="GAL683" s="412"/>
      <c r="GAM683" s="412"/>
      <c r="GAN683" s="412"/>
      <c r="GAO683" s="412"/>
      <c r="GAP683" s="413"/>
      <c r="GAQ683" s="413"/>
      <c r="GAR683" s="413"/>
      <c r="GAS683" s="413"/>
      <c r="GAT683" s="413"/>
      <c r="GAU683" s="413"/>
      <c r="GAV683" s="413"/>
      <c r="GAW683" s="413"/>
      <c r="GAX683" s="413"/>
      <c r="GAY683" s="413"/>
      <c r="GAZ683" s="413"/>
      <c r="GBA683" s="413"/>
      <c r="GBB683" s="413"/>
      <c r="GBC683" s="413"/>
      <c r="GBD683" s="413"/>
      <c r="GBE683" s="413"/>
      <c r="GBF683" s="413"/>
      <c r="GBG683" s="413"/>
      <c r="GBH683" s="413"/>
      <c r="GBI683" s="413"/>
      <c r="GBJ683" s="413"/>
      <c r="GBK683" s="413"/>
      <c r="GBL683" s="413"/>
      <c r="GBM683" s="413"/>
      <c r="GBN683" s="414"/>
      <c r="GBO683" s="414"/>
      <c r="GBP683" s="414"/>
      <c r="GBQ683" s="414"/>
      <c r="GBR683" s="414"/>
      <c r="GBS683" s="413"/>
      <c r="GBT683" s="413"/>
      <c r="GBU683" s="414"/>
      <c r="GBV683" s="414"/>
      <c r="GBW683" s="413"/>
      <c r="GBX683" s="413"/>
      <c r="GBY683" s="414"/>
      <c r="GBZ683" s="414"/>
      <c r="GCA683" s="413"/>
      <c r="GCB683" s="413"/>
      <c r="GCC683" s="413"/>
      <c r="GCD683" s="413"/>
      <c r="GCE683" s="413"/>
      <c r="GCF683" s="413"/>
      <c r="GCG683" s="413"/>
      <c r="GCH683" s="414"/>
      <c r="GCI683" s="414"/>
      <c r="GCJ683" s="413"/>
      <c r="GCK683" s="413"/>
      <c r="GCL683" s="414"/>
      <c r="GCM683" s="414"/>
      <c r="GCN683" s="413"/>
      <c r="GCO683" s="413"/>
      <c r="GCP683" s="413"/>
      <c r="GCQ683" s="413"/>
      <c r="GCR683" s="413"/>
      <c r="GCS683" s="407"/>
      <c r="GCT683" s="439"/>
      <c r="GCU683" s="413"/>
      <c r="GCV683" s="413"/>
      <c r="GCW683" s="413"/>
      <c r="GCX683" s="413"/>
      <c r="GCY683" s="413"/>
      <c r="GCZ683" s="413"/>
      <c r="GDA683" s="413"/>
      <c r="GDB683" s="412"/>
      <c r="GDC683" s="412"/>
      <c r="GDD683" s="412"/>
      <c r="GDE683" s="412"/>
      <c r="GDF683" s="412"/>
      <c r="GDG683" s="412"/>
      <c r="GDH683" s="412"/>
      <c r="GDI683" s="412"/>
      <c r="GDJ683" s="412"/>
      <c r="GDK683" s="412"/>
      <c r="GDL683" s="412"/>
      <c r="GDM683" s="412"/>
      <c r="GDN683" s="412"/>
      <c r="GDO683" s="412"/>
      <c r="GDP683" s="412"/>
      <c r="GDQ683" s="412"/>
      <c r="GDR683" s="412"/>
      <c r="GDS683" s="412"/>
      <c r="GDT683" s="412"/>
      <c r="GDU683" s="412"/>
      <c r="GDV683" s="412"/>
      <c r="GDW683" s="412"/>
      <c r="GDX683" s="412"/>
      <c r="GDY683" s="412"/>
      <c r="GDZ683" s="412"/>
      <c r="GEA683" s="412"/>
      <c r="GEB683" s="412"/>
      <c r="GEC683" s="412"/>
      <c r="GED683" s="412"/>
      <c r="GEE683" s="412"/>
      <c r="GEF683" s="412"/>
      <c r="GEG683" s="412"/>
      <c r="GEH683" s="412"/>
      <c r="GEI683" s="412"/>
      <c r="GEJ683" s="412"/>
      <c r="GEK683" s="412"/>
      <c r="GEL683" s="412"/>
      <c r="GEM683" s="412"/>
      <c r="GEN683" s="412"/>
      <c r="GEO683" s="412"/>
      <c r="GEP683" s="412"/>
      <c r="GEQ683" s="412"/>
      <c r="GER683" s="412"/>
      <c r="GES683" s="412"/>
      <c r="GET683" s="413"/>
      <c r="GEU683" s="413"/>
      <c r="GEV683" s="413"/>
      <c r="GEW683" s="413"/>
      <c r="GEX683" s="413"/>
      <c r="GEY683" s="413"/>
      <c r="GEZ683" s="413"/>
      <c r="GFA683" s="413"/>
      <c r="GFB683" s="413"/>
      <c r="GFC683" s="413"/>
      <c r="GFD683" s="413"/>
      <c r="GFE683" s="413"/>
      <c r="GFF683" s="413"/>
      <c r="GFG683" s="413"/>
      <c r="GFH683" s="413"/>
      <c r="GFI683" s="413"/>
      <c r="GFJ683" s="413"/>
      <c r="GFK683" s="413"/>
      <c r="GFL683" s="413"/>
      <c r="GFM683" s="413"/>
      <c r="GFN683" s="413"/>
      <c r="GFO683" s="413"/>
      <c r="GFP683" s="413"/>
      <c r="GFQ683" s="413"/>
      <c r="GFR683" s="414"/>
      <c r="GFS683" s="414"/>
      <c r="GFT683" s="414"/>
      <c r="GFU683" s="414"/>
      <c r="GFV683" s="414"/>
      <c r="GFW683" s="413"/>
      <c r="GFX683" s="413"/>
      <c r="GFY683" s="414"/>
      <c r="GFZ683" s="414"/>
      <c r="GGA683" s="413"/>
      <c r="GGB683" s="413"/>
      <c r="GGC683" s="414"/>
      <c r="GGD683" s="414"/>
      <c r="GGE683" s="413"/>
      <c r="GGF683" s="413"/>
      <c r="GGG683" s="413"/>
      <c r="GGH683" s="413"/>
      <c r="GGI683" s="413"/>
      <c r="GGJ683" s="413"/>
      <c r="GGK683" s="413"/>
      <c r="GGL683" s="414"/>
      <c r="GGM683" s="414"/>
      <c r="GGN683" s="413"/>
      <c r="GGO683" s="413"/>
      <c r="GGP683" s="414"/>
      <c r="GGQ683" s="414"/>
      <c r="GGR683" s="413"/>
      <c r="GGS683" s="413"/>
      <c r="GGT683" s="413"/>
      <c r="GGU683" s="413"/>
      <c r="GGV683" s="413"/>
      <c r="GGW683" s="407"/>
      <c r="GGX683" s="439"/>
      <c r="GGY683" s="413"/>
      <c r="GGZ683" s="413"/>
      <c r="GHA683" s="413"/>
      <c r="GHB683" s="413"/>
      <c r="GHC683" s="413"/>
      <c r="GHD683" s="413"/>
      <c r="GHE683" s="413"/>
      <c r="GHF683" s="412"/>
      <c r="GHG683" s="412"/>
      <c r="GHH683" s="412"/>
      <c r="GHI683" s="412"/>
      <c r="GHJ683" s="412"/>
      <c r="GHK683" s="412"/>
      <c r="GHL683" s="412"/>
      <c r="GHM683" s="412"/>
      <c r="GHN683" s="412"/>
      <c r="GHO683" s="412"/>
      <c r="GHP683" s="412"/>
      <c r="GHQ683" s="412"/>
      <c r="GHR683" s="412"/>
      <c r="GHS683" s="412"/>
      <c r="GHT683" s="412"/>
      <c r="GHU683" s="412"/>
      <c r="GHV683" s="412"/>
      <c r="GHW683" s="412"/>
      <c r="GHX683" s="412"/>
      <c r="GHY683" s="412"/>
      <c r="GHZ683" s="412"/>
      <c r="GIA683" s="412"/>
      <c r="GIB683" s="412"/>
      <c r="GIC683" s="412"/>
      <c r="GID683" s="412"/>
      <c r="GIE683" s="412"/>
      <c r="GIF683" s="412"/>
      <c r="GIG683" s="412"/>
      <c r="GIH683" s="412"/>
      <c r="GII683" s="412"/>
      <c r="GIJ683" s="412"/>
      <c r="GIK683" s="412"/>
      <c r="GIL683" s="412"/>
      <c r="GIM683" s="412"/>
      <c r="GIN683" s="412"/>
      <c r="GIO683" s="412"/>
      <c r="GIP683" s="412"/>
      <c r="GIQ683" s="412"/>
      <c r="GIR683" s="412"/>
      <c r="GIS683" s="412"/>
      <c r="GIT683" s="412"/>
      <c r="GIU683" s="412"/>
      <c r="GIV683" s="412"/>
      <c r="GIW683" s="412"/>
      <c r="GIX683" s="413"/>
      <c r="GIY683" s="413"/>
      <c r="GIZ683" s="413"/>
      <c r="GJA683" s="413"/>
      <c r="GJB683" s="413"/>
      <c r="GJC683" s="413"/>
      <c r="GJD683" s="413"/>
      <c r="GJE683" s="413"/>
      <c r="GJF683" s="413"/>
      <c r="GJG683" s="413"/>
      <c r="GJH683" s="413"/>
      <c r="GJI683" s="413"/>
      <c r="GJJ683" s="413"/>
      <c r="GJK683" s="413"/>
      <c r="GJL683" s="413"/>
      <c r="GJM683" s="413"/>
      <c r="GJN683" s="413"/>
      <c r="GJO683" s="413"/>
      <c r="GJP683" s="413"/>
      <c r="GJQ683" s="413"/>
      <c r="GJR683" s="413"/>
      <c r="GJS683" s="413"/>
      <c r="GJT683" s="413"/>
      <c r="GJU683" s="413"/>
      <c r="GJV683" s="414"/>
      <c r="GJW683" s="414"/>
      <c r="GJX683" s="414"/>
      <c r="GJY683" s="414"/>
      <c r="GJZ683" s="414"/>
      <c r="GKA683" s="413"/>
      <c r="GKB683" s="413"/>
      <c r="GKC683" s="414"/>
      <c r="GKD683" s="414"/>
      <c r="GKE683" s="413"/>
      <c r="GKF683" s="413"/>
      <c r="GKG683" s="414"/>
      <c r="GKH683" s="414"/>
      <c r="GKI683" s="413"/>
      <c r="GKJ683" s="413"/>
      <c r="GKK683" s="413"/>
      <c r="GKL683" s="413"/>
      <c r="GKM683" s="413"/>
      <c r="GKN683" s="413"/>
      <c r="GKO683" s="413"/>
      <c r="GKP683" s="414"/>
      <c r="GKQ683" s="414"/>
      <c r="GKR683" s="413"/>
      <c r="GKS683" s="413"/>
      <c r="GKT683" s="414"/>
      <c r="GKU683" s="414"/>
      <c r="GKV683" s="413"/>
      <c r="GKW683" s="413"/>
      <c r="GKX683" s="413"/>
      <c r="GKY683" s="413"/>
      <c r="GKZ683" s="413"/>
      <c r="GLA683" s="407"/>
      <c r="GLB683" s="439"/>
      <c r="GLC683" s="413"/>
      <c r="GLD683" s="413"/>
      <c r="GLE683" s="413"/>
      <c r="GLF683" s="413"/>
      <c r="GLG683" s="413"/>
      <c r="GLH683" s="413"/>
      <c r="GLI683" s="413"/>
      <c r="GLJ683" s="412"/>
      <c r="GLK683" s="412"/>
      <c r="GLL683" s="412"/>
      <c r="GLM683" s="412"/>
      <c r="GLN683" s="412"/>
      <c r="GLO683" s="412"/>
      <c r="GLP683" s="412"/>
      <c r="GLQ683" s="412"/>
      <c r="GLR683" s="412"/>
      <c r="GLS683" s="412"/>
      <c r="GLT683" s="412"/>
      <c r="GLU683" s="412"/>
      <c r="GLV683" s="412"/>
      <c r="GLW683" s="412"/>
      <c r="GLX683" s="412"/>
      <c r="GLY683" s="412"/>
      <c r="GLZ683" s="412"/>
      <c r="GMA683" s="412"/>
      <c r="GMB683" s="412"/>
      <c r="GMC683" s="412"/>
      <c r="GMD683" s="412"/>
      <c r="GME683" s="412"/>
      <c r="GMF683" s="412"/>
      <c r="GMG683" s="412"/>
      <c r="GMH683" s="412"/>
      <c r="GMI683" s="412"/>
      <c r="GMJ683" s="412"/>
      <c r="GMK683" s="412"/>
      <c r="GML683" s="412"/>
      <c r="GMM683" s="412"/>
      <c r="GMN683" s="412"/>
      <c r="GMO683" s="412"/>
      <c r="GMP683" s="412"/>
      <c r="GMQ683" s="412"/>
      <c r="GMR683" s="412"/>
      <c r="GMS683" s="412"/>
      <c r="GMT683" s="412"/>
      <c r="GMU683" s="412"/>
      <c r="GMV683" s="412"/>
      <c r="GMW683" s="412"/>
      <c r="GMX683" s="412"/>
      <c r="GMY683" s="412"/>
      <c r="GMZ683" s="412"/>
      <c r="GNA683" s="412"/>
      <c r="GNB683" s="413"/>
      <c r="GNC683" s="413"/>
      <c r="GND683" s="413"/>
      <c r="GNE683" s="413"/>
      <c r="GNF683" s="413"/>
      <c r="GNG683" s="413"/>
      <c r="GNH683" s="413"/>
      <c r="GNI683" s="413"/>
      <c r="GNJ683" s="413"/>
      <c r="GNK683" s="413"/>
      <c r="GNL683" s="413"/>
      <c r="GNM683" s="413"/>
      <c r="GNN683" s="413"/>
      <c r="GNO683" s="413"/>
      <c r="GNP683" s="413"/>
      <c r="GNQ683" s="413"/>
      <c r="GNR683" s="413"/>
      <c r="GNS683" s="413"/>
      <c r="GNT683" s="413"/>
      <c r="GNU683" s="413"/>
      <c r="GNV683" s="413"/>
      <c r="GNW683" s="413"/>
      <c r="GNX683" s="413"/>
      <c r="GNY683" s="413"/>
      <c r="GNZ683" s="414"/>
      <c r="GOA683" s="414"/>
      <c r="GOB683" s="414"/>
      <c r="GOC683" s="414"/>
      <c r="GOD683" s="414"/>
      <c r="GOE683" s="413"/>
      <c r="GOF683" s="413"/>
      <c r="GOG683" s="414"/>
      <c r="GOH683" s="414"/>
      <c r="GOI683" s="413"/>
      <c r="GOJ683" s="413"/>
      <c r="GOK683" s="414"/>
      <c r="GOL683" s="414"/>
      <c r="GOM683" s="413"/>
      <c r="GON683" s="413"/>
      <c r="GOO683" s="413"/>
      <c r="GOP683" s="413"/>
      <c r="GOQ683" s="413"/>
      <c r="GOR683" s="413"/>
      <c r="GOS683" s="413"/>
      <c r="GOT683" s="414"/>
      <c r="GOU683" s="414"/>
      <c r="GOV683" s="413"/>
      <c r="GOW683" s="413"/>
      <c r="GOX683" s="414"/>
      <c r="GOY683" s="414"/>
      <c r="GOZ683" s="413"/>
      <c r="GPA683" s="413"/>
      <c r="GPB683" s="413"/>
      <c r="GPC683" s="413"/>
      <c r="GPD683" s="413"/>
      <c r="GPE683" s="407"/>
      <c r="GPF683" s="439"/>
      <c r="GPG683" s="413"/>
      <c r="GPH683" s="413"/>
      <c r="GPI683" s="413"/>
      <c r="GPJ683" s="413"/>
      <c r="GPK683" s="413"/>
      <c r="GPL683" s="413"/>
      <c r="GPM683" s="413"/>
      <c r="GPN683" s="412"/>
      <c r="GPO683" s="412"/>
      <c r="GPP683" s="412"/>
      <c r="GPQ683" s="412"/>
      <c r="GPR683" s="412"/>
      <c r="GPS683" s="412"/>
      <c r="GPT683" s="412"/>
      <c r="GPU683" s="412"/>
      <c r="GPV683" s="412"/>
      <c r="GPW683" s="412"/>
      <c r="GPX683" s="412"/>
      <c r="GPY683" s="412"/>
      <c r="GPZ683" s="412"/>
      <c r="GQA683" s="412"/>
      <c r="GQB683" s="412"/>
      <c r="GQC683" s="412"/>
      <c r="GQD683" s="412"/>
      <c r="GQE683" s="412"/>
      <c r="GQF683" s="412"/>
      <c r="GQG683" s="412"/>
      <c r="GQH683" s="412"/>
      <c r="GQI683" s="412"/>
      <c r="GQJ683" s="412"/>
      <c r="GQK683" s="412"/>
      <c r="GQL683" s="412"/>
      <c r="GQM683" s="412"/>
      <c r="GQN683" s="412"/>
      <c r="GQO683" s="412"/>
      <c r="GQP683" s="412"/>
      <c r="GQQ683" s="412"/>
      <c r="GQR683" s="412"/>
      <c r="GQS683" s="412"/>
      <c r="GQT683" s="412"/>
      <c r="GQU683" s="412"/>
      <c r="GQV683" s="412"/>
      <c r="GQW683" s="412"/>
      <c r="GQX683" s="412"/>
      <c r="GQY683" s="412"/>
      <c r="GQZ683" s="412"/>
      <c r="GRA683" s="412"/>
      <c r="GRB683" s="412"/>
      <c r="GRC683" s="412"/>
      <c r="GRD683" s="412"/>
      <c r="GRE683" s="412"/>
      <c r="GRF683" s="413"/>
      <c r="GRG683" s="413"/>
      <c r="GRH683" s="413"/>
      <c r="GRI683" s="413"/>
      <c r="GRJ683" s="413"/>
      <c r="GRK683" s="413"/>
      <c r="GRL683" s="413"/>
      <c r="GRM683" s="413"/>
      <c r="GRN683" s="413"/>
      <c r="GRO683" s="413"/>
      <c r="GRP683" s="413"/>
      <c r="GRQ683" s="413"/>
      <c r="GRR683" s="413"/>
      <c r="GRS683" s="413"/>
      <c r="GRT683" s="413"/>
      <c r="GRU683" s="413"/>
      <c r="GRV683" s="413"/>
      <c r="GRW683" s="413"/>
      <c r="GRX683" s="413"/>
      <c r="GRY683" s="413"/>
      <c r="GRZ683" s="413"/>
      <c r="GSA683" s="413"/>
      <c r="GSB683" s="413"/>
      <c r="GSC683" s="413"/>
      <c r="GSD683" s="414"/>
      <c r="GSE683" s="414"/>
      <c r="GSF683" s="414"/>
      <c r="GSG683" s="414"/>
      <c r="GSH683" s="414"/>
      <c r="GSI683" s="413"/>
      <c r="GSJ683" s="413"/>
      <c r="GSK683" s="414"/>
      <c r="GSL683" s="414"/>
      <c r="GSM683" s="413"/>
      <c r="GSN683" s="413"/>
      <c r="GSO683" s="414"/>
      <c r="GSP683" s="414"/>
      <c r="GSQ683" s="413"/>
      <c r="GSR683" s="413"/>
      <c r="GSS683" s="413"/>
      <c r="GST683" s="413"/>
      <c r="GSU683" s="413"/>
      <c r="GSV683" s="413"/>
      <c r="GSW683" s="413"/>
      <c r="GSX683" s="414"/>
      <c r="GSY683" s="414"/>
      <c r="GSZ683" s="413"/>
      <c r="GTA683" s="413"/>
      <c r="GTB683" s="414"/>
      <c r="GTC683" s="414"/>
      <c r="GTD683" s="413"/>
      <c r="GTE683" s="413"/>
      <c r="GTF683" s="413"/>
      <c r="GTG683" s="413"/>
      <c r="GTH683" s="413"/>
      <c r="GTI683" s="407"/>
      <c r="GTJ683" s="439"/>
      <c r="GTK683" s="413"/>
      <c r="GTL683" s="413"/>
      <c r="GTM683" s="413"/>
      <c r="GTN683" s="413"/>
      <c r="GTO683" s="413"/>
      <c r="GTP683" s="413"/>
      <c r="GTQ683" s="413"/>
      <c r="GTR683" s="412"/>
      <c r="GTS683" s="412"/>
      <c r="GTT683" s="412"/>
      <c r="GTU683" s="412"/>
      <c r="GTV683" s="412"/>
      <c r="GTW683" s="412"/>
      <c r="GTX683" s="412"/>
      <c r="GTY683" s="412"/>
      <c r="GTZ683" s="412"/>
      <c r="GUA683" s="412"/>
      <c r="GUB683" s="412"/>
      <c r="GUC683" s="412"/>
      <c r="GUD683" s="412"/>
      <c r="GUE683" s="412"/>
      <c r="GUF683" s="412"/>
      <c r="GUG683" s="412"/>
      <c r="GUH683" s="412"/>
      <c r="GUI683" s="412"/>
      <c r="GUJ683" s="412"/>
      <c r="GUK683" s="412"/>
      <c r="GUL683" s="412"/>
      <c r="GUM683" s="412"/>
      <c r="GUN683" s="412"/>
      <c r="GUO683" s="412"/>
      <c r="GUP683" s="412"/>
      <c r="GUQ683" s="412"/>
      <c r="GUR683" s="412"/>
      <c r="GUS683" s="412"/>
      <c r="GUT683" s="412"/>
      <c r="GUU683" s="412"/>
      <c r="GUV683" s="412"/>
      <c r="GUW683" s="412"/>
      <c r="GUX683" s="412"/>
      <c r="GUY683" s="412"/>
      <c r="GUZ683" s="412"/>
      <c r="GVA683" s="412"/>
      <c r="GVB683" s="412"/>
      <c r="GVC683" s="412"/>
      <c r="GVD683" s="412"/>
      <c r="GVE683" s="412"/>
      <c r="GVF683" s="412"/>
      <c r="GVG683" s="412"/>
      <c r="GVH683" s="412"/>
      <c r="GVI683" s="412"/>
      <c r="GVJ683" s="413"/>
      <c r="GVK683" s="413"/>
      <c r="GVL683" s="413"/>
      <c r="GVM683" s="413"/>
      <c r="GVN683" s="413"/>
      <c r="GVO683" s="413"/>
      <c r="GVP683" s="413"/>
      <c r="GVQ683" s="413"/>
      <c r="GVR683" s="413"/>
      <c r="GVS683" s="413"/>
      <c r="GVT683" s="413"/>
      <c r="GVU683" s="413"/>
      <c r="GVV683" s="413"/>
      <c r="GVW683" s="413"/>
      <c r="GVX683" s="413"/>
      <c r="GVY683" s="413"/>
      <c r="GVZ683" s="413"/>
      <c r="GWA683" s="413"/>
      <c r="GWB683" s="413"/>
      <c r="GWC683" s="413"/>
      <c r="GWD683" s="413"/>
      <c r="GWE683" s="413"/>
      <c r="GWF683" s="413"/>
      <c r="GWG683" s="413"/>
      <c r="GWH683" s="414"/>
      <c r="GWI683" s="414"/>
      <c r="GWJ683" s="414"/>
      <c r="GWK683" s="414"/>
      <c r="GWL683" s="414"/>
      <c r="GWM683" s="413"/>
      <c r="GWN683" s="413"/>
      <c r="GWO683" s="414"/>
      <c r="GWP683" s="414"/>
      <c r="GWQ683" s="413"/>
      <c r="GWR683" s="413"/>
      <c r="GWS683" s="414"/>
      <c r="GWT683" s="414"/>
      <c r="GWU683" s="413"/>
      <c r="GWV683" s="413"/>
      <c r="GWW683" s="413"/>
      <c r="GWX683" s="413"/>
      <c r="GWY683" s="413"/>
      <c r="GWZ683" s="413"/>
      <c r="GXA683" s="413"/>
      <c r="GXB683" s="414"/>
      <c r="GXC683" s="414"/>
      <c r="GXD683" s="413"/>
      <c r="GXE683" s="413"/>
      <c r="GXF683" s="414"/>
      <c r="GXG683" s="414"/>
      <c r="GXH683" s="413"/>
      <c r="GXI683" s="413"/>
      <c r="GXJ683" s="413"/>
      <c r="GXK683" s="413"/>
      <c r="GXL683" s="413"/>
      <c r="GXM683" s="407"/>
      <c r="GXN683" s="439"/>
      <c r="GXO683" s="413"/>
      <c r="GXP683" s="413"/>
      <c r="GXQ683" s="413"/>
      <c r="GXR683" s="413"/>
      <c r="GXS683" s="413"/>
      <c r="GXT683" s="413"/>
      <c r="GXU683" s="413"/>
      <c r="GXV683" s="412"/>
      <c r="GXW683" s="412"/>
      <c r="GXX683" s="412"/>
      <c r="GXY683" s="412"/>
      <c r="GXZ683" s="412"/>
      <c r="GYA683" s="412"/>
      <c r="GYB683" s="412"/>
      <c r="GYC683" s="412"/>
      <c r="GYD683" s="412"/>
      <c r="GYE683" s="412"/>
      <c r="GYF683" s="412"/>
      <c r="GYG683" s="412"/>
      <c r="GYH683" s="412"/>
      <c r="GYI683" s="412"/>
      <c r="GYJ683" s="412"/>
      <c r="GYK683" s="412"/>
      <c r="GYL683" s="412"/>
      <c r="GYM683" s="412"/>
      <c r="GYN683" s="412"/>
      <c r="GYO683" s="412"/>
      <c r="GYP683" s="412"/>
      <c r="GYQ683" s="412"/>
      <c r="GYR683" s="412"/>
      <c r="GYS683" s="412"/>
      <c r="GYT683" s="412"/>
      <c r="GYU683" s="412"/>
      <c r="GYV683" s="412"/>
      <c r="GYW683" s="412"/>
      <c r="GYX683" s="412"/>
      <c r="GYY683" s="412"/>
      <c r="GYZ683" s="412"/>
      <c r="GZA683" s="412"/>
      <c r="GZB683" s="412"/>
      <c r="GZC683" s="412"/>
      <c r="GZD683" s="412"/>
      <c r="GZE683" s="412"/>
      <c r="GZF683" s="412"/>
      <c r="GZG683" s="412"/>
      <c r="GZH683" s="412"/>
      <c r="GZI683" s="412"/>
      <c r="GZJ683" s="412"/>
      <c r="GZK683" s="412"/>
      <c r="GZL683" s="412"/>
      <c r="GZM683" s="412"/>
      <c r="GZN683" s="413"/>
      <c r="GZO683" s="413"/>
      <c r="GZP683" s="413"/>
      <c r="GZQ683" s="413"/>
      <c r="GZR683" s="413"/>
      <c r="GZS683" s="413"/>
      <c r="GZT683" s="413"/>
      <c r="GZU683" s="413"/>
      <c r="GZV683" s="413"/>
      <c r="GZW683" s="413"/>
      <c r="GZX683" s="413"/>
      <c r="GZY683" s="413"/>
      <c r="GZZ683" s="413"/>
      <c r="HAA683" s="413"/>
      <c r="HAB683" s="413"/>
      <c r="HAC683" s="413"/>
      <c r="HAD683" s="413"/>
      <c r="HAE683" s="413"/>
      <c r="HAF683" s="413"/>
      <c r="HAG683" s="413"/>
      <c r="HAH683" s="413"/>
      <c r="HAI683" s="413"/>
      <c r="HAJ683" s="413"/>
      <c r="HAK683" s="413"/>
      <c r="HAL683" s="414"/>
      <c r="HAM683" s="414"/>
      <c r="HAN683" s="414"/>
      <c r="HAO683" s="414"/>
      <c r="HAP683" s="414"/>
      <c r="HAQ683" s="413"/>
      <c r="HAR683" s="413"/>
      <c r="HAS683" s="414"/>
      <c r="HAT683" s="414"/>
      <c r="HAU683" s="413"/>
      <c r="HAV683" s="413"/>
      <c r="HAW683" s="414"/>
      <c r="HAX683" s="414"/>
      <c r="HAY683" s="413"/>
      <c r="HAZ683" s="413"/>
      <c r="HBA683" s="413"/>
      <c r="HBB683" s="413"/>
      <c r="HBC683" s="413"/>
      <c r="HBD683" s="413"/>
      <c r="HBE683" s="413"/>
      <c r="HBF683" s="414"/>
      <c r="HBG683" s="414"/>
      <c r="HBH683" s="413"/>
      <c r="HBI683" s="413"/>
      <c r="HBJ683" s="414"/>
      <c r="HBK683" s="414"/>
      <c r="HBL683" s="413"/>
      <c r="HBM683" s="413"/>
      <c r="HBN683" s="413"/>
      <c r="HBO683" s="413"/>
      <c r="HBP683" s="413"/>
      <c r="HBQ683" s="407"/>
      <c r="HBR683" s="439"/>
      <c r="HBS683" s="413"/>
      <c r="HBT683" s="413"/>
      <c r="HBU683" s="413"/>
      <c r="HBV683" s="413"/>
      <c r="HBW683" s="413"/>
      <c r="HBX683" s="413"/>
      <c r="HBY683" s="413"/>
      <c r="HBZ683" s="412"/>
      <c r="HCA683" s="412"/>
      <c r="HCB683" s="412"/>
      <c r="HCC683" s="412"/>
      <c r="HCD683" s="412"/>
      <c r="HCE683" s="412"/>
      <c r="HCF683" s="412"/>
      <c r="HCG683" s="412"/>
      <c r="HCH683" s="412"/>
      <c r="HCI683" s="412"/>
      <c r="HCJ683" s="412"/>
      <c r="HCK683" s="412"/>
      <c r="HCL683" s="412"/>
      <c r="HCM683" s="412"/>
      <c r="HCN683" s="412"/>
      <c r="HCO683" s="412"/>
      <c r="HCP683" s="412"/>
      <c r="HCQ683" s="412"/>
      <c r="HCR683" s="412"/>
      <c r="HCS683" s="412"/>
      <c r="HCT683" s="412"/>
      <c r="HCU683" s="412"/>
      <c r="HCV683" s="412"/>
      <c r="HCW683" s="412"/>
      <c r="HCX683" s="412"/>
      <c r="HCY683" s="412"/>
      <c r="HCZ683" s="412"/>
      <c r="HDA683" s="412"/>
      <c r="HDB683" s="412"/>
      <c r="HDC683" s="412"/>
      <c r="HDD683" s="412"/>
      <c r="HDE683" s="412"/>
      <c r="HDF683" s="412"/>
      <c r="HDG683" s="412"/>
      <c r="HDH683" s="412"/>
      <c r="HDI683" s="412"/>
      <c r="HDJ683" s="412"/>
      <c r="HDK683" s="412"/>
      <c r="HDL683" s="412"/>
      <c r="HDM683" s="412"/>
      <c r="HDN683" s="412"/>
      <c r="HDO683" s="412"/>
      <c r="HDP683" s="412"/>
      <c r="HDQ683" s="412"/>
      <c r="HDR683" s="413"/>
      <c r="HDS683" s="413"/>
      <c r="HDT683" s="413"/>
      <c r="HDU683" s="413"/>
      <c r="HDV683" s="413"/>
      <c r="HDW683" s="413"/>
      <c r="HDX683" s="413"/>
      <c r="HDY683" s="413"/>
      <c r="HDZ683" s="413"/>
      <c r="HEA683" s="413"/>
      <c r="HEB683" s="413"/>
      <c r="HEC683" s="413"/>
      <c r="HED683" s="413"/>
      <c r="HEE683" s="413"/>
      <c r="HEF683" s="413"/>
      <c r="HEG683" s="413"/>
      <c r="HEH683" s="413"/>
      <c r="HEI683" s="413"/>
      <c r="HEJ683" s="413"/>
      <c r="HEK683" s="413"/>
      <c r="HEL683" s="413"/>
      <c r="HEM683" s="413"/>
      <c r="HEN683" s="413"/>
      <c r="HEO683" s="413"/>
      <c r="HEP683" s="414"/>
      <c r="HEQ683" s="414"/>
      <c r="HER683" s="414"/>
      <c r="HES683" s="414"/>
      <c r="HET683" s="414"/>
      <c r="HEU683" s="413"/>
      <c r="HEV683" s="413"/>
      <c r="HEW683" s="414"/>
      <c r="HEX683" s="414"/>
      <c r="HEY683" s="413"/>
      <c r="HEZ683" s="413"/>
      <c r="HFA683" s="414"/>
      <c r="HFB683" s="414"/>
      <c r="HFC683" s="413"/>
      <c r="HFD683" s="413"/>
      <c r="HFE683" s="413"/>
      <c r="HFF683" s="413"/>
      <c r="HFG683" s="413"/>
      <c r="HFH683" s="413"/>
      <c r="HFI683" s="413"/>
      <c r="HFJ683" s="414"/>
      <c r="HFK683" s="414"/>
      <c r="HFL683" s="413"/>
      <c r="HFM683" s="413"/>
      <c r="HFN683" s="414"/>
      <c r="HFO683" s="414"/>
      <c r="HFP683" s="413"/>
      <c r="HFQ683" s="413"/>
      <c r="HFR683" s="413"/>
      <c r="HFS683" s="413"/>
      <c r="HFT683" s="413"/>
      <c r="HFU683" s="407"/>
      <c r="HFV683" s="439"/>
      <c r="HFW683" s="413"/>
      <c r="HFX683" s="413"/>
      <c r="HFY683" s="413"/>
      <c r="HFZ683" s="413"/>
      <c r="HGA683" s="413"/>
      <c r="HGB683" s="413"/>
      <c r="HGC683" s="413"/>
      <c r="HGD683" s="412"/>
      <c r="HGE683" s="412"/>
      <c r="HGF683" s="412"/>
      <c r="HGG683" s="412"/>
      <c r="HGH683" s="412"/>
      <c r="HGI683" s="412"/>
      <c r="HGJ683" s="412"/>
      <c r="HGK683" s="412"/>
      <c r="HGL683" s="412"/>
      <c r="HGM683" s="412"/>
      <c r="HGN683" s="412"/>
      <c r="HGO683" s="412"/>
      <c r="HGP683" s="412"/>
      <c r="HGQ683" s="412"/>
      <c r="HGR683" s="412"/>
      <c r="HGS683" s="412"/>
      <c r="HGT683" s="412"/>
      <c r="HGU683" s="412"/>
      <c r="HGV683" s="412"/>
      <c r="HGW683" s="412"/>
      <c r="HGX683" s="412"/>
      <c r="HGY683" s="412"/>
      <c r="HGZ683" s="412"/>
      <c r="HHA683" s="412"/>
      <c r="HHB683" s="412"/>
      <c r="HHC683" s="412"/>
      <c r="HHD683" s="412"/>
      <c r="HHE683" s="412"/>
      <c r="HHF683" s="412"/>
      <c r="HHG683" s="412"/>
      <c r="HHH683" s="412"/>
      <c r="HHI683" s="412"/>
      <c r="HHJ683" s="412"/>
      <c r="HHK683" s="412"/>
      <c r="HHL683" s="412"/>
      <c r="HHM683" s="412"/>
      <c r="HHN683" s="412"/>
      <c r="HHO683" s="412"/>
      <c r="HHP683" s="412"/>
      <c r="HHQ683" s="412"/>
      <c r="HHR683" s="412"/>
      <c r="HHS683" s="412"/>
      <c r="HHT683" s="412"/>
      <c r="HHU683" s="412"/>
      <c r="HHV683" s="413"/>
      <c r="HHW683" s="413"/>
      <c r="HHX683" s="413"/>
      <c r="HHY683" s="413"/>
      <c r="HHZ683" s="413"/>
      <c r="HIA683" s="413"/>
      <c r="HIB683" s="413"/>
      <c r="HIC683" s="413"/>
      <c r="HID683" s="413"/>
      <c r="HIE683" s="413"/>
      <c r="HIF683" s="413"/>
      <c r="HIG683" s="413"/>
      <c r="HIH683" s="413"/>
      <c r="HII683" s="413"/>
      <c r="HIJ683" s="413"/>
      <c r="HIK683" s="413"/>
      <c r="HIL683" s="413"/>
      <c r="HIM683" s="413"/>
      <c r="HIN683" s="413"/>
      <c r="HIO683" s="413"/>
      <c r="HIP683" s="413"/>
      <c r="HIQ683" s="413"/>
      <c r="HIR683" s="413"/>
      <c r="HIS683" s="413"/>
      <c r="HIT683" s="414"/>
      <c r="HIU683" s="414"/>
      <c r="HIV683" s="414"/>
      <c r="HIW683" s="414"/>
      <c r="HIX683" s="414"/>
      <c r="HIY683" s="413"/>
      <c r="HIZ683" s="413"/>
      <c r="HJA683" s="414"/>
      <c r="HJB683" s="414"/>
      <c r="HJC683" s="413"/>
      <c r="HJD683" s="413"/>
      <c r="HJE683" s="414"/>
      <c r="HJF683" s="414"/>
      <c r="HJG683" s="413"/>
      <c r="HJH683" s="413"/>
      <c r="HJI683" s="413"/>
      <c r="HJJ683" s="413"/>
      <c r="HJK683" s="413"/>
      <c r="HJL683" s="413"/>
      <c r="HJM683" s="413"/>
      <c r="HJN683" s="414"/>
      <c r="HJO683" s="414"/>
      <c r="HJP683" s="413"/>
      <c r="HJQ683" s="413"/>
      <c r="HJR683" s="414"/>
      <c r="HJS683" s="414"/>
      <c r="HJT683" s="413"/>
      <c r="HJU683" s="413"/>
      <c r="HJV683" s="413"/>
      <c r="HJW683" s="413"/>
      <c r="HJX683" s="413"/>
      <c r="HJY683" s="407"/>
      <c r="HJZ683" s="439"/>
      <c r="HKA683" s="413"/>
      <c r="HKB683" s="413"/>
      <c r="HKC683" s="413"/>
      <c r="HKD683" s="413"/>
      <c r="HKE683" s="413"/>
      <c r="HKF683" s="413"/>
      <c r="HKG683" s="413"/>
      <c r="HKH683" s="412"/>
      <c r="HKI683" s="412"/>
      <c r="HKJ683" s="412"/>
      <c r="HKK683" s="412"/>
      <c r="HKL683" s="412"/>
      <c r="HKM683" s="412"/>
      <c r="HKN683" s="412"/>
      <c r="HKO683" s="412"/>
      <c r="HKP683" s="412"/>
      <c r="HKQ683" s="412"/>
      <c r="HKR683" s="412"/>
      <c r="HKS683" s="412"/>
      <c r="HKT683" s="412"/>
      <c r="HKU683" s="412"/>
      <c r="HKV683" s="412"/>
      <c r="HKW683" s="412"/>
      <c r="HKX683" s="412"/>
      <c r="HKY683" s="412"/>
      <c r="HKZ683" s="412"/>
      <c r="HLA683" s="412"/>
      <c r="HLB683" s="412"/>
      <c r="HLC683" s="412"/>
      <c r="HLD683" s="412"/>
      <c r="HLE683" s="412"/>
      <c r="HLF683" s="412"/>
      <c r="HLG683" s="412"/>
      <c r="HLH683" s="412"/>
      <c r="HLI683" s="412"/>
      <c r="HLJ683" s="412"/>
      <c r="HLK683" s="412"/>
      <c r="HLL683" s="412"/>
      <c r="HLM683" s="412"/>
      <c r="HLN683" s="412"/>
      <c r="HLO683" s="412"/>
      <c r="HLP683" s="412"/>
      <c r="HLQ683" s="412"/>
      <c r="HLR683" s="412"/>
      <c r="HLS683" s="412"/>
      <c r="HLT683" s="412"/>
      <c r="HLU683" s="412"/>
      <c r="HLV683" s="412"/>
      <c r="HLW683" s="412"/>
      <c r="HLX683" s="412"/>
      <c r="HLY683" s="412"/>
      <c r="HLZ683" s="413"/>
      <c r="HMA683" s="413"/>
      <c r="HMB683" s="413"/>
      <c r="HMC683" s="413"/>
      <c r="HMD683" s="413"/>
      <c r="HME683" s="413"/>
      <c r="HMF683" s="413"/>
      <c r="HMG683" s="413"/>
      <c r="HMH683" s="413"/>
      <c r="HMI683" s="413"/>
      <c r="HMJ683" s="413"/>
      <c r="HMK683" s="413"/>
      <c r="HML683" s="413"/>
      <c r="HMM683" s="413"/>
      <c r="HMN683" s="413"/>
      <c r="HMO683" s="413"/>
      <c r="HMP683" s="413"/>
      <c r="HMQ683" s="413"/>
      <c r="HMR683" s="413"/>
      <c r="HMS683" s="413"/>
      <c r="HMT683" s="413"/>
      <c r="HMU683" s="413"/>
      <c r="HMV683" s="413"/>
      <c r="HMW683" s="413"/>
      <c r="HMX683" s="414"/>
      <c r="HMY683" s="414"/>
      <c r="HMZ683" s="414"/>
      <c r="HNA683" s="414"/>
      <c r="HNB683" s="414"/>
      <c r="HNC683" s="413"/>
      <c r="HND683" s="413"/>
      <c r="HNE683" s="414"/>
      <c r="HNF683" s="414"/>
      <c r="HNG683" s="413"/>
      <c r="HNH683" s="413"/>
      <c r="HNI683" s="414"/>
      <c r="HNJ683" s="414"/>
      <c r="HNK683" s="413"/>
      <c r="HNL683" s="413"/>
      <c r="HNM683" s="413"/>
      <c r="HNN683" s="413"/>
      <c r="HNO683" s="413"/>
      <c r="HNP683" s="413"/>
      <c r="HNQ683" s="413"/>
      <c r="HNR683" s="414"/>
      <c r="HNS683" s="414"/>
      <c r="HNT683" s="413"/>
      <c r="HNU683" s="413"/>
      <c r="HNV683" s="414"/>
      <c r="HNW683" s="414"/>
      <c r="HNX683" s="413"/>
      <c r="HNY683" s="413"/>
      <c r="HNZ683" s="413"/>
      <c r="HOA683" s="413"/>
      <c r="HOB683" s="413"/>
      <c r="HOC683" s="407"/>
      <c r="HOD683" s="439"/>
      <c r="HOE683" s="413"/>
      <c r="HOF683" s="413"/>
      <c r="HOG683" s="413"/>
      <c r="HOH683" s="413"/>
      <c r="HOI683" s="413"/>
      <c r="HOJ683" s="413"/>
      <c r="HOK683" s="413"/>
      <c r="HOL683" s="412"/>
      <c r="HOM683" s="412"/>
      <c r="HON683" s="412"/>
      <c r="HOO683" s="412"/>
      <c r="HOP683" s="412"/>
      <c r="HOQ683" s="412"/>
      <c r="HOR683" s="412"/>
      <c r="HOS683" s="412"/>
      <c r="HOT683" s="412"/>
      <c r="HOU683" s="412"/>
      <c r="HOV683" s="412"/>
      <c r="HOW683" s="412"/>
      <c r="HOX683" s="412"/>
      <c r="HOY683" s="412"/>
      <c r="HOZ683" s="412"/>
      <c r="HPA683" s="412"/>
      <c r="HPB683" s="412"/>
      <c r="HPC683" s="412"/>
      <c r="HPD683" s="412"/>
      <c r="HPE683" s="412"/>
      <c r="HPF683" s="412"/>
      <c r="HPG683" s="412"/>
      <c r="HPH683" s="412"/>
      <c r="HPI683" s="412"/>
      <c r="HPJ683" s="412"/>
      <c r="HPK683" s="412"/>
      <c r="HPL683" s="412"/>
      <c r="HPM683" s="412"/>
      <c r="HPN683" s="412"/>
      <c r="HPO683" s="412"/>
      <c r="HPP683" s="412"/>
      <c r="HPQ683" s="412"/>
      <c r="HPR683" s="412"/>
      <c r="HPS683" s="412"/>
      <c r="HPT683" s="412"/>
      <c r="HPU683" s="412"/>
      <c r="HPV683" s="412"/>
      <c r="HPW683" s="412"/>
      <c r="HPX683" s="412"/>
      <c r="HPY683" s="412"/>
      <c r="HPZ683" s="412"/>
      <c r="HQA683" s="412"/>
      <c r="HQB683" s="412"/>
      <c r="HQC683" s="412"/>
      <c r="HQD683" s="413"/>
      <c r="HQE683" s="413"/>
      <c r="HQF683" s="413"/>
      <c r="HQG683" s="413"/>
      <c r="HQH683" s="413"/>
      <c r="HQI683" s="413"/>
      <c r="HQJ683" s="413"/>
      <c r="HQK683" s="413"/>
      <c r="HQL683" s="413"/>
      <c r="HQM683" s="413"/>
      <c r="HQN683" s="413"/>
      <c r="HQO683" s="413"/>
      <c r="HQP683" s="413"/>
      <c r="HQQ683" s="413"/>
      <c r="HQR683" s="413"/>
      <c r="HQS683" s="413"/>
      <c r="HQT683" s="413"/>
      <c r="HQU683" s="413"/>
      <c r="HQV683" s="413"/>
      <c r="HQW683" s="413"/>
      <c r="HQX683" s="413"/>
      <c r="HQY683" s="413"/>
      <c r="HQZ683" s="413"/>
      <c r="HRA683" s="413"/>
      <c r="HRB683" s="414"/>
      <c r="HRC683" s="414"/>
      <c r="HRD683" s="414"/>
      <c r="HRE683" s="414"/>
      <c r="HRF683" s="414"/>
      <c r="HRG683" s="413"/>
      <c r="HRH683" s="413"/>
      <c r="HRI683" s="414"/>
      <c r="HRJ683" s="414"/>
      <c r="HRK683" s="413"/>
      <c r="HRL683" s="413"/>
      <c r="HRM683" s="414"/>
      <c r="HRN683" s="414"/>
      <c r="HRO683" s="413"/>
      <c r="HRP683" s="413"/>
      <c r="HRQ683" s="413"/>
      <c r="HRR683" s="413"/>
      <c r="HRS683" s="413"/>
      <c r="HRT683" s="413"/>
      <c r="HRU683" s="413"/>
      <c r="HRV683" s="414"/>
      <c r="HRW683" s="414"/>
      <c r="HRX683" s="413"/>
      <c r="HRY683" s="413"/>
      <c r="HRZ683" s="414"/>
      <c r="HSA683" s="414"/>
      <c r="HSB683" s="413"/>
      <c r="HSC683" s="413"/>
      <c r="HSD683" s="413"/>
      <c r="HSE683" s="413"/>
      <c r="HSF683" s="413"/>
      <c r="HSG683" s="407"/>
      <c r="HSH683" s="439"/>
      <c r="HSI683" s="413"/>
      <c r="HSJ683" s="413"/>
      <c r="HSK683" s="413"/>
      <c r="HSL683" s="413"/>
      <c r="HSM683" s="413"/>
      <c r="HSN683" s="413"/>
      <c r="HSO683" s="413"/>
      <c r="HSP683" s="412"/>
      <c r="HSQ683" s="412"/>
      <c r="HSR683" s="412"/>
      <c r="HSS683" s="412"/>
      <c r="HST683" s="412"/>
      <c r="HSU683" s="412"/>
      <c r="HSV683" s="412"/>
      <c r="HSW683" s="412"/>
      <c r="HSX683" s="412"/>
      <c r="HSY683" s="412"/>
      <c r="HSZ683" s="412"/>
      <c r="HTA683" s="412"/>
      <c r="HTB683" s="412"/>
      <c r="HTC683" s="412"/>
      <c r="HTD683" s="412"/>
      <c r="HTE683" s="412"/>
      <c r="HTF683" s="412"/>
      <c r="HTG683" s="412"/>
      <c r="HTH683" s="412"/>
      <c r="HTI683" s="412"/>
      <c r="HTJ683" s="412"/>
      <c r="HTK683" s="412"/>
      <c r="HTL683" s="412"/>
      <c r="HTM683" s="412"/>
      <c r="HTN683" s="412"/>
      <c r="HTO683" s="412"/>
      <c r="HTP683" s="412"/>
      <c r="HTQ683" s="412"/>
      <c r="HTR683" s="412"/>
      <c r="HTS683" s="412"/>
      <c r="HTT683" s="412"/>
      <c r="HTU683" s="412"/>
      <c r="HTV683" s="412"/>
      <c r="HTW683" s="412"/>
      <c r="HTX683" s="412"/>
      <c r="HTY683" s="412"/>
      <c r="HTZ683" s="412"/>
      <c r="HUA683" s="412"/>
      <c r="HUB683" s="412"/>
      <c r="HUC683" s="412"/>
      <c r="HUD683" s="412"/>
      <c r="HUE683" s="412"/>
      <c r="HUF683" s="412"/>
      <c r="HUG683" s="412"/>
      <c r="HUH683" s="413"/>
      <c r="HUI683" s="413"/>
      <c r="HUJ683" s="413"/>
      <c r="HUK683" s="413"/>
      <c r="HUL683" s="413"/>
      <c r="HUM683" s="413"/>
      <c r="HUN683" s="413"/>
      <c r="HUO683" s="413"/>
      <c r="HUP683" s="413"/>
      <c r="HUQ683" s="413"/>
      <c r="HUR683" s="413"/>
      <c r="HUS683" s="413"/>
      <c r="HUT683" s="413"/>
      <c r="HUU683" s="413"/>
      <c r="HUV683" s="413"/>
      <c r="HUW683" s="413"/>
      <c r="HUX683" s="413"/>
      <c r="HUY683" s="413"/>
      <c r="HUZ683" s="413"/>
      <c r="HVA683" s="413"/>
      <c r="HVB683" s="413"/>
      <c r="HVC683" s="413"/>
      <c r="HVD683" s="413"/>
      <c r="HVE683" s="413"/>
      <c r="HVF683" s="414"/>
      <c r="HVG683" s="414"/>
      <c r="HVH683" s="414"/>
      <c r="HVI683" s="414"/>
      <c r="HVJ683" s="414"/>
      <c r="HVK683" s="413"/>
      <c r="HVL683" s="413"/>
      <c r="HVM683" s="414"/>
      <c r="HVN683" s="414"/>
      <c r="HVO683" s="413"/>
      <c r="HVP683" s="413"/>
      <c r="HVQ683" s="414"/>
      <c r="HVR683" s="414"/>
      <c r="HVS683" s="413"/>
      <c r="HVT683" s="413"/>
      <c r="HVU683" s="413"/>
      <c r="HVV683" s="413"/>
      <c r="HVW683" s="413"/>
      <c r="HVX683" s="413"/>
      <c r="HVY683" s="413"/>
      <c r="HVZ683" s="414"/>
      <c r="HWA683" s="414"/>
      <c r="HWB683" s="413"/>
      <c r="HWC683" s="413"/>
      <c r="HWD683" s="414"/>
      <c r="HWE683" s="414"/>
      <c r="HWF683" s="413"/>
      <c r="HWG683" s="413"/>
      <c r="HWH683" s="413"/>
      <c r="HWI683" s="413"/>
      <c r="HWJ683" s="413"/>
      <c r="HWK683" s="407"/>
      <c r="HWL683" s="439"/>
      <c r="HWM683" s="413"/>
      <c r="HWN683" s="413"/>
      <c r="HWO683" s="413"/>
      <c r="HWP683" s="413"/>
      <c r="HWQ683" s="413"/>
      <c r="HWR683" s="413"/>
      <c r="HWS683" s="413"/>
      <c r="HWT683" s="412"/>
      <c r="HWU683" s="412"/>
      <c r="HWV683" s="412"/>
      <c r="HWW683" s="412"/>
      <c r="HWX683" s="412"/>
      <c r="HWY683" s="412"/>
      <c r="HWZ683" s="412"/>
      <c r="HXA683" s="412"/>
      <c r="HXB683" s="412"/>
      <c r="HXC683" s="412"/>
      <c r="HXD683" s="412"/>
      <c r="HXE683" s="412"/>
      <c r="HXF683" s="412"/>
      <c r="HXG683" s="412"/>
      <c r="HXH683" s="412"/>
      <c r="HXI683" s="412"/>
      <c r="HXJ683" s="412"/>
      <c r="HXK683" s="412"/>
      <c r="HXL683" s="412"/>
      <c r="HXM683" s="412"/>
      <c r="HXN683" s="412"/>
      <c r="HXO683" s="412"/>
      <c r="HXP683" s="412"/>
      <c r="HXQ683" s="412"/>
      <c r="HXR683" s="412"/>
      <c r="HXS683" s="412"/>
      <c r="HXT683" s="412"/>
      <c r="HXU683" s="412"/>
      <c r="HXV683" s="412"/>
      <c r="HXW683" s="412"/>
      <c r="HXX683" s="412"/>
      <c r="HXY683" s="412"/>
      <c r="HXZ683" s="412"/>
      <c r="HYA683" s="412"/>
      <c r="HYB683" s="412"/>
      <c r="HYC683" s="412"/>
      <c r="HYD683" s="412"/>
      <c r="HYE683" s="412"/>
      <c r="HYF683" s="412"/>
      <c r="HYG683" s="412"/>
      <c r="HYH683" s="412"/>
      <c r="HYI683" s="412"/>
      <c r="HYJ683" s="412"/>
      <c r="HYK683" s="412"/>
      <c r="HYL683" s="413"/>
      <c r="HYM683" s="413"/>
      <c r="HYN683" s="413"/>
      <c r="HYO683" s="413"/>
      <c r="HYP683" s="413"/>
      <c r="HYQ683" s="413"/>
      <c r="HYR683" s="413"/>
      <c r="HYS683" s="413"/>
      <c r="HYT683" s="413"/>
      <c r="HYU683" s="413"/>
      <c r="HYV683" s="413"/>
      <c r="HYW683" s="413"/>
      <c r="HYX683" s="413"/>
      <c r="HYY683" s="413"/>
      <c r="HYZ683" s="413"/>
      <c r="HZA683" s="413"/>
      <c r="HZB683" s="413"/>
      <c r="HZC683" s="413"/>
      <c r="HZD683" s="413"/>
      <c r="HZE683" s="413"/>
      <c r="HZF683" s="413"/>
      <c r="HZG683" s="413"/>
      <c r="HZH683" s="413"/>
      <c r="HZI683" s="413"/>
      <c r="HZJ683" s="414"/>
      <c r="HZK683" s="414"/>
      <c r="HZL683" s="414"/>
      <c r="HZM683" s="414"/>
      <c r="HZN683" s="414"/>
      <c r="HZO683" s="413"/>
      <c r="HZP683" s="413"/>
      <c r="HZQ683" s="414"/>
      <c r="HZR683" s="414"/>
      <c r="HZS683" s="413"/>
      <c r="HZT683" s="413"/>
      <c r="HZU683" s="414"/>
      <c r="HZV683" s="414"/>
      <c r="HZW683" s="413"/>
      <c r="HZX683" s="413"/>
      <c r="HZY683" s="413"/>
      <c r="HZZ683" s="413"/>
      <c r="IAA683" s="413"/>
      <c r="IAB683" s="413"/>
      <c r="IAC683" s="413"/>
      <c r="IAD683" s="414"/>
      <c r="IAE683" s="414"/>
      <c r="IAF683" s="413"/>
      <c r="IAG683" s="413"/>
      <c r="IAH683" s="414"/>
      <c r="IAI683" s="414"/>
      <c r="IAJ683" s="413"/>
      <c r="IAK683" s="413"/>
      <c r="IAL683" s="413"/>
      <c r="IAM683" s="413"/>
      <c r="IAN683" s="413"/>
      <c r="IAO683" s="407"/>
      <c r="IAP683" s="439"/>
      <c r="IAQ683" s="413"/>
      <c r="IAR683" s="413"/>
      <c r="IAS683" s="413"/>
      <c r="IAT683" s="413"/>
      <c r="IAU683" s="413"/>
      <c r="IAV683" s="413"/>
      <c r="IAW683" s="413"/>
      <c r="IAX683" s="412"/>
      <c r="IAY683" s="412"/>
      <c r="IAZ683" s="412"/>
      <c r="IBA683" s="412"/>
      <c r="IBB683" s="412"/>
      <c r="IBC683" s="412"/>
      <c r="IBD683" s="412"/>
      <c r="IBE683" s="412"/>
      <c r="IBF683" s="412"/>
      <c r="IBG683" s="412"/>
      <c r="IBH683" s="412"/>
      <c r="IBI683" s="412"/>
      <c r="IBJ683" s="412"/>
      <c r="IBK683" s="412"/>
      <c r="IBL683" s="412"/>
      <c r="IBM683" s="412"/>
      <c r="IBN683" s="412"/>
      <c r="IBO683" s="412"/>
      <c r="IBP683" s="412"/>
      <c r="IBQ683" s="412"/>
      <c r="IBR683" s="412"/>
      <c r="IBS683" s="412"/>
      <c r="IBT683" s="412"/>
      <c r="IBU683" s="412"/>
      <c r="IBV683" s="412"/>
      <c r="IBW683" s="412"/>
      <c r="IBX683" s="412"/>
      <c r="IBY683" s="412"/>
      <c r="IBZ683" s="412"/>
      <c r="ICA683" s="412"/>
      <c r="ICB683" s="412"/>
      <c r="ICC683" s="412"/>
      <c r="ICD683" s="412"/>
      <c r="ICE683" s="412"/>
      <c r="ICF683" s="412"/>
      <c r="ICG683" s="412"/>
      <c r="ICH683" s="412"/>
      <c r="ICI683" s="412"/>
      <c r="ICJ683" s="412"/>
      <c r="ICK683" s="412"/>
      <c r="ICL683" s="412"/>
      <c r="ICM683" s="412"/>
      <c r="ICN683" s="412"/>
      <c r="ICO683" s="412"/>
      <c r="ICP683" s="413"/>
      <c r="ICQ683" s="413"/>
      <c r="ICR683" s="413"/>
      <c r="ICS683" s="413"/>
      <c r="ICT683" s="413"/>
      <c r="ICU683" s="413"/>
      <c r="ICV683" s="413"/>
      <c r="ICW683" s="413"/>
      <c r="ICX683" s="413"/>
      <c r="ICY683" s="413"/>
      <c r="ICZ683" s="413"/>
      <c r="IDA683" s="413"/>
      <c r="IDB683" s="413"/>
      <c r="IDC683" s="413"/>
      <c r="IDD683" s="413"/>
      <c r="IDE683" s="413"/>
      <c r="IDF683" s="413"/>
      <c r="IDG683" s="413"/>
      <c r="IDH683" s="413"/>
      <c r="IDI683" s="413"/>
      <c r="IDJ683" s="413"/>
      <c r="IDK683" s="413"/>
      <c r="IDL683" s="413"/>
      <c r="IDM683" s="413"/>
      <c r="IDN683" s="414"/>
      <c r="IDO683" s="414"/>
      <c r="IDP683" s="414"/>
      <c r="IDQ683" s="414"/>
      <c r="IDR683" s="414"/>
      <c r="IDS683" s="413"/>
      <c r="IDT683" s="413"/>
      <c r="IDU683" s="414"/>
      <c r="IDV683" s="414"/>
      <c r="IDW683" s="413"/>
      <c r="IDX683" s="413"/>
      <c r="IDY683" s="414"/>
      <c r="IDZ683" s="414"/>
      <c r="IEA683" s="413"/>
      <c r="IEB683" s="413"/>
      <c r="IEC683" s="413"/>
      <c r="IED683" s="413"/>
      <c r="IEE683" s="413"/>
      <c r="IEF683" s="413"/>
      <c r="IEG683" s="413"/>
      <c r="IEH683" s="414"/>
      <c r="IEI683" s="414"/>
      <c r="IEJ683" s="413"/>
      <c r="IEK683" s="413"/>
      <c r="IEL683" s="414"/>
      <c r="IEM683" s="414"/>
      <c r="IEN683" s="413"/>
      <c r="IEO683" s="413"/>
      <c r="IEP683" s="413"/>
      <c r="IEQ683" s="413"/>
      <c r="IER683" s="413"/>
      <c r="IES683" s="407"/>
      <c r="IET683" s="439"/>
      <c r="IEU683" s="413"/>
      <c r="IEV683" s="413"/>
      <c r="IEW683" s="413"/>
      <c r="IEX683" s="413"/>
      <c r="IEY683" s="413"/>
      <c r="IEZ683" s="413"/>
      <c r="IFA683" s="413"/>
      <c r="IFB683" s="412"/>
      <c r="IFC683" s="412"/>
      <c r="IFD683" s="412"/>
      <c r="IFE683" s="412"/>
      <c r="IFF683" s="412"/>
      <c r="IFG683" s="412"/>
      <c r="IFH683" s="412"/>
      <c r="IFI683" s="412"/>
      <c r="IFJ683" s="412"/>
      <c r="IFK683" s="412"/>
      <c r="IFL683" s="412"/>
      <c r="IFM683" s="412"/>
      <c r="IFN683" s="412"/>
      <c r="IFO683" s="412"/>
      <c r="IFP683" s="412"/>
      <c r="IFQ683" s="412"/>
      <c r="IFR683" s="412"/>
      <c r="IFS683" s="412"/>
      <c r="IFT683" s="412"/>
      <c r="IFU683" s="412"/>
      <c r="IFV683" s="412"/>
      <c r="IFW683" s="412"/>
      <c r="IFX683" s="412"/>
      <c r="IFY683" s="412"/>
      <c r="IFZ683" s="412"/>
      <c r="IGA683" s="412"/>
      <c r="IGB683" s="412"/>
      <c r="IGC683" s="412"/>
      <c r="IGD683" s="412"/>
      <c r="IGE683" s="412"/>
      <c r="IGF683" s="412"/>
      <c r="IGG683" s="412"/>
      <c r="IGH683" s="412"/>
      <c r="IGI683" s="412"/>
      <c r="IGJ683" s="412"/>
      <c r="IGK683" s="412"/>
      <c r="IGL683" s="412"/>
      <c r="IGM683" s="412"/>
      <c r="IGN683" s="412"/>
      <c r="IGO683" s="412"/>
      <c r="IGP683" s="412"/>
      <c r="IGQ683" s="412"/>
      <c r="IGR683" s="412"/>
      <c r="IGS683" s="412"/>
      <c r="IGT683" s="413"/>
      <c r="IGU683" s="413"/>
      <c r="IGV683" s="413"/>
      <c r="IGW683" s="413"/>
      <c r="IGX683" s="413"/>
      <c r="IGY683" s="413"/>
      <c r="IGZ683" s="413"/>
      <c r="IHA683" s="413"/>
      <c r="IHB683" s="413"/>
      <c r="IHC683" s="413"/>
      <c r="IHD683" s="413"/>
      <c r="IHE683" s="413"/>
      <c r="IHF683" s="413"/>
      <c r="IHG683" s="413"/>
      <c r="IHH683" s="413"/>
      <c r="IHI683" s="413"/>
      <c r="IHJ683" s="413"/>
      <c r="IHK683" s="413"/>
      <c r="IHL683" s="413"/>
      <c r="IHM683" s="413"/>
      <c r="IHN683" s="413"/>
      <c r="IHO683" s="413"/>
      <c r="IHP683" s="413"/>
      <c r="IHQ683" s="413"/>
      <c r="IHR683" s="414"/>
      <c r="IHS683" s="414"/>
      <c r="IHT683" s="414"/>
      <c r="IHU683" s="414"/>
      <c r="IHV683" s="414"/>
      <c r="IHW683" s="413"/>
      <c r="IHX683" s="413"/>
      <c r="IHY683" s="414"/>
      <c r="IHZ683" s="414"/>
      <c r="IIA683" s="413"/>
      <c r="IIB683" s="413"/>
      <c r="IIC683" s="414"/>
      <c r="IID683" s="414"/>
      <c r="IIE683" s="413"/>
      <c r="IIF683" s="413"/>
      <c r="IIG683" s="413"/>
      <c r="IIH683" s="413"/>
      <c r="III683" s="413"/>
      <c r="IIJ683" s="413"/>
      <c r="IIK683" s="413"/>
      <c r="IIL683" s="414"/>
      <c r="IIM683" s="414"/>
      <c r="IIN683" s="413"/>
      <c r="IIO683" s="413"/>
      <c r="IIP683" s="414"/>
      <c r="IIQ683" s="414"/>
      <c r="IIR683" s="413"/>
      <c r="IIS683" s="413"/>
      <c r="IIT683" s="413"/>
      <c r="IIU683" s="413"/>
      <c r="IIV683" s="413"/>
      <c r="IIW683" s="407"/>
      <c r="IIX683" s="439"/>
      <c r="IIY683" s="413"/>
      <c r="IIZ683" s="413"/>
      <c r="IJA683" s="413"/>
      <c r="IJB683" s="413"/>
      <c r="IJC683" s="413"/>
      <c r="IJD683" s="413"/>
      <c r="IJE683" s="413"/>
      <c r="IJF683" s="412"/>
      <c r="IJG683" s="412"/>
      <c r="IJH683" s="412"/>
      <c r="IJI683" s="412"/>
      <c r="IJJ683" s="412"/>
      <c r="IJK683" s="412"/>
      <c r="IJL683" s="412"/>
      <c r="IJM683" s="412"/>
      <c r="IJN683" s="412"/>
      <c r="IJO683" s="412"/>
      <c r="IJP683" s="412"/>
      <c r="IJQ683" s="412"/>
      <c r="IJR683" s="412"/>
      <c r="IJS683" s="412"/>
      <c r="IJT683" s="412"/>
      <c r="IJU683" s="412"/>
      <c r="IJV683" s="412"/>
      <c r="IJW683" s="412"/>
      <c r="IJX683" s="412"/>
      <c r="IJY683" s="412"/>
      <c r="IJZ683" s="412"/>
      <c r="IKA683" s="412"/>
      <c r="IKB683" s="412"/>
      <c r="IKC683" s="412"/>
      <c r="IKD683" s="412"/>
      <c r="IKE683" s="412"/>
      <c r="IKF683" s="412"/>
      <c r="IKG683" s="412"/>
      <c r="IKH683" s="412"/>
      <c r="IKI683" s="412"/>
      <c r="IKJ683" s="412"/>
      <c r="IKK683" s="412"/>
      <c r="IKL683" s="412"/>
      <c r="IKM683" s="412"/>
      <c r="IKN683" s="412"/>
      <c r="IKO683" s="412"/>
      <c r="IKP683" s="412"/>
      <c r="IKQ683" s="412"/>
      <c r="IKR683" s="412"/>
      <c r="IKS683" s="412"/>
      <c r="IKT683" s="412"/>
      <c r="IKU683" s="412"/>
      <c r="IKV683" s="412"/>
      <c r="IKW683" s="412"/>
      <c r="IKX683" s="413"/>
      <c r="IKY683" s="413"/>
      <c r="IKZ683" s="413"/>
      <c r="ILA683" s="413"/>
      <c r="ILB683" s="413"/>
      <c r="ILC683" s="413"/>
      <c r="ILD683" s="413"/>
      <c r="ILE683" s="413"/>
      <c r="ILF683" s="413"/>
      <c r="ILG683" s="413"/>
      <c r="ILH683" s="413"/>
      <c r="ILI683" s="413"/>
      <c r="ILJ683" s="413"/>
      <c r="ILK683" s="413"/>
      <c r="ILL683" s="413"/>
      <c r="ILM683" s="413"/>
      <c r="ILN683" s="413"/>
      <c r="ILO683" s="413"/>
      <c r="ILP683" s="413"/>
      <c r="ILQ683" s="413"/>
      <c r="ILR683" s="413"/>
      <c r="ILS683" s="413"/>
      <c r="ILT683" s="413"/>
      <c r="ILU683" s="413"/>
      <c r="ILV683" s="414"/>
      <c r="ILW683" s="414"/>
      <c r="ILX683" s="414"/>
      <c r="ILY683" s="414"/>
      <c r="ILZ683" s="414"/>
      <c r="IMA683" s="413"/>
      <c r="IMB683" s="413"/>
      <c r="IMC683" s="414"/>
      <c r="IMD683" s="414"/>
      <c r="IME683" s="413"/>
      <c r="IMF683" s="413"/>
      <c r="IMG683" s="414"/>
      <c r="IMH683" s="414"/>
      <c r="IMI683" s="413"/>
      <c r="IMJ683" s="413"/>
      <c r="IMK683" s="413"/>
      <c r="IML683" s="413"/>
      <c r="IMM683" s="413"/>
      <c r="IMN683" s="413"/>
      <c r="IMO683" s="413"/>
      <c r="IMP683" s="414"/>
      <c r="IMQ683" s="414"/>
      <c r="IMR683" s="413"/>
      <c r="IMS683" s="413"/>
      <c r="IMT683" s="414"/>
      <c r="IMU683" s="414"/>
      <c r="IMV683" s="413"/>
      <c r="IMW683" s="413"/>
      <c r="IMX683" s="413"/>
      <c r="IMY683" s="413"/>
      <c r="IMZ683" s="413"/>
      <c r="INA683" s="407"/>
      <c r="INB683" s="439"/>
      <c r="INC683" s="413"/>
      <c r="IND683" s="413"/>
      <c r="INE683" s="413"/>
      <c r="INF683" s="413"/>
      <c r="ING683" s="413"/>
      <c r="INH683" s="413"/>
      <c r="INI683" s="413"/>
      <c r="INJ683" s="412"/>
      <c r="INK683" s="412"/>
      <c r="INL683" s="412"/>
      <c r="INM683" s="412"/>
      <c r="INN683" s="412"/>
      <c r="INO683" s="412"/>
      <c r="INP683" s="412"/>
      <c r="INQ683" s="412"/>
      <c r="INR683" s="412"/>
      <c r="INS683" s="412"/>
      <c r="INT683" s="412"/>
      <c r="INU683" s="412"/>
      <c r="INV683" s="412"/>
      <c r="INW683" s="412"/>
      <c r="INX683" s="412"/>
      <c r="INY683" s="412"/>
      <c r="INZ683" s="412"/>
      <c r="IOA683" s="412"/>
      <c r="IOB683" s="412"/>
      <c r="IOC683" s="412"/>
      <c r="IOD683" s="412"/>
      <c r="IOE683" s="412"/>
      <c r="IOF683" s="412"/>
      <c r="IOG683" s="412"/>
      <c r="IOH683" s="412"/>
      <c r="IOI683" s="412"/>
      <c r="IOJ683" s="412"/>
      <c r="IOK683" s="412"/>
      <c r="IOL683" s="412"/>
      <c r="IOM683" s="412"/>
      <c r="ION683" s="412"/>
      <c r="IOO683" s="412"/>
      <c r="IOP683" s="412"/>
      <c r="IOQ683" s="412"/>
      <c r="IOR683" s="412"/>
      <c r="IOS683" s="412"/>
      <c r="IOT683" s="412"/>
      <c r="IOU683" s="412"/>
      <c r="IOV683" s="412"/>
      <c r="IOW683" s="412"/>
      <c r="IOX683" s="412"/>
      <c r="IOY683" s="412"/>
      <c r="IOZ683" s="412"/>
      <c r="IPA683" s="412"/>
      <c r="IPB683" s="413"/>
      <c r="IPC683" s="413"/>
      <c r="IPD683" s="413"/>
      <c r="IPE683" s="413"/>
      <c r="IPF683" s="413"/>
      <c r="IPG683" s="413"/>
      <c r="IPH683" s="413"/>
      <c r="IPI683" s="413"/>
      <c r="IPJ683" s="413"/>
      <c r="IPK683" s="413"/>
      <c r="IPL683" s="413"/>
      <c r="IPM683" s="413"/>
      <c r="IPN683" s="413"/>
      <c r="IPO683" s="413"/>
      <c r="IPP683" s="413"/>
      <c r="IPQ683" s="413"/>
      <c r="IPR683" s="413"/>
      <c r="IPS683" s="413"/>
      <c r="IPT683" s="413"/>
      <c r="IPU683" s="413"/>
      <c r="IPV683" s="413"/>
      <c r="IPW683" s="413"/>
      <c r="IPX683" s="413"/>
      <c r="IPY683" s="413"/>
      <c r="IPZ683" s="414"/>
      <c r="IQA683" s="414"/>
      <c r="IQB683" s="414"/>
      <c r="IQC683" s="414"/>
      <c r="IQD683" s="414"/>
      <c r="IQE683" s="413"/>
      <c r="IQF683" s="413"/>
      <c r="IQG683" s="414"/>
      <c r="IQH683" s="414"/>
      <c r="IQI683" s="413"/>
      <c r="IQJ683" s="413"/>
      <c r="IQK683" s="414"/>
      <c r="IQL683" s="414"/>
      <c r="IQM683" s="413"/>
      <c r="IQN683" s="413"/>
      <c r="IQO683" s="413"/>
      <c r="IQP683" s="413"/>
      <c r="IQQ683" s="413"/>
      <c r="IQR683" s="413"/>
      <c r="IQS683" s="413"/>
      <c r="IQT683" s="414"/>
      <c r="IQU683" s="414"/>
      <c r="IQV683" s="413"/>
      <c r="IQW683" s="413"/>
      <c r="IQX683" s="414"/>
      <c r="IQY683" s="414"/>
      <c r="IQZ683" s="413"/>
      <c r="IRA683" s="413"/>
      <c r="IRB683" s="413"/>
      <c r="IRC683" s="413"/>
      <c r="IRD683" s="413"/>
      <c r="IRE683" s="407"/>
      <c r="IRF683" s="439"/>
      <c r="IRG683" s="413"/>
      <c r="IRH683" s="413"/>
      <c r="IRI683" s="413"/>
      <c r="IRJ683" s="413"/>
      <c r="IRK683" s="413"/>
      <c r="IRL683" s="413"/>
      <c r="IRM683" s="413"/>
      <c r="IRN683" s="412"/>
      <c r="IRO683" s="412"/>
      <c r="IRP683" s="412"/>
      <c r="IRQ683" s="412"/>
      <c r="IRR683" s="412"/>
      <c r="IRS683" s="412"/>
      <c r="IRT683" s="412"/>
      <c r="IRU683" s="412"/>
      <c r="IRV683" s="412"/>
      <c r="IRW683" s="412"/>
      <c r="IRX683" s="412"/>
      <c r="IRY683" s="412"/>
      <c r="IRZ683" s="412"/>
      <c r="ISA683" s="412"/>
      <c r="ISB683" s="412"/>
      <c r="ISC683" s="412"/>
      <c r="ISD683" s="412"/>
      <c r="ISE683" s="412"/>
      <c r="ISF683" s="412"/>
      <c r="ISG683" s="412"/>
      <c r="ISH683" s="412"/>
      <c r="ISI683" s="412"/>
      <c r="ISJ683" s="412"/>
      <c r="ISK683" s="412"/>
      <c r="ISL683" s="412"/>
      <c r="ISM683" s="412"/>
      <c r="ISN683" s="412"/>
      <c r="ISO683" s="412"/>
      <c r="ISP683" s="412"/>
      <c r="ISQ683" s="412"/>
      <c r="ISR683" s="412"/>
      <c r="ISS683" s="412"/>
      <c r="IST683" s="412"/>
      <c r="ISU683" s="412"/>
      <c r="ISV683" s="412"/>
      <c r="ISW683" s="412"/>
      <c r="ISX683" s="412"/>
      <c r="ISY683" s="412"/>
      <c r="ISZ683" s="412"/>
      <c r="ITA683" s="412"/>
      <c r="ITB683" s="412"/>
      <c r="ITC683" s="412"/>
      <c r="ITD683" s="412"/>
      <c r="ITE683" s="412"/>
      <c r="ITF683" s="413"/>
      <c r="ITG683" s="413"/>
      <c r="ITH683" s="413"/>
      <c r="ITI683" s="413"/>
      <c r="ITJ683" s="413"/>
      <c r="ITK683" s="413"/>
      <c r="ITL683" s="413"/>
      <c r="ITM683" s="413"/>
      <c r="ITN683" s="413"/>
      <c r="ITO683" s="413"/>
      <c r="ITP683" s="413"/>
      <c r="ITQ683" s="413"/>
      <c r="ITR683" s="413"/>
      <c r="ITS683" s="413"/>
      <c r="ITT683" s="413"/>
      <c r="ITU683" s="413"/>
      <c r="ITV683" s="413"/>
      <c r="ITW683" s="413"/>
      <c r="ITX683" s="413"/>
      <c r="ITY683" s="413"/>
      <c r="ITZ683" s="413"/>
      <c r="IUA683" s="413"/>
      <c r="IUB683" s="413"/>
      <c r="IUC683" s="413"/>
      <c r="IUD683" s="414"/>
      <c r="IUE683" s="414"/>
      <c r="IUF683" s="414"/>
      <c r="IUG683" s="414"/>
      <c r="IUH683" s="414"/>
      <c r="IUI683" s="413"/>
      <c r="IUJ683" s="413"/>
      <c r="IUK683" s="414"/>
      <c r="IUL683" s="414"/>
      <c r="IUM683" s="413"/>
      <c r="IUN683" s="413"/>
      <c r="IUO683" s="414"/>
      <c r="IUP683" s="414"/>
      <c r="IUQ683" s="413"/>
      <c r="IUR683" s="413"/>
      <c r="IUS683" s="413"/>
      <c r="IUT683" s="413"/>
      <c r="IUU683" s="413"/>
      <c r="IUV683" s="413"/>
      <c r="IUW683" s="413"/>
      <c r="IUX683" s="414"/>
      <c r="IUY683" s="414"/>
      <c r="IUZ683" s="413"/>
      <c r="IVA683" s="413"/>
      <c r="IVB683" s="414"/>
      <c r="IVC683" s="414"/>
      <c r="IVD683" s="413"/>
      <c r="IVE683" s="413"/>
      <c r="IVF683" s="413"/>
      <c r="IVG683" s="413"/>
      <c r="IVH683" s="413"/>
      <c r="IVI683" s="407"/>
      <c r="IVJ683" s="439"/>
      <c r="IVK683" s="413"/>
      <c r="IVL683" s="413"/>
      <c r="IVM683" s="413"/>
      <c r="IVN683" s="413"/>
      <c r="IVO683" s="413"/>
      <c r="IVP683" s="413"/>
      <c r="IVQ683" s="413"/>
      <c r="IVR683" s="412"/>
      <c r="IVS683" s="412"/>
      <c r="IVT683" s="412"/>
      <c r="IVU683" s="412"/>
      <c r="IVV683" s="412"/>
      <c r="IVW683" s="412"/>
      <c r="IVX683" s="412"/>
      <c r="IVY683" s="412"/>
      <c r="IVZ683" s="412"/>
      <c r="IWA683" s="412"/>
      <c r="IWB683" s="412"/>
      <c r="IWC683" s="412"/>
      <c r="IWD683" s="412"/>
      <c r="IWE683" s="412"/>
      <c r="IWF683" s="412"/>
      <c r="IWG683" s="412"/>
      <c r="IWH683" s="412"/>
      <c r="IWI683" s="412"/>
      <c r="IWJ683" s="412"/>
      <c r="IWK683" s="412"/>
      <c r="IWL683" s="412"/>
      <c r="IWM683" s="412"/>
      <c r="IWN683" s="412"/>
      <c r="IWO683" s="412"/>
      <c r="IWP683" s="412"/>
      <c r="IWQ683" s="412"/>
      <c r="IWR683" s="412"/>
      <c r="IWS683" s="412"/>
      <c r="IWT683" s="412"/>
      <c r="IWU683" s="412"/>
      <c r="IWV683" s="412"/>
      <c r="IWW683" s="412"/>
      <c r="IWX683" s="412"/>
      <c r="IWY683" s="412"/>
      <c r="IWZ683" s="412"/>
      <c r="IXA683" s="412"/>
      <c r="IXB683" s="412"/>
      <c r="IXC683" s="412"/>
      <c r="IXD683" s="412"/>
      <c r="IXE683" s="412"/>
      <c r="IXF683" s="412"/>
      <c r="IXG683" s="412"/>
      <c r="IXH683" s="412"/>
      <c r="IXI683" s="412"/>
      <c r="IXJ683" s="413"/>
      <c r="IXK683" s="413"/>
      <c r="IXL683" s="413"/>
      <c r="IXM683" s="413"/>
      <c r="IXN683" s="413"/>
      <c r="IXO683" s="413"/>
      <c r="IXP683" s="413"/>
      <c r="IXQ683" s="413"/>
      <c r="IXR683" s="413"/>
      <c r="IXS683" s="413"/>
      <c r="IXT683" s="413"/>
      <c r="IXU683" s="413"/>
      <c r="IXV683" s="413"/>
      <c r="IXW683" s="413"/>
      <c r="IXX683" s="413"/>
      <c r="IXY683" s="413"/>
      <c r="IXZ683" s="413"/>
      <c r="IYA683" s="413"/>
      <c r="IYB683" s="413"/>
      <c r="IYC683" s="413"/>
      <c r="IYD683" s="413"/>
      <c r="IYE683" s="413"/>
      <c r="IYF683" s="413"/>
      <c r="IYG683" s="413"/>
      <c r="IYH683" s="414"/>
      <c r="IYI683" s="414"/>
      <c r="IYJ683" s="414"/>
      <c r="IYK683" s="414"/>
      <c r="IYL683" s="414"/>
      <c r="IYM683" s="413"/>
      <c r="IYN683" s="413"/>
      <c r="IYO683" s="414"/>
      <c r="IYP683" s="414"/>
      <c r="IYQ683" s="413"/>
      <c r="IYR683" s="413"/>
      <c r="IYS683" s="414"/>
      <c r="IYT683" s="414"/>
      <c r="IYU683" s="413"/>
      <c r="IYV683" s="413"/>
      <c r="IYW683" s="413"/>
      <c r="IYX683" s="413"/>
      <c r="IYY683" s="413"/>
      <c r="IYZ683" s="413"/>
      <c r="IZA683" s="413"/>
      <c r="IZB683" s="414"/>
      <c r="IZC683" s="414"/>
      <c r="IZD683" s="413"/>
      <c r="IZE683" s="413"/>
      <c r="IZF683" s="414"/>
      <c r="IZG683" s="414"/>
      <c r="IZH683" s="413"/>
      <c r="IZI683" s="413"/>
      <c r="IZJ683" s="413"/>
      <c r="IZK683" s="413"/>
      <c r="IZL683" s="413"/>
      <c r="IZM683" s="407"/>
      <c r="IZN683" s="439"/>
      <c r="IZO683" s="413"/>
      <c r="IZP683" s="413"/>
      <c r="IZQ683" s="413"/>
      <c r="IZR683" s="413"/>
      <c r="IZS683" s="413"/>
      <c r="IZT683" s="413"/>
      <c r="IZU683" s="413"/>
      <c r="IZV683" s="412"/>
      <c r="IZW683" s="412"/>
      <c r="IZX683" s="412"/>
      <c r="IZY683" s="412"/>
      <c r="IZZ683" s="412"/>
      <c r="JAA683" s="412"/>
      <c r="JAB683" s="412"/>
      <c r="JAC683" s="412"/>
      <c r="JAD683" s="412"/>
      <c r="JAE683" s="412"/>
      <c r="JAF683" s="412"/>
      <c r="JAG683" s="412"/>
      <c r="JAH683" s="412"/>
      <c r="JAI683" s="412"/>
      <c r="JAJ683" s="412"/>
      <c r="JAK683" s="412"/>
      <c r="JAL683" s="412"/>
      <c r="JAM683" s="412"/>
      <c r="JAN683" s="412"/>
      <c r="JAO683" s="412"/>
      <c r="JAP683" s="412"/>
      <c r="JAQ683" s="412"/>
      <c r="JAR683" s="412"/>
      <c r="JAS683" s="412"/>
      <c r="JAT683" s="412"/>
      <c r="JAU683" s="412"/>
      <c r="JAV683" s="412"/>
      <c r="JAW683" s="412"/>
      <c r="JAX683" s="412"/>
      <c r="JAY683" s="412"/>
      <c r="JAZ683" s="412"/>
      <c r="JBA683" s="412"/>
      <c r="JBB683" s="412"/>
      <c r="JBC683" s="412"/>
      <c r="JBD683" s="412"/>
      <c r="JBE683" s="412"/>
      <c r="JBF683" s="412"/>
      <c r="JBG683" s="412"/>
      <c r="JBH683" s="412"/>
      <c r="JBI683" s="412"/>
      <c r="JBJ683" s="412"/>
      <c r="JBK683" s="412"/>
      <c r="JBL683" s="412"/>
      <c r="JBM683" s="412"/>
      <c r="JBN683" s="413"/>
      <c r="JBO683" s="413"/>
      <c r="JBP683" s="413"/>
      <c r="JBQ683" s="413"/>
      <c r="JBR683" s="413"/>
      <c r="JBS683" s="413"/>
      <c r="JBT683" s="413"/>
      <c r="JBU683" s="413"/>
      <c r="JBV683" s="413"/>
      <c r="JBW683" s="413"/>
      <c r="JBX683" s="413"/>
      <c r="JBY683" s="413"/>
      <c r="JBZ683" s="413"/>
      <c r="JCA683" s="413"/>
      <c r="JCB683" s="413"/>
      <c r="JCC683" s="413"/>
      <c r="JCD683" s="413"/>
      <c r="JCE683" s="413"/>
      <c r="JCF683" s="413"/>
      <c r="JCG683" s="413"/>
      <c r="JCH683" s="413"/>
      <c r="JCI683" s="413"/>
      <c r="JCJ683" s="413"/>
      <c r="JCK683" s="413"/>
      <c r="JCL683" s="414"/>
      <c r="JCM683" s="414"/>
      <c r="JCN683" s="414"/>
      <c r="JCO683" s="414"/>
      <c r="JCP683" s="414"/>
      <c r="JCQ683" s="413"/>
      <c r="JCR683" s="413"/>
      <c r="JCS683" s="414"/>
      <c r="JCT683" s="414"/>
      <c r="JCU683" s="413"/>
      <c r="JCV683" s="413"/>
      <c r="JCW683" s="414"/>
      <c r="JCX683" s="414"/>
      <c r="JCY683" s="413"/>
      <c r="JCZ683" s="413"/>
      <c r="JDA683" s="413"/>
      <c r="JDB683" s="413"/>
      <c r="JDC683" s="413"/>
      <c r="JDD683" s="413"/>
      <c r="JDE683" s="413"/>
      <c r="JDF683" s="414"/>
      <c r="JDG683" s="414"/>
      <c r="JDH683" s="413"/>
      <c r="JDI683" s="413"/>
      <c r="JDJ683" s="414"/>
      <c r="JDK683" s="414"/>
      <c r="JDL683" s="413"/>
      <c r="JDM683" s="413"/>
      <c r="JDN683" s="413"/>
      <c r="JDO683" s="413"/>
      <c r="JDP683" s="413"/>
      <c r="JDQ683" s="407"/>
      <c r="JDR683" s="439"/>
      <c r="JDS683" s="413"/>
      <c r="JDT683" s="413"/>
      <c r="JDU683" s="413"/>
      <c r="JDV683" s="413"/>
      <c r="JDW683" s="413"/>
      <c r="JDX683" s="413"/>
      <c r="JDY683" s="413"/>
      <c r="JDZ683" s="412"/>
      <c r="JEA683" s="412"/>
      <c r="JEB683" s="412"/>
      <c r="JEC683" s="412"/>
      <c r="JED683" s="412"/>
      <c r="JEE683" s="412"/>
      <c r="JEF683" s="412"/>
      <c r="JEG683" s="412"/>
      <c r="JEH683" s="412"/>
      <c r="JEI683" s="412"/>
      <c r="JEJ683" s="412"/>
      <c r="JEK683" s="412"/>
      <c r="JEL683" s="412"/>
      <c r="JEM683" s="412"/>
      <c r="JEN683" s="412"/>
      <c r="JEO683" s="412"/>
      <c r="JEP683" s="412"/>
      <c r="JEQ683" s="412"/>
      <c r="JER683" s="412"/>
      <c r="JES683" s="412"/>
      <c r="JET683" s="412"/>
      <c r="JEU683" s="412"/>
      <c r="JEV683" s="412"/>
      <c r="JEW683" s="412"/>
      <c r="JEX683" s="412"/>
      <c r="JEY683" s="412"/>
      <c r="JEZ683" s="412"/>
      <c r="JFA683" s="412"/>
      <c r="JFB683" s="412"/>
      <c r="JFC683" s="412"/>
      <c r="JFD683" s="412"/>
      <c r="JFE683" s="412"/>
      <c r="JFF683" s="412"/>
      <c r="JFG683" s="412"/>
      <c r="JFH683" s="412"/>
      <c r="JFI683" s="412"/>
      <c r="JFJ683" s="412"/>
      <c r="JFK683" s="412"/>
      <c r="JFL683" s="412"/>
      <c r="JFM683" s="412"/>
      <c r="JFN683" s="412"/>
      <c r="JFO683" s="412"/>
      <c r="JFP683" s="412"/>
      <c r="JFQ683" s="412"/>
      <c r="JFR683" s="413"/>
      <c r="JFS683" s="413"/>
      <c r="JFT683" s="413"/>
      <c r="JFU683" s="413"/>
      <c r="JFV683" s="413"/>
      <c r="JFW683" s="413"/>
      <c r="JFX683" s="413"/>
      <c r="JFY683" s="413"/>
      <c r="JFZ683" s="413"/>
      <c r="JGA683" s="413"/>
      <c r="JGB683" s="413"/>
      <c r="JGC683" s="413"/>
      <c r="JGD683" s="413"/>
      <c r="JGE683" s="413"/>
      <c r="JGF683" s="413"/>
      <c r="JGG683" s="413"/>
      <c r="JGH683" s="413"/>
      <c r="JGI683" s="413"/>
      <c r="JGJ683" s="413"/>
      <c r="JGK683" s="413"/>
      <c r="JGL683" s="413"/>
      <c r="JGM683" s="413"/>
      <c r="JGN683" s="413"/>
      <c r="JGO683" s="413"/>
      <c r="JGP683" s="414"/>
      <c r="JGQ683" s="414"/>
      <c r="JGR683" s="414"/>
      <c r="JGS683" s="414"/>
      <c r="JGT683" s="414"/>
      <c r="JGU683" s="413"/>
      <c r="JGV683" s="413"/>
      <c r="JGW683" s="414"/>
      <c r="JGX683" s="414"/>
      <c r="JGY683" s="413"/>
      <c r="JGZ683" s="413"/>
      <c r="JHA683" s="414"/>
      <c r="JHB683" s="414"/>
      <c r="JHC683" s="413"/>
      <c r="JHD683" s="413"/>
      <c r="JHE683" s="413"/>
      <c r="JHF683" s="413"/>
      <c r="JHG683" s="413"/>
      <c r="JHH683" s="413"/>
      <c r="JHI683" s="413"/>
      <c r="JHJ683" s="414"/>
      <c r="JHK683" s="414"/>
      <c r="JHL683" s="413"/>
      <c r="JHM683" s="413"/>
      <c r="JHN683" s="414"/>
      <c r="JHO683" s="414"/>
      <c r="JHP683" s="413"/>
      <c r="JHQ683" s="413"/>
      <c r="JHR683" s="413"/>
      <c r="JHS683" s="413"/>
      <c r="JHT683" s="413"/>
      <c r="JHU683" s="407"/>
      <c r="JHV683" s="439"/>
      <c r="JHW683" s="413"/>
      <c r="JHX683" s="413"/>
      <c r="JHY683" s="413"/>
      <c r="JHZ683" s="413"/>
      <c r="JIA683" s="413"/>
      <c r="JIB683" s="413"/>
      <c r="JIC683" s="413"/>
      <c r="JID683" s="412"/>
      <c r="JIE683" s="412"/>
      <c r="JIF683" s="412"/>
      <c r="JIG683" s="412"/>
      <c r="JIH683" s="412"/>
      <c r="JII683" s="412"/>
      <c r="JIJ683" s="412"/>
      <c r="JIK683" s="412"/>
      <c r="JIL683" s="412"/>
      <c r="JIM683" s="412"/>
      <c r="JIN683" s="412"/>
      <c r="JIO683" s="412"/>
      <c r="JIP683" s="412"/>
      <c r="JIQ683" s="412"/>
      <c r="JIR683" s="412"/>
      <c r="JIS683" s="412"/>
      <c r="JIT683" s="412"/>
      <c r="JIU683" s="412"/>
      <c r="JIV683" s="412"/>
      <c r="JIW683" s="412"/>
      <c r="JIX683" s="412"/>
      <c r="JIY683" s="412"/>
      <c r="JIZ683" s="412"/>
      <c r="JJA683" s="412"/>
      <c r="JJB683" s="412"/>
      <c r="JJC683" s="412"/>
      <c r="JJD683" s="412"/>
      <c r="JJE683" s="412"/>
      <c r="JJF683" s="412"/>
      <c r="JJG683" s="412"/>
      <c r="JJH683" s="412"/>
      <c r="JJI683" s="412"/>
      <c r="JJJ683" s="412"/>
      <c r="JJK683" s="412"/>
      <c r="JJL683" s="412"/>
      <c r="JJM683" s="412"/>
      <c r="JJN683" s="412"/>
      <c r="JJO683" s="412"/>
      <c r="JJP683" s="412"/>
      <c r="JJQ683" s="412"/>
      <c r="JJR683" s="412"/>
      <c r="JJS683" s="412"/>
      <c r="JJT683" s="412"/>
      <c r="JJU683" s="412"/>
      <c r="JJV683" s="413"/>
      <c r="JJW683" s="413"/>
      <c r="JJX683" s="413"/>
      <c r="JJY683" s="413"/>
      <c r="JJZ683" s="413"/>
      <c r="JKA683" s="413"/>
      <c r="JKB683" s="413"/>
      <c r="JKC683" s="413"/>
      <c r="JKD683" s="413"/>
      <c r="JKE683" s="413"/>
      <c r="JKF683" s="413"/>
      <c r="JKG683" s="413"/>
      <c r="JKH683" s="413"/>
      <c r="JKI683" s="413"/>
      <c r="JKJ683" s="413"/>
      <c r="JKK683" s="413"/>
      <c r="JKL683" s="413"/>
      <c r="JKM683" s="413"/>
      <c r="JKN683" s="413"/>
      <c r="JKO683" s="413"/>
      <c r="JKP683" s="413"/>
      <c r="JKQ683" s="413"/>
      <c r="JKR683" s="413"/>
      <c r="JKS683" s="413"/>
      <c r="JKT683" s="414"/>
      <c r="JKU683" s="414"/>
      <c r="JKV683" s="414"/>
      <c r="JKW683" s="414"/>
      <c r="JKX683" s="414"/>
      <c r="JKY683" s="413"/>
      <c r="JKZ683" s="413"/>
      <c r="JLA683" s="414"/>
      <c r="JLB683" s="414"/>
      <c r="JLC683" s="413"/>
      <c r="JLD683" s="413"/>
      <c r="JLE683" s="414"/>
      <c r="JLF683" s="414"/>
      <c r="JLG683" s="413"/>
      <c r="JLH683" s="413"/>
      <c r="JLI683" s="413"/>
      <c r="JLJ683" s="413"/>
      <c r="JLK683" s="413"/>
      <c r="JLL683" s="413"/>
      <c r="JLM683" s="413"/>
      <c r="JLN683" s="414"/>
      <c r="JLO683" s="414"/>
      <c r="JLP683" s="413"/>
      <c r="JLQ683" s="413"/>
      <c r="JLR683" s="414"/>
      <c r="JLS683" s="414"/>
      <c r="JLT683" s="413"/>
      <c r="JLU683" s="413"/>
      <c r="JLV683" s="413"/>
      <c r="JLW683" s="413"/>
      <c r="JLX683" s="413"/>
      <c r="JLY683" s="407"/>
      <c r="JLZ683" s="439"/>
      <c r="JMA683" s="413"/>
      <c r="JMB683" s="413"/>
      <c r="JMC683" s="413"/>
      <c r="JMD683" s="413"/>
      <c r="JME683" s="413"/>
      <c r="JMF683" s="413"/>
      <c r="JMG683" s="413"/>
      <c r="JMH683" s="412"/>
      <c r="JMI683" s="412"/>
      <c r="JMJ683" s="412"/>
      <c r="JMK683" s="412"/>
      <c r="JML683" s="412"/>
      <c r="JMM683" s="412"/>
      <c r="JMN683" s="412"/>
      <c r="JMO683" s="412"/>
      <c r="JMP683" s="412"/>
      <c r="JMQ683" s="412"/>
      <c r="JMR683" s="412"/>
      <c r="JMS683" s="412"/>
      <c r="JMT683" s="412"/>
      <c r="JMU683" s="412"/>
      <c r="JMV683" s="412"/>
      <c r="JMW683" s="412"/>
      <c r="JMX683" s="412"/>
      <c r="JMY683" s="412"/>
      <c r="JMZ683" s="412"/>
      <c r="JNA683" s="412"/>
      <c r="JNB683" s="412"/>
      <c r="JNC683" s="412"/>
      <c r="JND683" s="412"/>
      <c r="JNE683" s="412"/>
      <c r="JNF683" s="412"/>
      <c r="JNG683" s="412"/>
      <c r="JNH683" s="412"/>
      <c r="JNI683" s="412"/>
      <c r="JNJ683" s="412"/>
      <c r="JNK683" s="412"/>
      <c r="JNL683" s="412"/>
      <c r="JNM683" s="412"/>
      <c r="JNN683" s="412"/>
      <c r="JNO683" s="412"/>
      <c r="JNP683" s="412"/>
      <c r="JNQ683" s="412"/>
      <c r="JNR683" s="412"/>
      <c r="JNS683" s="412"/>
      <c r="JNT683" s="412"/>
      <c r="JNU683" s="412"/>
      <c r="JNV683" s="412"/>
      <c r="JNW683" s="412"/>
      <c r="JNX683" s="412"/>
      <c r="JNY683" s="412"/>
      <c r="JNZ683" s="413"/>
      <c r="JOA683" s="413"/>
      <c r="JOB683" s="413"/>
      <c r="JOC683" s="413"/>
      <c r="JOD683" s="413"/>
      <c r="JOE683" s="413"/>
      <c r="JOF683" s="413"/>
      <c r="JOG683" s="413"/>
      <c r="JOH683" s="413"/>
      <c r="JOI683" s="413"/>
      <c r="JOJ683" s="413"/>
      <c r="JOK683" s="413"/>
      <c r="JOL683" s="413"/>
      <c r="JOM683" s="413"/>
      <c r="JON683" s="413"/>
      <c r="JOO683" s="413"/>
      <c r="JOP683" s="413"/>
      <c r="JOQ683" s="413"/>
      <c r="JOR683" s="413"/>
      <c r="JOS683" s="413"/>
      <c r="JOT683" s="413"/>
      <c r="JOU683" s="413"/>
      <c r="JOV683" s="413"/>
      <c r="JOW683" s="413"/>
      <c r="JOX683" s="414"/>
      <c r="JOY683" s="414"/>
      <c r="JOZ683" s="414"/>
      <c r="JPA683" s="414"/>
      <c r="JPB683" s="414"/>
      <c r="JPC683" s="413"/>
      <c r="JPD683" s="413"/>
      <c r="JPE683" s="414"/>
      <c r="JPF683" s="414"/>
      <c r="JPG683" s="413"/>
      <c r="JPH683" s="413"/>
      <c r="JPI683" s="414"/>
      <c r="JPJ683" s="414"/>
      <c r="JPK683" s="413"/>
      <c r="JPL683" s="413"/>
      <c r="JPM683" s="413"/>
      <c r="JPN683" s="413"/>
      <c r="JPO683" s="413"/>
      <c r="JPP683" s="413"/>
      <c r="JPQ683" s="413"/>
      <c r="JPR683" s="414"/>
      <c r="JPS683" s="414"/>
      <c r="JPT683" s="413"/>
      <c r="JPU683" s="413"/>
      <c r="JPV683" s="414"/>
      <c r="JPW683" s="414"/>
      <c r="JPX683" s="413"/>
      <c r="JPY683" s="413"/>
      <c r="JPZ683" s="413"/>
      <c r="JQA683" s="413"/>
      <c r="JQB683" s="413"/>
      <c r="JQC683" s="407"/>
      <c r="JQD683" s="439"/>
      <c r="JQE683" s="413"/>
      <c r="JQF683" s="413"/>
      <c r="JQG683" s="413"/>
      <c r="JQH683" s="413"/>
      <c r="JQI683" s="413"/>
      <c r="JQJ683" s="413"/>
      <c r="JQK683" s="413"/>
      <c r="JQL683" s="412"/>
      <c r="JQM683" s="412"/>
      <c r="JQN683" s="412"/>
      <c r="JQO683" s="412"/>
      <c r="JQP683" s="412"/>
      <c r="JQQ683" s="412"/>
      <c r="JQR683" s="412"/>
      <c r="JQS683" s="412"/>
      <c r="JQT683" s="412"/>
      <c r="JQU683" s="412"/>
      <c r="JQV683" s="412"/>
      <c r="JQW683" s="412"/>
      <c r="JQX683" s="412"/>
      <c r="JQY683" s="412"/>
      <c r="JQZ683" s="412"/>
      <c r="JRA683" s="412"/>
      <c r="JRB683" s="412"/>
      <c r="JRC683" s="412"/>
      <c r="JRD683" s="412"/>
      <c r="JRE683" s="412"/>
      <c r="JRF683" s="412"/>
      <c r="JRG683" s="412"/>
      <c r="JRH683" s="412"/>
      <c r="JRI683" s="412"/>
      <c r="JRJ683" s="412"/>
      <c r="JRK683" s="412"/>
      <c r="JRL683" s="412"/>
      <c r="JRM683" s="412"/>
      <c r="JRN683" s="412"/>
      <c r="JRO683" s="412"/>
      <c r="JRP683" s="412"/>
      <c r="JRQ683" s="412"/>
      <c r="JRR683" s="412"/>
      <c r="JRS683" s="412"/>
      <c r="JRT683" s="412"/>
      <c r="JRU683" s="412"/>
      <c r="JRV683" s="412"/>
      <c r="JRW683" s="412"/>
      <c r="JRX683" s="412"/>
      <c r="JRY683" s="412"/>
      <c r="JRZ683" s="412"/>
      <c r="JSA683" s="412"/>
      <c r="JSB683" s="412"/>
      <c r="JSC683" s="412"/>
      <c r="JSD683" s="413"/>
      <c r="JSE683" s="413"/>
      <c r="JSF683" s="413"/>
      <c r="JSG683" s="413"/>
      <c r="JSH683" s="413"/>
      <c r="JSI683" s="413"/>
      <c r="JSJ683" s="413"/>
      <c r="JSK683" s="413"/>
      <c r="JSL683" s="413"/>
      <c r="JSM683" s="413"/>
      <c r="JSN683" s="413"/>
      <c r="JSO683" s="413"/>
      <c r="JSP683" s="413"/>
      <c r="JSQ683" s="413"/>
      <c r="JSR683" s="413"/>
      <c r="JSS683" s="413"/>
      <c r="JST683" s="413"/>
      <c r="JSU683" s="413"/>
      <c r="JSV683" s="413"/>
      <c r="JSW683" s="413"/>
      <c r="JSX683" s="413"/>
      <c r="JSY683" s="413"/>
      <c r="JSZ683" s="413"/>
      <c r="JTA683" s="413"/>
      <c r="JTB683" s="414"/>
      <c r="JTC683" s="414"/>
      <c r="JTD683" s="414"/>
      <c r="JTE683" s="414"/>
      <c r="JTF683" s="414"/>
      <c r="JTG683" s="413"/>
      <c r="JTH683" s="413"/>
      <c r="JTI683" s="414"/>
      <c r="JTJ683" s="414"/>
      <c r="JTK683" s="413"/>
      <c r="JTL683" s="413"/>
      <c r="JTM683" s="414"/>
      <c r="JTN683" s="414"/>
      <c r="JTO683" s="413"/>
      <c r="JTP683" s="413"/>
      <c r="JTQ683" s="413"/>
      <c r="JTR683" s="413"/>
      <c r="JTS683" s="413"/>
      <c r="JTT683" s="413"/>
      <c r="JTU683" s="413"/>
      <c r="JTV683" s="414"/>
      <c r="JTW683" s="414"/>
      <c r="JTX683" s="413"/>
      <c r="JTY683" s="413"/>
      <c r="JTZ683" s="414"/>
      <c r="JUA683" s="414"/>
      <c r="JUB683" s="413"/>
      <c r="JUC683" s="413"/>
      <c r="JUD683" s="413"/>
      <c r="JUE683" s="413"/>
      <c r="JUF683" s="413"/>
      <c r="JUG683" s="407"/>
      <c r="JUH683" s="439"/>
      <c r="JUI683" s="413"/>
      <c r="JUJ683" s="413"/>
      <c r="JUK683" s="413"/>
      <c r="JUL683" s="413"/>
      <c r="JUM683" s="413"/>
      <c r="JUN683" s="413"/>
      <c r="JUO683" s="413"/>
      <c r="JUP683" s="412"/>
      <c r="JUQ683" s="412"/>
      <c r="JUR683" s="412"/>
      <c r="JUS683" s="412"/>
      <c r="JUT683" s="412"/>
      <c r="JUU683" s="412"/>
      <c r="JUV683" s="412"/>
      <c r="JUW683" s="412"/>
      <c r="JUX683" s="412"/>
      <c r="JUY683" s="412"/>
      <c r="JUZ683" s="412"/>
      <c r="JVA683" s="412"/>
      <c r="JVB683" s="412"/>
      <c r="JVC683" s="412"/>
      <c r="JVD683" s="412"/>
      <c r="JVE683" s="412"/>
      <c r="JVF683" s="412"/>
      <c r="JVG683" s="412"/>
      <c r="JVH683" s="412"/>
      <c r="JVI683" s="412"/>
      <c r="JVJ683" s="412"/>
      <c r="JVK683" s="412"/>
      <c r="JVL683" s="412"/>
      <c r="JVM683" s="412"/>
      <c r="JVN683" s="412"/>
      <c r="JVO683" s="412"/>
      <c r="JVP683" s="412"/>
      <c r="JVQ683" s="412"/>
      <c r="JVR683" s="412"/>
      <c r="JVS683" s="412"/>
      <c r="JVT683" s="412"/>
      <c r="JVU683" s="412"/>
      <c r="JVV683" s="412"/>
      <c r="JVW683" s="412"/>
      <c r="JVX683" s="412"/>
      <c r="JVY683" s="412"/>
      <c r="JVZ683" s="412"/>
      <c r="JWA683" s="412"/>
      <c r="JWB683" s="412"/>
      <c r="JWC683" s="412"/>
      <c r="JWD683" s="412"/>
      <c r="JWE683" s="412"/>
      <c r="JWF683" s="412"/>
      <c r="JWG683" s="412"/>
      <c r="JWH683" s="413"/>
      <c r="JWI683" s="413"/>
      <c r="JWJ683" s="413"/>
      <c r="JWK683" s="413"/>
      <c r="JWL683" s="413"/>
      <c r="JWM683" s="413"/>
      <c r="JWN683" s="413"/>
      <c r="JWO683" s="413"/>
      <c r="JWP683" s="413"/>
      <c r="JWQ683" s="413"/>
      <c r="JWR683" s="413"/>
      <c r="JWS683" s="413"/>
      <c r="JWT683" s="413"/>
      <c r="JWU683" s="413"/>
      <c r="JWV683" s="413"/>
      <c r="JWW683" s="413"/>
      <c r="JWX683" s="413"/>
      <c r="JWY683" s="413"/>
      <c r="JWZ683" s="413"/>
      <c r="JXA683" s="413"/>
      <c r="JXB683" s="413"/>
      <c r="JXC683" s="413"/>
      <c r="JXD683" s="413"/>
      <c r="JXE683" s="413"/>
      <c r="JXF683" s="414"/>
      <c r="JXG683" s="414"/>
      <c r="JXH683" s="414"/>
      <c r="JXI683" s="414"/>
      <c r="JXJ683" s="414"/>
      <c r="JXK683" s="413"/>
      <c r="JXL683" s="413"/>
      <c r="JXM683" s="414"/>
      <c r="JXN683" s="414"/>
      <c r="JXO683" s="413"/>
      <c r="JXP683" s="413"/>
      <c r="JXQ683" s="414"/>
      <c r="JXR683" s="414"/>
      <c r="JXS683" s="413"/>
      <c r="JXT683" s="413"/>
      <c r="JXU683" s="413"/>
      <c r="JXV683" s="413"/>
      <c r="JXW683" s="413"/>
      <c r="JXX683" s="413"/>
      <c r="JXY683" s="413"/>
      <c r="JXZ683" s="414"/>
      <c r="JYA683" s="414"/>
      <c r="JYB683" s="413"/>
      <c r="JYC683" s="413"/>
      <c r="JYD683" s="414"/>
      <c r="JYE683" s="414"/>
      <c r="JYF683" s="413"/>
      <c r="JYG683" s="413"/>
      <c r="JYH683" s="413"/>
      <c r="JYI683" s="413"/>
      <c r="JYJ683" s="413"/>
      <c r="JYK683" s="407"/>
      <c r="JYL683" s="439"/>
      <c r="JYM683" s="413"/>
      <c r="JYN683" s="413"/>
      <c r="JYO683" s="413"/>
      <c r="JYP683" s="413"/>
      <c r="JYQ683" s="413"/>
      <c r="JYR683" s="413"/>
      <c r="JYS683" s="413"/>
      <c r="JYT683" s="412"/>
      <c r="JYU683" s="412"/>
      <c r="JYV683" s="412"/>
      <c r="JYW683" s="412"/>
      <c r="JYX683" s="412"/>
      <c r="JYY683" s="412"/>
      <c r="JYZ683" s="412"/>
      <c r="JZA683" s="412"/>
      <c r="JZB683" s="412"/>
      <c r="JZC683" s="412"/>
      <c r="JZD683" s="412"/>
      <c r="JZE683" s="412"/>
      <c r="JZF683" s="412"/>
      <c r="JZG683" s="412"/>
      <c r="JZH683" s="412"/>
      <c r="JZI683" s="412"/>
      <c r="JZJ683" s="412"/>
      <c r="JZK683" s="412"/>
      <c r="JZL683" s="412"/>
      <c r="JZM683" s="412"/>
      <c r="JZN683" s="412"/>
      <c r="JZO683" s="412"/>
      <c r="JZP683" s="412"/>
      <c r="JZQ683" s="412"/>
      <c r="JZR683" s="412"/>
      <c r="JZS683" s="412"/>
      <c r="JZT683" s="412"/>
      <c r="JZU683" s="412"/>
      <c r="JZV683" s="412"/>
      <c r="JZW683" s="412"/>
      <c r="JZX683" s="412"/>
      <c r="JZY683" s="412"/>
      <c r="JZZ683" s="412"/>
      <c r="KAA683" s="412"/>
      <c r="KAB683" s="412"/>
      <c r="KAC683" s="412"/>
      <c r="KAD683" s="412"/>
      <c r="KAE683" s="412"/>
      <c r="KAF683" s="412"/>
      <c r="KAG683" s="412"/>
      <c r="KAH683" s="412"/>
      <c r="KAI683" s="412"/>
      <c r="KAJ683" s="412"/>
      <c r="KAK683" s="412"/>
      <c r="KAL683" s="413"/>
      <c r="KAM683" s="413"/>
      <c r="KAN683" s="413"/>
      <c r="KAO683" s="413"/>
      <c r="KAP683" s="413"/>
      <c r="KAQ683" s="413"/>
      <c r="KAR683" s="413"/>
      <c r="KAS683" s="413"/>
      <c r="KAT683" s="413"/>
      <c r="KAU683" s="413"/>
      <c r="KAV683" s="413"/>
      <c r="KAW683" s="413"/>
      <c r="KAX683" s="413"/>
      <c r="KAY683" s="413"/>
      <c r="KAZ683" s="413"/>
      <c r="KBA683" s="413"/>
      <c r="KBB683" s="413"/>
      <c r="KBC683" s="413"/>
      <c r="KBD683" s="413"/>
      <c r="KBE683" s="413"/>
      <c r="KBF683" s="413"/>
      <c r="KBG683" s="413"/>
      <c r="KBH683" s="413"/>
      <c r="KBI683" s="413"/>
      <c r="KBJ683" s="414"/>
      <c r="KBK683" s="414"/>
      <c r="KBL683" s="414"/>
      <c r="KBM683" s="414"/>
      <c r="KBN683" s="414"/>
      <c r="KBO683" s="413"/>
      <c r="KBP683" s="413"/>
      <c r="KBQ683" s="414"/>
      <c r="KBR683" s="414"/>
      <c r="KBS683" s="413"/>
      <c r="KBT683" s="413"/>
      <c r="KBU683" s="414"/>
      <c r="KBV683" s="414"/>
      <c r="KBW683" s="413"/>
      <c r="KBX683" s="413"/>
      <c r="KBY683" s="413"/>
      <c r="KBZ683" s="413"/>
      <c r="KCA683" s="413"/>
      <c r="KCB683" s="413"/>
      <c r="KCC683" s="413"/>
      <c r="KCD683" s="414"/>
      <c r="KCE683" s="414"/>
      <c r="KCF683" s="413"/>
      <c r="KCG683" s="413"/>
      <c r="KCH683" s="414"/>
      <c r="KCI683" s="414"/>
      <c r="KCJ683" s="413"/>
      <c r="KCK683" s="413"/>
      <c r="KCL683" s="413"/>
      <c r="KCM683" s="413"/>
      <c r="KCN683" s="413"/>
      <c r="KCO683" s="407"/>
      <c r="KCP683" s="439"/>
      <c r="KCQ683" s="413"/>
      <c r="KCR683" s="413"/>
      <c r="KCS683" s="413"/>
      <c r="KCT683" s="413"/>
      <c r="KCU683" s="413"/>
      <c r="KCV683" s="413"/>
      <c r="KCW683" s="413"/>
      <c r="KCX683" s="412"/>
      <c r="KCY683" s="412"/>
      <c r="KCZ683" s="412"/>
      <c r="KDA683" s="412"/>
      <c r="KDB683" s="412"/>
      <c r="KDC683" s="412"/>
      <c r="KDD683" s="412"/>
      <c r="KDE683" s="412"/>
      <c r="KDF683" s="412"/>
      <c r="KDG683" s="412"/>
      <c r="KDH683" s="412"/>
      <c r="KDI683" s="412"/>
      <c r="KDJ683" s="412"/>
      <c r="KDK683" s="412"/>
      <c r="KDL683" s="412"/>
      <c r="KDM683" s="412"/>
      <c r="KDN683" s="412"/>
      <c r="KDO683" s="412"/>
      <c r="KDP683" s="412"/>
      <c r="KDQ683" s="412"/>
      <c r="KDR683" s="412"/>
      <c r="KDS683" s="412"/>
      <c r="KDT683" s="412"/>
      <c r="KDU683" s="412"/>
      <c r="KDV683" s="412"/>
      <c r="KDW683" s="412"/>
      <c r="KDX683" s="412"/>
      <c r="KDY683" s="412"/>
      <c r="KDZ683" s="412"/>
      <c r="KEA683" s="412"/>
      <c r="KEB683" s="412"/>
      <c r="KEC683" s="412"/>
      <c r="KED683" s="412"/>
      <c r="KEE683" s="412"/>
      <c r="KEF683" s="412"/>
      <c r="KEG683" s="412"/>
      <c r="KEH683" s="412"/>
      <c r="KEI683" s="412"/>
      <c r="KEJ683" s="412"/>
      <c r="KEK683" s="412"/>
      <c r="KEL683" s="412"/>
      <c r="KEM683" s="412"/>
      <c r="KEN683" s="412"/>
      <c r="KEO683" s="412"/>
      <c r="KEP683" s="413"/>
      <c r="KEQ683" s="413"/>
      <c r="KER683" s="413"/>
      <c r="KES683" s="413"/>
      <c r="KET683" s="413"/>
      <c r="KEU683" s="413"/>
      <c r="KEV683" s="413"/>
      <c r="KEW683" s="413"/>
      <c r="KEX683" s="413"/>
      <c r="KEY683" s="413"/>
      <c r="KEZ683" s="413"/>
      <c r="KFA683" s="413"/>
      <c r="KFB683" s="413"/>
      <c r="KFC683" s="413"/>
      <c r="KFD683" s="413"/>
      <c r="KFE683" s="413"/>
      <c r="KFF683" s="413"/>
      <c r="KFG683" s="413"/>
      <c r="KFH683" s="413"/>
      <c r="KFI683" s="413"/>
      <c r="KFJ683" s="413"/>
      <c r="KFK683" s="413"/>
      <c r="KFL683" s="413"/>
      <c r="KFM683" s="413"/>
      <c r="KFN683" s="414"/>
      <c r="KFO683" s="414"/>
      <c r="KFP683" s="414"/>
      <c r="KFQ683" s="414"/>
      <c r="KFR683" s="414"/>
      <c r="KFS683" s="413"/>
      <c r="KFT683" s="413"/>
      <c r="KFU683" s="414"/>
      <c r="KFV683" s="414"/>
      <c r="KFW683" s="413"/>
      <c r="KFX683" s="413"/>
      <c r="KFY683" s="414"/>
      <c r="KFZ683" s="414"/>
      <c r="KGA683" s="413"/>
      <c r="KGB683" s="413"/>
      <c r="KGC683" s="413"/>
      <c r="KGD683" s="413"/>
      <c r="KGE683" s="413"/>
      <c r="KGF683" s="413"/>
      <c r="KGG683" s="413"/>
      <c r="KGH683" s="414"/>
      <c r="KGI683" s="414"/>
      <c r="KGJ683" s="413"/>
      <c r="KGK683" s="413"/>
      <c r="KGL683" s="414"/>
      <c r="KGM683" s="414"/>
      <c r="KGN683" s="413"/>
      <c r="KGO683" s="413"/>
      <c r="KGP683" s="413"/>
      <c r="KGQ683" s="413"/>
      <c r="KGR683" s="413"/>
      <c r="KGS683" s="407"/>
      <c r="KGT683" s="439"/>
      <c r="KGU683" s="413"/>
      <c r="KGV683" s="413"/>
      <c r="KGW683" s="413"/>
      <c r="KGX683" s="413"/>
      <c r="KGY683" s="413"/>
      <c r="KGZ683" s="413"/>
      <c r="KHA683" s="413"/>
      <c r="KHB683" s="412"/>
      <c r="KHC683" s="412"/>
      <c r="KHD683" s="412"/>
      <c r="KHE683" s="412"/>
      <c r="KHF683" s="412"/>
      <c r="KHG683" s="412"/>
      <c r="KHH683" s="412"/>
      <c r="KHI683" s="412"/>
      <c r="KHJ683" s="412"/>
      <c r="KHK683" s="412"/>
      <c r="KHL683" s="412"/>
      <c r="KHM683" s="412"/>
      <c r="KHN683" s="412"/>
      <c r="KHO683" s="412"/>
      <c r="KHP683" s="412"/>
      <c r="KHQ683" s="412"/>
      <c r="KHR683" s="412"/>
      <c r="KHS683" s="412"/>
      <c r="KHT683" s="412"/>
      <c r="KHU683" s="412"/>
      <c r="KHV683" s="412"/>
      <c r="KHW683" s="412"/>
      <c r="KHX683" s="412"/>
      <c r="KHY683" s="412"/>
      <c r="KHZ683" s="412"/>
      <c r="KIA683" s="412"/>
      <c r="KIB683" s="412"/>
      <c r="KIC683" s="412"/>
      <c r="KID683" s="412"/>
      <c r="KIE683" s="412"/>
      <c r="KIF683" s="412"/>
      <c r="KIG683" s="412"/>
      <c r="KIH683" s="412"/>
      <c r="KII683" s="412"/>
      <c r="KIJ683" s="412"/>
      <c r="KIK683" s="412"/>
      <c r="KIL683" s="412"/>
      <c r="KIM683" s="412"/>
      <c r="KIN683" s="412"/>
      <c r="KIO683" s="412"/>
      <c r="KIP683" s="412"/>
      <c r="KIQ683" s="412"/>
      <c r="KIR683" s="412"/>
      <c r="KIS683" s="412"/>
      <c r="KIT683" s="413"/>
      <c r="KIU683" s="413"/>
      <c r="KIV683" s="413"/>
      <c r="KIW683" s="413"/>
      <c r="KIX683" s="413"/>
      <c r="KIY683" s="413"/>
      <c r="KIZ683" s="413"/>
      <c r="KJA683" s="413"/>
      <c r="KJB683" s="413"/>
      <c r="KJC683" s="413"/>
      <c r="KJD683" s="413"/>
      <c r="KJE683" s="413"/>
      <c r="KJF683" s="413"/>
      <c r="KJG683" s="413"/>
      <c r="KJH683" s="413"/>
      <c r="KJI683" s="413"/>
      <c r="KJJ683" s="413"/>
      <c r="KJK683" s="413"/>
      <c r="KJL683" s="413"/>
      <c r="KJM683" s="413"/>
      <c r="KJN683" s="413"/>
      <c r="KJO683" s="413"/>
      <c r="KJP683" s="413"/>
      <c r="KJQ683" s="413"/>
      <c r="KJR683" s="414"/>
      <c r="KJS683" s="414"/>
      <c r="KJT683" s="414"/>
      <c r="KJU683" s="414"/>
      <c r="KJV683" s="414"/>
      <c r="KJW683" s="413"/>
      <c r="KJX683" s="413"/>
      <c r="KJY683" s="414"/>
      <c r="KJZ683" s="414"/>
      <c r="KKA683" s="413"/>
      <c r="KKB683" s="413"/>
      <c r="KKC683" s="414"/>
      <c r="KKD683" s="414"/>
      <c r="KKE683" s="413"/>
      <c r="KKF683" s="413"/>
      <c r="KKG683" s="413"/>
      <c r="KKH683" s="413"/>
      <c r="KKI683" s="413"/>
      <c r="KKJ683" s="413"/>
      <c r="KKK683" s="413"/>
      <c r="KKL683" s="414"/>
      <c r="KKM683" s="414"/>
      <c r="KKN683" s="413"/>
      <c r="KKO683" s="413"/>
      <c r="KKP683" s="414"/>
      <c r="KKQ683" s="414"/>
      <c r="KKR683" s="413"/>
      <c r="KKS683" s="413"/>
      <c r="KKT683" s="413"/>
      <c r="KKU683" s="413"/>
      <c r="KKV683" s="413"/>
      <c r="KKW683" s="407"/>
      <c r="KKX683" s="439"/>
      <c r="KKY683" s="413"/>
      <c r="KKZ683" s="413"/>
      <c r="KLA683" s="413"/>
      <c r="KLB683" s="413"/>
      <c r="KLC683" s="413"/>
      <c r="KLD683" s="413"/>
      <c r="KLE683" s="413"/>
      <c r="KLF683" s="412"/>
      <c r="KLG683" s="412"/>
      <c r="KLH683" s="412"/>
      <c r="KLI683" s="412"/>
      <c r="KLJ683" s="412"/>
      <c r="KLK683" s="412"/>
      <c r="KLL683" s="412"/>
      <c r="KLM683" s="412"/>
      <c r="KLN683" s="412"/>
      <c r="KLO683" s="412"/>
      <c r="KLP683" s="412"/>
      <c r="KLQ683" s="412"/>
      <c r="KLR683" s="412"/>
      <c r="KLS683" s="412"/>
      <c r="KLT683" s="412"/>
      <c r="KLU683" s="412"/>
      <c r="KLV683" s="412"/>
      <c r="KLW683" s="412"/>
      <c r="KLX683" s="412"/>
      <c r="KLY683" s="412"/>
      <c r="KLZ683" s="412"/>
      <c r="KMA683" s="412"/>
      <c r="KMB683" s="412"/>
      <c r="KMC683" s="412"/>
      <c r="KMD683" s="412"/>
      <c r="KME683" s="412"/>
      <c r="KMF683" s="412"/>
      <c r="KMG683" s="412"/>
      <c r="KMH683" s="412"/>
      <c r="KMI683" s="412"/>
      <c r="KMJ683" s="412"/>
      <c r="KMK683" s="412"/>
      <c r="KML683" s="412"/>
      <c r="KMM683" s="412"/>
      <c r="KMN683" s="412"/>
      <c r="KMO683" s="412"/>
      <c r="KMP683" s="412"/>
      <c r="KMQ683" s="412"/>
      <c r="KMR683" s="412"/>
      <c r="KMS683" s="412"/>
      <c r="KMT683" s="412"/>
      <c r="KMU683" s="412"/>
      <c r="KMV683" s="412"/>
      <c r="KMW683" s="412"/>
      <c r="KMX683" s="413"/>
      <c r="KMY683" s="413"/>
      <c r="KMZ683" s="413"/>
      <c r="KNA683" s="413"/>
      <c r="KNB683" s="413"/>
      <c r="KNC683" s="413"/>
      <c r="KND683" s="413"/>
      <c r="KNE683" s="413"/>
      <c r="KNF683" s="413"/>
      <c r="KNG683" s="413"/>
      <c r="KNH683" s="413"/>
      <c r="KNI683" s="413"/>
      <c r="KNJ683" s="413"/>
      <c r="KNK683" s="413"/>
      <c r="KNL683" s="413"/>
      <c r="KNM683" s="413"/>
      <c r="KNN683" s="413"/>
      <c r="KNO683" s="413"/>
      <c r="KNP683" s="413"/>
      <c r="KNQ683" s="413"/>
      <c r="KNR683" s="413"/>
      <c r="KNS683" s="413"/>
      <c r="KNT683" s="413"/>
      <c r="KNU683" s="413"/>
      <c r="KNV683" s="414"/>
      <c r="KNW683" s="414"/>
      <c r="KNX683" s="414"/>
      <c r="KNY683" s="414"/>
      <c r="KNZ683" s="414"/>
      <c r="KOA683" s="413"/>
      <c r="KOB683" s="413"/>
      <c r="KOC683" s="414"/>
      <c r="KOD683" s="414"/>
      <c r="KOE683" s="413"/>
      <c r="KOF683" s="413"/>
      <c r="KOG683" s="414"/>
      <c r="KOH683" s="414"/>
      <c r="KOI683" s="413"/>
      <c r="KOJ683" s="413"/>
      <c r="KOK683" s="413"/>
      <c r="KOL683" s="413"/>
      <c r="KOM683" s="413"/>
      <c r="KON683" s="413"/>
      <c r="KOO683" s="413"/>
      <c r="KOP683" s="414"/>
      <c r="KOQ683" s="414"/>
      <c r="KOR683" s="413"/>
      <c r="KOS683" s="413"/>
      <c r="KOT683" s="414"/>
      <c r="KOU683" s="414"/>
      <c r="KOV683" s="413"/>
      <c r="KOW683" s="413"/>
      <c r="KOX683" s="413"/>
      <c r="KOY683" s="413"/>
      <c r="KOZ683" s="413"/>
      <c r="KPA683" s="407"/>
      <c r="KPB683" s="439"/>
      <c r="KPC683" s="413"/>
      <c r="KPD683" s="413"/>
      <c r="KPE683" s="413"/>
      <c r="KPF683" s="413"/>
      <c r="KPG683" s="413"/>
      <c r="KPH683" s="413"/>
      <c r="KPI683" s="413"/>
      <c r="KPJ683" s="412"/>
      <c r="KPK683" s="412"/>
      <c r="KPL683" s="412"/>
      <c r="KPM683" s="412"/>
      <c r="KPN683" s="412"/>
      <c r="KPO683" s="412"/>
      <c r="KPP683" s="412"/>
      <c r="KPQ683" s="412"/>
      <c r="KPR683" s="412"/>
      <c r="KPS683" s="412"/>
      <c r="KPT683" s="412"/>
      <c r="KPU683" s="412"/>
      <c r="KPV683" s="412"/>
      <c r="KPW683" s="412"/>
      <c r="KPX683" s="412"/>
      <c r="KPY683" s="412"/>
      <c r="KPZ683" s="412"/>
      <c r="KQA683" s="412"/>
      <c r="KQB683" s="412"/>
      <c r="KQC683" s="412"/>
      <c r="KQD683" s="412"/>
      <c r="KQE683" s="412"/>
      <c r="KQF683" s="412"/>
      <c r="KQG683" s="412"/>
      <c r="KQH683" s="412"/>
      <c r="KQI683" s="412"/>
      <c r="KQJ683" s="412"/>
      <c r="KQK683" s="412"/>
      <c r="KQL683" s="412"/>
      <c r="KQM683" s="412"/>
      <c r="KQN683" s="412"/>
      <c r="KQO683" s="412"/>
      <c r="KQP683" s="412"/>
      <c r="KQQ683" s="412"/>
      <c r="KQR683" s="412"/>
      <c r="KQS683" s="412"/>
      <c r="KQT683" s="412"/>
      <c r="KQU683" s="412"/>
      <c r="KQV683" s="412"/>
      <c r="KQW683" s="412"/>
      <c r="KQX683" s="412"/>
      <c r="KQY683" s="412"/>
      <c r="KQZ683" s="412"/>
      <c r="KRA683" s="412"/>
      <c r="KRB683" s="413"/>
      <c r="KRC683" s="413"/>
      <c r="KRD683" s="413"/>
      <c r="KRE683" s="413"/>
      <c r="KRF683" s="413"/>
      <c r="KRG683" s="413"/>
      <c r="KRH683" s="413"/>
      <c r="KRI683" s="413"/>
      <c r="KRJ683" s="413"/>
      <c r="KRK683" s="413"/>
      <c r="KRL683" s="413"/>
      <c r="KRM683" s="413"/>
      <c r="KRN683" s="413"/>
      <c r="KRO683" s="413"/>
      <c r="KRP683" s="413"/>
      <c r="KRQ683" s="413"/>
      <c r="KRR683" s="413"/>
      <c r="KRS683" s="413"/>
      <c r="KRT683" s="413"/>
      <c r="KRU683" s="413"/>
      <c r="KRV683" s="413"/>
      <c r="KRW683" s="413"/>
      <c r="KRX683" s="413"/>
      <c r="KRY683" s="413"/>
      <c r="KRZ683" s="414"/>
      <c r="KSA683" s="414"/>
      <c r="KSB683" s="414"/>
      <c r="KSC683" s="414"/>
      <c r="KSD683" s="414"/>
      <c r="KSE683" s="413"/>
      <c r="KSF683" s="413"/>
      <c r="KSG683" s="414"/>
      <c r="KSH683" s="414"/>
      <c r="KSI683" s="413"/>
      <c r="KSJ683" s="413"/>
      <c r="KSK683" s="414"/>
      <c r="KSL683" s="414"/>
      <c r="KSM683" s="413"/>
      <c r="KSN683" s="413"/>
      <c r="KSO683" s="413"/>
      <c r="KSP683" s="413"/>
      <c r="KSQ683" s="413"/>
      <c r="KSR683" s="413"/>
      <c r="KSS683" s="413"/>
      <c r="KST683" s="414"/>
      <c r="KSU683" s="414"/>
      <c r="KSV683" s="413"/>
      <c r="KSW683" s="413"/>
      <c r="KSX683" s="414"/>
      <c r="KSY683" s="414"/>
      <c r="KSZ683" s="413"/>
      <c r="KTA683" s="413"/>
      <c r="KTB683" s="413"/>
      <c r="KTC683" s="413"/>
      <c r="KTD683" s="413"/>
      <c r="KTE683" s="407"/>
      <c r="KTF683" s="439"/>
      <c r="KTG683" s="413"/>
      <c r="KTH683" s="413"/>
      <c r="KTI683" s="413"/>
      <c r="KTJ683" s="413"/>
      <c r="KTK683" s="413"/>
      <c r="KTL683" s="413"/>
      <c r="KTM683" s="413"/>
      <c r="KTN683" s="412"/>
      <c r="KTO683" s="412"/>
      <c r="KTP683" s="412"/>
      <c r="KTQ683" s="412"/>
      <c r="KTR683" s="412"/>
      <c r="KTS683" s="412"/>
      <c r="KTT683" s="412"/>
      <c r="KTU683" s="412"/>
      <c r="KTV683" s="412"/>
      <c r="KTW683" s="412"/>
      <c r="KTX683" s="412"/>
      <c r="KTY683" s="412"/>
      <c r="KTZ683" s="412"/>
      <c r="KUA683" s="412"/>
      <c r="KUB683" s="412"/>
      <c r="KUC683" s="412"/>
      <c r="KUD683" s="412"/>
      <c r="KUE683" s="412"/>
      <c r="KUF683" s="412"/>
      <c r="KUG683" s="412"/>
      <c r="KUH683" s="412"/>
      <c r="KUI683" s="412"/>
      <c r="KUJ683" s="412"/>
      <c r="KUK683" s="412"/>
      <c r="KUL683" s="412"/>
      <c r="KUM683" s="412"/>
      <c r="KUN683" s="412"/>
      <c r="KUO683" s="412"/>
      <c r="KUP683" s="412"/>
      <c r="KUQ683" s="412"/>
      <c r="KUR683" s="412"/>
      <c r="KUS683" s="412"/>
      <c r="KUT683" s="412"/>
      <c r="KUU683" s="412"/>
      <c r="KUV683" s="412"/>
      <c r="KUW683" s="412"/>
      <c r="KUX683" s="412"/>
      <c r="KUY683" s="412"/>
      <c r="KUZ683" s="412"/>
      <c r="KVA683" s="412"/>
      <c r="KVB683" s="412"/>
      <c r="KVC683" s="412"/>
      <c r="KVD683" s="412"/>
      <c r="KVE683" s="412"/>
      <c r="KVF683" s="413"/>
      <c r="KVG683" s="413"/>
      <c r="KVH683" s="413"/>
      <c r="KVI683" s="413"/>
      <c r="KVJ683" s="413"/>
      <c r="KVK683" s="413"/>
      <c r="KVL683" s="413"/>
      <c r="KVM683" s="413"/>
      <c r="KVN683" s="413"/>
      <c r="KVO683" s="413"/>
      <c r="KVP683" s="413"/>
      <c r="KVQ683" s="413"/>
      <c r="KVR683" s="413"/>
      <c r="KVS683" s="413"/>
      <c r="KVT683" s="413"/>
      <c r="KVU683" s="413"/>
      <c r="KVV683" s="413"/>
      <c r="KVW683" s="413"/>
      <c r="KVX683" s="413"/>
      <c r="KVY683" s="413"/>
      <c r="KVZ683" s="413"/>
      <c r="KWA683" s="413"/>
      <c r="KWB683" s="413"/>
      <c r="KWC683" s="413"/>
      <c r="KWD683" s="414"/>
      <c r="KWE683" s="414"/>
      <c r="KWF683" s="414"/>
      <c r="KWG683" s="414"/>
      <c r="KWH683" s="414"/>
      <c r="KWI683" s="413"/>
      <c r="KWJ683" s="413"/>
      <c r="KWK683" s="414"/>
      <c r="KWL683" s="414"/>
      <c r="KWM683" s="413"/>
      <c r="KWN683" s="413"/>
      <c r="KWO683" s="414"/>
      <c r="KWP683" s="414"/>
      <c r="KWQ683" s="413"/>
      <c r="KWR683" s="413"/>
      <c r="KWS683" s="413"/>
      <c r="KWT683" s="413"/>
      <c r="KWU683" s="413"/>
      <c r="KWV683" s="413"/>
      <c r="KWW683" s="413"/>
      <c r="KWX683" s="414"/>
      <c r="KWY683" s="414"/>
      <c r="KWZ683" s="413"/>
      <c r="KXA683" s="413"/>
      <c r="KXB683" s="414"/>
      <c r="KXC683" s="414"/>
      <c r="KXD683" s="413"/>
      <c r="KXE683" s="413"/>
      <c r="KXF683" s="413"/>
      <c r="KXG683" s="413"/>
      <c r="KXH683" s="413"/>
      <c r="KXI683" s="407"/>
      <c r="KXJ683" s="439"/>
      <c r="KXK683" s="413"/>
      <c r="KXL683" s="413"/>
      <c r="KXM683" s="413"/>
      <c r="KXN683" s="413"/>
      <c r="KXO683" s="413"/>
      <c r="KXP683" s="413"/>
      <c r="KXQ683" s="413"/>
      <c r="KXR683" s="412"/>
      <c r="KXS683" s="412"/>
      <c r="KXT683" s="412"/>
      <c r="KXU683" s="412"/>
      <c r="KXV683" s="412"/>
      <c r="KXW683" s="412"/>
      <c r="KXX683" s="412"/>
      <c r="KXY683" s="412"/>
      <c r="KXZ683" s="412"/>
      <c r="KYA683" s="412"/>
      <c r="KYB683" s="412"/>
      <c r="KYC683" s="412"/>
      <c r="KYD683" s="412"/>
      <c r="KYE683" s="412"/>
      <c r="KYF683" s="412"/>
      <c r="KYG683" s="412"/>
      <c r="KYH683" s="412"/>
      <c r="KYI683" s="412"/>
      <c r="KYJ683" s="412"/>
      <c r="KYK683" s="412"/>
      <c r="KYL683" s="412"/>
      <c r="KYM683" s="412"/>
      <c r="KYN683" s="412"/>
      <c r="KYO683" s="412"/>
      <c r="KYP683" s="412"/>
      <c r="KYQ683" s="412"/>
      <c r="KYR683" s="412"/>
      <c r="KYS683" s="412"/>
      <c r="KYT683" s="412"/>
      <c r="KYU683" s="412"/>
      <c r="KYV683" s="412"/>
      <c r="KYW683" s="412"/>
      <c r="KYX683" s="412"/>
      <c r="KYY683" s="412"/>
      <c r="KYZ683" s="412"/>
      <c r="KZA683" s="412"/>
      <c r="KZB683" s="412"/>
      <c r="KZC683" s="412"/>
      <c r="KZD683" s="412"/>
      <c r="KZE683" s="412"/>
      <c r="KZF683" s="412"/>
      <c r="KZG683" s="412"/>
      <c r="KZH683" s="412"/>
      <c r="KZI683" s="412"/>
      <c r="KZJ683" s="413"/>
      <c r="KZK683" s="413"/>
      <c r="KZL683" s="413"/>
      <c r="KZM683" s="413"/>
      <c r="KZN683" s="413"/>
      <c r="KZO683" s="413"/>
      <c r="KZP683" s="413"/>
      <c r="KZQ683" s="413"/>
      <c r="KZR683" s="413"/>
      <c r="KZS683" s="413"/>
      <c r="KZT683" s="413"/>
      <c r="KZU683" s="413"/>
      <c r="KZV683" s="413"/>
      <c r="KZW683" s="413"/>
      <c r="KZX683" s="413"/>
      <c r="KZY683" s="413"/>
      <c r="KZZ683" s="413"/>
      <c r="LAA683" s="413"/>
      <c r="LAB683" s="413"/>
      <c r="LAC683" s="413"/>
      <c r="LAD683" s="413"/>
      <c r="LAE683" s="413"/>
      <c r="LAF683" s="413"/>
      <c r="LAG683" s="413"/>
      <c r="LAH683" s="414"/>
      <c r="LAI683" s="414"/>
      <c r="LAJ683" s="414"/>
      <c r="LAK683" s="414"/>
      <c r="LAL683" s="414"/>
      <c r="LAM683" s="413"/>
      <c r="LAN683" s="413"/>
      <c r="LAO683" s="414"/>
      <c r="LAP683" s="414"/>
      <c r="LAQ683" s="413"/>
      <c r="LAR683" s="413"/>
      <c r="LAS683" s="414"/>
      <c r="LAT683" s="414"/>
      <c r="LAU683" s="413"/>
      <c r="LAV683" s="413"/>
      <c r="LAW683" s="413"/>
      <c r="LAX683" s="413"/>
      <c r="LAY683" s="413"/>
      <c r="LAZ683" s="413"/>
      <c r="LBA683" s="413"/>
      <c r="LBB683" s="414"/>
      <c r="LBC683" s="414"/>
      <c r="LBD683" s="413"/>
      <c r="LBE683" s="413"/>
      <c r="LBF683" s="414"/>
      <c r="LBG683" s="414"/>
      <c r="LBH683" s="413"/>
      <c r="LBI683" s="413"/>
      <c r="LBJ683" s="413"/>
      <c r="LBK683" s="413"/>
      <c r="LBL683" s="413"/>
      <c r="LBM683" s="407"/>
      <c r="LBN683" s="439"/>
      <c r="LBO683" s="413"/>
      <c r="LBP683" s="413"/>
      <c r="LBQ683" s="413"/>
      <c r="LBR683" s="413"/>
      <c r="LBS683" s="413"/>
      <c r="LBT683" s="413"/>
      <c r="LBU683" s="413"/>
      <c r="LBV683" s="412"/>
      <c r="LBW683" s="412"/>
      <c r="LBX683" s="412"/>
      <c r="LBY683" s="412"/>
      <c r="LBZ683" s="412"/>
      <c r="LCA683" s="412"/>
      <c r="LCB683" s="412"/>
      <c r="LCC683" s="412"/>
      <c r="LCD683" s="412"/>
      <c r="LCE683" s="412"/>
      <c r="LCF683" s="412"/>
      <c r="LCG683" s="412"/>
      <c r="LCH683" s="412"/>
      <c r="LCI683" s="412"/>
      <c r="LCJ683" s="412"/>
      <c r="LCK683" s="412"/>
      <c r="LCL683" s="412"/>
      <c r="LCM683" s="412"/>
      <c r="LCN683" s="412"/>
      <c r="LCO683" s="412"/>
      <c r="LCP683" s="412"/>
      <c r="LCQ683" s="412"/>
      <c r="LCR683" s="412"/>
      <c r="LCS683" s="412"/>
      <c r="LCT683" s="412"/>
      <c r="LCU683" s="412"/>
      <c r="LCV683" s="412"/>
      <c r="LCW683" s="412"/>
      <c r="LCX683" s="412"/>
      <c r="LCY683" s="412"/>
      <c r="LCZ683" s="412"/>
      <c r="LDA683" s="412"/>
      <c r="LDB683" s="412"/>
      <c r="LDC683" s="412"/>
      <c r="LDD683" s="412"/>
      <c r="LDE683" s="412"/>
      <c r="LDF683" s="412"/>
      <c r="LDG683" s="412"/>
      <c r="LDH683" s="412"/>
      <c r="LDI683" s="412"/>
      <c r="LDJ683" s="412"/>
      <c r="LDK683" s="412"/>
      <c r="LDL683" s="412"/>
      <c r="LDM683" s="412"/>
      <c r="LDN683" s="413"/>
      <c r="LDO683" s="413"/>
      <c r="LDP683" s="413"/>
      <c r="LDQ683" s="413"/>
      <c r="LDR683" s="413"/>
      <c r="LDS683" s="413"/>
      <c r="LDT683" s="413"/>
      <c r="LDU683" s="413"/>
      <c r="LDV683" s="413"/>
      <c r="LDW683" s="413"/>
      <c r="LDX683" s="413"/>
      <c r="LDY683" s="413"/>
      <c r="LDZ683" s="413"/>
      <c r="LEA683" s="413"/>
      <c r="LEB683" s="413"/>
      <c r="LEC683" s="413"/>
      <c r="LED683" s="413"/>
      <c r="LEE683" s="413"/>
      <c r="LEF683" s="413"/>
      <c r="LEG683" s="413"/>
      <c r="LEH683" s="413"/>
      <c r="LEI683" s="413"/>
      <c r="LEJ683" s="413"/>
      <c r="LEK683" s="413"/>
      <c r="LEL683" s="414"/>
      <c r="LEM683" s="414"/>
      <c r="LEN683" s="414"/>
      <c r="LEO683" s="414"/>
      <c r="LEP683" s="414"/>
      <c r="LEQ683" s="413"/>
      <c r="LER683" s="413"/>
      <c r="LES683" s="414"/>
      <c r="LET683" s="414"/>
      <c r="LEU683" s="413"/>
      <c r="LEV683" s="413"/>
      <c r="LEW683" s="414"/>
      <c r="LEX683" s="414"/>
      <c r="LEY683" s="413"/>
      <c r="LEZ683" s="413"/>
      <c r="LFA683" s="413"/>
      <c r="LFB683" s="413"/>
      <c r="LFC683" s="413"/>
      <c r="LFD683" s="413"/>
      <c r="LFE683" s="413"/>
      <c r="LFF683" s="414"/>
      <c r="LFG683" s="414"/>
      <c r="LFH683" s="413"/>
      <c r="LFI683" s="413"/>
      <c r="LFJ683" s="414"/>
      <c r="LFK683" s="414"/>
      <c r="LFL683" s="413"/>
      <c r="LFM683" s="413"/>
      <c r="LFN683" s="413"/>
      <c r="LFO683" s="413"/>
      <c r="LFP683" s="413"/>
      <c r="LFQ683" s="407"/>
      <c r="LFR683" s="439"/>
      <c r="LFS683" s="413"/>
      <c r="LFT683" s="413"/>
      <c r="LFU683" s="413"/>
      <c r="LFV683" s="413"/>
      <c r="LFW683" s="413"/>
      <c r="LFX683" s="413"/>
      <c r="LFY683" s="413"/>
      <c r="LFZ683" s="412"/>
      <c r="LGA683" s="412"/>
      <c r="LGB683" s="412"/>
      <c r="LGC683" s="412"/>
      <c r="LGD683" s="412"/>
      <c r="LGE683" s="412"/>
      <c r="LGF683" s="412"/>
      <c r="LGG683" s="412"/>
      <c r="LGH683" s="412"/>
      <c r="LGI683" s="412"/>
      <c r="LGJ683" s="412"/>
      <c r="LGK683" s="412"/>
      <c r="LGL683" s="412"/>
      <c r="LGM683" s="412"/>
      <c r="LGN683" s="412"/>
      <c r="LGO683" s="412"/>
      <c r="LGP683" s="412"/>
      <c r="LGQ683" s="412"/>
      <c r="LGR683" s="412"/>
      <c r="LGS683" s="412"/>
      <c r="LGT683" s="412"/>
      <c r="LGU683" s="412"/>
      <c r="LGV683" s="412"/>
      <c r="LGW683" s="412"/>
      <c r="LGX683" s="412"/>
      <c r="LGY683" s="412"/>
      <c r="LGZ683" s="412"/>
      <c r="LHA683" s="412"/>
      <c r="LHB683" s="412"/>
      <c r="LHC683" s="412"/>
      <c r="LHD683" s="412"/>
      <c r="LHE683" s="412"/>
      <c r="LHF683" s="412"/>
      <c r="LHG683" s="412"/>
      <c r="LHH683" s="412"/>
      <c r="LHI683" s="412"/>
      <c r="LHJ683" s="412"/>
      <c r="LHK683" s="412"/>
      <c r="LHL683" s="412"/>
      <c r="LHM683" s="412"/>
      <c r="LHN683" s="412"/>
      <c r="LHO683" s="412"/>
      <c r="LHP683" s="412"/>
      <c r="LHQ683" s="412"/>
      <c r="LHR683" s="413"/>
      <c r="LHS683" s="413"/>
      <c r="LHT683" s="413"/>
      <c r="LHU683" s="413"/>
      <c r="LHV683" s="413"/>
      <c r="LHW683" s="413"/>
      <c r="LHX683" s="413"/>
      <c r="LHY683" s="413"/>
      <c r="LHZ683" s="413"/>
      <c r="LIA683" s="413"/>
      <c r="LIB683" s="413"/>
      <c r="LIC683" s="413"/>
      <c r="LID683" s="413"/>
      <c r="LIE683" s="413"/>
      <c r="LIF683" s="413"/>
      <c r="LIG683" s="413"/>
      <c r="LIH683" s="413"/>
      <c r="LII683" s="413"/>
      <c r="LIJ683" s="413"/>
      <c r="LIK683" s="413"/>
      <c r="LIL683" s="413"/>
      <c r="LIM683" s="413"/>
      <c r="LIN683" s="413"/>
      <c r="LIO683" s="413"/>
      <c r="LIP683" s="414"/>
      <c r="LIQ683" s="414"/>
      <c r="LIR683" s="414"/>
      <c r="LIS683" s="414"/>
      <c r="LIT683" s="414"/>
      <c r="LIU683" s="413"/>
      <c r="LIV683" s="413"/>
      <c r="LIW683" s="414"/>
      <c r="LIX683" s="414"/>
      <c r="LIY683" s="413"/>
      <c r="LIZ683" s="413"/>
      <c r="LJA683" s="414"/>
      <c r="LJB683" s="414"/>
      <c r="LJC683" s="413"/>
      <c r="LJD683" s="413"/>
      <c r="LJE683" s="413"/>
      <c r="LJF683" s="413"/>
      <c r="LJG683" s="413"/>
      <c r="LJH683" s="413"/>
      <c r="LJI683" s="413"/>
      <c r="LJJ683" s="414"/>
      <c r="LJK683" s="414"/>
      <c r="LJL683" s="413"/>
      <c r="LJM683" s="413"/>
      <c r="LJN683" s="414"/>
      <c r="LJO683" s="414"/>
      <c r="LJP683" s="413"/>
      <c r="LJQ683" s="413"/>
      <c r="LJR683" s="413"/>
      <c r="LJS683" s="413"/>
      <c r="LJT683" s="413"/>
      <c r="LJU683" s="407"/>
      <c r="LJV683" s="439"/>
      <c r="LJW683" s="413"/>
      <c r="LJX683" s="413"/>
      <c r="LJY683" s="413"/>
      <c r="LJZ683" s="413"/>
      <c r="LKA683" s="413"/>
      <c r="LKB683" s="413"/>
      <c r="LKC683" s="413"/>
      <c r="LKD683" s="412"/>
      <c r="LKE683" s="412"/>
      <c r="LKF683" s="412"/>
      <c r="LKG683" s="412"/>
      <c r="LKH683" s="412"/>
      <c r="LKI683" s="412"/>
      <c r="LKJ683" s="412"/>
      <c r="LKK683" s="412"/>
      <c r="LKL683" s="412"/>
      <c r="LKM683" s="412"/>
      <c r="LKN683" s="412"/>
      <c r="LKO683" s="412"/>
      <c r="LKP683" s="412"/>
      <c r="LKQ683" s="412"/>
      <c r="LKR683" s="412"/>
      <c r="LKS683" s="412"/>
      <c r="LKT683" s="412"/>
      <c r="LKU683" s="412"/>
      <c r="LKV683" s="412"/>
      <c r="LKW683" s="412"/>
      <c r="LKX683" s="412"/>
      <c r="LKY683" s="412"/>
      <c r="LKZ683" s="412"/>
      <c r="LLA683" s="412"/>
      <c r="LLB683" s="412"/>
      <c r="LLC683" s="412"/>
      <c r="LLD683" s="412"/>
      <c r="LLE683" s="412"/>
      <c r="LLF683" s="412"/>
      <c r="LLG683" s="412"/>
      <c r="LLH683" s="412"/>
      <c r="LLI683" s="412"/>
      <c r="LLJ683" s="412"/>
      <c r="LLK683" s="412"/>
      <c r="LLL683" s="412"/>
      <c r="LLM683" s="412"/>
      <c r="LLN683" s="412"/>
      <c r="LLO683" s="412"/>
      <c r="LLP683" s="412"/>
      <c r="LLQ683" s="412"/>
      <c r="LLR683" s="412"/>
      <c r="LLS683" s="412"/>
      <c r="LLT683" s="412"/>
      <c r="LLU683" s="412"/>
      <c r="LLV683" s="413"/>
      <c r="LLW683" s="413"/>
      <c r="LLX683" s="413"/>
      <c r="LLY683" s="413"/>
      <c r="LLZ683" s="413"/>
      <c r="LMA683" s="413"/>
      <c r="LMB683" s="413"/>
      <c r="LMC683" s="413"/>
      <c r="LMD683" s="413"/>
      <c r="LME683" s="413"/>
      <c r="LMF683" s="413"/>
      <c r="LMG683" s="413"/>
      <c r="LMH683" s="413"/>
      <c r="LMI683" s="413"/>
      <c r="LMJ683" s="413"/>
      <c r="LMK683" s="413"/>
      <c r="LML683" s="413"/>
      <c r="LMM683" s="413"/>
      <c r="LMN683" s="413"/>
      <c r="LMO683" s="413"/>
      <c r="LMP683" s="413"/>
      <c r="LMQ683" s="413"/>
      <c r="LMR683" s="413"/>
      <c r="LMS683" s="413"/>
      <c r="LMT683" s="414"/>
      <c r="LMU683" s="414"/>
      <c r="LMV683" s="414"/>
      <c r="LMW683" s="414"/>
      <c r="LMX683" s="414"/>
      <c r="LMY683" s="413"/>
      <c r="LMZ683" s="413"/>
      <c r="LNA683" s="414"/>
      <c r="LNB683" s="414"/>
      <c r="LNC683" s="413"/>
      <c r="LND683" s="413"/>
      <c r="LNE683" s="414"/>
      <c r="LNF683" s="414"/>
      <c r="LNG683" s="413"/>
      <c r="LNH683" s="413"/>
      <c r="LNI683" s="413"/>
      <c r="LNJ683" s="413"/>
      <c r="LNK683" s="413"/>
      <c r="LNL683" s="413"/>
      <c r="LNM683" s="413"/>
      <c r="LNN683" s="414"/>
      <c r="LNO683" s="414"/>
      <c r="LNP683" s="413"/>
      <c r="LNQ683" s="413"/>
      <c r="LNR683" s="414"/>
      <c r="LNS683" s="414"/>
      <c r="LNT683" s="413"/>
      <c r="LNU683" s="413"/>
      <c r="LNV683" s="413"/>
      <c r="LNW683" s="413"/>
      <c r="LNX683" s="413"/>
      <c r="LNY683" s="407"/>
      <c r="LNZ683" s="439"/>
      <c r="LOA683" s="413"/>
      <c r="LOB683" s="413"/>
      <c r="LOC683" s="413"/>
      <c r="LOD683" s="413"/>
      <c r="LOE683" s="413"/>
      <c r="LOF683" s="413"/>
      <c r="LOG683" s="413"/>
      <c r="LOH683" s="412"/>
      <c r="LOI683" s="412"/>
      <c r="LOJ683" s="412"/>
      <c r="LOK683" s="412"/>
      <c r="LOL683" s="412"/>
      <c r="LOM683" s="412"/>
      <c r="LON683" s="412"/>
      <c r="LOO683" s="412"/>
      <c r="LOP683" s="412"/>
      <c r="LOQ683" s="412"/>
      <c r="LOR683" s="412"/>
      <c r="LOS683" s="412"/>
      <c r="LOT683" s="412"/>
      <c r="LOU683" s="412"/>
      <c r="LOV683" s="412"/>
      <c r="LOW683" s="412"/>
      <c r="LOX683" s="412"/>
      <c r="LOY683" s="412"/>
      <c r="LOZ683" s="412"/>
      <c r="LPA683" s="412"/>
      <c r="LPB683" s="412"/>
      <c r="LPC683" s="412"/>
      <c r="LPD683" s="412"/>
      <c r="LPE683" s="412"/>
      <c r="LPF683" s="412"/>
      <c r="LPG683" s="412"/>
      <c r="LPH683" s="412"/>
      <c r="LPI683" s="412"/>
      <c r="LPJ683" s="412"/>
      <c r="LPK683" s="412"/>
      <c r="LPL683" s="412"/>
      <c r="LPM683" s="412"/>
      <c r="LPN683" s="412"/>
      <c r="LPO683" s="412"/>
      <c r="LPP683" s="412"/>
      <c r="LPQ683" s="412"/>
      <c r="LPR683" s="412"/>
      <c r="LPS683" s="412"/>
      <c r="LPT683" s="412"/>
      <c r="LPU683" s="412"/>
      <c r="LPV683" s="412"/>
      <c r="LPW683" s="412"/>
      <c r="LPX683" s="412"/>
      <c r="LPY683" s="412"/>
      <c r="LPZ683" s="413"/>
      <c r="LQA683" s="413"/>
      <c r="LQB683" s="413"/>
      <c r="LQC683" s="413"/>
      <c r="LQD683" s="413"/>
      <c r="LQE683" s="413"/>
      <c r="LQF683" s="413"/>
      <c r="LQG683" s="413"/>
      <c r="LQH683" s="413"/>
      <c r="LQI683" s="413"/>
      <c r="LQJ683" s="413"/>
      <c r="LQK683" s="413"/>
      <c r="LQL683" s="413"/>
      <c r="LQM683" s="413"/>
      <c r="LQN683" s="413"/>
      <c r="LQO683" s="413"/>
      <c r="LQP683" s="413"/>
      <c r="LQQ683" s="413"/>
      <c r="LQR683" s="413"/>
      <c r="LQS683" s="413"/>
      <c r="LQT683" s="413"/>
      <c r="LQU683" s="413"/>
      <c r="LQV683" s="413"/>
      <c r="LQW683" s="413"/>
      <c r="LQX683" s="414"/>
      <c r="LQY683" s="414"/>
      <c r="LQZ683" s="414"/>
      <c r="LRA683" s="414"/>
      <c r="LRB683" s="414"/>
      <c r="LRC683" s="413"/>
      <c r="LRD683" s="413"/>
      <c r="LRE683" s="414"/>
      <c r="LRF683" s="414"/>
      <c r="LRG683" s="413"/>
      <c r="LRH683" s="413"/>
      <c r="LRI683" s="414"/>
      <c r="LRJ683" s="414"/>
      <c r="LRK683" s="413"/>
      <c r="LRL683" s="413"/>
      <c r="LRM683" s="413"/>
      <c r="LRN683" s="413"/>
      <c r="LRO683" s="413"/>
      <c r="LRP683" s="413"/>
      <c r="LRQ683" s="413"/>
      <c r="LRR683" s="414"/>
      <c r="LRS683" s="414"/>
      <c r="LRT683" s="413"/>
      <c r="LRU683" s="413"/>
      <c r="LRV683" s="414"/>
      <c r="LRW683" s="414"/>
      <c r="LRX683" s="413"/>
      <c r="LRY683" s="413"/>
      <c r="LRZ683" s="413"/>
      <c r="LSA683" s="413"/>
      <c r="LSB683" s="413"/>
      <c r="LSC683" s="407"/>
      <c r="LSD683" s="439"/>
      <c r="LSE683" s="413"/>
      <c r="LSF683" s="413"/>
      <c r="LSG683" s="413"/>
      <c r="LSH683" s="413"/>
      <c r="LSI683" s="413"/>
      <c r="LSJ683" s="413"/>
      <c r="LSK683" s="413"/>
      <c r="LSL683" s="412"/>
      <c r="LSM683" s="412"/>
      <c r="LSN683" s="412"/>
      <c r="LSO683" s="412"/>
      <c r="LSP683" s="412"/>
      <c r="LSQ683" s="412"/>
      <c r="LSR683" s="412"/>
      <c r="LSS683" s="412"/>
      <c r="LST683" s="412"/>
      <c r="LSU683" s="412"/>
      <c r="LSV683" s="412"/>
      <c r="LSW683" s="412"/>
      <c r="LSX683" s="412"/>
      <c r="LSY683" s="412"/>
      <c r="LSZ683" s="412"/>
      <c r="LTA683" s="412"/>
      <c r="LTB683" s="412"/>
      <c r="LTC683" s="412"/>
      <c r="LTD683" s="412"/>
      <c r="LTE683" s="412"/>
      <c r="LTF683" s="412"/>
      <c r="LTG683" s="412"/>
      <c r="LTH683" s="412"/>
      <c r="LTI683" s="412"/>
      <c r="LTJ683" s="412"/>
      <c r="LTK683" s="412"/>
      <c r="LTL683" s="412"/>
      <c r="LTM683" s="412"/>
      <c r="LTN683" s="412"/>
      <c r="LTO683" s="412"/>
      <c r="LTP683" s="412"/>
      <c r="LTQ683" s="412"/>
      <c r="LTR683" s="412"/>
      <c r="LTS683" s="412"/>
      <c r="LTT683" s="412"/>
      <c r="LTU683" s="412"/>
      <c r="LTV683" s="412"/>
      <c r="LTW683" s="412"/>
      <c r="LTX683" s="412"/>
      <c r="LTY683" s="412"/>
      <c r="LTZ683" s="412"/>
      <c r="LUA683" s="412"/>
      <c r="LUB683" s="412"/>
      <c r="LUC683" s="412"/>
      <c r="LUD683" s="413"/>
      <c r="LUE683" s="413"/>
      <c r="LUF683" s="413"/>
      <c r="LUG683" s="413"/>
      <c r="LUH683" s="413"/>
      <c r="LUI683" s="413"/>
      <c r="LUJ683" s="413"/>
      <c r="LUK683" s="413"/>
      <c r="LUL683" s="413"/>
      <c r="LUM683" s="413"/>
      <c r="LUN683" s="413"/>
      <c r="LUO683" s="413"/>
      <c r="LUP683" s="413"/>
      <c r="LUQ683" s="413"/>
      <c r="LUR683" s="413"/>
      <c r="LUS683" s="413"/>
      <c r="LUT683" s="413"/>
      <c r="LUU683" s="413"/>
      <c r="LUV683" s="413"/>
      <c r="LUW683" s="413"/>
      <c r="LUX683" s="413"/>
      <c r="LUY683" s="413"/>
      <c r="LUZ683" s="413"/>
      <c r="LVA683" s="413"/>
      <c r="LVB683" s="414"/>
      <c r="LVC683" s="414"/>
      <c r="LVD683" s="414"/>
      <c r="LVE683" s="414"/>
      <c r="LVF683" s="414"/>
      <c r="LVG683" s="413"/>
      <c r="LVH683" s="413"/>
      <c r="LVI683" s="414"/>
      <c r="LVJ683" s="414"/>
      <c r="LVK683" s="413"/>
      <c r="LVL683" s="413"/>
      <c r="LVM683" s="414"/>
      <c r="LVN683" s="414"/>
      <c r="LVO683" s="413"/>
      <c r="LVP683" s="413"/>
      <c r="LVQ683" s="413"/>
      <c r="LVR683" s="413"/>
      <c r="LVS683" s="413"/>
      <c r="LVT683" s="413"/>
      <c r="LVU683" s="413"/>
      <c r="LVV683" s="414"/>
      <c r="LVW683" s="414"/>
      <c r="LVX683" s="413"/>
      <c r="LVY683" s="413"/>
      <c r="LVZ683" s="414"/>
      <c r="LWA683" s="414"/>
      <c r="LWB683" s="413"/>
      <c r="LWC683" s="413"/>
      <c r="LWD683" s="413"/>
      <c r="LWE683" s="413"/>
      <c r="LWF683" s="413"/>
      <c r="LWG683" s="407"/>
      <c r="LWH683" s="439"/>
      <c r="LWI683" s="413"/>
      <c r="LWJ683" s="413"/>
      <c r="LWK683" s="413"/>
      <c r="LWL683" s="413"/>
      <c r="LWM683" s="413"/>
      <c r="LWN683" s="413"/>
      <c r="LWO683" s="413"/>
      <c r="LWP683" s="412"/>
      <c r="LWQ683" s="412"/>
      <c r="LWR683" s="412"/>
      <c r="LWS683" s="412"/>
      <c r="LWT683" s="412"/>
      <c r="LWU683" s="412"/>
      <c r="LWV683" s="412"/>
      <c r="LWW683" s="412"/>
      <c r="LWX683" s="412"/>
      <c r="LWY683" s="412"/>
      <c r="LWZ683" s="412"/>
      <c r="LXA683" s="412"/>
      <c r="LXB683" s="412"/>
      <c r="LXC683" s="412"/>
      <c r="LXD683" s="412"/>
      <c r="LXE683" s="412"/>
      <c r="LXF683" s="412"/>
      <c r="LXG683" s="412"/>
      <c r="LXH683" s="412"/>
      <c r="LXI683" s="412"/>
      <c r="LXJ683" s="412"/>
      <c r="LXK683" s="412"/>
      <c r="LXL683" s="412"/>
      <c r="LXM683" s="412"/>
      <c r="LXN683" s="412"/>
      <c r="LXO683" s="412"/>
      <c r="LXP683" s="412"/>
      <c r="LXQ683" s="412"/>
      <c r="LXR683" s="412"/>
      <c r="LXS683" s="412"/>
      <c r="LXT683" s="412"/>
      <c r="LXU683" s="412"/>
      <c r="LXV683" s="412"/>
      <c r="LXW683" s="412"/>
      <c r="LXX683" s="412"/>
      <c r="LXY683" s="412"/>
      <c r="LXZ683" s="412"/>
      <c r="LYA683" s="412"/>
      <c r="LYB683" s="412"/>
      <c r="LYC683" s="412"/>
      <c r="LYD683" s="412"/>
      <c r="LYE683" s="412"/>
      <c r="LYF683" s="412"/>
      <c r="LYG683" s="412"/>
      <c r="LYH683" s="413"/>
      <c r="LYI683" s="413"/>
      <c r="LYJ683" s="413"/>
      <c r="LYK683" s="413"/>
      <c r="LYL683" s="413"/>
      <c r="LYM683" s="413"/>
      <c r="LYN683" s="413"/>
      <c r="LYO683" s="413"/>
      <c r="LYP683" s="413"/>
      <c r="LYQ683" s="413"/>
      <c r="LYR683" s="413"/>
      <c r="LYS683" s="413"/>
      <c r="LYT683" s="413"/>
      <c r="LYU683" s="413"/>
      <c r="LYV683" s="413"/>
      <c r="LYW683" s="413"/>
      <c r="LYX683" s="413"/>
      <c r="LYY683" s="413"/>
      <c r="LYZ683" s="413"/>
      <c r="LZA683" s="413"/>
      <c r="LZB683" s="413"/>
      <c r="LZC683" s="413"/>
      <c r="LZD683" s="413"/>
      <c r="LZE683" s="413"/>
      <c r="LZF683" s="414"/>
      <c r="LZG683" s="414"/>
      <c r="LZH683" s="414"/>
      <c r="LZI683" s="414"/>
      <c r="LZJ683" s="414"/>
      <c r="LZK683" s="413"/>
      <c r="LZL683" s="413"/>
      <c r="LZM683" s="414"/>
      <c r="LZN683" s="414"/>
      <c r="LZO683" s="413"/>
      <c r="LZP683" s="413"/>
      <c r="LZQ683" s="414"/>
      <c r="LZR683" s="414"/>
      <c r="LZS683" s="413"/>
      <c r="LZT683" s="413"/>
      <c r="LZU683" s="413"/>
      <c r="LZV683" s="413"/>
      <c r="LZW683" s="413"/>
      <c r="LZX683" s="413"/>
      <c r="LZY683" s="413"/>
      <c r="LZZ683" s="414"/>
      <c r="MAA683" s="414"/>
      <c r="MAB683" s="413"/>
      <c r="MAC683" s="413"/>
      <c r="MAD683" s="414"/>
      <c r="MAE683" s="414"/>
      <c r="MAF683" s="413"/>
      <c r="MAG683" s="413"/>
      <c r="MAH683" s="413"/>
      <c r="MAI683" s="413"/>
      <c r="MAJ683" s="413"/>
      <c r="MAK683" s="407"/>
      <c r="MAL683" s="439"/>
      <c r="MAM683" s="413"/>
      <c r="MAN683" s="413"/>
      <c r="MAO683" s="413"/>
      <c r="MAP683" s="413"/>
      <c r="MAQ683" s="413"/>
      <c r="MAR683" s="413"/>
      <c r="MAS683" s="413"/>
      <c r="MAT683" s="412"/>
      <c r="MAU683" s="412"/>
      <c r="MAV683" s="412"/>
      <c r="MAW683" s="412"/>
      <c r="MAX683" s="412"/>
      <c r="MAY683" s="412"/>
      <c r="MAZ683" s="412"/>
      <c r="MBA683" s="412"/>
      <c r="MBB683" s="412"/>
      <c r="MBC683" s="412"/>
      <c r="MBD683" s="412"/>
      <c r="MBE683" s="412"/>
      <c r="MBF683" s="412"/>
      <c r="MBG683" s="412"/>
      <c r="MBH683" s="412"/>
      <c r="MBI683" s="412"/>
      <c r="MBJ683" s="412"/>
      <c r="MBK683" s="412"/>
      <c r="MBL683" s="412"/>
      <c r="MBM683" s="412"/>
      <c r="MBN683" s="412"/>
      <c r="MBO683" s="412"/>
      <c r="MBP683" s="412"/>
      <c r="MBQ683" s="412"/>
      <c r="MBR683" s="412"/>
      <c r="MBS683" s="412"/>
      <c r="MBT683" s="412"/>
      <c r="MBU683" s="412"/>
      <c r="MBV683" s="412"/>
      <c r="MBW683" s="412"/>
      <c r="MBX683" s="412"/>
      <c r="MBY683" s="412"/>
      <c r="MBZ683" s="412"/>
      <c r="MCA683" s="412"/>
      <c r="MCB683" s="412"/>
      <c r="MCC683" s="412"/>
      <c r="MCD683" s="412"/>
      <c r="MCE683" s="412"/>
      <c r="MCF683" s="412"/>
      <c r="MCG683" s="412"/>
      <c r="MCH683" s="412"/>
      <c r="MCI683" s="412"/>
      <c r="MCJ683" s="412"/>
      <c r="MCK683" s="412"/>
      <c r="MCL683" s="413"/>
      <c r="MCM683" s="413"/>
      <c r="MCN683" s="413"/>
      <c r="MCO683" s="413"/>
      <c r="MCP683" s="413"/>
      <c r="MCQ683" s="413"/>
      <c r="MCR683" s="413"/>
      <c r="MCS683" s="413"/>
      <c r="MCT683" s="413"/>
      <c r="MCU683" s="413"/>
      <c r="MCV683" s="413"/>
      <c r="MCW683" s="413"/>
      <c r="MCX683" s="413"/>
      <c r="MCY683" s="413"/>
      <c r="MCZ683" s="413"/>
      <c r="MDA683" s="413"/>
      <c r="MDB683" s="413"/>
      <c r="MDC683" s="413"/>
      <c r="MDD683" s="413"/>
      <c r="MDE683" s="413"/>
      <c r="MDF683" s="413"/>
      <c r="MDG683" s="413"/>
      <c r="MDH683" s="413"/>
      <c r="MDI683" s="413"/>
      <c r="MDJ683" s="414"/>
      <c r="MDK683" s="414"/>
      <c r="MDL683" s="414"/>
      <c r="MDM683" s="414"/>
      <c r="MDN683" s="414"/>
      <c r="MDO683" s="413"/>
      <c r="MDP683" s="413"/>
      <c r="MDQ683" s="414"/>
      <c r="MDR683" s="414"/>
      <c r="MDS683" s="413"/>
      <c r="MDT683" s="413"/>
      <c r="MDU683" s="414"/>
      <c r="MDV683" s="414"/>
      <c r="MDW683" s="413"/>
      <c r="MDX683" s="413"/>
      <c r="MDY683" s="413"/>
      <c r="MDZ683" s="413"/>
      <c r="MEA683" s="413"/>
      <c r="MEB683" s="413"/>
      <c r="MEC683" s="413"/>
      <c r="MED683" s="414"/>
      <c r="MEE683" s="414"/>
      <c r="MEF683" s="413"/>
      <c r="MEG683" s="413"/>
      <c r="MEH683" s="414"/>
      <c r="MEI683" s="414"/>
      <c r="MEJ683" s="413"/>
      <c r="MEK683" s="413"/>
      <c r="MEL683" s="413"/>
      <c r="MEM683" s="413"/>
      <c r="MEN683" s="413"/>
      <c r="MEO683" s="407"/>
      <c r="MEP683" s="439"/>
      <c r="MEQ683" s="413"/>
      <c r="MER683" s="413"/>
      <c r="MES683" s="413"/>
      <c r="MET683" s="413"/>
      <c r="MEU683" s="413"/>
      <c r="MEV683" s="413"/>
      <c r="MEW683" s="413"/>
      <c r="MEX683" s="412"/>
      <c r="MEY683" s="412"/>
      <c r="MEZ683" s="412"/>
      <c r="MFA683" s="412"/>
      <c r="MFB683" s="412"/>
      <c r="MFC683" s="412"/>
      <c r="MFD683" s="412"/>
      <c r="MFE683" s="412"/>
      <c r="MFF683" s="412"/>
      <c r="MFG683" s="412"/>
      <c r="MFH683" s="412"/>
      <c r="MFI683" s="412"/>
      <c r="MFJ683" s="412"/>
      <c r="MFK683" s="412"/>
      <c r="MFL683" s="412"/>
      <c r="MFM683" s="412"/>
      <c r="MFN683" s="412"/>
      <c r="MFO683" s="412"/>
      <c r="MFP683" s="412"/>
      <c r="MFQ683" s="412"/>
      <c r="MFR683" s="412"/>
      <c r="MFS683" s="412"/>
      <c r="MFT683" s="412"/>
      <c r="MFU683" s="412"/>
      <c r="MFV683" s="412"/>
      <c r="MFW683" s="412"/>
      <c r="MFX683" s="412"/>
      <c r="MFY683" s="412"/>
      <c r="MFZ683" s="412"/>
      <c r="MGA683" s="412"/>
      <c r="MGB683" s="412"/>
      <c r="MGC683" s="412"/>
      <c r="MGD683" s="412"/>
      <c r="MGE683" s="412"/>
      <c r="MGF683" s="412"/>
      <c r="MGG683" s="412"/>
      <c r="MGH683" s="412"/>
      <c r="MGI683" s="412"/>
      <c r="MGJ683" s="412"/>
      <c r="MGK683" s="412"/>
      <c r="MGL683" s="412"/>
      <c r="MGM683" s="412"/>
      <c r="MGN683" s="412"/>
      <c r="MGO683" s="412"/>
      <c r="MGP683" s="413"/>
      <c r="MGQ683" s="413"/>
      <c r="MGR683" s="413"/>
      <c r="MGS683" s="413"/>
      <c r="MGT683" s="413"/>
      <c r="MGU683" s="413"/>
      <c r="MGV683" s="413"/>
      <c r="MGW683" s="413"/>
      <c r="MGX683" s="413"/>
      <c r="MGY683" s="413"/>
      <c r="MGZ683" s="413"/>
      <c r="MHA683" s="413"/>
      <c r="MHB683" s="413"/>
      <c r="MHC683" s="413"/>
      <c r="MHD683" s="413"/>
      <c r="MHE683" s="413"/>
      <c r="MHF683" s="413"/>
      <c r="MHG683" s="413"/>
      <c r="MHH683" s="413"/>
      <c r="MHI683" s="413"/>
      <c r="MHJ683" s="413"/>
      <c r="MHK683" s="413"/>
      <c r="MHL683" s="413"/>
      <c r="MHM683" s="413"/>
      <c r="MHN683" s="414"/>
      <c r="MHO683" s="414"/>
      <c r="MHP683" s="414"/>
      <c r="MHQ683" s="414"/>
      <c r="MHR683" s="414"/>
      <c r="MHS683" s="413"/>
      <c r="MHT683" s="413"/>
      <c r="MHU683" s="414"/>
      <c r="MHV683" s="414"/>
      <c r="MHW683" s="413"/>
      <c r="MHX683" s="413"/>
      <c r="MHY683" s="414"/>
      <c r="MHZ683" s="414"/>
      <c r="MIA683" s="413"/>
      <c r="MIB683" s="413"/>
      <c r="MIC683" s="413"/>
      <c r="MID683" s="413"/>
      <c r="MIE683" s="413"/>
      <c r="MIF683" s="413"/>
      <c r="MIG683" s="413"/>
      <c r="MIH683" s="414"/>
      <c r="MII683" s="414"/>
      <c r="MIJ683" s="413"/>
      <c r="MIK683" s="413"/>
      <c r="MIL683" s="414"/>
      <c r="MIM683" s="414"/>
      <c r="MIN683" s="413"/>
      <c r="MIO683" s="413"/>
      <c r="MIP683" s="413"/>
      <c r="MIQ683" s="413"/>
      <c r="MIR683" s="413"/>
      <c r="MIS683" s="407"/>
      <c r="MIT683" s="439"/>
      <c r="MIU683" s="413"/>
      <c r="MIV683" s="413"/>
      <c r="MIW683" s="413"/>
      <c r="MIX683" s="413"/>
      <c r="MIY683" s="413"/>
      <c r="MIZ683" s="413"/>
      <c r="MJA683" s="413"/>
      <c r="MJB683" s="412"/>
      <c r="MJC683" s="412"/>
      <c r="MJD683" s="412"/>
      <c r="MJE683" s="412"/>
      <c r="MJF683" s="412"/>
      <c r="MJG683" s="412"/>
      <c r="MJH683" s="412"/>
      <c r="MJI683" s="412"/>
      <c r="MJJ683" s="412"/>
      <c r="MJK683" s="412"/>
      <c r="MJL683" s="412"/>
      <c r="MJM683" s="412"/>
      <c r="MJN683" s="412"/>
      <c r="MJO683" s="412"/>
      <c r="MJP683" s="412"/>
      <c r="MJQ683" s="412"/>
      <c r="MJR683" s="412"/>
      <c r="MJS683" s="412"/>
      <c r="MJT683" s="412"/>
      <c r="MJU683" s="412"/>
      <c r="MJV683" s="412"/>
      <c r="MJW683" s="412"/>
      <c r="MJX683" s="412"/>
      <c r="MJY683" s="412"/>
      <c r="MJZ683" s="412"/>
      <c r="MKA683" s="412"/>
      <c r="MKB683" s="412"/>
      <c r="MKC683" s="412"/>
      <c r="MKD683" s="412"/>
      <c r="MKE683" s="412"/>
      <c r="MKF683" s="412"/>
      <c r="MKG683" s="412"/>
      <c r="MKH683" s="412"/>
      <c r="MKI683" s="412"/>
      <c r="MKJ683" s="412"/>
      <c r="MKK683" s="412"/>
      <c r="MKL683" s="412"/>
      <c r="MKM683" s="412"/>
      <c r="MKN683" s="412"/>
      <c r="MKO683" s="412"/>
      <c r="MKP683" s="412"/>
      <c r="MKQ683" s="412"/>
      <c r="MKR683" s="412"/>
      <c r="MKS683" s="412"/>
      <c r="MKT683" s="413"/>
      <c r="MKU683" s="413"/>
      <c r="MKV683" s="413"/>
      <c r="MKW683" s="413"/>
      <c r="MKX683" s="413"/>
      <c r="MKY683" s="413"/>
      <c r="MKZ683" s="413"/>
      <c r="MLA683" s="413"/>
      <c r="MLB683" s="413"/>
      <c r="MLC683" s="413"/>
      <c r="MLD683" s="413"/>
      <c r="MLE683" s="413"/>
      <c r="MLF683" s="413"/>
      <c r="MLG683" s="413"/>
      <c r="MLH683" s="413"/>
      <c r="MLI683" s="413"/>
      <c r="MLJ683" s="413"/>
      <c r="MLK683" s="413"/>
      <c r="MLL683" s="413"/>
      <c r="MLM683" s="413"/>
      <c r="MLN683" s="413"/>
      <c r="MLO683" s="413"/>
      <c r="MLP683" s="413"/>
      <c r="MLQ683" s="413"/>
      <c r="MLR683" s="414"/>
      <c r="MLS683" s="414"/>
      <c r="MLT683" s="414"/>
      <c r="MLU683" s="414"/>
      <c r="MLV683" s="414"/>
      <c r="MLW683" s="413"/>
      <c r="MLX683" s="413"/>
      <c r="MLY683" s="414"/>
      <c r="MLZ683" s="414"/>
      <c r="MMA683" s="413"/>
      <c r="MMB683" s="413"/>
      <c r="MMC683" s="414"/>
      <c r="MMD683" s="414"/>
      <c r="MME683" s="413"/>
      <c r="MMF683" s="413"/>
      <c r="MMG683" s="413"/>
      <c r="MMH683" s="413"/>
      <c r="MMI683" s="413"/>
      <c r="MMJ683" s="413"/>
      <c r="MMK683" s="413"/>
      <c r="MML683" s="414"/>
      <c r="MMM683" s="414"/>
      <c r="MMN683" s="413"/>
      <c r="MMO683" s="413"/>
      <c r="MMP683" s="414"/>
      <c r="MMQ683" s="414"/>
      <c r="MMR683" s="413"/>
      <c r="MMS683" s="413"/>
      <c r="MMT683" s="413"/>
      <c r="MMU683" s="413"/>
      <c r="MMV683" s="413"/>
      <c r="MMW683" s="407"/>
      <c r="MMX683" s="439"/>
      <c r="MMY683" s="413"/>
      <c r="MMZ683" s="413"/>
      <c r="MNA683" s="413"/>
      <c r="MNB683" s="413"/>
      <c r="MNC683" s="413"/>
      <c r="MND683" s="413"/>
      <c r="MNE683" s="413"/>
      <c r="MNF683" s="412"/>
      <c r="MNG683" s="412"/>
      <c r="MNH683" s="412"/>
      <c r="MNI683" s="412"/>
      <c r="MNJ683" s="412"/>
      <c r="MNK683" s="412"/>
      <c r="MNL683" s="412"/>
      <c r="MNM683" s="412"/>
      <c r="MNN683" s="412"/>
      <c r="MNO683" s="412"/>
      <c r="MNP683" s="412"/>
      <c r="MNQ683" s="412"/>
      <c r="MNR683" s="412"/>
      <c r="MNS683" s="412"/>
      <c r="MNT683" s="412"/>
      <c r="MNU683" s="412"/>
      <c r="MNV683" s="412"/>
      <c r="MNW683" s="412"/>
      <c r="MNX683" s="412"/>
      <c r="MNY683" s="412"/>
      <c r="MNZ683" s="412"/>
      <c r="MOA683" s="412"/>
      <c r="MOB683" s="412"/>
      <c r="MOC683" s="412"/>
      <c r="MOD683" s="412"/>
      <c r="MOE683" s="412"/>
      <c r="MOF683" s="412"/>
      <c r="MOG683" s="412"/>
      <c r="MOH683" s="412"/>
      <c r="MOI683" s="412"/>
      <c r="MOJ683" s="412"/>
      <c r="MOK683" s="412"/>
      <c r="MOL683" s="412"/>
      <c r="MOM683" s="412"/>
      <c r="MON683" s="412"/>
      <c r="MOO683" s="412"/>
      <c r="MOP683" s="412"/>
      <c r="MOQ683" s="412"/>
      <c r="MOR683" s="412"/>
      <c r="MOS683" s="412"/>
      <c r="MOT683" s="412"/>
      <c r="MOU683" s="412"/>
      <c r="MOV683" s="412"/>
      <c r="MOW683" s="412"/>
      <c r="MOX683" s="413"/>
      <c r="MOY683" s="413"/>
      <c r="MOZ683" s="413"/>
      <c r="MPA683" s="413"/>
      <c r="MPB683" s="413"/>
      <c r="MPC683" s="413"/>
      <c r="MPD683" s="413"/>
      <c r="MPE683" s="413"/>
      <c r="MPF683" s="413"/>
      <c r="MPG683" s="413"/>
      <c r="MPH683" s="413"/>
      <c r="MPI683" s="413"/>
      <c r="MPJ683" s="413"/>
      <c r="MPK683" s="413"/>
      <c r="MPL683" s="413"/>
      <c r="MPM683" s="413"/>
      <c r="MPN683" s="413"/>
      <c r="MPO683" s="413"/>
      <c r="MPP683" s="413"/>
      <c r="MPQ683" s="413"/>
      <c r="MPR683" s="413"/>
      <c r="MPS683" s="413"/>
      <c r="MPT683" s="413"/>
      <c r="MPU683" s="413"/>
      <c r="MPV683" s="414"/>
      <c r="MPW683" s="414"/>
      <c r="MPX683" s="414"/>
      <c r="MPY683" s="414"/>
      <c r="MPZ683" s="414"/>
      <c r="MQA683" s="413"/>
      <c r="MQB683" s="413"/>
      <c r="MQC683" s="414"/>
      <c r="MQD683" s="414"/>
      <c r="MQE683" s="413"/>
      <c r="MQF683" s="413"/>
      <c r="MQG683" s="414"/>
      <c r="MQH683" s="414"/>
      <c r="MQI683" s="413"/>
      <c r="MQJ683" s="413"/>
      <c r="MQK683" s="413"/>
      <c r="MQL683" s="413"/>
      <c r="MQM683" s="413"/>
      <c r="MQN683" s="413"/>
      <c r="MQO683" s="413"/>
      <c r="MQP683" s="414"/>
      <c r="MQQ683" s="414"/>
      <c r="MQR683" s="413"/>
      <c r="MQS683" s="413"/>
      <c r="MQT683" s="414"/>
      <c r="MQU683" s="414"/>
      <c r="MQV683" s="413"/>
      <c r="MQW683" s="413"/>
      <c r="MQX683" s="413"/>
      <c r="MQY683" s="413"/>
      <c r="MQZ683" s="413"/>
      <c r="MRA683" s="407"/>
      <c r="MRB683" s="439"/>
      <c r="MRC683" s="413"/>
      <c r="MRD683" s="413"/>
      <c r="MRE683" s="413"/>
      <c r="MRF683" s="413"/>
      <c r="MRG683" s="413"/>
      <c r="MRH683" s="413"/>
      <c r="MRI683" s="413"/>
      <c r="MRJ683" s="412"/>
      <c r="MRK683" s="412"/>
      <c r="MRL683" s="412"/>
      <c r="MRM683" s="412"/>
      <c r="MRN683" s="412"/>
      <c r="MRO683" s="412"/>
      <c r="MRP683" s="412"/>
      <c r="MRQ683" s="412"/>
      <c r="MRR683" s="412"/>
      <c r="MRS683" s="412"/>
      <c r="MRT683" s="412"/>
      <c r="MRU683" s="412"/>
      <c r="MRV683" s="412"/>
      <c r="MRW683" s="412"/>
      <c r="MRX683" s="412"/>
      <c r="MRY683" s="412"/>
      <c r="MRZ683" s="412"/>
      <c r="MSA683" s="412"/>
      <c r="MSB683" s="412"/>
      <c r="MSC683" s="412"/>
      <c r="MSD683" s="412"/>
      <c r="MSE683" s="412"/>
      <c r="MSF683" s="412"/>
      <c r="MSG683" s="412"/>
      <c r="MSH683" s="412"/>
      <c r="MSI683" s="412"/>
      <c r="MSJ683" s="412"/>
      <c r="MSK683" s="412"/>
      <c r="MSL683" s="412"/>
      <c r="MSM683" s="412"/>
      <c r="MSN683" s="412"/>
      <c r="MSO683" s="412"/>
      <c r="MSP683" s="412"/>
      <c r="MSQ683" s="412"/>
      <c r="MSR683" s="412"/>
      <c r="MSS683" s="412"/>
      <c r="MST683" s="412"/>
      <c r="MSU683" s="412"/>
      <c r="MSV683" s="412"/>
      <c r="MSW683" s="412"/>
      <c r="MSX683" s="412"/>
      <c r="MSY683" s="412"/>
      <c r="MSZ683" s="412"/>
      <c r="MTA683" s="412"/>
      <c r="MTB683" s="413"/>
      <c r="MTC683" s="413"/>
      <c r="MTD683" s="413"/>
      <c r="MTE683" s="413"/>
      <c r="MTF683" s="413"/>
      <c r="MTG683" s="413"/>
      <c r="MTH683" s="413"/>
      <c r="MTI683" s="413"/>
      <c r="MTJ683" s="413"/>
      <c r="MTK683" s="413"/>
      <c r="MTL683" s="413"/>
      <c r="MTM683" s="413"/>
      <c r="MTN683" s="413"/>
      <c r="MTO683" s="413"/>
      <c r="MTP683" s="413"/>
      <c r="MTQ683" s="413"/>
      <c r="MTR683" s="413"/>
      <c r="MTS683" s="413"/>
      <c r="MTT683" s="413"/>
      <c r="MTU683" s="413"/>
      <c r="MTV683" s="413"/>
      <c r="MTW683" s="413"/>
      <c r="MTX683" s="413"/>
      <c r="MTY683" s="413"/>
      <c r="MTZ683" s="414"/>
      <c r="MUA683" s="414"/>
      <c r="MUB683" s="414"/>
      <c r="MUC683" s="414"/>
      <c r="MUD683" s="414"/>
      <c r="MUE683" s="413"/>
      <c r="MUF683" s="413"/>
      <c r="MUG683" s="414"/>
      <c r="MUH683" s="414"/>
      <c r="MUI683" s="413"/>
      <c r="MUJ683" s="413"/>
      <c r="MUK683" s="414"/>
      <c r="MUL683" s="414"/>
      <c r="MUM683" s="413"/>
      <c r="MUN683" s="413"/>
      <c r="MUO683" s="413"/>
      <c r="MUP683" s="413"/>
      <c r="MUQ683" s="413"/>
      <c r="MUR683" s="413"/>
      <c r="MUS683" s="413"/>
      <c r="MUT683" s="414"/>
      <c r="MUU683" s="414"/>
      <c r="MUV683" s="413"/>
      <c r="MUW683" s="413"/>
      <c r="MUX683" s="414"/>
      <c r="MUY683" s="414"/>
      <c r="MUZ683" s="413"/>
      <c r="MVA683" s="413"/>
      <c r="MVB683" s="413"/>
      <c r="MVC683" s="413"/>
      <c r="MVD683" s="413"/>
      <c r="MVE683" s="407"/>
      <c r="MVF683" s="439"/>
      <c r="MVG683" s="413"/>
      <c r="MVH683" s="413"/>
      <c r="MVI683" s="413"/>
      <c r="MVJ683" s="413"/>
      <c r="MVK683" s="413"/>
      <c r="MVL683" s="413"/>
      <c r="MVM683" s="413"/>
      <c r="MVN683" s="412"/>
      <c r="MVO683" s="412"/>
      <c r="MVP683" s="412"/>
      <c r="MVQ683" s="412"/>
      <c r="MVR683" s="412"/>
      <c r="MVS683" s="412"/>
      <c r="MVT683" s="412"/>
      <c r="MVU683" s="412"/>
      <c r="MVV683" s="412"/>
      <c r="MVW683" s="412"/>
      <c r="MVX683" s="412"/>
      <c r="MVY683" s="412"/>
      <c r="MVZ683" s="412"/>
      <c r="MWA683" s="412"/>
      <c r="MWB683" s="412"/>
      <c r="MWC683" s="412"/>
      <c r="MWD683" s="412"/>
      <c r="MWE683" s="412"/>
      <c r="MWF683" s="412"/>
      <c r="MWG683" s="412"/>
      <c r="MWH683" s="412"/>
      <c r="MWI683" s="412"/>
      <c r="MWJ683" s="412"/>
      <c r="MWK683" s="412"/>
      <c r="MWL683" s="412"/>
      <c r="MWM683" s="412"/>
      <c r="MWN683" s="412"/>
      <c r="MWO683" s="412"/>
      <c r="MWP683" s="412"/>
      <c r="MWQ683" s="412"/>
      <c r="MWR683" s="412"/>
      <c r="MWS683" s="412"/>
      <c r="MWT683" s="412"/>
      <c r="MWU683" s="412"/>
      <c r="MWV683" s="412"/>
      <c r="MWW683" s="412"/>
      <c r="MWX683" s="412"/>
      <c r="MWY683" s="412"/>
      <c r="MWZ683" s="412"/>
      <c r="MXA683" s="412"/>
      <c r="MXB683" s="412"/>
      <c r="MXC683" s="412"/>
      <c r="MXD683" s="412"/>
      <c r="MXE683" s="412"/>
      <c r="MXF683" s="413"/>
      <c r="MXG683" s="413"/>
      <c r="MXH683" s="413"/>
      <c r="MXI683" s="413"/>
      <c r="MXJ683" s="413"/>
      <c r="MXK683" s="413"/>
      <c r="MXL683" s="413"/>
      <c r="MXM683" s="413"/>
      <c r="MXN683" s="413"/>
      <c r="MXO683" s="413"/>
      <c r="MXP683" s="413"/>
      <c r="MXQ683" s="413"/>
      <c r="MXR683" s="413"/>
      <c r="MXS683" s="413"/>
      <c r="MXT683" s="413"/>
      <c r="MXU683" s="413"/>
      <c r="MXV683" s="413"/>
      <c r="MXW683" s="413"/>
      <c r="MXX683" s="413"/>
      <c r="MXY683" s="413"/>
      <c r="MXZ683" s="413"/>
      <c r="MYA683" s="413"/>
      <c r="MYB683" s="413"/>
      <c r="MYC683" s="413"/>
      <c r="MYD683" s="414"/>
      <c r="MYE683" s="414"/>
      <c r="MYF683" s="414"/>
      <c r="MYG683" s="414"/>
      <c r="MYH683" s="414"/>
      <c r="MYI683" s="413"/>
      <c r="MYJ683" s="413"/>
      <c r="MYK683" s="414"/>
      <c r="MYL683" s="414"/>
      <c r="MYM683" s="413"/>
      <c r="MYN683" s="413"/>
      <c r="MYO683" s="414"/>
      <c r="MYP683" s="414"/>
      <c r="MYQ683" s="413"/>
      <c r="MYR683" s="413"/>
      <c r="MYS683" s="413"/>
      <c r="MYT683" s="413"/>
      <c r="MYU683" s="413"/>
      <c r="MYV683" s="413"/>
      <c r="MYW683" s="413"/>
      <c r="MYX683" s="414"/>
      <c r="MYY683" s="414"/>
      <c r="MYZ683" s="413"/>
      <c r="MZA683" s="413"/>
      <c r="MZB683" s="414"/>
      <c r="MZC683" s="414"/>
      <c r="MZD683" s="413"/>
      <c r="MZE683" s="413"/>
      <c r="MZF683" s="413"/>
      <c r="MZG683" s="413"/>
      <c r="MZH683" s="413"/>
      <c r="MZI683" s="407"/>
      <c r="MZJ683" s="439"/>
      <c r="MZK683" s="413"/>
      <c r="MZL683" s="413"/>
      <c r="MZM683" s="413"/>
      <c r="MZN683" s="413"/>
      <c r="MZO683" s="413"/>
      <c r="MZP683" s="413"/>
      <c r="MZQ683" s="413"/>
      <c r="MZR683" s="412"/>
      <c r="MZS683" s="412"/>
      <c r="MZT683" s="412"/>
      <c r="MZU683" s="412"/>
      <c r="MZV683" s="412"/>
      <c r="MZW683" s="412"/>
      <c r="MZX683" s="412"/>
      <c r="MZY683" s="412"/>
      <c r="MZZ683" s="412"/>
      <c r="NAA683" s="412"/>
      <c r="NAB683" s="412"/>
      <c r="NAC683" s="412"/>
      <c r="NAD683" s="412"/>
      <c r="NAE683" s="412"/>
      <c r="NAF683" s="412"/>
      <c r="NAG683" s="412"/>
      <c r="NAH683" s="412"/>
      <c r="NAI683" s="412"/>
      <c r="NAJ683" s="412"/>
      <c r="NAK683" s="412"/>
      <c r="NAL683" s="412"/>
      <c r="NAM683" s="412"/>
      <c r="NAN683" s="412"/>
      <c r="NAO683" s="412"/>
      <c r="NAP683" s="412"/>
      <c r="NAQ683" s="412"/>
      <c r="NAR683" s="412"/>
      <c r="NAS683" s="412"/>
      <c r="NAT683" s="412"/>
      <c r="NAU683" s="412"/>
      <c r="NAV683" s="412"/>
      <c r="NAW683" s="412"/>
      <c r="NAX683" s="412"/>
      <c r="NAY683" s="412"/>
      <c r="NAZ683" s="412"/>
      <c r="NBA683" s="412"/>
      <c r="NBB683" s="412"/>
      <c r="NBC683" s="412"/>
      <c r="NBD683" s="412"/>
      <c r="NBE683" s="412"/>
      <c r="NBF683" s="412"/>
      <c r="NBG683" s="412"/>
      <c r="NBH683" s="412"/>
      <c r="NBI683" s="412"/>
      <c r="NBJ683" s="413"/>
      <c r="NBK683" s="413"/>
      <c r="NBL683" s="413"/>
      <c r="NBM683" s="413"/>
      <c r="NBN683" s="413"/>
      <c r="NBO683" s="413"/>
      <c r="NBP683" s="413"/>
      <c r="NBQ683" s="413"/>
      <c r="NBR683" s="413"/>
      <c r="NBS683" s="413"/>
      <c r="NBT683" s="413"/>
      <c r="NBU683" s="413"/>
      <c r="NBV683" s="413"/>
      <c r="NBW683" s="413"/>
      <c r="NBX683" s="413"/>
      <c r="NBY683" s="413"/>
      <c r="NBZ683" s="413"/>
      <c r="NCA683" s="413"/>
      <c r="NCB683" s="413"/>
      <c r="NCC683" s="413"/>
      <c r="NCD683" s="413"/>
      <c r="NCE683" s="413"/>
      <c r="NCF683" s="413"/>
      <c r="NCG683" s="413"/>
      <c r="NCH683" s="414"/>
      <c r="NCI683" s="414"/>
      <c r="NCJ683" s="414"/>
      <c r="NCK683" s="414"/>
      <c r="NCL683" s="414"/>
      <c r="NCM683" s="413"/>
      <c r="NCN683" s="413"/>
      <c r="NCO683" s="414"/>
      <c r="NCP683" s="414"/>
      <c r="NCQ683" s="413"/>
      <c r="NCR683" s="413"/>
      <c r="NCS683" s="414"/>
      <c r="NCT683" s="414"/>
      <c r="NCU683" s="413"/>
      <c r="NCV683" s="413"/>
      <c r="NCW683" s="413"/>
      <c r="NCX683" s="413"/>
      <c r="NCY683" s="413"/>
      <c r="NCZ683" s="413"/>
      <c r="NDA683" s="413"/>
      <c r="NDB683" s="414"/>
      <c r="NDC683" s="414"/>
      <c r="NDD683" s="413"/>
      <c r="NDE683" s="413"/>
      <c r="NDF683" s="414"/>
      <c r="NDG683" s="414"/>
      <c r="NDH683" s="413"/>
      <c r="NDI683" s="413"/>
      <c r="NDJ683" s="413"/>
      <c r="NDK683" s="413"/>
      <c r="NDL683" s="413"/>
      <c r="NDM683" s="407"/>
      <c r="NDN683" s="439"/>
      <c r="NDO683" s="413"/>
      <c r="NDP683" s="413"/>
      <c r="NDQ683" s="413"/>
      <c r="NDR683" s="413"/>
      <c r="NDS683" s="413"/>
      <c r="NDT683" s="413"/>
      <c r="NDU683" s="413"/>
      <c r="NDV683" s="412"/>
      <c r="NDW683" s="412"/>
      <c r="NDX683" s="412"/>
      <c r="NDY683" s="412"/>
      <c r="NDZ683" s="412"/>
      <c r="NEA683" s="412"/>
      <c r="NEB683" s="412"/>
      <c r="NEC683" s="412"/>
      <c r="NED683" s="412"/>
      <c r="NEE683" s="412"/>
      <c r="NEF683" s="412"/>
      <c r="NEG683" s="412"/>
      <c r="NEH683" s="412"/>
      <c r="NEI683" s="412"/>
      <c r="NEJ683" s="412"/>
      <c r="NEK683" s="412"/>
      <c r="NEL683" s="412"/>
      <c r="NEM683" s="412"/>
      <c r="NEN683" s="412"/>
      <c r="NEO683" s="412"/>
      <c r="NEP683" s="412"/>
      <c r="NEQ683" s="412"/>
      <c r="NER683" s="412"/>
      <c r="NES683" s="412"/>
      <c r="NET683" s="412"/>
      <c r="NEU683" s="412"/>
      <c r="NEV683" s="412"/>
      <c r="NEW683" s="412"/>
      <c r="NEX683" s="412"/>
      <c r="NEY683" s="412"/>
      <c r="NEZ683" s="412"/>
      <c r="NFA683" s="412"/>
      <c r="NFB683" s="412"/>
      <c r="NFC683" s="412"/>
      <c r="NFD683" s="412"/>
      <c r="NFE683" s="412"/>
      <c r="NFF683" s="412"/>
      <c r="NFG683" s="412"/>
      <c r="NFH683" s="412"/>
      <c r="NFI683" s="412"/>
      <c r="NFJ683" s="412"/>
      <c r="NFK683" s="412"/>
      <c r="NFL683" s="412"/>
      <c r="NFM683" s="412"/>
      <c r="NFN683" s="413"/>
      <c r="NFO683" s="413"/>
      <c r="NFP683" s="413"/>
      <c r="NFQ683" s="413"/>
      <c r="NFR683" s="413"/>
      <c r="NFS683" s="413"/>
      <c r="NFT683" s="413"/>
      <c r="NFU683" s="413"/>
      <c r="NFV683" s="413"/>
      <c r="NFW683" s="413"/>
      <c r="NFX683" s="413"/>
      <c r="NFY683" s="413"/>
      <c r="NFZ683" s="413"/>
      <c r="NGA683" s="413"/>
      <c r="NGB683" s="413"/>
      <c r="NGC683" s="413"/>
      <c r="NGD683" s="413"/>
      <c r="NGE683" s="413"/>
      <c r="NGF683" s="413"/>
      <c r="NGG683" s="413"/>
      <c r="NGH683" s="413"/>
      <c r="NGI683" s="413"/>
      <c r="NGJ683" s="413"/>
      <c r="NGK683" s="413"/>
      <c r="NGL683" s="414"/>
      <c r="NGM683" s="414"/>
      <c r="NGN683" s="414"/>
      <c r="NGO683" s="414"/>
      <c r="NGP683" s="414"/>
      <c r="NGQ683" s="413"/>
      <c r="NGR683" s="413"/>
      <c r="NGS683" s="414"/>
      <c r="NGT683" s="414"/>
      <c r="NGU683" s="413"/>
      <c r="NGV683" s="413"/>
      <c r="NGW683" s="414"/>
      <c r="NGX683" s="414"/>
      <c r="NGY683" s="413"/>
      <c r="NGZ683" s="413"/>
      <c r="NHA683" s="413"/>
      <c r="NHB683" s="413"/>
      <c r="NHC683" s="413"/>
      <c r="NHD683" s="413"/>
      <c r="NHE683" s="413"/>
      <c r="NHF683" s="414"/>
      <c r="NHG683" s="414"/>
      <c r="NHH683" s="413"/>
      <c r="NHI683" s="413"/>
      <c r="NHJ683" s="414"/>
      <c r="NHK683" s="414"/>
      <c r="NHL683" s="413"/>
      <c r="NHM683" s="413"/>
      <c r="NHN683" s="413"/>
      <c r="NHO683" s="413"/>
      <c r="NHP683" s="413"/>
      <c r="NHQ683" s="407"/>
      <c r="NHR683" s="439"/>
      <c r="NHS683" s="413"/>
      <c r="NHT683" s="413"/>
      <c r="NHU683" s="413"/>
      <c r="NHV683" s="413"/>
      <c r="NHW683" s="413"/>
      <c r="NHX683" s="413"/>
      <c r="NHY683" s="413"/>
      <c r="NHZ683" s="412"/>
      <c r="NIA683" s="412"/>
      <c r="NIB683" s="412"/>
      <c r="NIC683" s="412"/>
      <c r="NID683" s="412"/>
      <c r="NIE683" s="412"/>
      <c r="NIF683" s="412"/>
      <c r="NIG683" s="412"/>
      <c r="NIH683" s="412"/>
      <c r="NII683" s="412"/>
      <c r="NIJ683" s="412"/>
      <c r="NIK683" s="412"/>
      <c r="NIL683" s="412"/>
      <c r="NIM683" s="412"/>
      <c r="NIN683" s="412"/>
      <c r="NIO683" s="412"/>
      <c r="NIP683" s="412"/>
      <c r="NIQ683" s="412"/>
      <c r="NIR683" s="412"/>
      <c r="NIS683" s="412"/>
      <c r="NIT683" s="412"/>
      <c r="NIU683" s="412"/>
      <c r="NIV683" s="412"/>
      <c r="NIW683" s="412"/>
      <c r="NIX683" s="412"/>
      <c r="NIY683" s="412"/>
      <c r="NIZ683" s="412"/>
      <c r="NJA683" s="412"/>
      <c r="NJB683" s="412"/>
      <c r="NJC683" s="412"/>
      <c r="NJD683" s="412"/>
      <c r="NJE683" s="412"/>
      <c r="NJF683" s="412"/>
      <c r="NJG683" s="412"/>
      <c r="NJH683" s="412"/>
      <c r="NJI683" s="412"/>
      <c r="NJJ683" s="412"/>
      <c r="NJK683" s="412"/>
      <c r="NJL683" s="412"/>
      <c r="NJM683" s="412"/>
      <c r="NJN683" s="412"/>
      <c r="NJO683" s="412"/>
      <c r="NJP683" s="412"/>
      <c r="NJQ683" s="412"/>
      <c r="NJR683" s="413"/>
      <c r="NJS683" s="413"/>
      <c r="NJT683" s="413"/>
      <c r="NJU683" s="413"/>
      <c r="NJV683" s="413"/>
      <c r="NJW683" s="413"/>
      <c r="NJX683" s="413"/>
      <c r="NJY683" s="413"/>
      <c r="NJZ683" s="413"/>
      <c r="NKA683" s="413"/>
      <c r="NKB683" s="413"/>
      <c r="NKC683" s="413"/>
      <c r="NKD683" s="413"/>
      <c r="NKE683" s="413"/>
      <c r="NKF683" s="413"/>
      <c r="NKG683" s="413"/>
      <c r="NKH683" s="413"/>
      <c r="NKI683" s="413"/>
      <c r="NKJ683" s="413"/>
      <c r="NKK683" s="413"/>
      <c r="NKL683" s="413"/>
      <c r="NKM683" s="413"/>
      <c r="NKN683" s="413"/>
      <c r="NKO683" s="413"/>
      <c r="NKP683" s="414"/>
      <c r="NKQ683" s="414"/>
      <c r="NKR683" s="414"/>
      <c r="NKS683" s="414"/>
      <c r="NKT683" s="414"/>
      <c r="NKU683" s="413"/>
      <c r="NKV683" s="413"/>
      <c r="NKW683" s="414"/>
      <c r="NKX683" s="414"/>
      <c r="NKY683" s="413"/>
      <c r="NKZ683" s="413"/>
      <c r="NLA683" s="414"/>
      <c r="NLB683" s="414"/>
      <c r="NLC683" s="413"/>
      <c r="NLD683" s="413"/>
      <c r="NLE683" s="413"/>
      <c r="NLF683" s="413"/>
      <c r="NLG683" s="413"/>
      <c r="NLH683" s="413"/>
      <c r="NLI683" s="413"/>
      <c r="NLJ683" s="414"/>
      <c r="NLK683" s="414"/>
      <c r="NLL683" s="413"/>
      <c r="NLM683" s="413"/>
      <c r="NLN683" s="414"/>
      <c r="NLO683" s="414"/>
      <c r="NLP683" s="413"/>
      <c r="NLQ683" s="413"/>
      <c r="NLR683" s="413"/>
      <c r="NLS683" s="413"/>
      <c r="NLT683" s="413"/>
      <c r="NLU683" s="407"/>
      <c r="NLV683" s="439"/>
      <c r="NLW683" s="413"/>
      <c r="NLX683" s="413"/>
      <c r="NLY683" s="413"/>
      <c r="NLZ683" s="413"/>
      <c r="NMA683" s="413"/>
      <c r="NMB683" s="413"/>
      <c r="NMC683" s="413"/>
      <c r="NMD683" s="412"/>
      <c r="NME683" s="412"/>
      <c r="NMF683" s="412"/>
      <c r="NMG683" s="412"/>
      <c r="NMH683" s="412"/>
      <c r="NMI683" s="412"/>
      <c r="NMJ683" s="412"/>
      <c r="NMK683" s="412"/>
      <c r="NML683" s="412"/>
      <c r="NMM683" s="412"/>
      <c r="NMN683" s="412"/>
      <c r="NMO683" s="412"/>
      <c r="NMP683" s="412"/>
      <c r="NMQ683" s="412"/>
      <c r="NMR683" s="412"/>
      <c r="NMS683" s="412"/>
      <c r="NMT683" s="412"/>
      <c r="NMU683" s="412"/>
      <c r="NMV683" s="412"/>
      <c r="NMW683" s="412"/>
      <c r="NMX683" s="412"/>
      <c r="NMY683" s="412"/>
      <c r="NMZ683" s="412"/>
      <c r="NNA683" s="412"/>
      <c r="NNB683" s="412"/>
      <c r="NNC683" s="412"/>
      <c r="NND683" s="412"/>
      <c r="NNE683" s="412"/>
      <c r="NNF683" s="412"/>
      <c r="NNG683" s="412"/>
      <c r="NNH683" s="412"/>
      <c r="NNI683" s="412"/>
      <c r="NNJ683" s="412"/>
      <c r="NNK683" s="412"/>
      <c r="NNL683" s="412"/>
      <c r="NNM683" s="412"/>
      <c r="NNN683" s="412"/>
      <c r="NNO683" s="412"/>
      <c r="NNP683" s="412"/>
      <c r="NNQ683" s="412"/>
      <c r="NNR683" s="412"/>
      <c r="NNS683" s="412"/>
      <c r="NNT683" s="412"/>
      <c r="NNU683" s="412"/>
      <c r="NNV683" s="413"/>
      <c r="NNW683" s="413"/>
      <c r="NNX683" s="413"/>
      <c r="NNY683" s="413"/>
      <c r="NNZ683" s="413"/>
      <c r="NOA683" s="413"/>
      <c r="NOB683" s="413"/>
      <c r="NOC683" s="413"/>
      <c r="NOD683" s="413"/>
      <c r="NOE683" s="413"/>
      <c r="NOF683" s="413"/>
      <c r="NOG683" s="413"/>
      <c r="NOH683" s="413"/>
      <c r="NOI683" s="413"/>
      <c r="NOJ683" s="413"/>
      <c r="NOK683" s="413"/>
      <c r="NOL683" s="413"/>
      <c r="NOM683" s="413"/>
      <c r="NON683" s="413"/>
      <c r="NOO683" s="413"/>
      <c r="NOP683" s="413"/>
      <c r="NOQ683" s="413"/>
      <c r="NOR683" s="413"/>
      <c r="NOS683" s="413"/>
      <c r="NOT683" s="414"/>
      <c r="NOU683" s="414"/>
      <c r="NOV683" s="414"/>
      <c r="NOW683" s="414"/>
      <c r="NOX683" s="414"/>
      <c r="NOY683" s="413"/>
      <c r="NOZ683" s="413"/>
      <c r="NPA683" s="414"/>
      <c r="NPB683" s="414"/>
      <c r="NPC683" s="413"/>
      <c r="NPD683" s="413"/>
      <c r="NPE683" s="414"/>
      <c r="NPF683" s="414"/>
      <c r="NPG683" s="413"/>
      <c r="NPH683" s="413"/>
      <c r="NPI683" s="413"/>
      <c r="NPJ683" s="413"/>
      <c r="NPK683" s="413"/>
      <c r="NPL683" s="413"/>
      <c r="NPM683" s="413"/>
      <c r="NPN683" s="414"/>
      <c r="NPO683" s="414"/>
      <c r="NPP683" s="413"/>
      <c r="NPQ683" s="413"/>
      <c r="NPR683" s="414"/>
      <c r="NPS683" s="414"/>
      <c r="NPT683" s="413"/>
      <c r="NPU683" s="413"/>
      <c r="NPV683" s="413"/>
      <c r="NPW683" s="413"/>
      <c r="NPX683" s="413"/>
      <c r="NPY683" s="407"/>
      <c r="NPZ683" s="439"/>
      <c r="NQA683" s="413"/>
      <c r="NQB683" s="413"/>
      <c r="NQC683" s="413"/>
      <c r="NQD683" s="413"/>
      <c r="NQE683" s="413"/>
      <c r="NQF683" s="413"/>
      <c r="NQG683" s="413"/>
      <c r="NQH683" s="412"/>
      <c r="NQI683" s="412"/>
      <c r="NQJ683" s="412"/>
      <c r="NQK683" s="412"/>
      <c r="NQL683" s="412"/>
      <c r="NQM683" s="412"/>
      <c r="NQN683" s="412"/>
      <c r="NQO683" s="412"/>
      <c r="NQP683" s="412"/>
      <c r="NQQ683" s="412"/>
      <c r="NQR683" s="412"/>
      <c r="NQS683" s="412"/>
      <c r="NQT683" s="412"/>
      <c r="NQU683" s="412"/>
      <c r="NQV683" s="412"/>
      <c r="NQW683" s="412"/>
      <c r="NQX683" s="412"/>
      <c r="NQY683" s="412"/>
      <c r="NQZ683" s="412"/>
      <c r="NRA683" s="412"/>
      <c r="NRB683" s="412"/>
      <c r="NRC683" s="412"/>
      <c r="NRD683" s="412"/>
      <c r="NRE683" s="412"/>
      <c r="NRF683" s="412"/>
      <c r="NRG683" s="412"/>
      <c r="NRH683" s="412"/>
      <c r="NRI683" s="412"/>
      <c r="NRJ683" s="412"/>
      <c r="NRK683" s="412"/>
      <c r="NRL683" s="412"/>
      <c r="NRM683" s="412"/>
      <c r="NRN683" s="412"/>
      <c r="NRO683" s="412"/>
      <c r="NRP683" s="412"/>
      <c r="NRQ683" s="412"/>
      <c r="NRR683" s="412"/>
      <c r="NRS683" s="412"/>
      <c r="NRT683" s="412"/>
      <c r="NRU683" s="412"/>
      <c r="NRV683" s="412"/>
      <c r="NRW683" s="412"/>
      <c r="NRX683" s="412"/>
      <c r="NRY683" s="412"/>
      <c r="NRZ683" s="413"/>
      <c r="NSA683" s="413"/>
      <c r="NSB683" s="413"/>
      <c r="NSC683" s="413"/>
      <c r="NSD683" s="413"/>
      <c r="NSE683" s="413"/>
      <c r="NSF683" s="413"/>
      <c r="NSG683" s="413"/>
      <c r="NSH683" s="413"/>
      <c r="NSI683" s="413"/>
      <c r="NSJ683" s="413"/>
      <c r="NSK683" s="413"/>
      <c r="NSL683" s="413"/>
      <c r="NSM683" s="413"/>
      <c r="NSN683" s="413"/>
      <c r="NSO683" s="413"/>
      <c r="NSP683" s="413"/>
      <c r="NSQ683" s="413"/>
      <c r="NSR683" s="413"/>
      <c r="NSS683" s="413"/>
      <c r="NST683" s="413"/>
      <c r="NSU683" s="413"/>
      <c r="NSV683" s="413"/>
      <c r="NSW683" s="413"/>
      <c r="NSX683" s="414"/>
      <c r="NSY683" s="414"/>
      <c r="NSZ683" s="414"/>
      <c r="NTA683" s="414"/>
      <c r="NTB683" s="414"/>
      <c r="NTC683" s="413"/>
      <c r="NTD683" s="413"/>
      <c r="NTE683" s="414"/>
      <c r="NTF683" s="414"/>
      <c r="NTG683" s="413"/>
      <c r="NTH683" s="413"/>
      <c r="NTI683" s="414"/>
      <c r="NTJ683" s="414"/>
      <c r="NTK683" s="413"/>
      <c r="NTL683" s="413"/>
      <c r="NTM683" s="413"/>
      <c r="NTN683" s="413"/>
      <c r="NTO683" s="413"/>
      <c r="NTP683" s="413"/>
      <c r="NTQ683" s="413"/>
      <c r="NTR683" s="414"/>
      <c r="NTS683" s="414"/>
      <c r="NTT683" s="413"/>
      <c r="NTU683" s="413"/>
      <c r="NTV683" s="414"/>
      <c r="NTW683" s="414"/>
      <c r="NTX683" s="413"/>
      <c r="NTY683" s="413"/>
      <c r="NTZ683" s="413"/>
      <c r="NUA683" s="413"/>
      <c r="NUB683" s="413"/>
      <c r="NUC683" s="407"/>
      <c r="NUD683" s="439"/>
      <c r="NUE683" s="413"/>
      <c r="NUF683" s="413"/>
      <c r="NUG683" s="413"/>
      <c r="NUH683" s="413"/>
      <c r="NUI683" s="413"/>
      <c r="NUJ683" s="413"/>
      <c r="NUK683" s="413"/>
      <c r="NUL683" s="412"/>
      <c r="NUM683" s="412"/>
      <c r="NUN683" s="412"/>
      <c r="NUO683" s="412"/>
      <c r="NUP683" s="412"/>
      <c r="NUQ683" s="412"/>
      <c r="NUR683" s="412"/>
      <c r="NUS683" s="412"/>
      <c r="NUT683" s="412"/>
      <c r="NUU683" s="412"/>
      <c r="NUV683" s="412"/>
      <c r="NUW683" s="412"/>
      <c r="NUX683" s="412"/>
      <c r="NUY683" s="412"/>
      <c r="NUZ683" s="412"/>
      <c r="NVA683" s="412"/>
      <c r="NVB683" s="412"/>
      <c r="NVC683" s="412"/>
      <c r="NVD683" s="412"/>
      <c r="NVE683" s="412"/>
      <c r="NVF683" s="412"/>
      <c r="NVG683" s="412"/>
      <c r="NVH683" s="412"/>
      <c r="NVI683" s="412"/>
      <c r="NVJ683" s="412"/>
      <c r="NVK683" s="412"/>
      <c r="NVL683" s="412"/>
      <c r="NVM683" s="412"/>
      <c r="NVN683" s="412"/>
      <c r="NVO683" s="412"/>
      <c r="NVP683" s="412"/>
      <c r="NVQ683" s="412"/>
      <c r="NVR683" s="412"/>
      <c r="NVS683" s="412"/>
      <c r="NVT683" s="412"/>
      <c r="NVU683" s="412"/>
      <c r="NVV683" s="412"/>
      <c r="NVW683" s="412"/>
      <c r="NVX683" s="412"/>
      <c r="NVY683" s="412"/>
      <c r="NVZ683" s="412"/>
      <c r="NWA683" s="412"/>
      <c r="NWB683" s="412"/>
      <c r="NWC683" s="412"/>
      <c r="NWD683" s="413"/>
      <c r="NWE683" s="413"/>
      <c r="NWF683" s="413"/>
      <c r="NWG683" s="413"/>
      <c r="NWH683" s="413"/>
      <c r="NWI683" s="413"/>
      <c r="NWJ683" s="413"/>
      <c r="NWK683" s="413"/>
      <c r="NWL683" s="413"/>
      <c r="NWM683" s="413"/>
      <c r="NWN683" s="413"/>
      <c r="NWO683" s="413"/>
      <c r="NWP683" s="413"/>
      <c r="NWQ683" s="413"/>
      <c r="NWR683" s="413"/>
      <c r="NWS683" s="413"/>
      <c r="NWT683" s="413"/>
      <c r="NWU683" s="413"/>
      <c r="NWV683" s="413"/>
      <c r="NWW683" s="413"/>
      <c r="NWX683" s="413"/>
      <c r="NWY683" s="413"/>
      <c r="NWZ683" s="413"/>
      <c r="NXA683" s="413"/>
      <c r="NXB683" s="414"/>
      <c r="NXC683" s="414"/>
      <c r="NXD683" s="414"/>
      <c r="NXE683" s="414"/>
      <c r="NXF683" s="414"/>
      <c r="NXG683" s="413"/>
      <c r="NXH683" s="413"/>
      <c r="NXI683" s="414"/>
      <c r="NXJ683" s="414"/>
      <c r="NXK683" s="413"/>
      <c r="NXL683" s="413"/>
      <c r="NXM683" s="414"/>
      <c r="NXN683" s="414"/>
      <c r="NXO683" s="413"/>
      <c r="NXP683" s="413"/>
      <c r="NXQ683" s="413"/>
      <c r="NXR683" s="413"/>
      <c r="NXS683" s="413"/>
      <c r="NXT683" s="413"/>
      <c r="NXU683" s="413"/>
      <c r="NXV683" s="414"/>
      <c r="NXW683" s="414"/>
      <c r="NXX683" s="413"/>
      <c r="NXY683" s="413"/>
      <c r="NXZ683" s="414"/>
      <c r="NYA683" s="414"/>
      <c r="NYB683" s="413"/>
      <c r="NYC683" s="413"/>
      <c r="NYD683" s="413"/>
      <c r="NYE683" s="413"/>
      <c r="NYF683" s="413"/>
      <c r="NYG683" s="407"/>
      <c r="NYH683" s="439"/>
      <c r="NYI683" s="413"/>
      <c r="NYJ683" s="413"/>
      <c r="NYK683" s="413"/>
      <c r="NYL683" s="413"/>
      <c r="NYM683" s="413"/>
      <c r="NYN683" s="413"/>
      <c r="NYO683" s="413"/>
      <c r="NYP683" s="412"/>
      <c r="NYQ683" s="412"/>
      <c r="NYR683" s="412"/>
      <c r="NYS683" s="412"/>
      <c r="NYT683" s="412"/>
      <c r="NYU683" s="412"/>
      <c r="NYV683" s="412"/>
      <c r="NYW683" s="412"/>
      <c r="NYX683" s="412"/>
      <c r="NYY683" s="412"/>
      <c r="NYZ683" s="412"/>
      <c r="NZA683" s="412"/>
      <c r="NZB683" s="412"/>
      <c r="NZC683" s="412"/>
      <c r="NZD683" s="412"/>
      <c r="NZE683" s="412"/>
      <c r="NZF683" s="412"/>
      <c r="NZG683" s="412"/>
      <c r="NZH683" s="412"/>
      <c r="NZI683" s="412"/>
      <c r="NZJ683" s="412"/>
      <c r="NZK683" s="412"/>
      <c r="NZL683" s="412"/>
      <c r="NZM683" s="412"/>
      <c r="NZN683" s="412"/>
      <c r="NZO683" s="412"/>
      <c r="NZP683" s="412"/>
      <c r="NZQ683" s="412"/>
      <c r="NZR683" s="412"/>
      <c r="NZS683" s="412"/>
      <c r="NZT683" s="412"/>
      <c r="NZU683" s="412"/>
      <c r="NZV683" s="412"/>
      <c r="NZW683" s="412"/>
      <c r="NZX683" s="412"/>
      <c r="NZY683" s="412"/>
      <c r="NZZ683" s="412"/>
      <c r="OAA683" s="412"/>
      <c r="OAB683" s="412"/>
      <c r="OAC683" s="412"/>
      <c r="OAD683" s="412"/>
      <c r="OAE683" s="412"/>
      <c r="OAF683" s="412"/>
      <c r="OAG683" s="412"/>
      <c r="OAH683" s="413"/>
      <c r="OAI683" s="413"/>
      <c r="OAJ683" s="413"/>
      <c r="OAK683" s="413"/>
      <c r="OAL683" s="413"/>
      <c r="OAM683" s="413"/>
      <c r="OAN683" s="413"/>
      <c r="OAO683" s="413"/>
      <c r="OAP683" s="413"/>
      <c r="OAQ683" s="413"/>
      <c r="OAR683" s="413"/>
      <c r="OAS683" s="413"/>
      <c r="OAT683" s="413"/>
      <c r="OAU683" s="413"/>
      <c r="OAV683" s="413"/>
      <c r="OAW683" s="413"/>
      <c r="OAX683" s="413"/>
      <c r="OAY683" s="413"/>
      <c r="OAZ683" s="413"/>
      <c r="OBA683" s="413"/>
      <c r="OBB683" s="413"/>
      <c r="OBC683" s="413"/>
      <c r="OBD683" s="413"/>
      <c r="OBE683" s="413"/>
      <c r="OBF683" s="414"/>
      <c r="OBG683" s="414"/>
      <c r="OBH683" s="414"/>
      <c r="OBI683" s="414"/>
      <c r="OBJ683" s="414"/>
      <c r="OBK683" s="413"/>
      <c r="OBL683" s="413"/>
      <c r="OBM683" s="414"/>
      <c r="OBN683" s="414"/>
      <c r="OBO683" s="413"/>
      <c r="OBP683" s="413"/>
      <c r="OBQ683" s="414"/>
      <c r="OBR683" s="414"/>
      <c r="OBS683" s="413"/>
      <c r="OBT683" s="413"/>
      <c r="OBU683" s="413"/>
      <c r="OBV683" s="413"/>
      <c r="OBW683" s="413"/>
      <c r="OBX683" s="413"/>
      <c r="OBY683" s="413"/>
      <c r="OBZ683" s="414"/>
      <c r="OCA683" s="414"/>
      <c r="OCB683" s="413"/>
      <c r="OCC683" s="413"/>
      <c r="OCD683" s="414"/>
      <c r="OCE683" s="414"/>
      <c r="OCF683" s="413"/>
      <c r="OCG683" s="413"/>
      <c r="OCH683" s="413"/>
      <c r="OCI683" s="413"/>
      <c r="OCJ683" s="413"/>
      <c r="OCK683" s="407"/>
      <c r="OCL683" s="439"/>
      <c r="OCM683" s="413"/>
      <c r="OCN683" s="413"/>
      <c r="OCO683" s="413"/>
      <c r="OCP683" s="413"/>
      <c r="OCQ683" s="413"/>
      <c r="OCR683" s="413"/>
      <c r="OCS683" s="413"/>
      <c r="OCT683" s="412"/>
      <c r="OCU683" s="412"/>
      <c r="OCV683" s="412"/>
      <c r="OCW683" s="412"/>
      <c r="OCX683" s="412"/>
      <c r="OCY683" s="412"/>
      <c r="OCZ683" s="412"/>
      <c r="ODA683" s="412"/>
      <c r="ODB683" s="412"/>
      <c r="ODC683" s="412"/>
      <c r="ODD683" s="412"/>
      <c r="ODE683" s="412"/>
      <c r="ODF683" s="412"/>
      <c r="ODG683" s="412"/>
      <c r="ODH683" s="412"/>
      <c r="ODI683" s="412"/>
      <c r="ODJ683" s="412"/>
      <c r="ODK683" s="412"/>
      <c r="ODL683" s="412"/>
      <c r="ODM683" s="412"/>
      <c r="ODN683" s="412"/>
      <c r="ODO683" s="412"/>
      <c r="ODP683" s="412"/>
      <c r="ODQ683" s="412"/>
      <c r="ODR683" s="412"/>
      <c r="ODS683" s="412"/>
      <c r="ODT683" s="412"/>
      <c r="ODU683" s="412"/>
      <c r="ODV683" s="412"/>
      <c r="ODW683" s="412"/>
      <c r="ODX683" s="412"/>
      <c r="ODY683" s="412"/>
      <c r="ODZ683" s="412"/>
      <c r="OEA683" s="412"/>
      <c r="OEB683" s="412"/>
      <c r="OEC683" s="412"/>
      <c r="OED683" s="412"/>
      <c r="OEE683" s="412"/>
      <c r="OEF683" s="412"/>
      <c r="OEG683" s="412"/>
      <c r="OEH683" s="412"/>
      <c r="OEI683" s="412"/>
      <c r="OEJ683" s="412"/>
      <c r="OEK683" s="412"/>
      <c r="OEL683" s="413"/>
      <c r="OEM683" s="413"/>
      <c r="OEN683" s="413"/>
      <c r="OEO683" s="413"/>
      <c r="OEP683" s="413"/>
      <c r="OEQ683" s="413"/>
      <c r="OER683" s="413"/>
      <c r="OES683" s="413"/>
      <c r="OET683" s="413"/>
      <c r="OEU683" s="413"/>
      <c r="OEV683" s="413"/>
      <c r="OEW683" s="413"/>
      <c r="OEX683" s="413"/>
      <c r="OEY683" s="413"/>
      <c r="OEZ683" s="413"/>
      <c r="OFA683" s="413"/>
      <c r="OFB683" s="413"/>
      <c r="OFC683" s="413"/>
      <c r="OFD683" s="413"/>
      <c r="OFE683" s="413"/>
      <c r="OFF683" s="413"/>
      <c r="OFG683" s="413"/>
      <c r="OFH683" s="413"/>
      <c r="OFI683" s="413"/>
      <c r="OFJ683" s="414"/>
      <c r="OFK683" s="414"/>
      <c r="OFL683" s="414"/>
      <c r="OFM683" s="414"/>
      <c r="OFN683" s="414"/>
      <c r="OFO683" s="413"/>
      <c r="OFP683" s="413"/>
      <c r="OFQ683" s="414"/>
      <c r="OFR683" s="414"/>
      <c r="OFS683" s="413"/>
      <c r="OFT683" s="413"/>
      <c r="OFU683" s="414"/>
      <c r="OFV683" s="414"/>
      <c r="OFW683" s="413"/>
      <c r="OFX683" s="413"/>
      <c r="OFY683" s="413"/>
      <c r="OFZ683" s="413"/>
      <c r="OGA683" s="413"/>
      <c r="OGB683" s="413"/>
      <c r="OGC683" s="413"/>
      <c r="OGD683" s="414"/>
      <c r="OGE683" s="414"/>
      <c r="OGF683" s="413"/>
      <c r="OGG683" s="413"/>
      <c r="OGH683" s="414"/>
      <c r="OGI683" s="414"/>
      <c r="OGJ683" s="413"/>
      <c r="OGK683" s="413"/>
      <c r="OGL683" s="413"/>
      <c r="OGM683" s="413"/>
      <c r="OGN683" s="413"/>
      <c r="OGO683" s="407"/>
      <c r="OGP683" s="439"/>
      <c r="OGQ683" s="413"/>
      <c r="OGR683" s="413"/>
      <c r="OGS683" s="413"/>
      <c r="OGT683" s="413"/>
      <c r="OGU683" s="413"/>
      <c r="OGV683" s="413"/>
      <c r="OGW683" s="413"/>
      <c r="OGX683" s="412"/>
      <c r="OGY683" s="412"/>
      <c r="OGZ683" s="412"/>
      <c r="OHA683" s="412"/>
      <c r="OHB683" s="412"/>
      <c r="OHC683" s="412"/>
      <c r="OHD683" s="412"/>
      <c r="OHE683" s="412"/>
      <c r="OHF683" s="412"/>
      <c r="OHG683" s="412"/>
      <c r="OHH683" s="412"/>
      <c r="OHI683" s="412"/>
      <c r="OHJ683" s="412"/>
      <c r="OHK683" s="412"/>
      <c r="OHL683" s="412"/>
      <c r="OHM683" s="412"/>
      <c r="OHN683" s="412"/>
      <c r="OHO683" s="412"/>
      <c r="OHP683" s="412"/>
      <c r="OHQ683" s="412"/>
      <c r="OHR683" s="412"/>
      <c r="OHS683" s="412"/>
      <c r="OHT683" s="412"/>
      <c r="OHU683" s="412"/>
      <c r="OHV683" s="412"/>
      <c r="OHW683" s="412"/>
      <c r="OHX683" s="412"/>
      <c r="OHY683" s="412"/>
      <c r="OHZ683" s="412"/>
      <c r="OIA683" s="412"/>
      <c r="OIB683" s="412"/>
      <c r="OIC683" s="412"/>
      <c r="OID683" s="412"/>
      <c r="OIE683" s="412"/>
      <c r="OIF683" s="412"/>
      <c r="OIG683" s="412"/>
      <c r="OIH683" s="412"/>
      <c r="OII683" s="412"/>
      <c r="OIJ683" s="412"/>
      <c r="OIK683" s="412"/>
      <c r="OIL683" s="412"/>
      <c r="OIM683" s="412"/>
      <c r="OIN683" s="412"/>
      <c r="OIO683" s="412"/>
      <c r="OIP683" s="413"/>
      <c r="OIQ683" s="413"/>
      <c r="OIR683" s="413"/>
      <c r="OIS683" s="413"/>
      <c r="OIT683" s="413"/>
      <c r="OIU683" s="413"/>
      <c r="OIV683" s="413"/>
      <c r="OIW683" s="413"/>
      <c r="OIX683" s="413"/>
      <c r="OIY683" s="413"/>
      <c r="OIZ683" s="413"/>
      <c r="OJA683" s="413"/>
      <c r="OJB683" s="413"/>
      <c r="OJC683" s="413"/>
      <c r="OJD683" s="413"/>
      <c r="OJE683" s="413"/>
      <c r="OJF683" s="413"/>
      <c r="OJG683" s="413"/>
      <c r="OJH683" s="413"/>
      <c r="OJI683" s="413"/>
      <c r="OJJ683" s="413"/>
      <c r="OJK683" s="413"/>
      <c r="OJL683" s="413"/>
      <c r="OJM683" s="413"/>
      <c r="OJN683" s="414"/>
      <c r="OJO683" s="414"/>
      <c r="OJP683" s="414"/>
      <c r="OJQ683" s="414"/>
      <c r="OJR683" s="414"/>
      <c r="OJS683" s="413"/>
      <c r="OJT683" s="413"/>
      <c r="OJU683" s="414"/>
      <c r="OJV683" s="414"/>
      <c r="OJW683" s="413"/>
      <c r="OJX683" s="413"/>
      <c r="OJY683" s="414"/>
      <c r="OJZ683" s="414"/>
      <c r="OKA683" s="413"/>
      <c r="OKB683" s="413"/>
      <c r="OKC683" s="413"/>
      <c r="OKD683" s="413"/>
      <c r="OKE683" s="413"/>
      <c r="OKF683" s="413"/>
      <c r="OKG683" s="413"/>
      <c r="OKH683" s="414"/>
      <c r="OKI683" s="414"/>
      <c r="OKJ683" s="413"/>
      <c r="OKK683" s="413"/>
      <c r="OKL683" s="414"/>
      <c r="OKM683" s="414"/>
      <c r="OKN683" s="413"/>
      <c r="OKO683" s="413"/>
      <c r="OKP683" s="413"/>
      <c r="OKQ683" s="413"/>
      <c r="OKR683" s="413"/>
      <c r="OKS683" s="407"/>
      <c r="OKT683" s="439"/>
      <c r="OKU683" s="413"/>
      <c r="OKV683" s="413"/>
      <c r="OKW683" s="413"/>
      <c r="OKX683" s="413"/>
      <c r="OKY683" s="413"/>
      <c r="OKZ683" s="413"/>
      <c r="OLA683" s="413"/>
      <c r="OLB683" s="412"/>
      <c r="OLC683" s="412"/>
      <c r="OLD683" s="412"/>
      <c r="OLE683" s="412"/>
      <c r="OLF683" s="412"/>
      <c r="OLG683" s="412"/>
      <c r="OLH683" s="412"/>
      <c r="OLI683" s="412"/>
      <c r="OLJ683" s="412"/>
      <c r="OLK683" s="412"/>
      <c r="OLL683" s="412"/>
      <c r="OLM683" s="412"/>
      <c r="OLN683" s="412"/>
      <c r="OLO683" s="412"/>
      <c r="OLP683" s="412"/>
      <c r="OLQ683" s="412"/>
      <c r="OLR683" s="412"/>
      <c r="OLS683" s="412"/>
      <c r="OLT683" s="412"/>
      <c r="OLU683" s="412"/>
      <c r="OLV683" s="412"/>
      <c r="OLW683" s="412"/>
      <c r="OLX683" s="412"/>
      <c r="OLY683" s="412"/>
      <c r="OLZ683" s="412"/>
      <c r="OMA683" s="412"/>
      <c r="OMB683" s="412"/>
      <c r="OMC683" s="412"/>
      <c r="OMD683" s="412"/>
      <c r="OME683" s="412"/>
      <c r="OMF683" s="412"/>
      <c r="OMG683" s="412"/>
      <c r="OMH683" s="412"/>
      <c r="OMI683" s="412"/>
      <c r="OMJ683" s="412"/>
      <c r="OMK683" s="412"/>
      <c r="OML683" s="412"/>
      <c r="OMM683" s="412"/>
      <c r="OMN683" s="412"/>
      <c r="OMO683" s="412"/>
      <c r="OMP683" s="412"/>
      <c r="OMQ683" s="412"/>
      <c r="OMR683" s="412"/>
      <c r="OMS683" s="412"/>
      <c r="OMT683" s="413"/>
      <c r="OMU683" s="413"/>
      <c r="OMV683" s="413"/>
      <c r="OMW683" s="413"/>
      <c r="OMX683" s="413"/>
      <c r="OMY683" s="413"/>
      <c r="OMZ683" s="413"/>
      <c r="ONA683" s="413"/>
      <c r="ONB683" s="413"/>
      <c r="ONC683" s="413"/>
      <c r="OND683" s="413"/>
      <c r="ONE683" s="413"/>
      <c r="ONF683" s="413"/>
      <c r="ONG683" s="413"/>
      <c r="ONH683" s="413"/>
      <c r="ONI683" s="413"/>
      <c r="ONJ683" s="413"/>
      <c r="ONK683" s="413"/>
      <c r="ONL683" s="413"/>
      <c r="ONM683" s="413"/>
      <c r="ONN683" s="413"/>
      <c r="ONO683" s="413"/>
      <c r="ONP683" s="413"/>
      <c r="ONQ683" s="413"/>
      <c r="ONR683" s="414"/>
      <c r="ONS683" s="414"/>
      <c r="ONT683" s="414"/>
      <c r="ONU683" s="414"/>
      <c r="ONV683" s="414"/>
      <c r="ONW683" s="413"/>
      <c r="ONX683" s="413"/>
      <c r="ONY683" s="414"/>
      <c r="ONZ683" s="414"/>
      <c r="OOA683" s="413"/>
      <c r="OOB683" s="413"/>
      <c r="OOC683" s="414"/>
      <c r="OOD683" s="414"/>
      <c r="OOE683" s="413"/>
      <c r="OOF683" s="413"/>
      <c r="OOG683" s="413"/>
      <c r="OOH683" s="413"/>
      <c r="OOI683" s="413"/>
      <c r="OOJ683" s="413"/>
      <c r="OOK683" s="413"/>
      <c r="OOL683" s="414"/>
      <c r="OOM683" s="414"/>
      <c r="OON683" s="413"/>
      <c r="OOO683" s="413"/>
      <c r="OOP683" s="414"/>
      <c r="OOQ683" s="414"/>
      <c r="OOR683" s="413"/>
      <c r="OOS683" s="413"/>
      <c r="OOT683" s="413"/>
      <c r="OOU683" s="413"/>
      <c r="OOV683" s="413"/>
      <c r="OOW683" s="407"/>
      <c r="OOX683" s="439"/>
      <c r="OOY683" s="413"/>
      <c r="OOZ683" s="413"/>
      <c r="OPA683" s="413"/>
      <c r="OPB683" s="413"/>
      <c r="OPC683" s="413"/>
      <c r="OPD683" s="413"/>
      <c r="OPE683" s="413"/>
      <c r="OPF683" s="412"/>
      <c r="OPG683" s="412"/>
      <c r="OPH683" s="412"/>
      <c r="OPI683" s="412"/>
      <c r="OPJ683" s="412"/>
      <c r="OPK683" s="412"/>
      <c r="OPL683" s="412"/>
      <c r="OPM683" s="412"/>
      <c r="OPN683" s="412"/>
      <c r="OPO683" s="412"/>
      <c r="OPP683" s="412"/>
      <c r="OPQ683" s="412"/>
      <c r="OPR683" s="412"/>
      <c r="OPS683" s="412"/>
      <c r="OPT683" s="412"/>
      <c r="OPU683" s="412"/>
      <c r="OPV683" s="412"/>
      <c r="OPW683" s="412"/>
      <c r="OPX683" s="412"/>
      <c r="OPY683" s="412"/>
      <c r="OPZ683" s="412"/>
      <c r="OQA683" s="412"/>
      <c r="OQB683" s="412"/>
      <c r="OQC683" s="412"/>
      <c r="OQD683" s="412"/>
      <c r="OQE683" s="412"/>
      <c r="OQF683" s="412"/>
      <c r="OQG683" s="412"/>
      <c r="OQH683" s="412"/>
      <c r="OQI683" s="412"/>
      <c r="OQJ683" s="412"/>
      <c r="OQK683" s="412"/>
      <c r="OQL683" s="412"/>
      <c r="OQM683" s="412"/>
      <c r="OQN683" s="412"/>
      <c r="OQO683" s="412"/>
      <c r="OQP683" s="412"/>
      <c r="OQQ683" s="412"/>
      <c r="OQR683" s="412"/>
      <c r="OQS683" s="412"/>
      <c r="OQT683" s="412"/>
      <c r="OQU683" s="412"/>
      <c r="OQV683" s="412"/>
      <c r="OQW683" s="412"/>
      <c r="OQX683" s="413"/>
      <c r="OQY683" s="413"/>
      <c r="OQZ683" s="413"/>
      <c r="ORA683" s="413"/>
      <c r="ORB683" s="413"/>
      <c r="ORC683" s="413"/>
      <c r="ORD683" s="413"/>
      <c r="ORE683" s="413"/>
      <c r="ORF683" s="413"/>
      <c r="ORG683" s="413"/>
      <c r="ORH683" s="413"/>
      <c r="ORI683" s="413"/>
      <c r="ORJ683" s="413"/>
      <c r="ORK683" s="413"/>
      <c r="ORL683" s="413"/>
      <c r="ORM683" s="413"/>
      <c r="ORN683" s="413"/>
      <c r="ORO683" s="413"/>
      <c r="ORP683" s="413"/>
      <c r="ORQ683" s="413"/>
      <c r="ORR683" s="413"/>
      <c r="ORS683" s="413"/>
      <c r="ORT683" s="413"/>
      <c r="ORU683" s="413"/>
      <c r="ORV683" s="414"/>
      <c r="ORW683" s="414"/>
      <c r="ORX683" s="414"/>
      <c r="ORY683" s="414"/>
      <c r="ORZ683" s="414"/>
      <c r="OSA683" s="413"/>
      <c r="OSB683" s="413"/>
      <c r="OSC683" s="414"/>
      <c r="OSD683" s="414"/>
      <c r="OSE683" s="413"/>
      <c r="OSF683" s="413"/>
      <c r="OSG683" s="414"/>
      <c r="OSH683" s="414"/>
      <c r="OSI683" s="413"/>
      <c r="OSJ683" s="413"/>
      <c r="OSK683" s="413"/>
      <c r="OSL683" s="413"/>
      <c r="OSM683" s="413"/>
      <c r="OSN683" s="413"/>
      <c r="OSO683" s="413"/>
      <c r="OSP683" s="414"/>
      <c r="OSQ683" s="414"/>
      <c r="OSR683" s="413"/>
      <c r="OSS683" s="413"/>
      <c r="OST683" s="414"/>
      <c r="OSU683" s="414"/>
      <c r="OSV683" s="413"/>
      <c r="OSW683" s="413"/>
      <c r="OSX683" s="413"/>
      <c r="OSY683" s="413"/>
      <c r="OSZ683" s="413"/>
      <c r="OTA683" s="407"/>
      <c r="OTB683" s="439"/>
      <c r="OTC683" s="413"/>
      <c r="OTD683" s="413"/>
      <c r="OTE683" s="413"/>
      <c r="OTF683" s="413"/>
      <c r="OTG683" s="413"/>
      <c r="OTH683" s="413"/>
      <c r="OTI683" s="413"/>
      <c r="OTJ683" s="412"/>
      <c r="OTK683" s="412"/>
      <c r="OTL683" s="412"/>
      <c r="OTM683" s="412"/>
      <c r="OTN683" s="412"/>
      <c r="OTO683" s="412"/>
      <c r="OTP683" s="412"/>
      <c r="OTQ683" s="412"/>
      <c r="OTR683" s="412"/>
      <c r="OTS683" s="412"/>
      <c r="OTT683" s="412"/>
      <c r="OTU683" s="412"/>
      <c r="OTV683" s="412"/>
      <c r="OTW683" s="412"/>
      <c r="OTX683" s="412"/>
      <c r="OTY683" s="412"/>
      <c r="OTZ683" s="412"/>
      <c r="OUA683" s="412"/>
      <c r="OUB683" s="412"/>
      <c r="OUC683" s="412"/>
      <c r="OUD683" s="412"/>
      <c r="OUE683" s="412"/>
      <c r="OUF683" s="412"/>
      <c r="OUG683" s="412"/>
      <c r="OUH683" s="412"/>
      <c r="OUI683" s="412"/>
      <c r="OUJ683" s="412"/>
      <c r="OUK683" s="412"/>
      <c r="OUL683" s="412"/>
      <c r="OUM683" s="412"/>
      <c r="OUN683" s="412"/>
      <c r="OUO683" s="412"/>
      <c r="OUP683" s="412"/>
      <c r="OUQ683" s="412"/>
      <c r="OUR683" s="412"/>
      <c r="OUS683" s="412"/>
      <c r="OUT683" s="412"/>
      <c r="OUU683" s="412"/>
      <c r="OUV683" s="412"/>
      <c r="OUW683" s="412"/>
      <c r="OUX683" s="412"/>
      <c r="OUY683" s="412"/>
      <c r="OUZ683" s="412"/>
      <c r="OVA683" s="412"/>
      <c r="OVB683" s="413"/>
      <c r="OVC683" s="413"/>
      <c r="OVD683" s="413"/>
      <c r="OVE683" s="413"/>
      <c r="OVF683" s="413"/>
      <c r="OVG683" s="413"/>
      <c r="OVH683" s="413"/>
      <c r="OVI683" s="413"/>
      <c r="OVJ683" s="413"/>
      <c r="OVK683" s="413"/>
      <c r="OVL683" s="413"/>
      <c r="OVM683" s="413"/>
      <c r="OVN683" s="413"/>
      <c r="OVO683" s="413"/>
      <c r="OVP683" s="413"/>
      <c r="OVQ683" s="413"/>
      <c r="OVR683" s="413"/>
      <c r="OVS683" s="413"/>
      <c r="OVT683" s="413"/>
      <c r="OVU683" s="413"/>
      <c r="OVV683" s="413"/>
      <c r="OVW683" s="413"/>
      <c r="OVX683" s="413"/>
      <c r="OVY683" s="413"/>
      <c r="OVZ683" s="414"/>
      <c r="OWA683" s="414"/>
      <c r="OWB683" s="414"/>
      <c r="OWC683" s="414"/>
      <c r="OWD683" s="414"/>
      <c r="OWE683" s="413"/>
      <c r="OWF683" s="413"/>
      <c r="OWG683" s="414"/>
      <c r="OWH683" s="414"/>
      <c r="OWI683" s="413"/>
      <c r="OWJ683" s="413"/>
      <c r="OWK683" s="414"/>
      <c r="OWL683" s="414"/>
      <c r="OWM683" s="413"/>
      <c r="OWN683" s="413"/>
      <c r="OWO683" s="413"/>
      <c r="OWP683" s="413"/>
      <c r="OWQ683" s="413"/>
      <c r="OWR683" s="413"/>
      <c r="OWS683" s="413"/>
      <c r="OWT683" s="414"/>
      <c r="OWU683" s="414"/>
      <c r="OWV683" s="413"/>
      <c r="OWW683" s="413"/>
      <c r="OWX683" s="414"/>
      <c r="OWY683" s="414"/>
      <c r="OWZ683" s="413"/>
      <c r="OXA683" s="413"/>
      <c r="OXB683" s="413"/>
      <c r="OXC683" s="413"/>
      <c r="OXD683" s="413"/>
      <c r="OXE683" s="407"/>
      <c r="OXF683" s="439"/>
      <c r="OXG683" s="413"/>
      <c r="OXH683" s="413"/>
      <c r="OXI683" s="413"/>
      <c r="OXJ683" s="413"/>
      <c r="OXK683" s="413"/>
      <c r="OXL683" s="413"/>
      <c r="OXM683" s="413"/>
      <c r="OXN683" s="412"/>
      <c r="OXO683" s="412"/>
      <c r="OXP683" s="412"/>
      <c r="OXQ683" s="412"/>
      <c r="OXR683" s="412"/>
      <c r="OXS683" s="412"/>
      <c r="OXT683" s="412"/>
      <c r="OXU683" s="412"/>
      <c r="OXV683" s="412"/>
      <c r="OXW683" s="412"/>
      <c r="OXX683" s="412"/>
      <c r="OXY683" s="412"/>
      <c r="OXZ683" s="412"/>
      <c r="OYA683" s="412"/>
      <c r="OYB683" s="412"/>
      <c r="OYC683" s="412"/>
      <c r="OYD683" s="412"/>
      <c r="OYE683" s="412"/>
      <c r="OYF683" s="412"/>
      <c r="OYG683" s="412"/>
      <c r="OYH683" s="412"/>
      <c r="OYI683" s="412"/>
      <c r="OYJ683" s="412"/>
      <c r="OYK683" s="412"/>
      <c r="OYL683" s="412"/>
      <c r="OYM683" s="412"/>
      <c r="OYN683" s="412"/>
      <c r="OYO683" s="412"/>
      <c r="OYP683" s="412"/>
      <c r="OYQ683" s="412"/>
      <c r="OYR683" s="412"/>
      <c r="OYS683" s="412"/>
      <c r="OYT683" s="412"/>
      <c r="OYU683" s="412"/>
      <c r="OYV683" s="412"/>
      <c r="OYW683" s="412"/>
      <c r="OYX683" s="412"/>
      <c r="OYY683" s="412"/>
      <c r="OYZ683" s="412"/>
      <c r="OZA683" s="412"/>
      <c r="OZB683" s="412"/>
      <c r="OZC683" s="412"/>
      <c r="OZD683" s="412"/>
      <c r="OZE683" s="412"/>
      <c r="OZF683" s="413"/>
      <c r="OZG683" s="413"/>
      <c r="OZH683" s="413"/>
      <c r="OZI683" s="413"/>
      <c r="OZJ683" s="413"/>
      <c r="OZK683" s="413"/>
      <c r="OZL683" s="413"/>
      <c r="OZM683" s="413"/>
      <c r="OZN683" s="413"/>
      <c r="OZO683" s="413"/>
      <c r="OZP683" s="413"/>
      <c r="OZQ683" s="413"/>
      <c r="OZR683" s="413"/>
      <c r="OZS683" s="413"/>
      <c r="OZT683" s="413"/>
      <c r="OZU683" s="413"/>
      <c r="OZV683" s="413"/>
      <c r="OZW683" s="413"/>
      <c r="OZX683" s="413"/>
      <c r="OZY683" s="413"/>
      <c r="OZZ683" s="413"/>
      <c r="PAA683" s="413"/>
      <c r="PAB683" s="413"/>
      <c r="PAC683" s="413"/>
      <c r="PAD683" s="414"/>
      <c r="PAE683" s="414"/>
      <c r="PAF683" s="414"/>
      <c r="PAG683" s="414"/>
      <c r="PAH683" s="414"/>
      <c r="PAI683" s="413"/>
      <c r="PAJ683" s="413"/>
      <c r="PAK683" s="414"/>
      <c r="PAL683" s="414"/>
      <c r="PAM683" s="413"/>
      <c r="PAN683" s="413"/>
      <c r="PAO683" s="414"/>
      <c r="PAP683" s="414"/>
      <c r="PAQ683" s="413"/>
      <c r="PAR683" s="413"/>
      <c r="PAS683" s="413"/>
      <c r="PAT683" s="413"/>
      <c r="PAU683" s="413"/>
      <c r="PAV683" s="413"/>
      <c r="PAW683" s="413"/>
      <c r="PAX683" s="414"/>
      <c r="PAY683" s="414"/>
      <c r="PAZ683" s="413"/>
      <c r="PBA683" s="413"/>
      <c r="PBB683" s="414"/>
      <c r="PBC683" s="414"/>
      <c r="PBD683" s="413"/>
      <c r="PBE683" s="413"/>
      <c r="PBF683" s="413"/>
      <c r="PBG683" s="413"/>
      <c r="PBH683" s="413"/>
      <c r="PBI683" s="407"/>
      <c r="PBJ683" s="439"/>
      <c r="PBK683" s="413"/>
      <c r="PBL683" s="413"/>
      <c r="PBM683" s="413"/>
      <c r="PBN683" s="413"/>
      <c r="PBO683" s="413"/>
      <c r="PBP683" s="413"/>
      <c r="PBQ683" s="413"/>
      <c r="PBR683" s="412"/>
      <c r="PBS683" s="412"/>
      <c r="PBT683" s="412"/>
      <c r="PBU683" s="412"/>
      <c r="PBV683" s="412"/>
      <c r="PBW683" s="412"/>
      <c r="PBX683" s="412"/>
      <c r="PBY683" s="412"/>
      <c r="PBZ683" s="412"/>
      <c r="PCA683" s="412"/>
      <c r="PCB683" s="412"/>
      <c r="PCC683" s="412"/>
      <c r="PCD683" s="412"/>
      <c r="PCE683" s="412"/>
      <c r="PCF683" s="412"/>
      <c r="PCG683" s="412"/>
      <c r="PCH683" s="412"/>
      <c r="PCI683" s="412"/>
      <c r="PCJ683" s="412"/>
      <c r="PCK683" s="412"/>
      <c r="PCL683" s="412"/>
      <c r="PCM683" s="412"/>
      <c r="PCN683" s="412"/>
      <c r="PCO683" s="412"/>
      <c r="PCP683" s="412"/>
      <c r="PCQ683" s="412"/>
      <c r="PCR683" s="412"/>
      <c r="PCS683" s="412"/>
      <c r="PCT683" s="412"/>
      <c r="PCU683" s="412"/>
      <c r="PCV683" s="412"/>
      <c r="PCW683" s="412"/>
      <c r="PCX683" s="412"/>
      <c r="PCY683" s="412"/>
      <c r="PCZ683" s="412"/>
      <c r="PDA683" s="412"/>
      <c r="PDB683" s="412"/>
      <c r="PDC683" s="412"/>
      <c r="PDD683" s="412"/>
      <c r="PDE683" s="412"/>
      <c r="PDF683" s="412"/>
      <c r="PDG683" s="412"/>
      <c r="PDH683" s="412"/>
      <c r="PDI683" s="412"/>
      <c r="PDJ683" s="413"/>
      <c r="PDK683" s="413"/>
      <c r="PDL683" s="413"/>
      <c r="PDM683" s="413"/>
      <c r="PDN683" s="413"/>
      <c r="PDO683" s="413"/>
      <c r="PDP683" s="413"/>
      <c r="PDQ683" s="413"/>
      <c r="PDR683" s="413"/>
      <c r="PDS683" s="413"/>
      <c r="PDT683" s="413"/>
      <c r="PDU683" s="413"/>
      <c r="PDV683" s="413"/>
      <c r="PDW683" s="413"/>
      <c r="PDX683" s="413"/>
      <c r="PDY683" s="413"/>
      <c r="PDZ683" s="413"/>
      <c r="PEA683" s="413"/>
      <c r="PEB683" s="413"/>
      <c r="PEC683" s="413"/>
      <c r="PED683" s="413"/>
      <c r="PEE683" s="413"/>
      <c r="PEF683" s="413"/>
      <c r="PEG683" s="413"/>
      <c r="PEH683" s="414"/>
      <c r="PEI683" s="414"/>
      <c r="PEJ683" s="414"/>
      <c r="PEK683" s="414"/>
      <c r="PEL683" s="414"/>
      <c r="PEM683" s="413"/>
      <c r="PEN683" s="413"/>
      <c r="PEO683" s="414"/>
      <c r="PEP683" s="414"/>
      <c r="PEQ683" s="413"/>
      <c r="PER683" s="413"/>
      <c r="PES683" s="414"/>
      <c r="PET683" s="414"/>
      <c r="PEU683" s="413"/>
      <c r="PEV683" s="413"/>
      <c r="PEW683" s="413"/>
      <c r="PEX683" s="413"/>
      <c r="PEY683" s="413"/>
      <c r="PEZ683" s="413"/>
      <c r="PFA683" s="413"/>
      <c r="PFB683" s="414"/>
      <c r="PFC683" s="414"/>
      <c r="PFD683" s="413"/>
      <c r="PFE683" s="413"/>
      <c r="PFF683" s="414"/>
      <c r="PFG683" s="414"/>
      <c r="PFH683" s="413"/>
      <c r="PFI683" s="413"/>
      <c r="PFJ683" s="413"/>
      <c r="PFK683" s="413"/>
      <c r="PFL683" s="413"/>
      <c r="PFM683" s="407"/>
      <c r="PFN683" s="439"/>
      <c r="PFO683" s="413"/>
      <c r="PFP683" s="413"/>
      <c r="PFQ683" s="413"/>
      <c r="PFR683" s="413"/>
      <c r="PFS683" s="413"/>
      <c r="PFT683" s="413"/>
      <c r="PFU683" s="413"/>
      <c r="PFV683" s="412"/>
      <c r="PFW683" s="412"/>
      <c r="PFX683" s="412"/>
      <c r="PFY683" s="412"/>
      <c r="PFZ683" s="412"/>
      <c r="PGA683" s="412"/>
      <c r="PGB683" s="412"/>
      <c r="PGC683" s="412"/>
      <c r="PGD683" s="412"/>
      <c r="PGE683" s="412"/>
      <c r="PGF683" s="412"/>
      <c r="PGG683" s="412"/>
      <c r="PGH683" s="412"/>
      <c r="PGI683" s="412"/>
      <c r="PGJ683" s="412"/>
      <c r="PGK683" s="412"/>
      <c r="PGL683" s="412"/>
      <c r="PGM683" s="412"/>
      <c r="PGN683" s="412"/>
      <c r="PGO683" s="412"/>
      <c r="PGP683" s="412"/>
      <c r="PGQ683" s="412"/>
      <c r="PGR683" s="412"/>
      <c r="PGS683" s="412"/>
      <c r="PGT683" s="412"/>
      <c r="PGU683" s="412"/>
      <c r="PGV683" s="412"/>
      <c r="PGW683" s="412"/>
      <c r="PGX683" s="412"/>
      <c r="PGY683" s="412"/>
      <c r="PGZ683" s="412"/>
      <c r="PHA683" s="412"/>
      <c r="PHB683" s="412"/>
      <c r="PHC683" s="412"/>
      <c r="PHD683" s="412"/>
      <c r="PHE683" s="412"/>
      <c r="PHF683" s="412"/>
      <c r="PHG683" s="412"/>
      <c r="PHH683" s="412"/>
      <c r="PHI683" s="412"/>
      <c r="PHJ683" s="412"/>
      <c r="PHK683" s="412"/>
      <c r="PHL683" s="412"/>
      <c r="PHM683" s="412"/>
      <c r="PHN683" s="413"/>
      <c r="PHO683" s="413"/>
      <c r="PHP683" s="413"/>
      <c r="PHQ683" s="413"/>
      <c r="PHR683" s="413"/>
      <c r="PHS683" s="413"/>
      <c r="PHT683" s="413"/>
      <c r="PHU683" s="413"/>
      <c r="PHV683" s="413"/>
      <c r="PHW683" s="413"/>
      <c r="PHX683" s="413"/>
      <c r="PHY683" s="413"/>
      <c r="PHZ683" s="413"/>
      <c r="PIA683" s="413"/>
      <c r="PIB683" s="413"/>
      <c r="PIC683" s="413"/>
      <c r="PID683" s="413"/>
      <c r="PIE683" s="413"/>
      <c r="PIF683" s="413"/>
      <c r="PIG683" s="413"/>
      <c r="PIH683" s="413"/>
      <c r="PII683" s="413"/>
      <c r="PIJ683" s="413"/>
      <c r="PIK683" s="413"/>
      <c r="PIL683" s="414"/>
      <c r="PIM683" s="414"/>
      <c r="PIN683" s="414"/>
      <c r="PIO683" s="414"/>
      <c r="PIP683" s="414"/>
      <c r="PIQ683" s="413"/>
      <c r="PIR683" s="413"/>
      <c r="PIS683" s="414"/>
      <c r="PIT683" s="414"/>
      <c r="PIU683" s="413"/>
      <c r="PIV683" s="413"/>
      <c r="PIW683" s="414"/>
      <c r="PIX683" s="414"/>
      <c r="PIY683" s="413"/>
      <c r="PIZ683" s="413"/>
      <c r="PJA683" s="413"/>
      <c r="PJB683" s="413"/>
      <c r="PJC683" s="413"/>
      <c r="PJD683" s="413"/>
      <c r="PJE683" s="413"/>
      <c r="PJF683" s="414"/>
      <c r="PJG683" s="414"/>
      <c r="PJH683" s="413"/>
      <c r="PJI683" s="413"/>
      <c r="PJJ683" s="414"/>
      <c r="PJK683" s="414"/>
      <c r="PJL683" s="413"/>
      <c r="PJM683" s="413"/>
      <c r="PJN683" s="413"/>
      <c r="PJO683" s="413"/>
      <c r="PJP683" s="413"/>
      <c r="PJQ683" s="407"/>
      <c r="PJR683" s="439"/>
      <c r="PJS683" s="413"/>
      <c r="PJT683" s="413"/>
      <c r="PJU683" s="413"/>
      <c r="PJV683" s="413"/>
      <c r="PJW683" s="413"/>
      <c r="PJX683" s="413"/>
      <c r="PJY683" s="413"/>
      <c r="PJZ683" s="412"/>
      <c r="PKA683" s="412"/>
      <c r="PKB683" s="412"/>
      <c r="PKC683" s="412"/>
      <c r="PKD683" s="412"/>
      <c r="PKE683" s="412"/>
      <c r="PKF683" s="412"/>
      <c r="PKG683" s="412"/>
      <c r="PKH683" s="412"/>
      <c r="PKI683" s="412"/>
      <c r="PKJ683" s="412"/>
      <c r="PKK683" s="412"/>
      <c r="PKL683" s="412"/>
      <c r="PKM683" s="412"/>
      <c r="PKN683" s="412"/>
      <c r="PKO683" s="412"/>
      <c r="PKP683" s="412"/>
      <c r="PKQ683" s="412"/>
      <c r="PKR683" s="412"/>
      <c r="PKS683" s="412"/>
      <c r="PKT683" s="412"/>
      <c r="PKU683" s="412"/>
      <c r="PKV683" s="412"/>
      <c r="PKW683" s="412"/>
      <c r="PKX683" s="412"/>
      <c r="PKY683" s="412"/>
      <c r="PKZ683" s="412"/>
      <c r="PLA683" s="412"/>
      <c r="PLB683" s="412"/>
      <c r="PLC683" s="412"/>
      <c r="PLD683" s="412"/>
      <c r="PLE683" s="412"/>
      <c r="PLF683" s="412"/>
      <c r="PLG683" s="412"/>
      <c r="PLH683" s="412"/>
      <c r="PLI683" s="412"/>
      <c r="PLJ683" s="412"/>
      <c r="PLK683" s="412"/>
      <c r="PLL683" s="412"/>
      <c r="PLM683" s="412"/>
      <c r="PLN683" s="412"/>
      <c r="PLO683" s="412"/>
      <c r="PLP683" s="412"/>
      <c r="PLQ683" s="412"/>
      <c r="PLR683" s="413"/>
      <c r="PLS683" s="413"/>
      <c r="PLT683" s="413"/>
      <c r="PLU683" s="413"/>
      <c r="PLV683" s="413"/>
      <c r="PLW683" s="413"/>
      <c r="PLX683" s="413"/>
      <c r="PLY683" s="413"/>
      <c r="PLZ683" s="413"/>
      <c r="PMA683" s="413"/>
      <c r="PMB683" s="413"/>
      <c r="PMC683" s="413"/>
      <c r="PMD683" s="413"/>
      <c r="PME683" s="413"/>
      <c r="PMF683" s="413"/>
      <c r="PMG683" s="413"/>
      <c r="PMH683" s="413"/>
      <c r="PMI683" s="413"/>
      <c r="PMJ683" s="413"/>
      <c r="PMK683" s="413"/>
      <c r="PML683" s="413"/>
      <c r="PMM683" s="413"/>
      <c r="PMN683" s="413"/>
      <c r="PMO683" s="413"/>
      <c r="PMP683" s="414"/>
      <c r="PMQ683" s="414"/>
      <c r="PMR683" s="414"/>
      <c r="PMS683" s="414"/>
      <c r="PMT683" s="414"/>
      <c r="PMU683" s="413"/>
      <c r="PMV683" s="413"/>
      <c r="PMW683" s="414"/>
      <c r="PMX683" s="414"/>
      <c r="PMY683" s="413"/>
      <c r="PMZ683" s="413"/>
      <c r="PNA683" s="414"/>
      <c r="PNB683" s="414"/>
      <c r="PNC683" s="413"/>
      <c r="PND683" s="413"/>
      <c r="PNE683" s="413"/>
      <c r="PNF683" s="413"/>
      <c r="PNG683" s="413"/>
      <c r="PNH683" s="413"/>
      <c r="PNI683" s="413"/>
      <c r="PNJ683" s="414"/>
      <c r="PNK683" s="414"/>
      <c r="PNL683" s="413"/>
      <c r="PNM683" s="413"/>
      <c r="PNN683" s="414"/>
      <c r="PNO683" s="414"/>
      <c r="PNP683" s="413"/>
      <c r="PNQ683" s="413"/>
      <c r="PNR683" s="413"/>
      <c r="PNS683" s="413"/>
      <c r="PNT683" s="413"/>
      <c r="PNU683" s="407"/>
      <c r="PNV683" s="439"/>
      <c r="PNW683" s="413"/>
      <c r="PNX683" s="413"/>
      <c r="PNY683" s="413"/>
      <c r="PNZ683" s="413"/>
      <c r="POA683" s="413"/>
      <c r="POB683" s="413"/>
      <c r="POC683" s="413"/>
      <c r="POD683" s="412"/>
      <c r="POE683" s="412"/>
      <c r="POF683" s="412"/>
      <c r="POG683" s="412"/>
      <c r="POH683" s="412"/>
      <c r="POI683" s="412"/>
      <c r="POJ683" s="412"/>
      <c r="POK683" s="412"/>
      <c r="POL683" s="412"/>
      <c r="POM683" s="412"/>
      <c r="PON683" s="412"/>
      <c r="POO683" s="412"/>
      <c r="POP683" s="412"/>
      <c r="POQ683" s="412"/>
      <c r="POR683" s="412"/>
      <c r="POS683" s="412"/>
      <c r="POT683" s="412"/>
      <c r="POU683" s="412"/>
      <c r="POV683" s="412"/>
      <c r="POW683" s="412"/>
      <c r="POX683" s="412"/>
      <c r="POY683" s="412"/>
      <c r="POZ683" s="412"/>
      <c r="PPA683" s="412"/>
      <c r="PPB683" s="412"/>
      <c r="PPC683" s="412"/>
      <c r="PPD683" s="412"/>
      <c r="PPE683" s="412"/>
      <c r="PPF683" s="412"/>
      <c r="PPG683" s="412"/>
      <c r="PPH683" s="412"/>
      <c r="PPI683" s="412"/>
      <c r="PPJ683" s="412"/>
      <c r="PPK683" s="412"/>
      <c r="PPL683" s="412"/>
      <c r="PPM683" s="412"/>
      <c r="PPN683" s="412"/>
      <c r="PPO683" s="412"/>
      <c r="PPP683" s="412"/>
      <c r="PPQ683" s="412"/>
      <c r="PPR683" s="412"/>
      <c r="PPS683" s="412"/>
      <c r="PPT683" s="412"/>
      <c r="PPU683" s="412"/>
      <c r="PPV683" s="413"/>
      <c r="PPW683" s="413"/>
      <c r="PPX683" s="413"/>
      <c r="PPY683" s="413"/>
      <c r="PPZ683" s="413"/>
      <c r="PQA683" s="413"/>
      <c r="PQB683" s="413"/>
      <c r="PQC683" s="413"/>
      <c r="PQD683" s="413"/>
      <c r="PQE683" s="413"/>
      <c r="PQF683" s="413"/>
      <c r="PQG683" s="413"/>
      <c r="PQH683" s="413"/>
      <c r="PQI683" s="413"/>
      <c r="PQJ683" s="413"/>
      <c r="PQK683" s="413"/>
      <c r="PQL683" s="413"/>
      <c r="PQM683" s="413"/>
      <c r="PQN683" s="413"/>
      <c r="PQO683" s="413"/>
      <c r="PQP683" s="413"/>
      <c r="PQQ683" s="413"/>
      <c r="PQR683" s="413"/>
      <c r="PQS683" s="413"/>
      <c r="PQT683" s="414"/>
      <c r="PQU683" s="414"/>
      <c r="PQV683" s="414"/>
      <c r="PQW683" s="414"/>
      <c r="PQX683" s="414"/>
      <c r="PQY683" s="413"/>
      <c r="PQZ683" s="413"/>
      <c r="PRA683" s="414"/>
      <c r="PRB683" s="414"/>
      <c r="PRC683" s="413"/>
      <c r="PRD683" s="413"/>
      <c r="PRE683" s="414"/>
      <c r="PRF683" s="414"/>
      <c r="PRG683" s="413"/>
      <c r="PRH683" s="413"/>
      <c r="PRI683" s="413"/>
      <c r="PRJ683" s="413"/>
      <c r="PRK683" s="413"/>
      <c r="PRL683" s="413"/>
      <c r="PRM683" s="413"/>
      <c r="PRN683" s="414"/>
      <c r="PRO683" s="414"/>
      <c r="PRP683" s="413"/>
      <c r="PRQ683" s="413"/>
      <c r="PRR683" s="414"/>
      <c r="PRS683" s="414"/>
      <c r="PRT683" s="413"/>
      <c r="PRU683" s="413"/>
      <c r="PRV683" s="413"/>
      <c r="PRW683" s="413"/>
      <c r="PRX683" s="413"/>
      <c r="PRY683" s="407"/>
      <c r="PRZ683" s="439"/>
      <c r="PSA683" s="413"/>
      <c r="PSB683" s="413"/>
      <c r="PSC683" s="413"/>
      <c r="PSD683" s="413"/>
      <c r="PSE683" s="413"/>
      <c r="PSF683" s="413"/>
      <c r="PSG683" s="413"/>
      <c r="PSH683" s="412"/>
      <c r="PSI683" s="412"/>
      <c r="PSJ683" s="412"/>
      <c r="PSK683" s="412"/>
      <c r="PSL683" s="412"/>
      <c r="PSM683" s="412"/>
      <c r="PSN683" s="412"/>
      <c r="PSO683" s="412"/>
      <c r="PSP683" s="412"/>
      <c r="PSQ683" s="412"/>
      <c r="PSR683" s="412"/>
      <c r="PSS683" s="412"/>
      <c r="PST683" s="412"/>
      <c r="PSU683" s="412"/>
      <c r="PSV683" s="412"/>
      <c r="PSW683" s="412"/>
      <c r="PSX683" s="412"/>
      <c r="PSY683" s="412"/>
      <c r="PSZ683" s="412"/>
      <c r="PTA683" s="412"/>
      <c r="PTB683" s="412"/>
      <c r="PTC683" s="412"/>
      <c r="PTD683" s="412"/>
      <c r="PTE683" s="412"/>
      <c r="PTF683" s="412"/>
      <c r="PTG683" s="412"/>
      <c r="PTH683" s="412"/>
      <c r="PTI683" s="412"/>
      <c r="PTJ683" s="412"/>
      <c r="PTK683" s="412"/>
      <c r="PTL683" s="412"/>
      <c r="PTM683" s="412"/>
      <c r="PTN683" s="412"/>
      <c r="PTO683" s="412"/>
      <c r="PTP683" s="412"/>
      <c r="PTQ683" s="412"/>
      <c r="PTR683" s="412"/>
      <c r="PTS683" s="412"/>
      <c r="PTT683" s="412"/>
      <c r="PTU683" s="412"/>
      <c r="PTV683" s="412"/>
      <c r="PTW683" s="412"/>
      <c r="PTX683" s="412"/>
      <c r="PTY683" s="412"/>
      <c r="PTZ683" s="413"/>
      <c r="PUA683" s="413"/>
      <c r="PUB683" s="413"/>
      <c r="PUC683" s="413"/>
      <c r="PUD683" s="413"/>
      <c r="PUE683" s="413"/>
      <c r="PUF683" s="413"/>
      <c r="PUG683" s="413"/>
      <c r="PUH683" s="413"/>
      <c r="PUI683" s="413"/>
      <c r="PUJ683" s="413"/>
      <c r="PUK683" s="413"/>
      <c r="PUL683" s="413"/>
      <c r="PUM683" s="413"/>
      <c r="PUN683" s="413"/>
      <c r="PUO683" s="413"/>
      <c r="PUP683" s="413"/>
      <c r="PUQ683" s="413"/>
      <c r="PUR683" s="413"/>
      <c r="PUS683" s="413"/>
      <c r="PUT683" s="413"/>
      <c r="PUU683" s="413"/>
      <c r="PUV683" s="413"/>
      <c r="PUW683" s="413"/>
      <c r="PUX683" s="414"/>
      <c r="PUY683" s="414"/>
      <c r="PUZ683" s="414"/>
      <c r="PVA683" s="414"/>
      <c r="PVB683" s="414"/>
      <c r="PVC683" s="413"/>
      <c r="PVD683" s="413"/>
      <c r="PVE683" s="414"/>
      <c r="PVF683" s="414"/>
      <c r="PVG683" s="413"/>
      <c r="PVH683" s="413"/>
      <c r="PVI683" s="414"/>
      <c r="PVJ683" s="414"/>
      <c r="PVK683" s="413"/>
      <c r="PVL683" s="413"/>
      <c r="PVM683" s="413"/>
      <c r="PVN683" s="413"/>
      <c r="PVO683" s="413"/>
      <c r="PVP683" s="413"/>
      <c r="PVQ683" s="413"/>
      <c r="PVR683" s="414"/>
      <c r="PVS683" s="414"/>
      <c r="PVT683" s="413"/>
      <c r="PVU683" s="413"/>
      <c r="PVV683" s="414"/>
      <c r="PVW683" s="414"/>
      <c r="PVX683" s="413"/>
      <c r="PVY683" s="413"/>
      <c r="PVZ683" s="413"/>
      <c r="PWA683" s="413"/>
      <c r="PWB683" s="413"/>
      <c r="PWC683" s="407"/>
      <c r="PWD683" s="439"/>
      <c r="PWE683" s="413"/>
      <c r="PWF683" s="413"/>
      <c r="PWG683" s="413"/>
      <c r="PWH683" s="413"/>
      <c r="PWI683" s="413"/>
      <c r="PWJ683" s="413"/>
      <c r="PWK683" s="413"/>
      <c r="PWL683" s="412"/>
      <c r="PWM683" s="412"/>
      <c r="PWN683" s="412"/>
      <c r="PWO683" s="412"/>
      <c r="PWP683" s="412"/>
      <c r="PWQ683" s="412"/>
      <c r="PWR683" s="412"/>
      <c r="PWS683" s="412"/>
      <c r="PWT683" s="412"/>
      <c r="PWU683" s="412"/>
      <c r="PWV683" s="412"/>
      <c r="PWW683" s="412"/>
      <c r="PWX683" s="412"/>
      <c r="PWY683" s="412"/>
      <c r="PWZ683" s="412"/>
      <c r="PXA683" s="412"/>
      <c r="PXB683" s="412"/>
      <c r="PXC683" s="412"/>
      <c r="PXD683" s="412"/>
      <c r="PXE683" s="412"/>
      <c r="PXF683" s="412"/>
      <c r="PXG683" s="412"/>
      <c r="PXH683" s="412"/>
      <c r="PXI683" s="412"/>
      <c r="PXJ683" s="412"/>
      <c r="PXK683" s="412"/>
      <c r="PXL683" s="412"/>
      <c r="PXM683" s="412"/>
      <c r="PXN683" s="412"/>
      <c r="PXO683" s="412"/>
      <c r="PXP683" s="412"/>
      <c r="PXQ683" s="412"/>
      <c r="PXR683" s="412"/>
      <c r="PXS683" s="412"/>
      <c r="PXT683" s="412"/>
      <c r="PXU683" s="412"/>
      <c r="PXV683" s="412"/>
      <c r="PXW683" s="412"/>
      <c r="PXX683" s="412"/>
      <c r="PXY683" s="412"/>
      <c r="PXZ683" s="412"/>
      <c r="PYA683" s="412"/>
      <c r="PYB683" s="412"/>
      <c r="PYC683" s="412"/>
      <c r="PYD683" s="413"/>
      <c r="PYE683" s="413"/>
      <c r="PYF683" s="413"/>
      <c r="PYG683" s="413"/>
      <c r="PYH683" s="413"/>
      <c r="PYI683" s="413"/>
      <c r="PYJ683" s="413"/>
      <c r="PYK683" s="413"/>
      <c r="PYL683" s="413"/>
      <c r="PYM683" s="413"/>
      <c r="PYN683" s="413"/>
      <c r="PYO683" s="413"/>
      <c r="PYP683" s="413"/>
      <c r="PYQ683" s="413"/>
      <c r="PYR683" s="413"/>
      <c r="PYS683" s="413"/>
      <c r="PYT683" s="413"/>
      <c r="PYU683" s="413"/>
      <c r="PYV683" s="413"/>
      <c r="PYW683" s="413"/>
      <c r="PYX683" s="413"/>
      <c r="PYY683" s="413"/>
      <c r="PYZ683" s="413"/>
      <c r="PZA683" s="413"/>
      <c r="PZB683" s="414"/>
      <c r="PZC683" s="414"/>
      <c r="PZD683" s="414"/>
      <c r="PZE683" s="414"/>
      <c r="PZF683" s="414"/>
      <c r="PZG683" s="413"/>
      <c r="PZH683" s="413"/>
      <c r="PZI683" s="414"/>
      <c r="PZJ683" s="414"/>
      <c r="PZK683" s="413"/>
      <c r="PZL683" s="413"/>
      <c r="PZM683" s="414"/>
      <c r="PZN683" s="414"/>
      <c r="PZO683" s="413"/>
      <c r="PZP683" s="413"/>
      <c r="PZQ683" s="413"/>
      <c r="PZR683" s="413"/>
      <c r="PZS683" s="413"/>
      <c r="PZT683" s="413"/>
      <c r="PZU683" s="413"/>
      <c r="PZV683" s="414"/>
      <c r="PZW683" s="414"/>
      <c r="PZX683" s="413"/>
      <c r="PZY683" s="413"/>
      <c r="PZZ683" s="414"/>
      <c r="QAA683" s="414"/>
      <c r="QAB683" s="413"/>
      <c r="QAC683" s="413"/>
      <c r="QAD683" s="413"/>
      <c r="QAE683" s="413"/>
      <c r="QAF683" s="413"/>
      <c r="QAG683" s="407"/>
      <c r="QAH683" s="439"/>
      <c r="QAI683" s="413"/>
      <c r="QAJ683" s="413"/>
      <c r="QAK683" s="413"/>
      <c r="QAL683" s="413"/>
      <c r="QAM683" s="413"/>
      <c r="QAN683" s="413"/>
      <c r="QAO683" s="413"/>
      <c r="QAP683" s="412"/>
      <c r="QAQ683" s="412"/>
      <c r="QAR683" s="412"/>
      <c r="QAS683" s="412"/>
      <c r="QAT683" s="412"/>
      <c r="QAU683" s="412"/>
      <c r="QAV683" s="412"/>
      <c r="QAW683" s="412"/>
      <c r="QAX683" s="412"/>
      <c r="QAY683" s="412"/>
      <c r="QAZ683" s="412"/>
      <c r="QBA683" s="412"/>
      <c r="QBB683" s="412"/>
      <c r="QBC683" s="412"/>
      <c r="QBD683" s="412"/>
      <c r="QBE683" s="412"/>
      <c r="QBF683" s="412"/>
      <c r="QBG683" s="412"/>
      <c r="QBH683" s="412"/>
      <c r="QBI683" s="412"/>
      <c r="QBJ683" s="412"/>
      <c r="QBK683" s="412"/>
      <c r="QBL683" s="412"/>
      <c r="QBM683" s="412"/>
      <c r="QBN683" s="412"/>
      <c r="QBO683" s="412"/>
      <c r="QBP683" s="412"/>
      <c r="QBQ683" s="412"/>
      <c r="QBR683" s="412"/>
      <c r="QBS683" s="412"/>
      <c r="QBT683" s="412"/>
      <c r="QBU683" s="412"/>
      <c r="QBV683" s="412"/>
      <c r="QBW683" s="412"/>
      <c r="QBX683" s="412"/>
      <c r="QBY683" s="412"/>
      <c r="QBZ683" s="412"/>
      <c r="QCA683" s="412"/>
      <c r="QCB683" s="412"/>
      <c r="QCC683" s="412"/>
      <c r="QCD683" s="412"/>
      <c r="QCE683" s="412"/>
      <c r="QCF683" s="412"/>
      <c r="QCG683" s="412"/>
      <c r="QCH683" s="413"/>
      <c r="QCI683" s="413"/>
      <c r="QCJ683" s="413"/>
      <c r="QCK683" s="413"/>
      <c r="QCL683" s="413"/>
      <c r="QCM683" s="413"/>
      <c r="QCN683" s="413"/>
      <c r="QCO683" s="413"/>
      <c r="QCP683" s="413"/>
      <c r="QCQ683" s="413"/>
      <c r="QCR683" s="413"/>
      <c r="QCS683" s="413"/>
      <c r="QCT683" s="413"/>
      <c r="QCU683" s="413"/>
      <c r="QCV683" s="413"/>
      <c r="QCW683" s="413"/>
      <c r="QCX683" s="413"/>
      <c r="QCY683" s="413"/>
      <c r="QCZ683" s="413"/>
      <c r="QDA683" s="413"/>
      <c r="QDB683" s="413"/>
      <c r="QDC683" s="413"/>
      <c r="QDD683" s="413"/>
      <c r="QDE683" s="413"/>
      <c r="QDF683" s="414"/>
      <c r="QDG683" s="414"/>
      <c r="QDH683" s="414"/>
      <c r="QDI683" s="414"/>
      <c r="QDJ683" s="414"/>
      <c r="QDK683" s="413"/>
      <c r="QDL683" s="413"/>
      <c r="QDM683" s="414"/>
      <c r="QDN683" s="414"/>
      <c r="QDO683" s="413"/>
      <c r="QDP683" s="413"/>
      <c r="QDQ683" s="414"/>
      <c r="QDR683" s="414"/>
      <c r="QDS683" s="413"/>
      <c r="QDT683" s="413"/>
      <c r="QDU683" s="413"/>
      <c r="QDV683" s="413"/>
      <c r="QDW683" s="413"/>
      <c r="QDX683" s="413"/>
      <c r="QDY683" s="413"/>
      <c r="QDZ683" s="414"/>
      <c r="QEA683" s="414"/>
      <c r="QEB683" s="413"/>
      <c r="QEC683" s="413"/>
      <c r="QED683" s="414"/>
      <c r="QEE683" s="414"/>
      <c r="QEF683" s="413"/>
      <c r="QEG683" s="413"/>
      <c r="QEH683" s="413"/>
      <c r="QEI683" s="413"/>
      <c r="QEJ683" s="413"/>
      <c r="QEK683" s="407"/>
      <c r="QEL683" s="439"/>
      <c r="QEM683" s="413"/>
      <c r="QEN683" s="413"/>
      <c r="QEO683" s="413"/>
      <c r="QEP683" s="413"/>
      <c r="QEQ683" s="413"/>
      <c r="QER683" s="413"/>
      <c r="QES683" s="413"/>
      <c r="QET683" s="412"/>
      <c r="QEU683" s="412"/>
      <c r="QEV683" s="412"/>
      <c r="QEW683" s="412"/>
      <c r="QEX683" s="412"/>
      <c r="QEY683" s="412"/>
      <c r="QEZ683" s="412"/>
      <c r="QFA683" s="412"/>
      <c r="QFB683" s="412"/>
      <c r="QFC683" s="412"/>
      <c r="QFD683" s="412"/>
      <c r="QFE683" s="412"/>
      <c r="QFF683" s="412"/>
      <c r="QFG683" s="412"/>
      <c r="QFH683" s="412"/>
      <c r="QFI683" s="412"/>
      <c r="QFJ683" s="412"/>
      <c r="QFK683" s="412"/>
      <c r="QFL683" s="412"/>
      <c r="QFM683" s="412"/>
      <c r="QFN683" s="412"/>
      <c r="QFO683" s="412"/>
      <c r="QFP683" s="412"/>
      <c r="QFQ683" s="412"/>
      <c r="QFR683" s="412"/>
      <c r="QFS683" s="412"/>
      <c r="QFT683" s="412"/>
      <c r="QFU683" s="412"/>
      <c r="QFV683" s="412"/>
      <c r="QFW683" s="412"/>
      <c r="QFX683" s="412"/>
      <c r="QFY683" s="412"/>
      <c r="QFZ683" s="412"/>
      <c r="QGA683" s="412"/>
      <c r="QGB683" s="412"/>
      <c r="QGC683" s="412"/>
      <c r="QGD683" s="412"/>
      <c r="QGE683" s="412"/>
      <c r="QGF683" s="412"/>
      <c r="QGG683" s="412"/>
      <c r="QGH683" s="412"/>
      <c r="QGI683" s="412"/>
      <c r="QGJ683" s="412"/>
      <c r="QGK683" s="412"/>
      <c r="QGL683" s="413"/>
      <c r="QGM683" s="413"/>
      <c r="QGN683" s="413"/>
      <c r="QGO683" s="413"/>
      <c r="QGP683" s="413"/>
      <c r="QGQ683" s="413"/>
      <c r="QGR683" s="413"/>
      <c r="QGS683" s="413"/>
      <c r="QGT683" s="413"/>
      <c r="QGU683" s="413"/>
      <c r="QGV683" s="413"/>
      <c r="QGW683" s="413"/>
      <c r="QGX683" s="413"/>
      <c r="QGY683" s="413"/>
      <c r="QGZ683" s="413"/>
      <c r="QHA683" s="413"/>
      <c r="QHB683" s="413"/>
      <c r="QHC683" s="413"/>
      <c r="QHD683" s="413"/>
      <c r="QHE683" s="413"/>
      <c r="QHF683" s="413"/>
      <c r="QHG683" s="413"/>
      <c r="QHH683" s="413"/>
      <c r="QHI683" s="413"/>
      <c r="QHJ683" s="414"/>
      <c r="QHK683" s="414"/>
      <c r="QHL683" s="414"/>
      <c r="QHM683" s="414"/>
      <c r="QHN683" s="414"/>
      <c r="QHO683" s="413"/>
      <c r="QHP683" s="413"/>
      <c r="QHQ683" s="414"/>
      <c r="QHR683" s="414"/>
      <c r="QHS683" s="413"/>
      <c r="QHT683" s="413"/>
      <c r="QHU683" s="414"/>
      <c r="QHV683" s="414"/>
      <c r="QHW683" s="413"/>
      <c r="QHX683" s="413"/>
      <c r="QHY683" s="413"/>
      <c r="QHZ683" s="413"/>
      <c r="QIA683" s="413"/>
      <c r="QIB683" s="413"/>
      <c r="QIC683" s="413"/>
      <c r="QID683" s="414"/>
      <c r="QIE683" s="414"/>
      <c r="QIF683" s="413"/>
      <c r="QIG683" s="413"/>
      <c r="QIH683" s="414"/>
      <c r="QII683" s="414"/>
      <c r="QIJ683" s="413"/>
      <c r="QIK683" s="413"/>
      <c r="QIL683" s="413"/>
      <c r="QIM683" s="413"/>
      <c r="QIN683" s="413"/>
      <c r="QIO683" s="407"/>
      <c r="QIP683" s="439"/>
      <c r="QIQ683" s="413"/>
      <c r="QIR683" s="413"/>
      <c r="QIS683" s="413"/>
      <c r="QIT683" s="413"/>
      <c r="QIU683" s="413"/>
      <c r="QIV683" s="413"/>
      <c r="QIW683" s="413"/>
      <c r="QIX683" s="412"/>
      <c r="QIY683" s="412"/>
      <c r="QIZ683" s="412"/>
      <c r="QJA683" s="412"/>
      <c r="QJB683" s="412"/>
      <c r="QJC683" s="412"/>
      <c r="QJD683" s="412"/>
      <c r="QJE683" s="412"/>
      <c r="QJF683" s="412"/>
      <c r="QJG683" s="412"/>
      <c r="QJH683" s="412"/>
      <c r="QJI683" s="412"/>
      <c r="QJJ683" s="412"/>
      <c r="QJK683" s="412"/>
      <c r="QJL683" s="412"/>
      <c r="QJM683" s="412"/>
      <c r="QJN683" s="412"/>
      <c r="QJO683" s="412"/>
      <c r="QJP683" s="412"/>
      <c r="QJQ683" s="412"/>
      <c r="QJR683" s="412"/>
      <c r="QJS683" s="412"/>
      <c r="QJT683" s="412"/>
      <c r="QJU683" s="412"/>
      <c r="QJV683" s="412"/>
      <c r="QJW683" s="412"/>
      <c r="QJX683" s="412"/>
      <c r="QJY683" s="412"/>
      <c r="QJZ683" s="412"/>
      <c r="QKA683" s="412"/>
      <c r="QKB683" s="412"/>
      <c r="QKC683" s="412"/>
      <c r="QKD683" s="412"/>
      <c r="QKE683" s="412"/>
      <c r="QKF683" s="412"/>
      <c r="QKG683" s="412"/>
      <c r="QKH683" s="412"/>
      <c r="QKI683" s="412"/>
      <c r="QKJ683" s="412"/>
      <c r="QKK683" s="412"/>
      <c r="QKL683" s="412"/>
      <c r="QKM683" s="412"/>
      <c r="QKN683" s="412"/>
      <c r="QKO683" s="412"/>
      <c r="QKP683" s="413"/>
      <c r="QKQ683" s="413"/>
      <c r="QKR683" s="413"/>
      <c r="QKS683" s="413"/>
      <c r="QKT683" s="413"/>
      <c r="QKU683" s="413"/>
      <c r="QKV683" s="413"/>
      <c r="QKW683" s="413"/>
      <c r="QKX683" s="413"/>
      <c r="QKY683" s="413"/>
      <c r="QKZ683" s="413"/>
      <c r="QLA683" s="413"/>
      <c r="QLB683" s="413"/>
      <c r="QLC683" s="413"/>
      <c r="QLD683" s="413"/>
      <c r="QLE683" s="413"/>
      <c r="QLF683" s="413"/>
      <c r="QLG683" s="413"/>
      <c r="QLH683" s="413"/>
      <c r="QLI683" s="413"/>
      <c r="QLJ683" s="413"/>
      <c r="QLK683" s="413"/>
      <c r="QLL683" s="413"/>
      <c r="QLM683" s="413"/>
      <c r="QLN683" s="414"/>
      <c r="QLO683" s="414"/>
      <c r="QLP683" s="414"/>
      <c r="QLQ683" s="414"/>
      <c r="QLR683" s="414"/>
      <c r="QLS683" s="413"/>
      <c r="QLT683" s="413"/>
      <c r="QLU683" s="414"/>
      <c r="QLV683" s="414"/>
      <c r="QLW683" s="413"/>
      <c r="QLX683" s="413"/>
      <c r="QLY683" s="414"/>
      <c r="QLZ683" s="414"/>
      <c r="QMA683" s="413"/>
      <c r="QMB683" s="413"/>
      <c r="QMC683" s="413"/>
      <c r="QMD683" s="413"/>
      <c r="QME683" s="413"/>
      <c r="QMF683" s="413"/>
      <c r="QMG683" s="413"/>
      <c r="QMH683" s="414"/>
      <c r="QMI683" s="414"/>
      <c r="QMJ683" s="413"/>
      <c r="QMK683" s="413"/>
      <c r="QML683" s="414"/>
      <c r="QMM683" s="414"/>
      <c r="QMN683" s="413"/>
      <c r="QMO683" s="413"/>
      <c r="QMP683" s="413"/>
      <c r="QMQ683" s="413"/>
      <c r="QMR683" s="413"/>
      <c r="QMS683" s="407"/>
      <c r="QMT683" s="439"/>
      <c r="QMU683" s="413"/>
      <c r="QMV683" s="413"/>
      <c r="QMW683" s="413"/>
      <c r="QMX683" s="413"/>
      <c r="QMY683" s="413"/>
      <c r="QMZ683" s="413"/>
      <c r="QNA683" s="413"/>
      <c r="QNB683" s="412"/>
      <c r="QNC683" s="412"/>
      <c r="QND683" s="412"/>
      <c r="QNE683" s="412"/>
      <c r="QNF683" s="412"/>
      <c r="QNG683" s="412"/>
      <c r="QNH683" s="412"/>
      <c r="QNI683" s="412"/>
      <c r="QNJ683" s="412"/>
      <c r="QNK683" s="412"/>
      <c r="QNL683" s="412"/>
      <c r="QNM683" s="412"/>
      <c r="QNN683" s="412"/>
      <c r="QNO683" s="412"/>
      <c r="QNP683" s="412"/>
      <c r="QNQ683" s="412"/>
      <c r="QNR683" s="412"/>
      <c r="QNS683" s="412"/>
      <c r="QNT683" s="412"/>
      <c r="QNU683" s="412"/>
      <c r="QNV683" s="412"/>
      <c r="QNW683" s="412"/>
      <c r="QNX683" s="412"/>
      <c r="QNY683" s="412"/>
      <c r="QNZ683" s="412"/>
      <c r="QOA683" s="412"/>
      <c r="QOB683" s="412"/>
      <c r="QOC683" s="412"/>
      <c r="QOD683" s="412"/>
      <c r="QOE683" s="412"/>
      <c r="QOF683" s="412"/>
      <c r="QOG683" s="412"/>
      <c r="QOH683" s="412"/>
      <c r="QOI683" s="412"/>
      <c r="QOJ683" s="412"/>
      <c r="QOK683" s="412"/>
      <c r="QOL683" s="412"/>
      <c r="QOM683" s="412"/>
      <c r="QON683" s="412"/>
      <c r="QOO683" s="412"/>
      <c r="QOP683" s="412"/>
      <c r="QOQ683" s="412"/>
      <c r="QOR683" s="412"/>
      <c r="QOS683" s="412"/>
      <c r="QOT683" s="413"/>
      <c r="QOU683" s="413"/>
      <c r="QOV683" s="413"/>
      <c r="QOW683" s="413"/>
      <c r="QOX683" s="413"/>
      <c r="QOY683" s="413"/>
      <c r="QOZ683" s="413"/>
      <c r="QPA683" s="413"/>
      <c r="QPB683" s="413"/>
      <c r="QPC683" s="413"/>
      <c r="QPD683" s="413"/>
      <c r="QPE683" s="413"/>
      <c r="QPF683" s="413"/>
      <c r="QPG683" s="413"/>
      <c r="QPH683" s="413"/>
      <c r="QPI683" s="413"/>
      <c r="QPJ683" s="413"/>
      <c r="QPK683" s="413"/>
      <c r="QPL683" s="413"/>
      <c r="QPM683" s="413"/>
      <c r="QPN683" s="413"/>
      <c r="QPO683" s="413"/>
      <c r="QPP683" s="413"/>
      <c r="QPQ683" s="413"/>
      <c r="QPR683" s="414"/>
      <c r="QPS683" s="414"/>
      <c r="QPT683" s="414"/>
      <c r="QPU683" s="414"/>
      <c r="QPV683" s="414"/>
      <c r="QPW683" s="413"/>
      <c r="QPX683" s="413"/>
      <c r="QPY683" s="414"/>
      <c r="QPZ683" s="414"/>
      <c r="QQA683" s="413"/>
      <c r="QQB683" s="413"/>
      <c r="QQC683" s="414"/>
      <c r="QQD683" s="414"/>
      <c r="QQE683" s="413"/>
      <c r="QQF683" s="413"/>
      <c r="QQG683" s="413"/>
      <c r="QQH683" s="413"/>
      <c r="QQI683" s="413"/>
      <c r="QQJ683" s="413"/>
      <c r="QQK683" s="413"/>
      <c r="QQL683" s="414"/>
      <c r="QQM683" s="414"/>
      <c r="QQN683" s="413"/>
      <c r="QQO683" s="413"/>
      <c r="QQP683" s="414"/>
      <c r="QQQ683" s="414"/>
      <c r="QQR683" s="413"/>
      <c r="QQS683" s="413"/>
      <c r="QQT683" s="413"/>
      <c r="QQU683" s="413"/>
      <c r="QQV683" s="413"/>
      <c r="QQW683" s="407"/>
      <c r="QQX683" s="439"/>
      <c r="QQY683" s="413"/>
      <c r="QQZ683" s="413"/>
      <c r="QRA683" s="413"/>
      <c r="QRB683" s="413"/>
      <c r="QRC683" s="413"/>
      <c r="QRD683" s="413"/>
      <c r="QRE683" s="413"/>
      <c r="QRF683" s="412"/>
      <c r="QRG683" s="412"/>
      <c r="QRH683" s="412"/>
      <c r="QRI683" s="412"/>
      <c r="QRJ683" s="412"/>
      <c r="QRK683" s="412"/>
      <c r="QRL683" s="412"/>
      <c r="QRM683" s="412"/>
      <c r="QRN683" s="412"/>
      <c r="QRO683" s="412"/>
      <c r="QRP683" s="412"/>
      <c r="QRQ683" s="412"/>
      <c r="QRR683" s="412"/>
      <c r="QRS683" s="412"/>
      <c r="QRT683" s="412"/>
      <c r="QRU683" s="412"/>
      <c r="QRV683" s="412"/>
      <c r="QRW683" s="412"/>
      <c r="QRX683" s="412"/>
      <c r="QRY683" s="412"/>
      <c r="QRZ683" s="412"/>
      <c r="QSA683" s="412"/>
      <c r="QSB683" s="412"/>
      <c r="QSC683" s="412"/>
      <c r="QSD683" s="412"/>
      <c r="QSE683" s="412"/>
      <c r="QSF683" s="412"/>
      <c r="QSG683" s="412"/>
      <c r="QSH683" s="412"/>
      <c r="QSI683" s="412"/>
      <c r="QSJ683" s="412"/>
      <c r="QSK683" s="412"/>
      <c r="QSL683" s="412"/>
      <c r="QSM683" s="412"/>
      <c r="QSN683" s="412"/>
      <c r="QSO683" s="412"/>
      <c r="QSP683" s="412"/>
      <c r="QSQ683" s="412"/>
      <c r="QSR683" s="412"/>
      <c r="QSS683" s="412"/>
      <c r="QST683" s="412"/>
      <c r="QSU683" s="412"/>
      <c r="QSV683" s="412"/>
      <c r="QSW683" s="412"/>
      <c r="QSX683" s="413"/>
      <c r="QSY683" s="413"/>
      <c r="QSZ683" s="413"/>
      <c r="QTA683" s="413"/>
      <c r="QTB683" s="413"/>
      <c r="QTC683" s="413"/>
      <c r="QTD683" s="413"/>
      <c r="QTE683" s="413"/>
      <c r="QTF683" s="413"/>
      <c r="QTG683" s="413"/>
      <c r="QTH683" s="413"/>
      <c r="QTI683" s="413"/>
      <c r="QTJ683" s="413"/>
      <c r="QTK683" s="413"/>
      <c r="QTL683" s="413"/>
      <c r="QTM683" s="413"/>
      <c r="QTN683" s="413"/>
      <c r="QTO683" s="413"/>
      <c r="QTP683" s="413"/>
      <c r="QTQ683" s="413"/>
      <c r="QTR683" s="413"/>
      <c r="QTS683" s="413"/>
      <c r="QTT683" s="413"/>
      <c r="QTU683" s="413"/>
      <c r="QTV683" s="414"/>
      <c r="QTW683" s="414"/>
      <c r="QTX683" s="414"/>
      <c r="QTY683" s="414"/>
      <c r="QTZ683" s="414"/>
      <c r="QUA683" s="413"/>
      <c r="QUB683" s="413"/>
      <c r="QUC683" s="414"/>
      <c r="QUD683" s="414"/>
      <c r="QUE683" s="413"/>
      <c r="QUF683" s="413"/>
      <c r="QUG683" s="414"/>
      <c r="QUH683" s="414"/>
      <c r="QUI683" s="413"/>
      <c r="QUJ683" s="413"/>
      <c r="QUK683" s="413"/>
      <c r="QUL683" s="413"/>
      <c r="QUM683" s="413"/>
      <c r="QUN683" s="413"/>
      <c r="QUO683" s="413"/>
      <c r="QUP683" s="414"/>
      <c r="QUQ683" s="414"/>
      <c r="QUR683" s="413"/>
      <c r="QUS683" s="413"/>
      <c r="QUT683" s="414"/>
      <c r="QUU683" s="414"/>
      <c r="QUV683" s="413"/>
      <c r="QUW683" s="413"/>
      <c r="QUX683" s="413"/>
      <c r="QUY683" s="413"/>
      <c r="QUZ683" s="413"/>
      <c r="QVA683" s="407"/>
      <c r="QVB683" s="439"/>
      <c r="QVC683" s="413"/>
      <c r="QVD683" s="413"/>
      <c r="QVE683" s="413"/>
      <c r="QVF683" s="413"/>
      <c r="QVG683" s="413"/>
      <c r="QVH683" s="413"/>
      <c r="QVI683" s="413"/>
      <c r="QVJ683" s="412"/>
      <c r="QVK683" s="412"/>
      <c r="QVL683" s="412"/>
      <c r="QVM683" s="412"/>
      <c r="QVN683" s="412"/>
      <c r="QVO683" s="412"/>
      <c r="QVP683" s="412"/>
      <c r="QVQ683" s="412"/>
      <c r="QVR683" s="412"/>
      <c r="QVS683" s="412"/>
      <c r="QVT683" s="412"/>
      <c r="QVU683" s="412"/>
      <c r="QVV683" s="412"/>
      <c r="QVW683" s="412"/>
      <c r="QVX683" s="412"/>
      <c r="QVY683" s="412"/>
      <c r="QVZ683" s="412"/>
      <c r="QWA683" s="412"/>
      <c r="QWB683" s="412"/>
      <c r="QWC683" s="412"/>
      <c r="QWD683" s="412"/>
      <c r="QWE683" s="412"/>
      <c r="QWF683" s="412"/>
      <c r="QWG683" s="412"/>
      <c r="QWH683" s="412"/>
      <c r="QWI683" s="412"/>
      <c r="QWJ683" s="412"/>
      <c r="QWK683" s="412"/>
      <c r="QWL683" s="412"/>
      <c r="QWM683" s="412"/>
      <c r="QWN683" s="412"/>
      <c r="QWO683" s="412"/>
      <c r="QWP683" s="412"/>
      <c r="QWQ683" s="412"/>
      <c r="QWR683" s="412"/>
      <c r="QWS683" s="412"/>
      <c r="QWT683" s="412"/>
      <c r="QWU683" s="412"/>
      <c r="QWV683" s="412"/>
      <c r="QWW683" s="412"/>
      <c r="QWX683" s="412"/>
      <c r="QWY683" s="412"/>
      <c r="QWZ683" s="412"/>
      <c r="QXA683" s="412"/>
      <c r="QXB683" s="413"/>
      <c r="QXC683" s="413"/>
      <c r="QXD683" s="413"/>
      <c r="QXE683" s="413"/>
      <c r="QXF683" s="413"/>
      <c r="QXG683" s="413"/>
      <c r="QXH683" s="413"/>
      <c r="QXI683" s="413"/>
      <c r="QXJ683" s="413"/>
      <c r="QXK683" s="413"/>
      <c r="QXL683" s="413"/>
      <c r="QXM683" s="413"/>
      <c r="QXN683" s="413"/>
      <c r="QXO683" s="413"/>
      <c r="QXP683" s="413"/>
      <c r="QXQ683" s="413"/>
      <c r="QXR683" s="413"/>
      <c r="QXS683" s="413"/>
      <c r="QXT683" s="413"/>
      <c r="QXU683" s="413"/>
      <c r="QXV683" s="413"/>
      <c r="QXW683" s="413"/>
      <c r="QXX683" s="413"/>
      <c r="QXY683" s="413"/>
      <c r="QXZ683" s="414"/>
      <c r="QYA683" s="414"/>
      <c r="QYB683" s="414"/>
      <c r="QYC683" s="414"/>
      <c r="QYD683" s="414"/>
      <c r="QYE683" s="413"/>
      <c r="QYF683" s="413"/>
      <c r="QYG683" s="414"/>
      <c r="QYH683" s="414"/>
      <c r="QYI683" s="413"/>
      <c r="QYJ683" s="413"/>
      <c r="QYK683" s="414"/>
      <c r="QYL683" s="414"/>
      <c r="QYM683" s="413"/>
      <c r="QYN683" s="413"/>
      <c r="QYO683" s="413"/>
      <c r="QYP683" s="413"/>
      <c r="QYQ683" s="413"/>
      <c r="QYR683" s="413"/>
      <c r="QYS683" s="413"/>
      <c r="QYT683" s="414"/>
      <c r="QYU683" s="414"/>
      <c r="QYV683" s="413"/>
      <c r="QYW683" s="413"/>
      <c r="QYX683" s="414"/>
      <c r="QYY683" s="414"/>
      <c r="QYZ683" s="413"/>
      <c r="QZA683" s="413"/>
      <c r="QZB683" s="413"/>
      <c r="QZC683" s="413"/>
      <c r="QZD683" s="413"/>
      <c r="QZE683" s="407"/>
      <c r="QZF683" s="439"/>
      <c r="QZG683" s="413"/>
      <c r="QZH683" s="413"/>
      <c r="QZI683" s="413"/>
      <c r="QZJ683" s="413"/>
      <c r="QZK683" s="413"/>
      <c r="QZL683" s="413"/>
      <c r="QZM683" s="413"/>
      <c r="QZN683" s="412"/>
      <c r="QZO683" s="412"/>
      <c r="QZP683" s="412"/>
      <c r="QZQ683" s="412"/>
      <c r="QZR683" s="412"/>
      <c r="QZS683" s="412"/>
      <c r="QZT683" s="412"/>
      <c r="QZU683" s="412"/>
      <c r="QZV683" s="412"/>
      <c r="QZW683" s="412"/>
      <c r="QZX683" s="412"/>
      <c r="QZY683" s="412"/>
      <c r="QZZ683" s="412"/>
      <c r="RAA683" s="412"/>
      <c r="RAB683" s="412"/>
      <c r="RAC683" s="412"/>
      <c r="RAD683" s="412"/>
      <c r="RAE683" s="412"/>
      <c r="RAF683" s="412"/>
      <c r="RAG683" s="412"/>
      <c r="RAH683" s="412"/>
      <c r="RAI683" s="412"/>
      <c r="RAJ683" s="412"/>
      <c r="RAK683" s="412"/>
      <c r="RAL683" s="412"/>
      <c r="RAM683" s="412"/>
      <c r="RAN683" s="412"/>
      <c r="RAO683" s="412"/>
      <c r="RAP683" s="412"/>
      <c r="RAQ683" s="412"/>
      <c r="RAR683" s="412"/>
      <c r="RAS683" s="412"/>
      <c r="RAT683" s="412"/>
      <c r="RAU683" s="412"/>
      <c r="RAV683" s="412"/>
      <c r="RAW683" s="412"/>
      <c r="RAX683" s="412"/>
      <c r="RAY683" s="412"/>
      <c r="RAZ683" s="412"/>
      <c r="RBA683" s="412"/>
      <c r="RBB683" s="412"/>
      <c r="RBC683" s="412"/>
      <c r="RBD683" s="412"/>
      <c r="RBE683" s="412"/>
      <c r="RBF683" s="413"/>
      <c r="RBG683" s="413"/>
      <c r="RBH683" s="413"/>
      <c r="RBI683" s="413"/>
      <c r="RBJ683" s="413"/>
      <c r="RBK683" s="413"/>
      <c r="RBL683" s="413"/>
      <c r="RBM683" s="413"/>
      <c r="RBN683" s="413"/>
      <c r="RBO683" s="413"/>
      <c r="RBP683" s="413"/>
      <c r="RBQ683" s="413"/>
      <c r="RBR683" s="413"/>
      <c r="RBS683" s="413"/>
      <c r="RBT683" s="413"/>
      <c r="RBU683" s="413"/>
      <c r="RBV683" s="413"/>
      <c r="RBW683" s="413"/>
      <c r="RBX683" s="413"/>
      <c r="RBY683" s="413"/>
      <c r="RBZ683" s="413"/>
      <c r="RCA683" s="413"/>
      <c r="RCB683" s="413"/>
    </row>
    <row r="684" spans="1:12248" s="397" customFormat="1" ht="59.25" hidden="1" customHeight="1" x14ac:dyDescent="0.3">
      <c r="B684" s="499" t="s">
        <v>21</v>
      </c>
      <c r="C684" s="649" t="s">
        <v>298</v>
      </c>
      <c r="D684" s="546"/>
      <c r="E684" s="393"/>
      <c r="F684" s="393"/>
      <c r="G684" s="393"/>
      <c r="H684" s="393"/>
      <c r="I684" s="393"/>
      <c r="J684" s="546"/>
      <c r="K684" s="546"/>
      <c r="L684" s="546"/>
      <c r="M684" s="546"/>
      <c r="N684" s="546"/>
      <c r="O684" s="546"/>
      <c r="P684" s="546"/>
      <c r="Q684" s="546"/>
      <c r="R684" s="546"/>
      <c r="S684" s="412">
        <f t="shared" ref="S684:S689" si="1658">AA684</f>
        <v>0</v>
      </c>
      <c r="T684" s="570" t="e">
        <f t="shared" si="1618"/>
        <v>#DIV/0!</v>
      </c>
      <c r="U684" s="392"/>
      <c r="V684" s="546"/>
      <c r="W684" s="546"/>
      <c r="X684" s="546"/>
      <c r="Y684" s="546"/>
      <c r="Z684" s="546"/>
      <c r="AA684" s="546"/>
      <c r="AB684" s="570" t="e">
        <f t="shared" ref="AB684:AB689" si="1659">AA684/D684</f>
        <v>#DIV/0!</v>
      </c>
      <c r="AC684" s="546">
        <f t="shared" ref="AC684:AC706" si="1660">AK684</f>
        <v>0</v>
      </c>
      <c r="AD684" s="570" t="e">
        <f t="shared" ref="AD684:AD709" si="1661">AC684/D684</f>
        <v>#DIV/0!</v>
      </c>
      <c r="AE684" s="392"/>
      <c r="AF684" s="546"/>
      <c r="AG684" s="546"/>
      <c r="AH684" s="570"/>
      <c r="AI684" s="546"/>
      <c r="AJ684" s="546"/>
      <c r="AK684" s="546"/>
      <c r="AL684" s="570" t="e">
        <f t="shared" ref="AL684:AL689" si="1662">AK684/D684</f>
        <v>#DIV/0!</v>
      </c>
      <c r="AM684" s="546"/>
      <c r="AN684" s="546"/>
      <c r="AO684" s="546"/>
      <c r="AP684" s="546"/>
      <c r="AQ684" s="546"/>
      <c r="AR684" s="546"/>
      <c r="AS684" s="546"/>
      <c r="AT684" s="546"/>
      <c r="AU684" s="392"/>
      <c r="AV684" s="646"/>
      <c r="AW684" s="392"/>
      <c r="AX684" s="392"/>
      <c r="AY684" s="392"/>
      <c r="AZ684" s="392"/>
      <c r="BA684" s="394">
        <f t="shared" si="1626"/>
        <v>0</v>
      </c>
      <c r="BB684" s="394"/>
      <c r="BC684" s="394"/>
      <c r="BD684" s="394"/>
      <c r="BE684" s="394">
        <f t="shared" si="1627"/>
        <v>0</v>
      </c>
      <c r="BF684" s="394">
        <f>E684</f>
        <v>0</v>
      </c>
      <c r="BG684" s="394"/>
      <c r="BH684" s="394"/>
      <c r="BI684" s="394"/>
      <c r="BJ684" s="395"/>
      <c r="BK684" s="395"/>
      <c r="BL684" s="395"/>
      <c r="BM684" s="395"/>
      <c r="BN684" s="396">
        <f t="shared" ref="BN684:BN703" si="1663">BO684+BP684+BQ684</f>
        <v>0</v>
      </c>
      <c r="BO684" s="394"/>
      <c r="BP684" s="395"/>
      <c r="BQ684" s="395"/>
      <c r="BR684" s="395"/>
      <c r="BS684" s="395"/>
      <c r="BT684" s="393">
        <f t="shared" si="1610"/>
        <v>0</v>
      </c>
      <c r="BU684" s="393">
        <f t="shared" si="1611"/>
        <v>0</v>
      </c>
      <c r="BV684" s="394"/>
      <c r="BW684" s="395"/>
      <c r="BX684" s="395"/>
      <c r="BY684" s="395"/>
      <c r="BZ684" s="395"/>
      <c r="CA684" s="396">
        <f t="shared" si="1613"/>
        <v>0</v>
      </c>
      <c r="CB684" s="394"/>
      <c r="CC684" s="394"/>
      <c r="CD684" s="394"/>
      <c r="CE684" s="394">
        <f t="shared" si="1628"/>
        <v>0</v>
      </c>
      <c r="CF684" s="393">
        <f t="shared" si="1657"/>
        <v>0</v>
      </c>
      <c r="CG684" s="393"/>
      <c r="CH684" s="393">
        <f t="shared" si="1614"/>
        <v>0</v>
      </c>
      <c r="CI684" s="395"/>
      <c r="CJ684" s="396"/>
      <c r="CK684" s="394"/>
      <c r="CL684" s="395"/>
      <c r="CM684" s="395"/>
      <c r="CN684" s="395"/>
      <c r="CO684" s="395"/>
    </row>
    <row r="685" spans="1:12248" s="650" customFormat="1" ht="49.5" hidden="1" customHeight="1" x14ac:dyDescent="0.3">
      <c r="B685" s="499"/>
      <c r="C685" s="651" t="s">
        <v>297</v>
      </c>
      <c r="D685" s="652"/>
      <c r="E685" s="619"/>
      <c r="F685" s="619"/>
      <c r="G685" s="619"/>
      <c r="H685" s="619"/>
      <c r="I685" s="619"/>
      <c r="J685" s="652"/>
      <c r="K685" s="652"/>
      <c r="L685" s="652"/>
      <c r="M685" s="652"/>
      <c r="N685" s="652"/>
      <c r="O685" s="652"/>
      <c r="P685" s="652"/>
      <c r="Q685" s="652"/>
      <c r="R685" s="652"/>
      <c r="S685" s="412">
        <f t="shared" si="1658"/>
        <v>0</v>
      </c>
      <c r="T685" s="570" t="e">
        <f t="shared" si="1618"/>
        <v>#DIV/0!</v>
      </c>
      <c r="U685" s="646"/>
      <c r="V685" s="652"/>
      <c r="W685" s="652"/>
      <c r="X685" s="652"/>
      <c r="Y685" s="652"/>
      <c r="Z685" s="652"/>
      <c r="AA685" s="652"/>
      <c r="AB685" s="570" t="e">
        <f t="shared" si="1659"/>
        <v>#DIV/0!</v>
      </c>
      <c r="AC685" s="652">
        <f t="shared" si="1660"/>
        <v>0</v>
      </c>
      <c r="AD685" s="570" t="e">
        <f t="shared" si="1661"/>
        <v>#DIV/0!</v>
      </c>
      <c r="AE685" s="646"/>
      <c r="AF685" s="652"/>
      <c r="AG685" s="652"/>
      <c r="AH685" s="570"/>
      <c r="AI685" s="652"/>
      <c r="AJ685" s="652"/>
      <c r="AK685" s="652"/>
      <c r="AL685" s="570" t="e">
        <f t="shared" si="1662"/>
        <v>#DIV/0!</v>
      </c>
      <c r="AM685" s="652"/>
      <c r="AN685" s="652"/>
      <c r="AO685" s="652"/>
      <c r="AP685" s="652"/>
      <c r="AQ685" s="652"/>
      <c r="AR685" s="652"/>
      <c r="AS685" s="652"/>
      <c r="AT685" s="652"/>
      <c r="AU685" s="646"/>
      <c r="AV685" s="646"/>
      <c r="AW685" s="646"/>
      <c r="AX685" s="646"/>
      <c r="AY685" s="646"/>
      <c r="AZ685" s="646"/>
      <c r="BA685" s="394">
        <f t="shared" si="1626"/>
        <v>0</v>
      </c>
      <c r="BB685" s="394"/>
      <c r="BC685" s="394"/>
      <c r="BD685" s="394"/>
      <c r="BE685" s="394">
        <f t="shared" si="1627"/>
        <v>0</v>
      </c>
      <c r="BF685" s="394">
        <f>E685</f>
        <v>0</v>
      </c>
      <c r="BG685" s="394"/>
      <c r="BH685" s="394"/>
      <c r="BI685" s="394"/>
      <c r="BJ685" s="395"/>
      <c r="BK685" s="395"/>
      <c r="BL685" s="395"/>
      <c r="BM685" s="395"/>
      <c r="BN685" s="396">
        <f t="shared" si="1663"/>
        <v>0</v>
      </c>
      <c r="BO685" s="394"/>
      <c r="BP685" s="395"/>
      <c r="BQ685" s="395"/>
      <c r="BR685" s="395"/>
      <c r="BS685" s="395"/>
      <c r="BT685" s="619">
        <f t="shared" si="1610"/>
        <v>0</v>
      </c>
      <c r="BU685" s="619">
        <f t="shared" si="1611"/>
        <v>0</v>
      </c>
      <c r="BV685" s="394"/>
      <c r="BW685" s="395"/>
      <c r="BX685" s="395"/>
      <c r="BY685" s="395"/>
      <c r="BZ685" s="395"/>
      <c r="CA685" s="396">
        <f t="shared" si="1613"/>
        <v>0</v>
      </c>
      <c r="CB685" s="394"/>
      <c r="CC685" s="394"/>
      <c r="CD685" s="394"/>
      <c r="CE685" s="394">
        <f t="shared" si="1628"/>
        <v>0</v>
      </c>
      <c r="CF685" s="619">
        <f t="shared" si="1657"/>
        <v>0</v>
      </c>
      <c r="CG685" s="619"/>
      <c r="CH685" s="619">
        <f t="shared" si="1614"/>
        <v>0</v>
      </c>
      <c r="CI685" s="395"/>
      <c r="CJ685" s="396"/>
      <c r="CK685" s="394"/>
      <c r="CL685" s="395"/>
      <c r="CM685" s="395"/>
      <c r="CN685" s="395"/>
      <c r="CO685" s="395"/>
    </row>
    <row r="686" spans="1:12248" s="397" customFormat="1" ht="54" hidden="1" customHeight="1" x14ac:dyDescent="0.3">
      <c r="B686" s="499" t="s">
        <v>22</v>
      </c>
      <c r="C686" s="649" t="s">
        <v>246</v>
      </c>
      <c r="D686" s="546"/>
      <c r="E686" s="393"/>
      <c r="F686" s="393"/>
      <c r="G686" s="393"/>
      <c r="H686" s="393"/>
      <c r="I686" s="393"/>
      <c r="J686" s="546"/>
      <c r="K686" s="546"/>
      <c r="L686" s="546"/>
      <c r="M686" s="546"/>
      <c r="N686" s="546"/>
      <c r="O686" s="546"/>
      <c r="P686" s="546"/>
      <c r="Q686" s="546"/>
      <c r="R686" s="546"/>
      <c r="S686" s="412">
        <f t="shared" si="1658"/>
        <v>0</v>
      </c>
      <c r="T686" s="570" t="e">
        <f t="shared" si="1618"/>
        <v>#DIV/0!</v>
      </c>
      <c r="U686" s="392"/>
      <c r="V686" s="546"/>
      <c r="W686" s="546"/>
      <c r="X686" s="546"/>
      <c r="Y686" s="546"/>
      <c r="Z686" s="546"/>
      <c r="AA686" s="546"/>
      <c r="AB686" s="570" t="e">
        <f t="shared" si="1659"/>
        <v>#DIV/0!</v>
      </c>
      <c r="AC686" s="546">
        <f t="shared" si="1660"/>
        <v>0</v>
      </c>
      <c r="AD686" s="570" t="e">
        <f t="shared" si="1661"/>
        <v>#DIV/0!</v>
      </c>
      <c r="AE686" s="392"/>
      <c r="AF686" s="546"/>
      <c r="AG686" s="546"/>
      <c r="AH686" s="570"/>
      <c r="AI686" s="546"/>
      <c r="AJ686" s="546"/>
      <c r="AK686" s="546"/>
      <c r="AL686" s="570" t="e">
        <f t="shared" si="1662"/>
        <v>#DIV/0!</v>
      </c>
      <c r="AM686" s="546"/>
      <c r="AN686" s="546"/>
      <c r="AO686" s="546"/>
      <c r="AP686" s="546"/>
      <c r="AQ686" s="546"/>
      <c r="AR686" s="546"/>
      <c r="AS686" s="546"/>
      <c r="AT686" s="546"/>
      <c r="AU686" s="392"/>
      <c r="AV686" s="646"/>
      <c r="AW686" s="392"/>
      <c r="AX686" s="392"/>
      <c r="AY686" s="392"/>
      <c r="AZ686" s="392"/>
      <c r="BA686" s="394">
        <f t="shared" si="1626"/>
        <v>0</v>
      </c>
      <c r="BB686" s="394"/>
      <c r="BC686" s="394"/>
      <c r="BD686" s="394"/>
      <c r="BE686" s="394">
        <f t="shared" si="1627"/>
        <v>0</v>
      </c>
      <c r="BF686" s="394">
        <f>E686</f>
        <v>0</v>
      </c>
      <c r="BG686" s="394"/>
      <c r="BH686" s="394"/>
      <c r="BI686" s="394"/>
      <c r="BJ686" s="395"/>
      <c r="BK686" s="395"/>
      <c r="BL686" s="395"/>
      <c r="BM686" s="395"/>
      <c r="BN686" s="396">
        <f t="shared" si="1663"/>
        <v>0</v>
      </c>
      <c r="BO686" s="394"/>
      <c r="BP686" s="395"/>
      <c r="BQ686" s="395"/>
      <c r="BR686" s="395"/>
      <c r="BS686" s="395"/>
      <c r="BT686" s="393">
        <f t="shared" si="1610"/>
        <v>0</v>
      </c>
      <c r="BU686" s="393">
        <f t="shared" si="1611"/>
        <v>0</v>
      </c>
      <c r="BV686" s="394"/>
      <c r="BW686" s="395"/>
      <c r="BX686" s="395"/>
      <c r="BY686" s="395"/>
      <c r="BZ686" s="395"/>
      <c r="CA686" s="396">
        <f t="shared" si="1613"/>
        <v>0</v>
      </c>
      <c r="CB686" s="394"/>
      <c r="CC686" s="394"/>
      <c r="CD686" s="394"/>
      <c r="CE686" s="394">
        <f t="shared" si="1628"/>
        <v>0</v>
      </c>
      <c r="CF686" s="393">
        <f t="shared" si="1657"/>
        <v>0</v>
      </c>
      <c r="CG686" s="393"/>
      <c r="CH686" s="393">
        <f t="shared" si="1614"/>
        <v>0</v>
      </c>
      <c r="CI686" s="395"/>
      <c r="CJ686" s="396"/>
      <c r="CK686" s="394"/>
      <c r="CL686" s="395"/>
      <c r="CM686" s="395"/>
      <c r="CN686" s="395"/>
      <c r="CO686" s="395"/>
    </row>
    <row r="687" spans="1:12248" s="397" customFormat="1" ht="54" hidden="1" customHeight="1" x14ac:dyDescent="0.3">
      <c r="B687" s="499" t="s">
        <v>10</v>
      </c>
      <c r="C687" s="373" t="s">
        <v>340</v>
      </c>
      <c r="D687" s="546">
        <f t="shared" ref="D687:D692" si="1664">E687</f>
        <v>45300</v>
      </c>
      <c r="E687" s="388">
        <f>E688</f>
        <v>45300</v>
      </c>
      <c r="F687" s="388"/>
      <c r="G687" s="393"/>
      <c r="H687" s="393"/>
      <c r="I687" s="393"/>
      <c r="J687" s="546"/>
      <c r="K687" s="546"/>
      <c r="L687" s="546"/>
      <c r="M687" s="546"/>
      <c r="N687" s="546"/>
      <c r="O687" s="546"/>
      <c r="P687" s="546"/>
      <c r="Q687" s="546"/>
      <c r="R687" s="546"/>
      <c r="S687" s="412">
        <f t="shared" si="1658"/>
        <v>0</v>
      </c>
      <c r="T687" s="570">
        <f t="shared" si="1618"/>
        <v>0</v>
      </c>
      <c r="U687" s="387">
        <f>U688</f>
        <v>0</v>
      </c>
      <c r="V687" s="546"/>
      <c r="W687" s="546"/>
      <c r="X687" s="546"/>
      <c r="Y687" s="546"/>
      <c r="Z687" s="546"/>
      <c r="AA687" s="546"/>
      <c r="AB687" s="570">
        <f t="shared" si="1659"/>
        <v>0</v>
      </c>
      <c r="AC687" s="546">
        <f t="shared" si="1660"/>
        <v>0</v>
      </c>
      <c r="AD687" s="570">
        <f t="shared" si="1661"/>
        <v>0</v>
      </c>
      <c r="AE687" s="387">
        <f>AE688</f>
        <v>69</v>
      </c>
      <c r="AF687" s="546"/>
      <c r="AG687" s="546"/>
      <c r="AH687" s="570"/>
      <c r="AI687" s="546"/>
      <c r="AJ687" s="546"/>
      <c r="AK687" s="546"/>
      <c r="AL687" s="570">
        <f t="shared" si="1662"/>
        <v>0</v>
      </c>
      <c r="AM687" s="546"/>
      <c r="AN687" s="546"/>
      <c r="AO687" s="546"/>
      <c r="AP687" s="546"/>
      <c r="AQ687" s="546"/>
      <c r="AR687" s="546"/>
      <c r="AS687" s="546"/>
      <c r="AT687" s="546"/>
      <c r="AU687" s="392"/>
      <c r="AV687" s="646">
        <f t="shared" ref="AV687:AV692" si="1665">AW687</f>
        <v>45300</v>
      </c>
      <c r="AW687" s="387">
        <f>AW688</f>
        <v>45300</v>
      </c>
      <c r="AX687" s="387"/>
      <c r="AY687" s="392"/>
      <c r="AZ687" s="392"/>
      <c r="BA687" s="394"/>
      <c r="BB687" s="394"/>
      <c r="BC687" s="394"/>
      <c r="BD687" s="394"/>
      <c r="BE687" s="394"/>
      <c r="BF687" s="394"/>
      <c r="BG687" s="394"/>
      <c r="BH687" s="394"/>
      <c r="BI687" s="387">
        <f t="shared" ref="BI687:BI697" si="1666">BJ687</f>
        <v>10000</v>
      </c>
      <c r="BJ687" s="387">
        <f>BJ688</f>
        <v>10000</v>
      </c>
      <c r="BK687" s="387"/>
      <c r="BL687" s="395"/>
      <c r="BM687" s="395"/>
      <c r="BN687" s="396"/>
      <c r="BO687" s="387">
        <f t="shared" ref="BO687:BO692" si="1667">BP687</f>
        <v>10000</v>
      </c>
      <c r="BP687" s="387">
        <f>BP688</f>
        <v>10000</v>
      </c>
      <c r="BQ687" s="387"/>
      <c r="BR687" s="395"/>
      <c r="BS687" s="395"/>
      <c r="BT687" s="393"/>
      <c r="BU687" s="393"/>
      <c r="BV687" s="387">
        <f t="shared" ref="BV687:BV697" si="1668">BW687</f>
        <v>0</v>
      </c>
      <c r="BW687" s="387">
        <f>BW688</f>
        <v>0</v>
      </c>
      <c r="BX687" s="387"/>
      <c r="BY687" s="395"/>
      <c r="BZ687" s="395"/>
      <c r="CA687" s="396"/>
      <c r="CB687" s="394"/>
      <c r="CC687" s="394"/>
      <c r="CD687" s="394"/>
      <c r="CE687" s="394"/>
      <c r="CF687" s="393"/>
      <c r="CG687" s="393"/>
      <c r="CH687" s="393"/>
      <c r="CI687" s="395"/>
      <c r="CJ687" s="396"/>
      <c r="CK687" s="387">
        <f t="shared" ref="CK687:CK697" si="1669">CL687</f>
        <v>0</v>
      </c>
      <c r="CL687" s="387">
        <f>CL688</f>
        <v>0</v>
      </c>
      <c r="CM687" s="387"/>
      <c r="CN687" s="395"/>
      <c r="CO687" s="395"/>
    </row>
    <row r="688" spans="1:12248" s="653" customFormat="1" ht="54" hidden="1" customHeight="1" x14ac:dyDescent="0.25">
      <c r="B688" s="499"/>
      <c r="C688" s="654" t="s">
        <v>31</v>
      </c>
      <c r="D688" s="655">
        <f t="shared" si="1664"/>
        <v>45300</v>
      </c>
      <c r="E688" s="451">
        <f>E690</f>
        <v>45300</v>
      </c>
      <c r="F688" s="451"/>
      <c r="G688" s="451"/>
      <c r="H688" s="451"/>
      <c r="I688" s="451"/>
      <c r="J688" s="655"/>
      <c r="K688" s="655"/>
      <c r="L688" s="655"/>
      <c r="M688" s="655"/>
      <c r="N688" s="655"/>
      <c r="O688" s="655"/>
      <c r="P688" s="655"/>
      <c r="Q688" s="655"/>
      <c r="R688" s="655"/>
      <c r="S688" s="412">
        <f t="shared" si="1658"/>
        <v>0</v>
      </c>
      <c r="T688" s="570">
        <f t="shared" si="1618"/>
        <v>0</v>
      </c>
      <c r="U688" s="465">
        <f>U690</f>
        <v>0</v>
      </c>
      <c r="V688" s="655"/>
      <c r="W688" s="655"/>
      <c r="X688" s="655"/>
      <c r="Y688" s="655"/>
      <c r="Z688" s="655"/>
      <c r="AA688" s="655"/>
      <c r="AB688" s="570">
        <f t="shared" si="1659"/>
        <v>0</v>
      </c>
      <c r="AC688" s="655">
        <f t="shared" si="1660"/>
        <v>0</v>
      </c>
      <c r="AD688" s="570">
        <f t="shared" si="1661"/>
        <v>0</v>
      </c>
      <c r="AE688" s="465">
        <f>AE690</f>
        <v>69</v>
      </c>
      <c r="AF688" s="655"/>
      <c r="AG688" s="655"/>
      <c r="AH688" s="570"/>
      <c r="AI688" s="655"/>
      <c r="AJ688" s="655"/>
      <c r="AK688" s="655"/>
      <c r="AL688" s="570">
        <f t="shared" si="1662"/>
        <v>0</v>
      </c>
      <c r="AM688" s="655"/>
      <c r="AN688" s="655"/>
      <c r="AO688" s="655"/>
      <c r="AP688" s="655"/>
      <c r="AQ688" s="655"/>
      <c r="AR688" s="655"/>
      <c r="AS688" s="655"/>
      <c r="AT688" s="655"/>
      <c r="AU688" s="465">
        <f>AV688+AW688+AX688</f>
        <v>90600</v>
      </c>
      <c r="AV688" s="465">
        <f t="shared" si="1665"/>
        <v>45300</v>
      </c>
      <c r="AW688" s="465">
        <f>AW690</f>
        <v>45300</v>
      </c>
      <c r="AX688" s="465"/>
      <c r="AY688" s="465"/>
      <c r="AZ688" s="465"/>
      <c r="BA688" s="465" t="e">
        <f t="shared" ref="BA688" si="1670">BB688+BC688+BD688</f>
        <v>#REF!</v>
      </c>
      <c r="BB688" s="465" t="e">
        <f>BB479+BB646+#REF!</f>
        <v>#REF!</v>
      </c>
      <c r="BC688" s="465"/>
      <c r="BD688" s="465"/>
      <c r="BE688" s="465" t="e">
        <f t="shared" ref="BE688" si="1671">BF688+BG688</f>
        <v>#REF!</v>
      </c>
      <c r="BF688" s="465" t="e">
        <f>BF479+BF646+#REF!</f>
        <v>#REF!</v>
      </c>
      <c r="BG688" s="465">
        <f>G688</f>
        <v>0</v>
      </c>
      <c r="BH688" s="465"/>
      <c r="BI688" s="465">
        <f t="shared" si="1666"/>
        <v>10000</v>
      </c>
      <c r="BJ688" s="465">
        <f>BJ690</f>
        <v>10000</v>
      </c>
      <c r="BK688" s="465"/>
      <c r="BL688" s="465"/>
      <c r="BM688" s="465"/>
      <c r="BN688" s="465">
        <f t="shared" ref="BN688" si="1672">BO688+BP688+BQ688</f>
        <v>20000</v>
      </c>
      <c r="BO688" s="465">
        <f t="shared" si="1667"/>
        <v>10000</v>
      </c>
      <c r="BP688" s="465">
        <f>BP690</f>
        <v>10000</v>
      </c>
      <c r="BQ688" s="465"/>
      <c r="BR688" s="465"/>
      <c r="BS688" s="465"/>
      <c r="BT688" s="451"/>
      <c r="BU688" s="451"/>
      <c r="BV688" s="465">
        <f t="shared" si="1668"/>
        <v>0</v>
      </c>
      <c r="BW688" s="465">
        <f>BW690</f>
        <v>0</v>
      </c>
      <c r="BX688" s="465"/>
      <c r="BY688" s="465"/>
      <c r="BZ688" s="465"/>
      <c r="CA688" s="465" t="e">
        <f t="shared" ref="CA688" si="1673">CB688+CC688+CD688</f>
        <v>#REF!</v>
      </c>
      <c r="CB688" s="465" t="e">
        <f>CB479+CB646+#REF!</f>
        <v>#REF!</v>
      </c>
      <c r="CC688" s="451"/>
      <c r="CD688" s="451"/>
      <c r="CE688" s="465" t="e">
        <f t="shared" ref="CE688" si="1674">CF688+CH688+CI688</f>
        <v>#REF!</v>
      </c>
      <c r="CF688" s="465" t="e">
        <f>CF479+CF646+#REF!</f>
        <v>#REF!</v>
      </c>
      <c r="CG688" s="465"/>
      <c r="CH688" s="451"/>
      <c r="CI688" s="465"/>
      <c r="CJ688" s="465"/>
      <c r="CK688" s="465">
        <f t="shared" si="1669"/>
        <v>0</v>
      </c>
      <c r="CL688" s="465">
        <f>CL690</f>
        <v>0</v>
      </c>
      <c r="CM688" s="465"/>
      <c r="CN688" s="465"/>
      <c r="CO688" s="465"/>
    </row>
    <row r="689" spans="1:12248" s="645" customFormat="1" ht="159" customHeight="1" x14ac:dyDescent="0.3">
      <c r="A689" s="407"/>
      <c r="B689" s="499" t="s">
        <v>11</v>
      </c>
      <c r="C689" s="440" t="s">
        <v>416</v>
      </c>
      <c r="D689" s="412">
        <f>H689</f>
        <v>130210.94</v>
      </c>
      <c r="E689" s="412"/>
      <c r="F689" s="412"/>
      <c r="G689" s="412"/>
      <c r="H689" s="412">
        <f>[6]Лист1!$B$58</f>
        <v>130210.94</v>
      </c>
      <c r="I689" s="412">
        <f>Q689</f>
        <v>0</v>
      </c>
      <c r="J689" s="412"/>
      <c r="K689" s="412"/>
      <c r="L689" s="412"/>
      <c r="M689" s="412"/>
      <c r="N689" s="412"/>
      <c r="O689" s="412"/>
      <c r="P689" s="412"/>
      <c r="Q689" s="412">
        <v>0</v>
      </c>
      <c r="R689" s="412"/>
      <c r="S689" s="412">
        <f t="shared" si="1658"/>
        <v>0</v>
      </c>
      <c r="T689" s="570">
        <f t="shared" si="1618"/>
        <v>0</v>
      </c>
      <c r="U689" s="413"/>
      <c r="V689" s="412"/>
      <c r="W689" s="412"/>
      <c r="X689" s="412"/>
      <c r="Y689" s="412"/>
      <c r="Z689" s="412"/>
      <c r="AA689" s="412">
        <v>0</v>
      </c>
      <c r="AB689" s="570">
        <f t="shared" si="1659"/>
        <v>0</v>
      </c>
      <c r="AC689" s="412">
        <f t="shared" si="1660"/>
        <v>130210.94</v>
      </c>
      <c r="AD689" s="570">
        <f t="shared" si="1661"/>
        <v>1</v>
      </c>
      <c r="AE689" s="413"/>
      <c r="AF689" s="412"/>
      <c r="AG689" s="412"/>
      <c r="AH689" s="570"/>
      <c r="AI689" s="412"/>
      <c r="AJ689" s="412"/>
      <c r="AK689" s="412">
        <f>'[12]Дорожный фонд'!$Y$260</f>
        <v>130210.94</v>
      </c>
      <c r="AL689" s="570">
        <f t="shared" si="1662"/>
        <v>1</v>
      </c>
      <c r="AM689" s="412"/>
      <c r="AN689" s="412"/>
      <c r="AO689" s="412"/>
      <c r="AP689" s="412"/>
      <c r="AQ689" s="412"/>
      <c r="AR689" s="412"/>
      <c r="AS689" s="412"/>
      <c r="AT689" s="412"/>
      <c r="AU689" s="413">
        <f>AZ689-H689</f>
        <v>0</v>
      </c>
      <c r="AV689" s="413">
        <f>AZ689</f>
        <v>130210.94</v>
      </c>
      <c r="AW689" s="413"/>
      <c r="AX689" s="413"/>
      <c r="AY689" s="413"/>
      <c r="AZ689" s="413">
        <f>[6]Лист1!$B$58</f>
        <v>130210.94</v>
      </c>
      <c r="BA689" s="413"/>
      <c r="BB689" s="413"/>
      <c r="BC689" s="413"/>
      <c r="BD689" s="413"/>
      <c r="BE689" s="413"/>
      <c r="BF689" s="413"/>
      <c r="BG689" s="413"/>
      <c r="BH689" s="413"/>
      <c r="BI689" s="413">
        <f>BM689</f>
        <v>107000</v>
      </c>
      <c r="BJ689" s="413"/>
      <c r="BK689" s="413"/>
      <c r="BL689" s="413"/>
      <c r="BM689" s="413">
        <f>[6]Лист1!$C$58</f>
        <v>107000</v>
      </c>
      <c r="BN689" s="413">
        <f>BS689-BI689</f>
        <v>0</v>
      </c>
      <c r="BO689" s="413">
        <f>BS689</f>
        <v>107000</v>
      </c>
      <c r="BP689" s="413"/>
      <c r="BQ689" s="413"/>
      <c r="BR689" s="413"/>
      <c r="BS689" s="413">
        <f>[6]Лист1!$C$58</f>
        <v>107000</v>
      </c>
      <c r="BT689" s="413"/>
      <c r="BU689" s="413"/>
      <c r="BV689" s="413">
        <v>0</v>
      </c>
      <c r="BW689" s="413"/>
      <c r="BX689" s="413"/>
      <c r="BY689" s="413"/>
      <c r="BZ689" s="413"/>
      <c r="CA689" s="413"/>
      <c r="CB689" s="413"/>
      <c r="CC689" s="413"/>
      <c r="CD689" s="413"/>
      <c r="CE689" s="413">
        <f>CI689</f>
        <v>109000</v>
      </c>
      <c r="CF689" s="413"/>
      <c r="CG689" s="413"/>
      <c r="CH689" s="413"/>
      <c r="CI689" s="413">
        <f>[6]Лист1!$D$58</f>
        <v>109000</v>
      </c>
      <c r="CJ689" s="413">
        <v>0</v>
      </c>
      <c r="CK689" s="413">
        <f>CO689</f>
        <v>109000</v>
      </c>
      <c r="CL689" s="413"/>
      <c r="CM689" s="413"/>
      <c r="CN689" s="413"/>
      <c r="CO689" s="413">
        <f>[6]Лист1!$D$58</f>
        <v>109000</v>
      </c>
      <c r="CP689" s="413"/>
      <c r="CQ689" s="413"/>
      <c r="CR689" s="413"/>
      <c r="CS689" s="413"/>
      <c r="CT689" s="413"/>
      <c r="CU689" s="413"/>
      <c r="CV689" s="413"/>
      <c r="CW689" s="413"/>
      <c r="CX689" s="413"/>
      <c r="CY689" s="413"/>
      <c r="CZ689" s="413"/>
      <c r="DA689" s="413"/>
      <c r="DB689" s="413"/>
      <c r="DC689" s="414"/>
      <c r="DD689" s="414"/>
      <c r="DE689" s="414"/>
      <c r="DF689" s="414"/>
      <c r="DG689" s="412"/>
      <c r="DH689" s="412"/>
      <c r="DI689" s="412"/>
      <c r="DJ689" s="412"/>
      <c r="DK689" s="412"/>
      <c r="DL689" s="412"/>
      <c r="DM689" s="412"/>
      <c r="DN689" s="412"/>
      <c r="DO689" s="412"/>
      <c r="DP689" s="412"/>
      <c r="DQ689" s="412"/>
      <c r="DR689" s="412"/>
      <c r="DS689" s="412"/>
      <c r="DT689" s="412"/>
      <c r="DU689" s="412"/>
      <c r="DV689" s="412"/>
      <c r="DW689" s="412"/>
      <c r="DX689" s="412"/>
      <c r="DY689" s="412"/>
      <c r="DZ689" s="413"/>
      <c r="EA689" s="413"/>
      <c r="EB689" s="413"/>
      <c r="EC689" s="413"/>
      <c r="ED689" s="413"/>
      <c r="EE689" s="413"/>
      <c r="EF689" s="413"/>
      <c r="EG689" s="413"/>
      <c r="EH689" s="413"/>
      <c r="EI689" s="413"/>
      <c r="EJ689" s="413"/>
      <c r="EK689" s="413"/>
      <c r="EL689" s="413"/>
      <c r="EM689" s="413"/>
      <c r="EN689" s="413"/>
      <c r="EO689" s="413"/>
      <c r="EP689" s="413"/>
      <c r="EQ689" s="413"/>
      <c r="ER689" s="413"/>
      <c r="ES689" s="413"/>
      <c r="ET689" s="413"/>
      <c r="EU689" s="413"/>
      <c r="EV689" s="413"/>
      <c r="EW689" s="413"/>
      <c r="EX689" s="414"/>
      <c r="EY689" s="414"/>
      <c r="EZ689" s="414"/>
      <c r="FA689" s="414"/>
      <c r="FB689" s="414"/>
      <c r="FC689" s="413"/>
      <c r="FD689" s="413"/>
      <c r="FE689" s="414"/>
      <c r="FF689" s="414"/>
      <c r="FG689" s="413"/>
      <c r="FH689" s="413"/>
      <c r="FI689" s="414"/>
      <c r="FJ689" s="414"/>
      <c r="FK689" s="413"/>
      <c r="FL689" s="413"/>
      <c r="FM689" s="413"/>
      <c r="FN689" s="413"/>
      <c r="FO689" s="413"/>
      <c r="FP689" s="413"/>
      <c r="FQ689" s="413"/>
      <c r="FR689" s="414"/>
      <c r="FS689" s="414"/>
      <c r="FT689" s="413"/>
      <c r="FU689" s="413"/>
      <c r="FV689" s="414"/>
      <c r="FW689" s="414"/>
      <c r="FX689" s="413"/>
      <c r="FY689" s="413"/>
      <c r="FZ689" s="413"/>
      <c r="GA689" s="413"/>
      <c r="GB689" s="413"/>
      <c r="GC689" s="407"/>
      <c r="GD689" s="439"/>
      <c r="GE689" s="413"/>
      <c r="GF689" s="413"/>
      <c r="GG689" s="413"/>
      <c r="GH689" s="413"/>
      <c r="GI689" s="413"/>
      <c r="GJ689" s="413"/>
      <c r="GK689" s="413"/>
      <c r="GL689" s="412"/>
      <c r="GM689" s="412"/>
      <c r="GN689" s="412"/>
      <c r="GO689" s="412"/>
      <c r="GP689" s="412"/>
      <c r="GQ689" s="412"/>
      <c r="GR689" s="412"/>
      <c r="GS689" s="412"/>
      <c r="GT689" s="412"/>
      <c r="GU689" s="412"/>
      <c r="GV689" s="412"/>
      <c r="GW689" s="412"/>
      <c r="GX689" s="412"/>
      <c r="GY689" s="412"/>
      <c r="GZ689" s="412"/>
      <c r="HA689" s="412"/>
      <c r="HB689" s="412"/>
      <c r="HC689" s="412"/>
      <c r="HD689" s="412"/>
      <c r="HE689" s="412"/>
      <c r="HF689" s="412"/>
      <c r="HG689" s="412"/>
      <c r="HH689" s="412"/>
      <c r="HI689" s="412"/>
      <c r="HJ689" s="412"/>
      <c r="HK689" s="412"/>
      <c r="HL689" s="412"/>
      <c r="HM689" s="412"/>
      <c r="HN689" s="412"/>
      <c r="HO689" s="412"/>
      <c r="HP689" s="412"/>
      <c r="HQ689" s="412"/>
      <c r="HR689" s="412"/>
      <c r="HS689" s="412"/>
      <c r="HT689" s="412"/>
      <c r="HU689" s="412"/>
      <c r="HV689" s="412"/>
      <c r="HW689" s="412"/>
      <c r="HX689" s="412"/>
      <c r="HY689" s="412"/>
      <c r="HZ689" s="412"/>
      <c r="IA689" s="412"/>
      <c r="IB689" s="412"/>
      <c r="IC689" s="412"/>
      <c r="ID689" s="413"/>
      <c r="IE689" s="413"/>
      <c r="IF689" s="413"/>
      <c r="IG689" s="413"/>
      <c r="IH689" s="413"/>
      <c r="II689" s="413"/>
      <c r="IJ689" s="413"/>
      <c r="IK689" s="413"/>
      <c r="IL689" s="413"/>
      <c r="IM689" s="413"/>
      <c r="IN689" s="413"/>
      <c r="IO689" s="413"/>
      <c r="IP689" s="413"/>
      <c r="IQ689" s="413"/>
      <c r="IR689" s="413"/>
      <c r="IS689" s="413"/>
      <c r="IT689" s="413"/>
      <c r="IU689" s="413"/>
      <c r="IV689" s="413"/>
      <c r="IW689" s="413"/>
      <c r="IX689" s="413"/>
      <c r="IY689" s="413"/>
      <c r="IZ689" s="413"/>
      <c r="JA689" s="413"/>
      <c r="JB689" s="414"/>
      <c r="JC689" s="414"/>
      <c r="JD689" s="414"/>
      <c r="JE689" s="414"/>
      <c r="JF689" s="414"/>
      <c r="JG689" s="413"/>
      <c r="JH689" s="413"/>
      <c r="JI689" s="414"/>
      <c r="JJ689" s="414"/>
      <c r="JK689" s="413"/>
      <c r="JL689" s="413"/>
      <c r="JM689" s="414"/>
      <c r="JN689" s="414"/>
      <c r="JO689" s="413"/>
      <c r="JP689" s="413"/>
      <c r="JQ689" s="413"/>
      <c r="JR689" s="413"/>
      <c r="JS689" s="413"/>
      <c r="JT689" s="413"/>
      <c r="JU689" s="413"/>
      <c r="JV689" s="414"/>
      <c r="JW689" s="414"/>
      <c r="JX689" s="413"/>
      <c r="JY689" s="413"/>
      <c r="JZ689" s="414"/>
      <c r="KA689" s="414"/>
      <c r="KB689" s="413"/>
      <c r="KC689" s="413"/>
      <c r="KD689" s="413"/>
      <c r="KE689" s="413"/>
      <c r="KF689" s="413"/>
      <c r="KG689" s="407"/>
      <c r="KH689" s="439"/>
      <c r="KI689" s="413"/>
      <c r="KJ689" s="413"/>
      <c r="KK689" s="413"/>
      <c r="KL689" s="413"/>
      <c r="KM689" s="413"/>
      <c r="KN689" s="413"/>
      <c r="KO689" s="413"/>
      <c r="KP689" s="412"/>
      <c r="KQ689" s="412"/>
      <c r="KR689" s="412"/>
      <c r="KS689" s="412"/>
      <c r="KT689" s="412"/>
      <c r="KU689" s="412"/>
      <c r="KV689" s="412"/>
      <c r="KW689" s="412"/>
      <c r="KX689" s="412"/>
      <c r="KY689" s="412"/>
      <c r="KZ689" s="412"/>
      <c r="LA689" s="412"/>
      <c r="LB689" s="412"/>
      <c r="LC689" s="412"/>
      <c r="LD689" s="412"/>
      <c r="LE689" s="412"/>
      <c r="LF689" s="412"/>
      <c r="LG689" s="412"/>
      <c r="LH689" s="412"/>
      <c r="LI689" s="412"/>
      <c r="LJ689" s="412"/>
      <c r="LK689" s="412"/>
      <c r="LL689" s="412"/>
      <c r="LM689" s="412"/>
      <c r="LN689" s="412"/>
      <c r="LO689" s="412"/>
      <c r="LP689" s="412"/>
      <c r="LQ689" s="412"/>
      <c r="LR689" s="412"/>
      <c r="LS689" s="412"/>
      <c r="LT689" s="412"/>
      <c r="LU689" s="412"/>
      <c r="LV689" s="412"/>
      <c r="LW689" s="412"/>
      <c r="LX689" s="412"/>
      <c r="LY689" s="412"/>
      <c r="LZ689" s="412"/>
      <c r="MA689" s="412"/>
      <c r="MB689" s="412"/>
      <c r="MC689" s="412"/>
      <c r="MD689" s="412"/>
      <c r="ME689" s="412"/>
      <c r="MF689" s="412"/>
      <c r="MG689" s="412"/>
      <c r="MH689" s="413"/>
      <c r="MI689" s="413"/>
      <c r="MJ689" s="413"/>
      <c r="MK689" s="413"/>
      <c r="ML689" s="413"/>
      <c r="MM689" s="413"/>
      <c r="MN689" s="413"/>
      <c r="MO689" s="413"/>
      <c r="MP689" s="413"/>
      <c r="MQ689" s="413"/>
      <c r="MR689" s="413"/>
      <c r="MS689" s="413"/>
      <c r="MT689" s="413"/>
      <c r="MU689" s="413"/>
      <c r="MV689" s="413"/>
      <c r="MW689" s="413"/>
      <c r="MX689" s="413"/>
      <c r="MY689" s="413"/>
      <c r="MZ689" s="413"/>
      <c r="NA689" s="413"/>
      <c r="NB689" s="413"/>
      <c r="NC689" s="413"/>
      <c r="ND689" s="413"/>
      <c r="NE689" s="413"/>
      <c r="NF689" s="414"/>
      <c r="NG689" s="414"/>
      <c r="NH689" s="414"/>
      <c r="NI689" s="414"/>
      <c r="NJ689" s="414"/>
      <c r="NK689" s="413"/>
      <c r="NL689" s="413"/>
      <c r="NM689" s="414"/>
      <c r="NN689" s="414"/>
      <c r="NO689" s="413"/>
      <c r="NP689" s="413"/>
      <c r="NQ689" s="414"/>
      <c r="NR689" s="414"/>
      <c r="NS689" s="413"/>
      <c r="NT689" s="413"/>
      <c r="NU689" s="413"/>
      <c r="NV689" s="413"/>
      <c r="NW689" s="413"/>
      <c r="NX689" s="413"/>
      <c r="NY689" s="413"/>
      <c r="NZ689" s="414"/>
      <c r="OA689" s="414"/>
      <c r="OB689" s="413"/>
      <c r="OC689" s="413"/>
      <c r="OD689" s="414"/>
      <c r="OE689" s="414"/>
      <c r="OF689" s="413"/>
      <c r="OG689" s="413"/>
      <c r="OH689" s="413"/>
      <c r="OI689" s="413"/>
      <c r="OJ689" s="413"/>
      <c r="OK689" s="407"/>
      <c r="OL689" s="439"/>
      <c r="OM689" s="413"/>
      <c r="ON689" s="413"/>
      <c r="OO689" s="413"/>
      <c r="OP689" s="413"/>
      <c r="OQ689" s="413"/>
      <c r="OR689" s="413"/>
      <c r="OS689" s="413"/>
      <c r="OT689" s="412"/>
      <c r="OU689" s="412"/>
      <c r="OV689" s="412"/>
      <c r="OW689" s="412"/>
      <c r="OX689" s="412"/>
      <c r="OY689" s="412"/>
      <c r="OZ689" s="412"/>
      <c r="PA689" s="412"/>
      <c r="PB689" s="412"/>
      <c r="PC689" s="412"/>
      <c r="PD689" s="412"/>
      <c r="PE689" s="412"/>
      <c r="PF689" s="412"/>
      <c r="PG689" s="412"/>
      <c r="PH689" s="412"/>
      <c r="PI689" s="412"/>
      <c r="PJ689" s="412"/>
      <c r="PK689" s="412"/>
      <c r="PL689" s="412"/>
      <c r="PM689" s="412"/>
      <c r="PN689" s="412"/>
      <c r="PO689" s="412"/>
      <c r="PP689" s="412"/>
      <c r="PQ689" s="412"/>
      <c r="PR689" s="412"/>
      <c r="PS689" s="412"/>
      <c r="PT689" s="412"/>
      <c r="PU689" s="412"/>
      <c r="PV689" s="412"/>
      <c r="PW689" s="412"/>
      <c r="PX689" s="412"/>
      <c r="PY689" s="412"/>
      <c r="PZ689" s="412"/>
      <c r="QA689" s="412"/>
      <c r="QB689" s="412"/>
      <c r="QC689" s="412"/>
      <c r="QD689" s="412"/>
      <c r="QE689" s="412"/>
      <c r="QF689" s="412"/>
      <c r="QG689" s="412"/>
      <c r="QH689" s="412"/>
      <c r="QI689" s="412"/>
      <c r="QJ689" s="412"/>
      <c r="QK689" s="412"/>
      <c r="QL689" s="413"/>
      <c r="QM689" s="413"/>
      <c r="QN689" s="413"/>
      <c r="QO689" s="413"/>
      <c r="QP689" s="413"/>
      <c r="QQ689" s="413"/>
      <c r="QR689" s="413"/>
      <c r="QS689" s="413"/>
      <c r="QT689" s="413"/>
      <c r="QU689" s="413"/>
      <c r="QV689" s="413"/>
      <c r="QW689" s="413"/>
      <c r="QX689" s="413"/>
      <c r="QY689" s="413"/>
      <c r="QZ689" s="413"/>
      <c r="RA689" s="413"/>
      <c r="RB689" s="413"/>
      <c r="RC689" s="413"/>
      <c r="RD689" s="413"/>
      <c r="RE689" s="413"/>
      <c r="RF689" s="413"/>
      <c r="RG689" s="413"/>
      <c r="RH689" s="413"/>
      <c r="RI689" s="413"/>
      <c r="RJ689" s="414"/>
      <c r="RK689" s="414"/>
      <c r="RL689" s="414"/>
      <c r="RM689" s="414"/>
      <c r="RN689" s="414"/>
      <c r="RO689" s="413"/>
      <c r="RP689" s="413"/>
      <c r="RQ689" s="414"/>
      <c r="RR689" s="414"/>
      <c r="RS689" s="413"/>
      <c r="RT689" s="413"/>
      <c r="RU689" s="414"/>
      <c r="RV689" s="414"/>
      <c r="RW689" s="413"/>
      <c r="RX689" s="413"/>
      <c r="RY689" s="413"/>
      <c r="RZ689" s="413"/>
      <c r="SA689" s="413"/>
      <c r="SB689" s="413"/>
      <c r="SC689" s="413"/>
      <c r="SD689" s="414"/>
      <c r="SE689" s="414"/>
      <c r="SF689" s="413"/>
      <c r="SG689" s="413"/>
      <c r="SH689" s="414"/>
      <c r="SI689" s="414"/>
      <c r="SJ689" s="413"/>
      <c r="SK689" s="413"/>
      <c r="SL689" s="413"/>
      <c r="SM689" s="413"/>
      <c r="SN689" s="413"/>
      <c r="SO689" s="407"/>
      <c r="SP689" s="439"/>
      <c r="SQ689" s="413"/>
      <c r="SR689" s="413"/>
      <c r="SS689" s="413"/>
      <c r="ST689" s="413"/>
      <c r="SU689" s="413"/>
      <c r="SV689" s="413"/>
      <c r="SW689" s="413"/>
      <c r="SX689" s="412"/>
      <c r="SY689" s="412"/>
      <c r="SZ689" s="412"/>
      <c r="TA689" s="412"/>
      <c r="TB689" s="412"/>
      <c r="TC689" s="412"/>
      <c r="TD689" s="412"/>
      <c r="TE689" s="412"/>
      <c r="TF689" s="412"/>
      <c r="TG689" s="412"/>
      <c r="TH689" s="412"/>
      <c r="TI689" s="412"/>
      <c r="TJ689" s="412"/>
      <c r="TK689" s="412"/>
      <c r="TL689" s="412"/>
      <c r="TM689" s="412"/>
      <c r="TN689" s="412"/>
      <c r="TO689" s="412"/>
      <c r="TP689" s="412"/>
      <c r="TQ689" s="412"/>
      <c r="TR689" s="412"/>
      <c r="TS689" s="412"/>
      <c r="TT689" s="412"/>
      <c r="TU689" s="412"/>
      <c r="TV689" s="412"/>
      <c r="TW689" s="412"/>
      <c r="TX689" s="412"/>
      <c r="TY689" s="412"/>
      <c r="TZ689" s="412"/>
      <c r="UA689" s="412"/>
      <c r="UB689" s="412"/>
      <c r="UC689" s="412"/>
      <c r="UD689" s="412"/>
      <c r="UE689" s="412"/>
      <c r="UF689" s="412"/>
      <c r="UG689" s="412"/>
      <c r="UH689" s="412"/>
      <c r="UI689" s="412"/>
      <c r="UJ689" s="412"/>
      <c r="UK689" s="412"/>
      <c r="UL689" s="412"/>
      <c r="UM689" s="412"/>
      <c r="UN689" s="412"/>
      <c r="UO689" s="412"/>
      <c r="UP689" s="413"/>
      <c r="UQ689" s="413"/>
      <c r="UR689" s="413"/>
      <c r="US689" s="413"/>
      <c r="UT689" s="413"/>
      <c r="UU689" s="413"/>
      <c r="UV689" s="413"/>
      <c r="UW689" s="413"/>
      <c r="UX689" s="413"/>
      <c r="UY689" s="413"/>
      <c r="UZ689" s="413"/>
      <c r="VA689" s="413"/>
      <c r="VB689" s="413"/>
      <c r="VC689" s="413"/>
      <c r="VD689" s="413"/>
      <c r="VE689" s="413"/>
      <c r="VF689" s="413"/>
      <c r="VG689" s="413"/>
      <c r="VH689" s="413"/>
      <c r="VI689" s="413"/>
      <c r="VJ689" s="413"/>
      <c r="VK689" s="413"/>
      <c r="VL689" s="413"/>
      <c r="VM689" s="413"/>
      <c r="VN689" s="414"/>
      <c r="VO689" s="414"/>
      <c r="VP689" s="414"/>
      <c r="VQ689" s="414"/>
      <c r="VR689" s="414"/>
      <c r="VS689" s="413"/>
      <c r="VT689" s="413"/>
      <c r="VU689" s="414"/>
      <c r="VV689" s="414"/>
      <c r="VW689" s="413"/>
      <c r="VX689" s="413"/>
      <c r="VY689" s="414"/>
      <c r="VZ689" s="414"/>
      <c r="WA689" s="413"/>
      <c r="WB689" s="413"/>
      <c r="WC689" s="413"/>
      <c r="WD689" s="413"/>
      <c r="WE689" s="413"/>
      <c r="WF689" s="413"/>
      <c r="WG689" s="413"/>
      <c r="WH689" s="414"/>
      <c r="WI689" s="414"/>
      <c r="WJ689" s="413"/>
      <c r="WK689" s="413"/>
      <c r="WL689" s="414"/>
      <c r="WM689" s="414"/>
      <c r="WN689" s="413"/>
      <c r="WO689" s="413"/>
      <c r="WP689" s="413"/>
      <c r="WQ689" s="413"/>
      <c r="WR689" s="413"/>
      <c r="WS689" s="407"/>
      <c r="WT689" s="439"/>
      <c r="WU689" s="413"/>
      <c r="WV689" s="413"/>
      <c r="WW689" s="413"/>
      <c r="WX689" s="413"/>
      <c r="WY689" s="413"/>
      <c r="WZ689" s="413"/>
      <c r="XA689" s="413"/>
      <c r="XB689" s="412"/>
      <c r="XC689" s="412"/>
      <c r="XD689" s="412"/>
      <c r="XE689" s="412"/>
      <c r="XF689" s="412"/>
      <c r="XG689" s="412"/>
      <c r="XH689" s="412"/>
      <c r="XI689" s="412"/>
      <c r="XJ689" s="412"/>
      <c r="XK689" s="412"/>
      <c r="XL689" s="412"/>
      <c r="XM689" s="412"/>
      <c r="XN689" s="412"/>
      <c r="XO689" s="412"/>
      <c r="XP689" s="412"/>
      <c r="XQ689" s="412"/>
      <c r="XR689" s="412"/>
      <c r="XS689" s="412"/>
      <c r="XT689" s="412"/>
      <c r="XU689" s="412"/>
      <c r="XV689" s="412"/>
      <c r="XW689" s="412"/>
      <c r="XX689" s="412"/>
      <c r="XY689" s="412"/>
      <c r="XZ689" s="412"/>
      <c r="YA689" s="412"/>
      <c r="YB689" s="412"/>
      <c r="YC689" s="412"/>
      <c r="YD689" s="412"/>
      <c r="YE689" s="412"/>
      <c r="YF689" s="412"/>
      <c r="YG689" s="412"/>
      <c r="YH689" s="412"/>
      <c r="YI689" s="412"/>
      <c r="YJ689" s="412"/>
      <c r="YK689" s="412"/>
      <c r="YL689" s="412"/>
      <c r="YM689" s="412"/>
      <c r="YN689" s="412"/>
      <c r="YO689" s="412"/>
      <c r="YP689" s="412"/>
      <c r="YQ689" s="412"/>
      <c r="YR689" s="412"/>
      <c r="YS689" s="412"/>
      <c r="YT689" s="413"/>
      <c r="YU689" s="413"/>
      <c r="YV689" s="413"/>
      <c r="YW689" s="413"/>
      <c r="YX689" s="413"/>
      <c r="YY689" s="413"/>
      <c r="YZ689" s="413"/>
      <c r="ZA689" s="413"/>
      <c r="ZB689" s="413"/>
      <c r="ZC689" s="413"/>
      <c r="ZD689" s="413"/>
      <c r="ZE689" s="413"/>
      <c r="ZF689" s="413"/>
      <c r="ZG689" s="413"/>
      <c r="ZH689" s="413"/>
      <c r="ZI689" s="413"/>
      <c r="ZJ689" s="413"/>
      <c r="ZK689" s="413"/>
      <c r="ZL689" s="413"/>
      <c r="ZM689" s="413"/>
      <c r="ZN689" s="413"/>
      <c r="ZO689" s="413"/>
      <c r="ZP689" s="413"/>
      <c r="ZQ689" s="413"/>
      <c r="ZR689" s="414"/>
      <c r="ZS689" s="414"/>
      <c r="ZT689" s="414"/>
      <c r="ZU689" s="414"/>
      <c r="ZV689" s="414"/>
      <c r="ZW689" s="413"/>
      <c r="ZX689" s="413"/>
      <c r="ZY689" s="414"/>
      <c r="ZZ689" s="414"/>
      <c r="AAA689" s="413"/>
      <c r="AAB689" s="413"/>
      <c r="AAC689" s="414"/>
      <c r="AAD689" s="414"/>
      <c r="AAE689" s="413"/>
      <c r="AAF689" s="413"/>
      <c r="AAG689" s="413"/>
      <c r="AAH689" s="413"/>
      <c r="AAI689" s="413"/>
      <c r="AAJ689" s="413"/>
      <c r="AAK689" s="413"/>
      <c r="AAL689" s="414"/>
      <c r="AAM689" s="414"/>
      <c r="AAN689" s="413"/>
      <c r="AAO689" s="413"/>
      <c r="AAP689" s="414"/>
      <c r="AAQ689" s="414"/>
      <c r="AAR689" s="413"/>
      <c r="AAS689" s="413"/>
      <c r="AAT689" s="413"/>
      <c r="AAU689" s="413"/>
      <c r="AAV689" s="413"/>
      <c r="AAW689" s="407"/>
      <c r="AAX689" s="439"/>
      <c r="AAY689" s="413"/>
      <c r="AAZ689" s="413"/>
      <c r="ABA689" s="413"/>
      <c r="ABB689" s="413"/>
      <c r="ABC689" s="413"/>
      <c r="ABD689" s="413"/>
      <c r="ABE689" s="413"/>
      <c r="ABF689" s="412"/>
      <c r="ABG689" s="412"/>
      <c r="ABH689" s="412"/>
      <c r="ABI689" s="412"/>
      <c r="ABJ689" s="412"/>
      <c r="ABK689" s="412"/>
      <c r="ABL689" s="412"/>
      <c r="ABM689" s="412"/>
      <c r="ABN689" s="412"/>
      <c r="ABO689" s="412"/>
      <c r="ABP689" s="412"/>
      <c r="ABQ689" s="412"/>
      <c r="ABR689" s="412"/>
      <c r="ABS689" s="412"/>
      <c r="ABT689" s="412"/>
      <c r="ABU689" s="412"/>
      <c r="ABV689" s="412"/>
      <c r="ABW689" s="412"/>
      <c r="ABX689" s="412"/>
      <c r="ABY689" s="412"/>
      <c r="ABZ689" s="412"/>
      <c r="ACA689" s="412"/>
      <c r="ACB689" s="412"/>
      <c r="ACC689" s="412"/>
      <c r="ACD689" s="412"/>
      <c r="ACE689" s="412"/>
      <c r="ACF689" s="412"/>
      <c r="ACG689" s="412"/>
      <c r="ACH689" s="412"/>
      <c r="ACI689" s="412"/>
      <c r="ACJ689" s="412"/>
      <c r="ACK689" s="412"/>
      <c r="ACL689" s="412"/>
      <c r="ACM689" s="412"/>
      <c r="ACN689" s="412"/>
      <c r="ACO689" s="412"/>
      <c r="ACP689" s="412"/>
      <c r="ACQ689" s="412"/>
      <c r="ACR689" s="412"/>
      <c r="ACS689" s="412"/>
      <c r="ACT689" s="412"/>
      <c r="ACU689" s="412"/>
      <c r="ACV689" s="412"/>
      <c r="ACW689" s="412"/>
      <c r="ACX689" s="413"/>
      <c r="ACY689" s="413"/>
      <c r="ACZ689" s="413"/>
      <c r="ADA689" s="413"/>
      <c r="ADB689" s="413"/>
      <c r="ADC689" s="413"/>
      <c r="ADD689" s="413"/>
      <c r="ADE689" s="413"/>
      <c r="ADF689" s="413"/>
      <c r="ADG689" s="413"/>
      <c r="ADH689" s="413"/>
      <c r="ADI689" s="413"/>
      <c r="ADJ689" s="413"/>
      <c r="ADK689" s="413"/>
      <c r="ADL689" s="413"/>
      <c r="ADM689" s="413"/>
      <c r="ADN689" s="413"/>
      <c r="ADO689" s="413"/>
      <c r="ADP689" s="413"/>
      <c r="ADQ689" s="413"/>
      <c r="ADR689" s="413"/>
      <c r="ADS689" s="413"/>
      <c r="ADT689" s="413"/>
      <c r="ADU689" s="413"/>
      <c r="ADV689" s="414"/>
      <c r="ADW689" s="414"/>
      <c r="ADX689" s="414"/>
      <c r="ADY689" s="414"/>
      <c r="ADZ689" s="414"/>
      <c r="AEA689" s="413"/>
      <c r="AEB689" s="413"/>
      <c r="AEC689" s="414"/>
      <c r="AED689" s="414"/>
      <c r="AEE689" s="413"/>
      <c r="AEF689" s="413"/>
      <c r="AEG689" s="414"/>
      <c r="AEH689" s="414"/>
      <c r="AEI689" s="413"/>
      <c r="AEJ689" s="413"/>
      <c r="AEK689" s="413"/>
      <c r="AEL689" s="413"/>
      <c r="AEM689" s="413"/>
      <c r="AEN689" s="413"/>
      <c r="AEO689" s="413"/>
      <c r="AEP689" s="414"/>
      <c r="AEQ689" s="414"/>
      <c r="AER689" s="413"/>
      <c r="AES689" s="413"/>
      <c r="AET689" s="414"/>
      <c r="AEU689" s="414"/>
      <c r="AEV689" s="413"/>
      <c r="AEW689" s="413"/>
      <c r="AEX689" s="413"/>
      <c r="AEY689" s="413"/>
      <c r="AEZ689" s="413"/>
      <c r="AFA689" s="407"/>
      <c r="AFB689" s="439"/>
      <c r="AFC689" s="413"/>
      <c r="AFD689" s="413"/>
      <c r="AFE689" s="413"/>
      <c r="AFF689" s="413"/>
      <c r="AFG689" s="413"/>
      <c r="AFH689" s="413"/>
      <c r="AFI689" s="413"/>
      <c r="AFJ689" s="412"/>
      <c r="AFK689" s="412"/>
      <c r="AFL689" s="412"/>
      <c r="AFM689" s="412"/>
      <c r="AFN689" s="412"/>
      <c r="AFO689" s="412"/>
      <c r="AFP689" s="412"/>
      <c r="AFQ689" s="412"/>
      <c r="AFR689" s="412"/>
      <c r="AFS689" s="412"/>
      <c r="AFT689" s="412"/>
      <c r="AFU689" s="412"/>
      <c r="AFV689" s="412"/>
      <c r="AFW689" s="412"/>
      <c r="AFX689" s="412"/>
      <c r="AFY689" s="412"/>
      <c r="AFZ689" s="412"/>
      <c r="AGA689" s="412"/>
      <c r="AGB689" s="412"/>
      <c r="AGC689" s="412"/>
      <c r="AGD689" s="412"/>
      <c r="AGE689" s="412"/>
      <c r="AGF689" s="412"/>
      <c r="AGG689" s="412"/>
      <c r="AGH689" s="412"/>
      <c r="AGI689" s="412"/>
      <c r="AGJ689" s="412"/>
      <c r="AGK689" s="412"/>
      <c r="AGL689" s="412"/>
      <c r="AGM689" s="412"/>
      <c r="AGN689" s="412"/>
      <c r="AGO689" s="412"/>
      <c r="AGP689" s="412"/>
      <c r="AGQ689" s="412"/>
      <c r="AGR689" s="412"/>
      <c r="AGS689" s="412"/>
      <c r="AGT689" s="412"/>
      <c r="AGU689" s="412"/>
      <c r="AGV689" s="412"/>
      <c r="AGW689" s="412"/>
      <c r="AGX689" s="412"/>
      <c r="AGY689" s="412"/>
      <c r="AGZ689" s="412"/>
      <c r="AHA689" s="412"/>
      <c r="AHB689" s="413"/>
      <c r="AHC689" s="413"/>
      <c r="AHD689" s="413"/>
      <c r="AHE689" s="413"/>
      <c r="AHF689" s="413"/>
      <c r="AHG689" s="413"/>
      <c r="AHH689" s="413"/>
      <c r="AHI689" s="413"/>
      <c r="AHJ689" s="413"/>
      <c r="AHK689" s="413"/>
      <c r="AHL689" s="413"/>
      <c r="AHM689" s="413"/>
      <c r="AHN689" s="413"/>
      <c r="AHO689" s="413"/>
      <c r="AHP689" s="413"/>
      <c r="AHQ689" s="413"/>
      <c r="AHR689" s="413"/>
      <c r="AHS689" s="413"/>
      <c r="AHT689" s="413"/>
      <c r="AHU689" s="413"/>
      <c r="AHV689" s="413"/>
      <c r="AHW689" s="413"/>
      <c r="AHX689" s="413"/>
      <c r="AHY689" s="413"/>
      <c r="AHZ689" s="414"/>
      <c r="AIA689" s="414"/>
      <c r="AIB689" s="414"/>
      <c r="AIC689" s="414"/>
      <c r="AID689" s="414"/>
      <c r="AIE689" s="413"/>
      <c r="AIF689" s="413"/>
      <c r="AIG689" s="414"/>
      <c r="AIH689" s="414"/>
      <c r="AII689" s="413"/>
      <c r="AIJ689" s="413"/>
      <c r="AIK689" s="414"/>
      <c r="AIL689" s="414"/>
      <c r="AIM689" s="413"/>
      <c r="AIN689" s="413"/>
      <c r="AIO689" s="413"/>
      <c r="AIP689" s="413"/>
      <c r="AIQ689" s="413"/>
      <c r="AIR689" s="413"/>
      <c r="AIS689" s="413"/>
      <c r="AIT689" s="414"/>
      <c r="AIU689" s="414"/>
      <c r="AIV689" s="413"/>
      <c r="AIW689" s="413"/>
      <c r="AIX689" s="414"/>
      <c r="AIY689" s="414"/>
      <c r="AIZ689" s="413"/>
      <c r="AJA689" s="413"/>
      <c r="AJB689" s="413"/>
      <c r="AJC689" s="413"/>
      <c r="AJD689" s="413"/>
      <c r="AJE689" s="407"/>
      <c r="AJF689" s="439"/>
      <c r="AJG689" s="413"/>
      <c r="AJH689" s="413"/>
      <c r="AJI689" s="413"/>
      <c r="AJJ689" s="413"/>
      <c r="AJK689" s="413"/>
      <c r="AJL689" s="413"/>
      <c r="AJM689" s="413"/>
      <c r="AJN689" s="412"/>
      <c r="AJO689" s="412"/>
      <c r="AJP689" s="412"/>
      <c r="AJQ689" s="412"/>
      <c r="AJR689" s="412"/>
      <c r="AJS689" s="412"/>
      <c r="AJT689" s="412"/>
      <c r="AJU689" s="412"/>
      <c r="AJV689" s="412"/>
      <c r="AJW689" s="412"/>
      <c r="AJX689" s="412"/>
      <c r="AJY689" s="412"/>
      <c r="AJZ689" s="412"/>
      <c r="AKA689" s="412"/>
      <c r="AKB689" s="412"/>
      <c r="AKC689" s="412"/>
      <c r="AKD689" s="412"/>
      <c r="AKE689" s="412"/>
      <c r="AKF689" s="412"/>
      <c r="AKG689" s="412"/>
      <c r="AKH689" s="412"/>
      <c r="AKI689" s="412"/>
      <c r="AKJ689" s="412"/>
      <c r="AKK689" s="412"/>
      <c r="AKL689" s="412"/>
      <c r="AKM689" s="412"/>
      <c r="AKN689" s="412"/>
      <c r="AKO689" s="412"/>
      <c r="AKP689" s="412"/>
      <c r="AKQ689" s="412"/>
      <c r="AKR689" s="412"/>
      <c r="AKS689" s="412"/>
      <c r="AKT689" s="412"/>
      <c r="AKU689" s="412"/>
      <c r="AKV689" s="412"/>
      <c r="AKW689" s="412"/>
      <c r="AKX689" s="412"/>
      <c r="AKY689" s="412"/>
      <c r="AKZ689" s="412"/>
      <c r="ALA689" s="412"/>
      <c r="ALB689" s="412"/>
      <c r="ALC689" s="412"/>
      <c r="ALD689" s="412"/>
      <c r="ALE689" s="412"/>
      <c r="ALF689" s="413"/>
      <c r="ALG689" s="413"/>
      <c r="ALH689" s="413"/>
      <c r="ALI689" s="413"/>
      <c r="ALJ689" s="413"/>
      <c r="ALK689" s="413"/>
      <c r="ALL689" s="413"/>
      <c r="ALM689" s="413"/>
      <c r="ALN689" s="413"/>
      <c r="ALO689" s="413"/>
      <c r="ALP689" s="413"/>
      <c r="ALQ689" s="413"/>
      <c r="ALR689" s="413"/>
      <c r="ALS689" s="413"/>
      <c r="ALT689" s="413"/>
      <c r="ALU689" s="413"/>
      <c r="ALV689" s="413"/>
      <c r="ALW689" s="413"/>
      <c r="ALX689" s="413"/>
      <c r="ALY689" s="413"/>
      <c r="ALZ689" s="413"/>
      <c r="AMA689" s="413"/>
      <c r="AMB689" s="413"/>
      <c r="AMC689" s="413"/>
      <c r="AMD689" s="414"/>
      <c r="AME689" s="414"/>
      <c r="AMF689" s="414"/>
      <c r="AMG689" s="414"/>
      <c r="AMH689" s="414"/>
      <c r="AMI689" s="413"/>
      <c r="AMJ689" s="413"/>
      <c r="AMK689" s="414"/>
      <c r="AML689" s="414"/>
      <c r="AMM689" s="413"/>
      <c r="AMN689" s="413"/>
      <c r="AMO689" s="414"/>
      <c r="AMP689" s="414"/>
      <c r="AMQ689" s="413"/>
      <c r="AMR689" s="413"/>
      <c r="AMS689" s="413"/>
      <c r="AMT689" s="413"/>
      <c r="AMU689" s="413"/>
      <c r="AMV689" s="413"/>
      <c r="AMW689" s="413"/>
      <c r="AMX689" s="414"/>
      <c r="AMY689" s="414"/>
      <c r="AMZ689" s="413"/>
      <c r="ANA689" s="413"/>
      <c r="ANB689" s="414"/>
      <c r="ANC689" s="414"/>
      <c r="AND689" s="413"/>
      <c r="ANE689" s="413"/>
      <c r="ANF689" s="413"/>
      <c r="ANG689" s="413"/>
      <c r="ANH689" s="413"/>
      <c r="ANI689" s="407"/>
      <c r="ANJ689" s="439"/>
      <c r="ANK689" s="413"/>
      <c r="ANL689" s="413"/>
      <c r="ANM689" s="413"/>
      <c r="ANN689" s="413"/>
      <c r="ANO689" s="413"/>
      <c r="ANP689" s="413"/>
      <c r="ANQ689" s="413"/>
      <c r="ANR689" s="412"/>
      <c r="ANS689" s="412"/>
      <c r="ANT689" s="412"/>
      <c r="ANU689" s="412"/>
      <c r="ANV689" s="412"/>
      <c r="ANW689" s="412"/>
      <c r="ANX689" s="412"/>
      <c r="ANY689" s="412"/>
      <c r="ANZ689" s="412"/>
      <c r="AOA689" s="412"/>
      <c r="AOB689" s="412"/>
      <c r="AOC689" s="412"/>
      <c r="AOD689" s="412"/>
      <c r="AOE689" s="412"/>
      <c r="AOF689" s="412"/>
      <c r="AOG689" s="412"/>
      <c r="AOH689" s="412"/>
      <c r="AOI689" s="412"/>
      <c r="AOJ689" s="412"/>
      <c r="AOK689" s="412"/>
      <c r="AOL689" s="412"/>
      <c r="AOM689" s="412"/>
      <c r="AON689" s="412"/>
      <c r="AOO689" s="412"/>
      <c r="AOP689" s="412"/>
      <c r="AOQ689" s="412"/>
      <c r="AOR689" s="412"/>
      <c r="AOS689" s="412"/>
      <c r="AOT689" s="412"/>
      <c r="AOU689" s="412"/>
      <c r="AOV689" s="412"/>
      <c r="AOW689" s="412"/>
      <c r="AOX689" s="412"/>
      <c r="AOY689" s="412"/>
      <c r="AOZ689" s="412"/>
      <c r="APA689" s="412"/>
      <c r="APB689" s="412"/>
      <c r="APC689" s="412"/>
      <c r="APD689" s="412"/>
      <c r="APE689" s="412"/>
      <c r="APF689" s="412"/>
      <c r="APG689" s="412"/>
      <c r="APH689" s="412"/>
      <c r="API689" s="412"/>
      <c r="APJ689" s="413"/>
      <c r="APK689" s="413"/>
      <c r="APL689" s="413"/>
      <c r="APM689" s="413"/>
      <c r="APN689" s="413"/>
      <c r="APO689" s="413"/>
      <c r="APP689" s="413"/>
      <c r="APQ689" s="413"/>
      <c r="APR689" s="413"/>
      <c r="APS689" s="413"/>
      <c r="APT689" s="413"/>
      <c r="APU689" s="413"/>
      <c r="APV689" s="413"/>
      <c r="APW689" s="413"/>
      <c r="APX689" s="413"/>
      <c r="APY689" s="413"/>
      <c r="APZ689" s="413"/>
      <c r="AQA689" s="413"/>
      <c r="AQB689" s="413"/>
      <c r="AQC689" s="413"/>
      <c r="AQD689" s="413"/>
      <c r="AQE689" s="413"/>
      <c r="AQF689" s="413"/>
      <c r="AQG689" s="413"/>
      <c r="AQH689" s="414"/>
      <c r="AQI689" s="414"/>
      <c r="AQJ689" s="414"/>
      <c r="AQK689" s="414"/>
      <c r="AQL689" s="414"/>
      <c r="AQM689" s="413"/>
      <c r="AQN689" s="413"/>
      <c r="AQO689" s="414"/>
      <c r="AQP689" s="414"/>
      <c r="AQQ689" s="413"/>
      <c r="AQR689" s="413"/>
      <c r="AQS689" s="414"/>
      <c r="AQT689" s="414"/>
      <c r="AQU689" s="413"/>
      <c r="AQV689" s="413"/>
      <c r="AQW689" s="413"/>
      <c r="AQX689" s="413"/>
      <c r="AQY689" s="413"/>
      <c r="AQZ689" s="413"/>
      <c r="ARA689" s="413"/>
      <c r="ARB689" s="414"/>
      <c r="ARC689" s="414"/>
      <c r="ARD689" s="413"/>
      <c r="ARE689" s="413"/>
      <c r="ARF689" s="414"/>
      <c r="ARG689" s="414"/>
      <c r="ARH689" s="413"/>
      <c r="ARI689" s="413"/>
      <c r="ARJ689" s="413"/>
      <c r="ARK689" s="413"/>
      <c r="ARL689" s="413"/>
      <c r="ARM689" s="407"/>
      <c r="ARN689" s="439"/>
      <c r="ARO689" s="413"/>
      <c r="ARP689" s="413"/>
      <c r="ARQ689" s="413"/>
      <c r="ARR689" s="413"/>
      <c r="ARS689" s="413"/>
      <c r="ART689" s="413"/>
      <c r="ARU689" s="413"/>
      <c r="ARV689" s="412"/>
      <c r="ARW689" s="412"/>
      <c r="ARX689" s="412"/>
      <c r="ARY689" s="412"/>
      <c r="ARZ689" s="412"/>
      <c r="ASA689" s="412"/>
      <c r="ASB689" s="412"/>
      <c r="ASC689" s="412"/>
      <c r="ASD689" s="412"/>
      <c r="ASE689" s="412"/>
      <c r="ASF689" s="412"/>
      <c r="ASG689" s="412"/>
      <c r="ASH689" s="412"/>
      <c r="ASI689" s="412"/>
      <c r="ASJ689" s="412"/>
      <c r="ASK689" s="412"/>
      <c r="ASL689" s="412"/>
      <c r="ASM689" s="412"/>
      <c r="ASN689" s="412"/>
      <c r="ASO689" s="412"/>
      <c r="ASP689" s="412"/>
      <c r="ASQ689" s="412"/>
      <c r="ASR689" s="412"/>
      <c r="ASS689" s="412"/>
      <c r="AST689" s="412"/>
      <c r="ASU689" s="412"/>
      <c r="ASV689" s="412"/>
      <c r="ASW689" s="412"/>
      <c r="ASX689" s="412"/>
      <c r="ASY689" s="412"/>
      <c r="ASZ689" s="412"/>
      <c r="ATA689" s="412"/>
      <c r="ATB689" s="412"/>
      <c r="ATC689" s="412"/>
      <c r="ATD689" s="412"/>
      <c r="ATE689" s="412"/>
      <c r="ATF689" s="412"/>
      <c r="ATG689" s="412"/>
      <c r="ATH689" s="412"/>
      <c r="ATI689" s="412"/>
      <c r="ATJ689" s="412"/>
      <c r="ATK689" s="412"/>
      <c r="ATL689" s="412"/>
      <c r="ATM689" s="412"/>
      <c r="ATN689" s="413"/>
      <c r="ATO689" s="413"/>
      <c r="ATP689" s="413"/>
      <c r="ATQ689" s="413"/>
      <c r="ATR689" s="413"/>
      <c r="ATS689" s="413"/>
      <c r="ATT689" s="413"/>
      <c r="ATU689" s="413"/>
      <c r="ATV689" s="413"/>
      <c r="ATW689" s="413"/>
      <c r="ATX689" s="413"/>
      <c r="ATY689" s="413"/>
      <c r="ATZ689" s="413"/>
      <c r="AUA689" s="413"/>
      <c r="AUB689" s="413"/>
      <c r="AUC689" s="413"/>
      <c r="AUD689" s="413"/>
      <c r="AUE689" s="413"/>
      <c r="AUF689" s="413"/>
      <c r="AUG689" s="413"/>
      <c r="AUH689" s="413"/>
      <c r="AUI689" s="413"/>
      <c r="AUJ689" s="413"/>
      <c r="AUK689" s="413"/>
      <c r="AUL689" s="414"/>
      <c r="AUM689" s="414"/>
      <c r="AUN689" s="414"/>
      <c r="AUO689" s="414"/>
      <c r="AUP689" s="414"/>
      <c r="AUQ689" s="413"/>
      <c r="AUR689" s="413"/>
      <c r="AUS689" s="414"/>
      <c r="AUT689" s="414"/>
      <c r="AUU689" s="413"/>
      <c r="AUV689" s="413"/>
      <c r="AUW689" s="414"/>
      <c r="AUX689" s="414"/>
      <c r="AUY689" s="413"/>
      <c r="AUZ689" s="413"/>
      <c r="AVA689" s="413"/>
      <c r="AVB689" s="413"/>
      <c r="AVC689" s="413"/>
      <c r="AVD689" s="413"/>
      <c r="AVE689" s="413"/>
      <c r="AVF689" s="414"/>
      <c r="AVG689" s="414"/>
      <c r="AVH689" s="413"/>
      <c r="AVI689" s="413"/>
      <c r="AVJ689" s="414"/>
      <c r="AVK689" s="414"/>
      <c r="AVL689" s="413"/>
      <c r="AVM689" s="413"/>
      <c r="AVN689" s="413"/>
      <c r="AVO689" s="413"/>
      <c r="AVP689" s="413"/>
      <c r="AVQ689" s="407"/>
      <c r="AVR689" s="439"/>
      <c r="AVS689" s="413"/>
      <c r="AVT689" s="413"/>
      <c r="AVU689" s="413"/>
      <c r="AVV689" s="413"/>
      <c r="AVW689" s="413"/>
      <c r="AVX689" s="413"/>
      <c r="AVY689" s="413"/>
      <c r="AVZ689" s="412"/>
      <c r="AWA689" s="412"/>
      <c r="AWB689" s="412"/>
      <c r="AWC689" s="412"/>
      <c r="AWD689" s="412"/>
      <c r="AWE689" s="412"/>
      <c r="AWF689" s="412"/>
      <c r="AWG689" s="412"/>
      <c r="AWH689" s="412"/>
      <c r="AWI689" s="412"/>
      <c r="AWJ689" s="412"/>
      <c r="AWK689" s="412"/>
      <c r="AWL689" s="412"/>
      <c r="AWM689" s="412"/>
      <c r="AWN689" s="412"/>
      <c r="AWO689" s="412"/>
      <c r="AWP689" s="412"/>
      <c r="AWQ689" s="412"/>
      <c r="AWR689" s="412"/>
      <c r="AWS689" s="412"/>
      <c r="AWT689" s="412"/>
      <c r="AWU689" s="412"/>
      <c r="AWV689" s="412"/>
      <c r="AWW689" s="412"/>
      <c r="AWX689" s="412"/>
      <c r="AWY689" s="412"/>
      <c r="AWZ689" s="412"/>
      <c r="AXA689" s="412"/>
      <c r="AXB689" s="412"/>
      <c r="AXC689" s="412"/>
      <c r="AXD689" s="412"/>
      <c r="AXE689" s="412"/>
      <c r="AXF689" s="412"/>
      <c r="AXG689" s="412"/>
      <c r="AXH689" s="412"/>
      <c r="AXI689" s="412"/>
      <c r="AXJ689" s="412"/>
      <c r="AXK689" s="412"/>
      <c r="AXL689" s="412"/>
      <c r="AXM689" s="412"/>
      <c r="AXN689" s="412"/>
      <c r="AXO689" s="412"/>
      <c r="AXP689" s="412"/>
      <c r="AXQ689" s="412"/>
      <c r="AXR689" s="413"/>
      <c r="AXS689" s="413"/>
      <c r="AXT689" s="413"/>
      <c r="AXU689" s="413"/>
      <c r="AXV689" s="413"/>
      <c r="AXW689" s="413"/>
      <c r="AXX689" s="413"/>
      <c r="AXY689" s="413"/>
      <c r="AXZ689" s="413"/>
      <c r="AYA689" s="413"/>
      <c r="AYB689" s="413"/>
      <c r="AYC689" s="413"/>
      <c r="AYD689" s="413"/>
      <c r="AYE689" s="413"/>
      <c r="AYF689" s="413"/>
      <c r="AYG689" s="413"/>
      <c r="AYH689" s="413"/>
      <c r="AYI689" s="413"/>
      <c r="AYJ689" s="413"/>
      <c r="AYK689" s="413"/>
      <c r="AYL689" s="413"/>
      <c r="AYM689" s="413"/>
      <c r="AYN689" s="413"/>
      <c r="AYO689" s="413"/>
      <c r="AYP689" s="414"/>
      <c r="AYQ689" s="414"/>
      <c r="AYR689" s="414"/>
      <c r="AYS689" s="414"/>
      <c r="AYT689" s="414"/>
      <c r="AYU689" s="413"/>
      <c r="AYV689" s="413"/>
      <c r="AYW689" s="414"/>
      <c r="AYX689" s="414"/>
      <c r="AYY689" s="413"/>
      <c r="AYZ689" s="413"/>
      <c r="AZA689" s="414"/>
      <c r="AZB689" s="414"/>
      <c r="AZC689" s="413"/>
      <c r="AZD689" s="413"/>
      <c r="AZE689" s="413"/>
      <c r="AZF689" s="413"/>
      <c r="AZG689" s="413"/>
      <c r="AZH689" s="413"/>
      <c r="AZI689" s="413"/>
      <c r="AZJ689" s="414"/>
      <c r="AZK689" s="414"/>
      <c r="AZL689" s="413"/>
      <c r="AZM689" s="413"/>
      <c r="AZN689" s="414"/>
      <c r="AZO689" s="414"/>
      <c r="AZP689" s="413"/>
      <c r="AZQ689" s="413"/>
      <c r="AZR689" s="413"/>
      <c r="AZS689" s="413"/>
      <c r="AZT689" s="413"/>
      <c r="AZU689" s="407"/>
      <c r="AZV689" s="439"/>
      <c r="AZW689" s="413"/>
      <c r="AZX689" s="413"/>
      <c r="AZY689" s="413"/>
      <c r="AZZ689" s="413"/>
      <c r="BAA689" s="413"/>
      <c r="BAB689" s="413"/>
      <c r="BAC689" s="413"/>
      <c r="BAD689" s="412"/>
      <c r="BAE689" s="412"/>
      <c r="BAF689" s="412"/>
      <c r="BAG689" s="412"/>
      <c r="BAH689" s="412"/>
      <c r="BAI689" s="412"/>
      <c r="BAJ689" s="412"/>
      <c r="BAK689" s="412"/>
      <c r="BAL689" s="412"/>
      <c r="BAM689" s="412"/>
      <c r="BAN689" s="412"/>
      <c r="BAO689" s="412"/>
      <c r="BAP689" s="412"/>
      <c r="BAQ689" s="412"/>
      <c r="BAR689" s="412"/>
      <c r="BAS689" s="412"/>
      <c r="BAT689" s="412"/>
      <c r="BAU689" s="412"/>
      <c r="BAV689" s="412"/>
      <c r="BAW689" s="412"/>
      <c r="BAX689" s="412"/>
      <c r="BAY689" s="412"/>
      <c r="BAZ689" s="412"/>
      <c r="BBA689" s="412"/>
      <c r="BBB689" s="412"/>
      <c r="BBC689" s="412"/>
      <c r="BBD689" s="412"/>
      <c r="BBE689" s="412"/>
      <c r="BBF689" s="412"/>
      <c r="BBG689" s="412"/>
      <c r="BBH689" s="412"/>
      <c r="BBI689" s="412"/>
      <c r="BBJ689" s="412"/>
      <c r="BBK689" s="412"/>
      <c r="BBL689" s="412"/>
      <c r="BBM689" s="412"/>
      <c r="BBN689" s="412"/>
      <c r="BBO689" s="412"/>
      <c r="BBP689" s="412"/>
      <c r="BBQ689" s="412"/>
      <c r="BBR689" s="412"/>
      <c r="BBS689" s="412"/>
      <c r="BBT689" s="412"/>
      <c r="BBU689" s="412"/>
      <c r="BBV689" s="413"/>
      <c r="BBW689" s="413"/>
      <c r="BBX689" s="413"/>
      <c r="BBY689" s="413"/>
      <c r="BBZ689" s="413"/>
      <c r="BCA689" s="413"/>
      <c r="BCB689" s="413"/>
      <c r="BCC689" s="413"/>
      <c r="BCD689" s="413"/>
      <c r="BCE689" s="413"/>
      <c r="BCF689" s="413"/>
      <c r="BCG689" s="413"/>
      <c r="BCH689" s="413"/>
      <c r="BCI689" s="413"/>
      <c r="BCJ689" s="413"/>
      <c r="BCK689" s="413"/>
      <c r="BCL689" s="413"/>
      <c r="BCM689" s="413"/>
      <c r="BCN689" s="413"/>
      <c r="BCO689" s="413"/>
      <c r="BCP689" s="413"/>
      <c r="BCQ689" s="413"/>
      <c r="BCR689" s="413"/>
      <c r="BCS689" s="413"/>
      <c r="BCT689" s="414"/>
      <c r="BCU689" s="414"/>
      <c r="BCV689" s="414"/>
      <c r="BCW689" s="414"/>
      <c r="BCX689" s="414"/>
      <c r="BCY689" s="413"/>
      <c r="BCZ689" s="413"/>
      <c r="BDA689" s="414"/>
      <c r="BDB689" s="414"/>
      <c r="BDC689" s="413"/>
      <c r="BDD689" s="413"/>
      <c r="BDE689" s="414"/>
      <c r="BDF689" s="414"/>
      <c r="BDG689" s="413"/>
      <c r="BDH689" s="413"/>
      <c r="BDI689" s="413"/>
      <c r="BDJ689" s="413"/>
      <c r="BDK689" s="413"/>
      <c r="BDL689" s="413"/>
      <c r="BDM689" s="413"/>
      <c r="BDN689" s="414"/>
      <c r="BDO689" s="414"/>
      <c r="BDP689" s="413"/>
      <c r="BDQ689" s="413"/>
      <c r="BDR689" s="414"/>
      <c r="BDS689" s="414"/>
      <c r="BDT689" s="413"/>
      <c r="BDU689" s="413"/>
      <c r="BDV689" s="413"/>
      <c r="BDW689" s="413"/>
      <c r="BDX689" s="413"/>
      <c r="BDY689" s="407"/>
      <c r="BDZ689" s="439"/>
      <c r="BEA689" s="413"/>
      <c r="BEB689" s="413"/>
      <c r="BEC689" s="413"/>
      <c r="BED689" s="413"/>
      <c r="BEE689" s="413"/>
      <c r="BEF689" s="413"/>
      <c r="BEG689" s="413"/>
      <c r="BEH689" s="412"/>
      <c r="BEI689" s="412"/>
      <c r="BEJ689" s="412"/>
      <c r="BEK689" s="412"/>
      <c r="BEL689" s="412"/>
      <c r="BEM689" s="412"/>
      <c r="BEN689" s="412"/>
      <c r="BEO689" s="412"/>
      <c r="BEP689" s="412"/>
      <c r="BEQ689" s="412"/>
      <c r="BER689" s="412"/>
      <c r="BES689" s="412"/>
      <c r="BET689" s="412"/>
      <c r="BEU689" s="412"/>
      <c r="BEV689" s="412"/>
      <c r="BEW689" s="412"/>
      <c r="BEX689" s="412"/>
      <c r="BEY689" s="412"/>
      <c r="BEZ689" s="412"/>
      <c r="BFA689" s="412"/>
      <c r="BFB689" s="412"/>
      <c r="BFC689" s="412"/>
      <c r="BFD689" s="412"/>
      <c r="BFE689" s="412"/>
      <c r="BFF689" s="412"/>
      <c r="BFG689" s="412"/>
      <c r="BFH689" s="412"/>
      <c r="BFI689" s="412"/>
      <c r="BFJ689" s="412"/>
      <c r="BFK689" s="412"/>
      <c r="BFL689" s="412"/>
      <c r="BFM689" s="412"/>
      <c r="BFN689" s="412"/>
      <c r="BFO689" s="412"/>
      <c r="BFP689" s="412"/>
      <c r="BFQ689" s="412"/>
      <c r="BFR689" s="412"/>
      <c r="BFS689" s="412"/>
      <c r="BFT689" s="412"/>
      <c r="BFU689" s="412"/>
      <c r="BFV689" s="412"/>
      <c r="BFW689" s="412"/>
      <c r="BFX689" s="412"/>
      <c r="BFY689" s="412"/>
      <c r="BFZ689" s="413"/>
      <c r="BGA689" s="413"/>
      <c r="BGB689" s="413"/>
      <c r="BGC689" s="413"/>
      <c r="BGD689" s="413"/>
      <c r="BGE689" s="413"/>
      <c r="BGF689" s="413"/>
      <c r="BGG689" s="413"/>
      <c r="BGH689" s="413"/>
      <c r="BGI689" s="413"/>
      <c r="BGJ689" s="413"/>
      <c r="BGK689" s="413"/>
      <c r="BGL689" s="413"/>
      <c r="BGM689" s="413"/>
      <c r="BGN689" s="413"/>
      <c r="BGO689" s="413"/>
      <c r="BGP689" s="413"/>
      <c r="BGQ689" s="413"/>
      <c r="BGR689" s="413"/>
      <c r="BGS689" s="413"/>
      <c r="BGT689" s="413"/>
      <c r="BGU689" s="413"/>
      <c r="BGV689" s="413"/>
      <c r="BGW689" s="413"/>
      <c r="BGX689" s="414"/>
      <c r="BGY689" s="414"/>
      <c r="BGZ689" s="414"/>
      <c r="BHA689" s="414"/>
      <c r="BHB689" s="414"/>
      <c r="BHC689" s="413"/>
      <c r="BHD689" s="413"/>
      <c r="BHE689" s="414"/>
      <c r="BHF689" s="414"/>
      <c r="BHG689" s="413"/>
      <c r="BHH689" s="413"/>
      <c r="BHI689" s="414"/>
      <c r="BHJ689" s="414"/>
      <c r="BHK689" s="413"/>
      <c r="BHL689" s="413"/>
      <c r="BHM689" s="413"/>
      <c r="BHN689" s="413"/>
      <c r="BHO689" s="413"/>
      <c r="BHP689" s="413"/>
      <c r="BHQ689" s="413"/>
      <c r="BHR689" s="414"/>
      <c r="BHS689" s="414"/>
      <c r="BHT689" s="413"/>
      <c r="BHU689" s="413"/>
      <c r="BHV689" s="414"/>
      <c r="BHW689" s="414"/>
      <c r="BHX689" s="413"/>
      <c r="BHY689" s="413"/>
      <c r="BHZ689" s="413"/>
      <c r="BIA689" s="413"/>
      <c r="BIB689" s="413"/>
      <c r="BIC689" s="407"/>
      <c r="BID689" s="439"/>
      <c r="BIE689" s="413"/>
      <c r="BIF689" s="413"/>
      <c r="BIG689" s="413"/>
      <c r="BIH689" s="413"/>
      <c r="BII689" s="413"/>
      <c r="BIJ689" s="413"/>
      <c r="BIK689" s="413"/>
      <c r="BIL689" s="412"/>
      <c r="BIM689" s="412"/>
      <c r="BIN689" s="412"/>
      <c r="BIO689" s="412"/>
      <c r="BIP689" s="412"/>
      <c r="BIQ689" s="412"/>
      <c r="BIR689" s="412"/>
      <c r="BIS689" s="412"/>
      <c r="BIT689" s="412"/>
      <c r="BIU689" s="412"/>
      <c r="BIV689" s="412"/>
      <c r="BIW689" s="412"/>
      <c r="BIX689" s="412"/>
      <c r="BIY689" s="412"/>
      <c r="BIZ689" s="412"/>
      <c r="BJA689" s="412"/>
      <c r="BJB689" s="412"/>
      <c r="BJC689" s="412"/>
      <c r="BJD689" s="412"/>
      <c r="BJE689" s="412"/>
      <c r="BJF689" s="412"/>
      <c r="BJG689" s="412"/>
      <c r="BJH689" s="412"/>
      <c r="BJI689" s="412"/>
      <c r="BJJ689" s="412"/>
      <c r="BJK689" s="412"/>
      <c r="BJL689" s="412"/>
      <c r="BJM689" s="412"/>
      <c r="BJN689" s="412"/>
      <c r="BJO689" s="412"/>
      <c r="BJP689" s="412"/>
      <c r="BJQ689" s="412"/>
      <c r="BJR689" s="412"/>
      <c r="BJS689" s="412"/>
      <c r="BJT689" s="412"/>
      <c r="BJU689" s="412"/>
      <c r="BJV689" s="412"/>
      <c r="BJW689" s="412"/>
      <c r="BJX689" s="412"/>
      <c r="BJY689" s="412"/>
      <c r="BJZ689" s="412"/>
      <c r="BKA689" s="412"/>
      <c r="BKB689" s="412"/>
      <c r="BKC689" s="412"/>
      <c r="BKD689" s="413"/>
      <c r="BKE689" s="413"/>
      <c r="BKF689" s="413"/>
      <c r="BKG689" s="413"/>
      <c r="BKH689" s="413"/>
      <c r="BKI689" s="413"/>
      <c r="BKJ689" s="413"/>
      <c r="BKK689" s="413"/>
      <c r="BKL689" s="413"/>
      <c r="BKM689" s="413"/>
      <c r="BKN689" s="413"/>
      <c r="BKO689" s="413"/>
      <c r="BKP689" s="413"/>
      <c r="BKQ689" s="413"/>
      <c r="BKR689" s="413"/>
      <c r="BKS689" s="413"/>
      <c r="BKT689" s="413"/>
      <c r="BKU689" s="413"/>
      <c r="BKV689" s="413"/>
      <c r="BKW689" s="413"/>
      <c r="BKX689" s="413"/>
      <c r="BKY689" s="413"/>
      <c r="BKZ689" s="413"/>
      <c r="BLA689" s="413"/>
      <c r="BLB689" s="414"/>
      <c r="BLC689" s="414"/>
      <c r="BLD689" s="414"/>
      <c r="BLE689" s="414"/>
      <c r="BLF689" s="414"/>
      <c r="BLG689" s="413"/>
      <c r="BLH689" s="413"/>
      <c r="BLI689" s="414"/>
      <c r="BLJ689" s="414"/>
      <c r="BLK689" s="413"/>
      <c r="BLL689" s="413"/>
      <c r="BLM689" s="414"/>
      <c r="BLN689" s="414"/>
      <c r="BLO689" s="413"/>
      <c r="BLP689" s="413"/>
      <c r="BLQ689" s="413"/>
      <c r="BLR689" s="413"/>
      <c r="BLS689" s="413"/>
      <c r="BLT689" s="413"/>
      <c r="BLU689" s="413"/>
      <c r="BLV689" s="414"/>
      <c r="BLW689" s="414"/>
      <c r="BLX689" s="413"/>
      <c r="BLY689" s="413"/>
      <c r="BLZ689" s="414"/>
      <c r="BMA689" s="414"/>
      <c r="BMB689" s="413"/>
      <c r="BMC689" s="413"/>
      <c r="BMD689" s="413"/>
      <c r="BME689" s="413"/>
      <c r="BMF689" s="413"/>
      <c r="BMG689" s="407"/>
      <c r="BMH689" s="439"/>
      <c r="BMI689" s="413"/>
      <c r="BMJ689" s="413"/>
      <c r="BMK689" s="413"/>
      <c r="BML689" s="413"/>
      <c r="BMM689" s="413"/>
      <c r="BMN689" s="413"/>
      <c r="BMO689" s="413"/>
      <c r="BMP689" s="412"/>
      <c r="BMQ689" s="412"/>
      <c r="BMR689" s="412"/>
      <c r="BMS689" s="412"/>
      <c r="BMT689" s="412"/>
      <c r="BMU689" s="412"/>
      <c r="BMV689" s="412"/>
      <c r="BMW689" s="412"/>
      <c r="BMX689" s="412"/>
      <c r="BMY689" s="412"/>
      <c r="BMZ689" s="412"/>
      <c r="BNA689" s="412"/>
      <c r="BNB689" s="412"/>
      <c r="BNC689" s="412"/>
      <c r="BND689" s="412"/>
      <c r="BNE689" s="412"/>
      <c r="BNF689" s="412"/>
      <c r="BNG689" s="412"/>
      <c r="BNH689" s="412"/>
      <c r="BNI689" s="412"/>
      <c r="BNJ689" s="412"/>
      <c r="BNK689" s="412"/>
      <c r="BNL689" s="412"/>
      <c r="BNM689" s="412"/>
      <c r="BNN689" s="412"/>
      <c r="BNO689" s="412"/>
      <c r="BNP689" s="412"/>
      <c r="BNQ689" s="412"/>
      <c r="BNR689" s="412"/>
      <c r="BNS689" s="412"/>
      <c r="BNT689" s="412"/>
      <c r="BNU689" s="412"/>
      <c r="BNV689" s="412"/>
      <c r="BNW689" s="412"/>
      <c r="BNX689" s="412"/>
      <c r="BNY689" s="412"/>
      <c r="BNZ689" s="412"/>
      <c r="BOA689" s="412"/>
      <c r="BOB689" s="412"/>
      <c r="BOC689" s="412"/>
      <c r="BOD689" s="412"/>
      <c r="BOE689" s="412"/>
      <c r="BOF689" s="412"/>
      <c r="BOG689" s="412"/>
      <c r="BOH689" s="413"/>
      <c r="BOI689" s="413"/>
      <c r="BOJ689" s="413"/>
      <c r="BOK689" s="413"/>
      <c r="BOL689" s="413"/>
      <c r="BOM689" s="413"/>
      <c r="BON689" s="413"/>
      <c r="BOO689" s="413"/>
      <c r="BOP689" s="413"/>
      <c r="BOQ689" s="413"/>
      <c r="BOR689" s="413"/>
      <c r="BOS689" s="413"/>
      <c r="BOT689" s="413"/>
      <c r="BOU689" s="413"/>
      <c r="BOV689" s="413"/>
      <c r="BOW689" s="413"/>
      <c r="BOX689" s="413"/>
      <c r="BOY689" s="413"/>
      <c r="BOZ689" s="413"/>
      <c r="BPA689" s="413"/>
      <c r="BPB689" s="413"/>
      <c r="BPC689" s="413"/>
      <c r="BPD689" s="413"/>
      <c r="BPE689" s="413"/>
      <c r="BPF689" s="414"/>
      <c r="BPG689" s="414"/>
      <c r="BPH689" s="414"/>
      <c r="BPI689" s="414"/>
      <c r="BPJ689" s="414"/>
      <c r="BPK689" s="413"/>
      <c r="BPL689" s="413"/>
      <c r="BPM689" s="414"/>
      <c r="BPN689" s="414"/>
      <c r="BPO689" s="413"/>
      <c r="BPP689" s="413"/>
      <c r="BPQ689" s="414"/>
      <c r="BPR689" s="414"/>
      <c r="BPS689" s="413"/>
      <c r="BPT689" s="413"/>
      <c r="BPU689" s="413"/>
      <c r="BPV689" s="413"/>
      <c r="BPW689" s="413"/>
      <c r="BPX689" s="413"/>
      <c r="BPY689" s="413"/>
      <c r="BPZ689" s="414"/>
      <c r="BQA689" s="414"/>
      <c r="BQB689" s="413"/>
      <c r="BQC689" s="413"/>
      <c r="BQD689" s="414"/>
      <c r="BQE689" s="414"/>
      <c r="BQF689" s="413"/>
      <c r="BQG689" s="413"/>
      <c r="BQH689" s="413"/>
      <c r="BQI689" s="413"/>
      <c r="BQJ689" s="413"/>
      <c r="BQK689" s="407"/>
      <c r="BQL689" s="439"/>
      <c r="BQM689" s="413"/>
      <c r="BQN689" s="413"/>
      <c r="BQO689" s="413"/>
      <c r="BQP689" s="413"/>
      <c r="BQQ689" s="413"/>
      <c r="BQR689" s="413"/>
      <c r="BQS689" s="413"/>
      <c r="BQT689" s="412"/>
      <c r="BQU689" s="412"/>
      <c r="BQV689" s="412"/>
      <c r="BQW689" s="412"/>
      <c r="BQX689" s="412"/>
      <c r="BQY689" s="412"/>
      <c r="BQZ689" s="412"/>
      <c r="BRA689" s="412"/>
      <c r="BRB689" s="412"/>
      <c r="BRC689" s="412"/>
      <c r="BRD689" s="412"/>
      <c r="BRE689" s="412"/>
      <c r="BRF689" s="412"/>
      <c r="BRG689" s="412"/>
      <c r="BRH689" s="412"/>
      <c r="BRI689" s="412"/>
      <c r="BRJ689" s="412"/>
      <c r="BRK689" s="412"/>
      <c r="BRL689" s="412"/>
      <c r="BRM689" s="412"/>
      <c r="BRN689" s="412"/>
      <c r="BRO689" s="412"/>
      <c r="BRP689" s="412"/>
      <c r="BRQ689" s="412"/>
      <c r="BRR689" s="412"/>
      <c r="BRS689" s="412"/>
      <c r="BRT689" s="412"/>
      <c r="BRU689" s="412"/>
      <c r="BRV689" s="412"/>
      <c r="BRW689" s="412"/>
      <c r="BRX689" s="412"/>
      <c r="BRY689" s="412"/>
      <c r="BRZ689" s="412"/>
      <c r="BSA689" s="412"/>
      <c r="BSB689" s="412"/>
      <c r="BSC689" s="412"/>
      <c r="BSD689" s="412"/>
      <c r="BSE689" s="412"/>
      <c r="BSF689" s="412"/>
      <c r="BSG689" s="412"/>
      <c r="BSH689" s="412"/>
      <c r="BSI689" s="412"/>
      <c r="BSJ689" s="412"/>
      <c r="BSK689" s="412"/>
      <c r="BSL689" s="413"/>
      <c r="BSM689" s="413"/>
      <c r="BSN689" s="413"/>
      <c r="BSO689" s="413"/>
      <c r="BSP689" s="413"/>
      <c r="BSQ689" s="413"/>
      <c r="BSR689" s="413"/>
      <c r="BSS689" s="413"/>
      <c r="BST689" s="413"/>
      <c r="BSU689" s="413"/>
      <c r="BSV689" s="413"/>
      <c r="BSW689" s="413"/>
      <c r="BSX689" s="413"/>
      <c r="BSY689" s="413"/>
      <c r="BSZ689" s="413"/>
      <c r="BTA689" s="413"/>
      <c r="BTB689" s="413"/>
      <c r="BTC689" s="413"/>
      <c r="BTD689" s="413"/>
      <c r="BTE689" s="413"/>
      <c r="BTF689" s="413"/>
      <c r="BTG689" s="413"/>
      <c r="BTH689" s="413"/>
      <c r="BTI689" s="413"/>
      <c r="BTJ689" s="414"/>
      <c r="BTK689" s="414"/>
      <c r="BTL689" s="414"/>
      <c r="BTM689" s="414"/>
      <c r="BTN689" s="414"/>
      <c r="BTO689" s="413"/>
      <c r="BTP689" s="413"/>
      <c r="BTQ689" s="414"/>
      <c r="BTR689" s="414"/>
      <c r="BTS689" s="413"/>
      <c r="BTT689" s="413"/>
      <c r="BTU689" s="414"/>
      <c r="BTV689" s="414"/>
      <c r="BTW689" s="413"/>
      <c r="BTX689" s="413"/>
      <c r="BTY689" s="413"/>
      <c r="BTZ689" s="413"/>
      <c r="BUA689" s="413"/>
      <c r="BUB689" s="413"/>
      <c r="BUC689" s="413"/>
      <c r="BUD689" s="414"/>
      <c r="BUE689" s="414"/>
      <c r="BUF689" s="413"/>
      <c r="BUG689" s="413"/>
      <c r="BUH689" s="414"/>
      <c r="BUI689" s="414"/>
      <c r="BUJ689" s="413"/>
      <c r="BUK689" s="413"/>
      <c r="BUL689" s="413"/>
      <c r="BUM689" s="413"/>
      <c r="BUN689" s="413"/>
      <c r="BUO689" s="407"/>
      <c r="BUP689" s="439"/>
      <c r="BUQ689" s="413"/>
      <c r="BUR689" s="413"/>
      <c r="BUS689" s="413"/>
      <c r="BUT689" s="413"/>
      <c r="BUU689" s="413"/>
      <c r="BUV689" s="413"/>
      <c r="BUW689" s="413"/>
      <c r="BUX689" s="412"/>
      <c r="BUY689" s="412"/>
      <c r="BUZ689" s="412"/>
      <c r="BVA689" s="412"/>
      <c r="BVB689" s="412"/>
      <c r="BVC689" s="412"/>
      <c r="BVD689" s="412"/>
      <c r="BVE689" s="412"/>
      <c r="BVF689" s="412"/>
      <c r="BVG689" s="412"/>
      <c r="BVH689" s="412"/>
      <c r="BVI689" s="412"/>
      <c r="BVJ689" s="412"/>
      <c r="BVK689" s="412"/>
      <c r="BVL689" s="412"/>
      <c r="BVM689" s="412"/>
      <c r="BVN689" s="412"/>
      <c r="BVO689" s="412"/>
      <c r="BVP689" s="412"/>
      <c r="BVQ689" s="412"/>
      <c r="BVR689" s="412"/>
      <c r="BVS689" s="412"/>
      <c r="BVT689" s="412"/>
      <c r="BVU689" s="412"/>
      <c r="BVV689" s="412"/>
      <c r="BVW689" s="412"/>
      <c r="BVX689" s="412"/>
      <c r="BVY689" s="412"/>
      <c r="BVZ689" s="412"/>
      <c r="BWA689" s="412"/>
      <c r="BWB689" s="412"/>
      <c r="BWC689" s="412"/>
      <c r="BWD689" s="412"/>
      <c r="BWE689" s="412"/>
      <c r="BWF689" s="412"/>
      <c r="BWG689" s="412"/>
      <c r="BWH689" s="412"/>
      <c r="BWI689" s="412"/>
      <c r="BWJ689" s="412"/>
      <c r="BWK689" s="412"/>
      <c r="BWL689" s="412"/>
      <c r="BWM689" s="412"/>
      <c r="BWN689" s="412"/>
      <c r="BWO689" s="412"/>
      <c r="BWP689" s="413"/>
      <c r="BWQ689" s="413"/>
      <c r="BWR689" s="413"/>
      <c r="BWS689" s="413"/>
      <c r="BWT689" s="413"/>
      <c r="BWU689" s="413"/>
      <c r="BWV689" s="413"/>
      <c r="BWW689" s="413"/>
      <c r="BWX689" s="413"/>
      <c r="BWY689" s="413"/>
      <c r="BWZ689" s="413"/>
      <c r="BXA689" s="413"/>
      <c r="BXB689" s="413"/>
      <c r="BXC689" s="413"/>
      <c r="BXD689" s="413"/>
      <c r="BXE689" s="413"/>
      <c r="BXF689" s="413"/>
      <c r="BXG689" s="413"/>
      <c r="BXH689" s="413"/>
      <c r="BXI689" s="413"/>
      <c r="BXJ689" s="413"/>
      <c r="BXK689" s="413"/>
      <c r="BXL689" s="413"/>
      <c r="BXM689" s="413"/>
      <c r="BXN689" s="414"/>
      <c r="BXO689" s="414"/>
      <c r="BXP689" s="414"/>
      <c r="BXQ689" s="414"/>
      <c r="BXR689" s="414"/>
      <c r="BXS689" s="413"/>
      <c r="BXT689" s="413"/>
      <c r="BXU689" s="414"/>
      <c r="BXV689" s="414"/>
      <c r="BXW689" s="413"/>
      <c r="BXX689" s="413"/>
      <c r="BXY689" s="414"/>
      <c r="BXZ689" s="414"/>
      <c r="BYA689" s="413"/>
      <c r="BYB689" s="413"/>
      <c r="BYC689" s="413"/>
      <c r="BYD689" s="413"/>
      <c r="BYE689" s="413"/>
      <c r="BYF689" s="413"/>
      <c r="BYG689" s="413"/>
      <c r="BYH689" s="414"/>
      <c r="BYI689" s="414"/>
      <c r="BYJ689" s="413"/>
      <c r="BYK689" s="413"/>
      <c r="BYL689" s="414"/>
      <c r="BYM689" s="414"/>
      <c r="BYN689" s="413"/>
      <c r="BYO689" s="413"/>
      <c r="BYP689" s="413"/>
      <c r="BYQ689" s="413"/>
      <c r="BYR689" s="413"/>
      <c r="BYS689" s="407"/>
      <c r="BYT689" s="439"/>
      <c r="BYU689" s="413"/>
      <c r="BYV689" s="413"/>
      <c r="BYW689" s="413"/>
      <c r="BYX689" s="413"/>
      <c r="BYY689" s="413"/>
      <c r="BYZ689" s="413"/>
      <c r="BZA689" s="413"/>
      <c r="BZB689" s="412"/>
      <c r="BZC689" s="412"/>
      <c r="BZD689" s="412"/>
      <c r="BZE689" s="412"/>
      <c r="BZF689" s="412"/>
      <c r="BZG689" s="412"/>
      <c r="BZH689" s="412"/>
      <c r="BZI689" s="412"/>
      <c r="BZJ689" s="412"/>
      <c r="BZK689" s="412"/>
      <c r="BZL689" s="412"/>
      <c r="BZM689" s="412"/>
      <c r="BZN689" s="412"/>
      <c r="BZO689" s="412"/>
      <c r="BZP689" s="412"/>
      <c r="BZQ689" s="412"/>
      <c r="BZR689" s="412"/>
      <c r="BZS689" s="412"/>
      <c r="BZT689" s="412"/>
      <c r="BZU689" s="412"/>
      <c r="BZV689" s="412"/>
      <c r="BZW689" s="412"/>
      <c r="BZX689" s="412"/>
      <c r="BZY689" s="412"/>
      <c r="BZZ689" s="412"/>
      <c r="CAA689" s="412"/>
      <c r="CAB689" s="412"/>
      <c r="CAC689" s="412"/>
      <c r="CAD689" s="412"/>
      <c r="CAE689" s="412"/>
      <c r="CAF689" s="412"/>
      <c r="CAG689" s="412"/>
      <c r="CAH689" s="412"/>
      <c r="CAI689" s="412"/>
      <c r="CAJ689" s="412"/>
      <c r="CAK689" s="412"/>
      <c r="CAL689" s="412"/>
      <c r="CAM689" s="412"/>
      <c r="CAN689" s="412"/>
      <c r="CAO689" s="412"/>
      <c r="CAP689" s="412"/>
      <c r="CAQ689" s="412"/>
      <c r="CAR689" s="412"/>
      <c r="CAS689" s="412"/>
      <c r="CAT689" s="413"/>
      <c r="CAU689" s="413"/>
      <c r="CAV689" s="413"/>
      <c r="CAW689" s="413"/>
      <c r="CAX689" s="413"/>
      <c r="CAY689" s="413"/>
      <c r="CAZ689" s="413"/>
      <c r="CBA689" s="413"/>
      <c r="CBB689" s="413"/>
      <c r="CBC689" s="413"/>
      <c r="CBD689" s="413"/>
      <c r="CBE689" s="413"/>
      <c r="CBF689" s="413"/>
      <c r="CBG689" s="413"/>
      <c r="CBH689" s="413"/>
      <c r="CBI689" s="413"/>
      <c r="CBJ689" s="413"/>
      <c r="CBK689" s="413"/>
      <c r="CBL689" s="413"/>
      <c r="CBM689" s="413"/>
      <c r="CBN689" s="413"/>
      <c r="CBO689" s="413"/>
      <c r="CBP689" s="413"/>
      <c r="CBQ689" s="413"/>
      <c r="CBR689" s="414"/>
      <c r="CBS689" s="414"/>
      <c r="CBT689" s="414"/>
      <c r="CBU689" s="414"/>
      <c r="CBV689" s="414"/>
      <c r="CBW689" s="413"/>
      <c r="CBX689" s="413"/>
      <c r="CBY689" s="414"/>
      <c r="CBZ689" s="414"/>
      <c r="CCA689" s="413"/>
      <c r="CCB689" s="413"/>
      <c r="CCC689" s="414"/>
      <c r="CCD689" s="414"/>
      <c r="CCE689" s="413"/>
      <c r="CCF689" s="413"/>
      <c r="CCG689" s="413"/>
      <c r="CCH689" s="413"/>
      <c r="CCI689" s="413"/>
      <c r="CCJ689" s="413"/>
      <c r="CCK689" s="413"/>
      <c r="CCL689" s="414"/>
      <c r="CCM689" s="414"/>
      <c r="CCN689" s="413"/>
      <c r="CCO689" s="413"/>
      <c r="CCP689" s="414"/>
      <c r="CCQ689" s="414"/>
      <c r="CCR689" s="413"/>
      <c r="CCS689" s="413"/>
      <c r="CCT689" s="413"/>
      <c r="CCU689" s="413"/>
      <c r="CCV689" s="413"/>
      <c r="CCW689" s="407"/>
      <c r="CCX689" s="439"/>
      <c r="CCY689" s="413"/>
      <c r="CCZ689" s="413"/>
      <c r="CDA689" s="413"/>
      <c r="CDB689" s="413"/>
      <c r="CDC689" s="413"/>
      <c r="CDD689" s="413"/>
      <c r="CDE689" s="413"/>
      <c r="CDF689" s="412"/>
      <c r="CDG689" s="412"/>
      <c r="CDH689" s="412"/>
      <c r="CDI689" s="412"/>
      <c r="CDJ689" s="412"/>
      <c r="CDK689" s="412"/>
      <c r="CDL689" s="412"/>
      <c r="CDM689" s="412"/>
      <c r="CDN689" s="412"/>
      <c r="CDO689" s="412"/>
      <c r="CDP689" s="412"/>
      <c r="CDQ689" s="412"/>
      <c r="CDR689" s="412"/>
      <c r="CDS689" s="412"/>
      <c r="CDT689" s="412"/>
      <c r="CDU689" s="412"/>
      <c r="CDV689" s="412"/>
      <c r="CDW689" s="412"/>
      <c r="CDX689" s="412"/>
      <c r="CDY689" s="412"/>
      <c r="CDZ689" s="412"/>
      <c r="CEA689" s="412"/>
      <c r="CEB689" s="412"/>
      <c r="CEC689" s="412"/>
      <c r="CED689" s="412"/>
      <c r="CEE689" s="412"/>
      <c r="CEF689" s="412"/>
      <c r="CEG689" s="412"/>
      <c r="CEH689" s="412"/>
      <c r="CEI689" s="412"/>
      <c r="CEJ689" s="412"/>
      <c r="CEK689" s="412"/>
      <c r="CEL689" s="412"/>
      <c r="CEM689" s="412"/>
      <c r="CEN689" s="412"/>
      <c r="CEO689" s="412"/>
      <c r="CEP689" s="412"/>
      <c r="CEQ689" s="412"/>
      <c r="CER689" s="412"/>
      <c r="CES689" s="412"/>
      <c r="CET689" s="412"/>
      <c r="CEU689" s="412"/>
      <c r="CEV689" s="412"/>
      <c r="CEW689" s="412"/>
      <c r="CEX689" s="413"/>
      <c r="CEY689" s="413"/>
      <c r="CEZ689" s="413"/>
      <c r="CFA689" s="413"/>
      <c r="CFB689" s="413"/>
      <c r="CFC689" s="413"/>
      <c r="CFD689" s="413"/>
      <c r="CFE689" s="413"/>
      <c r="CFF689" s="413"/>
      <c r="CFG689" s="413"/>
      <c r="CFH689" s="413"/>
      <c r="CFI689" s="413"/>
      <c r="CFJ689" s="413"/>
      <c r="CFK689" s="413"/>
      <c r="CFL689" s="413"/>
      <c r="CFM689" s="413"/>
      <c r="CFN689" s="413"/>
      <c r="CFO689" s="413"/>
      <c r="CFP689" s="413"/>
      <c r="CFQ689" s="413"/>
      <c r="CFR689" s="413"/>
      <c r="CFS689" s="413"/>
      <c r="CFT689" s="413"/>
      <c r="CFU689" s="413"/>
      <c r="CFV689" s="414"/>
      <c r="CFW689" s="414"/>
      <c r="CFX689" s="414"/>
      <c r="CFY689" s="414"/>
      <c r="CFZ689" s="414"/>
      <c r="CGA689" s="413"/>
      <c r="CGB689" s="413"/>
      <c r="CGC689" s="414"/>
      <c r="CGD689" s="414"/>
      <c r="CGE689" s="413"/>
      <c r="CGF689" s="413"/>
      <c r="CGG689" s="414"/>
      <c r="CGH689" s="414"/>
      <c r="CGI689" s="413"/>
      <c r="CGJ689" s="413"/>
      <c r="CGK689" s="413"/>
      <c r="CGL689" s="413"/>
      <c r="CGM689" s="413"/>
      <c r="CGN689" s="413"/>
      <c r="CGO689" s="413"/>
      <c r="CGP689" s="414"/>
      <c r="CGQ689" s="414"/>
      <c r="CGR689" s="413"/>
      <c r="CGS689" s="413"/>
      <c r="CGT689" s="414"/>
      <c r="CGU689" s="414"/>
      <c r="CGV689" s="413"/>
      <c r="CGW689" s="413"/>
      <c r="CGX689" s="413"/>
      <c r="CGY689" s="413"/>
      <c r="CGZ689" s="413"/>
      <c r="CHA689" s="407"/>
      <c r="CHB689" s="439"/>
      <c r="CHC689" s="413"/>
      <c r="CHD689" s="413"/>
      <c r="CHE689" s="413"/>
      <c r="CHF689" s="413"/>
      <c r="CHG689" s="413"/>
      <c r="CHH689" s="413"/>
      <c r="CHI689" s="413"/>
      <c r="CHJ689" s="412"/>
      <c r="CHK689" s="412"/>
      <c r="CHL689" s="412"/>
      <c r="CHM689" s="412"/>
      <c r="CHN689" s="412"/>
      <c r="CHO689" s="412"/>
      <c r="CHP689" s="412"/>
      <c r="CHQ689" s="412"/>
      <c r="CHR689" s="412"/>
      <c r="CHS689" s="412"/>
      <c r="CHT689" s="412"/>
      <c r="CHU689" s="412"/>
      <c r="CHV689" s="412"/>
      <c r="CHW689" s="412"/>
      <c r="CHX689" s="412"/>
      <c r="CHY689" s="412"/>
      <c r="CHZ689" s="412"/>
      <c r="CIA689" s="412"/>
      <c r="CIB689" s="412"/>
      <c r="CIC689" s="412"/>
      <c r="CID689" s="412"/>
      <c r="CIE689" s="412"/>
      <c r="CIF689" s="412"/>
      <c r="CIG689" s="412"/>
      <c r="CIH689" s="412"/>
      <c r="CII689" s="412"/>
      <c r="CIJ689" s="412"/>
      <c r="CIK689" s="412"/>
      <c r="CIL689" s="412"/>
      <c r="CIM689" s="412"/>
      <c r="CIN689" s="412"/>
      <c r="CIO689" s="412"/>
      <c r="CIP689" s="412"/>
      <c r="CIQ689" s="412"/>
      <c r="CIR689" s="412"/>
      <c r="CIS689" s="412"/>
      <c r="CIT689" s="412"/>
      <c r="CIU689" s="412"/>
      <c r="CIV689" s="412"/>
      <c r="CIW689" s="412"/>
      <c r="CIX689" s="412"/>
      <c r="CIY689" s="412"/>
      <c r="CIZ689" s="412"/>
      <c r="CJA689" s="412"/>
      <c r="CJB689" s="413"/>
      <c r="CJC689" s="413"/>
      <c r="CJD689" s="413"/>
      <c r="CJE689" s="413"/>
      <c r="CJF689" s="413"/>
      <c r="CJG689" s="413"/>
      <c r="CJH689" s="413"/>
      <c r="CJI689" s="413"/>
      <c r="CJJ689" s="413"/>
      <c r="CJK689" s="413"/>
      <c r="CJL689" s="413"/>
      <c r="CJM689" s="413"/>
      <c r="CJN689" s="413"/>
      <c r="CJO689" s="413"/>
      <c r="CJP689" s="413"/>
      <c r="CJQ689" s="413"/>
      <c r="CJR689" s="413"/>
      <c r="CJS689" s="413"/>
      <c r="CJT689" s="413"/>
      <c r="CJU689" s="413"/>
      <c r="CJV689" s="413"/>
      <c r="CJW689" s="413"/>
      <c r="CJX689" s="413"/>
      <c r="CJY689" s="413"/>
      <c r="CJZ689" s="414"/>
      <c r="CKA689" s="414"/>
      <c r="CKB689" s="414"/>
      <c r="CKC689" s="414"/>
      <c r="CKD689" s="414"/>
      <c r="CKE689" s="413"/>
      <c r="CKF689" s="413"/>
      <c r="CKG689" s="414"/>
      <c r="CKH689" s="414"/>
      <c r="CKI689" s="413"/>
      <c r="CKJ689" s="413"/>
      <c r="CKK689" s="414"/>
      <c r="CKL689" s="414"/>
      <c r="CKM689" s="413"/>
      <c r="CKN689" s="413"/>
      <c r="CKO689" s="413"/>
      <c r="CKP689" s="413"/>
      <c r="CKQ689" s="413"/>
      <c r="CKR689" s="413"/>
      <c r="CKS689" s="413"/>
      <c r="CKT689" s="414"/>
      <c r="CKU689" s="414"/>
      <c r="CKV689" s="413"/>
      <c r="CKW689" s="413"/>
      <c r="CKX689" s="414"/>
      <c r="CKY689" s="414"/>
      <c r="CKZ689" s="413"/>
      <c r="CLA689" s="413"/>
      <c r="CLB689" s="413"/>
      <c r="CLC689" s="413"/>
      <c r="CLD689" s="413"/>
      <c r="CLE689" s="407"/>
      <c r="CLF689" s="439"/>
      <c r="CLG689" s="413"/>
      <c r="CLH689" s="413"/>
      <c r="CLI689" s="413"/>
      <c r="CLJ689" s="413"/>
      <c r="CLK689" s="413"/>
      <c r="CLL689" s="413"/>
      <c r="CLM689" s="413"/>
      <c r="CLN689" s="412"/>
      <c r="CLO689" s="412"/>
      <c r="CLP689" s="412"/>
      <c r="CLQ689" s="412"/>
      <c r="CLR689" s="412"/>
      <c r="CLS689" s="412"/>
      <c r="CLT689" s="412"/>
      <c r="CLU689" s="412"/>
      <c r="CLV689" s="412"/>
      <c r="CLW689" s="412"/>
      <c r="CLX689" s="412"/>
      <c r="CLY689" s="412"/>
      <c r="CLZ689" s="412"/>
      <c r="CMA689" s="412"/>
      <c r="CMB689" s="412"/>
      <c r="CMC689" s="412"/>
      <c r="CMD689" s="412"/>
      <c r="CME689" s="412"/>
      <c r="CMF689" s="412"/>
      <c r="CMG689" s="412"/>
      <c r="CMH689" s="412"/>
      <c r="CMI689" s="412"/>
      <c r="CMJ689" s="412"/>
      <c r="CMK689" s="412"/>
      <c r="CML689" s="412"/>
      <c r="CMM689" s="412"/>
      <c r="CMN689" s="412"/>
      <c r="CMO689" s="412"/>
      <c r="CMP689" s="412"/>
      <c r="CMQ689" s="412"/>
      <c r="CMR689" s="412"/>
      <c r="CMS689" s="412"/>
      <c r="CMT689" s="412"/>
      <c r="CMU689" s="412"/>
      <c r="CMV689" s="412"/>
      <c r="CMW689" s="412"/>
      <c r="CMX689" s="412"/>
      <c r="CMY689" s="412"/>
      <c r="CMZ689" s="412"/>
      <c r="CNA689" s="412"/>
      <c r="CNB689" s="412"/>
      <c r="CNC689" s="412"/>
      <c r="CND689" s="412"/>
      <c r="CNE689" s="412"/>
      <c r="CNF689" s="413"/>
      <c r="CNG689" s="413"/>
      <c r="CNH689" s="413"/>
      <c r="CNI689" s="413"/>
      <c r="CNJ689" s="413"/>
      <c r="CNK689" s="413"/>
      <c r="CNL689" s="413"/>
      <c r="CNM689" s="413"/>
      <c r="CNN689" s="413"/>
      <c r="CNO689" s="413"/>
      <c r="CNP689" s="413"/>
      <c r="CNQ689" s="413"/>
      <c r="CNR689" s="413"/>
      <c r="CNS689" s="413"/>
      <c r="CNT689" s="413"/>
      <c r="CNU689" s="413"/>
      <c r="CNV689" s="413"/>
      <c r="CNW689" s="413"/>
      <c r="CNX689" s="413"/>
      <c r="CNY689" s="413"/>
      <c r="CNZ689" s="413"/>
      <c r="COA689" s="413"/>
      <c r="COB689" s="413"/>
      <c r="COC689" s="413"/>
      <c r="COD689" s="414"/>
      <c r="COE689" s="414"/>
      <c r="COF689" s="414"/>
      <c r="COG689" s="414"/>
      <c r="COH689" s="414"/>
      <c r="COI689" s="413"/>
      <c r="COJ689" s="413"/>
      <c r="COK689" s="414"/>
      <c r="COL689" s="414"/>
      <c r="COM689" s="413"/>
      <c r="CON689" s="413"/>
      <c r="COO689" s="414"/>
      <c r="COP689" s="414"/>
      <c r="COQ689" s="413"/>
      <c r="COR689" s="413"/>
      <c r="COS689" s="413"/>
      <c r="COT689" s="413"/>
      <c r="COU689" s="413"/>
      <c r="COV689" s="413"/>
      <c r="COW689" s="413"/>
      <c r="COX689" s="414"/>
      <c r="COY689" s="414"/>
      <c r="COZ689" s="413"/>
      <c r="CPA689" s="413"/>
      <c r="CPB689" s="414"/>
      <c r="CPC689" s="414"/>
      <c r="CPD689" s="413"/>
      <c r="CPE689" s="413"/>
      <c r="CPF689" s="413"/>
      <c r="CPG689" s="413"/>
      <c r="CPH689" s="413"/>
      <c r="CPI689" s="407"/>
      <c r="CPJ689" s="439"/>
      <c r="CPK689" s="413"/>
      <c r="CPL689" s="413"/>
      <c r="CPM689" s="413"/>
      <c r="CPN689" s="413"/>
      <c r="CPO689" s="413"/>
      <c r="CPP689" s="413"/>
      <c r="CPQ689" s="413"/>
      <c r="CPR689" s="412"/>
      <c r="CPS689" s="412"/>
      <c r="CPT689" s="412"/>
      <c r="CPU689" s="412"/>
      <c r="CPV689" s="412"/>
      <c r="CPW689" s="412"/>
      <c r="CPX689" s="412"/>
      <c r="CPY689" s="412"/>
      <c r="CPZ689" s="412"/>
      <c r="CQA689" s="412"/>
      <c r="CQB689" s="412"/>
      <c r="CQC689" s="412"/>
      <c r="CQD689" s="412"/>
      <c r="CQE689" s="412"/>
      <c r="CQF689" s="412"/>
      <c r="CQG689" s="412"/>
      <c r="CQH689" s="412"/>
      <c r="CQI689" s="412"/>
      <c r="CQJ689" s="412"/>
      <c r="CQK689" s="412"/>
      <c r="CQL689" s="412"/>
      <c r="CQM689" s="412"/>
      <c r="CQN689" s="412"/>
      <c r="CQO689" s="412"/>
      <c r="CQP689" s="412"/>
      <c r="CQQ689" s="412"/>
      <c r="CQR689" s="412"/>
      <c r="CQS689" s="412"/>
      <c r="CQT689" s="412"/>
      <c r="CQU689" s="412"/>
      <c r="CQV689" s="412"/>
      <c r="CQW689" s="412"/>
      <c r="CQX689" s="412"/>
      <c r="CQY689" s="412"/>
      <c r="CQZ689" s="412"/>
      <c r="CRA689" s="412"/>
      <c r="CRB689" s="412"/>
      <c r="CRC689" s="412"/>
      <c r="CRD689" s="412"/>
      <c r="CRE689" s="412"/>
      <c r="CRF689" s="412"/>
      <c r="CRG689" s="412"/>
      <c r="CRH689" s="412"/>
      <c r="CRI689" s="412"/>
      <c r="CRJ689" s="413"/>
      <c r="CRK689" s="413"/>
      <c r="CRL689" s="413"/>
      <c r="CRM689" s="413"/>
      <c r="CRN689" s="413"/>
      <c r="CRO689" s="413"/>
      <c r="CRP689" s="413"/>
      <c r="CRQ689" s="413"/>
      <c r="CRR689" s="413"/>
      <c r="CRS689" s="413"/>
      <c r="CRT689" s="413"/>
      <c r="CRU689" s="413"/>
      <c r="CRV689" s="413"/>
      <c r="CRW689" s="413"/>
      <c r="CRX689" s="413"/>
      <c r="CRY689" s="413"/>
      <c r="CRZ689" s="413"/>
      <c r="CSA689" s="413"/>
      <c r="CSB689" s="413"/>
      <c r="CSC689" s="413"/>
      <c r="CSD689" s="413"/>
      <c r="CSE689" s="413"/>
      <c r="CSF689" s="413"/>
      <c r="CSG689" s="413"/>
      <c r="CSH689" s="414"/>
      <c r="CSI689" s="414"/>
      <c r="CSJ689" s="414"/>
      <c r="CSK689" s="414"/>
      <c r="CSL689" s="414"/>
      <c r="CSM689" s="413"/>
      <c r="CSN689" s="413"/>
      <c r="CSO689" s="414"/>
      <c r="CSP689" s="414"/>
      <c r="CSQ689" s="413"/>
      <c r="CSR689" s="413"/>
      <c r="CSS689" s="414"/>
      <c r="CST689" s="414"/>
      <c r="CSU689" s="413"/>
      <c r="CSV689" s="413"/>
      <c r="CSW689" s="413"/>
      <c r="CSX689" s="413"/>
      <c r="CSY689" s="413"/>
      <c r="CSZ689" s="413"/>
      <c r="CTA689" s="413"/>
      <c r="CTB689" s="414"/>
      <c r="CTC689" s="414"/>
      <c r="CTD689" s="413"/>
      <c r="CTE689" s="413"/>
      <c r="CTF689" s="414"/>
      <c r="CTG689" s="414"/>
      <c r="CTH689" s="413"/>
      <c r="CTI689" s="413"/>
      <c r="CTJ689" s="413"/>
      <c r="CTK689" s="413"/>
      <c r="CTL689" s="413"/>
      <c r="CTM689" s="407"/>
      <c r="CTN689" s="439"/>
      <c r="CTO689" s="413"/>
      <c r="CTP689" s="413"/>
      <c r="CTQ689" s="413"/>
      <c r="CTR689" s="413"/>
      <c r="CTS689" s="413"/>
      <c r="CTT689" s="413"/>
      <c r="CTU689" s="413"/>
      <c r="CTV689" s="412"/>
      <c r="CTW689" s="412"/>
      <c r="CTX689" s="412"/>
      <c r="CTY689" s="412"/>
      <c r="CTZ689" s="412"/>
      <c r="CUA689" s="412"/>
      <c r="CUB689" s="412"/>
      <c r="CUC689" s="412"/>
      <c r="CUD689" s="412"/>
      <c r="CUE689" s="412"/>
      <c r="CUF689" s="412"/>
      <c r="CUG689" s="412"/>
      <c r="CUH689" s="412"/>
      <c r="CUI689" s="412"/>
      <c r="CUJ689" s="412"/>
      <c r="CUK689" s="412"/>
      <c r="CUL689" s="412"/>
      <c r="CUM689" s="412"/>
      <c r="CUN689" s="412"/>
      <c r="CUO689" s="412"/>
      <c r="CUP689" s="412"/>
      <c r="CUQ689" s="412"/>
      <c r="CUR689" s="412"/>
      <c r="CUS689" s="412"/>
      <c r="CUT689" s="412"/>
      <c r="CUU689" s="412"/>
      <c r="CUV689" s="412"/>
      <c r="CUW689" s="412"/>
      <c r="CUX689" s="412"/>
      <c r="CUY689" s="412"/>
      <c r="CUZ689" s="412"/>
      <c r="CVA689" s="412"/>
      <c r="CVB689" s="412"/>
      <c r="CVC689" s="412"/>
      <c r="CVD689" s="412"/>
      <c r="CVE689" s="412"/>
      <c r="CVF689" s="412"/>
      <c r="CVG689" s="412"/>
      <c r="CVH689" s="412"/>
      <c r="CVI689" s="412"/>
      <c r="CVJ689" s="412"/>
      <c r="CVK689" s="412"/>
      <c r="CVL689" s="412"/>
      <c r="CVM689" s="412"/>
      <c r="CVN689" s="413"/>
      <c r="CVO689" s="413"/>
      <c r="CVP689" s="413"/>
      <c r="CVQ689" s="413"/>
      <c r="CVR689" s="413"/>
      <c r="CVS689" s="413"/>
      <c r="CVT689" s="413"/>
      <c r="CVU689" s="413"/>
      <c r="CVV689" s="413"/>
      <c r="CVW689" s="413"/>
      <c r="CVX689" s="413"/>
      <c r="CVY689" s="413"/>
      <c r="CVZ689" s="413"/>
      <c r="CWA689" s="413"/>
      <c r="CWB689" s="413"/>
      <c r="CWC689" s="413"/>
      <c r="CWD689" s="413"/>
      <c r="CWE689" s="413"/>
      <c r="CWF689" s="413"/>
      <c r="CWG689" s="413"/>
      <c r="CWH689" s="413"/>
      <c r="CWI689" s="413"/>
      <c r="CWJ689" s="413"/>
      <c r="CWK689" s="413"/>
      <c r="CWL689" s="414"/>
      <c r="CWM689" s="414"/>
      <c r="CWN689" s="414"/>
      <c r="CWO689" s="414"/>
      <c r="CWP689" s="414"/>
      <c r="CWQ689" s="413"/>
      <c r="CWR689" s="413"/>
      <c r="CWS689" s="414"/>
      <c r="CWT689" s="414"/>
      <c r="CWU689" s="413"/>
      <c r="CWV689" s="413"/>
      <c r="CWW689" s="414"/>
      <c r="CWX689" s="414"/>
      <c r="CWY689" s="413"/>
      <c r="CWZ689" s="413"/>
      <c r="CXA689" s="413"/>
      <c r="CXB689" s="413"/>
      <c r="CXC689" s="413"/>
      <c r="CXD689" s="413"/>
      <c r="CXE689" s="413"/>
      <c r="CXF689" s="414"/>
      <c r="CXG689" s="414"/>
      <c r="CXH689" s="413"/>
      <c r="CXI689" s="413"/>
      <c r="CXJ689" s="414"/>
      <c r="CXK689" s="414"/>
      <c r="CXL689" s="413"/>
      <c r="CXM689" s="413"/>
      <c r="CXN689" s="413"/>
      <c r="CXO689" s="413"/>
      <c r="CXP689" s="413"/>
      <c r="CXQ689" s="407"/>
      <c r="CXR689" s="439"/>
      <c r="CXS689" s="413"/>
      <c r="CXT689" s="413"/>
      <c r="CXU689" s="413"/>
      <c r="CXV689" s="413"/>
      <c r="CXW689" s="413"/>
      <c r="CXX689" s="413"/>
      <c r="CXY689" s="413"/>
      <c r="CXZ689" s="412"/>
      <c r="CYA689" s="412"/>
      <c r="CYB689" s="412"/>
      <c r="CYC689" s="412"/>
      <c r="CYD689" s="412"/>
      <c r="CYE689" s="412"/>
      <c r="CYF689" s="412"/>
      <c r="CYG689" s="412"/>
      <c r="CYH689" s="412"/>
      <c r="CYI689" s="412"/>
      <c r="CYJ689" s="412"/>
      <c r="CYK689" s="412"/>
      <c r="CYL689" s="412"/>
      <c r="CYM689" s="412"/>
      <c r="CYN689" s="412"/>
      <c r="CYO689" s="412"/>
      <c r="CYP689" s="412"/>
      <c r="CYQ689" s="412"/>
      <c r="CYR689" s="412"/>
      <c r="CYS689" s="412"/>
      <c r="CYT689" s="412"/>
      <c r="CYU689" s="412"/>
      <c r="CYV689" s="412"/>
      <c r="CYW689" s="412"/>
      <c r="CYX689" s="412"/>
      <c r="CYY689" s="412"/>
      <c r="CYZ689" s="412"/>
      <c r="CZA689" s="412"/>
      <c r="CZB689" s="412"/>
      <c r="CZC689" s="412"/>
      <c r="CZD689" s="412"/>
      <c r="CZE689" s="412"/>
      <c r="CZF689" s="412"/>
      <c r="CZG689" s="412"/>
      <c r="CZH689" s="412"/>
      <c r="CZI689" s="412"/>
      <c r="CZJ689" s="412"/>
      <c r="CZK689" s="412"/>
      <c r="CZL689" s="412"/>
      <c r="CZM689" s="412"/>
      <c r="CZN689" s="412"/>
      <c r="CZO689" s="412"/>
      <c r="CZP689" s="412"/>
      <c r="CZQ689" s="412"/>
      <c r="CZR689" s="413"/>
      <c r="CZS689" s="413"/>
      <c r="CZT689" s="413"/>
      <c r="CZU689" s="413"/>
      <c r="CZV689" s="413"/>
      <c r="CZW689" s="413"/>
      <c r="CZX689" s="413"/>
      <c r="CZY689" s="413"/>
      <c r="CZZ689" s="413"/>
      <c r="DAA689" s="413"/>
      <c r="DAB689" s="413"/>
      <c r="DAC689" s="413"/>
      <c r="DAD689" s="413"/>
      <c r="DAE689" s="413"/>
      <c r="DAF689" s="413"/>
      <c r="DAG689" s="413"/>
      <c r="DAH689" s="413"/>
      <c r="DAI689" s="413"/>
      <c r="DAJ689" s="413"/>
      <c r="DAK689" s="413"/>
      <c r="DAL689" s="413"/>
      <c r="DAM689" s="413"/>
      <c r="DAN689" s="413"/>
      <c r="DAO689" s="413"/>
      <c r="DAP689" s="414"/>
      <c r="DAQ689" s="414"/>
      <c r="DAR689" s="414"/>
      <c r="DAS689" s="414"/>
      <c r="DAT689" s="414"/>
      <c r="DAU689" s="413"/>
      <c r="DAV689" s="413"/>
      <c r="DAW689" s="414"/>
      <c r="DAX689" s="414"/>
      <c r="DAY689" s="413"/>
      <c r="DAZ689" s="413"/>
      <c r="DBA689" s="414"/>
      <c r="DBB689" s="414"/>
      <c r="DBC689" s="413"/>
      <c r="DBD689" s="413"/>
      <c r="DBE689" s="413"/>
      <c r="DBF689" s="413"/>
      <c r="DBG689" s="413"/>
      <c r="DBH689" s="413"/>
      <c r="DBI689" s="413"/>
      <c r="DBJ689" s="414"/>
      <c r="DBK689" s="414"/>
      <c r="DBL689" s="413"/>
      <c r="DBM689" s="413"/>
      <c r="DBN689" s="414"/>
      <c r="DBO689" s="414"/>
      <c r="DBP689" s="413"/>
      <c r="DBQ689" s="413"/>
      <c r="DBR689" s="413"/>
      <c r="DBS689" s="413"/>
      <c r="DBT689" s="413"/>
      <c r="DBU689" s="407"/>
      <c r="DBV689" s="439"/>
      <c r="DBW689" s="413"/>
      <c r="DBX689" s="413"/>
      <c r="DBY689" s="413"/>
      <c r="DBZ689" s="413"/>
      <c r="DCA689" s="413"/>
      <c r="DCB689" s="413"/>
      <c r="DCC689" s="413"/>
      <c r="DCD689" s="412"/>
      <c r="DCE689" s="412"/>
      <c r="DCF689" s="412"/>
      <c r="DCG689" s="412"/>
      <c r="DCH689" s="412"/>
      <c r="DCI689" s="412"/>
      <c r="DCJ689" s="412"/>
      <c r="DCK689" s="412"/>
      <c r="DCL689" s="412"/>
      <c r="DCM689" s="412"/>
      <c r="DCN689" s="412"/>
      <c r="DCO689" s="412"/>
      <c r="DCP689" s="412"/>
      <c r="DCQ689" s="412"/>
      <c r="DCR689" s="412"/>
      <c r="DCS689" s="412"/>
      <c r="DCT689" s="412"/>
      <c r="DCU689" s="412"/>
      <c r="DCV689" s="412"/>
      <c r="DCW689" s="412"/>
      <c r="DCX689" s="412"/>
      <c r="DCY689" s="412"/>
      <c r="DCZ689" s="412"/>
      <c r="DDA689" s="412"/>
      <c r="DDB689" s="412"/>
      <c r="DDC689" s="412"/>
      <c r="DDD689" s="412"/>
      <c r="DDE689" s="412"/>
      <c r="DDF689" s="412"/>
      <c r="DDG689" s="412"/>
      <c r="DDH689" s="412"/>
      <c r="DDI689" s="412"/>
      <c r="DDJ689" s="412"/>
      <c r="DDK689" s="412"/>
      <c r="DDL689" s="412"/>
      <c r="DDM689" s="412"/>
      <c r="DDN689" s="412"/>
      <c r="DDO689" s="412"/>
      <c r="DDP689" s="412"/>
      <c r="DDQ689" s="412"/>
      <c r="DDR689" s="412"/>
      <c r="DDS689" s="412"/>
      <c r="DDT689" s="412"/>
      <c r="DDU689" s="412"/>
      <c r="DDV689" s="413"/>
      <c r="DDW689" s="413"/>
      <c r="DDX689" s="413"/>
      <c r="DDY689" s="413"/>
      <c r="DDZ689" s="413"/>
      <c r="DEA689" s="413"/>
      <c r="DEB689" s="413"/>
      <c r="DEC689" s="413"/>
      <c r="DED689" s="413"/>
      <c r="DEE689" s="413"/>
      <c r="DEF689" s="413"/>
      <c r="DEG689" s="413"/>
      <c r="DEH689" s="413"/>
      <c r="DEI689" s="413"/>
      <c r="DEJ689" s="413"/>
      <c r="DEK689" s="413"/>
      <c r="DEL689" s="413"/>
      <c r="DEM689" s="413"/>
      <c r="DEN689" s="413"/>
      <c r="DEO689" s="413"/>
      <c r="DEP689" s="413"/>
      <c r="DEQ689" s="413"/>
      <c r="DER689" s="413"/>
      <c r="DES689" s="413"/>
      <c r="DET689" s="414"/>
      <c r="DEU689" s="414"/>
      <c r="DEV689" s="414"/>
      <c r="DEW689" s="414"/>
      <c r="DEX689" s="414"/>
      <c r="DEY689" s="413"/>
      <c r="DEZ689" s="413"/>
      <c r="DFA689" s="414"/>
      <c r="DFB689" s="414"/>
      <c r="DFC689" s="413"/>
      <c r="DFD689" s="413"/>
      <c r="DFE689" s="414"/>
      <c r="DFF689" s="414"/>
      <c r="DFG689" s="413"/>
      <c r="DFH689" s="413"/>
      <c r="DFI689" s="413"/>
      <c r="DFJ689" s="413"/>
      <c r="DFK689" s="413"/>
      <c r="DFL689" s="413"/>
      <c r="DFM689" s="413"/>
      <c r="DFN689" s="414"/>
      <c r="DFO689" s="414"/>
      <c r="DFP689" s="413"/>
      <c r="DFQ689" s="413"/>
      <c r="DFR689" s="414"/>
      <c r="DFS689" s="414"/>
      <c r="DFT689" s="413"/>
      <c r="DFU689" s="413"/>
      <c r="DFV689" s="413"/>
      <c r="DFW689" s="413"/>
      <c r="DFX689" s="413"/>
      <c r="DFY689" s="407"/>
      <c r="DFZ689" s="439"/>
      <c r="DGA689" s="413"/>
      <c r="DGB689" s="413"/>
      <c r="DGC689" s="413"/>
      <c r="DGD689" s="413"/>
      <c r="DGE689" s="413"/>
      <c r="DGF689" s="413"/>
      <c r="DGG689" s="413"/>
      <c r="DGH689" s="412"/>
      <c r="DGI689" s="412"/>
      <c r="DGJ689" s="412"/>
      <c r="DGK689" s="412"/>
      <c r="DGL689" s="412"/>
      <c r="DGM689" s="412"/>
      <c r="DGN689" s="412"/>
      <c r="DGO689" s="412"/>
      <c r="DGP689" s="412"/>
      <c r="DGQ689" s="412"/>
      <c r="DGR689" s="412"/>
      <c r="DGS689" s="412"/>
      <c r="DGT689" s="412"/>
      <c r="DGU689" s="412"/>
      <c r="DGV689" s="412"/>
      <c r="DGW689" s="412"/>
      <c r="DGX689" s="412"/>
      <c r="DGY689" s="412"/>
      <c r="DGZ689" s="412"/>
      <c r="DHA689" s="412"/>
      <c r="DHB689" s="412"/>
      <c r="DHC689" s="412"/>
      <c r="DHD689" s="412"/>
      <c r="DHE689" s="412"/>
      <c r="DHF689" s="412"/>
      <c r="DHG689" s="412"/>
      <c r="DHH689" s="412"/>
      <c r="DHI689" s="412"/>
      <c r="DHJ689" s="412"/>
      <c r="DHK689" s="412"/>
      <c r="DHL689" s="412"/>
      <c r="DHM689" s="412"/>
      <c r="DHN689" s="412"/>
      <c r="DHO689" s="412"/>
      <c r="DHP689" s="412"/>
      <c r="DHQ689" s="412"/>
      <c r="DHR689" s="412"/>
      <c r="DHS689" s="412"/>
      <c r="DHT689" s="412"/>
      <c r="DHU689" s="412"/>
      <c r="DHV689" s="412"/>
      <c r="DHW689" s="412"/>
      <c r="DHX689" s="412"/>
      <c r="DHY689" s="412"/>
      <c r="DHZ689" s="413"/>
      <c r="DIA689" s="413"/>
      <c r="DIB689" s="413"/>
      <c r="DIC689" s="413"/>
      <c r="DID689" s="413"/>
      <c r="DIE689" s="413"/>
      <c r="DIF689" s="413"/>
      <c r="DIG689" s="413"/>
      <c r="DIH689" s="413"/>
      <c r="DII689" s="413"/>
      <c r="DIJ689" s="413"/>
      <c r="DIK689" s="413"/>
      <c r="DIL689" s="413"/>
      <c r="DIM689" s="413"/>
      <c r="DIN689" s="413"/>
      <c r="DIO689" s="413"/>
      <c r="DIP689" s="413"/>
      <c r="DIQ689" s="413"/>
      <c r="DIR689" s="413"/>
      <c r="DIS689" s="413"/>
      <c r="DIT689" s="413"/>
      <c r="DIU689" s="413"/>
      <c r="DIV689" s="413"/>
      <c r="DIW689" s="413"/>
      <c r="DIX689" s="414"/>
      <c r="DIY689" s="414"/>
      <c r="DIZ689" s="414"/>
      <c r="DJA689" s="414"/>
      <c r="DJB689" s="414"/>
      <c r="DJC689" s="413"/>
      <c r="DJD689" s="413"/>
      <c r="DJE689" s="414"/>
      <c r="DJF689" s="414"/>
      <c r="DJG689" s="413"/>
      <c r="DJH689" s="413"/>
      <c r="DJI689" s="414"/>
      <c r="DJJ689" s="414"/>
      <c r="DJK689" s="413"/>
      <c r="DJL689" s="413"/>
      <c r="DJM689" s="413"/>
      <c r="DJN689" s="413"/>
      <c r="DJO689" s="413"/>
      <c r="DJP689" s="413"/>
      <c r="DJQ689" s="413"/>
      <c r="DJR689" s="414"/>
      <c r="DJS689" s="414"/>
      <c r="DJT689" s="413"/>
      <c r="DJU689" s="413"/>
      <c r="DJV689" s="414"/>
      <c r="DJW689" s="414"/>
      <c r="DJX689" s="413"/>
      <c r="DJY689" s="413"/>
      <c r="DJZ689" s="413"/>
      <c r="DKA689" s="413"/>
      <c r="DKB689" s="413"/>
      <c r="DKC689" s="407"/>
      <c r="DKD689" s="439"/>
      <c r="DKE689" s="413"/>
      <c r="DKF689" s="413"/>
      <c r="DKG689" s="413"/>
      <c r="DKH689" s="413"/>
      <c r="DKI689" s="413"/>
      <c r="DKJ689" s="413"/>
      <c r="DKK689" s="413"/>
      <c r="DKL689" s="412"/>
      <c r="DKM689" s="412"/>
      <c r="DKN689" s="412"/>
      <c r="DKO689" s="412"/>
      <c r="DKP689" s="412"/>
      <c r="DKQ689" s="412"/>
      <c r="DKR689" s="412"/>
      <c r="DKS689" s="412"/>
      <c r="DKT689" s="412"/>
      <c r="DKU689" s="412"/>
      <c r="DKV689" s="412"/>
      <c r="DKW689" s="412"/>
      <c r="DKX689" s="412"/>
      <c r="DKY689" s="412"/>
      <c r="DKZ689" s="412"/>
      <c r="DLA689" s="412"/>
      <c r="DLB689" s="412"/>
      <c r="DLC689" s="412"/>
      <c r="DLD689" s="412"/>
      <c r="DLE689" s="412"/>
      <c r="DLF689" s="412"/>
      <c r="DLG689" s="412"/>
      <c r="DLH689" s="412"/>
      <c r="DLI689" s="412"/>
      <c r="DLJ689" s="412"/>
      <c r="DLK689" s="412"/>
      <c r="DLL689" s="412"/>
      <c r="DLM689" s="412"/>
      <c r="DLN689" s="412"/>
      <c r="DLO689" s="412"/>
      <c r="DLP689" s="412"/>
      <c r="DLQ689" s="412"/>
      <c r="DLR689" s="412"/>
      <c r="DLS689" s="412"/>
      <c r="DLT689" s="412"/>
      <c r="DLU689" s="412"/>
      <c r="DLV689" s="412"/>
      <c r="DLW689" s="412"/>
      <c r="DLX689" s="412"/>
      <c r="DLY689" s="412"/>
      <c r="DLZ689" s="412"/>
      <c r="DMA689" s="412"/>
      <c r="DMB689" s="412"/>
      <c r="DMC689" s="412"/>
      <c r="DMD689" s="413"/>
      <c r="DME689" s="413"/>
      <c r="DMF689" s="413"/>
      <c r="DMG689" s="413"/>
      <c r="DMH689" s="413"/>
      <c r="DMI689" s="413"/>
      <c r="DMJ689" s="413"/>
      <c r="DMK689" s="413"/>
      <c r="DML689" s="413"/>
      <c r="DMM689" s="413"/>
      <c r="DMN689" s="413"/>
      <c r="DMO689" s="413"/>
      <c r="DMP689" s="413"/>
      <c r="DMQ689" s="413"/>
      <c r="DMR689" s="413"/>
      <c r="DMS689" s="413"/>
      <c r="DMT689" s="413"/>
      <c r="DMU689" s="413"/>
      <c r="DMV689" s="413"/>
      <c r="DMW689" s="413"/>
      <c r="DMX689" s="413"/>
      <c r="DMY689" s="413"/>
      <c r="DMZ689" s="413"/>
      <c r="DNA689" s="413"/>
      <c r="DNB689" s="414"/>
      <c r="DNC689" s="414"/>
      <c r="DND689" s="414"/>
      <c r="DNE689" s="414"/>
      <c r="DNF689" s="414"/>
      <c r="DNG689" s="413"/>
      <c r="DNH689" s="413"/>
      <c r="DNI689" s="414"/>
      <c r="DNJ689" s="414"/>
      <c r="DNK689" s="413"/>
      <c r="DNL689" s="413"/>
      <c r="DNM689" s="414"/>
      <c r="DNN689" s="414"/>
      <c r="DNO689" s="413"/>
      <c r="DNP689" s="413"/>
      <c r="DNQ689" s="413"/>
      <c r="DNR689" s="413"/>
      <c r="DNS689" s="413"/>
      <c r="DNT689" s="413"/>
      <c r="DNU689" s="413"/>
      <c r="DNV689" s="414"/>
      <c r="DNW689" s="414"/>
      <c r="DNX689" s="413"/>
      <c r="DNY689" s="413"/>
      <c r="DNZ689" s="414"/>
      <c r="DOA689" s="414"/>
      <c r="DOB689" s="413"/>
      <c r="DOC689" s="413"/>
      <c r="DOD689" s="413"/>
      <c r="DOE689" s="413"/>
      <c r="DOF689" s="413"/>
      <c r="DOG689" s="407"/>
      <c r="DOH689" s="439"/>
      <c r="DOI689" s="413"/>
      <c r="DOJ689" s="413"/>
      <c r="DOK689" s="413"/>
      <c r="DOL689" s="413"/>
      <c r="DOM689" s="413"/>
      <c r="DON689" s="413"/>
      <c r="DOO689" s="413"/>
      <c r="DOP689" s="412"/>
      <c r="DOQ689" s="412"/>
      <c r="DOR689" s="412"/>
      <c r="DOS689" s="412"/>
      <c r="DOT689" s="412"/>
      <c r="DOU689" s="412"/>
      <c r="DOV689" s="412"/>
      <c r="DOW689" s="412"/>
      <c r="DOX689" s="412"/>
      <c r="DOY689" s="412"/>
      <c r="DOZ689" s="412"/>
      <c r="DPA689" s="412"/>
      <c r="DPB689" s="412"/>
      <c r="DPC689" s="412"/>
      <c r="DPD689" s="412"/>
      <c r="DPE689" s="412"/>
      <c r="DPF689" s="412"/>
      <c r="DPG689" s="412"/>
      <c r="DPH689" s="412"/>
      <c r="DPI689" s="412"/>
      <c r="DPJ689" s="412"/>
      <c r="DPK689" s="412"/>
      <c r="DPL689" s="412"/>
      <c r="DPM689" s="412"/>
      <c r="DPN689" s="412"/>
      <c r="DPO689" s="412"/>
      <c r="DPP689" s="412"/>
      <c r="DPQ689" s="412"/>
      <c r="DPR689" s="412"/>
      <c r="DPS689" s="412"/>
      <c r="DPT689" s="412"/>
      <c r="DPU689" s="412"/>
      <c r="DPV689" s="412"/>
      <c r="DPW689" s="412"/>
      <c r="DPX689" s="412"/>
      <c r="DPY689" s="412"/>
      <c r="DPZ689" s="412"/>
      <c r="DQA689" s="412"/>
      <c r="DQB689" s="412"/>
      <c r="DQC689" s="412"/>
      <c r="DQD689" s="412"/>
      <c r="DQE689" s="412"/>
      <c r="DQF689" s="412"/>
      <c r="DQG689" s="412"/>
      <c r="DQH689" s="413"/>
      <c r="DQI689" s="413"/>
      <c r="DQJ689" s="413"/>
      <c r="DQK689" s="413"/>
      <c r="DQL689" s="413"/>
      <c r="DQM689" s="413"/>
      <c r="DQN689" s="413"/>
      <c r="DQO689" s="413"/>
      <c r="DQP689" s="413"/>
      <c r="DQQ689" s="413"/>
      <c r="DQR689" s="413"/>
      <c r="DQS689" s="413"/>
      <c r="DQT689" s="413"/>
      <c r="DQU689" s="413"/>
      <c r="DQV689" s="413"/>
      <c r="DQW689" s="413"/>
      <c r="DQX689" s="413"/>
      <c r="DQY689" s="413"/>
      <c r="DQZ689" s="413"/>
      <c r="DRA689" s="413"/>
      <c r="DRB689" s="413"/>
      <c r="DRC689" s="413"/>
      <c r="DRD689" s="413"/>
      <c r="DRE689" s="413"/>
      <c r="DRF689" s="414"/>
      <c r="DRG689" s="414"/>
      <c r="DRH689" s="414"/>
      <c r="DRI689" s="414"/>
      <c r="DRJ689" s="414"/>
      <c r="DRK689" s="413"/>
      <c r="DRL689" s="413"/>
      <c r="DRM689" s="414"/>
      <c r="DRN689" s="414"/>
      <c r="DRO689" s="413"/>
      <c r="DRP689" s="413"/>
      <c r="DRQ689" s="414"/>
      <c r="DRR689" s="414"/>
      <c r="DRS689" s="413"/>
      <c r="DRT689" s="413"/>
      <c r="DRU689" s="413"/>
      <c r="DRV689" s="413"/>
      <c r="DRW689" s="413"/>
      <c r="DRX689" s="413"/>
      <c r="DRY689" s="413"/>
      <c r="DRZ689" s="414"/>
      <c r="DSA689" s="414"/>
      <c r="DSB689" s="413"/>
      <c r="DSC689" s="413"/>
      <c r="DSD689" s="414"/>
      <c r="DSE689" s="414"/>
      <c r="DSF689" s="413"/>
      <c r="DSG689" s="413"/>
      <c r="DSH689" s="413"/>
      <c r="DSI689" s="413"/>
      <c r="DSJ689" s="413"/>
      <c r="DSK689" s="407"/>
      <c r="DSL689" s="439"/>
      <c r="DSM689" s="413"/>
      <c r="DSN689" s="413"/>
      <c r="DSO689" s="413"/>
      <c r="DSP689" s="413"/>
      <c r="DSQ689" s="413"/>
      <c r="DSR689" s="413"/>
      <c r="DSS689" s="413"/>
      <c r="DST689" s="412"/>
      <c r="DSU689" s="412"/>
      <c r="DSV689" s="412"/>
      <c r="DSW689" s="412"/>
      <c r="DSX689" s="412"/>
      <c r="DSY689" s="412"/>
      <c r="DSZ689" s="412"/>
      <c r="DTA689" s="412"/>
      <c r="DTB689" s="412"/>
      <c r="DTC689" s="412"/>
      <c r="DTD689" s="412"/>
      <c r="DTE689" s="412"/>
      <c r="DTF689" s="412"/>
      <c r="DTG689" s="412"/>
      <c r="DTH689" s="412"/>
      <c r="DTI689" s="412"/>
      <c r="DTJ689" s="412"/>
      <c r="DTK689" s="412"/>
      <c r="DTL689" s="412"/>
      <c r="DTM689" s="412"/>
      <c r="DTN689" s="412"/>
      <c r="DTO689" s="412"/>
      <c r="DTP689" s="412"/>
      <c r="DTQ689" s="412"/>
      <c r="DTR689" s="412"/>
      <c r="DTS689" s="412"/>
      <c r="DTT689" s="412"/>
      <c r="DTU689" s="412"/>
      <c r="DTV689" s="412"/>
      <c r="DTW689" s="412"/>
      <c r="DTX689" s="412"/>
      <c r="DTY689" s="412"/>
      <c r="DTZ689" s="412"/>
      <c r="DUA689" s="412"/>
      <c r="DUB689" s="412"/>
      <c r="DUC689" s="412"/>
      <c r="DUD689" s="412"/>
      <c r="DUE689" s="412"/>
      <c r="DUF689" s="412"/>
      <c r="DUG689" s="412"/>
      <c r="DUH689" s="412"/>
      <c r="DUI689" s="412"/>
      <c r="DUJ689" s="412"/>
      <c r="DUK689" s="412"/>
      <c r="DUL689" s="413"/>
      <c r="DUM689" s="413"/>
      <c r="DUN689" s="413"/>
      <c r="DUO689" s="413"/>
      <c r="DUP689" s="413"/>
      <c r="DUQ689" s="413"/>
      <c r="DUR689" s="413"/>
      <c r="DUS689" s="413"/>
      <c r="DUT689" s="413"/>
      <c r="DUU689" s="413"/>
      <c r="DUV689" s="413"/>
      <c r="DUW689" s="413"/>
      <c r="DUX689" s="413"/>
      <c r="DUY689" s="413"/>
      <c r="DUZ689" s="413"/>
      <c r="DVA689" s="413"/>
      <c r="DVB689" s="413"/>
      <c r="DVC689" s="413"/>
      <c r="DVD689" s="413"/>
      <c r="DVE689" s="413"/>
      <c r="DVF689" s="413"/>
      <c r="DVG689" s="413"/>
      <c r="DVH689" s="413"/>
      <c r="DVI689" s="413"/>
      <c r="DVJ689" s="414"/>
      <c r="DVK689" s="414"/>
      <c r="DVL689" s="414"/>
      <c r="DVM689" s="414"/>
      <c r="DVN689" s="414"/>
      <c r="DVO689" s="413"/>
      <c r="DVP689" s="413"/>
      <c r="DVQ689" s="414"/>
      <c r="DVR689" s="414"/>
      <c r="DVS689" s="413"/>
      <c r="DVT689" s="413"/>
      <c r="DVU689" s="414"/>
      <c r="DVV689" s="414"/>
      <c r="DVW689" s="413"/>
      <c r="DVX689" s="413"/>
      <c r="DVY689" s="413"/>
      <c r="DVZ689" s="413"/>
      <c r="DWA689" s="413"/>
      <c r="DWB689" s="413"/>
      <c r="DWC689" s="413"/>
      <c r="DWD689" s="414"/>
      <c r="DWE689" s="414"/>
      <c r="DWF689" s="413"/>
      <c r="DWG689" s="413"/>
      <c r="DWH689" s="414"/>
      <c r="DWI689" s="414"/>
      <c r="DWJ689" s="413"/>
      <c r="DWK689" s="413"/>
      <c r="DWL689" s="413"/>
      <c r="DWM689" s="413"/>
      <c r="DWN689" s="413"/>
      <c r="DWO689" s="407"/>
      <c r="DWP689" s="439"/>
      <c r="DWQ689" s="413"/>
      <c r="DWR689" s="413"/>
      <c r="DWS689" s="413"/>
      <c r="DWT689" s="413"/>
      <c r="DWU689" s="413"/>
      <c r="DWV689" s="413"/>
      <c r="DWW689" s="413"/>
      <c r="DWX689" s="412"/>
      <c r="DWY689" s="412"/>
      <c r="DWZ689" s="412"/>
      <c r="DXA689" s="412"/>
      <c r="DXB689" s="412"/>
      <c r="DXC689" s="412"/>
      <c r="DXD689" s="412"/>
      <c r="DXE689" s="412"/>
      <c r="DXF689" s="412"/>
      <c r="DXG689" s="412"/>
      <c r="DXH689" s="412"/>
      <c r="DXI689" s="412"/>
      <c r="DXJ689" s="412"/>
      <c r="DXK689" s="412"/>
      <c r="DXL689" s="412"/>
      <c r="DXM689" s="412"/>
      <c r="DXN689" s="412"/>
      <c r="DXO689" s="412"/>
      <c r="DXP689" s="412"/>
      <c r="DXQ689" s="412"/>
      <c r="DXR689" s="412"/>
      <c r="DXS689" s="412"/>
      <c r="DXT689" s="412"/>
      <c r="DXU689" s="412"/>
      <c r="DXV689" s="412"/>
      <c r="DXW689" s="412"/>
      <c r="DXX689" s="412"/>
      <c r="DXY689" s="412"/>
      <c r="DXZ689" s="412"/>
      <c r="DYA689" s="412"/>
      <c r="DYB689" s="412"/>
      <c r="DYC689" s="412"/>
      <c r="DYD689" s="412"/>
      <c r="DYE689" s="412"/>
      <c r="DYF689" s="412"/>
      <c r="DYG689" s="412"/>
      <c r="DYH689" s="412"/>
      <c r="DYI689" s="412"/>
      <c r="DYJ689" s="412"/>
      <c r="DYK689" s="412"/>
      <c r="DYL689" s="412"/>
      <c r="DYM689" s="412"/>
      <c r="DYN689" s="412"/>
      <c r="DYO689" s="412"/>
      <c r="DYP689" s="413"/>
      <c r="DYQ689" s="413"/>
      <c r="DYR689" s="413"/>
      <c r="DYS689" s="413"/>
      <c r="DYT689" s="413"/>
      <c r="DYU689" s="413"/>
      <c r="DYV689" s="413"/>
      <c r="DYW689" s="413"/>
      <c r="DYX689" s="413"/>
      <c r="DYY689" s="413"/>
      <c r="DYZ689" s="413"/>
      <c r="DZA689" s="413"/>
      <c r="DZB689" s="413"/>
      <c r="DZC689" s="413"/>
      <c r="DZD689" s="413"/>
      <c r="DZE689" s="413"/>
      <c r="DZF689" s="413"/>
      <c r="DZG689" s="413"/>
      <c r="DZH689" s="413"/>
      <c r="DZI689" s="413"/>
      <c r="DZJ689" s="413"/>
      <c r="DZK689" s="413"/>
      <c r="DZL689" s="413"/>
      <c r="DZM689" s="413"/>
      <c r="DZN689" s="414"/>
      <c r="DZO689" s="414"/>
      <c r="DZP689" s="414"/>
      <c r="DZQ689" s="414"/>
      <c r="DZR689" s="414"/>
      <c r="DZS689" s="413"/>
      <c r="DZT689" s="413"/>
      <c r="DZU689" s="414"/>
      <c r="DZV689" s="414"/>
      <c r="DZW689" s="413"/>
      <c r="DZX689" s="413"/>
      <c r="DZY689" s="414"/>
      <c r="DZZ689" s="414"/>
      <c r="EAA689" s="413"/>
      <c r="EAB689" s="413"/>
      <c r="EAC689" s="413"/>
      <c r="EAD689" s="413"/>
      <c r="EAE689" s="413"/>
      <c r="EAF689" s="413"/>
      <c r="EAG689" s="413"/>
      <c r="EAH689" s="414"/>
      <c r="EAI689" s="414"/>
      <c r="EAJ689" s="413"/>
      <c r="EAK689" s="413"/>
      <c r="EAL689" s="414"/>
      <c r="EAM689" s="414"/>
      <c r="EAN689" s="413"/>
      <c r="EAO689" s="413"/>
      <c r="EAP689" s="413"/>
      <c r="EAQ689" s="413"/>
      <c r="EAR689" s="413"/>
      <c r="EAS689" s="407"/>
      <c r="EAT689" s="439"/>
      <c r="EAU689" s="413"/>
      <c r="EAV689" s="413"/>
      <c r="EAW689" s="413"/>
      <c r="EAX689" s="413"/>
      <c r="EAY689" s="413"/>
      <c r="EAZ689" s="413"/>
      <c r="EBA689" s="413"/>
      <c r="EBB689" s="412"/>
      <c r="EBC689" s="412"/>
      <c r="EBD689" s="412"/>
      <c r="EBE689" s="412"/>
      <c r="EBF689" s="412"/>
      <c r="EBG689" s="412"/>
      <c r="EBH689" s="412"/>
      <c r="EBI689" s="412"/>
      <c r="EBJ689" s="412"/>
      <c r="EBK689" s="412"/>
      <c r="EBL689" s="412"/>
      <c r="EBM689" s="412"/>
      <c r="EBN689" s="412"/>
      <c r="EBO689" s="412"/>
      <c r="EBP689" s="412"/>
      <c r="EBQ689" s="412"/>
      <c r="EBR689" s="412"/>
      <c r="EBS689" s="412"/>
      <c r="EBT689" s="412"/>
      <c r="EBU689" s="412"/>
      <c r="EBV689" s="412"/>
      <c r="EBW689" s="412"/>
      <c r="EBX689" s="412"/>
      <c r="EBY689" s="412"/>
      <c r="EBZ689" s="412"/>
      <c r="ECA689" s="412"/>
      <c r="ECB689" s="412"/>
      <c r="ECC689" s="412"/>
      <c r="ECD689" s="412"/>
      <c r="ECE689" s="412"/>
      <c r="ECF689" s="412"/>
      <c r="ECG689" s="412"/>
      <c r="ECH689" s="412"/>
      <c r="ECI689" s="412"/>
      <c r="ECJ689" s="412"/>
      <c r="ECK689" s="412"/>
      <c r="ECL689" s="412"/>
      <c r="ECM689" s="412"/>
      <c r="ECN689" s="412"/>
      <c r="ECO689" s="412"/>
      <c r="ECP689" s="412"/>
      <c r="ECQ689" s="412"/>
      <c r="ECR689" s="412"/>
      <c r="ECS689" s="412"/>
      <c r="ECT689" s="413"/>
      <c r="ECU689" s="413"/>
      <c r="ECV689" s="413"/>
      <c r="ECW689" s="413"/>
      <c r="ECX689" s="413"/>
      <c r="ECY689" s="413"/>
      <c r="ECZ689" s="413"/>
      <c r="EDA689" s="413"/>
      <c r="EDB689" s="413"/>
      <c r="EDC689" s="413"/>
      <c r="EDD689" s="413"/>
      <c r="EDE689" s="413"/>
      <c r="EDF689" s="413"/>
      <c r="EDG689" s="413"/>
      <c r="EDH689" s="413"/>
      <c r="EDI689" s="413"/>
      <c r="EDJ689" s="413"/>
      <c r="EDK689" s="413"/>
      <c r="EDL689" s="413"/>
      <c r="EDM689" s="413"/>
      <c r="EDN689" s="413"/>
      <c r="EDO689" s="413"/>
      <c r="EDP689" s="413"/>
      <c r="EDQ689" s="413"/>
      <c r="EDR689" s="414"/>
      <c r="EDS689" s="414"/>
      <c r="EDT689" s="414"/>
      <c r="EDU689" s="414"/>
      <c r="EDV689" s="414"/>
      <c r="EDW689" s="413"/>
      <c r="EDX689" s="413"/>
      <c r="EDY689" s="414"/>
      <c r="EDZ689" s="414"/>
      <c r="EEA689" s="413"/>
      <c r="EEB689" s="413"/>
      <c r="EEC689" s="414"/>
      <c r="EED689" s="414"/>
      <c r="EEE689" s="413"/>
      <c r="EEF689" s="413"/>
      <c r="EEG689" s="413"/>
      <c r="EEH689" s="413"/>
      <c r="EEI689" s="413"/>
      <c r="EEJ689" s="413"/>
      <c r="EEK689" s="413"/>
      <c r="EEL689" s="414"/>
      <c r="EEM689" s="414"/>
      <c r="EEN689" s="413"/>
      <c r="EEO689" s="413"/>
      <c r="EEP689" s="414"/>
      <c r="EEQ689" s="414"/>
      <c r="EER689" s="413"/>
      <c r="EES689" s="413"/>
      <c r="EET689" s="413"/>
      <c r="EEU689" s="413"/>
      <c r="EEV689" s="413"/>
      <c r="EEW689" s="407"/>
      <c r="EEX689" s="439"/>
      <c r="EEY689" s="413"/>
      <c r="EEZ689" s="413"/>
      <c r="EFA689" s="413"/>
      <c r="EFB689" s="413"/>
      <c r="EFC689" s="413"/>
      <c r="EFD689" s="413"/>
      <c r="EFE689" s="413"/>
      <c r="EFF689" s="412"/>
      <c r="EFG689" s="412"/>
      <c r="EFH689" s="412"/>
      <c r="EFI689" s="412"/>
      <c r="EFJ689" s="412"/>
      <c r="EFK689" s="412"/>
      <c r="EFL689" s="412"/>
      <c r="EFM689" s="412"/>
      <c r="EFN689" s="412"/>
      <c r="EFO689" s="412"/>
      <c r="EFP689" s="412"/>
      <c r="EFQ689" s="412"/>
      <c r="EFR689" s="412"/>
      <c r="EFS689" s="412"/>
      <c r="EFT689" s="412"/>
      <c r="EFU689" s="412"/>
      <c r="EFV689" s="412"/>
      <c r="EFW689" s="412"/>
      <c r="EFX689" s="412"/>
      <c r="EFY689" s="412"/>
      <c r="EFZ689" s="412"/>
      <c r="EGA689" s="412"/>
      <c r="EGB689" s="412"/>
      <c r="EGC689" s="412"/>
      <c r="EGD689" s="412"/>
      <c r="EGE689" s="412"/>
      <c r="EGF689" s="412"/>
      <c r="EGG689" s="412"/>
      <c r="EGH689" s="412"/>
      <c r="EGI689" s="412"/>
      <c r="EGJ689" s="412"/>
      <c r="EGK689" s="412"/>
      <c r="EGL689" s="412"/>
      <c r="EGM689" s="412"/>
      <c r="EGN689" s="412"/>
      <c r="EGO689" s="412"/>
      <c r="EGP689" s="412"/>
      <c r="EGQ689" s="412"/>
      <c r="EGR689" s="412"/>
      <c r="EGS689" s="412"/>
      <c r="EGT689" s="412"/>
      <c r="EGU689" s="412"/>
      <c r="EGV689" s="412"/>
      <c r="EGW689" s="412"/>
      <c r="EGX689" s="413"/>
      <c r="EGY689" s="413"/>
      <c r="EGZ689" s="413"/>
      <c r="EHA689" s="413"/>
      <c r="EHB689" s="413"/>
      <c r="EHC689" s="413"/>
      <c r="EHD689" s="413"/>
      <c r="EHE689" s="413"/>
      <c r="EHF689" s="413"/>
      <c r="EHG689" s="413"/>
      <c r="EHH689" s="413"/>
      <c r="EHI689" s="413"/>
      <c r="EHJ689" s="413"/>
      <c r="EHK689" s="413"/>
      <c r="EHL689" s="413"/>
      <c r="EHM689" s="413"/>
      <c r="EHN689" s="413"/>
      <c r="EHO689" s="413"/>
      <c r="EHP689" s="413"/>
      <c r="EHQ689" s="413"/>
      <c r="EHR689" s="413"/>
      <c r="EHS689" s="413"/>
      <c r="EHT689" s="413"/>
      <c r="EHU689" s="413"/>
      <c r="EHV689" s="414"/>
      <c r="EHW689" s="414"/>
      <c r="EHX689" s="414"/>
      <c r="EHY689" s="414"/>
      <c r="EHZ689" s="414"/>
      <c r="EIA689" s="413"/>
      <c r="EIB689" s="413"/>
      <c r="EIC689" s="414"/>
      <c r="EID689" s="414"/>
      <c r="EIE689" s="413"/>
      <c r="EIF689" s="413"/>
      <c r="EIG689" s="414"/>
      <c r="EIH689" s="414"/>
      <c r="EII689" s="413"/>
      <c r="EIJ689" s="413"/>
      <c r="EIK689" s="413"/>
      <c r="EIL689" s="413"/>
      <c r="EIM689" s="413"/>
      <c r="EIN689" s="413"/>
      <c r="EIO689" s="413"/>
      <c r="EIP689" s="414"/>
      <c r="EIQ689" s="414"/>
      <c r="EIR689" s="413"/>
      <c r="EIS689" s="413"/>
      <c r="EIT689" s="414"/>
      <c r="EIU689" s="414"/>
      <c r="EIV689" s="413"/>
      <c r="EIW689" s="413"/>
      <c r="EIX689" s="413"/>
      <c r="EIY689" s="413"/>
      <c r="EIZ689" s="413"/>
      <c r="EJA689" s="407"/>
      <c r="EJB689" s="439"/>
      <c r="EJC689" s="413"/>
      <c r="EJD689" s="413"/>
      <c r="EJE689" s="413"/>
      <c r="EJF689" s="413"/>
      <c r="EJG689" s="413"/>
      <c r="EJH689" s="413"/>
      <c r="EJI689" s="413"/>
      <c r="EJJ689" s="412"/>
      <c r="EJK689" s="412"/>
      <c r="EJL689" s="412"/>
      <c r="EJM689" s="412"/>
      <c r="EJN689" s="412"/>
      <c r="EJO689" s="412"/>
      <c r="EJP689" s="412"/>
      <c r="EJQ689" s="412"/>
      <c r="EJR689" s="412"/>
      <c r="EJS689" s="412"/>
      <c r="EJT689" s="412"/>
      <c r="EJU689" s="412"/>
      <c r="EJV689" s="412"/>
      <c r="EJW689" s="412"/>
      <c r="EJX689" s="412"/>
      <c r="EJY689" s="412"/>
      <c r="EJZ689" s="412"/>
      <c r="EKA689" s="412"/>
      <c r="EKB689" s="412"/>
      <c r="EKC689" s="412"/>
      <c r="EKD689" s="412"/>
      <c r="EKE689" s="412"/>
      <c r="EKF689" s="412"/>
      <c r="EKG689" s="412"/>
      <c r="EKH689" s="412"/>
      <c r="EKI689" s="412"/>
      <c r="EKJ689" s="412"/>
      <c r="EKK689" s="412"/>
      <c r="EKL689" s="412"/>
      <c r="EKM689" s="412"/>
      <c r="EKN689" s="412"/>
      <c r="EKO689" s="412"/>
      <c r="EKP689" s="412"/>
      <c r="EKQ689" s="412"/>
      <c r="EKR689" s="412"/>
      <c r="EKS689" s="412"/>
      <c r="EKT689" s="412"/>
      <c r="EKU689" s="412"/>
      <c r="EKV689" s="412"/>
      <c r="EKW689" s="412"/>
      <c r="EKX689" s="412"/>
      <c r="EKY689" s="412"/>
      <c r="EKZ689" s="412"/>
      <c r="ELA689" s="412"/>
      <c r="ELB689" s="413"/>
      <c r="ELC689" s="413"/>
      <c r="ELD689" s="413"/>
      <c r="ELE689" s="413"/>
      <c r="ELF689" s="413"/>
      <c r="ELG689" s="413"/>
      <c r="ELH689" s="413"/>
      <c r="ELI689" s="413"/>
      <c r="ELJ689" s="413"/>
      <c r="ELK689" s="413"/>
      <c r="ELL689" s="413"/>
      <c r="ELM689" s="413"/>
      <c r="ELN689" s="413"/>
      <c r="ELO689" s="413"/>
      <c r="ELP689" s="413"/>
      <c r="ELQ689" s="413"/>
      <c r="ELR689" s="413"/>
      <c r="ELS689" s="413"/>
      <c r="ELT689" s="413"/>
      <c r="ELU689" s="413"/>
      <c r="ELV689" s="413"/>
      <c r="ELW689" s="413"/>
      <c r="ELX689" s="413"/>
      <c r="ELY689" s="413"/>
      <c r="ELZ689" s="414"/>
      <c r="EMA689" s="414"/>
      <c r="EMB689" s="414"/>
      <c r="EMC689" s="414"/>
      <c r="EMD689" s="414"/>
      <c r="EME689" s="413"/>
      <c r="EMF689" s="413"/>
      <c r="EMG689" s="414"/>
      <c r="EMH689" s="414"/>
      <c r="EMI689" s="413"/>
      <c r="EMJ689" s="413"/>
      <c r="EMK689" s="414"/>
      <c r="EML689" s="414"/>
      <c r="EMM689" s="413"/>
      <c r="EMN689" s="413"/>
      <c r="EMO689" s="413"/>
      <c r="EMP689" s="413"/>
      <c r="EMQ689" s="413"/>
      <c r="EMR689" s="413"/>
      <c r="EMS689" s="413"/>
      <c r="EMT689" s="414"/>
      <c r="EMU689" s="414"/>
      <c r="EMV689" s="413"/>
      <c r="EMW689" s="413"/>
      <c r="EMX689" s="414"/>
      <c r="EMY689" s="414"/>
      <c r="EMZ689" s="413"/>
      <c r="ENA689" s="413"/>
      <c r="ENB689" s="413"/>
      <c r="ENC689" s="413"/>
      <c r="END689" s="413"/>
      <c r="ENE689" s="407"/>
      <c r="ENF689" s="439"/>
      <c r="ENG689" s="413"/>
      <c r="ENH689" s="413"/>
      <c r="ENI689" s="413"/>
      <c r="ENJ689" s="413"/>
      <c r="ENK689" s="413"/>
      <c r="ENL689" s="413"/>
      <c r="ENM689" s="413"/>
      <c r="ENN689" s="412"/>
      <c r="ENO689" s="412"/>
      <c r="ENP689" s="412"/>
      <c r="ENQ689" s="412"/>
      <c r="ENR689" s="412"/>
      <c r="ENS689" s="412"/>
      <c r="ENT689" s="412"/>
      <c r="ENU689" s="412"/>
      <c r="ENV689" s="412"/>
      <c r="ENW689" s="412"/>
      <c r="ENX689" s="412"/>
      <c r="ENY689" s="412"/>
      <c r="ENZ689" s="412"/>
      <c r="EOA689" s="412"/>
      <c r="EOB689" s="412"/>
      <c r="EOC689" s="412"/>
      <c r="EOD689" s="412"/>
      <c r="EOE689" s="412"/>
      <c r="EOF689" s="412"/>
      <c r="EOG689" s="412"/>
      <c r="EOH689" s="412"/>
      <c r="EOI689" s="412"/>
      <c r="EOJ689" s="412"/>
      <c r="EOK689" s="412"/>
      <c r="EOL689" s="412"/>
      <c r="EOM689" s="412"/>
      <c r="EON689" s="412"/>
      <c r="EOO689" s="412"/>
      <c r="EOP689" s="412"/>
      <c r="EOQ689" s="412"/>
      <c r="EOR689" s="412"/>
      <c r="EOS689" s="412"/>
      <c r="EOT689" s="412"/>
      <c r="EOU689" s="412"/>
      <c r="EOV689" s="412"/>
      <c r="EOW689" s="412"/>
      <c r="EOX689" s="412"/>
      <c r="EOY689" s="412"/>
      <c r="EOZ689" s="412"/>
      <c r="EPA689" s="412"/>
      <c r="EPB689" s="412"/>
      <c r="EPC689" s="412"/>
      <c r="EPD689" s="412"/>
      <c r="EPE689" s="412"/>
      <c r="EPF689" s="413"/>
      <c r="EPG689" s="413"/>
      <c r="EPH689" s="413"/>
      <c r="EPI689" s="413"/>
      <c r="EPJ689" s="413"/>
      <c r="EPK689" s="413"/>
      <c r="EPL689" s="413"/>
      <c r="EPM689" s="413"/>
      <c r="EPN689" s="413"/>
      <c r="EPO689" s="413"/>
      <c r="EPP689" s="413"/>
      <c r="EPQ689" s="413"/>
      <c r="EPR689" s="413"/>
      <c r="EPS689" s="413"/>
      <c r="EPT689" s="413"/>
      <c r="EPU689" s="413"/>
      <c r="EPV689" s="413"/>
      <c r="EPW689" s="413"/>
      <c r="EPX689" s="413"/>
      <c r="EPY689" s="413"/>
      <c r="EPZ689" s="413"/>
      <c r="EQA689" s="413"/>
      <c r="EQB689" s="413"/>
      <c r="EQC689" s="413"/>
      <c r="EQD689" s="414"/>
      <c r="EQE689" s="414"/>
      <c r="EQF689" s="414"/>
      <c r="EQG689" s="414"/>
      <c r="EQH689" s="414"/>
      <c r="EQI689" s="413"/>
      <c r="EQJ689" s="413"/>
      <c r="EQK689" s="414"/>
      <c r="EQL689" s="414"/>
      <c r="EQM689" s="413"/>
      <c r="EQN689" s="413"/>
      <c r="EQO689" s="414"/>
      <c r="EQP689" s="414"/>
      <c r="EQQ689" s="413"/>
      <c r="EQR689" s="413"/>
      <c r="EQS689" s="413"/>
      <c r="EQT689" s="413"/>
      <c r="EQU689" s="413"/>
      <c r="EQV689" s="413"/>
      <c r="EQW689" s="413"/>
      <c r="EQX689" s="414"/>
      <c r="EQY689" s="414"/>
      <c r="EQZ689" s="413"/>
      <c r="ERA689" s="413"/>
      <c r="ERB689" s="414"/>
      <c r="ERC689" s="414"/>
      <c r="ERD689" s="413"/>
      <c r="ERE689" s="413"/>
      <c r="ERF689" s="413"/>
      <c r="ERG689" s="413"/>
      <c r="ERH689" s="413"/>
      <c r="ERI689" s="407"/>
      <c r="ERJ689" s="439"/>
      <c r="ERK689" s="413"/>
      <c r="ERL689" s="413"/>
      <c r="ERM689" s="413"/>
      <c r="ERN689" s="413"/>
      <c r="ERO689" s="413"/>
      <c r="ERP689" s="413"/>
      <c r="ERQ689" s="413"/>
      <c r="ERR689" s="412"/>
      <c r="ERS689" s="412"/>
      <c r="ERT689" s="412"/>
      <c r="ERU689" s="412"/>
      <c r="ERV689" s="412"/>
      <c r="ERW689" s="412"/>
      <c r="ERX689" s="412"/>
      <c r="ERY689" s="412"/>
      <c r="ERZ689" s="412"/>
      <c r="ESA689" s="412"/>
      <c r="ESB689" s="412"/>
      <c r="ESC689" s="412"/>
      <c r="ESD689" s="412"/>
      <c r="ESE689" s="412"/>
      <c r="ESF689" s="412"/>
      <c r="ESG689" s="412"/>
      <c r="ESH689" s="412"/>
      <c r="ESI689" s="412"/>
      <c r="ESJ689" s="412"/>
      <c r="ESK689" s="412"/>
      <c r="ESL689" s="412"/>
      <c r="ESM689" s="412"/>
      <c r="ESN689" s="412"/>
      <c r="ESO689" s="412"/>
      <c r="ESP689" s="412"/>
      <c r="ESQ689" s="412"/>
      <c r="ESR689" s="412"/>
      <c r="ESS689" s="412"/>
      <c r="EST689" s="412"/>
      <c r="ESU689" s="412"/>
      <c r="ESV689" s="412"/>
      <c r="ESW689" s="412"/>
      <c r="ESX689" s="412"/>
      <c r="ESY689" s="412"/>
      <c r="ESZ689" s="412"/>
      <c r="ETA689" s="412"/>
      <c r="ETB689" s="412"/>
      <c r="ETC689" s="412"/>
      <c r="ETD689" s="412"/>
      <c r="ETE689" s="412"/>
      <c r="ETF689" s="412"/>
      <c r="ETG689" s="412"/>
      <c r="ETH689" s="412"/>
      <c r="ETI689" s="412"/>
      <c r="ETJ689" s="413"/>
      <c r="ETK689" s="413"/>
      <c r="ETL689" s="413"/>
      <c r="ETM689" s="413"/>
      <c r="ETN689" s="413"/>
      <c r="ETO689" s="413"/>
      <c r="ETP689" s="413"/>
      <c r="ETQ689" s="413"/>
      <c r="ETR689" s="413"/>
      <c r="ETS689" s="413"/>
      <c r="ETT689" s="413"/>
      <c r="ETU689" s="413"/>
      <c r="ETV689" s="413"/>
      <c r="ETW689" s="413"/>
      <c r="ETX689" s="413"/>
      <c r="ETY689" s="413"/>
      <c r="ETZ689" s="413"/>
      <c r="EUA689" s="413"/>
      <c r="EUB689" s="413"/>
      <c r="EUC689" s="413"/>
      <c r="EUD689" s="413"/>
      <c r="EUE689" s="413"/>
      <c r="EUF689" s="413"/>
      <c r="EUG689" s="413"/>
      <c r="EUH689" s="414"/>
      <c r="EUI689" s="414"/>
      <c r="EUJ689" s="414"/>
      <c r="EUK689" s="414"/>
      <c r="EUL689" s="414"/>
      <c r="EUM689" s="413"/>
      <c r="EUN689" s="413"/>
      <c r="EUO689" s="414"/>
      <c r="EUP689" s="414"/>
      <c r="EUQ689" s="413"/>
      <c r="EUR689" s="413"/>
      <c r="EUS689" s="414"/>
      <c r="EUT689" s="414"/>
      <c r="EUU689" s="413"/>
      <c r="EUV689" s="413"/>
      <c r="EUW689" s="413"/>
      <c r="EUX689" s="413"/>
      <c r="EUY689" s="413"/>
      <c r="EUZ689" s="413"/>
      <c r="EVA689" s="413"/>
      <c r="EVB689" s="414"/>
      <c r="EVC689" s="414"/>
      <c r="EVD689" s="413"/>
      <c r="EVE689" s="413"/>
      <c r="EVF689" s="414"/>
      <c r="EVG689" s="414"/>
      <c r="EVH689" s="413"/>
      <c r="EVI689" s="413"/>
      <c r="EVJ689" s="413"/>
      <c r="EVK689" s="413"/>
      <c r="EVL689" s="413"/>
      <c r="EVM689" s="407"/>
      <c r="EVN689" s="439"/>
      <c r="EVO689" s="413"/>
      <c r="EVP689" s="413"/>
      <c r="EVQ689" s="413"/>
      <c r="EVR689" s="413"/>
      <c r="EVS689" s="413"/>
      <c r="EVT689" s="413"/>
      <c r="EVU689" s="413"/>
      <c r="EVV689" s="412"/>
      <c r="EVW689" s="412"/>
      <c r="EVX689" s="412"/>
      <c r="EVY689" s="412"/>
      <c r="EVZ689" s="412"/>
      <c r="EWA689" s="412"/>
      <c r="EWB689" s="412"/>
      <c r="EWC689" s="412"/>
      <c r="EWD689" s="412"/>
      <c r="EWE689" s="412"/>
      <c r="EWF689" s="412"/>
      <c r="EWG689" s="412"/>
      <c r="EWH689" s="412"/>
      <c r="EWI689" s="412"/>
      <c r="EWJ689" s="412"/>
      <c r="EWK689" s="412"/>
      <c r="EWL689" s="412"/>
      <c r="EWM689" s="412"/>
      <c r="EWN689" s="412"/>
      <c r="EWO689" s="412"/>
      <c r="EWP689" s="412"/>
      <c r="EWQ689" s="412"/>
      <c r="EWR689" s="412"/>
      <c r="EWS689" s="412"/>
      <c r="EWT689" s="412"/>
      <c r="EWU689" s="412"/>
      <c r="EWV689" s="412"/>
      <c r="EWW689" s="412"/>
      <c r="EWX689" s="412"/>
      <c r="EWY689" s="412"/>
      <c r="EWZ689" s="412"/>
      <c r="EXA689" s="412"/>
      <c r="EXB689" s="412"/>
      <c r="EXC689" s="412"/>
      <c r="EXD689" s="412"/>
      <c r="EXE689" s="412"/>
      <c r="EXF689" s="412"/>
      <c r="EXG689" s="412"/>
      <c r="EXH689" s="412"/>
      <c r="EXI689" s="412"/>
      <c r="EXJ689" s="412"/>
      <c r="EXK689" s="412"/>
      <c r="EXL689" s="412"/>
      <c r="EXM689" s="412"/>
      <c r="EXN689" s="413"/>
      <c r="EXO689" s="413"/>
      <c r="EXP689" s="413"/>
      <c r="EXQ689" s="413"/>
      <c r="EXR689" s="413"/>
      <c r="EXS689" s="413"/>
      <c r="EXT689" s="413"/>
      <c r="EXU689" s="413"/>
      <c r="EXV689" s="413"/>
      <c r="EXW689" s="413"/>
      <c r="EXX689" s="413"/>
      <c r="EXY689" s="413"/>
      <c r="EXZ689" s="413"/>
      <c r="EYA689" s="413"/>
      <c r="EYB689" s="413"/>
      <c r="EYC689" s="413"/>
      <c r="EYD689" s="413"/>
      <c r="EYE689" s="413"/>
      <c r="EYF689" s="413"/>
      <c r="EYG689" s="413"/>
      <c r="EYH689" s="413"/>
      <c r="EYI689" s="413"/>
      <c r="EYJ689" s="413"/>
      <c r="EYK689" s="413"/>
      <c r="EYL689" s="414"/>
      <c r="EYM689" s="414"/>
      <c r="EYN689" s="414"/>
      <c r="EYO689" s="414"/>
      <c r="EYP689" s="414"/>
      <c r="EYQ689" s="413"/>
      <c r="EYR689" s="413"/>
      <c r="EYS689" s="414"/>
      <c r="EYT689" s="414"/>
      <c r="EYU689" s="413"/>
      <c r="EYV689" s="413"/>
      <c r="EYW689" s="414"/>
      <c r="EYX689" s="414"/>
      <c r="EYY689" s="413"/>
      <c r="EYZ689" s="413"/>
      <c r="EZA689" s="413"/>
      <c r="EZB689" s="413"/>
      <c r="EZC689" s="413"/>
      <c r="EZD689" s="413"/>
      <c r="EZE689" s="413"/>
      <c r="EZF689" s="414"/>
      <c r="EZG689" s="414"/>
      <c r="EZH689" s="413"/>
      <c r="EZI689" s="413"/>
      <c r="EZJ689" s="414"/>
      <c r="EZK689" s="414"/>
      <c r="EZL689" s="413"/>
      <c r="EZM689" s="413"/>
      <c r="EZN689" s="413"/>
      <c r="EZO689" s="413"/>
      <c r="EZP689" s="413"/>
      <c r="EZQ689" s="407"/>
      <c r="EZR689" s="439"/>
      <c r="EZS689" s="413"/>
      <c r="EZT689" s="413"/>
      <c r="EZU689" s="413"/>
      <c r="EZV689" s="413"/>
      <c r="EZW689" s="413"/>
      <c r="EZX689" s="413"/>
      <c r="EZY689" s="413"/>
      <c r="EZZ689" s="412"/>
      <c r="FAA689" s="412"/>
      <c r="FAB689" s="412"/>
      <c r="FAC689" s="412"/>
      <c r="FAD689" s="412"/>
      <c r="FAE689" s="412"/>
      <c r="FAF689" s="412"/>
      <c r="FAG689" s="412"/>
      <c r="FAH689" s="412"/>
      <c r="FAI689" s="412"/>
      <c r="FAJ689" s="412"/>
      <c r="FAK689" s="412"/>
      <c r="FAL689" s="412"/>
      <c r="FAM689" s="412"/>
      <c r="FAN689" s="412"/>
      <c r="FAO689" s="412"/>
      <c r="FAP689" s="412"/>
      <c r="FAQ689" s="412"/>
      <c r="FAR689" s="412"/>
      <c r="FAS689" s="412"/>
      <c r="FAT689" s="412"/>
      <c r="FAU689" s="412"/>
      <c r="FAV689" s="412"/>
      <c r="FAW689" s="412"/>
      <c r="FAX689" s="412"/>
      <c r="FAY689" s="412"/>
      <c r="FAZ689" s="412"/>
      <c r="FBA689" s="412"/>
      <c r="FBB689" s="412"/>
      <c r="FBC689" s="412"/>
      <c r="FBD689" s="412"/>
      <c r="FBE689" s="412"/>
      <c r="FBF689" s="412"/>
      <c r="FBG689" s="412"/>
      <c r="FBH689" s="412"/>
      <c r="FBI689" s="412"/>
      <c r="FBJ689" s="412"/>
      <c r="FBK689" s="412"/>
      <c r="FBL689" s="412"/>
      <c r="FBM689" s="412"/>
      <c r="FBN689" s="412"/>
      <c r="FBO689" s="412"/>
      <c r="FBP689" s="412"/>
      <c r="FBQ689" s="412"/>
      <c r="FBR689" s="413"/>
      <c r="FBS689" s="413"/>
      <c r="FBT689" s="413"/>
      <c r="FBU689" s="413"/>
      <c r="FBV689" s="413"/>
      <c r="FBW689" s="413"/>
      <c r="FBX689" s="413"/>
      <c r="FBY689" s="413"/>
      <c r="FBZ689" s="413"/>
      <c r="FCA689" s="413"/>
      <c r="FCB689" s="413"/>
      <c r="FCC689" s="413"/>
      <c r="FCD689" s="413"/>
      <c r="FCE689" s="413"/>
      <c r="FCF689" s="413"/>
      <c r="FCG689" s="413"/>
      <c r="FCH689" s="413"/>
      <c r="FCI689" s="413"/>
      <c r="FCJ689" s="413"/>
      <c r="FCK689" s="413"/>
      <c r="FCL689" s="413"/>
      <c r="FCM689" s="413"/>
      <c r="FCN689" s="413"/>
      <c r="FCO689" s="413"/>
      <c r="FCP689" s="414"/>
      <c r="FCQ689" s="414"/>
      <c r="FCR689" s="414"/>
      <c r="FCS689" s="414"/>
      <c r="FCT689" s="414"/>
      <c r="FCU689" s="413"/>
      <c r="FCV689" s="413"/>
      <c r="FCW689" s="414"/>
      <c r="FCX689" s="414"/>
      <c r="FCY689" s="413"/>
      <c r="FCZ689" s="413"/>
      <c r="FDA689" s="414"/>
      <c r="FDB689" s="414"/>
      <c r="FDC689" s="413"/>
      <c r="FDD689" s="413"/>
      <c r="FDE689" s="413"/>
      <c r="FDF689" s="413"/>
      <c r="FDG689" s="413"/>
      <c r="FDH689" s="413"/>
      <c r="FDI689" s="413"/>
      <c r="FDJ689" s="414"/>
      <c r="FDK689" s="414"/>
      <c r="FDL689" s="413"/>
      <c r="FDM689" s="413"/>
      <c r="FDN689" s="414"/>
      <c r="FDO689" s="414"/>
      <c r="FDP689" s="413"/>
      <c r="FDQ689" s="413"/>
      <c r="FDR689" s="413"/>
      <c r="FDS689" s="413"/>
      <c r="FDT689" s="413"/>
      <c r="FDU689" s="407"/>
      <c r="FDV689" s="439"/>
      <c r="FDW689" s="413"/>
      <c r="FDX689" s="413"/>
      <c r="FDY689" s="413"/>
      <c r="FDZ689" s="413"/>
      <c r="FEA689" s="413"/>
      <c r="FEB689" s="413"/>
      <c r="FEC689" s="413"/>
      <c r="FED689" s="412"/>
      <c r="FEE689" s="412"/>
      <c r="FEF689" s="412"/>
      <c r="FEG689" s="412"/>
      <c r="FEH689" s="412"/>
      <c r="FEI689" s="412"/>
      <c r="FEJ689" s="412"/>
      <c r="FEK689" s="412"/>
      <c r="FEL689" s="412"/>
      <c r="FEM689" s="412"/>
      <c r="FEN689" s="412"/>
      <c r="FEO689" s="412"/>
      <c r="FEP689" s="412"/>
      <c r="FEQ689" s="412"/>
      <c r="FER689" s="412"/>
      <c r="FES689" s="412"/>
      <c r="FET689" s="412"/>
      <c r="FEU689" s="412"/>
      <c r="FEV689" s="412"/>
      <c r="FEW689" s="412"/>
      <c r="FEX689" s="412"/>
      <c r="FEY689" s="412"/>
      <c r="FEZ689" s="412"/>
      <c r="FFA689" s="412"/>
      <c r="FFB689" s="412"/>
      <c r="FFC689" s="412"/>
      <c r="FFD689" s="412"/>
      <c r="FFE689" s="412"/>
      <c r="FFF689" s="412"/>
      <c r="FFG689" s="412"/>
      <c r="FFH689" s="412"/>
      <c r="FFI689" s="412"/>
      <c r="FFJ689" s="412"/>
      <c r="FFK689" s="412"/>
      <c r="FFL689" s="412"/>
      <c r="FFM689" s="412"/>
      <c r="FFN689" s="412"/>
      <c r="FFO689" s="412"/>
      <c r="FFP689" s="412"/>
      <c r="FFQ689" s="412"/>
      <c r="FFR689" s="412"/>
      <c r="FFS689" s="412"/>
      <c r="FFT689" s="412"/>
      <c r="FFU689" s="412"/>
      <c r="FFV689" s="413"/>
      <c r="FFW689" s="413"/>
      <c r="FFX689" s="413"/>
      <c r="FFY689" s="413"/>
      <c r="FFZ689" s="413"/>
      <c r="FGA689" s="413"/>
      <c r="FGB689" s="413"/>
      <c r="FGC689" s="413"/>
      <c r="FGD689" s="413"/>
      <c r="FGE689" s="413"/>
      <c r="FGF689" s="413"/>
      <c r="FGG689" s="413"/>
      <c r="FGH689" s="413"/>
      <c r="FGI689" s="413"/>
      <c r="FGJ689" s="413"/>
      <c r="FGK689" s="413"/>
      <c r="FGL689" s="413"/>
      <c r="FGM689" s="413"/>
      <c r="FGN689" s="413"/>
      <c r="FGO689" s="413"/>
      <c r="FGP689" s="413"/>
      <c r="FGQ689" s="413"/>
      <c r="FGR689" s="413"/>
      <c r="FGS689" s="413"/>
      <c r="FGT689" s="414"/>
      <c r="FGU689" s="414"/>
      <c r="FGV689" s="414"/>
      <c r="FGW689" s="414"/>
      <c r="FGX689" s="414"/>
      <c r="FGY689" s="413"/>
      <c r="FGZ689" s="413"/>
      <c r="FHA689" s="414"/>
      <c r="FHB689" s="414"/>
      <c r="FHC689" s="413"/>
      <c r="FHD689" s="413"/>
      <c r="FHE689" s="414"/>
      <c r="FHF689" s="414"/>
      <c r="FHG689" s="413"/>
      <c r="FHH689" s="413"/>
      <c r="FHI689" s="413"/>
      <c r="FHJ689" s="413"/>
      <c r="FHK689" s="413"/>
      <c r="FHL689" s="413"/>
      <c r="FHM689" s="413"/>
      <c r="FHN689" s="414"/>
      <c r="FHO689" s="414"/>
      <c r="FHP689" s="413"/>
      <c r="FHQ689" s="413"/>
      <c r="FHR689" s="414"/>
      <c r="FHS689" s="414"/>
      <c r="FHT689" s="413"/>
      <c r="FHU689" s="413"/>
      <c r="FHV689" s="413"/>
      <c r="FHW689" s="413"/>
      <c r="FHX689" s="413"/>
      <c r="FHY689" s="407"/>
      <c r="FHZ689" s="439"/>
      <c r="FIA689" s="413"/>
      <c r="FIB689" s="413"/>
      <c r="FIC689" s="413"/>
      <c r="FID689" s="413"/>
      <c r="FIE689" s="413"/>
      <c r="FIF689" s="413"/>
      <c r="FIG689" s="413"/>
      <c r="FIH689" s="412"/>
      <c r="FII689" s="412"/>
      <c r="FIJ689" s="412"/>
      <c r="FIK689" s="412"/>
      <c r="FIL689" s="412"/>
      <c r="FIM689" s="412"/>
      <c r="FIN689" s="412"/>
      <c r="FIO689" s="412"/>
      <c r="FIP689" s="412"/>
      <c r="FIQ689" s="412"/>
      <c r="FIR689" s="412"/>
      <c r="FIS689" s="412"/>
      <c r="FIT689" s="412"/>
      <c r="FIU689" s="412"/>
      <c r="FIV689" s="412"/>
      <c r="FIW689" s="412"/>
      <c r="FIX689" s="412"/>
      <c r="FIY689" s="412"/>
      <c r="FIZ689" s="412"/>
      <c r="FJA689" s="412"/>
      <c r="FJB689" s="412"/>
      <c r="FJC689" s="412"/>
      <c r="FJD689" s="412"/>
      <c r="FJE689" s="412"/>
      <c r="FJF689" s="412"/>
      <c r="FJG689" s="412"/>
      <c r="FJH689" s="412"/>
      <c r="FJI689" s="412"/>
      <c r="FJJ689" s="412"/>
      <c r="FJK689" s="412"/>
      <c r="FJL689" s="412"/>
      <c r="FJM689" s="412"/>
      <c r="FJN689" s="412"/>
      <c r="FJO689" s="412"/>
      <c r="FJP689" s="412"/>
      <c r="FJQ689" s="412"/>
      <c r="FJR689" s="412"/>
      <c r="FJS689" s="412"/>
      <c r="FJT689" s="412"/>
      <c r="FJU689" s="412"/>
      <c r="FJV689" s="412"/>
      <c r="FJW689" s="412"/>
      <c r="FJX689" s="412"/>
      <c r="FJY689" s="412"/>
      <c r="FJZ689" s="413"/>
      <c r="FKA689" s="413"/>
      <c r="FKB689" s="413"/>
      <c r="FKC689" s="413"/>
      <c r="FKD689" s="413"/>
      <c r="FKE689" s="413"/>
      <c r="FKF689" s="413"/>
      <c r="FKG689" s="413"/>
      <c r="FKH689" s="413"/>
      <c r="FKI689" s="413"/>
      <c r="FKJ689" s="413"/>
      <c r="FKK689" s="413"/>
      <c r="FKL689" s="413"/>
      <c r="FKM689" s="413"/>
      <c r="FKN689" s="413"/>
      <c r="FKO689" s="413"/>
      <c r="FKP689" s="413"/>
      <c r="FKQ689" s="413"/>
      <c r="FKR689" s="413"/>
      <c r="FKS689" s="413"/>
      <c r="FKT689" s="413"/>
      <c r="FKU689" s="413"/>
      <c r="FKV689" s="413"/>
      <c r="FKW689" s="413"/>
      <c r="FKX689" s="414"/>
      <c r="FKY689" s="414"/>
      <c r="FKZ689" s="414"/>
      <c r="FLA689" s="414"/>
      <c r="FLB689" s="414"/>
      <c r="FLC689" s="413"/>
      <c r="FLD689" s="413"/>
      <c r="FLE689" s="414"/>
      <c r="FLF689" s="414"/>
      <c r="FLG689" s="413"/>
      <c r="FLH689" s="413"/>
      <c r="FLI689" s="414"/>
      <c r="FLJ689" s="414"/>
      <c r="FLK689" s="413"/>
      <c r="FLL689" s="413"/>
      <c r="FLM689" s="413"/>
      <c r="FLN689" s="413"/>
      <c r="FLO689" s="413"/>
      <c r="FLP689" s="413"/>
      <c r="FLQ689" s="413"/>
      <c r="FLR689" s="414"/>
      <c r="FLS689" s="414"/>
      <c r="FLT689" s="413"/>
      <c r="FLU689" s="413"/>
      <c r="FLV689" s="414"/>
      <c r="FLW689" s="414"/>
      <c r="FLX689" s="413"/>
      <c r="FLY689" s="413"/>
      <c r="FLZ689" s="413"/>
      <c r="FMA689" s="413"/>
      <c r="FMB689" s="413"/>
      <c r="FMC689" s="407"/>
      <c r="FMD689" s="439"/>
      <c r="FME689" s="413"/>
      <c r="FMF689" s="413"/>
      <c r="FMG689" s="413"/>
      <c r="FMH689" s="413"/>
      <c r="FMI689" s="413"/>
      <c r="FMJ689" s="413"/>
      <c r="FMK689" s="413"/>
      <c r="FML689" s="412"/>
      <c r="FMM689" s="412"/>
      <c r="FMN689" s="412"/>
      <c r="FMO689" s="412"/>
      <c r="FMP689" s="412"/>
      <c r="FMQ689" s="412"/>
      <c r="FMR689" s="412"/>
      <c r="FMS689" s="412"/>
      <c r="FMT689" s="412"/>
      <c r="FMU689" s="412"/>
      <c r="FMV689" s="412"/>
      <c r="FMW689" s="412"/>
      <c r="FMX689" s="412"/>
      <c r="FMY689" s="412"/>
      <c r="FMZ689" s="412"/>
      <c r="FNA689" s="412"/>
      <c r="FNB689" s="412"/>
      <c r="FNC689" s="412"/>
      <c r="FND689" s="412"/>
      <c r="FNE689" s="412"/>
      <c r="FNF689" s="412"/>
      <c r="FNG689" s="412"/>
      <c r="FNH689" s="412"/>
      <c r="FNI689" s="412"/>
      <c r="FNJ689" s="412"/>
      <c r="FNK689" s="412"/>
      <c r="FNL689" s="412"/>
      <c r="FNM689" s="412"/>
      <c r="FNN689" s="412"/>
      <c r="FNO689" s="412"/>
      <c r="FNP689" s="412"/>
      <c r="FNQ689" s="412"/>
      <c r="FNR689" s="412"/>
      <c r="FNS689" s="412"/>
      <c r="FNT689" s="412"/>
      <c r="FNU689" s="412"/>
      <c r="FNV689" s="412"/>
      <c r="FNW689" s="412"/>
      <c r="FNX689" s="412"/>
      <c r="FNY689" s="412"/>
      <c r="FNZ689" s="412"/>
      <c r="FOA689" s="412"/>
      <c r="FOB689" s="412"/>
      <c r="FOC689" s="412"/>
      <c r="FOD689" s="413"/>
      <c r="FOE689" s="413"/>
      <c r="FOF689" s="413"/>
      <c r="FOG689" s="413"/>
      <c r="FOH689" s="413"/>
      <c r="FOI689" s="413"/>
      <c r="FOJ689" s="413"/>
      <c r="FOK689" s="413"/>
      <c r="FOL689" s="413"/>
      <c r="FOM689" s="413"/>
      <c r="FON689" s="413"/>
      <c r="FOO689" s="413"/>
      <c r="FOP689" s="413"/>
      <c r="FOQ689" s="413"/>
      <c r="FOR689" s="413"/>
      <c r="FOS689" s="413"/>
      <c r="FOT689" s="413"/>
      <c r="FOU689" s="413"/>
      <c r="FOV689" s="413"/>
      <c r="FOW689" s="413"/>
      <c r="FOX689" s="413"/>
      <c r="FOY689" s="413"/>
      <c r="FOZ689" s="413"/>
      <c r="FPA689" s="413"/>
      <c r="FPB689" s="414"/>
      <c r="FPC689" s="414"/>
      <c r="FPD689" s="414"/>
      <c r="FPE689" s="414"/>
      <c r="FPF689" s="414"/>
      <c r="FPG689" s="413"/>
      <c r="FPH689" s="413"/>
      <c r="FPI689" s="414"/>
      <c r="FPJ689" s="414"/>
      <c r="FPK689" s="413"/>
      <c r="FPL689" s="413"/>
      <c r="FPM689" s="414"/>
      <c r="FPN689" s="414"/>
      <c r="FPO689" s="413"/>
      <c r="FPP689" s="413"/>
      <c r="FPQ689" s="413"/>
      <c r="FPR689" s="413"/>
      <c r="FPS689" s="413"/>
      <c r="FPT689" s="413"/>
      <c r="FPU689" s="413"/>
      <c r="FPV689" s="414"/>
      <c r="FPW689" s="414"/>
      <c r="FPX689" s="413"/>
      <c r="FPY689" s="413"/>
      <c r="FPZ689" s="414"/>
      <c r="FQA689" s="414"/>
      <c r="FQB689" s="413"/>
      <c r="FQC689" s="413"/>
      <c r="FQD689" s="413"/>
      <c r="FQE689" s="413"/>
      <c r="FQF689" s="413"/>
      <c r="FQG689" s="407"/>
      <c r="FQH689" s="439"/>
      <c r="FQI689" s="413"/>
      <c r="FQJ689" s="413"/>
      <c r="FQK689" s="413"/>
      <c r="FQL689" s="413"/>
      <c r="FQM689" s="413"/>
      <c r="FQN689" s="413"/>
      <c r="FQO689" s="413"/>
      <c r="FQP689" s="412"/>
      <c r="FQQ689" s="412"/>
      <c r="FQR689" s="412"/>
      <c r="FQS689" s="412"/>
      <c r="FQT689" s="412"/>
      <c r="FQU689" s="412"/>
      <c r="FQV689" s="412"/>
      <c r="FQW689" s="412"/>
      <c r="FQX689" s="412"/>
      <c r="FQY689" s="412"/>
      <c r="FQZ689" s="412"/>
      <c r="FRA689" s="412"/>
      <c r="FRB689" s="412"/>
      <c r="FRC689" s="412"/>
      <c r="FRD689" s="412"/>
      <c r="FRE689" s="412"/>
      <c r="FRF689" s="412"/>
      <c r="FRG689" s="412"/>
      <c r="FRH689" s="412"/>
      <c r="FRI689" s="412"/>
      <c r="FRJ689" s="412"/>
      <c r="FRK689" s="412"/>
      <c r="FRL689" s="412"/>
      <c r="FRM689" s="412"/>
      <c r="FRN689" s="412"/>
      <c r="FRO689" s="412"/>
      <c r="FRP689" s="412"/>
      <c r="FRQ689" s="412"/>
      <c r="FRR689" s="412"/>
      <c r="FRS689" s="412"/>
      <c r="FRT689" s="412"/>
      <c r="FRU689" s="412"/>
      <c r="FRV689" s="412"/>
      <c r="FRW689" s="412"/>
      <c r="FRX689" s="412"/>
      <c r="FRY689" s="412"/>
      <c r="FRZ689" s="412"/>
      <c r="FSA689" s="412"/>
      <c r="FSB689" s="412"/>
      <c r="FSC689" s="412"/>
      <c r="FSD689" s="412"/>
      <c r="FSE689" s="412"/>
      <c r="FSF689" s="412"/>
      <c r="FSG689" s="412"/>
      <c r="FSH689" s="413"/>
      <c r="FSI689" s="413"/>
      <c r="FSJ689" s="413"/>
      <c r="FSK689" s="413"/>
      <c r="FSL689" s="413"/>
      <c r="FSM689" s="413"/>
      <c r="FSN689" s="413"/>
      <c r="FSO689" s="413"/>
      <c r="FSP689" s="413"/>
      <c r="FSQ689" s="413"/>
      <c r="FSR689" s="413"/>
      <c r="FSS689" s="413"/>
      <c r="FST689" s="413"/>
      <c r="FSU689" s="413"/>
      <c r="FSV689" s="413"/>
      <c r="FSW689" s="413"/>
      <c r="FSX689" s="413"/>
      <c r="FSY689" s="413"/>
      <c r="FSZ689" s="413"/>
      <c r="FTA689" s="413"/>
      <c r="FTB689" s="413"/>
      <c r="FTC689" s="413"/>
      <c r="FTD689" s="413"/>
      <c r="FTE689" s="413"/>
      <c r="FTF689" s="414"/>
      <c r="FTG689" s="414"/>
      <c r="FTH689" s="414"/>
      <c r="FTI689" s="414"/>
      <c r="FTJ689" s="414"/>
      <c r="FTK689" s="413"/>
      <c r="FTL689" s="413"/>
      <c r="FTM689" s="414"/>
      <c r="FTN689" s="414"/>
      <c r="FTO689" s="413"/>
      <c r="FTP689" s="413"/>
      <c r="FTQ689" s="414"/>
      <c r="FTR689" s="414"/>
      <c r="FTS689" s="413"/>
      <c r="FTT689" s="413"/>
      <c r="FTU689" s="413"/>
      <c r="FTV689" s="413"/>
      <c r="FTW689" s="413"/>
      <c r="FTX689" s="413"/>
      <c r="FTY689" s="413"/>
      <c r="FTZ689" s="414"/>
      <c r="FUA689" s="414"/>
      <c r="FUB689" s="413"/>
      <c r="FUC689" s="413"/>
      <c r="FUD689" s="414"/>
      <c r="FUE689" s="414"/>
      <c r="FUF689" s="413"/>
      <c r="FUG689" s="413"/>
      <c r="FUH689" s="413"/>
      <c r="FUI689" s="413"/>
      <c r="FUJ689" s="413"/>
      <c r="FUK689" s="407"/>
      <c r="FUL689" s="439"/>
      <c r="FUM689" s="413"/>
      <c r="FUN689" s="413"/>
      <c r="FUO689" s="413"/>
      <c r="FUP689" s="413"/>
      <c r="FUQ689" s="413"/>
      <c r="FUR689" s="413"/>
      <c r="FUS689" s="413"/>
      <c r="FUT689" s="412"/>
      <c r="FUU689" s="412"/>
      <c r="FUV689" s="412"/>
      <c r="FUW689" s="412"/>
      <c r="FUX689" s="412"/>
      <c r="FUY689" s="412"/>
      <c r="FUZ689" s="412"/>
      <c r="FVA689" s="412"/>
      <c r="FVB689" s="412"/>
      <c r="FVC689" s="412"/>
      <c r="FVD689" s="412"/>
      <c r="FVE689" s="412"/>
      <c r="FVF689" s="412"/>
      <c r="FVG689" s="412"/>
      <c r="FVH689" s="412"/>
      <c r="FVI689" s="412"/>
      <c r="FVJ689" s="412"/>
      <c r="FVK689" s="412"/>
      <c r="FVL689" s="412"/>
      <c r="FVM689" s="412"/>
      <c r="FVN689" s="412"/>
      <c r="FVO689" s="412"/>
      <c r="FVP689" s="412"/>
      <c r="FVQ689" s="412"/>
      <c r="FVR689" s="412"/>
      <c r="FVS689" s="412"/>
      <c r="FVT689" s="412"/>
      <c r="FVU689" s="412"/>
      <c r="FVV689" s="412"/>
      <c r="FVW689" s="412"/>
      <c r="FVX689" s="412"/>
      <c r="FVY689" s="412"/>
      <c r="FVZ689" s="412"/>
      <c r="FWA689" s="412"/>
      <c r="FWB689" s="412"/>
      <c r="FWC689" s="412"/>
      <c r="FWD689" s="412"/>
      <c r="FWE689" s="412"/>
      <c r="FWF689" s="412"/>
      <c r="FWG689" s="412"/>
      <c r="FWH689" s="412"/>
      <c r="FWI689" s="412"/>
      <c r="FWJ689" s="412"/>
      <c r="FWK689" s="412"/>
      <c r="FWL689" s="413"/>
      <c r="FWM689" s="413"/>
      <c r="FWN689" s="413"/>
      <c r="FWO689" s="413"/>
      <c r="FWP689" s="413"/>
      <c r="FWQ689" s="413"/>
      <c r="FWR689" s="413"/>
      <c r="FWS689" s="413"/>
      <c r="FWT689" s="413"/>
      <c r="FWU689" s="413"/>
      <c r="FWV689" s="413"/>
      <c r="FWW689" s="413"/>
      <c r="FWX689" s="413"/>
      <c r="FWY689" s="413"/>
      <c r="FWZ689" s="413"/>
      <c r="FXA689" s="413"/>
      <c r="FXB689" s="413"/>
      <c r="FXC689" s="413"/>
      <c r="FXD689" s="413"/>
      <c r="FXE689" s="413"/>
      <c r="FXF689" s="413"/>
      <c r="FXG689" s="413"/>
      <c r="FXH689" s="413"/>
      <c r="FXI689" s="413"/>
      <c r="FXJ689" s="414"/>
      <c r="FXK689" s="414"/>
      <c r="FXL689" s="414"/>
      <c r="FXM689" s="414"/>
      <c r="FXN689" s="414"/>
      <c r="FXO689" s="413"/>
      <c r="FXP689" s="413"/>
      <c r="FXQ689" s="414"/>
      <c r="FXR689" s="414"/>
      <c r="FXS689" s="413"/>
      <c r="FXT689" s="413"/>
      <c r="FXU689" s="414"/>
      <c r="FXV689" s="414"/>
      <c r="FXW689" s="413"/>
      <c r="FXX689" s="413"/>
      <c r="FXY689" s="413"/>
      <c r="FXZ689" s="413"/>
      <c r="FYA689" s="413"/>
      <c r="FYB689" s="413"/>
      <c r="FYC689" s="413"/>
      <c r="FYD689" s="414"/>
      <c r="FYE689" s="414"/>
      <c r="FYF689" s="413"/>
      <c r="FYG689" s="413"/>
      <c r="FYH689" s="414"/>
      <c r="FYI689" s="414"/>
      <c r="FYJ689" s="413"/>
      <c r="FYK689" s="413"/>
      <c r="FYL689" s="413"/>
      <c r="FYM689" s="413"/>
      <c r="FYN689" s="413"/>
      <c r="FYO689" s="407"/>
      <c r="FYP689" s="439"/>
      <c r="FYQ689" s="413"/>
      <c r="FYR689" s="413"/>
      <c r="FYS689" s="413"/>
      <c r="FYT689" s="413"/>
      <c r="FYU689" s="413"/>
      <c r="FYV689" s="413"/>
      <c r="FYW689" s="413"/>
      <c r="FYX689" s="412"/>
      <c r="FYY689" s="412"/>
      <c r="FYZ689" s="412"/>
      <c r="FZA689" s="412"/>
      <c r="FZB689" s="412"/>
      <c r="FZC689" s="412"/>
      <c r="FZD689" s="412"/>
      <c r="FZE689" s="412"/>
      <c r="FZF689" s="412"/>
      <c r="FZG689" s="412"/>
      <c r="FZH689" s="412"/>
      <c r="FZI689" s="412"/>
      <c r="FZJ689" s="412"/>
      <c r="FZK689" s="412"/>
      <c r="FZL689" s="412"/>
      <c r="FZM689" s="412"/>
      <c r="FZN689" s="412"/>
      <c r="FZO689" s="412"/>
      <c r="FZP689" s="412"/>
      <c r="FZQ689" s="412"/>
      <c r="FZR689" s="412"/>
      <c r="FZS689" s="412"/>
      <c r="FZT689" s="412"/>
      <c r="FZU689" s="412"/>
      <c r="FZV689" s="412"/>
      <c r="FZW689" s="412"/>
      <c r="FZX689" s="412"/>
      <c r="FZY689" s="412"/>
      <c r="FZZ689" s="412"/>
      <c r="GAA689" s="412"/>
      <c r="GAB689" s="412"/>
      <c r="GAC689" s="412"/>
      <c r="GAD689" s="412"/>
      <c r="GAE689" s="412"/>
      <c r="GAF689" s="412"/>
      <c r="GAG689" s="412"/>
      <c r="GAH689" s="412"/>
      <c r="GAI689" s="412"/>
      <c r="GAJ689" s="412"/>
      <c r="GAK689" s="412"/>
      <c r="GAL689" s="412"/>
      <c r="GAM689" s="412"/>
      <c r="GAN689" s="412"/>
      <c r="GAO689" s="412"/>
      <c r="GAP689" s="413"/>
      <c r="GAQ689" s="413"/>
      <c r="GAR689" s="413"/>
      <c r="GAS689" s="413"/>
      <c r="GAT689" s="413"/>
      <c r="GAU689" s="413"/>
      <c r="GAV689" s="413"/>
      <c r="GAW689" s="413"/>
      <c r="GAX689" s="413"/>
      <c r="GAY689" s="413"/>
      <c r="GAZ689" s="413"/>
      <c r="GBA689" s="413"/>
      <c r="GBB689" s="413"/>
      <c r="GBC689" s="413"/>
      <c r="GBD689" s="413"/>
      <c r="GBE689" s="413"/>
      <c r="GBF689" s="413"/>
      <c r="GBG689" s="413"/>
      <c r="GBH689" s="413"/>
      <c r="GBI689" s="413"/>
      <c r="GBJ689" s="413"/>
      <c r="GBK689" s="413"/>
      <c r="GBL689" s="413"/>
      <c r="GBM689" s="413"/>
      <c r="GBN689" s="414"/>
      <c r="GBO689" s="414"/>
      <c r="GBP689" s="414"/>
      <c r="GBQ689" s="414"/>
      <c r="GBR689" s="414"/>
      <c r="GBS689" s="413"/>
      <c r="GBT689" s="413"/>
      <c r="GBU689" s="414"/>
      <c r="GBV689" s="414"/>
      <c r="GBW689" s="413"/>
      <c r="GBX689" s="413"/>
      <c r="GBY689" s="414"/>
      <c r="GBZ689" s="414"/>
      <c r="GCA689" s="413"/>
      <c r="GCB689" s="413"/>
      <c r="GCC689" s="413"/>
      <c r="GCD689" s="413"/>
      <c r="GCE689" s="413"/>
      <c r="GCF689" s="413"/>
      <c r="GCG689" s="413"/>
      <c r="GCH689" s="414"/>
      <c r="GCI689" s="414"/>
      <c r="GCJ689" s="413"/>
      <c r="GCK689" s="413"/>
      <c r="GCL689" s="414"/>
      <c r="GCM689" s="414"/>
      <c r="GCN689" s="413"/>
      <c r="GCO689" s="413"/>
      <c r="GCP689" s="413"/>
      <c r="GCQ689" s="413"/>
      <c r="GCR689" s="413"/>
      <c r="GCS689" s="407"/>
      <c r="GCT689" s="439"/>
      <c r="GCU689" s="413"/>
      <c r="GCV689" s="413"/>
      <c r="GCW689" s="413"/>
      <c r="GCX689" s="413"/>
      <c r="GCY689" s="413"/>
      <c r="GCZ689" s="413"/>
      <c r="GDA689" s="413"/>
      <c r="GDB689" s="412"/>
      <c r="GDC689" s="412"/>
      <c r="GDD689" s="412"/>
      <c r="GDE689" s="412"/>
      <c r="GDF689" s="412"/>
      <c r="GDG689" s="412"/>
      <c r="GDH689" s="412"/>
      <c r="GDI689" s="412"/>
      <c r="GDJ689" s="412"/>
      <c r="GDK689" s="412"/>
      <c r="GDL689" s="412"/>
      <c r="GDM689" s="412"/>
      <c r="GDN689" s="412"/>
      <c r="GDO689" s="412"/>
      <c r="GDP689" s="412"/>
      <c r="GDQ689" s="412"/>
      <c r="GDR689" s="412"/>
      <c r="GDS689" s="412"/>
      <c r="GDT689" s="412"/>
      <c r="GDU689" s="412"/>
      <c r="GDV689" s="412"/>
      <c r="GDW689" s="412"/>
      <c r="GDX689" s="412"/>
      <c r="GDY689" s="412"/>
      <c r="GDZ689" s="412"/>
      <c r="GEA689" s="412"/>
      <c r="GEB689" s="412"/>
      <c r="GEC689" s="412"/>
      <c r="GED689" s="412"/>
      <c r="GEE689" s="412"/>
      <c r="GEF689" s="412"/>
      <c r="GEG689" s="412"/>
      <c r="GEH689" s="412"/>
      <c r="GEI689" s="412"/>
      <c r="GEJ689" s="412"/>
      <c r="GEK689" s="412"/>
      <c r="GEL689" s="412"/>
      <c r="GEM689" s="412"/>
      <c r="GEN689" s="412"/>
      <c r="GEO689" s="412"/>
      <c r="GEP689" s="412"/>
      <c r="GEQ689" s="412"/>
      <c r="GER689" s="412"/>
      <c r="GES689" s="412"/>
      <c r="GET689" s="413"/>
      <c r="GEU689" s="413"/>
      <c r="GEV689" s="413"/>
      <c r="GEW689" s="413"/>
      <c r="GEX689" s="413"/>
      <c r="GEY689" s="413"/>
      <c r="GEZ689" s="413"/>
      <c r="GFA689" s="413"/>
      <c r="GFB689" s="413"/>
      <c r="GFC689" s="413"/>
      <c r="GFD689" s="413"/>
      <c r="GFE689" s="413"/>
      <c r="GFF689" s="413"/>
      <c r="GFG689" s="413"/>
      <c r="GFH689" s="413"/>
      <c r="GFI689" s="413"/>
      <c r="GFJ689" s="413"/>
      <c r="GFK689" s="413"/>
      <c r="GFL689" s="413"/>
      <c r="GFM689" s="413"/>
      <c r="GFN689" s="413"/>
      <c r="GFO689" s="413"/>
      <c r="GFP689" s="413"/>
      <c r="GFQ689" s="413"/>
      <c r="GFR689" s="414"/>
      <c r="GFS689" s="414"/>
      <c r="GFT689" s="414"/>
      <c r="GFU689" s="414"/>
      <c r="GFV689" s="414"/>
      <c r="GFW689" s="413"/>
      <c r="GFX689" s="413"/>
      <c r="GFY689" s="414"/>
      <c r="GFZ689" s="414"/>
      <c r="GGA689" s="413"/>
      <c r="GGB689" s="413"/>
      <c r="GGC689" s="414"/>
      <c r="GGD689" s="414"/>
      <c r="GGE689" s="413"/>
      <c r="GGF689" s="413"/>
      <c r="GGG689" s="413"/>
      <c r="GGH689" s="413"/>
      <c r="GGI689" s="413"/>
      <c r="GGJ689" s="413"/>
      <c r="GGK689" s="413"/>
      <c r="GGL689" s="414"/>
      <c r="GGM689" s="414"/>
      <c r="GGN689" s="413"/>
      <c r="GGO689" s="413"/>
      <c r="GGP689" s="414"/>
      <c r="GGQ689" s="414"/>
      <c r="GGR689" s="413"/>
      <c r="GGS689" s="413"/>
      <c r="GGT689" s="413"/>
      <c r="GGU689" s="413"/>
      <c r="GGV689" s="413"/>
      <c r="GGW689" s="407"/>
      <c r="GGX689" s="439"/>
      <c r="GGY689" s="413"/>
      <c r="GGZ689" s="413"/>
      <c r="GHA689" s="413"/>
      <c r="GHB689" s="413"/>
      <c r="GHC689" s="413"/>
      <c r="GHD689" s="413"/>
      <c r="GHE689" s="413"/>
      <c r="GHF689" s="412"/>
      <c r="GHG689" s="412"/>
      <c r="GHH689" s="412"/>
      <c r="GHI689" s="412"/>
      <c r="GHJ689" s="412"/>
      <c r="GHK689" s="412"/>
      <c r="GHL689" s="412"/>
      <c r="GHM689" s="412"/>
      <c r="GHN689" s="412"/>
      <c r="GHO689" s="412"/>
      <c r="GHP689" s="412"/>
      <c r="GHQ689" s="412"/>
      <c r="GHR689" s="412"/>
      <c r="GHS689" s="412"/>
      <c r="GHT689" s="412"/>
      <c r="GHU689" s="412"/>
      <c r="GHV689" s="412"/>
      <c r="GHW689" s="412"/>
      <c r="GHX689" s="412"/>
      <c r="GHY689" s="412"/>
      <c r="GHZ689" s="412"/>
      <c r="GIA689" s="412"/>
      <c r="GIB689" s="412"/>
      <c r="GIC689" s="412"/>
      <c r="GID689" s="412"/>
      <c r="GIE689" s="412"/>
      <c r="GIF689" s="412"/>
      <c r="GIG689" s="412"/>
      <c r="GIH689" s="412"/>
      <c r="GII689" s="412"/>
      <c r="GIJ689" s="412"/>
      <c r="GIK689" s="412"/>
      <c r="GIL689" s="412"/>
      <c r="GIM689" s="412"/>
      <c r="GIN689" s="412"/>
      <c r="GIO689" s="412"/>
      <c r="GIP689" s="412"/>
      <c r="GIQ689" s="412"/>
      <c r="GIR689" s="412"/>
      <c r="GIS689" s="412"/>
      <c r="GIT689" s="412"/>
      <c r="GIU689" s="412"/>
      <c r="GIV689" s="412"/>
      <c r="GIW689" s="412"/>
      <c r="GIX689" s="413"/>
      <c r="GIY689" s="413"/>
      <c r="GIZ689" s="413"/>
      <c r="GJA689" s="413"/>
      <c r="GJB689" s="413"/>
      <c r="GJC689" s="413"/>
      <c r="GJD689" s="413"/>
      <c r="GJE689" s="413"/>
      <c r="GJF689" s="413"/>
      <c r="GJG689" s="413"/>
      <c r="GJH689" s="413"/>
      <c r="GJI689" s="413"/>
      <c r="GJJ689" s="413"/>
      <c r="GJK689" s="413"/>
      <c r="GJL689" s="413"/>
      <c r="GJM689" s="413"/>
      <c r="GJN689" s="413"/>
      <c r="GJO689" s="413"/>
      <c r="GJP689" s="413"/>
      <c r="GJQ689" s="413"/>
      <c r="GJR689" s="413"/>
      <c r="GJS689" s="413"/>
      <c r="GJT689" s="413"/>
      <c r="GJU689" s="413"/>
      <c r="GJV689" s="414"/>
      <c r="GJW689" s="414"/>
      <c r="GJX689" s="414"/>
      <c r="GJY689" s="414"/>
      <c r="GJZ689" s="414"/>
      <c r="GKA689" s="413"/>
      <c r="GKB689" s="413"/>
      <c r="GKC689" s="414"/>
      <c r="GKD689" s="414"/>
      <c r="GKE689" s="413"/>
      <c r="GKF689" s="413"/>
      <c r="GKG689" s="414"/>
      <c r="GKH689" s="414"/>
      <c r="GKI689" s="413"/>
      <c r="GKJ689" s="413"/>
      <c r="GKK689" s="413"/>
      <c r="GKL689" s="413"/>
      <c r="GKM689" s="413"/>
      <c r="GKN689" s="413"/>
      <c r="GKO689" s="413"/>
      <c r="GKP689" s="414"/>
      <c r="GKQ689" s="414"/>
      <c r="GKR689" s="413"/>
      <c r="GKS689" s="413"/>
      <c r="GKT689" s="414"/>
      <c r="GKU689" s="414"/>
      <c r="GKV689" s="413"/>
      <c r="GKW689" s="413"/>
      <c r="GKX689" s="413"/>
      <c r="GKY689" s="413"/>
      <c r="GKZ689" s="413"/>
      <c r="GLA689" s="407"/>
      <c r="GLB689" s="439"/>
      <c r="GLC689" s="413"/>
      <c r="GLD689" s="413"/>
      <c r="GLE689" s="413"/>
      <c r="GLF689" s="413"/>
      <c r="GLG689" s="413"/>
      <c r="GLH689" s="413"/>
      <c r="GLI689" s="413"/>
      <c r="GLJ689" s="412"/>
      <c r="GLK689" s="412"/>
      <c r="GLL689" s="412"/>
      <c r="GLM689" s="412"/>
      <c r="GLN689" s="412"/>
      <c r="GLO689" s="412"/>
      <c r="GLP689" s="412"/>
      <c r="GLQ689" s="412"/>
      <c r="GLR689" s="412"/>
      <c r="GLS689" s="412"/>
      <c r="GLT689" s="412"/>
      <c r="GLU689" s="412"/>
      <c r="GLV689" s="412"/>
      <c r="GLW689" s="412"/>
      <c r="GLX689" s="412"/>
      <c r="GLY689" s="412"/>
      <c r="GLZ689" s="412"/>
      <c r="GMA689" s="412"/>
      <c r="GMB689" s="412"/>
      <c r="GMC689" s="412"/>
      <c r="GMD689" s="412"/>
      <c r="GME689" s="412"/>
      <c r="GMF689" s="412"/>
      <c r="GMG689" s="412"/>
      <c r="GMH689" s="412"/>
      <c r="GMI689" s="412"/>
      <c r="GMJ689" s="412"/>
      <c r="GMK689" s="412"/>
      <c r="GML689" s="412"/>
      <c r="GMM689" s="412"/>
      <c r="GMN689" s="412"/>
      <c r="GMO689" s="412"/>
      <c r="GMP689" s="412"/>
      <c r="GMQ689" s="412"/>
      <c r="GMR689" s="412"/>
      <c r="GMS689" s="412"/>
      <c r="GMT689" s="412"/>
      <c r="GMU689" s="412"/>
      <c r="GMV689" s="412"/>
      <c r="GMW689" s="412"/>
      <c r="GMX689" s="412"/>
      <c r="GMY689" s="412"/>
      <c r="GMZ689" s="412"/>
      <c r="GNA689" s="412"/>
      <c r="GNB689" s="413"/>
      <c r="GNC689" s="413"/>
      <c r="GND689" s="413"/>
      <c r="GNE689" s="413"/>
      <c r="GNF689" s="413"/>
      <c r="GNG689" s="413"/>
      <c r="GNH689" s="413"/>
      <c r="GNI689" s="413"/>
      <c r="GNJ689" s="413"/>
      <c r="GNK689" s="413"/>
      <c r="GNL689" s="413"/>
      <c r="GNM689" s="413"/>
      <c r="GNN689" s="413"/>
      <c r="GNO689" s="413"/>
      <c r="GNP689" s="413"/>
      <c r="GNQ689" s="413"/>
      <c r="GNR689" s="413"/>
      <c r="GNS689" s="413"/>
      <c r="GNT689" s="413"/>
      <c r="GNU689" s="413"/>
      <c r="GNV689" s="413"/>
      <c r="GNW689" s="413"/>
      <c r="GNX689" s="413"/>
      <c r="GNY689" s="413"/>
      <c r="GNZ689" s="414"/>
      <c r="GOA689" s="414"/>
      <c r="GOB689" s="414"/>
      <c r="GOC689" s="414"/>
      <c r="GOD689" s="414"/>
      <c r="GOE689" s="413"/>
      <c r="GOF689" s="413"/>
      <c r="GOG689" s="414"/>
      <c r="GOH689" s="414"/>
      <c r="GOI689" s="413"/>
      <c r="GOJ689" s="413"/>
      <c r="GOK689" s="414"/>
      <c r="GOL689" s="414"/>
      <c r="GOM689" s="413"/>
      <c r="GON689" s="413"/>
      <c r="GOO689" s="413"/>
      <c r="GOP689" s="413"/>
      <c r="GOQ689" s="413"/>
      <c r="GOR689" s="413"/>
      <c r="GOS689" s="413"/>
      <c r="GOT689" s="414"/>
      <c r="GOU689" s="414"/>
      <c r="GOV689" s="413"/>
      <c r="GOW689" s="413"/>
      <c r="GOX689" s="414"/>
      <c r="GOY689" s="414"/>
      <c r="GOZ689" s="413"/>
      <c r="GPA689" s="413"/>
      <c r="GPB689" s="413"/>
      <c r="GPC689" s="413"/>
      <c r="GPD689" s="413"/>
      <c r="GPE689" s="407"/>
      <c r="GPF689" s="439"/>
      <c r="GPG689" s="413"/>
      <c r="GPH689" s="413"/>
      <c r="GPI689" s="413"/>
      <c r="GPJ689" s="413"/>
      <c r="GPK689" s="413"/>
      <c r="GPL689" s="413"/>
      <c r="GPM689" s="413"/>
      <c r="GPN689" s="412"/>
      <c r="GPO689" s="412"/>
      <c r="GPP689" s="412"/>
      <c r="GPQ689" s="412"/>
      <c r="GPR689" s="412"/>
      <c r="GPS689" s="412"/>
      <c r="GPT689" s="412"/>
      <c r="GPU689" s="412"/>
      <c r="GPV689" s="412"/>
      <c r="GPW689" s="412"/>
      <c r="GPX689" s="412"/>
      <c r="GPY689" s="412"/>
      <c r="GPZ689" s="412"/>
      <c r="GQA689" s="412"/>
      <c r="GQB689" s="412"/>
      <c r="GQC689" s="412"/>
      <c r="GQD689" s="412"/>
      <c r="GQE689" s="412"/>
      <c r="GQF689" s="412"/>
      <c r="GQG689" s="412"/>
      <c r="GQH689" s="412"/>
      <c r="GQI689" s="412"/>
      <c r="GQJ689" s="412"/>
      <c r="GQK689" s="412"/>
      <c r="GQL689" s="412"/>
      <c r="GQM689" s="412"/>
      <c r="GQN689" s="412"/>
      <c r="GQO689" s="412"/>
      <c r="GQP689" s="412"/>
      <c r="GQQ689" s="412"/>
      <c r="GQR689" s="412"/>
      <c r="GQS689" s="412"/>
      <c r="GQT689" s="412"/>
      <c r="GQU689" s="412"/>
      <c r="GQV689" s="412"/>
      <c r="GQW689" s="412"/>
      <c r="GQX689" s="412"/>
      <c r="GQY689" s="412"/>
      <c r="GQZ689" s="412"/>
      <c r="GRA689" s="412"/>
      <c r="GRB689" s="412"/>
      <c r="GRC689" s="412"/>
      <c r="GRD689" s="412"/>
      <c r="GRE689" s="412"/>
      <c r="GRF689" s="413"/>
      <c r="GRG689" s="413"/>
      <c r="GRH689" s="413"/>
      <c r="GRI689" s="413"/>
      <c r="GRJ689" s="413"/>
      <c r="GRK689" s="413"/>
      <c r="GRL689" s="413"/>
      <c r="GRM689" s="413"/>
      <c r="GRN689" s="413"/>
      <c r="GRO689" s="413"/>
      <c r="GRP689" s="413"/>
      <c r="GRQ689" s="413"/>
      <c r="GRR689" s="413"/>
      <c r="GRS689" s="413"/>
      <c r="GRT689" s="413"/>
      <c r="GRU689" s="413"/>
      <c r="GRV689" s="413"/>
      <c r="GRW689" s="413"/>
      <c r="GRX689" s="413"/>
      <c r="GRY689" s="413"/>
      <c r="GRZ689" s="413"/>
      <c r="GSA689" s="413"/>
      <c r="GSB689" s="413"/>
      <c r="GSC689" s="413"/>
      <c r="GSD689" s="414"/>
      <c r="GSE689" s="414"/>
      <c r="GSF689" s="414"/>
      <c r="GSG689" s="414"/>
      <c r="GSH689" s="414"/>
      <c r="GSI689" s="413"/>
      <c r="GSJ689" s="413"/>
      <c r="GSK689" s="414"/>
      <c r="GSL689" s="414"/>
      <c r="GSM689" s="413"/>
      <c r="GSN689" s="413"/>
      <c r="GSO689" s="414"/>
      <c r="GSP689" s="414"/>
      <c r="GSQ689" s="413"/>
      <c r="GSR689" s="413"/>
      <c r="GSS689" s="413"/>
      <c r="GST689" s="413"/>
      <c r="GSU689" s="413"/>
      <c r="GSV689" s="413"/>
      <c r="GSW689" s="413"/>
      <c r="GSX689" s="414"/>
      <c r="GSY689" s="414"/>
      <c r="GSZ689" s="413"/>
      <c r="GTA689" s="413"/>
      <c r="GTB689" s="414"/>
      <c r="GTC689" s="414"/>
      <c r="GTD689" s="413"/>
      <c r="GTE689" s="413"/>
      <c r="GTF689" s="413"/>
      <c r="GTG689" s="413"/>
      <c r="GTH689" s="413"/>
      <c r="GTI689" s="407"/>
      <c r="GTJ689" s="439"/>
      <c r="GTK689" s="413"/>
      <c r="GTL689" s="413"/>
      <c r="GTM689" s="413"/>
      <c r="GTN689" s="413"/>
      <c r="GTO689" s="413"/>
      <c r="GTP689" s="413"/>
      <c r="GTQ689" s="413"/>
      <c r="GTR689" s="412"/>
      <c r="GTS689" s="412"/>
      <c r="GTT689" s="412"/>
      <c r="GTU689" s="412"/>
      <c r="GTV689" s="412"/>
      <c r="GTW689" s="412"/>
      <c r="GTX689" s="412"/>
      <c r="GTY689" s="412"/>
      <c r="GTZ689" s="412"/>
      <c r="GUA689" s="412"/>
      <c r="GUB689" s="412"/>
      <c r="GUC689" s="412"/>
      <c r="GUD689" s="412"/>
      <c r="GUE689" s="412"/>
      <c r="GUF689" s="412"/>
      <c r="GUG689" s="412"/>
      <c r="GUH689" s="412"/>
      <c r="GUI689" s="412"/>
      <c r="GUJ689" s="412"/>
      <c r="GUK689" s="412"/>
      <c r="GUL689" s="412"/>
      <c r="GUM689" s="412"/>
      <c r="GUN689" s="412"/>
      <c r="GUO689" s="412"/>
      <c r="GUP689" s="412"/>
      <c r="GUQ689" s="412"/>
      <c r="GUR689" s="412"/>
      <c r="GUS689" s="412"/>
      <c r="GUT689" s="412"/>
      <c r="GUU689" s="412"/>
      <c r="GUV689" s="412"/>
      <c r="GUW689" s="412"/>
      <c r="GUX689" s="412"/>
      <c r="GUY689" s="412"/>
      <c r="GUZ689" s="412"/>
      <c r="GVA689" s="412"/>
      <c r="GVB689" s="412"/>
      <c r="GVC689" s="412"/>
      <c r="GVD689" s="412"/>
      <c r="GVE689" s="412"/>
      <c r="GVF689" s="412"/>
      <c r="GVG689" s="412"/>
      <c r="GVH689" s="412"/>
      <c r="GVI689" s="412"/>
      <c r="GVJ689" s="413"/>
      <c r="GVK689" s="413"/>
      <c r="GVL689" s="413"/>
      <c r="GVM689" s="413"/>
      <c r="GVN689" s="413"/>
      <c r="GVO689" s="413"/>
      <c r="GVP689" s="413"/>
      <c r="GVQ689" s="413"/>
      <c r="GVR689" s="413"/>
      <c r="GVS689" s="413"/>
      <c r="GVT689" s="413"/>
      <c r="GVU689" s="413"/>
      <c r="GVV689" s="413"/>
      <c r="GVW689" s="413"/>
      <c r="GVX689" s="413"/>
      <c r="GVY689" s="413"/>
      <c r="GVZ689" s="413"/>
      <c r="GWA689" s="413"/>
      <c r="GWB689" s="413"/>
      <c r="GWC689" s="413"/>
      <c r="GWD689" s="413"/>
      <c r="GWE689" s="413"/>
      <c r="GWF689" s="413"/>
      <c r="GWG689" s="413"/>
      <c r="GWH689" s="414"/>
      <c r="GWI689" s="414"/>
      <c r="GWJ689" s="414"/>
      <c r="GWK689" s="414"/>
      <c r="GWL689" s="414"/>
      <c r="GWM689" s="413"/>
      <c r="GWN689" s="413"/>
      <c r="GWO689" s="414"/>
      <c r="GWP689" s="414"/>
      <c r="GWQ689" s="413"/>
      <c r="GWR689" s="413"/>
      <c r="GWS689" s="414"/>
      <c r="GWT689" s="414"/>
      <c r="GWU689" s="413"/>
      <c r="GWV689" s="413"/>
      <c r="GWW689" s="413"/>
      <c r="GWX689" s="413"/>
      <c r="GWY689" s="413"/>
      <c r="GWZ689" s="413"/>
      <c r="GXA689" s="413"/>
      <c r="GXB689" s="414"/>
      <c r="GXC689" s="414"/>
      <c r="GXD689" s="413"/>
      <c r="GXE689" s="413"/>
      <c r="GXF689" s="414"/>
      <c r="GXG689" s="414"/>
      <c r="GXH689" s="413"/>
      <c r="GXI689" s="413"/>
      <c r="GXJ689" s="413"/>
      <c r="GXK689" s="413"/>
      <c r="GXL689" s="413"/>
      <c r="GXM689" s="407"/>
      <c r="GXN689" s="439"/>
      <c r="GXO689" s="413"/>
      <c r="GXP689" s="413"/>
      <c r="GXQ689" s="413"/>
      <c r="GXR689" s="413"/>
      <c r="GXS689" s="413"/>
      <c r="GXT689" s="413"/>
      <c r="GXU689" s="413"/>
      <c r="GXV689" s="412"/>
      <c r="GXW689" s="412"/>
      <c r="GXX689" s="412"/>
      <c r="GXY689" s="412"/>
      <c r="GXZ689" s="412"/>
      <c r="GYA689" s="412"/>
      <c r="GYB689" s="412"/>
      <c r="GYC689" s="412"/>
      <c r="GYD689" s="412"/>
      <c r="GYE689" s="412"/>
      <c r="GYF689" s="412"/>
      <c r="GYG689" s="412"/>
      <c r="GYH689" s="412"/>
      <c r="GYI689" s="412"/>
      <c r="GYJ689" s="412"/>
      <c r="GYK689" s="412"/>
      <c r="GYL689" s="412"/>
      <c r="GYM689" s="412"/>
      <c r="GYN689" s="412"/>
      <c r="GYO689" s="412"/>
      <c r="GYP689" s="412"/>
      <c r="GYQ689" s="412"/>
      <c r="GYR689" s="412"/>
      <c r="GYS689" s="412"/>
      <c r="GYT689" s="412"/>
      <c r="GYU689" s="412"/>
      <c r="GYV689" s="412"/>
      <c r="GYW689" s="412"/>
      <c r="GYX689" s="412"/>
      <c r="GYY689" s="412"/>
      <c r="GYZ689" s="412"/>
      <c r="GZA689" s="412"/>
      <c r="GZB689" s="412"/>
      <c r="GZC689" s="412"/>
      <c r="GZD689" s="412"/>
      <c r="GZE689" s="412"/>
      <c r="GZF689" s="412"/>
      <c r="GZG689" s="412"/>
      <c r="GZH689" s="412"/>
      <c r="GZI689" s="412"/>
      <c r="GZJ689" s="412"/>
      <c r="GZK689" s="412"/>
      <c r="GZL689" s="412"/>
      <c r="GZM689" s="412"/>
      <c r="GZN689" s="413"/>
      <c r="GZO689" s="413"/>
      <c r="GZP689" s="413"/>
      <c r="GZQ689" s="413"/>
      <c r="GZR689" s="413"/>
      <c r="GZS689" s="413"/>
      <c r="GZT689" s="413"/>
      <c r="GZU689" s="413"/>
      <c r="GZV689" s="413"/>
      <c r="GZW689" s="413"/>
      <c r="GZX689" s="413"/>
      <c r="GZY689" s="413"/>
      <c r="GZZ689" s="413"/>
      <c r="HAA689" s="413"/>
      <c r="HAB689" s="413"/>
      <c r="HAC689" s="413"/>
      <c r="HAD689" s="413"/>
      <c r="HAE689" s="413"/>
      <c r="HAF689" s="413"/>
      <c r="HAG689" s="413"/>
      <c r="HAH689" s="413"/>
      <c r="HAI689" s="413"/>
      <c r="HAJ689" s="413"/>
      <c r="HAK689" s="413"/>
      <c r="HAL689" s="414"/>
      <c r="HAM689" s="414"/>
      <c r="HAN689" s="414"/>
      <c r="HAO689" s="414"/>
      <c r="HAP689" s="414"/>
      <c r="HAQ689" s="413"/>
      <c r="HAR689" s="413"/>
      <c r="HAS689" s="414"/>
      <c r="HAT689" s="414"/>
      <c r="HAU689" s="413"/>
      <c r="HAV689" s="413"/>
      <c r="HAW689" s="414"/>
      <c r="HAX689" s="414"/>
      <c r="HAY689" s="413"/>
      <c r="HAZ689" s="413"/>
      <c r="HBA689" s="413"/>
      <c r="HBB689" s="413"/>
      <c r="HBC689" s="413"/>
      <c r="HBD689" s="413"/>
      <c r="HBE689" s="413"/>
      <c r="HBF689" s="414"/>
      <c r="HBG689" s="414"/>
      <c r="HBH689" s="413"/>
      <c r="HBI689" s="413"/>
      <c r="HBJ689" s="414"/>
      <c r="HBK689" s="414"/>
      <c r="HBL689" s="413"/>
      <c r="HBM689" s="413"/>
      <c r="HBN689" s="413"/>
      <c r="HBO689" s="413"/>
      <c r="HBP689" s="413"/>
      <c r="HBQ689" s="407"/>
      <c r="HBR689" s="439"/>
      <c r="HBS689" s="413"/>
      <c r="HBT689" s="413"/>
      <c r="HBU689" s="413"/>
      <c r="HBV689" s="413"/>
      <c r="HBW689" s="413"/>
      <c r="HBX689" s="413"/>
      <c r="HBY689" s="413"/>
      <c r="HBZ689" s="412"/>
      <c r="HCA689" s="412"/>
      <c r="HCB689" s="412"/>
      <c r="HCC689" s="412"/>
      <c r="HCD689" s="412"/>
      <c r="HCE689" s="412"/>
      <c r="HCF689" s="412"/>
      <c r="HCG689" s="412"/>
      <c r="HCH689" s="412"/>
      <c r="HCI689" s="412"/>
      <c r="HCJ689" s="412"/>
      <c r="HCK689" s="412"/>
      <c r="HCL689" s="412"/>
      <c r="HCM689" s="412"/>
      <c r="HCN689" s="412"/>
      <c r="HCO689" s="412"/>
      <c r="HCP689" s="412"/>
      <c r="HCQ689" s="412"/>
      <c r="HCR689" s="412"/>
      <c r="HCS689" s="412"/>
      <c r="HCT689" s="412"/>
      <c r="HCU689" s="412"/>
      <c r="HCV689" s="412"/>
      <c r="HCW689" s="412"/>
      <c r="HCX689" s="412"/>
      <c r="HCY689" s="412"/>
      <c r="HCZ689" s="412"/>
      <c r="HDA689" s="412"/>
      <c r="HDB689" s="412"/>
      <c r="HDC689" s="412"/>
      <c r="HDD689" s="412"/>
      <c r="HDE689" s="412"/>
      <c r="HDF689" s="412"/>
      <c r="HDG689" s="412"/>
      <c r="HDH689" s="412"/>
      <c r="HDI689" s="412"/>
      <c r="HDJ689" s="412"/>
      <c r="HDK689" s="412"/>
      <c r="HDL689" s="412"/>
      <c r="HDM689" s="412"/>
      <c r="HDN689" s="412"/>
      <c r="HDO689" s="412"/>
      <c r="HDP689" s="412"/>
      <c r="HDQ689" s="412"/>
      <c r="HDR689" s="413"/>
      <c r="HDS689" s="413"/>
      <c r="HDT689" s="413"/>
      <c r="HDU689" s="413"/>
      <c r="HDV689" s="413"/>
      <c r="HDW689" s="413"/>
      <c r="HDX689" s="413"/>
      <c r="HDY689" s="413"/>
      <c r="HDZ689" s="413"/>
      <c r="HEA689" s="413"/>
      <c r="HEB689" s="413"/>
      <c r="HEC689" s="413"/>
      <c r="HED689" s="413"/>
      <c r="HEE689" s="413"/>
      <c r="HEF689" s="413"/>
      <c r="HEG689" s="413"/>
      <c r="HEH689" s="413"/>
      <c r="HEI689" s="413"/>
      <c r="HEJ689" s="413"/>
      <c r="HEK689" s="413"/>
      <c r="HEL689" s="413"/>
      <c r="HEM689" s="413"/>
      <c r="HEN689" s="413"/>
      <c r="HEO689" s="413"/>
      <c r="HEP689" s="414"/>
      <c r="HEQ689" s="414"/>
      <c r="HER689" s="414"/>
      <c r="HES689" s="414"/>
      <c r="HET689" s="414"/>
      <c r="HEU689" s="413"/>
      <c r="HEV689" s="413"/>
      <c r="HEW689" s="414"/>
      <c r="HEX689" s="414"/>
      <c r="HEY689" s="413"/>
      <c r="HEZ689" s="413"/>
      <c r="HFA689" s="414"/>
      <c r="HFB689" s="414"/>
      <c r="HFC689" s="413"/>
      <c r="HFD689" s="413"/>
      <c r="HFE689" s="413"/>
      <c r="HFF689" s="413"/>
      <c r="HFG689" s="413"/>
      <c r="HFH689" s="413"/>
      <c r="HFI689" s="413"/>
      <c r="HFJ689" s="414"/>
      <c r="HFK689" s="414"/>
      <c r="HFL689" s="413"/>
      <c r="HFM689" s="413"/>
      <c r="HFN689" s="414"/>
      <c r="HFO689" s="414"/>
      <c r="HFP689" s="413"/>
      <c r="HFQ689" s="413"/>
      <c r="HFR689" s="413"/>
      <c r="HFS689" s="413"/>
      <c r="HFT689" s="413"/>
      <c r="HFU689" s="407"/>
      <c r="HFV689" s="439"/>
      <c r="HFW689" s="413"/>
      <c r="HFX689" s="413"/>
      <c r="HFY689" s="413"/>
      <c r="HFZ689" s="413"/>
      <c r="HGA689" s="413"/>
      <c r="HGB689" s="413"/>
      <c r="HGC689" s="413"/>
      <c r="HGD689" s="412"/>
      <c r="HGE689" s="412"/>
      <c r="HGF689" s="412"/>
      <c r="HGG689" s="412"/>
      <c r="HGH689" s="412"/>
      <c r="HGI689" s="412"/>
      <c r="HGJ689" s="412"/>
      <c r="HGK689" s="412"/>
      <c r="HGL689" s="412"/>
      <c r="HGM689" s="412"/>
      <c r="HGN689" s="412"/>
      <c r="HGO689" s="412"/>
      <c r="HGP689" s="412"/>
      <c r="HGQ689" s="412"/>
      <c r="HGR689" s="412"/>
      <c r="HGS689" s="412"/>
      <c r="HGT689" s="412"/>
      <c r="HGU689" s="412"/>
      <c r="HGV689" s="412"/>
      <c r="HGW689" s="412"/>
      <c r="HGX689" s="412"/>
      <c r="HGY689" s="412"/>
      <c r="HGZ689" s="412"/>
      <c r="HHA689" s="412"/>
      <c r="HHB689" s="412"/>
      <c r="HHC689" s="412"/>
      <c r="HHD689" s="412"/>
      <c r="HHE689" s="412"/>
      <c r="HHF689" s="412"/>
      <c r="HHG689" s="412"/>
      <c r="HHH689" s="412"/>
      <c r="HHI689" s="412"/>
      <c r="HHJ689" s="412"/>
      <c r="HHK689" s="412"/>
      <c r="HHL689" s="412"/>
      <c r="HHM689" s="412"/>
      <c r="HHN689" s="412"/>
      <c r="HHO689" s="412"/>
      <c r="HHP689" s="412"/>
      <c r="HHQ689" s="412"/>
      <c r="HHR689" s="412"/>
      <c r="HHS689" s="412"/>
      <c r="HHT689" s="412"/>
      <c r="HHU689" s="412"/>
      <c r="HHV689" s="413"/>
      <c r="HHW689" s="413"/>
      <c r="HHX689" s="413"/>
      <c r="HHY689" s="413"/>
      <c r="HHZ689" s="413"/>
      <c r="HIA689" s="413"/>
      <c r="HIB689" s="413"/>
      <c r="HIC689" s="413"/>
      <c r="HID689" s="413"/>
      <c r="HIE689" s="413"/>
      <c r="HIF689" s="413"/>
      <c r="HIG689" s="413"/>
      <c r="HIH689" s="413"/>
      <c r="HII689" s="413"/>
      <c r="HIJ689" s="413"/>
      <c r="HIK689" s="413"/>
      <c r="HIL689" s="413"/>
      <c r="HIM689" s="413"/>
      <c r="HIN689" s="413"/>
      <c r="HIO689" s="413"/>
      <c r="HIP689" s="413"/>
      <c r="HIQ689" s="413"/>
      <c r="HIR689" s="413"/>
      <c r="HIS689" s="413"/>
      <c r="HIT689" s="414"/>
      <c r="HIU689" s="414"/>
      <c r="HIV689" s="414"/>
      <c r="HIW689" s="414"/>
      <c r="HIX689" s="414"/>
      <c r="HIY689" s="413"/>
      <c r="HIZ689" s="413"/>
      <c r="HJA689" s="414"/>
      <c r="HJB689" s="414"/>
      <c r="HJC689" s="413"/>
      <c r="HJD689" s="413"/>
      <c r="HJE689" s="414"/>
      <c r="HJF689" s="414"/>
      <c r="HJG689" s="413"/>
      <c r="HJH689" s="413"/>
      <c r="HJI689" s="413"/>
      <c r="HJJ689" s="413"/>
      <c r="HJK689" s="413"/>
      <c r="HJL689" s="413"/>
      <c r="HJM689" s="413"/>
      <c r="HJN689" s="414"/>
      <c r="HJO689" s="414"/>
      <c r="HJP689" s="413"/>
      <c r="HJQ689" s="413"/>
      <c r="HJR689" s="414"/>
      <c r="HJS689" s="414"/>
      <c r="HJT689" s="413"/>
      <c r="HJU689" s="413"/>
      <c r="HJV689" s="413"/>
      <c r="HJW689" s="413"/>
      <c r="HJX689" s="413"/>
      <c r="HJY689" s="407"/>
      <c r="HJZ689" s="439"/>
      <c r="HKA689" s="413"/>
      <c r="HKB689" s="413"/>
      <c r="HKC689" s="413"/>
      <c r="HKD689" s="413"/>
      <c r="HKE689" s="413"/>
      <c r="HKF689" s="413"/>
      <c r="HKG689" s="413"/>
      <c r="HKH689" s="412"/>
      <c r="HKI689" s="412"/>
      <c r="HKJ689" s="412"/>
      <c r="HKK689" s="412"/>
      <c r="HKL689" s="412"/>
      <c r="HKM689" s="412"/>
      <c r="HKN689" s="412"/>
      <c r="HKO689" s="412"/>
      <c r="HKP689" s="412"/>
      <c r="HKQ689" s="412"/>
      <c r="HKR689" s="412"/>
      <c r="HKS689" s="412"/>
      <c r="HKT689" s="412"/>
      <c r="HKU689" s="412"/>
      <c r="HKV689" s="412"/>
      <c r="HKW689" s="412"/>
      <c r="HKX689" s="412"/>
      <c r="HKY689" s="412"/>
      <c r="HKZ689" s="412"/>
      <c r="HLA689" s="412"/>
      <c r="HLB689" s="412"/>
      <c r="HLC689" s="412"/>
      <c r="HLD689" s="412"/>
      <c r="HLE689" s="412"/>
      <c r="HLF689" s="412"/>
      <c r="HLG689" s="412"/>
      <c r="HLH689" s="412"/>
      <c r="HLI689" s="412"/>
      <c r="HLJ689" s="412"/>
      <c r="HLK689" s="412"/>
      <c r="HLL689" s="412"/>
      <c r="HLM689" s="412"/>
      <c r="HLN689" s="412"/>
      <c r="HLO689" s="412"/>
      <c r="HLP689" s="412"/>
      <c r="HLQ689" s="412"/>
      <c r="HLR689" s="412"/>
      <c r="HLS689" s="412"/>
      <c r="HLT689" s="412"/>
      <c r="HLU689" s="412"/>
      <c r="HLV689" s="412"/>
      <c r="HLW689" s="412"/>
      <c r="HLX689" s="412"/>
      <c r="HLY689" s="412"/>
      <c r="HLZ689" s="413"/>
      <c r="HMA689" s="413"/>
      <c r="HMB689" s="413"/>
      <c r="HMC689" s="413"/>
      <c r="HMD689" s="413"/>
      <c r="HME689" s="413"/>
      <c r="HMF689" s="413"/>
      <c r="HMG689" s="413"/>
      <c r="HMH689" s="413"/>
      <c r="HMI689" s="413"/>
      <c r="HMJ689" s="413"/>
      <c r="HMK689" s="413"/>
      <c r="HML689" s="413"/>
      <c r="HMM689" s="413"/>
      <c r="HMN689" s="413"/>
      <c r="HMO689" s="413"/>
      <c r="HMP689" s="413"/>
      <c r="HMQ689" s="413"/>
      <c r="HMR689" s="413"/>
      <c r="HMS689" s="413"/>
      <c r="HMT689" s="413"/>
      <c r="HMU689" s="413"/>
      <c r="HMV689" s="413"/>
      <c r="HMW689" s="413"/>
      <c r="HMX689" s="414"/>
      <c r="HMY689" s="414"/>
      <c r="HMZ689" s="414"/>
      <c r="HNA689" s="414"/>
      <c r="HNB689" s="414"/>
      <c r="HNC689" s="413"/>
      <c r="HND689" s="413"/>
      <c r="HNE689" s="414"/>
      <c r="HNF689" s="414"/>
      <c r="HNG689" s="413"/>
      <c r="HNH689" s="413"/>
      <c r="HNI689" s="414"/>
      <c r="HNJ689" s="414"/>
      <c r="HNK689" s="413"/>
      <c r="HNL689" s="413"/>
      <c r="HNM689" s="413"/>
      <c r="HNN689" s="413"/>
      <c r="HNO689" s="413"/>
      <c r="HNP689" s="413"/>
      <c r="HNQ689" s="413"/>
      <c r="HNR689" s="414"/>
      <c r="HNS689" s="414"/>
      <c r="HNT689" s="413"/>
      <c r="HNU689" s="413"/>
      <c r="HNV689" s="414"/>
      <c r="HNW689" s="414"/>
      <c r="HNX689" s="413"/>
      <c r="HNY689" s="413"/>
      <c r="HNZ689" s="413"/>
      <c r="HOA689" s="413"/>
      <c r="HOB689" s="413"/>
      <c r="HOC689" s="407"/>
      <c r="HOD689" s="439"/>
      <c r="HOE689" s="413"/>
      <c r="HOF689" s="413"/>
      <c r="HOG689" s="413"/>
      <c r="HOH689" s="413"/>
      <c r="HOI689" s="413"/>
      <c r="HOJ689" s="413"/>
      <c r="HOK689" s="413"/>
      <c r="HOL689" s="412"/>
      <c r="HOM689" s="412"/>
      <c r="HON689" s="412"/>
      <c r="HOO689" s="412"/>
      <c r="HOP689" s="412"/>
      <c r="HOQ689" s="412"/>
      <c r="HOR689" s="412"/>
      <c r="HOS689" s="412"/>
      <c r="HOT689" s="412"/>
      <c r="HOU689" s="412"/>
      <c r="HOV689" s="412"/>
      <c r="HOW689" s="412"/>
      <c r="HOX689" s="412"/>
      <c r="HOY689" s="412"/>
      <c r="HOZ689" s="412"/>
      <c r="HPA689" s="412"/>
      <c r="HPB689" s="412"/>
      <c r="HPC689" s="412"/>
      <c r="HPD689" s="412"/>
      <c r="HPE689" s="412"/>
      <c r="HPF689" s="412"/>
      <c r="HPG689" s="412"/>
      <c r="HPH689" s="412"/>
      <c r="HPI689" s="412"/>
      <c r="HPJ689" s="412"/>
      <c r="HPK689" s="412"/>
      <c r="HPL689" s="412"/>
      <c r="HPM689" s="412"/>
      <c r="HPN689" s="412"/>
      <c r="HPO689" s="412"/>
      <c r="HPP689" s="412"/>
      <c r="HPQ689" s="412"/>
      <c r="HPR689" s="412"/>
      <c r="HPS689" s="412"/>
      <c r="HPT689" s="412"/>
      <c r="HPU689" s="412"/>
      <c r="HPV689" s="412"/>
      <c r="HPW689" s="412"/>
      <c r="HPX689" s="412"/>
      <c r="HPY689" s="412"/>
      <c r="HPZ689" s="412"/>
      <c r="HQA689" s="412"/>
      <c r="HQB689" s="412"/>
      <c r="HQC689" s="412"/>
      <c r="HQD689" s="413"/>
      <c r="HQE689" s="413"/>
      <c r="HQF689" s="413"/>
      <c r="HQG689" s="413"/>
      <c r="HQH689" s="413"/>
      <c r="HQI689" s="413"/>
      <c r="HQJ689" s="413"/>
      <c r="HQK689" s="413"/>
      <c r="HQL689" s="413"/>
      <c r="HQM689" s="413"/>
      <c r="HQN689" s="413"/>
      <c r="HQO689" s="413"/>
      <c r="HQP689" s="413"/>
      <c r="HQQ689" s="413"/>
      <c r="HQR689" s="413"/>
      <c r="HQS689" s="413"/>
      <c r="HQT689" s="413"/>
      <c r="HQU689" s="413"/>
      <c r="HQV689" s="413"/>
      <c r="HQW689" s="413"/>
      <c r="HQX689" s="413"/>
      <c r="HQY689" s="413"/>
      <c r="HQZ689" s="413"/>
      <c r="HRA689" s="413"/>
      <c r="HRB689" s="414"/>
      <c r="HRC689" s="414"/>
      <c r="HRD689" s="414"/>
      <c r="HRE689" s="414"/>
      <c r="HRF689" s="414"/>
      <c r="HRG689" s="413"/>
      <c r="HRH689" s="413"/>
      <c r="HRI689" s="414"/>
      <c r="HRJ689" s="414"/>
      <c r="HRK689" s="413"/>
      <c r="HRL689" s="413"/>
      <c r="HRM689" s="414"/>
      <c r="HRN689" s="414"/>
      <c r="HRO689" s="413"/>
      <c r="HRP689" s="413"/>
      <c r="HRQ689" s="413"/>
      <c r="HRR689" s="413"/>
      <c r="HRS689" s="413"/>
      <c r="HRT689" s="413"/>
      <c r="HRU689" s="413"/>
      <c r="HRV689" s="414"/>
      <c r="HRW689" s="414"/>
      <c r="HRX689" s="413"/>
      <c r="HRY689" s="413"/>
      <c r="HRZ689" s="414"/>
      <c r="HSA689" s="414"/>
      <c r="HSB689" s="413"/>
      <c r="HSC689" s="413"/>
      <c r="HSD689" s="413"/>
      <c r="HSE689" s="413"/>
      <c r="HSF689" s="413"/>
      <c r="HSG689" s="407"/>
      <c r="HSH689" s="439"/>
      <c r="HSI689" s="413"/>
      <c r="HSJ689" s="413"/>
      <c r="HSK689" s="413"/>
      <c r="HSL689" s="413"/>
      <c r="HSM689" s="413"/>
      <c r="HSN689" s="413"/>
      <c r="HSO689" s="413"/>
      <c r="HSP689" s="412"/>
      <c r="HSQ689" s="412"/>
      <c r="HSR689" s="412"/>
      <c r="HSS689" s="412"/>
      <c r="HST689" s="412"/>
      <c r="HSU689" s="412"/>
      <c r="HSV689" s="412"/>
      <c r="HSW689" s="412"/>
      <c r="HSX689" s="412"/>
      <c r="HSY689" s="412"/>
      <c r="HSZ689" s="412"/>
      <c r="HTA689" s="412"/>
      <c r="HTB689" s="412"/>
      <c r="HTC689" s="412"/>
      <c r="HTD689" s="412"/>
      <c r="HTE689" s="412"/>
      <c r="HTF689" s="412"/>
      <c r="HTG689" s="412"/>
      <c r="HTH689" s="412"/>
      <c r="HTI689" s="412"/>
      <c r="HTJ689" s="412"/>
      <c r="HTK689" s="412"/>
      <c r="HTL689" s="412"/>
      <c r="HTM689" s="412"/>
      <c r="HTN689" s="412"/>
      <c r="HTO689" s="412"/>
      <c r="HTP689" s="412"/>
      <c r="HTQ689" s="412"/>
      <c r="HTR689" s="412"/>
      <c r="HTS689" s="412"/>
      <c r="HTT689" s="412"/>
      <c r="HTU689" s="412"/>
      <c r="HTV689" s="412"/>
      <c r="HTW689" s="412"/>
      <c r="HTX689" s="412"/>
      <c r="HTY689" s="412"/>
      <c r="HTZ689" s="412"/>
      <c r="HUA689" s="412"/>
      <c r="HUB689" s="412"/>
      <c r="HUC689" s="412"/>
      <c r="HUD689" s="412"/>
      <c r="HUE689" s="412"/>
      <c r="HUF689" s="412"/>
      <c r="HUG689" s="412"/>
      <c r="HUH689" s="413"/>
      <c r="HUI689" s="413"/>
      <c r="HUJ689" s="413"/>
      <c r="HUK689" s="413"/>
      <c r="HUL689" s="413"/>
      <c r="HUM689" s="413"/>
      <c r="HUN689" s="413"/>
      <c r="HUO689" s="413"/>
      <c r="HUP689" s="413"/>
      <c r="HUQ689" s="413"/>
      <c r="HUR689" s="413"/>
      <c r="HUS689" s="413"/>
      <c r="HUT689" s="413"/>
      <c r="HUU689" s="413"/>
      <c r="HUV689" s="413"/>
      <c r="HUW689" s="413"/>
      <c r="HUX689" s="413"/>
      <c r="HUY689" s="413"/>
      <c r="HUZ689" s="413"/>
      <c r="HVA689" s="413"/>
      <c r="HVB689" s="413"/>
      <c r="HVC689" s="413"/>
      <c r="HVD689" s="413"/>
      <c r="HVE689" s="413"/>
      <c r="HVF689" s="414"/>
      <c r="HVG689" s="414"/>
      <c r="HVH689" s="414"/>
      <c r="HVI689" s="414"/>
      <c r="HVJ689" s="414"/>
      <c r="HVK689" s="413"/>
      <c r="HVL689" s="413"/>
      <c r="HVM689" s="414"/>
      <c r="HVN689" s="414"/>
      <c r="HVO689" s="413"/>
      <c r="HVP689" s="413"/>
      <c r="HVQ689" s="414"/>
      <c r="HVR689" s="414"/>
      <c r="HVS689" s="413"/>
      <c r="HVT689" s="413"/>
      <c r="HVU689" s="413"/>
      <c r="HVV689" s="413"/>
      <c r="HVW689" s="413"/>
      <c r="HVX689" s="413"/>
      <c r="HVY689" s="413"/>
      <c r="HVZ689" s="414"/>
      <c r="HWA689" s="414"/>
      <c r="HWB689" s="413"/>
      <c r="HWC689" s="413"/>
      <c r="HWD689" s="414"/>
      <c r="HWE689" s="414"/>
      <c r="HWF689" s="413"/>
      <c r="HWG689" s="413"/>
      <c r="HWH689" s="413"/>
      <c r="HWI689" s="413"/>
      <c r="HWJ689" s="413"/>
      <c r="HWK689" s="407"/>
      <c r="HWL689" s="439"/>
      <c r="HWM689" s="413"/>
      <c r="HWN689" s="413"/>
      <c r="HWO689" s="413"/>
      <c r="HWP689" s="413"/>
      <c r="HWQ689" s="413"/>
      <c r="HWR689" s="413"/>
      <c r="HWS689" s="413"/>
      <c r="HWT689" s="412"/>
      <c r="HWU689" s="412"/>
      <c r="HWV689" s="412"/>
      <c r="HWW689" s="412"/>
      <c r="HWX689" s="412"/>
      <c r="HWY689" s="412"/>
      <c r="HWZ689" s="412"/>
      <c r="HXA689" s="412"/>
      <c r="HXB689" s="412"/>
      <c r="HXC689" s="412"/>
      <c r="HXD689" s="412"/>
      <c r="HXE689" s="412"/>
      <c r="HXF689" s="412"/>
      <c r="HXG689" s="412"/>
      <c r="HXH689" s="412"/>
      <c r="HXI689" s="412"/>
      <c r="HXJ689" s="412"/>
      <c r="HXK689" s="412"/>
      <c r="HXL689" s="412"/>
      <c r="HXM689" s="412"/>
      <c r="HXN689" s="412"/>
      <c r="HXO689" s="412"/>
      <c r="HXP689" s="412"/>
      <c r="HXQ689" s="412"/>
      <c r="HXR689" s="412"/>
      <c r="HXS689" s="412"/>
      <c r="HXT689" s="412"/>
      <c r="HXU689" s="412"/>
      <c r="HXV689" s="412"/>
      <c r="HXW689" s="412"/>
      <c r="HXX689" s="412"/>
      <c r="HXY689" s="412"/>
      <c r="HXZ689" s="412"/>
      <c r="HYA689" s="412"/>
      <c r="HYB689" s="412"/>
      <c r="HYC689" s="412"/>
      <c r="HYD689" s="412"/>
      <c r="HYE689" s="412"/>
      <c r="HYF689" s="412"/>
      <c r="HYG689" s="412"/>
      <c r="HYH689" s="412"/>
      <c r="HYI689" s="412"/>
      <c r="HYJ689" s="412"/>
      <c r="HYK689" s="412"/>
      <c r="HYL689" s="413"/>
      <c r="HYM689" s="413"/>
      <c r="HYN689" s="413"/>
      <c r="HYO689" s="413"/>
      <c r="HYP689" s="413"/>
      <c r="HYQ689" s="413"/>
      <c r="HYR689" s="413"/>
      <c r="HYS689" s="413"/>
      <c r="HYT689" s="413"/>
      <c r="HYU689" s="413"/>
      <c r="HYV689" s="413"/>
      <c r="HYW689" s="413"/>
      <c r="HYX689" s="413"/>
      <c r="HYY689" s="413"/>
      <c r="HYZ689" s="413"/>
      <c r="HZA689" s="413"/>
      <c r="HZB689" s="413"/>
      <c r="HZC689" s="413"/>
      <c r="HZD689" s="413"/>
      <c r="HZE689" s="413"/>
      <c r="HZF689" s="413"/>
      <c r="HZG689" s="413"/>
      <c r="HZH689" s="413"/>
      <c r="HZI689" s="413"/>
      <c r="HZJ689" s="414"/>
      <c r="HZK689" s="414"/>
      <c r="HZL689" s="414"/>
      <c r="HZM689" s="414"/>
      <c r="HZN689" s="414"/>
      <c r="HZO689" s="413"/>
      <c r="HZP689" s="413"/>
      <c r="HZQ689" s="414"/>
      <c r="HZR689" s="414"/>
      <c r="HZS689" s="413"/>
      <c r="HZT689" s="413"/>
      <c r="HZU689" s="414"/>
      <c r="HZV689" s="414"/>
      <c r="HZW689" s="413"/>
      <c r="HZX689" s="413"/>
      <c r="HZY689" s="413"/>
      <c r="HZZ689" s="413"/>
      <c r="IAA689" s="413"/>
      <c r="IAB689" s="413"/>
      <c r="IAC689" s="413"/>
      <c r="IAD689" s="414"/>
      <c r="IAE689" s="414"/>
      <c r="IAF689" s="413"/>
      <c r="IAG689" s="413"/>
      <c r="IAH689" s="414"/>
      <c r="IAI689" s="414"/>
      <c r="IAJ689" s="413"/>
      <c r="IAK689" s="413"/>
      <c r="IAL689" s="413"/>
      <c r="IAM689" s="413"/>
      <c r="IAN689" s="413"/>
      <c r="IAO689" s="407"/>
      <c r="IAP689" s="439"/>
      <c r="IAQ689" s="413"/>
      <c r="IAR689" s="413"/>
      <c r="IAS689" s="413"/>
      <c r="IAT689" s="413"/>
      <c r="IAU689" s="413"/>
      <c r="IAV689" s="413"/>
      <c r="IAW689" s="413"/>
      <c r="IAX689" s="412"/>
      <c r="IAY689" s="412"/>
      <c r="IAZ689" s="412"/>
      <c r="IBA689" s="412"/>
      <c r="IBB689" s="412"/>
      <c r="IBC689" s="412"/>
      <c r="IBD689" s="412"/>
      <c r="IBE689" s="412"/>
      <c r="IBF689" s="412"/>
      <c r="IBG689" s="412"/>
      <c r="IBH689" s="412"/>
      <c r="IBI689" s="412"/>
      <c r="IBJ689" s="412"/>
      <c r="IBK689" s="412"/>
      <c r="IBL689" s="412"/>
      <c r="IBM689" s="412"/>
      <c r="IBN689" s="412"/>
      <c r="IBO689" s="412"/>
      <c r="IBP689" s="412"/>
      <c r="IBQ689" s="412"/>
      <c r="IBR689" s="412"/>
      <c r="IBS689" s="412"/>
      <c r="IBT689" s="412"/>
      <c r="IBU689" s="412"/>
      <c r="IBV689" s="412"/>
      <c r="IBW689" s="412"/>
      <c r="IBX689" s="412"/>
      <c r="IBY689" s="412"/>
      <c r="IBZ689" s="412"/>
      <c r="ICA689" s="412"/>
      <c r="ICB689" s="412"/>
      <c r="ICC689" s="412"/>
      <c r="ICD689" s="412"/>
      <c r="ICE689" s="412"/>
      <c r="ICF689" s="412"/>
      <c r="ICG689" s="412"/>
      <c r="ICH689" s="412"/>
      <c r="ICI689" s="412"/>
      <c r="ICJ689" s="412"/>
      <c r="ICK689" s="412"/>
      <c r="ICL689" s="412"/>
      <c r="ICM689" s="412"/>
      <c r="ICN689" s="412"/>
      <c r="ICO689" s="412"/>
      <c r="ICP689" s="413"/>
      <c r="ICQ689" s="413"/>
      <c r="ICR689" s="413"/>
      <c r="ICS689" s="413"/>
      <c r="ICT689" s="413"/>
      <c r="ICU689" s="413"/>
      <c r="ICV689" s="413"/>
      <c r="ICW689" s="413"/>
      <c r="ICX689" s="413"/>
      <c r="ICY689" s="413"/>
      <c r="ICZ689" s="413"/>
      <c r="IDA689" s="413"/>
      <c r="IDB689" s="413"/>
      <c r="IDC689" s="413"/>
      <c r="IDD689" s="413"/>
      <c r="IDE689" s="413"/>
      <c r="IDF689" s="413"/>
      <c r="IDG689" s="413"/>
      <c r="IDH689" s="413"/>
      <c r="IDI689" s="413"/>
      <c r="IDJ689" s="413"/>
      <c r="IDK689" s="413"/>
      <c r="IDL689" s="413"/>
      <c r="IDM689" s="413"/>
      <c r="IDN689" s="414"/>
      <c r="IDO689" s="414"/>
      <c r="IDP689" s="414"/>
      <c r="IDQ689" s="414"/>
      <c r="IDR689" s="414"/>
      <c r="IDS689" s="413"/>
      <c r="IDT689" s="413"/>
      <c r="IDU689" s="414"/>
      <c r="IDV689" s="414"/>
      <c r="IDW689" s="413"/>
      <c r="IDX689" s="413"/>
      <c r="IDY689" s="414"/>
      <c r="IDZ689" s="414"/>
      <c r="IEA689" s="413"/>
      <c r="IEB689" s="413"/>
      <c r="IEC689" s="413"/>
      <c r="IED689" s="413"/>
      <c r="IEE689" s="413"/>
      <c r="IEF689" s="413"/>
      <c r="IEG689" s="413"/>
      <c r="IEH689" s="414"/>
      <c r="IEI689" s="414"/>
      <c r="IEJ689" s="413"/>
      <c r="IEK689" s="413"/>
      <c r="IEL689" s="414"/>
      <c r="IEM689" s="414"/>
      <c r="IEN689" s="413"/>
      <c r="IEO689" s="413"/>
      <c r="IEP689" s="413"/>
      <c r="IEQ689" s="413"/>
      <c r="IER689" s="413"/>
      <c r="IES689" s="407"/>
      <c r="IET689" s="439"/>
      <c r="IEU689" s="413"/>
      <c r="IEV689" s="413"/>
      <c r="IEW689" s="413"/>
      <c r="IEX689" s="413"/>
      <c r="IEY689" s="413"/>
      <c r="IEZ689" s="413"/>
      <c r="IFA689" s="413"/>
      <c r="IFB689" s="412"/>
      <c r="IFC689" s="412"/>
      <c r="IFD689" s="412"/>
      <c r="IFE689" s="412"/>
      <c r="IFF689" s="412"/>
      <c r="IFG689" s="412"/>
      <c r="IFH689" s="412"/>
      <c r="IFI689" s="412"/>
      <c r="IFJ689" s="412"/>
      <c r="IFK689" s="412"/>
      <c r="IFL689" s="412"/>
      <c r="IFM689" s="412"/>
      <c r="IFN689" s="412"/>
      <c r="IFO689" s="412"/>
      <c r="IFP689" s="412"/>
      <c r="IFQ689" s="412"/>
      <c r="IFR689" s="412"/>
      <c r="IFS689" s="412"/>
      <c r="IFT689" s="412"/>
      <c r="IFU689" s="412"/>
      <c r="IFV689" s="412"/>
      <c r="IFW689" s="412"/>
      <c r="IFX689" s="412"/>
      <c r="IFY689" s="412"/>
      <c r="IFZ689" s="412"/>
      <c r="IGA689" s="412"/>
      <c r="IGB689" s="412"/>
      <c r="IGC689" s="412"/>
      <c r="IGD689" s="412"/>
      <c r="IGE689" s="412"/>
      <c r="IGF689" s="412"/>
      <c r="IGG689" s="412"/>
      <c r="IGH689" s="412"/>
      <c r="IGI689" s="412"/>
      <c r="IGJ689" s="412"/>
      <c r="IGK689" s="412"/>
      <c r="IGL689" s="412"/>
      <c r="IGM689" s="412"/>
      <c r="IGN689" s="412"/>
      <c r="IGO689" s="412"/>
      <c r="IGP689" s="412"/>
      <c r="IGQ689" s="412"/>
      <c r="IGR689" s="412"/>
      <c r="IGS689" s="412"/>
      <c r="IGT689" s="413"/>
      <c r="IGU689" s="413"/>
      <c r="IGV689" s="413"/>
      <c r="IGW689" s="413"/>
      <c r="IGX689" s="413"/>
      <c r="IGY689" s="413"/>
      <c r="IGZ689" s="413"/>
      <c r="IHA689" s="413"/>
      <c r="IHB689" s="413"/>
      <c r="IHC689" s="413"/>
      <c r="IHD689" s="413"/>
      <c r="IHE689" s="413"/>
      <c r="IHF689" s="413"/>
      <c r="IHG689" s="413"/>
      <c r="IHH689" s="413"/>
      <c r="IHI689" s="413"/>
      <c r="IHJ689" s="413"/>
      <c r="IHK689" s="413"/>
      <c r="IHL689" s="413"/>
      <c r="IHM689" s="413"/>
      <c r="IHN689" s="413"/>
      <c r="IHO689" s="413"/>
      <c r="IHP689" s="413"/>
      <c r="IHQ689" s="413"/>
      <c r="IHR689" s="414"/>
      <c r="IHS689" s="414"/>
      <c r="IHT689" s="414"/>
      <c r="IHU689" s="414"/>
      <c r="IHV689" s="414"/>
      <c r="IHW689" s="413"/>
      <c r="IHX689" s="413"/>
      <c r="IHY689" s="414"/>
      <c r="IHZ689" s="414"/>
      <c r="IIA689" s="413"/>
      <c r="IIB689" s="413"/>
      <c r="IIC689" s="414"/>
      <c r="IID689" s="414"/>
      <c r="IIE689" s="413"/>
      <c r="IIF689" s="413"/>
      <c r="IIG689" s="413"/>
      <c r="IIH689" s="413"/>
      <c r="III689" s="413"/>
      <c r="IIJ689" s="413"/>
      <c r="IIK689" s="413"/>
      <c r="IIL689" s="414"/>
      <c r="IIM689" s="414"/>
      <c r="IIN689" s="413"/>
      <c r="IIO689" s="413"/>
      <c r="IIP689" s="414"/>
      <c r="IIQ689" s="414"/>
      <c r="IIR689" s="413"/>
      <c r="IIS689" s="413"/>
      <c r="IIT689" s="413"/>
      <c r="IIU689" s="413"/>
      <c r="IIV689" s="413"/>
      <c r="IIW689" s="407"/>
      <c r="IIX689" s="439"/>
      <c r="IIY689" s="413"/>
      <c r="IIZ689" s="413"/>
      <c r="IJA689" s="413"/>
      <c r="IJB689" s="413"/>
      <c r="IJC689" s="413"/>
      <c r="IJD689" s="413"/>
      <c r="IJE689" s="413"/>
      <c r="IJF689" s="412"/>
      <c r="IJG689" s="412"/>
      <c r="IJH689" s="412"/>
      <c r="IJI689" s="412"/>
      <c r="IJJ689" s="412"/>
      <c r="IJK689" s="412"/>
      <c r="IJL689" s="412"/>
      <c r="IJM689" s="412"/>
      <c r="IJN689" s="412"/>
      <c r="IJO689" s="412"/>
      <c r="IJP689" s="412"/>
      <c r="IJQ689" s="412"/>
      <c r="IJR689" s="412"/>
      <c r="IJS689" s="412"/>
      <c r="IJT689" s="412"/>
      <c r="IJU689" s="412"/>
      <c r="IJV689" s="412"/>
      <c r="IJW689" s="412"/>
      <c r="IJX689" s="412"/>
      <c r="IJY689" s="412"/>
      <c r="IJZ689" s="412"/>
      <c r="IKA689" s="412"/>
      <c r="IKB689" s="412"/>
      <c r="IKC689" s="412"/>
      <c r="IKD689" s="412"/>
      <c r="IKE689" s="412"/>
      <c r="IKF689" s="412"/>
      <c r="IKG689" s="412"/>
      <c r="IKH689" s="412"/>
      <c r="IKI689" s="412"/>
      <c r="IKJ689" s="412"/>
      <c r="IKK689" s="412"/>
      <c r="IKL689" s="412"/>
      <c r="IKM689" s="412"/>
      <c r="IKN689" s="412"/>
      <c r="IKO689" s="412"/>
      <c r="IKP689" s="412"/>
      <c r="IKQ689" s="412"/>
      <c r="IKR689" s="412"/>
      <c r="IKS689" s="412"/>
      <c r="IKT689" s="412"/>
      <c r="IKU689" s="412"/>
      <c r="IKV689" s="412"/>
      <c r="IKW689" s="412"/>
      <c r="IKX689" s="413"/>
      <c r="IKY689" s="413"/>
      <c r="IKZ689" s="413"/>
      <c r="ILA689" s="413"/>
      <c r="ILB689" s="413"/>
      <c r="ILC689" s="413"/>
      <c r="ILD689" s="413"/>
      <c r="ILE689" s="413"/>
      <c r="ILF689" s="413"/>
      <c r="ILG689" s="413"/>
      <c r="ILH689" s="413"/>
      <c r="ILI689" s="413"/>
      <c r="ILJ689" s="413"/>
      <c r="ILK689" s="413"/>
      <c r="ILL689" s="413"/>
      <c r="ILM689" s="413"/>
      <c r="ILN689" s="413"/>
      <c r="ILO689" s="413"/>
      <c r="ILP689" s="413"/>
      <c r="ILQ689" s="413"/>
      <c r="ILR689" s="413"/>
      <c r="ILS689" s="413"/>
      <c r="ILT689" s="413"/>
      <c r="ILU689" s="413"/>
      <c r="ILV689" s="414"/>
      <c r="ILW689" s="414"/>
      <c r="ILX689" s="414"/>
      <c r="ILY689" s="414"/>
      <c r="ILZ689" s="414"/>
      <c r="IMA689" s="413"/>
      <c r="IMB689" s="413"/>
      <c r="IMC689" s="414"/>
      <c r="IMD689" s="414"/>
      <c r="IME689" s="413"/>
      <c r="IMF689" s="413"/>
      <c r="IMG689" s="414"/>
      <c r="IMH689" s="414"/>
      <c r="IMI689" s="413"/>
      <c r="IMJ689" s="413"/>
      <c r="IMK689" s="413"/>
      <c r="IML689" s="413"/>
      <c r="IMM689" s="413"/>
      <c r="IMN689" s="413"/>
      <c r="IMO689" s="413"/>
      <c r="IMP689" s="414"/>
      <c r="IMQ689" s="414"/>
      <c r="IMR689" s="413"/>
      <c r="IMS689" s="413"/>
      <c r="IMT689" s="414"/>
      <c r="IMU689" s="414"/>
      <c r="IMV689" s="413"/>
      <c r="IMW689" s="413"/>
      <c r="IMX689" s="413"/>
      <c r="IMY689" s="413"/>
      <c r="IMZ689" s="413"/>
      <c r="INA689" s="407"/>
      <c r="INB689" s="439"/>
      <c r="INC689" s="413"/>
      <c r="IND689" s="413"/>
      <c r="INE689" s="413"/>
      <c r="INF689" s="413"/>
      <c r="ING689" s="413"/>
      <c r="INH689" s="413"/>
      <c r="INI689" s="413"/>
      <c r="INJ689" s="412"/>
      <c r="INK689" s="412"/>
      <c r="INL689" s="412"/>
      <c r="INM689" s="412"/>
      <c r="INN689" s="412"/>
      <c r="INO689" s="412"/>
      <c r="INP689" s="412"/>
      <c r="INQ689" s="412"/>
      <c r="INR689" s="412"/>
      <c r="INS689" s="412"/>
      <c r="INT689" s="412"/>
      <c r="INU689" s="412"/>
      <c r="INV689" s="412"/>
      <c r="INW689" s="412"/>
      <c r="INX689" s="412"/>
      <c r="INY689" s="412"/>
      <c r="INZ689" s="412"/>
      <c r="IOA689" s="412"/>
      <c r="IOB689" s="412"/>
      <c r="IOC689" s="412"/>
      <c r="IOD689" s="412"/>
      <c r="IOE689" s="412"/>
      <c r="IOF689" s="412"/>
      <c r="IOG689" s="412"/>
      <c r="IOH689" s="412"/>
      <c r="IOI689" s="412"/>
      <c r="IOJ689" s="412"/>
      <c r="IOK689" s="412"/>
      <c r="IOL689" s="412"/>
      <c r="IOM689" s="412"/>
      <c r="ION689" s="412"/>
      <c r="IOO689" s="412"/>
      <c r="IOP689" s="412"/>
      <c r="IOQ689" s="412"/>
      <c r="IOR689" s="412"/>
      <c r="IOS689" s="412"/>
      <c r="IOT689" s="412"/>
      <c r="IOU689" s="412"/>
      <c r="IOV689" s="412"/>
      <c r="IOW689" s="412"/>
      <c r="IOX689" s="412"/>
      <c r="IOY689" s="412"/>
      <c r="IOZ689" s="412"/>
      <c r="IPA689" s="412"/>
      <c r="IPB689" s="413"/>
      <c r="IPC689" s="413"/>
      <c r="IPD689" s="413"/>
      <c r="IPE689" s="413"/>
      <c r="IPF689" s="413"/>
      <c r="IPG689" s="413"/>
      <c r="IPH689" s="413"/>
      <c r="IPI689" s="413"/>
      <c r="IPJ689" s="413"/>
      <c r="IPK689" s="413"/>
      <c r="IPL689" s="413"/>
      <c r="IPM689" s="413"/>
      <c r="IPN689" s="413"/>
      <c r="IPO689" s="413"/>
      <c r="IPP689" s="413"/>
      <c r="IPQ689" s="413"/>
      <c r="IPR689" s="413"/>
      <c r="IPS689" s="413"/>
      <c r="IPT689" s="413"/>
      <c r="IPU689" s="413"/>
      <c r="IPV689" s="413"/>
      <c r="IPW689" s="413"/>
      <c r="IPX689" s="413"/>
      <c r="IPY689" s="413"/>
      <c r="IPZ689" s="414"/>
      <c r="IQA689" s="414"/>
      <c r="IQB689" s="414"/>
      <c r="IQC689" s="414"/>
      <c r="IQD689" s="414"/>
      <c r="IQE689" s="413"/>
      <c r="IQF689" s="413"/>
      <c r="IQG689" s="414"/>
      <c r="IQH689" s="414"/>
      <c r="IQI689" s="413"/>
      <c r="IQJ689" s="413"/>
      <c r="IQK689" s="414"/>
      <c r="IQL689" s="414"/>
      <c r="IQM689" s="413"/>
      <c r="IQN689" s="413"/>
      <c r="IQO689" s="413"/>
      <c r="IQP689" s="413"/>
      <c r="IQQ689" s="413"/>
      <c r="IQR689" s="413"/>
      <c r="IQS689" s="413"/>
      <c r="IQT689" s="414"/>
      <c r="IQU689" s="414"/>
      <c r="IQV689" s="413"/>
      <c r="IQW689" s="413"/>
      <c r="IQX689" s="414"/>
      <c r="IQY689" s="414"/>
      <c r="IQZ689" s="413"/>
      <c r="IRA689" s="413"/>
      <c r="IRB689" s="413"/>
      <c r="IRC689" s="413"/>
      <c r="IRD689" s="413"/>
      <c r="IRE689" s="407"/>
      <c r="IRF689" s="439"/>
      <c r="IRG689" s="413"/>
      <c r="IRH689" s="413"/>
      <c r="IRI689" s="413"/>
      <c r="IRJ689" s="413"/>
      <c r="IRK689" s="413"/>
      <c r="IRL689" s="413"/>
      <c r="IRM689" s="413"/>
      <c r="IRN689" s="412"/>
      <c r="IRO689" s="412"/>
      <c r="IRP689" s="412"/>
      <c r="IRQ689" s="412"/>
      <c r="IRR689" s="412"/>
      <c r="IRS689" s="412"/>
      <c r="IRT689" s="412"/>
      <c r="IRU689" s="412"/>
      <c r="IRV689" s="412"/>
      <c r="IRW689" s="412"/>
      <c r="IRX689" s="412"/>
      <c r="IRY689" s="412"/>
      <c r="IRZ689" s="412"/>
      <c r="ISA689" s="412"/>
      <c r="ISB689" s="412"/>
      <c r="ISC689" s="412"/>
      <c r="ISD689" s="412"/>
      <c r="ISE689" s="412"/>
      <c r="ISF689" s="412"/>
      <c r="ISG689" s="412"/>
      <c r="ISH689" s="412"/>
      <c r="ISI689" s="412"/>
      <c r="ISJ689" s="412"/>
      <c r="ISK689" s="412"/>
      <c r="ISL689" s="412"/>
      <c r="ISM689" s="412"/>
      <c r="ISN689" s="412"/>
      <c r="ISO689" s="412"/>
      <c r="ISP689" s="412"/>
      <c r="ISQ689" s="412"/>
      <c r="ISR689" s="412"/>
      <c r="ISS689" s="412"/>
      <c r="IST689" s="412"/>
      <c r="ISU689" s="412"/>
      <c r="ISV689" s="412"/>
      <c r="ISW689" s="412"/>
      <c r="ISX689" s="412"/>
      <c r="ISY689" s="412"/>
      <c r="ISZ689" s="412"/>
      <c r="ITA689" s="412"/>
      <c r="ITB689" s="412"/>
      <c r="ITC689" s="412"/>
      <c r="ITD689" s="412"/>
      <c r="ITE689" s="412"/>
      <c r="ITF689" s="413"/>
      <c r="ITG689" s="413"/>
      <c r="ITH689" s="413"/>
      <c r="ITI689" s="413"/>
      <c r="ITJ689" s="413"/>
      <c r="ITK689" s="413"/>
      <c r="ITL689" s="413"/>
      <c r="ITM689" s="413"/>
      <c r="ITN689" s="413"/>
      <c r="ITO689" s="413"/>
      <c r="ITP689" s="413"/>
      <c r="ITQ689" s="413"/>
      <c r="ITR689" s="413"/>
      <c r="ITS689" s="413"/>
      <c r="ITT689" s="413"/>
      <c r="ITU689" s="413"/>
      <c r="ITV689" s="413"/>
      <c r="ITW689" s="413"/>
      <c r="ITX689" s="413"/>
      <c r="ITY689" s="413"/>
      <c r="ITZ689" s="413"/>
      <c r="IUA689" s="413"/>
      <c r="IUB689" s="413"/>
      <c r="IUC689" s="413"/>
      <c r="IUD689" s="414"/>
      <c r="IUE689" s="414"/>
      <c r="IUF689" s="414"/>
      <c r="IUG689" s="414"/>
      <c r="IUH689" s="414"/>
      <c r="IUI689" s="413"/>
      <c r="IUJ689" s="413"/>
      <c r="IUK689" s="414"/>
      <c r="IUL689" s="414"/>
      <c r="IUM689" s="413"/>
      <c r="IUN689" s="413"/>
      <c r="IUO689" s="414"/>
      <c r="IUP689" s="414"/>
      <c r="IUQ689" s="413"/>
      <c r="IUR689" s="413"/>
      <c r="IUS689" s="413"/>
      <c r="IUT689" s="413"/>
      <c r="IUU689" s="413"/>
      <c r="IUV689" s="413"/>
      <c r="IUW689" s="413"/>
      <c r="IUX689" s="414"/>
      <c r="IUY689" s="414"/>
      <c r="IUZ689" s="413"/>
      <c r="IVA689" s="413"/>
      <c r="IVB689" s="414"/>
      <c r="IVC689" s="414"/>
      <c r="IVD689" s="413"/>
      <c r="IVE689" s="413"/>
      <c r="IVF689" s="413"/>
      <c r="IVG689" s="413"/>
      <c r="IVH689" s="413"/>
      <c r="IVI689" s="407"/>
      <c r="IVJ689" s="439"/>
      <c r="IVK689" s="413"/>
      <c r="IVL689" s="413"/>
      <c r="IVM689" s="413"/>
      <c r="IVN689" s="413"/>
      <c r="IVO689" s="413"/>
      <c r="IVP689" s="413"/>
      <c r="IVQ689" s="413"/>
      <c r="IVR689" s="412"/>
      <c r="IVS689" s="412"/>
      <c r="IVT689" s="412"/>
      <c r="IVU689" s="412"/>
      <c r="IVV689" s="412"/>
      <c r="IVW689" s="412"/>
      <c r="IVX689" s="412"/>
      <c r="IVY689" s="412"/>
      <c r="IVZ689" s="412"/>
      <c r="IWA689" s="412"/>
      <c r="IWB689" s="412"/>
      <c r="IWC689" s="412"/>
      <c r="IWD689" s="412"/>
      <c r="IWE689" s="412"/>
      <c r="IWF689" s="412"/>
      <c r="IWG689" s="412"/>
      <c r="IWH689" s="412"/>
      <c r="IWI689" s="412"/>
      <c r="IWJ689" s="412"/>
      <c r="IWK689" s="412"/>
      <c r="IWL689" s="412"/>
      <c r="IWM689" s="412"/>
      <c r="IWN689" s="412"/>
      <c r="IWO689" s="412"/>
      <c r="IWP689" s="412"/>
      <c r="IWQ689" s="412"/>
      <c r="IWR689" s="412"/>
      <c r="IWS689" s="412"/>
      <c r="IWT689" s="412"/>
      <c r="IWU689" s="412"/>
      <c r="IWV689" s="412"/>
      <c r="IWW689" s="412"/>
      <c r="IWX689" s="412"/>
      <c r="IWY689" s="412"/>
      <c r="IWZ689" s="412"/>
      <c r="IXA689" s="412"/>
      <c r="IXB689" s="412"/>
      <c r="IXC689" s="412"/>
      <c r="IXD689" s="412"/>
      <c r="IXE689" s="412"/>
      <c r="IXF689" s="412"/>
      <c r="IXG689" s="412"/>
      <c r="IXH689" s="412"/>
      <c r="IXI689" s="412"/>
      <c r="IXJ689" s="413"/>
      <c r="IXK689" s="413"/>
      <c r="IXL689" s="413"/>
      <c r="IXM689" s="413"/>
      <c r="IXN689" s="413"/>
      <c r="IXO689" s="413"/>
      <c r="IXP689" s="413"/>
      <c r="IXQ689" s="413"/>
      <c r="IXR689" s="413"/>
      <c r="IXS689" s="413"/>
      <c r="IXT689" s="413"/>
      <c r="IXU689" s="413"/>
      <c r="IXV689" s="413"/>
      <c r="IXW689" s="413"/>
      <c r="IXX689" s="413"/>
      <c r="IXY689" s="413"/>
      <c r="IXZ689" s="413"/>
      <c r="IYA689" s="413"/>
      <c r="IYB689" s="413"/>
      <c r="IYC689" s="413"/>
      <c r="IYD689" s="413"/>
      <c r="IYE689" s="413"/>
      <c r="IYF689" s="413"/>
      <c r="IYG689" s="413"/>
      <c r="IYH689" s="414"/>
      <c r="IYI689" s="414"/>
      <c r="IYJ689" s="414"/>
      <c r="IYK689" s="414"/>
      <c r="IYL689" s="414"/>
      <c r="IYM689" s="413"/>
      <c r="IYN689" s="413"/>
      <c r="IYO689" s="414"/>
      <c r="IYP689" s="414"/>
      <c r="IYQ689" s="413"/>
      <c r="IYR689" s="413"/>
      <c r="IYS689" s="414"/>
      <c r="IYT689" s="414"/>
      <c r="IYU689" s="413"/>
      <c r="IYV689" s="413"/>
      <c r="IYW689" s="413"/>
      <c r="IYX689" s="413"/>
      <c r="IYY689" s="413"/>
      <c r="IYZ689" s="413"/>
      <c r="IZA689" s="413"/>
      <c r="IZB689" s="414"/>
      <c r="IZC689" s="414"/>
      <c r="IZD689" s="413"/>
      <c r="IZE689" s="413"/>
      <c r="IZF689" s="414"/>
      <c r="IZG689" s="414"/>
      <c r="IZH689" s="413"/>
      <c r="IZI689" s="413"/>
      <c r="IZJ689" s="413"/>
      <c r="IZK689" s="413"/>
      <c r="IZL689" s="413"/>
      <c r="IZM689" s="407"/>
      <c r="IZN689" s="439"/>
      <c r="IZO689" s="413"/>
      <c r="IZP689" s="413"/>
      <c r="IZQ689" s="413"/>
      <c r="IZR689" s="413"/>
      <c r="IZS689" s="413"/>
      <c r="IZT689" s="413"/>
      <c r="IZU689" s="413"/>
      <c r="IZV689" s="412"/>
      <c r="IZW689" s="412"/>
      <c r="IZX689" s="412"/>
      <c r="IZY689" s="412"/>
      <c r="IZZ689" s="412"/>
      <c r="JAA689" s="412"/>
      <c r="JAB689" s="412"/>
      <c r="JAC689" s="412"/>
      <c r="JAD689" s="412"/>
      <c r="JAE689" s="412"/>
      <c r="JAF689" s="412"/>
      <c r="JAG689" s="412"/>
      <c r="JAH689" s="412"/>
      <c r="JAI689" s="412"/>
      <c r="JAJ689" s="412"/>
      <c r="JAK689" s="412"/>
      <c r="JAL689" s="412"/>
      <c r="JAM689" s="412"/>
      <c r="JAN689" s="412"/>
      <c r="JAO689" s="412"/>
      <c r="JAP689" s="412"/>
      <c r="JAQ689" s="412"/>
      <c r="JAR689" s="412"/>
      <c r="JAS689" s="412"/>
      <c r="JAT689" s="412"/>
      <c r="JAU689" s="412"/>
      <c r="JAV689" s="412"/>
      <c r="JAW689" s="412"/>
      <c r="JAX689" s="412"/>
      <c r="JAY689" s="412"/>
      <c r="JAZ689" s="412"/>
      <c r="JBA689" s="412"/>
      <c r="JBB689" s="412"/>
      <c r="JBC689" s="412"/>
      <c r="JBD689" s="412"/>
      <c r="JBE689" s="412"/>
      <c r="JBF689" s="412"/>
      <c r="JBG689" s="412"/>
      <c r="JBH689" s="412"/>
      <c r="JBI689" s="412"/>
      <c r="JBJ689" s="412"/>
      <c r="JBK689" s="412"/>
      <c r="JBL689" s="412"/>
      <c r="JBM689" s="412"/>
      <c r="JBN689" s="413"/>
      <c r="JBO689" s="413"/>
      <c r="JBP689" s="413"/>
      <c r="JBQ689" s="413"/>
      <c r="JBR689" s="413"/>
      <c r="JBS689" s="413"/>
      <c r="JBT689" s="413"/>
      <c r="JBU689" s="413"/>
      <c r="JBV689" s="413"/>
      <c r="JBW689" s="413"/>
      <c r="JBX689" s="413"/>
      <c r="JBY689" s="413"/>
      <c r="JBZ689" s="413"/>
      <c r="JCA689" s="413"/>
      <c r="JCB689" s="413"/>
      <c r="JCC689" s="413"/>
      <c r="JCD689" s="413"/>
      <c r="JCE689" s="413"/>
      <c r="JCF689" s="413"/>
      <c r="JCG689" s="413"/>
      <c r="JCH689" s="413"/>
      <c r="JCI689" s="413"/>
      <c r="JCJ689" s="413"/>
      <c r="JCK689" s="413"/>
      <c r="JCL689" s="414"/>
      <c r="JCM689" s="414"/>
      <c r="JCN689" s="414"/>
      <c r="JCO689" s="414"/>
      <c r="JCP689" s="414"/>
      <c r="JCQ689" s="413"/>
      <c r="JCR689" s="413"/>
      <c r="JCS689" s="414"/>
      <c r="JCT689" s="414"/>
      <c r="JCU689" s="413"/>
      <c r="JCV689" s="413"/>
      <c r="JCW689" s="414"/>
      <c r="JCX689" s="414"/>
      <c r="JCY689" s="413"/>
      <c r="JCZ689" s="413"/>
      <c r="JDA689" s="413"/>
      <c r="JDB689" s="413"/>
      <c r="JDC689" s="413"/>
      <c r="JDD689" s="413"/>
      <c r="JDE689" s="413"/>
      <c r="JDF689" s="414"/>
      <c r="JDG689" s="414"/>
      <c r="JDH689" s="413"/>
      <c r="JDI689" s="413"/>
      <c r="JDJ689" s="414"/>
      <c r="JDK689" s="414"/>
      <c r="JDL689" s="413"/>
      <c r="JDM689" s="413"/>
      <c r="JDN689" s="413"/>
      <c r="JDO689" s="413"/>
      <c r="JDP689" s="413"/>
      <c r="JDQ689" s="407"/>
      <c r="JDR689" s="439"/>
      <c r="JDS689" s="413"/>
      <c r="JDT689" s="413"/>
      <c r="JDU689" s="413"/>
      <c r="JDV689" s="413"/>
      <c r="JDW689" s="413"/>
      <c r="JDX689" s="413"/>
      <c r="JDY689" s="413"/>
      <c r="JDZ689" s="412"/>
      <c r="JEA689" s="412"/>
      <c r="JEB689" s="412"/>
      <c r="JEC689" s="412"/>
      <c r="JED689" s="412"/>
      <c r="JEE689" s="412"/>
      <c r="JEF689" s="412"/>
      <c r="JEG689" s="412"/>
      <c r="JEH689" s="412"/>
      <c r="JEI689" s="412"/>
      <c r="JEJ689" s="412"/>
      <c r="JEK689" s="412"/>
      <c r="JEL689" s="412"/>
      <c r="JEM689" s="412"/>
      <c r="JEN689" s="412"/>
      <c r="JEO689" s="412"/>
      <c r="JEP689" s="412"/>
      <c r="JEQ689" s="412"/>
      <c r="JER689" s="412"/>
      <c r="JES689" s="412"/>
      <c r="JET689" s="412"/>
      <c r="JEU689" s="412"/>
      <c r="JEV689" s="412"/>
      <c r="JEW689" s="412"/>
      <c r="JEX689" s="412"/>
      <c r="JEY689" s="412"/>
      <c r="JEZ689" s="412"/>
      <c r="JFA689" s="412"/>
      <c r="JFB689" s="412"/>
      <c r="JFC689" s="412"/>
      <c r="JFD689" s="412"/>
      <c r="JFE689" s="412"/>
      <c r="JFF689" s="412"/>
      <c r="JFG689" s="412"/>
      <c r="JFH689" s="412"/>
      <c r="JFI689" s="412"/>
      <c r="JFJ689" s="412"/>
      <c r="JFK689" s="412"/>
      <c r="JFL689" s="412"/>
      <c r="JFM689" s="412"/>
      <c r="JFN689" s="412"/>
      <c r="JFO689" s="412"/>
      <c r="JFP689" s="412"/>
      <c r="JFQ689" s="412"/>
      <c r="JFR689" s="413"/>
      <c r="JFS689" s="413"/>
      <c r="JFT689" s="413"/>
      <c r="JFU689" s="413"/>
      <c r="JFV689" s="413"/>
      <c r="JFW689" s="413"/>
      <c r="JFX689" s="413"/>
      <c r="JFY689" s="413"/>
      <c r="JFZ689" s="413"/>
      <c r="JGA689" s="413"/>
      <c r="JGB689" s="413"/>
      <c r="JGC689" s="413"/>
      <c r="JGD689" s="413"/>
      <c r="JGE689" s="413"/>
      <c r="JGF689" s="413"/>
      <c r="JGG689" s="413"/>
      <c r="JGH689" s="413"/>
      <c r="JGI689" s="413"/>
      <c r="JGJ689" s="413"/>
      <c r="JGK689" s="413"/>
      <c r="JGL689" s="413"/>
      <c r="JGM689" s="413"/>
      <c r="JGN689" s="413"/>
      <c r="JGO689" s="413"/>
      <c r="JGP689" s="414"/>
      <c r="JGQ689" s="414"/>
      <c r="JGR689" s="414"/>
      <c r="JGS689" s="414"/>
      <c r="JGT689" s="414"/>
      <c r="JGU689" s="413"/>
      <c r="JGV689" s="413"/>
      <c r="JGW689" s="414"/>
      <c r="JGX689" s="414"/>
      <c r="JGY689" s="413"/>
      <c r="JGZ689" s="413"/>
      <c r="JHA689" s="414"/>
      <c r="JHB689" s="414"/>
      <c r="JHC689" s="413"/>
      <c r="JHD689" s="413"/>
      <c r="JHE689" s="413"/>
      <c r="JHF689" s="413"/>
      <c r="JHG689" s="413"/>
      <c r="JHH689" s="413"/>
      <c r="JHI689" s="413"/>
      <c r="JHJ689" s="414"/>
      <c r="JHK689" s="414"/>
      <c r="JHL689" s="413"/>
      <c r="JHM689" s="413"/>
      <c r="JHN689" s="414"/>
      <c r="JHO689" s="414"/>
      <c r="JHP689" s="413"/>
      <c r="JHQ689" s="413"/>
      <c r="JHR689" s="413"/>
      <c r="JHS689" s="413"/>
      <c r="JHT689" s="413"/>
      <c r="JHU689" s="407"/>
      <c r="JHV689" s="439"/>
      <c r="JHW689" s="413"/>
      <c r="JHX689" s="413"/>
      <c r="JHY689" s="413"/>
      <c r="JHZ689" s="413"/>
      <c r="JIA689" s="413"/>
      <c r="JIB689" s="413"/>
      <c r="JIC689" s="413"/>
      <c r="JID689" s="412"/>
      <c r="JIE689" s="412"/>
      <c r="JIF689" s="412"/>
      <c r="JIG689" s="412"/>
      <c r="JIH689" s="412"/>
      <c r="JII689" s="412"/>
      <c r="JIJ689" s="412"/>
      <c r="JIK689" s="412"/>
      <c r="JIL689" s="412"/>
      <c r="JIM689" s="412"/>
      <c r="JIN689" s="412"/>
      <c r="JIO689" s="412"/>
      <c r="JIP689" s="412"/>
      <c r="JIQ689" s="412"/>
      <c r="JIR689" s="412"/>
      <c r="JIS689" s="412"/>
      <c r="JIT689" s="412"/>
      <c r="JIU689" s="412"/>
      <c r="JIV689" s="412"/>
      <c r="JIW689" s="412"/>
      <c r="JIX689" s="412"/>
      <c r="JIY689" s="412"/>
      <c r="JIZ689" s="412"/>
      <c r="JJA689" s="412"/>
      <c r="JJB689" s="412"/>
      <c r="JJC689" s="412"/>
      <c r="JJD689" s="412"/>
      <c r="JJE689" s="412"/>
      <c r="JJF689" s="412"/>
      <c r="JJG689" s="412"/>
      <c r="JJH689" s="412"/>
      <c r="JJI689" s="412"/>
      <c r="JJJ689" s="412"/>
      <c r="JJK689" s="412"/>
      <c r="JJL689" s="412"/>
      <c r="JJM689" s="412"/>
      <c r="JJN689" s="412"/>
      <c r="JJO689" s="412"/>
      <c r="JJP689" s="412"/>
      <c r="JJQ689" s="412"/>
      <c r="JJR689" s="412"/>
      <c r="JJS689" s="412"/>
      <c r="JJT689" s="412"/>
      <c r="JJU689" s="412"/>
      <c r="JJV689" s="413"/>
      <c r="JJW689" s="413"/>
      <c r="JJX689" s="413"/>
      <c r="JJY689" s="413"/>
      <c r="JJZ689" s="413"/>
      <c r="JKA689" s="413"/>
      <c r="JKB689" s="413"/>
      <c r="JKC689" s="413"/>
      <c r="JKD689" s="413"/>
      <c r="JKE689" s="413"/>
      <c r="JKF689" s="413"/>
      <c r="JKG689" s="413"/>
      <c r="JKH689" s="413"/>
      <c r="JKI689" s="413"/>
      <c r="JKJ689" s="413"/>
      <c r="JKK689" s="413"/>
      <c r="JKL689" s="413"/>
      <c r="JKM689" s="413"/>
      <c r="JKN689" s="413"/>
      <c r="JKO689" s="413"/>
      <c r="JKP689" s="413"/>
      <c r="JKQ689" s="413"/>
      <c r="JKR689" s="413"/>
      <c r="JKS689" s="413"/>
      <c r="JKT689" s="414"/>
      <c r="JKU689" s="414"/>
      <c r="JKV689" s="414"/>
      <c r="JKW689" s="414"/>
      <c r="JKX689" s="414"/>
      <c r="JKY689" s="413"/>
      <c r="JKZ689" s="413"/>
      <c r="JLA689" s="414"/>
      <c r="JLB689" s="414"/>
      <c r="JLC689" s="413"/>
      <c r="JLD689" s="413"/>
      <c r="JLE689" s="414"/>
      <c r="JLF689" s="414"/>
      <c r="JLG689" s="413"/>
      <c r="JLH689" s="413"/>
      <c r="JLI689" s="413"/>
      <c r="JLJ689" s="413"/>
      <c r="JLK689" s="413"/>
      <c r="JLL689" s="413"/>
      <c r="JLM689" s="413"/>
      <c r="JLN689" s="414"/>
      <c r="JLO689" s="414"/>
      <c r="JLP689" s="413"/>
      <c r="JLQ689" s="413"/>
      <c r="JLR689" s="414"/>
      <c r="JLS689" s="414"/>
      <c r="JLT689" s="413"/>
      <c r="JLU689" s="413"/>
      <c r="JLV689" s="413"/>
      <c r="JLW689" s="413"/>
      <c r="JLX689" s="413"/>
      <c r="JLY689" s="407"/>
      <c r="JLZ689" s="439"/>
      <c r="JMA689" s="413"/>
      <c r="JMB689" s="413"/>
      <c r="JMC689" s="413"/>
      <c r="JMD689" s="413"/>
      <c r="JME689" s="413"/>
      <c r="JMF689" s="413"/>
      <c r="JMG689" s="413"/>
      <c r="JMH689" s="412"/>
      <c r="JMI689" s="412"/>
      <c r="JMJ689" s="412"/>
      <c r="JMK689" s="412"/>
      <c r="JML689" s="412"/>
      <c r="JMM689" s="412"/>
      <c r="JMN689" s="412"/>
      <c r="JMO689" s="412"/>
      <c r="JMP689" s="412"/>
      <c r="JMQ689" s="412"/>
      <c r="JMR689" s="412"/>
      <c r="JMS689" s="412"/>
      <c r="JMT689" s="412"/>
      <c r="JMU689" s="412"/>
      <c r="JMV689" s="412"/>
      <c r="JMW689" s="412"/>
      <c r="JMX689" s="412"/>
      <c r="JMY689" s="412"/>
      <c r="JMZ689" s="412"/>
      <c r="JNA689" s="412"/>
      <c r="JNB689" s="412"/>
      <c r="JNC689" s="412"/>
      <c r="JND689" s="412"/>
      <c r="JNE689" s="412"/>
      <c r="JNF689" s="412"/>
      <c r="JNG689" s="412"/>
      <c r="JNH689" s="412"/>
      <c r="JNI689" s="412"/>
      <c r="JNJ689" s="412"/>
      <c r="JNK689" s="412"/>
      <c r="JNL689" s="412"/>
      <c r="JNM689" s="412"/>
      <c r="JNN689" s="412"/>
      <c r="JNO689" s="412"/>
      <c r="JNP689" s="412"/>
      <c r="JNQ689" s="412"/>
      <c r="JNR689" s="412"/>
      <c r="JNS689" s="412"/>
      <c r="JNT689" s="412"/>
      <c r="JNU689" s="412"/>
      <c r="JNV689" s="412"/>
      <c r="JNW689" s="412"/>
      <c r="JNX689" s="412"/>
      <c r="JNY689" s="412"/>
      <c r="JNZ689" s="413"/>
      <c r="JOA689" s="413"/>
      <c r="JOB689" s="413"/>
      <c r="JOC689" s="413"/>
      <c r="JOD689" s="413"/>
      <c r="JOE689" s="413"/>
      <c r="JOF689" s="413"/>
      <c r="JOG689" s="413"/>
      <c r="JOH689" s="413"/>
      <c r="JOI689" s="413"/>
      <c r="JOJ689" s="413"/>
      <c r="JOK689" s="413"/>
      <c r="JOL689" s="413"/>
      <c r="JOM689" s="413"/>
      <c r="JON689" s="413"/>
      <c r="JOO689" s="413"/>
      <c r="JOP689" s="413"/>
      <c r="JOQ689" s="413"/>
      <c r="JOR689" s="413"/>
      <c r="JOS689" s="413"/>
      <c r="JOT689" s="413"/>
      <c r="JOU689" s="413"/>
      <c r="JOV689" s="413"/>
      <c r="JOW689" s="413"/>
      <c r="JOX689" s="414"/>
      <c r="JOY689" s="414"/>
      <c r="JOZ689" s="414"/>
      <c r="JPA689" s="414"/>
      <c r="JPB689" s="414"/>
      <c r="JPC689" s="413"/>
      <c r="JPD689" s="413"/>
      <c r="JPE689" s="414"/>
      <c r="JPF689" s="414"/>
      <c r="JPG689" s="413"/>
      <c r="JPH689" s="413"/>
      <c r="JPI689" s="414"/>
      <c r="JPJ689" s="414"/>
      <c r="JPK689" s="413"/>
      <c r="JPL689" s="413"/>
      <c r="JPM689" s="413"/>
      <c r="JPN689" s="413"/>
      <c r="JPO689" s="413"/>
      <c r="JPP689" s="413"/>
      <c r="JPQ689" s="413"/>
      <c r="JPR689" s="414"/>
      <c r="JPS689" s="414"/>
      <c r="JPT689" s="413"/>
      <c r="JPU689" s="413"/>
      <c r="JPV689" s="414"/>
      <c r="JPW689" s="414"/>
      <c r="JPX689" s="413"/>
      <c r="JPY689" s="413"/>
      <c r="JPZ689" s="413"/>
      <c r="JQA689" s="413"/>
      <c r="JQB689" s="413"/>
      <c r="JQC689" s="407"/>
      <c r="JQD689" s="439"/>
      <c r="JQE689" s="413"/>
      <c r="JQF689" s="413"/>
      <c r="JQG689" s="413"/>
      <c r="JQH689" s="413"/>
      <c r="JQI689" s="413"/>
      <c r="JQJ689" s="413"/>
      <c r="JQK689" s="413"/>
      <c r="JQL689" s="412"/>
      <c r="JQM689" s="412"/>
      <c r="JQN689" s="412"/>
      <c r="JQO689" s="412"/>
      <c r="JQP689" s="412"/>
      <c r="JQQ689" s="412"/>
      <c r="JQR689" s="412"/>
      <c r="JQS689" s="412"/>
      <c r="JQT689" s="412"/>
      <c r="JQU689" s="412"/>
      <c r="JQV689" s="412"/>
      <c r="JQW689" s="412"/>
      <c r="JQX689" s="412"/>
      <c r="JQY689" s="412"/>
      <c r="JQZ689" s="412"/>
      <c r="JRA689" s="412"/>
      <c r="JRB689" s="412"/>
      <c r="JRC689" s="412"/>
      <c r="JRD689" s="412"/>
      <c r="JRE689" s="412"/>
      <c r="JRF689" s="412"/>
      <c r="JRG689" s="412"/>
      <c r="JRH689" s="412"/>
      <c r="JRI689" s="412"/>
      <c r="JRJ689" s="412"/>
      <c r="JRK689" s="412"/>
      <c r="JRL689" s="412"/>
      <c r="JRM689" s="412"/>
      <c r="JRN689" s="412"/>
      <c r="JRO689" s="412"/>
      <c r="JRP689" s="412"/>
      <c r="JRQ689" s="412"/>
      <c r="JRR689" s="412"/>
      <c r="JRS689" s="412"/>
      <c r="JRT689" s="412"/>
      <c r="JRU689" s="412"/>
      <c r="JRV689" s="412"/>
      <c r="JRW689" s="412"/>
      <c r="JRX689" s="412"/>
      <c r="JRY689" s="412"/>
      <c r="JRZ689" s="412"/>
      <c r="JSA689" s="412"/>
      <c r="JSB689" s="412"/>
      <c r="JSC689" s="412"/>
      <c r="JSD689" s="413"/>
      <c r="JSE689" s="413"/>
      <c r="JSF689" s="413"/>
      <c r="JSG689" s="413"/>
      <c r="JSH689" s="413"/>
      <c r="JSI689" s="413"/>
      <c r="JSJ689" s="413"/>
      <c r="JSK689" s="413"/>
      <c r="JSL689" s="413"/>
      <c r="JSM689" s="413"/>
      <c r="JSN689" s="413"/>
      <c r="JSO689" s="413"/>
      <c r="JSP689" s="413"/>
      <c r="JSQ689" s="413"/>
      <c r="JSR689" s="413"/>
      <c r="JSS689" s="413"/>
      <c r="JST689" s="413"/>
      <c r="JSU689" s="413"/>
      <c r="JSV689" s="413"/>
      <c r="JSW689" s="413"/>
      <c r="JSX689" s="413"/>
      <c r="JSY689" s="413"/>
      <c r="JSZ689" s="413"/>
      <c r="JTA689" s="413"/>
      <c r="JTB689" s="414"/>
      <c r="JTC689" s="414"/>
      <c r="JTD689" s="414"/>
      <c r="JTE689" s="414"/>
      <c r="JTF689" s="414"/>
      <c r="JTG689" s="413"/>
      <c r="JTH689" s="413"/>
      <c r="JTI689" s="414"/>
      <c r="JTJ689" s="414"/>
      <c r="JTK689" s="413"/>
      <c r="JTL689" s="413"/>
      <c r="JTM689" s="414"/>
      <c r="JTN689" s="414"/>
      <c r="JTO689" s="413"/>
      <c r="JTP689" s="413"/>
      <c r="JTQ689" s="413"/>
      <c r="JTR689" s="413"/>
      <c r="JTS689" s="413"/>
      <c r="JTT689" s="413"/>
      <c r="JTU689" s="413"/>
      <c r="JTV689" s="414"/>
      <c r="JTW689" s="414"/>
      <c r="JTX689" s="413"/>
      <c r="JTY689" s="413"/>
      <c r="JTZ689" s="414"/>
      <c r="JUA689" s="414"/>
      <c r="JUB689" s="413"/>
      <c r="JUC689" s="413"/>
      <c r="JUD689" s="413"/>
      <c r="JUE689" s="413"/>
      <c r="JUF689" s="413"/>
      <c r="JUG689" s="407"/>
      <c r="JUH689" s="439"/>
      <c r="JUI689" s="413"/>
      <c r="JUJ689" s="413"/>
      <c r="JUK689" s="413"/>
      <c r="JUL689" s="413"/>
      <c r="JUM689" s="413"/>
      <c r="JUN689" s="413"/>
      <c r="JUO689" s="413"/>
      <c r="JUP689" s="412"/>
      <c r="JUQ689" s="412"/>
      <c r="JUR689" s="412"/>
      <c r="JUS689" s="412"/>
      <c r="JUT689" s="412"/>
      <c r="JUU689" s="412"/>
      <c r="JUV689" s="412"/>
      <c r="JUW689" s="412"/>
      <c r="JUX689" s="412"/>
      <c r="JUY689" s="412"/>
      <c r="JUZ689" s="412"/>
      <c r="JVA689" s="412"/>
      <c r="JVB689" s="412"/>
      <c r="JVC689" s="412"/>
      <c r="JVD689" s="412"/>
      <c r="JVE689" s="412"/>
      <c r="JVF689" s="412"/>
      <c r="JVG689" s="412"/>
      <c r="JVH689" s="412"/>
      <c r="JVI689" s="412"/>
      <c r="JVJ689" s="412"/>
      <c r="JVK689" s="412"/>
      <c r="JVL689" s="412"/>
      <c r="JVM689" s="412"/>
      <c r="JVN689" s="412"/>
      <c r="JVO689" s="412"/>
      <c r="JVP689" s="412"/>
      <c r="JVQ689" s="412"/>
      <c r="JVR689" s="412"/>
      <c r="JVS689" s="412"/>
      <c r="JVT689" s="412"/>
      <c r="JVU689" s="412"/>
      <c r="JVV689" s="412"/>
      <c r="JVW689" s="412"/>
      <c r="JVX689" s="412"/>
      <c r="JVY689" s="412"/>
      <c r="JVZ689" s="412"/>
      <c r="JWA689" s="412"/>
      <c r="JWB689" s="412"/>
      <c r="JWC689" s="412"/>
      <c r="JWD689" s="412"/>
      <c r="JWE689" s="412"/>
      <c r="JWF689" s="412"/>
      <c r="JWG689" s="412"/>
      <c r="JWH689" s="413"/>
      <c r="JWI689" s="413"/>
      <c r="JWJ689" s="413"/>
      <c r="JWK689" s="413"/>
      <c r="JWL689" s="413"/>
      <c r="JWM689" s="413"/>
      <c r="JWN689" s="413"/>
      <c r="JWO689" s="413"/>
      <c r="JWP689" s="413"/>
      <c r="JWQ689" s="413"/>
      <c r="JWR689" s="413"/>
      <c r="JWS689" s="413"/>
      <c r="JWT689" s="413"/>
      <c r="JWU689" s="413"/>
      <c r="JWV689" s="413"/>
      <c r="JWW689" s="413"/>
      <c r="JWX689" s="413"/>
      <c r="JWY689" s="413"/>
      <c r="JWZ689" s="413"/>
      <c r="JXA689" s="413"/>
      <c r="JXB689" s="413"/>
      <c r="JXC689" s="413"/>
      <c r="JXD689" s="413"/>
      <c r="JXE689" s="413"/>
      <c r="JXF689" s="414"/>
      <c r="JXG689" s="414"/>
      <c r="JXH689" s="414"/>
      <c r="JXI689" s="414"/>
      <c r="JXJ689" s="414"/>
      <c r="JXK689" s="413"/>
      <c r="JXL689" s="413"/>
      <c r="JXM689" s="414"/>
      <c r="JXN689" s="414"/>
      <c r="JXO689" s="413"/>
      <c r="JXP689" s="413"/>
      <c r="JXQ689" s="414"/>
      <c r="JXR689" s="414"/>
      <c r="JXS689" s="413"/>
      <c r="JXT689" s="413"/>
      <c r="JXU689" s="413"/>
      <c r="JXV689" s="413"/>
      <c r="JXW689" s="413"/>
      <c r="JXX689" s="413"/>
      <c r="JXY689" s="413"/>
      <c r="JXZ689" s="414"/>
      <c r="JYA689" s="414"/>
      <c r="JYB689" s="413"/>
      <c r="JYC689" s="413"/>
      <c r="JYD689" s="414"/>
      <c r="JYE689" s="414"/>
      <c r="JYF689" s="413"/>
      <c r="JYG689" s="413"/>
      <c r="JYH689" s="413"/>
      <c r="JYI689" s="413"/>
      <c r="JYJ689" s="413"/>
      <c r="JYK689" s="407"/>
      <c r="JYL689" s="439"/>
      <c r="JYM689" s="413"/>
      <c r="JYN689" s="413"/>
      <c r="JYO689" s="413"/>
      <c r="JYP689" s="413"/>
      <c r="JYQ689" s="413"/>
      <c r="JYR689" s="413"/>
      <c r="JYS689" s="413"/>
      <c r="JYT689" s="412"/>
      <c r="JYU689" s="412"/>
      <c r="JYV689" s="412"/>
      <c r="JYW689" s="412"/>
      <c r="JYX689" s="412"/>
      <c r="JYY689" s="412"/>
      <c r="JYZ689" s="412"/>
      <c r="JZA689" s="412"/>
      <c r="JZB689" s="412"/>
      <c r="JZC689" s="412"/>
      <c r="JZD689" s="412"/>
      <c r="JZE689" s="412"/>
      <c r="JZF689" s="412"/>
      <c r="JZG689" s="412"/>
      <c r="JZH689" s="412"/>
      <c r="JZI689" s="412"/>
      <c r="JZJ689" s="412"/>
      <c r="JZK689" s="412"/>
      <c r="JZL689" s="412"/>
      <c r="JZM689" s="412"/>
      <c r="JZN689" s="412"/>
      <c r="JZO689" s="412"/>
      <c r="JZP689" s="412"/>
      <c r="JZQ689" s="412"/>
      <c r="JZR689" s="412"/>
      <c r="JZS689" s="412"/>
      <c r="JZT689" s="412"/>
      <c r="JZU689" s="412"/>
      <c r="JZV689" s="412"/>
      <c r="JZW689" s="412"/>
      <c r="JZX689" s="412"/>
      <c r="JZY689" s="412"/>
      <c r="JZZ689" s="412"/>
      <c r="KAA689" s="412"/>
      <c r="KAB689" s="412"/>
      <c r="KAC689" s="412"/>
      <c r="KAD689" s="412"/>
      <c r="KAE689" s="412"/>
      <c r="KAF689" s="412"/>
      <c r="KAG689" s="412"/>
      <c r="KAH689" s="412"/>
      <c r="KAI689" s="412"/>
      <c r="KAJ689" s="412"/>
      <c r="KAK689" s="412"/>
      <c r="KAL689" s="413"/>
      <c r="KAM689" s="413"/>
      <c r="KAN689" s="413"/>
      <c r="KAO689" s="413"/>
      <c r="KAP689" s="413"/>
      <c r="KAQ689" s="413"/>
      <c r="KAR689" s="413"/>
      <c r="KAS689" s="413"/>
      <c r="KAT689" s="413"/>
      <c r="KAU689" s="413"/>
      <c r="KAV689" s="413"/>
      <c r="KAW689" s="413"/>
      <c r="KAX689" s="413"/>
      <c r="KAY689" s="413"/>
      <c r="KAZ689" s="413"/>
      <c r="KBA689" s="413"/>
      <c r="KBB689" s="413"/>
      <c r="KBC689" s="413"/>
      <c r="KBD689" s="413"/>
      <c r="KBE689" s="413"/>
      <c r="KBF689" s="413"/>
      <c r="KBG689" s="413"/>
      <c r="KBH689" s="413"/>
      <c r="KBI689" s="413"/>
      <c r="KBJ689" s="414"/>
      <c r="KBK689" s="414"/>
      <c r="KBL689" s="414"/>
      <c r="KBM689" s="414"/>
      <c r="KBN689" s="414"/>
      <c r="KBO689" s="413"/>
      <c r="KBP689" s="413"/>
      <c r="KBQ689" s="414"/>
      <c r="KBR689" s="414"/>
      <c r="KBS689" s="413"/>
      <c r="KBT689" s="413"/>
      <c r="KBU689" s="414"/>
      <c r="KBV689" s="414"/>
      <c r="KBW689" s="413"/>
      <c r="KBX689" s="413"/>
      <c r="KBY689" s="413"/>
      <c r="KBZ689" s="413"/>
      <c r="KCA689" s="413"/>
      <c r="KCB689" s="413"/>
      <c r="KCC689" s="413"/>
      <c r="KCD689" s="414"/>
      <c r="KCE689" s="414"/>
      <c r="KCF689" s="413"/>
      <c r="KCG689" s="413"/>
      <c r="KCH689" s="414"/>
      <c r="KCI689" s="414"/>
      <c r="KCJ689" s="413"/>
      <c r="KCK689" s="413"/>
      <c r="KCL689" s="413"/>
      <c r="KCM689" s="413"/>
      <c r="KCN689" s="413"/>
      <c r="KCO689" s="407"/>
      <c r="KCP689" s="439"/>
      <c r="KCQ689" s="413"/>
      <c r="KCR689" s="413"/>
      <c r="KCS689" s="413"/>
      <c r="KCT689" s="413"/>
      <c r="KCU689" s="413"/>
      <c r="KCV689" s="413"/>
      <c r="KCW689" s="413"/>
      <c r="KCX689" s="412"/>
      <c r="KCY689" s="412"/>
      <c r="KCZ689" s="412"/>
      <c r="KDA689" s="412"/>
      <c r="KDB689" s="412"/>
      <c r="KDC689" s="412"/>
      <c r="KDD689" s="412"/>
      <c r="KDE689" s="412"/>
      <c r="KDF689" s="412"/>
      <c r="KDG689" s="412"/>
      <c r="KDH689" s="412"/>
      <c r="KDI689" s="412"/>
      <c r="KDJ689" s="412"/>
      <c r="KDK689" s="412"/>
      <c r="KDL689" s="412"/>
      <c r="KDM689" s="412"/>
      <c r="KDN689" s="412"/>
      <c r="KDO689" s="412"/>
      <c r="KDP689" s="412"/>
      <c r="KDQ689" s="412"/>
      <c r="KDR689" s="412"/>
      <c r="KDS689" s="412"/>
      <c r="KDT689" s="412"/>
      <c r="KDU689" s="412"/>
      <c r="KDV689" s="412"/>
      <c r="KDW689" s="412"/>
      <c r="KDX689" s="412"/>
      <c r="KDY689" s="412"/>
      <c r="KDZ689" s="412"/>
      <c r="KEA689" s="412"/>
      <c r="KEB689" s="412"/>
      <c r="KEC689" s="412"/>
      <c r="KED689" s="412"/>
      <c r="KEE689" s="412"/>
      <c r="KEF689" s="412"/>
      <c r="KEG689" s="412"/>
      <c r="KEH689" s="412"/>
      <c r="KEI689" s="412"/>
      <c r="KEJ689" s="412"/>
      <c r="KEK689" s="412"/>
      <c r="KEL689" s="412"/>
      <c r="KEM689" s="412"/>
      <c r="KEN689" s="412"/>
      <c r="KEO689" s="412"/>
      <c r="KEP689" s="413"/>
      <c r="KEQ689" s="413"/>
      <c r="KER689" s="413"/>
      <c r="KES689" s="413"/>
      <c r="KET689" s="413"/>
      <c r="KEU689" s="413"/>
      <c r="KEV689" s="413"/>
      <c r="KEW689" s="413"/>
      <c r="KEX689" s="413"/>
      <c r="KEY689" s="413"/>
      <c r="KEZ689" s="413"/>
      <c r="KFA689" s="413"/>
      <c r="KFB689" s="413"/>
      <c r="KFC689" s="413"/>
      <c r="KFD689" s="413"/>
      <c r="KFE689" s="413"/>
      <c r="KFF689" s="413"/>
      <c r="KFG689" s="413"/>
      <c r="KFH689" s="413"/>
      <c r="KFI689" s="413"/>
      <c r="KFJ689" s="413"/>
      <c r="KFK689" s="413"/>
      <c r="KFL689" s="413"/>
      <c r="KFM689" s="413"/>
      <c r="KFN689" s="414"/>
      <c r="KFO689" s="414"/>
      <c r="KFP689" s="414"/>
      <c r="KFQ689" s="414"/>
      <c r="KFR689" s="414"/>
      <c r="KFS689" s="413"/>
      <c r="KFT689" s="413"/>
      <c r="KFU689" s="414"/>
      <c r="KFV689" s="414"/>
      <c r="KFW689" s="413"/>
      <c r="KFX689" s="413"/>
      <c r="KFY689" s="414"/>
      <c r="KFZ689" s="414"/>
      <c r="KGA689" s="413"/>
      <c r="KGB689" s="413"/>
      <c r="KGC689" s="413"/>
      <c r="KGD689" s="413"/>
      <c r="KGE689" s="413"/>
      <c r="KGF689" s="413"/>
      <c r="KGG689" s="413"/>
      <c r="KGH689" s="414"/>
      <c r="KGI689" s="414"/>
      <c r="KGJ689" s="413"/>
      <c r="KGK689" s="413"/>
      <c r="KGL689" s="414"/>
      <c r="KGM689" s="414"/>
      <c r="KGN689" s="413"/>
      <c r="KGO689" s="413"/>
      <c r="KGP689" s="413"/>
      <c r="KGQ689" s="413"/>
      <c r="KGR689" s="413"/>
      <c r="KGS689" s="407"/>
      <c r="KGT689" s="439"/>
      <c r="KGU689" s="413"/>
      <c r="KGV689" s="413"/>
      <c r="KGW689" s="413"/>
      <c r="KGX689" s="413"/>
      <c r="KGY689" s="413"/>
      <c r="KGZ689" s="413"/>
      <c r="KHA689" s="413"/>
      <c r="KHB689" s="412"/>
      <c r="KHC689" s="412"/>
      <c r="KHD689" s="412"/>
      <c r="KHE689" s="412"/>
      <c r="KHF689" s="412"/>
      <c r="KHG689" s="412"/>
      <c r="KHH689" s="412"/>
      <c r="KHI689" s="412"/>
      <c r="KHJ689" s="412"/>
      <c r="KHK689" s="412"/>
      <c r="KHL689" s="412"/>
      <c r="KHM689" s="412"/>
      <c r="KHN689" s="412"/>
      <c r="KHO689" s="412"/>
      <c r="KHP689" s="412"/>
      <c r="KHQ689" s="412"/>
      <c r="KHR689" s="412"/>
      <c r="KHS689" s="412"/>
      <c r="KHT689" s="412"/>
      <c r="KHU689" s="412"/>
      <c r="KHV689" s="412"/>
      <c r="KHW689" s="412"/>
      <c r="KHX689" s="412"/>
      <c r="KHY689" s="412"/>
      <c r="KHZ689" s="412"/>
      <c r="KIA689" s="412"/>
      <c r="KIB689" s="412"/>
      <c r="KIC689" s="412"/>
      <c r="KID689" s="412"/>
      <c r="KIE689" s="412"/>
      <c r="KIF689" s="412"/>
      <c r="KIG689" s="412"/>
      <c r="KIH689" s="412"/>
      <c r="KII689" s="412"/>
      <c r="KIJ689" s="412"/>
      <c r="KIK689" s="412"/>
      <c r="KIL689" s="412"/>
      <c r="KIM689" s="412"/>
      <c r="KIN689" s="412"/>
      <c r="KIO689" s="412"/>
      <c r="KIP689" s="412"/>
      <c r="KIQ689" s="412"/>
      <c r="KIR689" s="412"/>
      <c r="KIS689" s="412"/>
      <c r="KIT689" s="413"/>
      <c r="KIU689" s="413"/>
      <c r="KIV689" s="413"/>
      <c r="KIW689" s="413"/>
      <c r="KIX689" s="413"/>
      <c r="KIY689" s="413"/>
      <c r="KIZ689" s="413"/>
      <c r="KJA689" s="413"/>
      <c r="KJB689" s="413"/>
      <c r="KJC689" s="413"/>
      <c r="KJD689" s="413"/>
      <c r="KJE689" s="413"/>
      <c r="KJF689" s="413"/>
      <c r="KJG689" s="413"/>
      <c r="KJH689" s="413"/>
      <c r="KJI689" s="413"/>
      <c r="KJJ689" s="413"/>
      <c r="KJK689" s="413"/>
      <c r="KJL689" s="413"/>
      <c r="KJM689" s="413"/>
      <c r="KJN689" s="413"/>
      <c r="KJO689" s="413"/>
      <c r="KJP689" s="413"/>
      <c r="KJQ689" s="413"/>
      <c r="KJR689" s="414"/>
      <c r="KJS689" s="414"/>
      <c r="KJT689" s="414"/>
      <c r="KJU689" s="414"/>
      <c r="KJV689" s="414"/>
      <c r="KJW689" s="413"/>
      <c r="KJX689" s="413"/>
      <c r="KJY689" s="414"/>
      <c r="KJZ689" s="414"/>
      <c r="KKA689" s="413"/>
      <c r="KKB689" s="413"/>
      <c r="KKC689" s="414"/>
      <c r="KKD689" s="414"/>
      <c r="KKE689" s="413"/>
      <c r="KKF689" s="413"/>
      <c r="KKG689" s="413"/>
      <c r="KKH689" s="413"/>
      <c r="KKI689" s="413"/>
      <c r="KKJ689" s="413"/>
      <c r="KKK689" s="413"/>
      <c r="KKL689" s="414"/>
      <c r="KKM689" s="414"/>
      <c r="KKN689" s="413"/>
      <c r="KKO689" s="413"/>
      <c r="KKP689" s="414"/>
      <c r="KKQ689" s="414"/>
      <c r="KKR689" s="413"/>
      <c r="KKS689" s="413"/>
      <c r="KKT689" s="413"/>
      <c r="KKU689" s="413"/>
      <c r="KKV689" s="413"/>
      <c r="KKW689" s="407"/>
      <c r="KKX689" s="439"/>
      <c r="KKY689" s="413"/>
      <c r="KKZ689" s="413"/>
      <c r="KLA689" s="413"/>
      <c r="KLB689" s="413"/>
      <c r="KLC689" s="413"/>
      <c r="KLD689" s="413"/>
      <c r="KLE689" s="413"/>
      <c r="KLF689" s="412"/>
      <c r="KLG689" s="412"/>
      <c r="KLH689" s="412"/>
      <c r="KLI689" s="412"/>
      <c r="KLJ689" s="412"/>
      <c r="KLK689" s="412"/>
      <c r="KLL689" s="412"/>
      <c r="KLM689" s="412"/>
      <c r="KLN689" s="412"/>
      <c r="KLO689" s="412"/>
      <c r="KLP689" s="412"/>
      <c r="KLQ689" s="412"/>
      <c r="KLR689" s="412"/>
      <c r="KLS689" s="412"/>
      <c r="KLT689" s="412"/>
      <c r="KLU689" s="412"/>
      <c r="KLV689" s="412"/>
      <c r="KLW689" s="412"/>
      <c r="KLX689" s="412"/>
      <c r="KLY689" s="412"/>
      <c r="KLZ689" s="412"/>
      <c r="KMA689" s="412"/>
      <c r="KMB689" s="412"/>
      <c r="KMC689" s="412"/>
      <c r="KMD689" s="412"/>
      <c r="KME689" s="412"/>
      <c r="KMF689" s="412"/>
      <c r="KMG689" s="412"/>
      <c r="KMH689" s="412"/>
      <c r="KMI689" s="412"/>
      <c r="KMJ689" s="412"/>
      <c r="KMK689" s="412"/>
      <c r="KML689" s="412"/>
      <c r="KMM689" s="412"/>
      <c r="KMN689" s="412"/>
      <c r="KMO689" s="412"/>
      <c r="KMP689" s="412"/>
      <c r="KMQ689" s="412"/>
      <c r="KMR689" s="412"/>
      <c r="KMS689" s="412"/>
      <c r="KMT689" s="412"/>
      <c r="KMU689" s="412"/>
      <c r="KMV689" s="412"/>
      <c r="KMW689" s="412"/>
      <c r="KMX689" s="413"/>
      <c r="KMY689" s="413"/>
      <c r="KMZ689" s="413"/>
      <c r="KNA689" s="413"/>
      <c r="KNB689" s="413"/>
      <c r="KNC689" s="413"/>
      <c r="KND689" s="413"/>
      <c r="KNE689" s="413"/>
      <c r="KNF689" s="413"/>
      <c r="KNG689" s="413"/>
      <c r="KNH689" s="413"/>
      <c r="KNI689" s="413"/>
      <c r="KNJ689" s="413"/>
      <c r="KNK689" s="413"/>
      <c r="KNL689" s="413"/>
      <c r="KNM689" s="413"/>
      <c r="KNN689" s="413"/>
      <c r="KNO689" s="413"/>
      <c r="KNP689" s="413"/>
      <c r="KNQ689" s="413"/>
      <c r="KNR689" s="413"/>
      <c r="KNS689" s="413"/>
      <c r="KNT689" s="413"/>
      <c r="KNU689" s="413"/>
      <c r="KNV689" s="414"/>
      <c r="KNW689" s="414"/>
      <c r="KNX689" s="414"/>
      <c r="KNY689" s="414"/>
      <c r="KNZ689" s="414"/>
      <c r="KOA689" s="413"/>
      <c r="KOB689" s="413"/>
      <c r="KOC689" s="414"/>
      <c r="KOD689" s="414"/>
      <c r="KOE689" s="413"/>
      <c r="KOF689" s="413"/>
      <c r="KOG689" s="414"/>
      <c r="KOH689" s="414"/>
      <c r="KOI689" s="413"/>
      <c r="KOJ689" s="413"/>
      <c r="KOK689" s="413"/>
      <c r="KOL689" s="413"/>
      <c r="KOM689" s="413"/>
      <c r="KON689" s="413"/>
      <c r="KOO689" s="413"/>
      <c r="KOP689" s="414"/>
      <c r="KOQ689" s="414"/>
      <c r="KOR689" s="413"/>
      <c r="KOS689" s="413"/>
      <c r="KOT689" s="414"/>
      <c r="KOU689" s="414"/>
      <c r="KOV689" s="413"/>
      <c r="KOW689" s="413"/>
      <c r="KOX689" s="413"/>
      <c r="KOY689" s="413"/>
      <c r="KOZ689" s="413"/>
      <c r="KPA689" s="407"/>
      <c r="KPB689" s="439"/>
      <c r="KPC689" s="413"/>
      <c r="KPD689" s="413"/>
      <c r="KPE689" s="413"/>
      <c r="KPF689" s="413"/>
      <c r="KPG689" s="413"/>
      <c r="KPH689" s="413"/>
      <c r="KPI689" s="413"/>
      <c r="KPJ689" s="412"/>
      <c r="KPK689" s="412"/>
      <c r="KPL689" s="412"/>
      <c r="KPM689" s="412"/>
      <c r="KPN689" s="412"/>
      <c r="KPO689" s="412"/>
      <c r="KPP689" s="412"/>
      <c r="KPQ689" s="412"/>
      <c r="KPR689" s="412"/>
      <c r="KPS689" s="412"/>
      <c r="KPT689" s="412"/>
      <c r="KPU689" s="412"/>
      <c r="KPV689" s="412"/>
      <c r="KPW689" s="412"/>
      <c r="KPX689" s="412"/>
      <c r="KPY689" s="412"/>
      <c r="KPZ689" s="412"/>
      <c r="KQA689" s="412"/>
      <c r="KQB689" s="412"/>
      <c r="KQC689" s="412"/>
      <c r="KQD689" s="412"/>
      <c r="KQE689" s="412"/>
      <c r="KQF689" s="412"/>
      <c r="KQG689" s="412"/>
      <c r="KQH689" s="412"/>
      <c r="KQI689" s="412"/>
      <c r="KQJ689" s="412"/>
      <c r="KQK689" s="412"/>
      <c r="KQL689" s="412"/>
      <c r="KQM689" s="412"/>
      <c r="KQN689" s="412"/>
      <c r="KQO689" s="412"/>
      <c r="KQP689" s="412"/>
      <c r="KQQ689" s="412"/>
      <c r="KQR689" s="412"/>
      <c r="KQS689" s="412"/>
      <c r="KQT689" s="412"/>
      <c r="KQU689" s="412"/>
      <c r="KQV689" s="412"/>
      <c r="KQW689" s="412"/>
      <c r="KQX689" s="412"/>
      <c r="KQY689" s="412"/>
      <c r="KQZ689" s="412"/>
      <c r="KRA689" s="412"/>
      <c r="KRB689" s="413"/>
      <c r="KRC689" s="413"/>
      <c r="KRD689" s="413"/>
      <c r="KRE689" s="413"/>
      <c r="KRF689" s="413"/>
      <c r="KRG689" s="413"/>
      <c r="KRH689" s="413"/>
      <c r="KRI689" s="413"/>
      <c r="KRJ689" s="413"/>
      <c r="KRK689" s="413"/>
      <c r="KRL689" s="413"/>
      <c r="KRM689" s="413"/>
      <c r="KRN689" s="413"/>
      <c r="KRO689" s="413"/>
      <c r="KRP689" s="413"/>
      <c r="KRQ689" s="413"/>
      <c r="KRR689" s="413"/>
      <c r="KRS689" s="413"/>
      <c r="KRT689" s="413"/>
      <c r="KRU689" s="413"/>
      <c r="KRV689" s="413"/>
      <c r="KRW689" s="413"/>
      <c r="KRX689" s="413"/>
      <c r="KRY689" s="413"/>
      <c r="KRZ689" s="414"/>
      <c r="KSA689" s="414"/>
      <c r="KSB689" s="414"/>
      <c r="KSC689" s="414"/>
      <c r="KSD689" s="414"/>
      <c r="KSE689" s="413"/>
      <c r="KSF689" s="413"/>
      <c r="KSG689" s="414"/>
      <c r="KSH689" s="414"/>
      <c r="KSI689" s="413"/>
      <c r="KSJ689" s="413"/>
      <c r="KSK689" s="414"/>
      <c r="KSL689" s="414"/>
      <c r="KSM689" s="413"/>
      <c r="KSN689" s="413"/>
      <c r="KSO689" s="413"/>
      <c r="KSP689" s="413"/>
      <c r="KSQ689" s="413"/>
      <c r="KSR689" s="413"/>
      <c r="KSS689" s="413"/>
      <c r="KST689" s="414"/>
      <c r="KSU689" s="414"/>
      <c r="KSV689" s="413"/>
      <c r="KSW689" s="413"/>
      <c r="KSX689" s="414"/>
      <c r="KSY689" s="414"/>
      <c r="KSZ689" s="413"/>
      <c r="KTA689" s="413"/>
      <c r="KTB689" s="413"/>
      <c r="KTC689" s="413"/>
      <c r="KTD689" s="413"/>
      <c r="KTE689" s="407"/>
      <c r="KTF689" s="439"/>
      <c r="KTG689" s="413"/>
      <c r="KTH689" s="413"/>
      <c r="KTI689" s="413"/>
      <c r="KTJ689" s="413"/>
      <c r="KTK689" s="413"/>
      <c r="KTL689" s="413"/>
      <c r="KTM689" s="413"/>
      <c r="KTN689" s="412"/>
      <c r="KTO689" s="412"/>
      <c r="KTP689" s="412"/>
      <c r="KTQ689" s="412"/>
      <c r="KTR689" s="412"/>
      <c r="KTS689" s="412"/>
      <c r="KTT689" s="412"/>
      <c r="KTU689" s="412"/>
      <c r="KTV689" s="412"/>
      <c r="KTW689" s="412"/>
      <c r="KTX689" s="412"/>
      <c r="KTY689" s="412"/>
      <c r="KTZ689" s="412"/>
      <c r="KUA689" s="412"/>
      <c r="KUB689" s="412"/>
      <c r="KUC689" s="412"/>
      <c r="KUD689" s="412"/>
      <c r="KUE689" s="412"/>
      <c r="KUF689" s="412"/>
      <c r="KUG689" s="412"/>
      <c r="KUH689" s="412"/>
      <c r="KUI689" s="412"/>
      <c r="KUJ689" s="412"/>
      <c r="KUK689" s="412"/>
      <c r="KUL689" s="412"/>
      <c r="KUM689" s="412"/>
      <c r="KUN689" s="412"/>
      <c r="KUO689" s="412"/>
      <c r="KUP689" s="412"/>
      <c r="KUQ689" s="412"/>
      <c r="KUR689" s="412"/>
      <c r="KUS689" s="412"/>
      <c r="KUT689" s="412"/>
      <c r="KUU689" s="412"/>
      <c r="KUV689" s="412"/>
      <c r="KUW689" s="412"/>
      <c r="KUX689" s="412"/>
      <c r="KUY689" s="412"/>
      <c r="KUZ689" s="412"/>
      <c r="KVA689" s="412"/>
      <c r="KVB689" s="412"/>
      <c r="KVC689" s="412"/>
      <c r="KVD689" s="412"/>
      <c r="KVE689" s="412"/>
      <c r="KVF689" s="413"/>
      <c r="KVG689" s="413"/>
      <c r="KVH689" s="413"/>
      <c r="KVI689" s="413"/>
      <c r="KVJ689" s="413"/>
      <c r="KVK689" s="413"/>
      <c r="KVL689" s="413"/>
      <c r="KVM689" s="413"/>
      <c r="KVN689" s="413"/>
      <c r="KVO689" s="413"/>
      <c r="KVP689" s="413"/>
      <c r="KVQ689" s="413"/>
      <c r="KVR689" s="413"/>
      <c r="KVS689" s="413"/>
      <c r="KVT689" s="413"/>
      <c r="KVU689" s="413"/>
      <c r="KVV689" s="413"/>
      <c r="KVW689" s="413"/>
      <c r="KVX689" s="413"/>
      <c r="KVY689" s="413"/>
      <c r="KVZ689" s="413"/>
      <c r="KWA689" s="413"/>
      <c r="KWB689" s="413"/>
      <c r="KWC689" s="413"/>
      <c r="KWD689" s="414"/>
      <c r="KWE689" s="414"/>
      <c r="KWF689" s="414"/>
      <c r="KWG689" s="414"/>
      <c r="KWH689" s="414"/>
      <c r="KWI689" s="413"/>
      <c r="KWJ689" s="413"/>
      <c r="KWK689" s="414"/>
      <c r="KWL689" s="414"/>
      <c r="KWM689" s="413"/>
      <c r="KWN689" s="413"/>
      <c r="KWO689" s="414"/>
      <c r="KWP689" s="414"/>
      <c r="KWQ689" s="413"/>
      <c r="KWR689" s="413"/>
      <c r="KWS689" s="413"/>
      <c r="KWT689" s="413"/>
      <c r="KWU689" s="413"/>
      <c r="KWV689" s="413"/>
      <c r="KWW689" s="413"/>
      <c r="KWX689" s="414"/>
      <c r="KWY689" s="414"/>
      <c r="KWZ689" s="413"/>
      <c r="KXA689" s="413"/>
      <c r="KXB689" s="414"/>
      <c r="KXC689" s="414"/>
      <c r="KXD689" s="413"/>
      <c r="KXE689" s="413"/>
      <c r="KXF689" s="413"/>
      <c r="KXG689" s="413"/>
      <c r="KXH689" s="413"/>
      <c r="KXI689" s="407"/>
      <c r="KXJ689" s="439"/>
      <c r="KXK689" s="413"/>
      <c r="KXL689" s="413"/>
      <c r="KXM689" s="413"/>
      <c r="KXN689" s="413"/>
      <c r="KXO689" s="413"/>
      <c r="KXP689" s="413"/>
      <c r="KXQ689" s="413"/>
      <c r="KXR689" s="412"/>
      <c r="KXS689" s="412"/>
      <c r="KXT689" s="412"/>
      <c r="KXU689" s="412"/>
      <c r="KXV689" s="412"/>
      <c r="KXW689" s="412"/>
      <c r="KXX689" s="412"/>
      <c r="KXY689" s="412"/>
      <c r="KXZ689" s="412"/>
      <c r="KYA689" s="412"/>
      <c r="KYB689" s="412"/>
      <c r="KYC689" s="412"/>
      <c r="KYD689" s="412"/>
      <c r="KYE689" s="412"/>
      <c r="KYF689" s="412"/>
      <c r="KYG689" s="412"/>
      <c r="KYH689" s="412"/>
      <c r="KYI689" s="412"/>
      <c r="KYJ689" s="412"/>
      <c r="KYK689" s="412"/>
      <c r="KYL689" s="412"/>
      <c r="KYM689" s="412"/>
      <c r="KYN689" s="412"/>
      <c r="KYO689" s="412"/>
      <c r="KYP689" s="412"/>
      <c r="KYQ689" s="412"/>
      <c r="KYR689" s="412"/>
      <c r="KYS689" s="412"/>
      <c r="KYT689" s="412"/>
      <c r="KYU689" s="412"/>
      <c r="KYV689" s="412"/>
      <c r="KYW689" s="412"/>
      <c r="KYX689" s="412"/>
      <c r="KYY689" s="412"/>
      <c r="KYZ689" s="412"/>
      <c r="KZA689" s="412"/>
      <c r="KZB689" s="412"/>
      <c r="KZC689" s="412"/>
      <c r="KZD689" s="412"/>
      <c r="KZE689" s="412"/>
      <c r="KZF689" s="412"/>
      <c r="KZG689" s="412"/>
      <c r="KZH689" s="412"/>
      <c r="KZI689" s="412"/>
      <c r="KZJ689" s="413"/>
      <c r="KZK689" s="413"/>
      <c r="KZL689" s="413"/>
      <c r="KZM689" s="413"/>
      <c r="KZN689" s="413"/>
      <c r="KZO689" s="413"/>
      <c r="KZP689" s="413"/>
      <c r="KZQ689" s="413"/>
      <c r="KZR689" s="413"/>
      <c r="KZS689" s="413"/>
      <c r="KZT689" s="413"/>
      <c r="KZU689" s="413"/>
      <c r="KZV689" s="413"/>
      <c r="KZW689" s="413"/>
      <c r="KZX689" s="413"/>
      <c r="KZY689" s="413"/>
      <c r="KZZ689" s="413"/>
      <c r="LAA689" s="413"/>
      <c r="LAB689" s="413"/>
      <c r="LAC689" s="413"/>
      <c r="LAD689" s="413"/>
      <c r="LAE689" s="413"/>
      <c r="LAF689" s="413"/>
      <c r="LAG689" s="413"/>
      <c r="LAH689" s="414"/>
      <c r="LAI689" s="414"/>
      <c r="LAJ689" s="414"/>
      <c r="LAK689" s="414"/>
      <c r="LAL689" s="414"/>
      <c r="LAM689" s="413"/>
      <c r="LAN689" s="413"/>
      <c r="LAO689" s="414"/>
      <c r="LAP689" s="414"/>
      <c r="LAQ689" s="413"/>
      <c r="LAR689" s="413"/>
      <c r="LAS689" s="414"/>
      <c r="LAT689" s="414"/>
      <c r="LAU689" s="413"/>
      <c r="LAV689" s="413"/>
      <c r="LAW689" s="413"/>
      <c r="LAX689" s="413"/>
      <c r="LAY689" s="413"/>
      <c r="LAZ689" s="413"/>
      <c r="LBA689" s="413"/>
      <c r="LBB689" s="414"/>
      <c r="LBC689" s="414"/>
      <c r="LBD689" s="413"/>
      <c r="LBE689" s="413"/>
      <c r="LBF689" s="414"/>
      <c r="LBG689" s="414"/>
      <c r="LBH689" s="413"/>
      <c r="LBI689" s="413"/>
      <c r="LBJ689" s="413"/>
      <c r="LBK689" s="413"/>
      <c r="LBL689" s="413"/>
      <c r="LBM689" s="407"/>
      <c r="LBN689" s="439"/>
      <c r="LBO689" s="413"/>
      <c r="LBP689" s="413"/>
      <c r="LBQ689" s="413"/>
      <c r="LBR689" s="413"/>
      <c r="LBS689" s="413"/>
      <c r="LBT689" s="413"/>
      <c r="LBU689" s="413"/>
      <c r="LBV689" s="412"/>
      <c r="LBW689" s="412"/>
      <c r="LBX689" s="412"/>
      <c r="LBY689" s="412"/>
      <c r="LBZ689" s="412"/>
      <c r="LCA689" s="412"/>
      <c r="LCB689" s="412"/>
      <c r="LCC689" s="412"/>
      <c r="LCD689" s="412"/>
      <c r="LCE689" s="412"/>
      <c r="LCF689" s="412"/>
      <c r="LCG689" s="412"/>
      <c r="LCH689" s="412"/>
      <c r="LCI689" s="412"/>
      <c r="LCJ689" s="412"/>
      <c r="LCK689" s="412"/>
      <c r="LCL689" s="412"/>
      <c r="LCM689" s="412"/>
      <c r="LCN689" s="412"/>
      <c r="LCO689" s="412"/>
      <c r="LCP689" s="412"/>
      <c r="LCQ689" s="412"/>
      <c r="LCR689" s="412"/>
      <c r="LCS689" s="412"/>
      <c r="LCT689" s="412"/>
      <c r="LCU689" s="412"/>
      <c r="LCV689" s="412"/>
      <c r="LCW689" s="412"/>
      <c r="LCX689" s="412"/>
      <c r="LCY689" s="412"/>
      <c r="LCZ689" s="412"/>
      <c r="LDA689" s="412"/>
      <c r="LDB689" s="412"/>
      <c r="LDC689" s="412"/>
      <c r="LDD689" s="412"/>
      <c r="LDE689" s="412"/>
      <c r="LDF689" s="412"/>
      <c r="LDG689" s="412"/>
      <c r="LDH689" s="412"/>
      <c r="LDI689" s="412"/>
      <c r="LDJ689" s="412"/>
      <c r="LDK689" s="412"/>
      <c r="LDL689" s="412"/>
      <c r="LDM689" s="412"/>
      <c r="LDN689" s="413"/>
      <c r="LDO689" s="413"/>
      <c r="LDP689" s="413"/>
      <c r="LDQ689" s="413"/>
      <c r="LDR689" s="413"/>
      <c r="LDS689" s="413"/>
      <c r="LDT689" s="413"/>
      <c r="LDU689" s="413"/>
      <c r="LDV689" s="413"/>
      <c r="LDW689" s="413"/>
      <c r="LDX689" s="413"/>
      <c r="LDY689" s="413"/>
      <c r="LDZ689" s="413"/>
      <c r="LEA689" s="413"/>
      <c r="LEB689" s="413"/>
      <c r="LEC689" s="413"/>
      <c r="LED689" s="413"/>
      <c r="LEE689" s="413"/>
      <c r="LEF689" s="413"/>
      <c r="LEG689" s="413"/>
      <c r="LEH689" s="413"/>
      <c r="LEI689" s="413"/>
      <c r="LEJ689" s="413"/>
      <c r="LEK689" s="413"/>
      <c r="LEL689" s="414"/>
      <c r="LEM689" s="414"/>
      <c r="LEN689" s="414"/>
      <c r="LEO689" s="414"/>
      <c r="LEP689" s="414"/>
      <c r="LEQ689" s="413"/>
      <c r="LER689" s="413"/>
      <c r="LES689" s="414"/>
      <c r="LET689" s="414"/>
      <c r="LEU689" s="413"/>
      <c r="LEV689" s="413"/>
      <c r="LEW689" s="414"/>
      <c r="LEX689" s="414"/>
      <c r="LEY689" s="413"/>
      <c r="LEZ689" s="413"/>
      <c r="LFA689" s="413"/>
      <c r="LFB689" s="413"/>
      <c r="LFC689" s="413"/>
      <c r="LFD689" s="413"/>
      <c r="LFE689" s="413"/>
      <c r="LFF689" s="414"/>
      <c r="LFG689" s="414"/>
      <c r="LFH689" s="413"/>
      <c r="LFI689" s="413"/>
      <c r="LFJ689" s="414"/>
      <c r="LFK689" s="414"/>
      <c r="LFL689" s="413"/>
      <c r="LFM689" s="413"/>
      <c r="LFN689" s="413"/>
      <c r="LFO689" s="413"/>
      <c r="LFP689" s="413"/>
      <c r="LFQ689" s="407"/>
      <c r="LFR689" s="439"/>
      <c r="LFS689" s="413"/>
      <c r="LFT689" s="413"/>
      <c r="LFU689" s="413"/>
      <c r="LFV689" s="413"/>
      <c r="LFW689" s="413"/>
      <c r="LFX689" s="413"/>
      <c r="LFY689" s="413"/>
      <c r="LFZ689" s="412"/>
      <c r="LGA689" s="412"/>
      <c r="LGB689" s="412"/>
      <c r="LGC689" s="412"/>
      <c r="LGD689" s="412"/>
      <c r="LGE689" s="412"/>
      <c r="LGF689" s="412"/>
      <c r="LGG689" s="412"/>
      <c r="LGH689" s="412"/>
      <c r="LGI689" s="412"/>
      <c r="LGJ689" s="412"/>
      <c r="LGK689" s="412"/>
      <c r="LGL689" s="412"/>
      <c r="LGM689" s="412"/>
      <c r="LGN689" s="412"/>
      <c r="LGO689" s="412"/>
      <c r="LGP689" s="412"/>
      <c r="LGQ689" s="412"/>
      <c r="LGR689" s="412"/>
      <c r="LGS689" s="412"/>
      <c r="LGT689" s="412"/>
      <c r="LGU689" s="412"/>
      <c r="LGV689" s="412"/>
      <c r="LGW689" s="412"/>
      <c r="LGX689" s="412"/>
      <c r="LGY689" s="412"/>
      <c r="LGZ689" s="412"/>
      <c r="LHA689" s="412"/>
      <c r="LHB689" s="412"/>
      <c r="LHC689" s="412"/>
      <c r="LHD689" s="412"/>
      <c r="LHE689" s="412"/>
      <c r="LHF689" s="412"/>
      <c r="LHG689" s="412"/>
      <c r="LHH689" s="412"/>
      <c r="LHI689" s="412"/>
      <c r="LHJ689" s="412"/>
      <c r="LHK689" s="412"/>
      <c r="LHL689" s="412"/>
      <c r="LHM689" s="412"/>
      <c r="LHN689" s="412"/>
      <c r="LHO689" s="412"/>
      <c r="LHP689" s="412"/>
      <c r="LHQ689" s="412"/>
      <c r="LHR689" s="413"/>
      <c r="LHS689" s="413"/>
      <c r="LHT689" s="413"/>
      <c r="LHU689" s="413"/>
      <c r="LHV689" s="413"/>
      <c r="LHW689" s="413"/>
      <c r="LHX689" s="413"/>
      <c r="LHY689" s="413"/>
      <c r="LHZ689" s="413"/>
      <c r="LIA689" s="413"/>
      <c r="LIB689" s="413"/>
      <c r="LIC689" s="413"/>
      <c r="LID689" s="413"/>
      <c r="LIE689" s="413"/>
      <c r="LIF689" s="413"/>
      <c r="LIG689" s="413"/>
      <c r="LIH689" s="413"/>
      <c r="LII689" s="413"/>
      <c r="LIJ689" s="413"/>
      <c r="LIK689" s="413"/>
      <c r="LIL689" s="413"/>
      <c r="LIM689" s="413"/>
      <c r="LIN689" s="413"/>
      <c r="LIO689" s="413"/>
      <c r="LIP689" s="414"/>
      <c r="LIQ689" s="414"/>
      <c r="LIR689" s="414"/>
      <c r="LIS689" s="414"/>
      <c r="LIT689" s="414"/>
      <c r="LIU689" s="413"/>
      <c r="LIV689" s="413"/>
      <c r="LIW689" s="414"/>
      <c r="LIX689" s="414"/>
      <c r="LIY689" s="413"/>
      <c r="LIZ689" s="413"/>
      <c r="LJA689" s="414"/>
      <c r="LJB689" s="414"/>
      <c r="LJC689" s="413"/>
      <c r="LJD689" s="413"/>
      <c r="LJE689" s="413"/>
      <c r="LJF689" s="413"/>
      <c r="LJG689" s="413"/>
      <c r="LJH689" s="413"/>
      <c r="LJI689" s="413"/>
      <c r="LJJ689" s="414"/>
      <c r="LJK689" s="414"/>
      <c r="LJL689" s="413"/>
      <c r="LJM689" s="413"/>
      <c r="LJN689" s="414"/>
      <c r="LJO689" s="414"/>
      <c r="LJP689" s="413"/>
      <c r="LJQ689" s="413"/>
      <c r="LJR689" s="413"/>
      <c r="LJS689" s="413"/>
      <c r="LJT689" s="413"/>
      <c r="LJU689" s="407"/>
      <c r="LJV689" s="439"/>
      <c r="LJW689" s="413"/>
      <c r="LJX689" s="413"/>
      <c r="LJY689" s="413"/>
      <c r="LJZ689" s="413"/>
      <c r="LKA689" s="413"/>
      <c r="LKB689" s="413"/>
      <c r="LKC689" s="413"/>
      <c r="LKD689" s="412"/>
      <c r="LKE689" s="412"/>
      <c r="LKF689" s="412"/>
      <c r="LKG689" s="412"/>
      <c r="LKH689" s="412"/>
      <c r="LKI689" s="412"/>
      <c r="LKJ689" s="412"/>
      <c r="LKK689" s="412"/>
      <c r="LKL689" s="412"/>
      <c r="LKM689" s="412"/>
      <c r="LKN689" s="412"/>
      <c r="LKO689" s="412"/>
      <c r="LKP689" s="412"/>
      <c r="LKQ689" s="412"/>
      <c r="LKR689" s="412"/>
      <c r="LKS689" s="412"/>
      <c r="LKT689" s="412"/>
      <c r="LKU689" s="412"/>
      <c r="LKV689" s="412"/>
      <c r="LKW689" s="412"/>
      <c r="LKX689" s="412"/>
      <c r="LKY689" s="412"/>
      <c r="LKZ689" s="412"/>
      <c r="LLA689" s="412"/>
      <c r="LLB689" s="412"/>
      <c r="LLC689" s="412"/>
      <c r="LLD689" s="412"/>
      <c r="LLE689" s="412"/>
      <c r="LLF689" s="412"/>
      <c r="LLG689" s="412"/>
      <c r="LLH689" s="412"/>
      <c r="LLI689" s="412"/>
      <c r="LLJ689" s="412"/>
      <c r="LLK689" s="412"/>
      <c r="LLL689" s="412"/>
      <c r="LLM689" s="412"/>
      <c r="LLN689" s="412"/>
      <c r="LLO689" s="412"/>
      <c r="LLP689" s="412"/>
      <c r="LLQ689" s="412"/>
      <c r="LLR689" s="412"/>
      <c r="LLS689" s="412"/>
      <c r="LLT689" s="412"/>
      <c r="LLU689" s="412"/>
      <c r="LLV689" s="413"/>
      <c r="LLW689" s="413"/>
      <c r="LLX689" s="413"/>
      <c r="LLY689" s="413"/>
      <c r="LLZ689" s="413"/>
      <c r="LMA689" s="413"/>
      <c r="LMB689" s="413"/>
      <c r="LMC689" s="413"/>
      <c r="LMD689" s="413"/>
      <c r="LME689" s="413"/>
      <c r="LMF689" s="413"/>
      <c r="LMG689" s="413"/>
      <c r="LMH689" s="413"/>
      <c r="LMI689" s="413"/>
      <c r="LMJ689" s="413"/>
      <c r="LMK689" s="413"/>
      <c r="LML689" s="413"/>
      <c r="LMM689" s="413"/>
      <c r="LMN689" s="413"/>
      <c r="LMO689" s="413"/>
      <c r="LMP689" s="413"/>
      <c r="LMQ689" s="413"/>
      <c r="LMR689" s="413"/>
      <c r="LMS689" s="413"/>
      <c r="LMT689" s="414"/>
      <c r="LMU689" s="414"/>
      <c r="LMV689" s="414"/>
      <c r="LMW689" s="414"/>
      <c r="LMX689" s="414"/>
      <c r="LMY689" s="413"/>
      <c r="LMZ689" s="413"/>
      <c r="LNA689" s="414"/>
      <c r="LNB689" s="414"/>
      <c r="LNC689" s="413"/>
      <c r="LND689" s="413"/>
      <c r="LNE689" s="414"/>
      <c r="LNF689" s="414"/>
      <c r="LNG689" s="413"/>
      <c r="LNH689" s="413"/>
      <c r="LNI689" s="413"/>
      <c r="LNJ689" s="413"/>
      <c r="LNK689" s="413"/>
      <c r="LNL689" s="413"/>
      <c r="LNM689" s="413"/>
      <c r="LNN689" s="414"/>
      <c r="LNO689" s="414"/>
      <c r="LNP689" s="413"/>
      <c r="LNQ689" s="413"/>
      <c r="LNR689" s="414"/>
      <c r="LNS689" s="414"/>
      <c r="LNT689" s="413"/>
      <c r="LNU689" s="413"/>
      <c r="LNV689" s="413"/>
      <c r="LNW689" s="413"/>
      <c r="LNX689" s="413"/>
      <c r="LNY689" s="407"/>
      <c r="LNZ689" s="439"/>
      <c r="LOA689" s="413"/>
      <c r="LOB689" s="413"/>
      <c r="LOC689" s="413"/>
      <c r="LOD689" s="413"/>
      <c r="LOE689" s="413"/>
      <c r="LOF689" s="413"/>
      <c r="LOG689" s="413"/>
      <c r="LOH689" s="412"/>
      <c r="LOI689" s="412"/>
      <c r="LOJ689" s="412"/>
      <c r="LOK689" s="412"/>
      <c r="LOL689" s="412"/>
      <c r="LOM689" s="412"/>
      <c r="LON689" s="412"/>
      <c r="LOO689" s="412"/>
      <c r="LOP689" s="412"/>
      <c r="LOQ689" s="412"/>
      <c r="LOR689" s="412"/>
      <c r="LOS689" s="412"/>
      <c r="LOT689" s="412"/>
      <c r="LOU689" s="412"/>
      <c r="LOV689" s="412"/>
      <c r="LOW689" s="412"/>
      <c r="LOX689" s="412"/>
      <c r="LOY689" s="412"/>
      <c r="LOZ689" s="412"/>
      <c r="LPA689" s="412"/>
      <c r="LPB689" s="412"/>
      <c r="LPC689" s="412"/>
      <c r="LPD689" s="412"/>
      <c r="LPE689" s="412"/>
      <c r="LPF689" s="412"/>
      <c r="LPG689" s="412"/>
      <c r="LPH689" s="412"/>
      <c r="LPI689" s="412"/>
      <c r="LPJ689" s="412"/>
      <c r="LPK689" s="412"/>
      <c r="LPL689" s="412"/>
      <c r="LPM689" s="412"/>
      <c r="LPN689" s="412"/>
      <c r="LPO689" s="412"/>
      <c r="LPP689" s="412"/>
      <c r="LPQ689" s="412"/>
      <c r="LPR689" s="412"/>
      <c r="LPS689" s="412"/>
      <c r="LPT689" s="412"/>
      <c r="LPU689" s="412"/>
      <c r="LPV689" s="412"/>
      <c r="LPW689" s="412"/>
      <c r="LPX689" s="412"/>
      <c r="LPY689" s="412"/>
      <c r="LPZ689" s="413"/>
      <c r="LQA689" s="413"/>
      <c r="LQB689" s="413"/>
      <c r="LQC689" s="413"/>
      <c r="LQD689" s="413"/>
      <c r="LQE689" s="413"/>
      <c r="LQF689" s="413"/>
      <c r="LQG689" s="413"/>
      <c r="LQH689" s="413"/>
      <c r="LQI689" s="413"/>
      <c r="LQJ689" s="413"/>
      <c r="LQK689" s="413"/>
      <c r="LQL689" s="413"/>
      <c r="LQM689" s="413"/>
      <c r="LQN689" s="413"/>
      <c r="LQO689" s="413"/>
      <c r="LQP689" s="413"/>
      <c r="LQQ689" s="413"/>
      <c r="LQR689" s="413"/>
      <c r="LQS689" s="413"/>
      <c r="LQT689" s="413"/>
      <c r="LQU689" s="413"/>
      <c r="LQV689" s="413"/>
      <c r="LQW689" s="413"/>
      <c r="LQX689" s="414"/>
      <c r="LQY689" s="414"/>
      <c r="LQZ689" s="414"/>
      <c r="LRA689" s="414"/>
      <c r="LRB689" s="414"/>
      <c r="LRC689" s="413"/>
      <c r="LRD689" s="413"/>
      <c r="LRE689" s="414"/>
      <c r="LRF689" s="414"/>
      <c r="LRG689" s="413"/>
      <c r="LRH689" s="413"/>
      <c r="LRI689" s="414"/>
      <c r="LRJ689" s="414"/>
      <c r="LRK689" s="413"/>
      <c r="LRL689" s="413"/>
      <c r="LRM689" s="413"/>
      <c r="LRN689" s="413"/>
      <c r="LRO689" s="413"/>
      <c r="LRP689" s="413"/>
      <c r="LRQ689" s="413"/>
      <c r="LRR689" s="414"/>
      <c r="LRS689" s="414"/>
      <c r="LRT689" s="413"/>
      <c r="LRU689" s="413"/>
      <c r="LRV689" s="414"/>
      <c r="LRW689" s="414"/>
      <c r="LRX689" s="413"/>
      <c r="LRY689" s="413"/>
      <c r="LRZ689" s="413"/>
      <c r="LSA689" s="413"/>
      <c r="LSB689" s="413"/>
      <c r="LSC689" s="407"/>
      <c r="LSD689" s="439"/>
      <c r="LSE689" s="413"/>
      <c r="LSF689" s="413"/>
      <c r="LSG689" s="413"/>
      <c r="LSH689" s="413"/>
      <c r="LSI689" s="413"/>
      <c r="LSJ689" s="413"/>
      <c r="LSK689" s="413"/>
      <c r="LSL689" s="412"/>
      <c r="LSM689" s="412"/>
      <c r="LSN689" s="412"/>
      <c r="LSO689" s="412"/>
      <c r="LSP689" s="412"/>
      <c r="LSQ689" s="412"/>
      <c r="LSR689" s="412"/>
      <c r="LSS689" s="412"/>
      <c r="LST689" s="412"/>
      <c r="LSU689" s="412"/>
      <c r="LSV689" s="412"/>
      <c r="LSW689" s="412"/>
      <c r="LSX689" s="412"/>
      <c r="LSY689" s="412"/>
      <c r="LSZ689" s="412"/>
      <c r="LTA689" s="412"/>
      <c r="LTB689" s="412"/>
      <c r="LTC689" s="412"/>
      <c r="LTD689" s="412"/>
      <c r="LTE689" s="412"/>
      <c r="LTF689" s="412"/>
      <c r="LTG689" s="412"/>
      <c r="LTH689" s="412"/>
      <c r="LTI689" s="412"/>
      <c r="LTJ689" s="412"/>
      <c r="LTK689" s="412"/>
      <c r="LTL689" s="412"/>
      <c r="LTM689" s="412"/>
      <c r="LTN689" s="412"/>
      <c r="LTO689" s="412"/>
      <c r="LTP689" s="412"/>
      <c r="LTQ689" s="412"/>
      <c r="LTR689" s="412"/>
      <c r="LTS689" s="412"/>
      <c r="LTT689" s="412"/>
      <c r="LTU689" s="412"/>
      <c r="LTV689" s="412"/>
      <c r="LTW689" s="412"/>
      <c r="LTX689" s="412"/>
      <c r="LTY689" s="412"/>
      <c r="LTZ689" s="412"/>
      <c r="LUA689" s="412"/>
      <c r="LUB689" s="412"/>
      <c r="LUC689" s="412"/>
      <c r="LUD689" s="413"/>
      <c r="LUE689" s="413"/>
      <c r="LUF689" s="413"/>
      <c r="LUG689" s="413"/>
      <c r="LUH689" s="413"/>
      <c r="LUI689" s="413"/>
      <c r="LUJ689" s="413"/>
      <c r="LUK689" s="413"/>
      <c r="LUL689" s="413"/>
      <c r="LUM689" s="413"/>
      <c r="LUN689" s="413"/>
      <c r="LUO689" s="413"/>
      <c r="LUP689" s="413"/>
      <c r="LUQ689" s="413"/>
      <c r="LUR689" s="413"/>
      <c r="LUS689" s="413"/>
      <c r="LUT689" s="413"/>
      <c r="LUU689" s="413"/>
      <c r="LUV689" s="413"/>
      <c r="LUW689" s="413"/>
      <c r="LUX689" s="413"/>
      <c r="LUY689" s="413"/>
      <c r="LUZ689" s="413"/>
      <c r="LVA689" s="413"/>
      <c r="LVB689" s="414"/>
      <c r="LVC689" s="414"/>
      <c r="LVD689" s="414"/>
      <c r="LVE689" s="414"/>
      <c r="LVF689" s="414"/>
      <c r="LVG689" s="413"/>
      <c r="LVH689" s="413"/>
      <c r="LVI689" s="414"/>
      <c r="LVJ689" s="414"/>
      <c r="LVK689" s="413"/>
      <c r="LVL689" s="413"/>
      <c r="LVM689" s="414"/>
      <c r="LVN689" s="414"/>
      <c r="LVO689" s="413"/>
      <c r="LVP689" s="413"/>
      <c r="LVQ689" s="413"/>
      <c r="LVR689" s="413"/>
      <c r="LVS689" s="413"/>
      <c r="LVT689" s="413"/>
      <c r="LVU689" s="413"/>
      <c r="LVV689" s="414"/>
      <c r="LVW689" s="414"/>
      <c r="LVX689" s="413"/>
      <c r="LVY689" s="413"/>
      <c r="LVZ689" s="414"/>
      <c r="LWA689" s="414"/>
      <c r="LWB689" s="413"/>
      <c r="LWC689" s="413"/>
      <c r="LWD689" s="413"/>
      <c r="LWE689" s="413"/>
      <c r="LWF689" s="413"/>
      <c r="LWG689" s="407"/>
      <c r="LWH689" s="439"/>
      <c r="LWI689" s="413"/>
      <c r="LWJ689" s="413"/>
      <c r="LWK689" s="413"/>
      <c r="LWL689" s="413"/>
      <c r="LWM689" s="413"/>
      <c r="LWN689" s="413"/>
      <c r="LWO689" s="413"/>
      <c r="LWP689" s="412"/>
      <c r="LWQ689" s="412"/>
      <c r="LWR689" s="412"/>
      <c r="LWS689" s="412"/>
      <c r="LWT689" s="412"/>
      <c r="LWU689" s="412"/>
      <c r="LWV689" s="412"/>
      <c r="LWW689" s="412"/>
      <c r="LWX689" s="412"/>
      <c r="LWY689" s="412"/>
      <c r="LWZ689" s="412"/>
      <c r="LXA689" s="412"/>
      <c r="LXB689" s="412"/>
      <c r="LXC689" s="412"/>
      <c r="LXD689" s="412"/>
      <c r="LXE689" s="412"/>
      <c r="LXF689" s="412"/>
      <c r="LXG689" s="412"/>
      <c r="LXH689" s="412"/>
      <c r="LXI689" s="412"/>
      <c r="LXJ689" s="412"/>
      <c r="LXK689" s="412"/>
      <c r="LXL689" s="412"/>
      <c r="LXM689" s="412"/>
      <c r="LXN689" s="412"/>
      <c r="LXO689" s="412"/>
      <c r="LXP689" s="412"/>
      <c r="LXQ689" s="412"/>
      <c r="LXR689" s="412"/>
      <c r="LXS689" s="412"/>
      <c r="LXT689" s="412"/>
      <c r="LXU689" s="412"/>
      <c r="LXV689" s="412"/>
      <c r="LXW689" s="412"/>
      <c r="LXX689" s="412"/>
      <c r="LXY689" s="412"/>
      <c r="LXZ689" s="412"/>
      <c r="LYA689" s="412"/>
      <c r="LYB689" s="412"/>
      <c r="LYC689" s="412"/>
      <c r="LYD689" s="412"/>
      <c r="LYE689" s="412"/>
      <c r="LYF689" s="412"/>
      <c r="LYG689" s="412"/>
      <c r="LYH689" s="413"/>
      <c r="LYI689" s="413"/>
      <c r="LYJ689" s="413"/>
      <c r="LYK689" s="413"/>
      <c r="LYL689" s="413"/>
      <c r="LYM689" s="413"/>
      <c r="LYN689" s="413"/>
      <c r="LYO689" s="413"/>
      <c r="LYP689" s="413"/>
      <c r="LYQ689" s="413"/>
      <c r="LYR689" s="413"/>
      <c r="LYS689" s="413"/>
      <c r="LYT689" s="413"/>
      <c r="LYU689" s="413"/>
      <c r="LYV689" s="413"/>
      <c r="LYW689" s="413"/>
      <c r="LYX689" s="413"/>
      <c r="LYY689" s="413"/>
      <c r="LYZ689" s="413"/>
      <c r="LZA689" s="413"/>
      <c r="LZB689" s="413"/>
      <c r="LZC689" s="413"/>
      <c r="LZD689" s="413"/>
      <c r="LZE689" s="413"/>
      <c r="LZF689" s="414"/>
      <c r="LZG689" s="414"/>
      <c r="LZH689" s="414"/>
      <c r="LZI689" s="414"/>
      <c r="LZJ689" s="414"/>
      <c r="LZK689" s="413"/>
      <c r="LZL689" s="413"/>
      <c r="LZM689" s="414"/>
      <c r="LZN689" s="414"/>
      <c r="LZO689" s="413"/>
      <c r="LZP689" s="413"/>
      <c r="LZQ689" s="414"/>
      <c r="LZR689" s="414"/>
      <c r="LZS689" s="413"/>
      <c r="LZT689" s="413"/>
      <c r="LZU689" s="413"/>
      <c r="LZV689" s="413"/>
      <c r="LZW689" s="413"/>
      <c r="LZX689" s="413"/>
      <c r="LZY689" s="413"/>
      <c r="LZZ689" s="414"/>
      <c r="MAA689" s="414"/>
      <c r="MAB689" s="413"/>
      <c r="MAC689" s="413"/>
      <c r="MAD689" s="414"/>
      <c r="MAE689" s="414"/>
      <c r="MAF689" s="413"/>
      <c r="MAG689" s="413"/>
      <c r="MAH689" s="413"/>
      <c r="MAI689" s="413"/>
      <c r="MAJ689" s="413"/>
      <c r="MAK689" s="407"/>
      <c r="MAL689" s="439"/>
      <c r="MAM689" s="413"/>
      <c r="MAN689" s="413"/>
      <c r="MAO689" s="413"/>
      <c r="MAP689" s="413"/>
      <c r="MAQ689" s="413"/>
      <c r="MAR689" s="413"/>
      <c r="MAS689" s="413"/>
      <c r="MAT689" s="412"/>
      <c r="MAU689" s="412"/>
      <c r="MAV689" s="412"/>
      <c r="MAW689" s="412"/>
      <c r="MAX689" s="412"/>
      <c r="MAY689" s="412"/>
      <c r="MAZ689" s="412"/>
      <c r="MBA689" s="412"/>
      <c r="MBB689" s="412"/>
      <c r="MBC689" s="412"/>
      <c r="MBD689" s="412"/>
      <c r="MBE689" s="412"/>
      <c r="MBF689" s="412"/>
      <c r="MBG689" s="412"/>
      <c r="MBH689" s="412"/>
      <c r="MBI689" s="412"/>
      <c r="MBJ689" s="412"/>
      <c r="MBK689" s="412"/>
      <c r="MBL689" s="412"/>
      <c r="MBM689" s="412"/>
      <c r="MBN689" s="412"/>
      <c r="MBO689" s="412"/>
      <c r="MBP689" s="412"/>
      <c r="MBQ689" s="412"/>
      <c r="MBR689" s="412"/>
      <c r="MBS689" s="412"/>
      <c r="MBT689" s="412"/>
      <c r="MBU689" s="412"/>
      <c r="MBV689" s="412"/>
      <c r="MBW689" s="412"/>
      <c r="MBX689" s="412"/>
      <c r="MBY689" s="412"/>
      <c r="MBZ689" s="412"/>
      <c r="MCA689" s="412"/>
      <c r="MCB689" s="412"/>
      <c r="MCC689" s="412"/>
      <c r="MCD689" s="412"/>
      <c r="MCE689" s="412"/>
      <c r="MCF689" s="412"/>
      <c r="MCG689" s="412"/>
      <c r="MCH689" s="412"/>
      <c r="MCI689" s="412"/>
      <c r="MCJ689" s="412"/>
      <c r="MCK689" s="412"/>
      <c r="MCL689" s="413"/>
      <c r="MCM689" s="413"/>
      <c r="MCN689" s="413"/>
      <c r="MCO689" s="413"/>
      <c r="MCP689" s="413"/>
      <c r="MCQ689" s="413"/>
      <c r="MCR689" s="413"/>
      <c r="MCS689" s="413"/>
      <c r="MCT689" s="413"/>
      <c r="MCU689" s="413"/>
      <c r="MCV689" s="413"/>
      <c r="MCW689" s="413"/>
      <c r="MCX689" s="413"/>
      <c r="MCY689" s="413"/>
      <c r="MCZ689" s="413"/>
      <c r="MDA689" s="413"/>
      <c r="MDB689" s="413"/>
      <c r="MDC689" s="413"/>
      <c r="MDD689" s="413"/>
      <c r="MDE689" s="413"/>
      <c r="MDF689" s="413"/>
      <c r="MDG689" s="413"/>
      <c r="MDH689" s="413"/>
      <c r="MDI689" s="413"/>
      <c r="MDJ689" s="414"/>
      <c r="MDK689" s="414"/>
      <c r="MDL689" s="414"/>
      <c r="MDM689" s="414"/>
      <c r="MDN689" s="414"/>
      <c r="MDO689" s="413"/>
      <c r="MDP689" s="413"/>
      <c r="MDQ689" s="414"/>
      <c r="MDR689" s="414"/>
      <c r="MDS689" s="413"/>
      <c r="MDT689" s="413"/>
      <c r="MDU689" s="414"/>
      <c r="MDV689" s="414"/>
      <c r="MDW689" s="413"/>
      <c r="MDX689" s="413"/>
      <c r="MDY689" s="413"/>
      <c r="MDZ689" s="413"/>
      <c r="MEA689" s="413"/>
      <c r="MEB689" s="413"/>
      <c r="MEC689" s="413"/>
      <c r="MED689" s="414"/>
      <c r="MEE689" s="414"/>
      <c r="MEF689" s="413"/>
      <c r="MEG689" s="413"/>
      <c r="MEH689" s="414"/>
      <c r="MEI689" s="414"/>
      <c r="MEJ689" s="413"/>
      <c r="MEK689" s="413"/>
      <c r="MEL689" s="413"/>
      <c r="MEM689" s="413"/>
      <c r="MEN689" s="413"/>
      <c r="MEO689" s="407"/>
      <c r="MEP689" s="439"/>
      <c r="MEQ689" s="413"/>
      <c r="MER689" s="413"/>
      <c r="MES689" s="413"/>
      <c r="MET689" s="413"/>
      <c r="MEU689" s="413"/>
      <c r="MEV689" s="413"/>
      <c r="MEW689" s="413"/>
      <c r="MEX689" s="412"/>
      <c r="MEY689" s="412"/>
      <c r="MEZ689" s="412"/>
      <c r="MFA689" s="412"/>
      <c r="MFB689" s="412"/>
      <c r="MFC689" s="412"/>
      <c r="MFD689" s="412"/>
      <c r="MFE689" s="412"/>
      <c r="MFF689" s="412"/>
      <c r="MFG689" s="412"/>
      <c r="MFH689" s="412"/>
      <c r="MFI689" s="412"/>
      <c r="MFJ689" s="412"/>
      <c r="MFK689" s="412"/>
      <c r="MFL689" s="412"/>
      <c r="MFM689" s="412"/>
      <c r="MFN689" s="412"/>
      <c r="MFO689" s="412"/>
      <c r="MFP689" s="412"/>
      <c r="MFQ689" s="412"/>
      <c r="MFR689" s="412"/>
      <c r="MFS689" s="412"/>
      <c r="MFT689" s="412"/>
      <c r="MFU689" s="412"/>
      <c r="MFV689" s="412"/>
      <c r="MFW689" s="412"/>
      <c r="MFX689" s="412"/>
      <c r="MFY689" s="412"/>
      <c r="MFZ689" s="412"/>
      <c r="MGA689" s="412"/>
      <c r="MGB689" s="412"/>
      <c r="MGC689" s="412"/>
      <c r="MGD689" s="412"/>
      <c r="MGE689" s="412"/>
      <c r="MGF689" s="412"/>
      <c r="MGG689" s="412"/>
      <c r="MGH689" s="412"/>
      <c r="MGI689" s="412"/>
      <c r="MGJ689" s="412"/>
      <c r="MGK689" s="412"/>
      <c r="MGL689" s="412"/>
      <c r="MGM689" s="412"/>
      <c r="MGN689" s="412"/>
      <c r="MGO689" s="412"/>
      <c r="MGP689" s="413"/>
      <c r="MGQ689" s="413"/>
      <c r="MGR689" s="413"/>
      <c r="MGS689" s="413"/>
      <c r="MGT689" s="413"/>
      <c r="MGU689" s="413"/>
      <c r="MGV689" s="413"/>
      <c r="MGW689" s="413"/>
      <c r="MGX689" s="413"/>
      <c r="MGY689" s="413"/>
      <c r="MGZ689" s="413"/>
      <c r="MHA689" s="413"/>
      <c r="MHB689" s="413"/>
      <c r="MHC689" s="413"/>
      <c r="MHD689" s="413"/>
      <c r="MHE689" s="413"/>
      <c r="MHF689" s="413"/>
      <c r="MHG689" s="413"/>
      <c r="MHH689" s="413"/>
      <c r="MHI689" s="413"/>
      <c r="MHJ689" s="413"/>
      <c r="MHK689" s="413"/>
      <c r="MHL689" s="413"/>
      <c r="MHM689" s="413"/>
      <c r="MHN689" s="414"/>
      <c r="MHO689" s="414"/>
      <c r="MHP689" s="414"/>
      <c r="MHQ689" s="414"/>
      <c r="MHR689" s="414"/>
      <c r="MHS689" s="413"/>
      <c r="MHT689" s="413"/>
      <c r="MHU689" s="414"/>
      <c r="MHV689" s="414"/>
      <c r="MHW689" s="413"/>
      <c r="MHX689" s="413"/>
      <c r="MHY689" s="414"/>
      <c r="MHZ689" s="414"/>
      <c r="MIA689" s="413"/>
      <c r="MIB689" s="413"/>
      <c r="MIC689" s="413"/>
      <c r="MID689" s="413"/>
      <c r="MIE689" s="413"/>
      <c r="MIF689" s="413"/>
      <c r="MIG689" s="413"/>
      <c r="MIH689" s="414"/>
      <c r="MII689" s="414"/>
      <c r="MIJ689" s="413"/>
      <c r="MIK689" s="413"/>
      <c r="MIL689" s="414"/>
      <c r="MIM689" s="414"/>
      <c r="MIN689" s="413"/>
      <c r="MIO689" s="413"/>
      <c r="MIP689" s="413"/>
      <c r="MIQ689" s="413"/>
      <c r="MIR689" s="413"/>
      <c r="MIS689" s="407"/>
      <c r="MIT689" s="439"/>
      <c r="MIU689" s="413"/>
      <c r="MIV689" s="413"/>
      <c r="MIW689" s="413"/>
      <c r="MIX689" s="413"/>
      <c r="MIY689" s="413"/>
      <c r="MIZ689" s="413"/>
      <c r="MJA689" s="413"/>
      <c r="MJB689" s="412"/>
      <c r="MJC689" s="412"/>
      <c r="MJD689" s="412"/>
      <c r="MJE689" s="412"/>
      <c r="MJF689" s="412"/>
      <c r="MJG689" s="412"/>
      <c r="MJH689" s="412"/>
      <c r="MJI689" s="412"/>
      <c r="MJJ689" s="412"/>
      <c r="MJK689" s="412"/>
      <c r="MJL689" s="412"/>
      <c r="MJM689" s="412"/>
      <c r="MJN689" s="412"/>
      <c r="MJO689" s="412"/>
      <c r="MJP689" s="412"/>
      <c r="MJQ689" s="412"/>
      <c r="MJR689" s="412"/>
      <c r="MJS689" s="412"/>
      <c r="MJT689" s="412"/>
      <c r="MJU689" s="412"/>
      <c r="MJV689" s="412"/>
      <c r="MJW689" s="412"/>
      <c r="MJX689" s="412"/>
      <c r="MJY689" s="412"/>
      <c r="MJZ689" s="412"/>
      <c r="MKA689" s="412"/>
      <c r="MKB689" s="412"/>
      <c r="MKC689" s="412"/>
      <c r="MKD689" s="412"/>
      <c r="MKE689" s="412"/>
      <c r="MKF689" s="412"/>
      <c r="MKG689" s="412"/>
      <c r="MKH689" s="412"/>
      <c r="MKI689" s="412"/>
      <c r="MKJ689" s="412"/>
      <c r="MKK689" s="412"/>
      <c r="MKL689" s="412"/>
      <c r="MKM689" s="412"/>
      <c r="MKN689" s="412"/>
      <c r="MKO689" s="412"/>
      <c r="MKP689" s="412"/>
      <c r="MKQ689" s="412"/>
      <c r="MKR689" s="412"/>
      <c r="MKS689" s="412"/>
      <c r="MKT689" s="413"/>
      <c r="MKU689" s="413"/>
      <c r="MKV689" s="413"/>
      <c r="MKW689" s="413"/>
      <c r="MKX689" s="413"/>
      <c r="MKY689" s="413"/>
      <c r="MKZ689" s="413"/>
      <c r="MLA689" s="413"/>
      <c r="MLB689" s="413"/>
      <c r="MLC689" s="413"/>
      <c r="MLD689" s="413"/>
      <c r="MLE689" s="413"/>
      <c r="MLF689" s="413"/>
      <c r="MLG689" s="413"/>
      <c r="MLH689" s="413"/>
      <c r="MLI689" s="413"/>
      <c r="MLJ689" s="413"/>
      <c r="MLK689" s="413"/>
      <c r="MLL689" s="413"/>
      <c r="MLM689" s="413"/>
      <c r="MLN689" s="413"/>
      <c r="MLO689" s="413"/>
      <c r="MLP689" s="413"/>
      <c r="MLQ689" s="413"/>
      <c r="MLR689" s="414"/>
      <c r="MLS689" s="414"/>
      <c r="MLT689" s="414"/>
      <c r="MLU689" s="414"/>
      <c r="MLV689" s="414"/>
      <c r="MLW689" s="413"/>
      <c r="MLX689" s="413"/>
      <c r="MLY689" s="414"/>
      <c r="MLZ689" s="414"/>
      <c r="MMA689" s="413"/>
      <c r="MMB689" s="413"/>
      <c r="MMC689" s="414"/>
      <c r="MMD689" s="414"/>
      <c r="MME689" s="413"/>
      <c r="MMF689" s="413"/>
      <c r="MMG689" s="413"/>
      <c r="MMH689" s="413"/>
      <c r="MMI689" s="413"/>
      <c r="MMJ689" s="413"/>
      <c r="MMK689" s="413"/>
      <c r="MML689" s="414"/>
      <c r="MMM689" s="414"/>
      <c r="MMN689" s="413"/>
      <c r="MMO689" s="413"/>
      <c r="MMP689" s="414"/>
      <c r="MMQ689" s="414"/>
      <c r="MMR689" s="413"/>
      <c r="MMS689" s="413"/>
      <c r="MMT689" s="413"/>
      <c r="MMU689" s="413"/>
      <c r="MMV689" s="413"/>
      <c r="MMW689" s="407"/>
      <c r="MMX689" s="439"/>
      <c r="MMY689" s="413"/>
      <c r="MMZ689" s="413"/>
      <c r="MNA689" s="413"/>
      <c r="MNB689" s="413"/>
      <c r="MNC689" s="413"/>
      <c r="MND689" s="413"/>
      <c r="MNE689" s="413"/>
      <c r="MNF689" s="412"/>
      <c r="MNG689" s="412"/>
      <c r="MNH689" s="412"/>
      <c r="MNI689" s="412"/>
      <c r="MNJ689" s="412"/>
      <c r="MNK689" s="412"/>
      <c r="MNL689" s="412"/>
      <c r="MNM689" s="412"/>
      <c r="MNN689" s="412"/>
      <c r="MNO689" s="412"/>
      <c r="MNP689" s="412"/>
      <c r="MNQ689" s="412"/>
      <c r="MNR689" s="412"/>
      <c r="MNS689" s="412"/>
      <c r="MNT689" s="412"/>
      <c r="MNU689" s="412"/>
      <c r="MNV689" s="412"/>
      <c r="MNW689" s="412"/>
      <c r="MNX689" s="412"/>
      <c r="MNY689" s="412"/>
      <c r="MNZ689" s="412"/>
      <c r="MOA689" s="412"/>
      <c r="MOB689" s="412"/>
      <c r="MOC689" s="412"/>
      <c r="MOD689" s="412"/>
      <c r="MOE689" s="412"/>
      <c r="MOF689" s="412"/>
      <c r="MOG689" s="412"/>
      <c r="MOH689" s="412"/>
      <c r="MOI689" s="412"/>
      <c r="MOJ689" s="412"/>
      <c r="MOK689" s="412"/>
      <c r="MOL689" s="412"/>
      <c r="MOM689" s="412"/>
      <c r="MON689" s="412"/>
      <c r="MOO689" s="412"/>
      <c r="MOP689" s="412"/>
      <c r="MOQ689" s="412"/>
      <c r="MOR689" s="412"/>
      <c r="MOS689" s="412"/>
      <c r="MOT689" s="412"/>
      <c r="MOU689" s="412"/>
      <c r="MOV689" s="412"/>
      <c r="MOW689" s="412"/>
      <c r="MOX689" s="413"/>
      <c r="MOY689" s="413"/>
      <c r="MOZ689" s="413"/>
      <c r="MPA689" s="413"/>
      <c r="MPB689" s="413"/>
      <c r="MPC689" s="413"/>
      <c r="MPD689" s="413"/>
      <c r="MPE689" s="413"/>
      <c r="MPF689" s="413"/>
      <c r="MPG689" s="413"/>
      <c r="MPH689" s="413"/>
      <c r="MPI689" s="413"/>
      <c r="MPJ689" s="413"/>
      <c r="MPK689" s="413"/>
      <c r="MPL689" s="413"/>
      <c r="MPM689" s="413"/>
      <c r="MPN689" s="413"/>
      <c r="MPO689" s="413"/>
      <c r="MPP689" s="413"/>
      <c r="MPQ689" s="413"/>
      <c r="MPR689" s="413"/>
      <c r="MPS689" s="413"/>
      <c r="MPT689" s="413"/>
      <c r="MPU689" s="413"/>
      <c r="MPV689" s="414"/>
      <c r="MPW689" s="414"/>
      <c r="MPX689" s="414"/>
      <c r="MPY689" s="414"/>
      <c r="MPZ689" s="414"/>
      <c r="MQA689" s="413"/>
      <c r="MQB689" s="413"/>
      <c r="MQC689" s="414"/>
      <c r="MQD689" s="414"/>
      <c r="MQE689" s="413"/>
      <c r="MQF689" s="413"/>
      <c r="MQG689" s="414"/>
      <c r="MQH689" s="414"/>
      <c r="MQI689" s="413"/>
      <c r="MQJ689" s="413"/>
      <c r="MQK689" s="413"/>
      <c r="MQL689" s="413"/>
      <c r="MQM689" s="413"/>
      <c r="MQN689" s="413"/>
      <c r="MQO689" s="413"/>
      <c r="MQP689" s="414"/>
      <c r="MQQ689" s="414"/>
      <c r="MQR689" s="413"/>
      <c r="MQS689" s="413"/>
      <c r="MQT689" s="414"/>
      <c r="MQU689" s="414"/>
      <c r="MQV689" s="413"/>
      <c r="MQW689" s="413"/>
      <c r="MQX689" s="413"/>
      <c r="MQY689" s="413"/>
      <c r="MQZ689" s="413"/>
      <c r="MRA689" s="407"/>
      <c r="MRB689" s="439"/>
      <c r="MRC689" s="413"/>
      <c r="MRD689" s="413"/>
      <c r="MRE689" s="413"/>
      <c r="MRF689" s="413"/>
      <c r="MRG689" s="413"/>
      <c r="MRH689" s="413"/>
      <c r="MRI689" s="413"/>
      <c r="MRJ689" s="412"/>
      <c r="MRK689" s="412"/>
      <c r="MRL689" s="412"/>
      <c r="MRM689" s="412"/>
      <c r="MRN689" s="412"/>
      <c r="MRO689" s="412"/>
      <c r="MRP689" s="412"/>
      <c r="MRQ689" s="412"/>
      <c r="MRR689" s="412"/>
      <c r="MRS689" s="412"/>
      <c r="MRT689" s="412"/>
      <c r="MRU689" s="412"/>
      <c r="MRV689" s="412"/>
      <c r="MRW689" s="412"/>
      <c r="MRX689" s="412"/>
      <c r="MRY689" s="412"/>
      <c r="MRZ689" s="412"/>
      <c r="MSA689" s="412"/>
      <c r="MSB689" s="412"/>
      <c r="MSC689" s="412"/>
      <c r="MSD689" s="412"/>
      <c r="MSE689" s="412"/>
      <c r="MSF689" s="412"/>
      <c r="MSG689" s="412"/>
      <c r="MSH689" s="412"/>
      <c r="MSI689" s="412"/>
      <c r="MSJ689" s="412"/>
      <c r="MSK689" s="412"/>
      <c r="MSL689" s="412"/>
      <c r="MSM689" s="412"/>
      <c r="MSN689" s="412"/>
      <c r="MSO689" s="412"/>
      <c r="MSP689" s="412"/>
      <c r="MSQ689" s="412"/>
      <c r="MSR689" s="412"/>
      <c r="MSS689" s="412"/>
      <c r="MST689" s="412"/>
      <c r="MSU689" s="412"/>
      <c r="MSV689" s="412"/>
      <c r="MSW689" s="412"/>
      <c r="MSX689" s="412"/>
      <c r="MSY689" s="412"/>
      <c r="MSZ689" s="412"/>
      <c r="MTA689" s="412"/>
      <c r="MTB689" s="413"/>
      <c r="MTC689" s="413"/>
      <c r="MTD689" s="413"/>
      <c r="MTE689" s="413"/>
      <c r="MTF689" s="413"/>
      <c r="MTG689" s="413"/>
      <c r="MTH689" s="413"/>
      <c r="MTI689" s="413"/>
      <c r="MTJ689" s="413"/>
      <c r="MTK689" s="413"/>
      <c r="MTL689" s="413"/>
      <c r="MTM689" s="413"/>
      <c r="MTN689" s="413"/>
      <c r="MTO689" s="413"/>
      <c r="MTP689" s="413"/>
      <c r="MTQ689" s="413"/>
      <c r="MTR689" s="413"/>
      <c r="MTS689" s="413"/>
      <c r="MTT689" s="413"/>
      <c r="MTU689" s="413"/>
      <c r="MTV689" s="413"/>
      <c r="MTW689" s="413"/>
      <c r="MTX689" s="413"/>
      <c r="MTY689" s="413"/>
      <c r="MTZ689" s="414"/>
      <c r="MUA689" s="414"/>
      <c r="MUB689" s="414"/>
      <c r="MUC689" s="414"/>
      <c r="MUD689" s="414"/>
      <c r="MUE689" s="413"/>
      <c r="MUF689" s="413"/>
      <c r="MUG689" s="414"/>
      <c r="MUH689" s="414"/>
      <c r="MUI689" s="413"/>
      <c r="MUJ689" s="413"/>
      <c r="MUK689" s="414"/>
      <c r="MUL689" s="414"/>
      <c r="MUM689" s="413"/>
      <c r="MUN689" s="413"/>
      <c r="MUO689" s="413"/>
      <c r="MUP689" s="413"/>
      <c r="MUQ689" s="413"/>
      <c r="MUR689" s="413"/>
      <c r="MUS689" s="413"/>
      <c r="MUT689" s="414"/>
      <c r="MUU689" s="414"/>
      <c r="MUV689" s="413"/>
      <c r="MUW689" s="413"/>
      <c r="MUX689" s="414"/>
      <c r="MUY689" s="414"/>
      <c r="MUZ689" s="413"/>
      <c r="MVA689" s="413"/>
      <c r="MVB689" s="413"/>
      <c r="MVC689" s="413"/>
      <c r="MVD689" s="413"/>
      <c r="MVE689" s="407"/>
      <c r="MVF689" s="439"/>
      <c r="MVG689" s="413"/>
      <c r="MVH689" s="413"/>
      <c r="MVI689" s="413"/>
      <c r="MVJ689" s="413"/>
      <c r="MVK689" s="413"/>
      <c r="MVL689" s="413"/>
      <c r="MVM689" s="413"/>
      <c r="MVN689" s="412"/>
      <c r="MVO689" s="412"/>
      <c r="MVP689" s="412"/>
      <c r="MVQ689" s="412"/>
      <c r="MVR689" s="412"/>
      <c r="MVS689" s="412"/>
      <c r="MVT689" s="412"/>
      <c r="MVU689" s="412"/>
      <c r="MVV689" s="412"/>
      <c r="MVW689" s="412"/>
      <c r="MVX689" s="412"/>
      <c r="MVY689" s="412"/>
      <c r="MVZ689" s="412"/>
      <c r="MWA689" s="412"/>
      <c r="MWB689" s="412"/>
      <c r="MWC689" s="412"/>
      <c r="MWD689" s="412"/>
      <c r="MWE689" s="412"/>
      <c r="MWF689" s="412"/>
      <c r="MWG689" s="412"/>
      <c r="MWH689" s="412"/>
      <c r="MWI689" s="412"/>
      <c r="MWJ689" s="412"/>
      <c r="MWK689" s="412"/>
      <c r="MWL689" s="412"/>
      <c r="MWM689" s="412"/>
      <c r="MWN689" s="412"/>
      <c r="MWO689" s="412"/>
      <c r="MWP689" s="412"/>
      <c r="MWQ689" s="412"/>
      <c r="MWR689" s="412"/>
      <c r="MWS689" s="412"/>
      <c r="MWT689" s="412"/>
      <c r="MWU689" s="412"/>
      <c r="MWV689" s="412"/>
      <c r="MWW689" s="412"/>
      <c r="MWX689" s="412"/>
      <c r="MWY689" s="412"/>
      <c r="MWZ689" s="412"/>
      <c r="MXA689" s="412"/>
      <c r="MXB689" s="412"/>
      <c r="MXC689" s="412"/>
      <c r="MXD689" s="412"/>
      <c r="MXE689" s="412"/>
      <c r="MXF689" s="413"/>
      <c r="MXG689" s="413"/>
      <c r="MXH689" s="413"/>
      <c r="MXI689" s="413"/>
      <c r="MXJ689" s="413"/>
      <c r="MXK689" s="413"/>
      <c r="MXL689" s="413"/>
      <c r="MXM689" s="413"/>
      <c r="MXN689" s="413"/>
      <c r="MXO689" s="413"/>
      <c r="MXP689" s="413"/>
      <c r="MXQ689" s="413"/>
      <c r="MXR689" s="413"/>
      <c r="MXS689" s="413"/>
      <c r="MXT689" s="413"/>
      <c r="MXU689" s="413"/>
      <c r="MXV689" s="413"/>
      <c r="MXW689" s="413"/>
      <c r="MXX689" s="413"/>
      <c r="MXY689" s="413"/>
      <c r="MXZ689" s="413"/>
      <c r="MYA689" s="413"/>
      <c r="MYB689" s="413"/>
      <c r="MYC689" s="413"/>
      <c r="MYD689" s="414"/>
      <c r="MYE689" s="414"/>
      <c r="MYF689" s="414"/>
      <c r="MYG689" s="414"/>
      <c r="MYH689" s="414"/>
      <c r="MYI689" s="413"/>
      <c r="MYJ689" s="413"/>
      <c r="MYK689" s="414"/>
      <c r="MYL689" s="414"/>
      <c r="MYM689" s="413"/>
      <c r="MYN689" s="413"/>
      <c r="MYO689" s="414"/>
      <c r="MYP689" s="414"/>
      <c r="MYQ689" s="413"/>
      <c r="MYR689" s="413"/>
      <c r="MYS689" s="413"/>
      <c r="MYT689" s="413"/>
      <c r="MYU689" s="413"/>
      <c r="MYV689" s="413"/>
      <c r="MYW689" s="413"/>
      <c r="MYX689" s="414"/>
      <c r="MYY689" s="414"/>
      <c r="MYZ689" s="413"/>
      <c r="MZA689" s="413"/>
      <c r="MZB689" s="414"/>
      <c r="MZC689" s="414"/>
      <c r="MZD689" s="413"/>
      <c r="MZE689" s="413"/>
      <c r="MZF689" s="413"/>
      <c r="MZG689" s="413"/>
      <c r="MZH689" s="413"/>
      <c r="MZI689" s="407"/>
      <c r="MZJ689" s="439"/>
      <c r="MZK689" s="413"/>
      <c r="MZL689" s="413"/>
      <c r="MZM689" s="413"/>
      <c r="MZN689" s="413"/>
      <c r="MZO689" s="413"/>
      <c r="MZP689" s="413"/>
      <c r="MZQ689" s="413"/>
      <c r="MZR689" s="412"/>
      <c r="MZS689" s="412"/>
      <c r="MZT689" s="412"/>
      <c r="MZU689" s="412"/>
      <c r="MZV689" s="412"/>
      <c r="MZW689" s="412"/>
      <c r="MZX689" s="412"/>
      <c r="MZY689" s="412"/>
      <c r="MZZ689" s="412"/>
      <c r="NAA689" s="412"/>
      <c r="NAB689" s="412"/>
      <c r="NAC689" s="412"/>
      <c r="NAD689" s="412"/>
      <c r="NAE689" s="412"/>
      <c r="NAF689" s="412"/>
      <c r="NAG689" s="412"/>
      <c r="NAH689" s="412"/>
      <c r="NAI689" s="412"/>
      <c r="NAJ689" s="412"/>
      <c r="NAK689" s="412"/>
      <c r="NAL689" s="412"/>
      <c r="NAM689" s="412"/>
      <c r="NAN689" s="412"/>
      <c r="NAO689" s="412"/>
      <c r="NAP689" s="412"/>
      <c r="NAQ689" s="412"/>
      <c r="NAR689" s="412"/>
      <c r="NAS689" s="412"/>
      <c r="NAT689" s="412"/>
      <c r="NAU689" s="412"/>
      <c r="NAV689" s="412"/>
      <c r="NAW689" s="412"/>
      <c r="NAX689" s="412"/>
      <c r="NAY689" s="412"/>
      <c r="NAZ689" s="412"/>
      <c r="NBA689" s="412"/>
      <c r="NBB689" s="412"/>
      <c r="NBC689" s="412"/>
      <c r="NBD689" s="412"/>
      <c r="NBE689" s="412"/>
      <c r="NBF689" s="412"/>
      <c r="NBG689" s="412"/>
      <c r="NBH689" s="412"/>
      <c r="NBI689" s="412"/>
      <c r="NBJ689" s="413"/>
      <c r="NBK689" s="413"/>
      <c r="NBL689" s="413"/>
      <c r="NBM689" s="413"/>
      <c r="NBN689" s="413"/>
      <c r="NBO689" s="413"/>
      <c r="NBP689" s="413"/>
      <c r="NBQ689" s="413"/>
      <c r="NBR689" s="413"/>
      <c r="NBS689" s="413"/>
      <c r="NBT689" s="413"/>
      <c r="NBU689" s="413"/>
      <c r="NBV689" s="413"/>
      <c r="NBW689" s="413"/>
      <c r="NBX689" s="413"/>
      <c r="NBY689" s="413"/>
      <c r="NBZ689" s="413"/>
      <c r="NCA689" s="413"/>
      <c r="NCB689" s="413"/>
      <c r="NCC689" s="413"/>
      <c r="NCD689" s="413"/>
      <c r="NCE689" s="413"/>
      <c r="NCF689" s="413"/>
      <c r="NCG689" s="413"/>
      <c r="NCH689" s="414"/>
      <c r="NCI689" s="414"/>
      <c r="NCJ689" s="414"/>
      <c r="NCK689" s="414"/>
      <c r="NCL689" s="414"/>
      <c r="NCM689" s="413"/>
      <c r="NCN689" s="413"/>
      <c r="NCO689" s="414"/>
      <c r="NCP689" s="414"/>
      <c r="NCQ689" s="413"/>
      <c r="NCR689" s="413"/>
      <c r="NCS689" s="414"/>
      <c r="NCT689" s="414"/>
      <c r="NCU689" s="413"/>
      <c r="NCV689" s="413"/>
      <c r="NCW689" s="413"/>
      <c r="NCX689" s="413"/>
      <c r="NCY689" s="413"/>
      <c r="NCZ689" s="413"/>
      <c r="NDA689" s="413"/>
      <c r="NDB689" s="414"/>
      <c r="NDC689" s="414"/>
      <c r="NDD689" s="413"/>
      <c r="NDE689" s="413"/>
      <c r="NDF689" s="414"/>
      <c r="NDG689" s="414"/>
      <c r="NDH689" s="413"/>
      <c r="NDI689" s="413"/>
      <c r="NDJ689" s="413"/>
      <c r="NDK689" s="413"/>
      <c r="NDL689" s="413"/>
      <c r="NDM689" s="407"/>
      <c r="NDN689" s="439"/>
      <c r="NDO689" s="413"/>
      <c r="NDP689" s="413"/>
      <c r="NDQ689" s="413"/>
      <c r="NDR689" s="413"/>
      <c r="NDS689" s="413"/>
      <c r="NDT689" s="413"/>
      <c r="NDU689" s="413"/>
      <c r="NDV689" s="412"/>
      <c r="NDW689" s="412"/>
      <c r="NDX689" s="412"/>
      <c r="NDY689" s="412"/>
      <c r="NDZ689" s="412"/>
      <c r="NEA689" s="412"/>
      <c r="NEB689" s="412"/>
      <c r="NEC689" s="412"/>
      <c r="NED689" s="412"/>
      <c r="NEE689" s="412"/>
      <c r="NEF689" s="412"/>
      <c r="NEG689" s="412"/>
      <c r="NEH689" s="412"/>
      <c r="NEI689" s="412"/>
      <c r="NEJ689" s="412"/>
      <c r="NEK689" s="412"/>
      <c r="NEL689" s="412"/>
      <c r="NEM689" s="412"/>
      <c r="NEN689" s="412"/>
      <c r="NEO689" s="412"/>
      <c r="NEP689" s="412"/>
      <c r="NEQ689" s="412"/>
      <c r="NER689" s="412"/>
      <c r="NES689" s="412"/>
      <c r="NET689" s="412"/>
      <c r="NEU689" s="412"/>
      <c r="NEV689" s="412"/>
      <c r="NEW689" s="412"/>
      <c r="NEX689" s="412"/>
      <c r="NEY689" s="412"/>
      <c r="NEZ689" s="412"/>
      <c r="NFA689" s="412"/>
      <c r="NFB689" s="412"/>
      <c r="NFC689" s="412"/>
      <c r="NFD689" s="412"/>
      <c r="NFE689" s="412"/>
      <c r="NFF689" s="412"/>
      <c r="NFG689" s="412"/>
      <c r="NFH689" s="412"/>
      <c r="NFI689" s="412"/>
      <c r="NFJ689" s="412"/>
      <c r="NFK689" s="412"/>
      <c r="NFL689" s="412"/>
      <c r="NFM689" s="412"/>
      <c r="NFN689" s="413"/>
      <c r="NFO689" s="413"/>
      <c r="NFP689" s="413"/>
      <c r="NFQ689" s="413"/>
      <c r="NFR689" s="413"/>
      <c r="NFS689" s="413"/>
      <c r="NFT689" s="413"/>
      <c r="NFU689" s="413"/>
      <c r="NFV689" s="413"/>
      <c r="NFW689" s="413"/>
      <c r="NFX689" s="413"/>
      <c r="NFY689" s="413"/>
      <c r="NFZ689" s="413"/>
      <c r="NGA689" s="413"/>
      <c r="NGB689" s="413"/>
      <c r="NGC689" s="413"/>
      <c r="NGD689" s="413"/>
      <c r="NGE689" s="413"/>
      <c r="NGF689" s="413"/>
      <c r="NGG689" s="413"/>
      <c r="NGH689" s="413"/>
      <c r="NGI689" s="413"/>
      <c r="NGJ689" s="413"/>
      <c r="NGK689" s="413"/>
      <c r="NGL689" s="414"/>
      <c r="NGM689" s="414"/>
      <c r="NGN689" s="414"/>
      <c r="NGO689" s="414"/>
      <c r="NGP689" s="414"/>
      <c r="NGQ689" s="413"/>
      <c r="NGR689" s="413"/>
      <c r="NGS689" s="414"/>
      <c r="NGT689" s="414"/>
      <c r="NGU689" s="413"/>
      <c r="NGV689" s="413"/>
      <c r="NGW689" s="414"/>
      <c r="NGX689" s="414"/>
      <c r="NGY689" s="413"/>
      <c r="NGZ689" s="413"/>
      <c r="NHA689" s="413"/>
      <c r="NHB689" s="413"/>
      <c r="NHC689" s="413"/>
      <c r="NHD689" s="413"/>
      <c r="NHE689" s="413"/>
      <c r="NHF689" s="414"/>
      <c r="NHG689" s="414"/>
      <c r="NHH689" s="413"/>
      <c r="NHI689" s="413"/>
      <c r="NHJ689" s="414"/>
      <c r="NHK689" s="414"/>
      <c r="NHL689" s="413"/>
      <c r="NHM689" s="413"/>
      <c r="NHN689" s="413"/>
      <c r="NHO689" s="413"/>
      <c r="NHP689" s="413"/>
      <c r="NHQ689" s="407"/>
      <c r="NHR689" s="439"/>
      <c r="NHS689" s="413"/>
      <c r="NHT689" s="413"/>
      <c r="NHU689" s="413"/>
      <c r="NHV689" s="413"/>
      <c r="NHW689" s="413"/>
      <c r="NHX689" s="413"/>
      <c r="NHY689" s="413"/>
      <c r="NHZ689" s="412"/>
      <c r="NIA689" s="412"/>
      <c r="NIB689" s="412"/>
      <c r="NIC689" s="412"/>
      <c r="NID689" s="412"/>
      <c r="NIE689" s="412"/>
      <c r="NIF689" s="412"/>
      <c r="NIG689" s="412"/>
      <c r="NIH689" s="412"/>
      <c r="NII689" s="412"/>
      <c r="NIJ689" s="412"/>
      <c r="NIK689" s="412"/>
      <c r="NIL689" s="412"/>
      <c r="NIM689" s="412"/>
      <c r="NIN689" s="412"/>
      <c r="NIO689" s="412"/>
      <c r="NIP689" s="412"/>
      <c r="NIQ689" s="412"/>
      <c r="NIR689" s="412"/>
      <c r="NIS689" s="412"/>
      <c r="NIT689" s="412"/>
      <c r="NIU689" s="412"/>
      <c r="NIV689" s="412"/>
      <c r="NIW689" s="412"/>
      <c r="NIX689" s="412"/>
      <c r="NIY689" s="412"/>
      <c r="NIZ689" s="412"/>
      <c r="NJA689" s="412"/>
      <c r="NJB689" s="412"/>
      <c r="NJC689" s="412"/>
      <c r="NJD689" s="412"/>
      <c r="NJE689" s="412"/>
      <c r="NJF689" s="412"/>
      <c r="NJG689" s="412"/>
      <c r="NJH689" s="412"/>
      <c r="NJI689" s="412"/>
      <c r="NJJ689" s="412"/>
      <c r="NJK689" s="412"/>
      <c r="NJL689" s="412"/>
      <c r="NJM689" s="412"/>
      <c r="NJN689" s="412"/>
      <c r="NJO689" s="412"/>
      <c r="NJP689" s="412"/>
      <c r="NJQ689" s="412"/>
      <c r="NJR689" s="413"/>
      <c r="NJS689" s="413"/>
      <c r="NJT689" s="413"/>
      <c r="NJU689" s="413"/>
      <c r="NJV689" s="413"/>
      <c r="NJW689" s="413"/>
      <c r="NJX689" s="413"/>
      <c r="NJY689" s="413"/>
      <c r="NJZ689" s="413"/>
      <c r="NKA689" s="413"/>
      <c r="NKB689" s="413"/>
      <c r="NKC689" s="413"/>
      <c r="NKD689" s="413"/>
      <c r="NKE689" s="413"/>
      <c r="NKF689" s="413"/>
      <c r="NKG689" s="413"/>
      <c r="NKH689" s="413"/>
      <c r="NKI689" s="413"/>
      <c r="NKJ689" s="413"/>
      <c r="NKK689" s="413"/>
      <c r="NKL689" s="413"/>
      <c r="NKM689" s="413"/>
      <c r="NKN689" s="413"/>
      <c r="NKO689" s="413"/>
      <c r="NKP689" s="414"/>
      <c r="NKQ689" s="414"/>
      <c r="NKR689" s="414"/>
      <c r="NKS689" s="414"/>
      <c r="NKT689" s="414"/>
      <c r="NKU689" s="413"/>
      <c r="NKV689" s="413"/>
      <c r="NKW689" s="414"/>
      <c r="NKX689" s="414"/>
      <c r="NKY689" s="413"/>
      <c r="NKZ689" s="413"/>
      <c r="NLA689" s="414"/>
      <c r="NLB689" s="414"/>
      <c r="NLC689" s="413"/>
      <c r="NLD689" s="413"/>
      <c r="NLE689" s="413"/>
      <c r="NLF689" s="413"/>
      <c r="NLG689" s="413"/>
      <c r="NLH689" s="413"/>
      <c r="NLI689" s="413"/>
      <c r="NLJ689" s="414"/>
      <c r="NLK689" s="414"/>
      <c r="NLL689" s="413"/>
      <c r="NLM689" s="413"/>
      <c r="NLN689" s="414"/>
      <c r="NLO689" s="414"/>
      <c r="NLP689" s="413"/>
      <c r="NLQ689" s="413"/>
      <c r="NLR689" s="413"/>
      <c r="NLS689" s="413"/>
      <c r="NLT689" s="413"/>
      <c r="NLU689" s="407"/>
      <c r="NLV689" s="439"/>
      <c r="NLW689" s="413"/>
      <c r="NLX689" s="413"/>
      <c r="NLY689" s="413"/>
      <c r="NLZ689" s="413"/>
      <c r="NMA689" s="413"/>
      <c r="NMB689" s="413"/>
      <c r="NMC689" s="413"/>
      <c r="NMD689" s="412"/>
      <c r="NME689" s="412"/>
      <c r="NMF689" s="412"/>
      <c r="NMG689" s="412"/>
      <c r="NMH689" s="412"/>
      <c r="NMI689" s="412"/>
      <c r="NMJ689" s="412"/>
      <c r="NMK689" s="412"/>
      <c r="NML689" s="412"/>
      <c r="NMM689" s="412"/>
      <c r="NMN689" s="412"/>
      <c r="NMO689" s="412"/>
      <c r="NMP689" s="412"/>
      <c r="NMQ689" s="412"/>
      <c r="NMR689" s="412"/>
      <c r="NMS689" s="412"/>
      <c r="NMT689" s="412"/>
      <c r="NMU689" s="412"/>
      <c r="NMV689" s="412"/>
      <c r="NMW689" s="412"/>
      <c r="NMX689" s="412"/>
      <c r="NMY689" s="412"/>
      <c r="NMZ689" s="412"/>
      <c r="NNA689" s="412"/>
      <c r="NNB689" s="412"/>
      <c r="NNC689" s="412"/>
      <c r="NND689" s="412"/>
      <c r="NNE689" s="412"/>
      <c r="NNF689" s="412"/>
      <c r="NNG689" s="412"/>
      <c r="NNH689" s="412"/>
      <c r="NNI689" s="412"/>
      <c r="NNJ689" s="412"/>
      <c r="NNK689" s="412"/>
      <c r="NNL689" s="412"/>
      <c r="NNM689" s="412"/>
      <c r="NNN689" s="412"/>
      <c r="NNO689" s="412"/>
      <c r="NNP689" s="412"/>
      <c r="NNQ689" s="412"/>
      <c r="NNR689" s="412"/>
      <c r="NNS689" s="412"/>
      <c r="NNT689" s="412"/>
      <c r="NNU689" s="412"/>
      <c r="NNV689" s="413"/>
      <c r="NNW689" s="413"/>
      <c r="NNX689" s="413"/>
      <c r="NNY689" s="413"/>
      <c r="NNZ689" s="413"/>
      <c r="NOA689" s="413"/>
      <c r="NOB689" s="413"/>
      <c r="NOC689" s="413"/>
      <c r="NOD689" s="413"/>
      <c r="NOE689" s="413"/>
      <c r="NOF689" s="413"/>
      <c r="NOG689" s="413"/>
      <c r="NOH689" s="413"/>
      <c r="NOI689" s="413"/>
      <c r="NOJ689" s="413"/>
      <c r="NOK689" s="413"/>
      <c r="NOL689" s="413"/>
      <c r="NOM689" s="413"/>
      <c r="NON689" s="413"/>
      <c r="NOO689" s="413"/>
      <c r="NOP689" s="413"/>
      <c r="NOQ689" s="413"/>
      <c r="NOR689" s="413"/>
      <c r="NOS689" s="413"/>
      <c r="NOT689" s="414"/>
      <c r="NOU689" s="414"/>
      <c r="NOV689" s="414"/>
      <c r="NOW689" s="414"/>
      <c r="NOX689" s="414"/>
      <c r="NOY689" s="413"/>
      <c r="NOZ689" s="413"/>
      <c r="NPA689" s="414"/>
      <c r="NPB689" s="414"/>
      <c r="NPC689" s="413"/>
      <c r="NPD689" s="413"/>
      <c r="NPE689" s="414"/>
      <c r="NPF689" s="414"/>
      <c r="NPG689" s="413"/>
      <c r="NPH689" s="413"/>
      <c r="NPI689" s="413"/>
      <c r="NPJ689" s="413"/>
      <c r="NPK689" s="413"/>
      <c r="NPL689" s="413"/>
      <c r="NPM689" s="413"/>
      <c r="NPN689" s="414"/>
      <c r="NPO689" s="414"/>
      <c r="NPP689" s="413"/>
      <c r="NPQ689" s="413"/>
      <c r="NPR689" s="414"/>
      <c r="NPS689" s="414"/>
      <c r="NPT689" s="413"/>
      <c r="NPU689" s="413"/>
      <c r="NPV689" s="413"/>
      <c r="NPW689" s="413"/>
      <c r="NPX689" s="413"/>
      <c r="NPY689" s="407"/>
      <c r="NPZ689" s="439"/>
      <c r="NQA689" s="413"/>
      <c r="NQB689" s="413"/>
      <c r="NQC689" s="413"/>
      <c r="NQD689" s="413"/>
      <c r="NQE689" s="413"/>
      <c r="NQF689" s="413"/>
      <c r="NQG689" s="413"/>
      <c r="NQH689" s="412"/>
      <c r="NQI689" s="412"/>
      <c r="NQJ689" s="412"/>
      <c r="NQK689" s="412"/>
      <c r="NQL689" s="412"/>
      <c r="NQM689" s="412"/>
      <c r="NQN689" s="412"/>
      <c r="NQO689" s="412"/>
      <c r="NQP689" s="412"/>
      <c r="NQQ689" s="412"/>
      <c r="NQR689" s="412"/>
      <c r="NQS689" s="412"/>
      <c r="NQT689" s="412"/>
      <c r="NQU689" s="412"/>
      <c r="NQV689" s="412"/>
      <c r="NQW689" s="412"/>
      <c r="NQX689" s="412"/>
      <c r="NQY689" s="412"/>
      <c r="NQZ689" s="412"/>
      <c r="NRA689" s="412"/>
      <c r="NRB689" s="412"/>
      <c r="NRC689" s="412"/>
      <c r="NRD689" s="412"/>
      <c r="NRE689" s="412"/>
      <c r="NRF689" s="412"/>
      <c r="NRG689" s="412"/>
      <c r="NRH689" s="412"/>
      <c r="NRI689" s="412"/>
      <c r="NRJ689" s="412"/>
      <c r="NRK689" s="412"/>
      <c r="NRL689" s="412"/>
      <c r="NRM689" s="412"/>
      <c r="NRN689" s="412"/>
      <c r="NRO689" s="412"/>
      <c r="NRP689" s="412"/>
      <c r="NRQ689" s="412"/>
      <c r="NRR689" s="412"/>
      <c r="NRS689" s="412"/>
      <c r="NRT689" s="412"/>
      <c r="NRU689" s="412"/>
      <c r="NRV689" s="412"/>
      <c r="NRW689" s="412"/>
      <c r="NRX689" s="412"/>
      <c r="NRY689" s="412"/>
      <c r="NRZ689" s="413"/>
      <c r="NSA689" s="413"/>
      <c r="NSB689" s="413"/>
      <c r="NSC689" s="413"/>
      <c r="NSD689" s="413"/>
      <c r="NSE689" s="413"/>
      <c r="NSF689" s="413"/>
      <c r="NSG689" s="413"/>
      <c r="NSH689" s="413"/>
      <c r="NSI689" s="413"/>
      <c r="NSJ689" s="413"/>
      <c r="NSK689" s="413"/>
      <c r="NSL689" s="413"/>
      <c r="NSM689" s="413"/>
      <c r="NSN689" s="413"/>
      <c r="NSO689" s="413"/>
      <c r="NSP689" s="413"/>
      <c r="NSQ689" s="413"/>
      <c r="NSR689" s="413"/>
      <c r="NSS689" s="413"/>
      <c r="NST689" s="413"/>
      <c r="NSU689" s="413"/>
      <c r="NSV689" s="413"/>
      <c r="NSW689" s="413"/>
      <c r="NSX689" s="414"/>
      <c r="NSY689" s="414"/>
      <c r="NSZ689" s="414"/>
      <c r="NTA689" s="414"/>
      <c r="NTB689" s="414"/>
      <c r="NTC689" s="413"/>
      <c r="NTD689" s="413"/>
      <c r="NTE689" s="414"/>
      <c r="NTF689" s="414"/>
      <c r="NTG689" s="413"/>
      <c r="NTH689" s="413"/>
      <c r="NTI689" s="414"/>
      <c r="NTJ689" s="414"/>
      <c r="NTK689" s="413"/>
      <c r="NTL689" s="413"/>
      <c r="NTM689" s="413"/>
      <c r="NTN689" s="413"/>
      <c r="NTO689" s="413"/>
      <c r="NTP689" s="413"/>
      <c r="NTQ689" s="413"/>
      <c r="NTR689" s="414"/>
      <c r="NTS689" s="414"/>
      <c r="NTT689" s="413"/>
      <c r="NTU689" s="413"/>
      <c r="NTV689" s="414"/>
      <c r="NTW689" s="414"/>
      <c r="NTX689" s="413"/>
      <c r="NTY689" s="413"/>
      <c r="NTZ689" s="413"/>
      <c r="NUA689" s="413"/>
      <c r="NUB689" s="413"/>
      <c r="NUC689" s="407"/>
      <c r="NUD689" s="439"/>
      <c r="NUE689" s="413"/>
      <c r="NUF689" s="413"/>
      <c r="NUG689" s="413"/>
      <c r="NUH689" s="413"/>
      <c r="NUI689" s="413"/>
      <c r="NUJ689" s="413"/>
      <c r="NUK689" s="413"/>
      <c r="NUL689" s="412"/>
      <c r="NUM689" s="412"/>
      <c r="NUN689" s="412"/>
      <c r="NUO689" s="412"/>
      <c r="NUP689" s="412"/>
      <c r="NUQ689" s="412"/>
      <c r="NUR689" s="412"/>
      <c r="NUS689" s="412"/>
      <c r="NUT689" s="412"/>
      <c r="NUU689" s="412"/>
      <c r="NUV689" s="412"/>
      <c r="NUW689" s="412"/>
      <c r="NUX689" s="412"/>
      <c r="NUY689" s="412"/>
      <c r="NUZ689" s="412"/>
      <c r="NVA689" s="412"/>
      <c r="NVB689" s="412"/>
      <c r="NVC689" s="412"/>
      <c r="NVD689" s="412"/>
      <c r="NVE689" s="412"/>
      <c r="NVF689" s="412"/>
      <c r="NVG689" s="412"/>
      <c r="NVH689" s="412"/>
      <c r="NVI689" s="412"/>
      <c r="NVJ689" s="412"/>
      <c r="NVK689" s="412"/>
      <c r="NVL689" s="412"/>
      <c r="NVM689" s="412"/>
      <c r="NVN689" s="412"/>
      <c r="NVO689" s="412"/>
      <c r="NVP689" s="412"/>
      <c r="NVQ689" s="412"/>
      <c r="NVR689" s="412"/>
      <c r="NVS689" s="412"/>
      <c r="NVT689" s="412"/>
      <c r="NVU689" s="412"/>
      <c r="NVV689" s="412"/>
      <c r="NVW689" s="412"/>
      <c r="NVX689" s="412"/>
      <c r="NVY689" s="412"/>
      <c r="NVZ689" s="412"/>
      <c r="NWA689" s="412"/>
      <c r="NWB689" s="412"/>
      <c r="NWC689" s="412"/>
      <c r="NWD689" s="413"/>
      <c r="NWE689" s="413"/>
      <c r="NWF689" s="413"/>
      <c r="NWG689" s="413"/>
      <c r="NWH689" s="413"/>
      <c r="NWI689" s="413"/>
      <c r="NWJ689" s="413"/>
      <c r="NWK689" s="413"/>
      <c r="NWL689" s="413"/>
      <c r="NWM689" s="413"/>
      <c r="NWN689" s="413"/>
      <c r="NWO689" s="413"/>
      <c r="NWP689" s="413"/>
      <c r="NWQ689" s="413"/>
      <c r="NWR689" s="413"/>
      <c r="NWS689" s="413"/>
      <c r="NWT689" s="413"/>
      <c r="NWU689" s="413"/>
      <c r="NWV689" s="413"/>
      <c r="NWW689" s="413"/>
      <c r="NWX689" s="413"/>
      <c r="NWY689" s="413"/>
      <c r="NWZ689" s="413"/>
      <c r="NXA689" s="413"/>
      <c r="NXB689" s="414"/>
      <c r="NXC689" s="414"/>
      <c r="NXD689" s="414"/>
      <c r="NXE689" s="414"/>
      <c r="NXF689" s="414"/>
      <c r="NXG689" s="413"/>
      <c r="NXH689" s="413"/>
      <c r="NXI689" s="414"/>
      <c r="NXJ689" s="414"/>
      <c r="NXK689" s="413"/>
      <c r="NXL689" s="413"/>
      <c r="NXM689" s="414"/>
      <c r="NXN689" s="414"/>
      <c r="NXO689" s="413"/>
      <c r="NXP689" s="413"/>
      <c r="NXQ689" s="413"/>
      <c r="NXR689" s="413"/>
      <c r="NXS689" s="413"/>
      <c r="NXT689" s="413"/>
      <c r="NXU689" s="413"/>
      <c r="NXV689" s="414"/>
      <c r="NXW689" s="414"/>
      <c r="NXX689" s="413"/>
      <c r="NXY689" s="413"/>
      <c r="NXZ689" s="414"/>
      <c r="NYA689" s="414"/>
      <c r="NYB689" s="413"/>
      <c r="NYC689" s="413"/>
      <c r="NYD689" s="413"/>
      <c r="NYE689" s="413"/>
      <c r="NYF689" s="413"/>
      <c r="NYG689" s="407"/>
      <c r="NYH689" s="439"/>
      <c r="NYI689" s="413"/>
      <c r="NYJ689" s="413"/>
      <c r="NYK689" s="413"/>
      <c r="NYL689" s="413"/>
      <c r="NYM689" s="413"/>
      <c r="NYN689" s="413"/>
      <c r="NYO689" s="413"/>
      <c r="NYP689" s="412"/>
      <c r="NYQ689" s="412"/>
      <c r="NYR689" s="412"/>
      <c r="NYS689" s="412"/>
      <c r="NYT689" s="412"/>
      <c r="NYU689" s="412"/>
      <c r="NYV689" s="412"/>
      <c r="NYW689" s="412"/>
      <c r="NYX689" s="412"/>
      <c r="NYY689" s="412"/>
      <c r="NYZ689" s="412"/>
      <c r="NZA689" s="412"/>
      <c r="NZB689" s="412"/>
      <c r="NZC689" s="412"/>
      <c r="NZD689" s="412"/>
      <c r="NZE689" s="412"/>
      <c r="NZF689" s="412"/>
      <c r="NZG689" s="412"/>
      <c r="NZH689" s="412"/>
      <c r="NZI689" s="412"/>
      <c r="NZJ689" s="412"/>
      <c r="NZK689" s="412"/>
      <c r="NZL689" s="412"/>
      <c r="NZM689" s="412"/>
      <c r="NZN689" s="412"/>
      <c r="NZO689" s="412"/>
      <c r="NZP689" s="412"/>
      <c r="NZQ689" s="412"/>
      <c r="NZR689" s="412"/>
      <c r="NZS689" s="412"/>
      <c r="NZT689" s="412"/>
      <c r="NZU689" s="412"/>
      <c r="NZV689" s="412"/>
      <c r="NZW689" s="412"/>
      <c r="NZX689" s="412"/>
      <c r="NZY689" s="412"/>
      <c r="NZZ689" s="412"/>
      <c r="OAA689" s="412"/>
      <c r="OAB689" s="412"/>
      <c r="OAC689" s="412"/>
      <c r="OAD689" s="412"/>
      <c r="OAE689" s="412"/>
      <c r="OAF689" s="412"/>
      <c r="OAG689" s="412"/>
      <c r="OAH689" s="413"/>
      <c r="OAI689" s="413"/>
      <c r="OAJ689" s="413"/>
      <c r="OAK689" s="413"/>
      <c r="OAL689" s="413"/>
      <c r="OAM689" s="413"/>
      <c r="OAN689" s="413"/>
      <c r="OAO689" s="413"/>
      <c r="OAP689" s="413"/>
      <c r="OAQ689" s="413"/>
      <c r="OAR689" s="413"/>
      <c r="OAS689" s="413"/>
      <c r="OAT689" s="413"/>
      <c r="OAU689" s="413"/>
      <c r="OAV689" s="413"/>
      <c r="OAW689" s="413"/>
      <c r="OAX689" s="413"/>
      <c r="OAY689" s="413"/>
      <c r="OAZ689" s="413"/>
      <c r="OBA689" s="413"/>
      <c r="OBB689" s="413"/>
      <c r="OBC689" s="413"/>
      <c r="OBD689" s="413"/>
      <c r="OBE689" s="413"/>
      <c r="OBF689" s="414"/>
      <c r="OBG689" s="414"/>
      <c r="OBH689" s="414"/>
      <c r="OBI689" s="414"/>
      <c r="OBJ689" s="414"/>
      <c r="OBK689" s="413"/>
      <c r="OBL689" s="413"/>
      <c r="OBM689" s="414"/>
      <c r="OBN689" s="414"/>
      <c r="OBO689" s="413"/>
      <c r="OBP689" s="413"/>
      <c r="OBQ689" s="414"/>
      <c r="OBR689" s="414"/>
      <c r="OBS689" s="413"/>
      <c r="OBT689" s="413"/>
      <c r="OBU689" s="413"/>
      <c r="OBV689" s="413"/>
      <c r="OBW689" s="413"/>
      <c r="OBX689" s="413"/>
      <c r="OBY689" s="413"/>
      <c r="OBZ689" s="414"/>
      <c r="OCA689" s="414"/>
      <c r="OCB689" s="413"/>
      <c r="OCC689" s="413"/>
      <c r="OCD689" s="414"/>
      <c r="OCE689" s="414"/>
      <c r="OCF689" s="413"/>
      <c r="OCG689" s="413"/>
      <c r="OCH689" s="413"/>
      <c r="OCI689" s="413"/>
      <c r="OCJ689" s="413"/>
      <c r="OCK689" s="407"/>
      <c r="OCL689" s="439"/>
      <c r="OCM689" s="413"/>
      <c r="OCN689" s="413"/>
      <c r="OCO689" s="413"/>
      <c r="OCP689" s="413"/>
      <c r="OCQ689" s="413"/>
      <c r="OCR689" s="413"/>
      <c r="OCS689" s="413"/>
      <c r="OCT689" s="412"/>
      <c r="OCU689" s="412"/>
      <c r="OCV689" s="412"/>
      <c r="OCW689" s="412"/>
      <c r="OCX689" s="412"/>
      <c r="OCY689" s="412"/>
      <c r="OCZ689" s="412"/>
      <c r="ODA689" s="412"/>
      <c r="ODB689" s="412"/>
      <c r="ODC689" s="412"/>
      <c r="ODD689" s="412"/>
      <c r="ODE689" s="412"/>
      <c r="ODF689" s="412"/>
      <c r="ODG689" s="412"/>
      <c r="ODH689" s="412"/>
      <c r="ODI689" s="412"/>
      <c r="ODJ689" s="412"/>
      <c r="ODK689" s="412"/>
      <c r="ODL689" s="412"/>
      <c r="ODM689" s="412"/>
      <c r="ODN689" s="412"/>
      <c r="ODO689" s="412"/>
      <c r="ODP689" s="412"/>
      <c r="ODQ689" s="412"/>
      <c r="ODR689" s="412"/>
      <c r="ODS689" s="412"/>
      <c r="ODT689" s="412"/>
      <c r="ODU689" s="412"/>
      <c r="ODV689" s="412"/>
      <c r="ODW689" s="412"/>
      <c r="ODX689" s="412"/>
      <c r="ODY689" s="412"/>
      <c r="ODZ689" s="412"/>
      <c r="OEA689" s="412"/>
      <c r="OEB689" s="412"/>
      <c r="OEC689" s="412"/>
      <c r="OED689" s="412"/>
      <c r="OEE689" s="412"/>
      <c r="OEF689" s="412"/>
      <c r="OEG689" s="412"/>
      <c r="OEH689" s="412"/>
      <c r="OEI689" s="412"/>
      <c r="OEJ689" s="412"/>
      <c r="OEK689" s="412"/>
      <c r="OEL689" s="413"/>
      <c r="OEM689" s="413"/>
      <c r="OEN689" s="413"/>
      <c r="OEO689" s="413"/>
      <c r="OEP689" s="413"/>
      <c r="OEQ689" s="413"/>
      <c r="OER689" s="413"/>
      <c r="OES689" s="413"/>
      <c r="OET689" s="413"/>
      <c r="OEU689" s="413"/>
      <c r="OEV689" s="413"/>
      <c r="OEW689" s="413"/>
      <c r="OEX689" s="413"/>
      <c r="OEY689" s="413"/>
      <c r="OEZ689" s="413"/>
      <c r="OFA689" s="413"/>
      <c r="OFB689" s="413"/>
      <c r="OFC689" s="413"/>
      <c r="OFD689" s="413"/>
      <c r="OFE689" s="413"/>
      <c r="OFF689" s="413"/>
      <c r="OFG689" s="413"/>
      <c r="OFH689" s="413"/>
      <c r="OFI689" s="413"/>
      <c r="OFJ689" s="414"/>
      <c r="OFK689" s="414"/>
      <c r="OFL689" s="414"/>
      <c r="OFM689" s="414"/>
      <c r="OFN689" s="414"/>
      <c r="OFO689" s="413"/>
      <c r="OFP689" s="413"/>
      <c r="OFQ689" s="414"/>
      <c r="OFR689" s="414"/>
      <c r="OFS689" s="413"/>
      <c r="OFT689" s="413"/>
      <c r="OFU689" s="414"/>
      <c r="OFV689" s="414"/>
      <c r="OFW689" s="413"/>
      <c r="OFX689" s="413"/>
      <c r="OFY689" s="413"/>
      <c r="OFZ689" s="413"/>
      <c r="OGA689" s="413"/>
      <c r="OGB689" s="413"/>
      <c r="OGC689" s="413"/>
      <c r="OGD689" s="414"/>
      <c r="OGE689" s="414"/>
      <c r="OGF689" s="413"/>
      <c r="OGG689" s="413"/>
      <c r="OGH689" s="414"/>
      <c r="OGI689" s="414"/>
      <c r="OGJ689" s="413"/>
      <c r="OGK689" s="413"/>
      <c r="OGL689" s="413"/>
      <c r="OGM689" s="413"/>
      <c r="OGN689" s="413"/>
      <c r="OGO689" s="407"/>
      <c r="OGP689" s="439"/>
      <c r="OGQ689" s="413"/>
      <c r="OGR689" s="413"/>
      <c r="OGS689" s="413"/>
      <c r="OGT689" s="413"/>
      <c r="OGU689" s="413"/>
      <c r="OGV689" s="413"/>
      <c r="OGW689" s="413"/>
      <c r="OGX689" s="412"/>
      <c r="OGY689" s="412"/>
      <c r="OGZ689" s="412"/>
      <c r="OHA689" s="412"/>
      <c r="OHB689" s="412"/>
      <c r="OHC689" s="412"/>
      <c r="OHD689" s="412"/>
      <c r="OHE689" s="412"/>
      <c r="OHF689" s="412"/>
      <c r="OHG689" s="412"/>
      <c r="OHH689" s="412"/>
      <c r="OHI689" s="412"/>
      <c r="OHJ689" s="412"/>
      <c r="OHK689" s="412"/>
      <c r="OHL689" s="412"/>
      <c r="OHM689" s="412"/>
      <c r="OHN689" s="412"/>
      <c r="OHO689" s="412"/>
      <c r="OHP689" s="412"/>
      <c r="OHQ689" s="412"/>
      <c r="OHR689" s="412"/>
      <c r="OHS689" s="412"/>
      <c r="OHT689" s="412"/>
      <c r="OHU689" s="412"/>
      <c r="OHV689" s="412"/>
      <c r="OHW689" s="412"/>
      <c r="OHX689" s="412"/>
      <c r="OHY689" s="412"/>
      <c r="OHZ689" s="412"/>
      <c r="OIA689" s="412"/>
      <c r="OIB689" s="412"/>
      <c r="OIC689" s="412"/>
      <c r="OID689" s="412"/>
      <c r="OIE689" s="412"/>
      <c r="OIF689" s="412"/>
      <c r="OIG689" s="412"/>
      <c r="OIH689" s="412"/>
      <c r="OII689" s="412"/>
      <c r="OIJ689" s="412"/>
      <c r="OIK689" s="412"/>
      <c r="OIL689" s="412"/>
      <c r="OIM689" s="412"/>
      <c r="OIN689" s="412"/>
      <c r="OIO689" s="412"/>
      <c r="OIP689" s="413"/>
      <c r="OIQ689" s="413"/>
      <c r="OIR689" s="413"/>
      <c r="OIS689" s="413"/>
      <c r="OIT689" s="413"/>
      <c r="OIU689" s="413"/>
      <c r="OIV689" s="413"/>
      <c r="OIW689" s="413"/>
      <c r="OIX689" s="413"/>
      <c r="OIY689" s="413"/>
      <c r="OIZ689" s="413"/>
      <c r="OJA689" s="413"/>
      <c r="OJB689" s="413"/>
      <c r="OJC689" s="413"/>
      <c r="OJD689" s="413"/>
      <c r="OJE689" s="413"/>
      <c r="OJF689" s="413"/>
      <c r="OJG689" s="413"/>
      <c r="OJH689" s="413"/>
      <c r="OJI689" s="413"/>
      <c r="OJJ689" s="413"/>
      <c r="OJK689" s="413"/>
      <c r="OJL689" s="413"/>
      <c r="OJM689" s="413"/>
      <c r="OJN689" s="414"/>
      <c r="OJO689" s="414"/>
      <c r="OJP689" s="414"/>
      <c r="OJQ689" s="414"/>
      <c r="OJR689" s="414"/>
      <c r="OJS689" s="413"/>
      <c r="OJT689" s="413"/>
      <c r="OJU689" s="414"/>
      <c r="OJV689" s="414"/>
      <c r="OJW689" s="413"/>
      <c r="OJX689" s="413"/>
      <c r="OJY689" s="414"/>
      <c r="OJZ689" s="414"/>
      <c r="OKA689" s="413"/>
      <c r="OKB689" s="413"/>
      <c r="OKC689" s="413"/>
      <c r="OKD689" s="413"/>
      <c r="OKE689" s="413"/>
      <c r="OKF689" s="413"/>
      <c r="OKG689" s="413"/>
      <c r="OKH689" s="414"/>
      <c r="OKI689" s="414"/>
      <c r="OKJ689" s="413"/>
      <c r="OKK689" s="413"/>
      <c r="OKL689" s="414"/>
      <c r="OKM689" s="414"/>
      <c r="OKN689" s="413"/>
      <c r="OKO689" s="413"/>
      <c r="OKP689" s="413"/>
      <c r="OKQ689" s="413"/>
      <c r="OKR689" s="413"/>
      <c r="OKS689" s="407"/>
      <c r="OKT689" s="439"/>
      <c r="OKU689" s="413"/>
      <c r="OKV689" s="413"/>
      <c r="OKW689" s="413"/>
      <c r="OKX689" s="413"/>
      <c r="OKY689" s="413"/>
      <c r="OKZ689" s="413"/>
      <c r="OLA689" s="413"/>
      <c r="OLB689" s="412"/>
      <c r="OLC689" s="412"/>
      <c r="OLD689" s="412"/>
      <c r="OLE689" s="412"/>
      <c r="OLF689" s="412"/>
      <c r="OLG689" s="412"/>
      <c r="OLH689" s="412"/>
      <c r="OLI689" s="412"/>
      <c r="OLJ689" s="412"/>
      <c r="OLK689" s="412"/>
      <c r="OLL689" s="412"/>
      <c r="OLM689" s="412"/>
      <c r="OLN689" s="412"/>
      <c r="OLO689" s="412"/>
      <c r="OLP689" s="412"/>
      <c r="OLQ689" s="412"/>
      <c r="OLR689" s="412"/>
      <c r="OLS689" s="412"/>
      <c r="OLT689" s="412"/>
      <c r="OLU689" s="412"/>
      <c r="OLV689" s="412"/>
      <c r="OLW689" s="412"/>
      <c r="OLX689" s="412"/>
      <c r="OLY689" s="412"/>
      <c r="OLZ689" s="412"/>
      <c r="OMA689" s="412"/>
      <c r="OMB689" s="412"/>
      <c r="OMC689" s="412"/>
      <c r="OMD689" s="412"/>
      <c r="OME689" s="412"/>
      <c r="OMF689" s="412"/>
      <c r="OMG689" s="412"/>
      <c r="OMH689" s="412"/>
      <c r="OMI689" s="412"/>
      <c r="OMJ689" s="412"/>
      <c r="OMK689" s="412"/>
      <c r="OML689" s="412"/>
      <c r="OMM689" s="412"/>
      <c r="OMN689" s="412"/>
      <c r="OMO689" s="412"/>
      <c r="OMP689" s="412"/>
      <c r="OMQ689" s="412"/>
      <c r="OMR689" s="412"/>
      <c r="OMS689" s="412"/>
      <c r="OMT689" s="413"/>
      <c r="OMU689" s="413"/>
      <c r="OMV689" s="413"/>
      <c r="OMW689" s="413"/>
      <c r="OMX689" s="413"/>
      <c r="OMY689" s="413"/>
      <c r="OMZ689" s="413"/>
      <c r="ONA689" s="413"/>
      <c r="ONB689" s="413"/>
      <c r="ONC689" s="413"/>
      <c r="OND689" s="413"/>
      <c r="ONE689" s="413"/>
      <c r="ONF689" s="413"/>
      <c r="ONG689" s="413"/>
      <c r="ONH689" s="413"/>
      <c r="ONI689" s="413"/>
      <c r="ONJ689" s="413"/>
      <c r="ONK689" s="413"/>
      <c r="ONL689" s="413"/>
      <c r="ONM689" s="413"/>
      <c r="ONN689" s="413"/>
      <c r="ONO689" s="413"/>
      <c r="ONP689" s="413"/>
      <c r="ONQ689" s="413"/>
      <c r="ONR689" s="414"/>
      <c r="ONS689" s="414"/>
      <c r="ONT689" s="414"/>
      <c r="ONU689" s="414"/>
      <c r="ONV689" s="414"/>
      <c r="ONW689" s="413"/>
      <c r="ONX689" s="413"/>
      <c r="ONY689" s="414"/>
      <c r="ONZ689" s="414"/>
      <c r="OOA689" s="413"/>
      <c r="OOB689" s="413"/>
      <c r="OOC689" s="414"/>
      <c r="OOD689" s="414"/>
      <c r="OOE689" s="413"/>
      <c r="OOF689" s="413"/>
      <c r="OOG689" s="413"/>
      <c r="OOH689" s="413"/>
      <c r="OOI689" s="413"/>
      <c r="OOJ689" s="413"/>
      <c r="OOK689" s="413"/>
      <c r="OOL689" s="414"/>
      <c r="OOM689" s="414"/>
      <c r="OON689" s="413"/>
      <c r="OOO689" s="413"/>
      <c r="OOP689" s="414"/>
      <c r="OOQ689" s="414"/>
      <c r="OOR689" s="413"/>
      <c r="OOS689" s="413"/>
      <c r="OOT689" s="413"/>
      <c r="OOU689" s="413"/>
      <c r="OOV689" s="413"/>
      <c r="OOW689" s="407"/>
      <c r="OOX689" s="439"/>
      <c r="OOY689" s="413"/>
      <c r="OOZ689" s="413"/>
      <c r="OPA689" s="413"/>
      <c r="OPB689" s="413"/>
      <c r="OPC689" s="413"/>
      <c r="OPD689" s="413"/>
      <c r="OPE689" s="413"/>
      <c r="OPF689" s="412"/>
      <c r="OPG689" s="412"/>
      <c r="OPH689" s="412"/>
      <c r="OPI689" s="412"/>
      <c r="OPJ689" s="412"/>
      <c r="OPK689" s="412"/>
      <c r="OPL689" s="412"/>
      <c r="OPM689" s="412"/>
      <c r="OPN689" s="412"/>
      <c r="OPO689" s="412"/>
      <c r="OPP689" s="412"/>
      <c r="OPQ689" s="412"/>
      <c r="OPR689" s="412"/>
      <c r="OPS689" s="412"/>
      <c r="OPT689" s="412"/>
      <c r="OPU689" s="412"/>
      <c r="OPV689" s="412"/>
      <c r="OPW689" s="412"/>
      <c r="OPX689" s="412"/>
      <c r="OPY689" s="412"/>
      <c r="OPZ689" s="412"/>
      <c r="OQA689" s="412"/>
      <c r="OQB689" s="412"/>
      <c r="OQC689" s="412"/>
      <c r="OQD689" s="412"/>
      <c r="OQE689" s="412"/>
      <c r="OQF689" s="412"/>
      <c r="OQG689" s="412"/>
      <c r="OQH689" s="412"/>
      <c r="OQI689" s="412"/>
      <c r="OQJ689" s="412"/>
      <c r="OQK689" s="412"/>
      <c r="OQL689" s="412"/>
      <c r="OQM689" s="412"/>
      <c r="OQN689" s="412"/>
      <c r="OQO689" s="412"/>
      <c r="OQP689" s="412"/>
      <c r="OQQ689" s="412"/>
      <c r="OQR689" s="412"/>
      <c r="OQS689" s="412"/>
      <c r="OQT689" s="412"/>
      <c r="OQU689" s="412"/>
      <c r="OQV689" s="412"/>
      <c r="OQW689" s="412"/>
      <c r="OQX689" s="413"/>
      <c r="OQY689" s="413"/>
      <c r="OQZ689" s="413"/>
      <c r="ORA689" s="413"/>
      <c r="ORB689" s="413"/>
      <c r="ORC689" s="413"/>
      <c r="ORD689" s="413"/>
      <c r="ORE689" s="413"/>
      <c r="ORF689" s="413"/>
      <c r="ORG689" s="413"/>
      <c r="ORH689" s="413"/>
      <c r="ORI689" s="413"/>
      <c r="ORJ689" s="413"/>
      <c r="ORK689" s="413"/>
      <c r="ORL689" s="413"/>
      <c r="ORM689" s="413"/>
      <c r="ORN689" s="413"/>
      <c r="ORO689" s="413"/>
      <c r="ORP689" s="413"/>
      <c r="ORQ689" s="413"/>
      <c r="ORR689" s="413"/>
      <c r="ORS689" s="413"/>
      <c r="ORT689" s="413"/>
      <c r="ORU689" s="413"/>
      <c r="ORV689" s="414"/>
      <c r="ORW689" s="414"/>
      <c r="ORX689" s="414"/>
      <c r="ORY689" s="414"/>
      <c r="ORZ689" s="414"/>
      <c r="OSA689" s="413"/>
      <c r="OSB689" s="413"/>
      <c r="OSC689" s="414"/>
      <c r="OSD689" s="414"/>
      <c r="OSE689" s="413"/>
      <c r="OSF689" s="413"/>
      <c r="OSG689" s="414"/>
      <c r="OSH689" s="414"/>
      <c r="OSI689" s="413"/>
      <c r="OSJ689" s="413"/>
      <c r="OSK689" s="413"/>
      <c r="OSL689" s="413"/>
      <c r="OSM689" s="413"/>
      <c r="OSN689" s="413"/>
      <c r="OSO689" s="413"/>
      <c r="OSP689" s="414"/>
      <c r="OSQ689" s="414"/>
      <c r="OSR689" s="413"/>
      <c r="OSS689" s="413"/>
      <c r="OST689" s="414"/>
      <c r="OSU689" s="414"/>
      <c r="OSV689" s="413"/>
      <c r="OSW689" s="413"/>
      <c r="OSX689" s="413"/>
      <c r="OSY689" s="413"/>
      <c r="OSZ689" s="413"/>
      <c r="OTA689" s="407"/>
      <c r="OTB689" s="439"/>
      <c r="OTC689" s="413"/>
      <c r="OTD689" s="413"/>
      <c r="OTE689" s="413"/>
      <c r="OTF689" s="413"/>
      <c r="OTG689" s="413"/>
      <c r="OTH689" s="413"/>
      <c r="OTI689" s="413"/>
      <c r="OTJ689" s="412"/>
      <c r="OTK689" s="412"/>
      <c r="OTL689" s="412"/>
      <c r="OTM689" s="412"/>
      <c r="OTN689" s="412"/>
      <c r="OTO689" s="412"/>
      <c r="OTP689" s="412"/>
      <c r="OTQ689" s="412"/>
      <c r="OTR689" s="412"/>
      <c r="OTS689" s="412"/>
      <c r="OTT689" s="412"/>
      <c r="OTU689" s="412"/>
      <c r="OTV689" s="412"/>
      <c r="OTW689" s="412"/>
      <c r="OTX689" s="412"/>
      <c r="OTY689" s="412"/>
      <c r="OTZ689" s="412"/>
      <c r="OUA689" s="412"/>
      <c r="OUB689" s="412"/>
      <c r="OUC689" s="412"/>
      <c r="OUD689" s="412"/>
      <c r="OUE689" s="412"/>
      <c r="OUF689" s="412"/>
      <c r="OUG689" s="412"/>
      <c r="OUH689" s="412"/>
      <c r="OUI689" s="412"/>
      <c r="OUJ689" s="412"/>
      <c r="OUK689" s="412"/>
      <c r="OUL689" s="412"/>
      <c r="OUM689" s="412"/>
      <c r="OUN689" s="412"/>
      <c r="OUO689" s="412"/>
      <c r="OUP689" s="412"/>
      <c r="OUQ689" s="412"/>
      <c r="OUR689" s="412"/>
      <c r="OUS689" s="412"/>
      <c r="OUT689" s="412"/>
      <c r="OUU689" s="412"/>
      <c r="OUV689" s="412"/>
      <c r="OUW689" s="412"/>
      <c r="OUX689" s="412"/>
      <c r="OUY689" s="412"/>
      <c r="OUZ689" s="412"/>
      <c r="OVA689" s="412"/>
      <c r="OVB689" s="413"/>
      <c r="OVC689" s="413"/>
      <c r="OVD689" s="413"/>
      <c r="OVE689" s="413"/>
      <c r="OVF689" s="413"/>
      <c r="OVG689" s="413"/>
      <c r="OVH689" s="413"/>
      <c r="OVI689" s="413"/>
      <c r="OVJ689" s="413"/>
      <c r="OVK689" s="413"/>
      <c r="OVL689" s="413"/>
      <c r="OVM689" s="413"/>
      <c r="OVN689" s="413"/>
      <c r="OVO689" s="413"/>
      <c r="OVP689" s="413"/>
      <c r="OVQ689" s="413"/>
      <c r="OVR689" s="413"/>
      <c r="OVS689" s="413"/>
      <c r="OVT689" s="413"/>
      <c r="OVU689" s="413"/>
      <c r="OVV689" s="413"/>
      <c r="OVW689" s="413"/>
      <c r="OVX689" s="413"/>
      <c r="OVY689" s="413"/>
      <c r="OVZ689" s="414"/>
      <c r="OWA689" s="414"/>
      <c r="OWB689" s="414"/>
      <c r="OWC689" s="414"/>
      <c r="OWD689" s="414"/>
      <c r="OWE689" s="413"/>
      <c r="OWF689" s="413"/>
      <c r="OWG689" s="414"/>
      <c r="OWH689" s="414"/>
      <c r="OWI689" s="413"/>
      <c r="OWJ689" s="413"/>
      <c r="OWK689" s="414"/>
      <c r="OWL689" s="414"/>
      <c r="OWM689" s="413"/>
      <c r="OWN689" s="413"/>
      <c r="OWO689" s="413"/>
      <c r="OWP689" s="413"/>
      <c r="OWQ689" s="413"/>
      <c r="OWR689" s="413"/>
      <c r="OWS689" s="413"/>
      <c r="OWT689" s="414"/>
      <c r="OWU689" s="414"/>
      <c r="OWV689" s="413"/>
      <c r="OWW689" s="413"/>
      <c r="OWX689" s="414"/>
      <c r="OWY689" s="414"/>
      <c r="OWZ689" s="413"/>
      <c r="OXA689" s="413"/>
      <c r="OXB689" s="413"/>
      <c r="OXC689" s="413"/>
      <c r="OXD689" s="413"/>
      <c r="OXE689" s="407"/>
      <c r="OXF689" s="439"/>
      <c r="OXG689" s="413"/>
      <c r="OXH689" s="413"/>
      <c r="OXI689" s="413"/>
      <c r="OXJ689" s="413"/>
      <c r="OXK689" s="413"/>
      <c r="OXL689" s="413"/>
      <c r="OXM689" s="413"/>
      <c r="OXN689" s="412"/>
      <c r="OXO689" s="412"/>
      <c r="OXP689" s="412"/>
      <c r="OXQ689" s="412"/>
      <c r="OXR689" s="412"/>
      <c r="OXS689" s="412"/>
      <c r="OXT689" s="412"/>
      <c r="OXU689" s="412"/>
      <c r="OXV689" s="412"/>
      <c r="OXW689" s="412"/>
      <c r="OXX689" s="412"/>
      <c r="OXY689" s="412"/>
      <c r="OXZ689" s="412"/>
      <c r="OYA689" s="412"/>
      <c r="OYB689" s="412"/>
      <c r="OYC689" s="412"/>
      <c r="OYD689" s="412"/>
      <c r="OYE689" s="412"/>
      <c r="OYF689" s="412"/>
      <c r="OYG689" s="412"/>
      <c r="OYH689" s="412"/>
      <c r="OYI689" s="412"/>
      <c r="OYJ689" s="412"/>
      <c r="OYK689" s="412"/>
      <c r="OYL689" s="412"/>
      <c r="OYM689" s="412"/>
      <c r="OYN689" s="412"/>
      <c r="OYO689" s="412"/>
      <c r="OYP689" s="412"/>
      <c r="OYQ689" s="412"/>
      <c r="OYR689" s="412"/>
      <c r="OYS689" s="412"/>
      <c r="OYT689" s="412"/>
      <c r="OYU689" s="412"/>
      <c r="OYV689" s="412"/>
      <c r="OYW689" s="412"/>
      <c r="OYX689" s="412"/>
      <c r="OYY689" s="412"/>
      <c r="OYZ689" s="412"/>
      <c r="OZA689" s="412"/>
      <c r="OZB689" s="412"/>
      <c r="OZC689" s="412"/>
      <c r="OZD689" s="412"/>
      <c r="OZE689" s="412"/>
      <c r="OZF689" s="413"/>
      <c r="OZG689" s="413"/>
      <c r="OZH689" s="413"/>
      <c r="OZI689" s="413"/>
      <c r="OZJ689" s="413"/>
      <c r="OZK689" s="413"/>
      <c r="OZL689" s="413"/>
      <c r="OZM689" s="413"/>
      <c r="OZN689" s="413"/>
      <c r="OZO689" s="413"/>
      <c r="OZP689" s="413"/>
      <c r="OZQ689" s="413"/>
      <c r="OZR689" s="413"/>
      <c r="OZS689" s="413"/>
      <c r="OZT689" s="413"/>
      <c r="OZU689" s="413"/>
      <c r="OZV689" s="413"/>
      <c r="OZW689" s="413"/>
      <c r="OZX689" s="413"/>
      <c r="OZY689" s="413"/>
      <c r="OZZ689" s="413"/>
      <c r="PAA689" s="413"/>
      <c r="PAB689" s="413"/>
      <c r="PAC689" s="413"/>
      <c r="PAD689" s="414"/>
      <c r="PAE689" s="414"/>
      <c r="PAF689" s="414"/>
      <c r="PAG689" s="414"/>
      <c r="PAH689" s="414"/>
      <c r="PAI689" s="413"/>
      <c r="PAJ689" s="413"/>
      <c r="PAK689" s="414"/>
      <c r="PAL689" s="414"/>
      <c r="PAM689" s="413"/>
      <c r="PAN689" s="413"/>
      <c r="PAO689" s="414"/>
      <c r="PAP689" s="414"/>
      <c r="PAQ689" s="413"/>
      <c r="PAR689" s="413"/>
      <c r="PAS689" s="413"/>
      <c r="PAT689" s="413"/>
      <c r="PAU689" s="413"/>
      <c r="PAV689" s="413"/>
      <c r="PAW689" s="413"/>
      <c r="PAX689" s="414"/>
      <c r="PAY689" s="414"/>
      <c r="PAZ689" s="413"/>
      <c r="PBA689" s="413"/>
      <c r="PBB689" s="414"/>
      <c r="PBC689" s="414"/>
      <c r="PBD689" s="413"/>
      <c r="PBE689" s="413"/>
      <c r="PBF689" s="413"/>
      <c r="PBG689" s="413"/>
      <c r="PBH689" s="413"/>
      <c r="PBI689" s="407"/>
      <c r="PBJ689" s="439"/>
      <c r="PBK689" s="413"/>
      <c r="PBL689" s="413"/>
      <c r="PBM689" s="413"/>
      <c r="PBN689" s="413"/>
      <c r="PBO689" s="413"/>
      <c r="PBP689" s="413"/>
      <c r="PBQ689" s="413"/>
      <c r="PBR689" s="412"/>
      <c r="PBS689" s="412"/>
      <c r="PBT689" s="412"/>
      <c r="PBU689" s="412"/>
      <c r="PBV689" s="412"/>
      <c r="PBW689" s="412"/>
      <c r="PBX689" s="412"/>
      <c r="PBY689" s="412"/>
      <c r="PBZ689" s="412"/>
      <c r="PCA689" s="412"/>
      <c r="PCB689" s="412"/>
      <c r="PCC689" s="412"/>
      <c r="PCD689" s="412"/>
      <c r="PCE689" s="412"/>
      <c r="PCF689" s="412"/>
      <c r="PCG689" s="412"/>
      <c r="PCH689" s="412"/>
      <c r="PCI689" s="412"/>
      <c r="PCJ689" s="412"/>
      <c r="PCK689" s="412"/>
      <c r="PCL689" s="412"/>
      <c r="PCM689" s="412"/>
      <c r="PCN689" s="412"/>
      <c r="PCO689" s="412"/>
      <c r="PCP689" s="412"/>
      <c r="PCQ689" s="412"/>
      <c r="PCR689" s="412"/>
      <c r="PCS689" s="412"/>
      <c r="PCT689" s="412"/>
      <c r="PCU689" s="412"/>
      <c r="PCV689" s="412"/>
      <c r="PCW689" s="412"/>
      <c r="PCX689" s="412"/>
      <c r="PCY689" s="412"/>
      <c r="PCZ689" s="412"/>
      <c r="PDA689" s="412"/>
      <c r="PDB689" s="412"/>
      <c r="PDC689" s="412"/>
      <c r="PDD689" s="412"/>
      <c r="PDE689" s="412"/>
      <c r="PDF689" s="412"/>
      <c r="PDG689" s="412"/>
      <c r="PDH689" s="412"/>
      <c r="PDI689" s="412"/>
      <c r="PDJ689" s="413"/>
      <c r="PDK689" s="413"/>
      <c r="PDL689" s="413"/>
      <c r="PDM689" s="413"/>
      <c r="PDN689" s="413"/>
      <c r="PDO689" s="413"/>
      <c r="PDP689" s="413"/>
      <c r="PDQ689" s="413"/>
      <c r="PDR689" s="413"/>
      <c r="PDS689" s="413"/>
      <c r="PDT689" s="413"/>
      <c r="PDU689" s="413"/>
      <c r="PDV689" s="413"/>
      <c r="PDW689" s="413"/>
      <c r="PDX689" s="413"/>
      <c r="PDY689" s="413"/>
      <c r="PDZ689" s="413"/>
      <c r="PEA689" s="413"/>
      <c r="PEB689" s="413"/>
      <c r="PEC689" s="413"/>
      <c r="PED689" s="413"/>
      <c r="PEE689" s="413"/>
      <c r="PEF689" s="413"/>
      <c r="PEG689" s="413"/>
      <c r="PEH689" s="414"/>
      <c r="PEI689" s="414"/>
      <c r="PEJ689" s="414"/>
      <c r="PEK689" s="414"/>
      <c r="PEL689" s="414"/>
      <c r="PEM689" s="413"/>
      <c r="PEN689" s="413"/>
      <c r="PEO689" s="414"/>
      <c r="PEP689" s="414"/>
      <c r="PEQ689" s="413"/>
      <c r="PER689" s="413"/>
      <c r="PES689" s="414"/>
      <c r="PET689" s="414"/>
      <c r="PEU689" s="413"/>
      <c r="PEV689" s="413"/>
      <c r="PEW689" s="413"/>
      <c r="PEX689" s="413"/>
      <c r="PEY689" s="413"/>
      <c r="PEZ689" s="413"/>
      <c r="PFA689" s="413"/>
      <c r="PFB689" s="414"/>
      <c r="PFC689" s="414"/>
      <c r="PFD689" s="413"/>
      <c r="PFE689" s="413"/>
      <c r="PFF689" s="414"/>
      <c r="PFG689" s="414"/>
      <c r="PFH689" s="413"/>
      <c r="PFI689" s="413"/>
      <c r="PFJ689" s="413"/>
      <c r="PFK689" s="413"/>
      <c r="PFL689" s="413"/>
      <c r="PFM689" s="407"/>
      <c r="PFN689" s="439"/>
      <c r="PFO689" s="413"/>
      <c r="PFP689" s="413"/>
      <c r="PFQ689" s="413"/>
      <c r="PFR689" s="413"/>
      <c r="PFS689" s="413"/>
      <c r="PFT689" s="413"/>
      <c r="PFU689" s="413"/>
      <c r="PFV689" s="412"/>
      <c r="PFW689" s="412"/>
      <c r="PFX689" s="412"/>
      <c r="PFY689" s="412"/>
      <c r="PFZ689" s="412"/>
      <c r="PGA689" s="412"/>
      <c r="PGB689" s="412"/>
      <c r="PGC689" s="412"/>
      <c r="PGD689" s="412"/>
      <c r="PGE689" s="412"/>
      <c r="PGF689" s="412"/>
      <c r="PGG689" s="412"/>
      <c r="PGH689" s="412"/>
      <c r="PGI689" s="412"/>
      <c r="PGJ689" s="412"/>
      <c r="PGK689" s="412"/>
      <c r="PGL689" s="412"/>
      <c r="PGM689" s="412"/>
      <c r="PGN689" s="412"/>
      <c r="PGO689" s="412"/>
      <c r="PGP689" s="412"/>
      <c r="PGQ689" s="412"/>
      <c r="PGR689" s="412"/>
      <c r="PGS689" s="412"/>
      <c r="PGT689" s="412"/>
      <c r="PGU689" s="412"/>
      <c r="PGV689" s="412"/>
      <c r="PGW689" s="412"/>
      <c r="PGX689" s="412"/>
      <c r="PGY689" s="412"/>
      <c r="PGZ689" s="412"/>
      <c r="PHA689" s="412"/>
      <c r="PHB689" s="412"/>
      <c r="PHC689" s="412"/>
      <c r="PHD689" s="412"/>
      <c r="PHE689" s="412"/>
      <c r="PHF689" s="412"/>
      <c r="PHG689" s="412"/>
      <c r="PHH689" s="412"/>
      <c r="PHI689" s="412"/>
      <c r="PHJ689" s="412"/>
      <c r="PHK689" s="412"/>
      <c r="PHL689" s="412"/>
      <c r="PHM689" s="412"/>
      <c r="PHN689" s="413"/>
      <c r="PHO689" s="413"/>
      <c r="PHP689" s="413"/>
      <c r="PHQ689" s="413"/>
      <c r="PHR689" s="413"/>
      <c r="PHS689" s="413"/>
      <c r="PHT689" s="413"/>
      <c r="PHU689" s="413"/>
      <c r="PHV689" s="413"/>
      <c r="PHW689" s="413"/>
      <c r="PHX689" s="413"/>
      <c r="PHY689" s="413"/>
      <c r="PHZ689" s="413"/>
      <c r="PIA689" s="413"/>
      <c r="PIB689" s="413"/>
      <c r="PIC689" s="413"/>
      <c r="PID689" s="413"/>
      <c r="PIE689" s="413"/>
      <c r="PIF689" s="413"/>
      <c r="PIG689" s="413"/>
      <c r="PIH689" s="413"/>
      <c r="PII689" s="413"/>
      <c r="PIJ689" s="413"/>
      <c r="PIK689" s="413"/>
      <c r="PIL689" s="414"/>
      <c r="PIM689" s="414"/>
      <c r="PIN689" s="414"/>
      <c r="PIO689" s="414"/>
      <c r="PIP689" s="414"/>
      <c r="PIQ689" s="413"/>
      <c r="PIR689" s="413"/>
      <c r="PIS689" s="414"/>
      <c r="PIT689" s="414"/>
      <c r="PIU689" s="413"/>
      <c r="PIV689" s="413"/>
      <c r="PIW689" s="414"/>
      <c r="PIX689" s="414"/>
      <c r="PIY689" s="413"/>
      <c r="PIZ689" s="413"/>
      <c r="PJA689" s="413"/>
      <c r="PJB689" s="413"/>
      <c r="PJC689" s="413"/>
      <c r="PJD689" s="413"/>
      <c r="PJE689" s="413"/>
      <c r="PJF689" s="414"/>
      <c r="PJG689" s="414"/>
      <c r="PJH689" s="413"/>
      <c r="PJI689" s="413"/>
      <c r="PJJ689" s="414"/>
      <c r="PJK689" s="414"/>
      <c r="PJL689" s="413"/>
      <c r="PJM689" s="413"/>
      <c r="PJN689" s="413"/>
      <c r="PJO689" s="413"/>
      <c r="PJP689" s="413"/>
      <c r="PJQ689" s="407"/>
      <c r="PJR689" s="439"/>
      <c r="PJS689" s="413"/>
      <c r="PJT689" s="413"/>
      <c r="PJU689" s="413"/>
      <c r="PJV689" s="413"/>
      <c r="PJW689" s="413"/>
      <c r="PJX689" s="413"/>
      <c r="PJY689" s="413"/>
      <c r="PJZ689" s="412"/>
      <c r="PKA689" s="412"/>
      <c r="PKB689" s="412"/>
      <c r="PKC689" s="412"/>
      <c r="PKD689" s="412"/>
      <c r="PKE689" s="412"/>
      <c r="PKF689" s="412"/>
      <c r="PKG689" s="412"/>
      <c r="PKH689" s="412"/>
      <c r="PKI689" s="412"/>
      <c r="PKJ689" s="412"/>
      <c r="PKK689" s="412"/>
      <c r="PKL689" s="412"/>
      <c r="PKM689" s="412"/>
      <c r="PKN689" s="412"/>
      <c r="PKO689" s="412"/>
      <c r="PKP689" s="412"/>
      <c r="PKQ689" s="412"/>
      <c r="PKR689" s="412"/>
      <c r="PKS689" s="412"/>
      <c r="PKT689" s="412"/>
      <c r="PKU689" s="412"/>
      <c r="PKV689" s="412"/>
      <c r="PKW689" s="412"/>
      <c r="PKX689" s="412"/>
      <c r="PKY689" s="412"/>
      <c r="PKZ689" s="412"/>
      <c r="PLA689" s="412"/>
      <c r="PLB689" s="412"/>
      <c r="PLC689" s="412"/>
      <c r="PLD689" s="412"/>
      <c r="PLE689" s="412"/>
      <c r="PLF689" s="412"/>
      <c r="PLG689" s="412"/>
      <c r="PLH689" s="412"/>
      <c r="PLI689" s="412"/>
      <c r="PLJ689" s="412"/>
      <c r="PLK689" s="412"/>
      <c r="PLL689" s="412"/>
      <c r="PLM689" s="412"/>
      <c r="PLN689" s="412"/>
      <c r="PLO689" s="412"/>
      <c r="PLP689" s="412"/>
      <c r="PLQ689" s="412"/>
      <c r="PLR689" s="413"/>
      <c r="PLS689" s="413"/>
      <c r="PLT689" s="413"/>
      <c r="PLU689" s="413"/>
      <c r="PLV689" s="413"/>
      <c r="PLW689" s="413"/>
      <c r="PLX689" s="413"/>
      <c r="PLY689" s="413"/>
      <c r="PLZ689" s="413"/>
      <c r="PMA689" s="413"/>
      <c r="PMB689" s="413"/>
      <c r="PMC689" s="413"/>
      <c r="PMD689" s="413"/>
      <c r="PME689" s="413"/>
      <c r="PMF689" s="413"/>
      <c r="PMG689" s="413"/>
      <c r="PMH689" s="413"/>
      <c r="PMI689" s="413"/>
      <c r="PMJ689" s="413"/>
      <c r="PMK689" s="413"/>
      <c r="PML689" s="413"/>
      <c r="PMM689" s="413"/>
      <c r="PMN689" s="413"/>
      <c r="PMO689" s="413"/>
      <c r="PMP689" s="414"/>
      <c r="PMQ689" s="414"/>
      <c r="PMR689" s="414"/>
      <c r="PMS689" s="414"/>
      <c r="PMT689" s="414"/>
      <c r="PMU689" s="413"/>
      <c r="PMV689" s="413"/>
      <c r="PMW689" s="414"/>
      <c r="PMX689" s="414"/>
      <c r="PMY689" s="413"/>
      <c r="PMZ689" s="413"/>
      <c r="PNA689" s="414"/>
      <c r="PNB689" s="414"/>
      <c r="PNC689" s="413"/>
      <c r="PND689" s="413"/>
      <c r="PNE689" s="413"/>
      <c r="PNF689" s="413"/>
      <c r="PNG689" s="413"/>
      <c r="PNH689" s="413"/>
      <c r="PNI689" s="413"/>
      <c r="PNJ689" s="414"/>
      <c r="PNK689" s="414"/>
      <c r="PNL689" s="413"/>
      <c r="PNM689" s="413"/>
      <c r="PNN689" s="414"/>
      <c r="PNO689" s="414"/>
      <c r="PNP689" s="413"/>
      <c r="PNQ689" s="413"/>
      <c r="PNR689" s="413"/>
      <c r="PNS689" s="413"/>
      <c r="PNT689" s="413"/>
      <c r="PNU689" s="407"/>
      <c r="PNV689" s="439"/>
      <c r="PNW689" s="413"/>
      <c r="PNX689" s="413"/>
      <c r="PNY689" s="413"/>
      <c r="PNZ689" s="413"/>
      <c r="POA689" s="413"/>
      <c r="POB689" s="413"/>
      <c r="POC689" s="413"/>
      <c r="POD689" s="412"/>
      <c r="POE689" s="412"/>
      <c r="POF689" s="412"/>
      <c r="POG689" s="412"/>
      <c r="POH689" s="412"/>
      <c r="POI689" s="412"/>
      <c r="POJ689" s="412"/>
      <c r="POK689" s="412"/>
      <c r="POL689" s="412"/>
      <c r="POM689" s="412"/>
      <c r="PON689" s="412"/>
      <c r="POO689" s="412"/>
      <c r="POP689" s="412"/>
      <c r="POQ689" s="412"/>
      <c r="POR689" s="412"/>
      <c r="POS689" s="412"/>
      <c r="POT689" s="412"/>
      <c r="POU689" s="412"/>
      <c r="POV689" s="412"/>
      <c r="POW689" s="412"/>
      <c r="POX689" s="412"/>
      <c r="POY689" s="412"/>
      <c r="POZ689" s="412"/>
      <c r="PPA689" s="412"/>
      <c r="PPB689" s="412"/>
      <c r="PPC689" s="412"/>
      <c r="PPD689" s="412"/>
      <c r="PPE689" s="412"/>
      <c r="PPF689" s="412"/>
      <c r="PPG689" s="412"/>
      <c r="PPH689" s="412"/>
      <c r="PPI689" s="412"/>
      <c r="PPJ689" s="412"/>
      <c r="PPK689" s="412"/>
      <c r="PPL689" s="412"/>
      <c r="PPM689" s="412"/>
      <c r="PPN689" s="412"/>
      <c r="PPO689" s="412"/>
      <c r="PPP689" s="412"/>
      <c r="PPQ689" s="412"/>
      <c r="PPR689" s="412"/>
      <c r="PPS689" s="412"/>
      <c r="PPT689" s="412"/>
      <c r="PPU689" s="412"/>
      <c r="PPV689" s="413"/>
      <c r="PPW689" s="413"/>
      <c r="PPX689" s="413"/>
      <c r="PPY689" s="413"/>
      <c r="PPZ689" s="413"/>
      <c r="PQA689" s="413"/>
      <c r="PQB689" s="413"/>
      <c r="PQC689" s="413"/>
      <c r="PQD689" s="413"/>
      <c r="PQE689" s="413"/>
      <c r="PQF689" s="413"/>
      <c r="PQG689" s="413"/>
      <c r="PQH689" s="413"/>
      <c r="PQI689" s="413"/>
      <c r="PQJ689" s="413"/>
      <c r="PQK689" s="413"/>
      <c r="PQL689" s="413"/>
      <c r="PQM689" s="413"/>
      <c r="PQN689" s="413"/>
      <c r="PQO689" s="413"/>
      <c r="PQP689" s="413"/>
      <c r="PQQ689" s="413"/>
      <c r="PQR689" s="413"/>
      <c r="PQS689" s="413"/>
      <c r="PQT689" s="414"/>
      <c r="PQU689" s="414"/>
      <c r="PQV689" s="414"/>
      <c r="PQW689" s="414"/>
      <c r="PQX689" s="414"/>
      <c r="PQY689" s="413"/>
      <c r="PQZ689" s="413"/>
      <c r="PRA689" s="414"/>
      <c r="PRB689" s="414"/>
      <c r="PRC689" s="413"/>
      <c r="PRD689" s="413"/>
      <c r="PRE689" s="414"/>
      <c r="PRF689" s="414"/>
      <c r="PRG689" s="413"/>
      <c r="PRH689" s="413"/>
      <c r="PRI689" s="413"/>
      <c r="PRJ689" s="413"/>
      <c r="PRK689" s="413"/>
      <c r="PRL689" s="413"/>
      <c r="PRM689" s="413"/>
      <c r="PRN689" s="414"/>
      <c r="PRO689" s="414"/>
      <c r="PRP689" s="413"/>
      <c r="PRQ689" s="413"/>
      <c r="PRR689" s="414"/>
      <c r="PRS689" s="414"/>
      <c r="PRT689" s="413"/>
      <c r="PRU689" s="413"/>
      <c r="PRV689" s="413"/>
      <c r="PRW689" s="413"/>
      <c r="PRX689" s="413"/>
      <c r="PRY689" s="407"/>
      <c r="PRZ689" s="439"/>
      <c r="PSA689" s="413"/>
      <c r="PSB689" s="413"/>
      <c r="PSC689" s="413"/>
      <c r="PSD689" s="413"/>
      <c r="PSE689" s="413"/>
      <c r="PSF689" s="413"/>
      <c r="PSG689" s="413"/>
      <c r="PSH689" s="412"/>
      <c r="PSI689" s="412"/>
      <c r="PSJ689" s="412"/>
      <c r="PSK689" s="412"/>
      <c r="PSL689" s="412"/>
      <c r="PSM689" s="412"/>
      <c r="PSN689" s="412"/>
      <c r="PSO689" s="412"/>
      <c r="PSP689" s="412"/>
      <c r="PSQ689" s="412"/>
      <c r="PSR689" s="412"/>
      <c r="PSS689" s="412"/>
      <c r="PST689" s="412"/>
      <c r="PSU689" s="412"/>
      <c r="PSV689" s="412"/>
      <c r="PSW689" s="412"/>
      <c r="PSX689" s="412"/>
      <c r="PSY689" s="412"/>
      <c r="PSZ689" s="412"/>
      <c r="PTA689" s="412"/>
      <c r="PTB689" s="412"/>
      <c r="PTC689" s="412"/>
      <c r="PTD689" s="412"/>
      <c r="PTE689" s="412"/>
      <c r="PTF689" s="412"/>
      <c r="PTG689" s="412"/>
      <c r="PTH689" s="412"/>
      <c r="PTI689" s="412"/>
      <c r="PTJ689" s="412"/>
      <c r="PTK689" s="412"/>
      <c r="PTL689" s="412"/>
      <c r="PTM689" s="412"/>
      <c r="PTN689" s="412"/>
      <c r="PTO689" s="412"/>
      <c r="PTP689" s="412"/>
      <c r="PTQ689" s="412"/>
      <c r="PTR689" s="412"/>
      <c r="PTS689" s="412"/>
      <c r="PTT689" s="412"/>
      <c r="PTU689" s="412"/>
      <c r="PTV689" s="412"/>
      <c r="PTW689" s="412"/>
      <c r="PTX689" s="412"/>
      <c r="PTY689" s="412"/>
      <c r="PTZ689" s="413"/>
      <c r="PUA689" s="413"/>
      <c r="PUB689" s="413"/>
      <c r="PUC689" s="413"/>
      <c r="PUD689" s="413"/>
      <c r="PUE689" s="413"/>
      <c r="PUF689" s="413"/>
      <c r="PUG689" s="413"/>
      <c r="PUH689" s="413"/>
      <c r="PUI689" s="413"/>
      <c r="PUJ689" s="413"/>
      <c r="PUK689" s="413"/>
      <c r="PUL689" s="413"/>
      <c r="PUM689" s="413"/>
      <c r="PUN689" s="413"/>
      <c r="PUO689" s="413"/>
      <c r="PUP689" s="413"/>
      <c r="PUQ689" s="413"/>
      <c r="PUR689" s="413"/>
      <c r="PUS689" s="413"/>
      <c r="PUT689" s="413"/>
      <c r="PUU689" s="413"/>
      <c r="PUV689" s="413"/>
      <c r="PUW689" s="413"/>
      <c r="PUX689" s="414"/>
      <c r="PUY689" s="414"/>
      <c r="PUZ689" s="414"/>
      <c r="PVA689" s="414"/>
      <c r="PVB689" s="414"/>
      <c r="PVC689" s="413"/>
      <c r="PVD689" s="413"/>
      <c r="PVE689" s="414"/>
      <c r="PVF689" s="414"/>
      <c r="PVG689" s="413"/>
      <c r="PVH689" s="413"/>
      <c r="PVI689" s="414"/>
      <c r="PVJ689" s="414"/>
      <c r="PVK689" s="413"/>
      <c r="PVL689" s="413"/>
      <c r="PVM689" s="413"/>
      <c r="PVN689" s="413"/>
      <c r="PVO689" s="413"/>
      <c r="PVP689" s="413"/>
      <c r="PVQ689" s="413"/>
      <c r="PVR689" s="414"/>
      <c r="PVS689" s="414"/>
      <c r="PVT689" s="413"/>
      <c r="PVU689" s="413"/>
      <c r="PVV689" s="414"/>
      <c r="PVW689" s="414"/>
      <c r="PVX689" s="413"/>
      <c r="PVY689" s="413"/>
      <c r="PVZ689" s="413"/>
      <c r="PWA689" s="413"/>
      <c r="PWB689" s="413"/>
      <c r="PWC689" s="407"/>
      <c r="PWD689" s="439"/>
      <c r="PWE689" s="413"/>
      <c r="PWF689" s="413"/>
      <c r="PWG689" s="413"/>
      <c r="PWH689" s="413"/>
      <c r="PWI689" s="413"/>
      <c r="PWJ689" s="413"/>
      <c r="PWK689" s="413"/>
      <c r="PWL689" s="412"/>
      <c r="PWM689" s="412"/>
      <c r="PWN689" s="412"/>
      <c r="PWO689" s="412"/>
      <c r="PWP689" s="412"/>
      <c r="PWQ689" s="412"/>
      <c r="PWR689" s="412"/>
      <c r="PWS689" s="412"/>
      <c r="PWT689" s="412"/>
      <c r="PWU689" s="412"/>
      <c r="PWV689" s="412"/>
      <c r="PWW689" s="412"/>
      <c r="PWX689" s="412"/>
      <c r="PWY689" s="412"/>
      <c r="PWZ689" s="412"/>
      <c r="PXA689" s="412"/>
      <c r="PXB689" s="412"/>
      <c r="PXC689" s="412"/>
      <c r="PXD689" s="412"/>
      <c r="PXE689" s="412"/>
      <c r="PXF689" s="412"/>
      <c r="PXG689" s="412"/>
      <c r="PXH689" s="412"/>
      <c r="PXI689" s="412"/>
      <c r="PXJ689" s="412"/>
      <c r="PXK689" s="412"/>
      <c r="PXL689" s="412"/>
      <c r="PXM689" s="412"/>
      <c r="PXN689" s="412"/>
      <c r="PXO689" s="412"/>
      <c r="PXP689" s="412"/>
      <c r="PXQ689" s="412"/>
      <c r="PXR689" s="412"/>
      <c r="PXS689" s="412"/>
      <c r="PXT689" s="412"/>
      <c r="PXU689" s="412"/>
      <c r="PXV689" s="412"/>
      <c r="PXW689" s="412"/>
      <c r="PXX689" s="412"/>
      <c r="PXY689" s="412"/>
      <c r="PXZ689" s="412"/>
      <c r="PYA689" s="412"/>
      <c r="PYB689" s="412"/>
      <c r="PYC689" s="412"/>
      <c r="PYD689" s="413"/>
      <c r="PYE689" s="413"/>
      <c r="PYF689" s="413"/>
      <c r="PYG689" s="413"/>
      <c r="PYH689" s="413"/>
      <c r="PYI689" s="413"/>
      <c r="PYJ689" s="413"/>
      <c r="PYK689" s="413"/>
      <c r="PYL689" s="413"/>
      <c r="PYM689" s="413"/>
      <c r="PYN689" s="413"/>
      <c r="PYO689" s="413"/>
      <c r="PYP689" s="413"/>
      <c r="PYQ689" s="413"/>
      <c r="PYR689" s="413"/>
      <c r="PYS689" s="413"/>
      <c r="PYT689" s="413"/>
      <c r="PYU689" s="413"/>
      <c r="PYV689" s="413"/>
      <c r="PYW689" s="413"/>
      <c r="PYX689" s="413"/>
      <c r="PYY689" s="413"/>
      <c r="PYZ689" s="413"/>
      <c r="PZA689" s="413"/>
      <c r="PZB689" s="414"/>
      <c r="PZC689" s="414"/>
      <c r="PZD689" s="414"/>
      <c r="PZE689" s="414"/>
      <c r="PZF689" s="414"/>
      <c r="PZG689" s="413"/>
      <c r="PZH689" s="413"/>
      <c r="PZI689" s="414"/>
      <c r="PZJ689" s="414"/>
      <c r="PZK689" s="413"/>
      <c r="PZL689" s="413"/>
      <c r="PZM689" s="414"/>
      <c r="PZN689" s="414"/>
      <c r="PZO689" s="413"/>
      <c r="PZP689" s="413"/>
      <c r="PZQ689" s="413"/>
      <c r="PZR689" s="413"/>
      <c r="PZS689" s="413"/>
      <c r="PZT689" s="413"/>
      <c r="PZU689" s="413"/>
      <c r="PZV689" s="414"/>
      <c r="PZW689" s="414"/>
      <c r="PZX689" s="413"/>
      <c r="PZY689" s="413"/>
      <c r="PZZ689" s="414"/>
      <c r="QAA689" s="414"/>
      <c r="QAB689" s="413"/>
      <c r="QAC689" s="413"/>
      <c r="QAD689" s="413"/>
      <c r="QAE689" s="413"/>
      <c r="QAF689" s="413"/>
      <c r="QAG689" s="407"/>
      <c r="QAH689" s="439"/>
      <c r="QAI689" s="413"/>
      <c r="QAJ689" s="413"/>
      <c r="QAK689" s="413"/>
      <c r="QAL689" s="413"/>
      <c r="QAM689" s="413"/>
      <c r="QAN689" s="413"/>
      <c r="QAO689" s="413"/>
      <c r="QAP689" s="412"/>
      <c r="QAQ689" s="412"/>
      <c r="QAR689" s="412"/>
      <c r="QAS689" s="412"/>
      <c r="QAT689" s="412"/>
      <c r="QAU689" s="412"/>
      <c r="QAV689" s="412"/>
      <c r="QAW689" s="412"/>
      <c r="QAX689" s="412"/>
      <c r="QAY689" s="412"/>
      <c r="QAZ689" s="412"/>
      <c r="QBA689" s="412"/>
      <c r="QBB689" s="412"/>
      <c r="QBC689" s="412"/>
      <c r="QBD689" s="412"/>
      <c r="QBE689" s="412"/>
      <c r="QBF689" s="412"/>
      <c r="QBG689" s="412"/>
      <c r="QBH689" s="412"/>
      <c r="QBI689" s="412"/>
      <c r="QBJ689" s="412"/>
      <c r="QBK689" s="412"/>
      <c r="QBL689" s="412"/>
      <c r="QBM689" s="412"/>
      <c r="QBN689" s="412"/>
      <c r="QBO689" s="412"/>
      <c r="QBP689" s="412"/>
      <c r="QBQ689" s="412"/>
      <c r="QBR689" s="412"/>
      <c r="QBS689" s="412"/>
      <c r="QBT689" s="412"/>
      <c r="QBU689" s="412"/>
      <c r="QBV689" s="412"/>
      <c r="QBW689" s="412"/>
      <c r="QBX689" s="412"/>
      <c r="QBY689" s="412"/>
      <c r="QBZ689" s="412"/>
      <c r="QCA689" s="412"/>
      <c r="QCB689" s="412"/>
      <c r="QCC689" s="412"/>
      <c r="QCD689" s="412"/>
      <c r="QCE689" s="412"/>
      <c r="QCF689" s="412"/>
      <c r="QCG689" s="412"/>
      <c r="QCH689" s="413"/>
      <c r="QCI689" s="413"/>
      <c r="QCJ689" s="413"/>
      <c r="QCK689" s="413"/>
      <c r="QCL689" s="413"/>
      <c r="QCM689" s="413"/>
      <c r="QCN689" s="413"/>
      <c r="QCO689" s="413"/>
      <c r="QCP689" s="413"/>
      <c r="QCQ689" s="413"/>
      <c r="QCR689" s="413"/>
      <c r="QCS689" s="413"/>
      <c r="QCT689" s="413"/>
      <c r="QCU689" s="413"/>
      <c r="QCV689" s="413"/>
      <c r="QCW689" s="413"/>
      <c r="QCX689" s="413"/>
      <c r="QCY689" s="413"/>
      <c r="QCZ689" s="413"/>
      <c r="QDA689" s="413"/>
      <c r="QDB689" s="413"/>
      <c r="QDC689" s="413"/>
      <c r="QDD689" s="413"/>
      <c r="QDE689" s="413"/>
      <c r="QDF689" s="414"/>
      <c r="QDG689" s="414"/>
      <c r="QDH689" s="414"/>
      <c r="QDI689" s="414"/>
      <c r="QDJ689" s="414"/>
      <c r="QDK689" s="413"/>
      <c r="QDL689" s="413"/>
      <c r="QDM689" s="414"/>
      <c r="QDN689" s="414"/>
      <c r="QDO689" s="413"/>
      <c r="QDP689" s="413"/>
      <c r="QDQ689" s="414"/>
      <c r="QDR689" s="414"/>
      <c r="QDS689" s="413"/>
      <c r="QDT689" s="413"/>
      <c r="QDU689" s="413"/>
      <c r="QDV689" s="413"/>
      <c r="QDW689" s="413"/>
      <c r="QDX689" s="413"/>
      <c r="QDY689" s="413"/>
      <c r="QDZ689" s="414"/>
      <c r="QEA689" s="414"/>
      <c r="QEB689" s="413"/>
      <c r="QEC689" s="413"/>
      <c r="QED689" s="414"/>
      <c r="QEE689" s="414"/>
      <c r="QEF689" s="413"/>
      <c r="QEG689" s="413"/>
      <c r="QEH689" s="413"/>
      <c r="QEI689" s="413"/>
      <c r="QEJ689" s="413"/>
      <c r="QEK689" s="407"/>
      <c r="QEL689" s="439"/>
      <c r="QEM689" s="413"/>
      <c r="QEN689" s="413"/>
      <c r="QEO689" s="413"/>
      <c r="QEP689" s="413"/>
      <c r="QEQ689" s="413"/>
      <c r="QER689" s="413"/>
      <c r="QES689" s="413"/>
      <c r="QET689" s="412"/>
      <c r="QEU689" s="412"/>
      <c r="QEV689" s="412"/>
      <c r="QEW689" s="412"/>
      <c r="QEX689" s="412"/>
      <c r="QEY689" s="412"/>
      <c r="QEZ689" s="412"/>
      <c r="QFA689" s="412"/>
      <c r="QFB689" s="412"/>
      <c r="QFC689" s="412"/>
      <c r="QFD689" s="412"/>
      <c r="QFE689" s="412"/>
      <c r="QFF689" s="412"/>
      <c r="QFG689" s="412"/>
      <c r="QFH689" s="412"/>
      <c r="QFI689" s="412"/>
      <c r="QFJ689" s="412"/>
      <c r="QFK689" s="412"/>
      <c r="QFL689" s="412"/>
      <c r="QFM689" s="412"/>
      <c r="QFN689" s="412"/>
      <c r="QFO689" s="412"/>
      <c r="QFP689" s="412"/>
      <c r="QFQ689" s="412"/>
      <c r="QFR689" s="412"/>
      <c r="QFS689" s="412"/>
      <c r="QFT689" s="412"/>
      <c r="QFU689" s="412"/>
      <c r="QFV689" s="412"/>
      <c r="QFW689" s="412"/>
      <c r="QFX689" s="412"/>
      <c r="QFY689" s="412"/>
      <c r="QFZ689" s="412"/>
      <c r="QGA689" s="412"/>
      <c r="QGB689" s="412"/>
      <c r="QGC689" s="412"/>
      <c r="QGD689" s="412"/>
      <c r="QGE689" s="412"/>
      <c r="QGF689" s="412"/>
      <c r="QGG689" s="412"/>
      <c r="QGH689" s="412"/>
      <c r="QGI689" s="412"/>
      <c r="QGJ689" s="412"/>
      <c r="QGK689" s="412"/>
      <c r="QGL689" s="413"/>
      <c r="QGM689" s="413"/>
      <c r="QGN689" s="413"/>
      <c r="QGO689" s="413"/>
      <c r="QGP689" s="413"/>
      <c r="QGQ689" s="413"/>
      <c r="QGR689" s="413"/>
      <c r="QGS689" s="413"/>
      <c r="QGT689" s="413"/>
      <c r="QGU689" s="413"/>
      <c r="QGV689" s="413"/>
      <c r="QGW689" s="413"/>
      <c r="QGX689" s="413"/>
      <c r="QGY689" s="413"/>
      <c r="QGZ689" s="413"/>
      <c r="QHA689" s="413"/>
      <c r="QHB689" s="413"/>
      <c r="QHC689" s="413"/>
      <c r="QHD689" s="413"/>
      <c r="QHE689" s="413"/>
      <c r="QHF689" s="413"/>
      <c r="QHG689" s="413"/>
      <c r="QHH689" s="413"/>
      <c r="QHI689" s="413"/>
      <c r="QHJ689" s="414"/>
      <c r="QHK689" s="414"/>
      <c r="QHL689" s="414"/>
      <c r="QHM689" s="414"/>
      <c r="QHN689" s="414"/>
      <c r="QHO689" s="413"/>
      <c r="QHP689" s="413"/>
      <c r="QHQ689" s="414"/>
      <c r="QHR689" s="414"/>
      <c r="QHS689" s="413"/>
      <c r="QHT689" s="413"/>
      <c r="QHU689" s="414"/>
      <c r="QHV689" s="414"/>
      <c r="QHW689" s="413"/>
      <c r="QHX689" s="413"/>
      <c r="QHY689" s="413"/>
      <c r="QHZ689" s="413"/>
      <c r="QIA689" s="413"/>
      <c r="QIB689" s="413"/>
      <c r="QIC689" s="413"/>
      <c r="QID689" s="414"/>
      <c r="QIE689" s="414"/>
      <c r="QIF689" s="413"/>
      <c r="QIG689" s="413"/>
      <c r="QIH689" s="414"/>
      <c r="QII689" s="414"/>
      <c r="QIJ689" s="413"/>
      <c r="QIK689" s="413"/>
      <c r="QIL689" s="413"/>
      <c r="QIM689" s="413"/>
      <c r="QIN689" s="413"/>
      <c r="QIO689" s="407"/>
      <c r="QIP689" s="439"/>
      <c r="QIQ689" s="413"/>
      <c r="QIR689" s="413"/>
      <c r="QIS689" s="413"/>
      <c r="QIT689" s="413"/>
      <c r="QIU689" s="413"/>
      <c r="QIV689" s="413"/>
      <c r="QIW689" s="413"/>
      <c r="QIX689" s="412"/>
      <c r="QIY689" s="412"/>
      <c r="QIZ689" s="412"/>
      <c r="QJA689" s="412"/>
      <c r="QJB689" s="412"/>
      <c r="QJC689" s="412"/>
      <c r="QJD689" s="412"/>
      <c r="QJE689" s="412"/>
      <c r="QJF689" s="412"/>
      <c r="QJG689" s="412"/>
      <c r="QJH689" s="412"/>
      <c r="QJI689" s="412"/>
      <c r="QJJ689" s="412"/>
      <c r="QJK689" s="412"/>
      <c r="QJL689" s="412"/>
      <c r="QJM689" s="412"/>
      <c r="QJN689" s="412"/>
      <c r="QJO689" s="412"/>
      <c r="QJP689" s="412"/>
      <c r="QJQ689" s="412"/>
      <c r="QJR689" s="412"/>
      <c r="QJS689" s="412"/>
      <c r="QJT689" s="412"/>
      <c r="QJU689" s="412"/>
      <c r="QJV689" s="412"/>
      <c r="QJW689" s="412"/>
      <c r="QJX689" s="412"/>
      <c r="QJY689" s="412"/>
      <c r="QJZ689" s="412"/>
      <c r="QKA689" s="412"/>
      <c r="QKB689" s="412"/>
      <c r="QKC689" s="412"/>
      <c r="QKD689" s="412"/>
      <c r="QKE689" s="412"/>
      <c r="QKF689" s="412"/>
      <c r="QKG689" s="412"/>
      <c r="QKH689" s="412"/>
      <c r="QKI689" s="412"/>
      <c r="QKJ689" s="412"/>
      <c r="QKK689" s="412"/>
      <c r="QKL689" s="412"/>
      <c r="QKM689" s="412"/>
      <c r="QKN689" s="412"/>
      <c r="QKO689" s="412"/>
      <c r="QKP689" s="413"/>
      <c r="QKQ689" s="413"/>
      <c r="QKR689" s="413"/>
      <c r="QKS689" s="413"/>
      <c r="QKT689" s="413"/>
      <c r="QKU689" s="413"/>
      <c r="QKV689" s="413"/>
      <c r="QKW689" s="413"/>
      <c r="QKX689" s="413"/>
      <c r="QKY689" s="413"/>
      <c r="QKZ689" s="413"/>
      <c r="QLA689" s="413"/>
      <c r="QLB689" s="413"/>
      <c r="QLC689" s="413"/>
      <c r="QLD689" s="413"/>
      <c r="QLE689" s="413"/>
      <c r="QLF689" s="413"/>
      <c r="QLG689" s="413"/>
      <c r="QLH689" s="413"/>
      <c r="QLI689" s="413"/>
      <c r="QLJ689" s="413"/>
      <c r="QLK689" s="413"/>
      <c r="QLL689" s="413"/>
      <c r="QLM689" s="413"/>
      <c r="QLN689" s="414"/>
      <c r="QLO689" s="414"/>
      <c r="QLP689" s="414"/>
      <c r="QLQ689" s="414"/>
      <c r="QLR689" s="414"/>
      <c r="QLS689" s="413"/>
      <c r="QLT689" s="413"/>
      <c r="QLU689" s="414"/>
      <c r="QLV689" s="414"/>
      <c r="QLW689" s="413"/>
      <c r="QLX689" s="413"/>
      <c r="QLY689" s="414"/>
      <c r="QLZ689" s="414"/>
      <c r="QMA689" s="413"/>
      <c r="QMB689" s="413"/>
      <c r="QMC689" s="413"/>
      <c r="QMD689" s="413"/>
      <c r="QME689" s="413"/>
      <c r="QMF689" s="413"/>
      <c r="QMG689" s="413"/>
      <c r="QMH689" s="414"/>
      <c r="QMI689" s="414"/>
      <c r="QMJ689" s="413"/>
      <c r="QMK689" s="413"/>
      <c r="QML689" s="414"/>
      <c r="QMM689" s="414"/>
      <c r="QMN689" s="413"/>
      <c r="QMO689" s="413"/>
      <c r="QMP689" s="413"/>
      <c r="QMQ689" s="413"/>
      <c r="QMR689" s="413"/>
      <c r="QMS689" s="407"/>
      <c r="QMT689" s="439"/>
      <c r="QMU689" s="413"/>
      <c r="QMV689" s="413"/>
      <c r="QMW689" s="413"/>
      <c r="QMX689" s="413"/>
      <c r="QMY689" s="413"/>
      <c r="QMZ689" s="413"/>
      <c r="QNA689" s="413"/>
      <c r="QNB689" s="412"/>
      <c r="QNC689" s="412"/>
      <c r="QND689" s="412"/>
      <c r="QNE689" s="412"/>
      <c r="QNF689" s="412"/>
      <c r="QNG689" s="412"/>
      <c r="QNH689" s="412"/>
      <c r="QNI689" s="412"/>
      <c r="QNJ689" s="412"/>
      <c r="QNK689" s="412"/>
      <c r="QNL689" s="412"/>
      <c r="QNM689" s="412"/>
      <c r="QNN689" s="412"/>
      <c r="QNO689" s="412"/>
      <c r="QNP689" s="412"/>
      <c r="QNQ689" s="412"/>
      <c r="QNR689" s="412"/>
      <c r="QNS689" s="412"/>
      <c r="QNT689" s="412"/>
      <c r="QNU689" s="412"/>
      <c r="QNV689" s="412"/>
      <c r="QNW689" s="412"/>
      <c r="QNX689" s="412"/>
      <c r="QNY689" s="412"/>
      <c r="QNZ689" s="412"/>
      <c r="QOA689" s="412"/>
      <c r="QOB689" s="412"/>
      <c r="QOC689" s="412"/>
      <c r="QOD689" s="412"/>
      <c r="QOE689" s="412"/>
      <c r="QOF689" s="412"/>
      <c r="QOG689" s="412"/>
      <c r="QOH689" s="412"/>
      <c r="QOI689" s="412"/>
      <c r="QOJ689" s="412"/>
      <c r="QOK689" s="412"/>
      <c r="QOL689" s="412"/>
      <c r="QOM689" s="412"/>
      <c r="QON689" s="412"/>
      <c r="QOO689" s="412"/>
      <c r="QOP689" s="412"/>
      <c r="QOQ689" s="412"/>
      <c r="QOR689" s="412"/>
      <c r="QOS689" s="412"/>
      <c r="QOT689" s="413"/>
      <c r="QOU689" s="413"/>
      <c r="QOV689" s="413"/>
      <c r="QOW689" s="413"/>
      <c r="QOX689" s="413"/>
      <c r="QOY689" s="413"/>
      <c r="QOZ689" s="413"/>
      <c r="QPA689" s="413"/>
      <c r="QPB689" s="413"/>
      <c r="QPC689" s="413"/>
      <c r="QPD689" s="413"/>
      <c r="QPE689" s="413"/>
      <c r="QPF689" s="413"/>
      <c r="QPG689" s="413"/>
      <c r="QPH689" s="413"/>
      <c r="QPI689" s="413"/>
      <c r="QPJ689" s="413"/>
      <c r="QPK689" s="413"/>
      <c r="QPL689" s="413"/>
      <c r="QPM689" s="413"/>
      <c r="QPN689" s="413"/>
      <c r="QPO689" s="413"/>
      <c r="QPP689" s="413"/>
      <c r="QPQ689" s="413"/>
      <c r="QPR689" s="414"/>
      <c r="QPS689" s="414"/>
      <c r="QPT689" s="414"/>
      <c r="QPU689" s="414"/>
      <c r="QPV689" s="414"/>
      <c r="QPW689" s="413"/>
      <c r="QPX689" s="413"/>
      <c r="QPY689" s="414"/>
      <c r="QPZ689" s="414"/>
      <c r="QQA689" s="413"/>
      <c r="QQB689" s="413"/>
      <c r="QQC689" s="414"/>
      <c r="QQD689" s="414"/>
      <c r="QQE689" s="413"/>
      <c r="QQF689" s="413"/>
      <c r="QQG689" s="413"/>
      <c r="QQH689" s="413"/>
      <c r="QQI689" s="413"/>
      <c r="QQJ689" s="413"/>
      <c r="QQK689" s="413"/>
      <c r="QQL689" s="414"/>
      <c r="QQM689" s="414"/>
      <c r="QQN689" s="413"/>
      <c r="QQO689" s="413"/>
      <c r="QQP689" s="414"/>
      <c r="QQQ689" s="414"/>
      <c r="QQR689" s="413"/>
      <c r="QQS689" s="413"/>
      <c r="QQT689" s="413"/>
      <c r="QQU689" s="413"/>
      <c r="QQV689" s="413"/>
      <c r="QQW689" s="407"/>
      <c r="QQX689" s="439"/>
      <c r="QQY689" s="413"/>
      <c r="QQZ689" s="413"/>
      <c r="QRA689" s="413"/>
      <c r="QRB689" s="413"/>
      <c r="QRC689" s="413"/>
      <c r="QRD689" s="413"/>
      <c r="QRE689" s="413"/>
      <c r="QRF689" s="412"/>
      <c r="QRG689" s="412"/>
      <c r="QRH689" s="412"/>
      <c r="QRI689" s="412"/>
      <c r="QRJ689" s="412"/>
      <c r="QRK689" s="412"/>
      <c r="QRL689" s="412"/>
      <c r="QRM689" s="412"/>
      <c r="QRN689" s="412"/>
      <c r="QRO689" s="412"/>
      <c r="QRP689" s="412"/>
      <c r="QRQ689" s="412"/>
      <c r="QRR689" s="412"/>
      <c r="QRS689" s="412"/>
      <c r="QRT689" s="412"/>
      <c r="QRU689" s="412"/>
      <c r="QRV689" s="412"/>
      <c r="QRW689" s="412"/>
      <c r="QRX689" s="412"/>
      <c r="QRY689" s="412"/>
      <c r="QRZ689" s="412"/>
      <c r="QSA689" s="412"/>
      <c r="QSB689" s="412"/>
      <c r="QSC689" s="412"/>
      <c r="QSD689" s="412"/>
      <c r="QSE689" s="412"/>
      <c r="QSF689" s="412"/>
      <c r="QSG689" s="412"/>
      <c r="QSH689" s="412"/>
      <c r="QSI689" s="412"/>
      <c r="QSJ689" s="412"/>
      <c r="QSK689" s="412"/>
      <c r="QSL689" s="412"/>
      <c r="QSM689" s="412"/>
      <c r="QSN689" s="412"/>
      <c r="QSO689" s="412"/>
      <c r="QSP689" s="412"/>
      <c r="QSQ689" s="412"/>
      <c r="QSR689" s="412"/>
      <c r="QSS689" s="412"/>
      <c r="QST689" s="412"/>
      <c r="QSU689" s="412"/>
      <c r="QSV689" s="412"/>
      <c r="QSW689" s="412"/>
      <c r="QSX689" s="413"/>
      <c r="QSY689" s="413"/>
      <c r="QSZ689" s="413"/>
      <c r="QTA689" s="413"/>
      <c r="QTB689" s="413"/>
      <c r="QTC689" s="413"/>
      <c r="QTD689" s="413"/>
      <c r="QTE689" s="413"/>
      <c r="QTF689" s="413"/>
      <c r="QTG689" s="413"/>
      <c r="QTH689" s="413"/>
      <c r="QTI689" s="413"/>
      <c r="QTJ689" s="413"/>
      <c r="QTK689" s="413"/>
      <c r="QTL689" s="413"/>
      <c r="QTM689" s="413"/>
      <c r="QTN689" s="413"/>
      <c r="QTO689" s="413"/>
      <c r="QTP689" s="413"/>
      <c r="QTQ689" s="413"/>
      <c r="QTR689" s="413"/>
      <c r="QTS689" s="413"/>
      <c r="QTT689" s="413"/>
      <c r="QTU689" s="413"/>
      <c r="QTV689" s="414"/>
      <c r="QTW689" s="414"/>
      <c r="QTX689" s="414"/>
      <c r="QTY689" s="414"/>
      <c r="QTZ689" s="414"/>
      <c r="QUA689" s="413"/>
      <c r="QUB689" s="413"/>
      <c r="QUC689" s="414"/>
      <c r="QUD689" s="414"/>
      <c r="QUE689" s="413"/>
      <c r="QUF689" s="413"/>
      <c r="QUG689" s="414"/>
      <c r="QUH689" s="414"/>
      <c r="QUI689" s="413"/>
      <c r="QUJ689" s="413"/>
      <c r="QUK689" s="413"/>
      <c r="QUL689" s="413"/>
      <c r="QUM689" s="413"/>
      <c r="QUN689" s="413"/>
      <c r="QUO689" s="413"/>
      <c r="QUP689" s="414"/>
      <c r="QUQ689" s="414"/>
      <c r="QUR689" s="413"/>
      <c r="QUS689" s="413"/>
      <c r="QUT689" s="414"/>
      <c r="QUU689" s="414"/>
      <c r="QUV689" s="413"/>
      <c r="QUW689" s="413"/>
      <c r="QUX689" s="413"/>
      <c r="QUY689" s="413"/>
      <c r="QUZ689" s="413"/>
      <c r="QVA689" s="407"/>
      <c r="QVB689" s="439"/>
      <c r="QVC689" s="413"/>
      <c r="QVD689" s="413"/>
      <c r="QVE689" s="413"/>
      <c r="QVF689" s="413"/>
      <c r="QVG689" s="413"/>
      <c r="QVH689" s="413"/>
      <c r="QVI689" s="413"/>
      <c r="QVJ689" s="412"/>
      <c r="QVK689" s="412"/>
      <c r="QVL689" s="412"/>
      <c r="QVM689" s="412"/>
      <c r="QVN689" s="412"/>
      <c r="QVO689" s="412"/>
      <c r="QVP689" s="412"/>
      <c r="QVQ689" s="412"/>
      <c r="QVR689" s="412"/>
      <c r="QVS689" s="412"/>
      <c r="QVT689" s="412"/>
      <c r="QVU689" s="412"/>
      <c r="QVV689" s="412"/>
      <c r="QVW689" s="412"/>
      <c r="QVX689" s="412"/>
      <c r="QVY689" s="412"/>
      <c r="QVZ689" s="412"/>
      <c r="QWA689" s="412"/>
      <c r="QWB689" s="412"/>
      <c r="QWC689" s="412"/>
      <c r="QWD689" s="412"/>
      <c r="QWE689" s="412"/>
      <c r="QWF689" s="412"/>
      <c r="QWG689" s="412"/>
      <c r="QWH689" s="412"/>
      <c r="QWI689" s="412"/>
      <c r="QWJ689" s="412"/>
      <c r="QWK689" s="412"/>
      <c r="QWL689" s="412"/>
      <c r="QWM689" s="412"/>
      <c r="QWN689" s="412"/>
      <c r="QWO689" s="412"/>
      <c r="QWP689" s="412"/>
      <c r="QWQ689" s="412"/>
      <c r="QWR689" s="412"/>
      <c r="QWS689" s="412"/>
      <c r="QWT689" s="412"/>
      <c r="QWU689" s="412"/>
      <c r="QWV689" s="412"/>
      <c r="QWW689" s="412"/>
      <c r="QWX689" s="412"/>
      <c r="QWY689" s="412"/>
      <c r="QWZ689" s="412"/>
      <c r="QXA689" s="412"/>
      <c r="QXB689" s="413"/>
      <c r="QXC689" s="413"/>
      <c r="QXD689" s="413"/>
      <c r="QXE689" s="413"/>
      <c r="QXF689" s="413"/>
      <c r="QXG689" s="413"/>
      <c r="QXH689" s="413"/>
      <c r="QXI689" s="413"/>
      <c r="QXJ689" s="413"/>
      <c r="QXK689" s="413"/>
      <c r="QXL689" s="413"/>
      <c r="QXM689" s="413"/>
      <c r="QXN689" s="413"/>
      <c r="QXO689" s="413"/>
      <c r="QXP689" s="413"/>
      <c r="QXQ689" s="413"/>
      <c r="QXR689" s="413"/>
      <c r="QXS689" s="413"/>
      <c r="QXT689" s="413"/>
      <c r="QXU689" s="413"/>
      <c r="QXV689" s="413"/>
      <c r="QXW689" s="413"/>
      <c r="QXX689" s="413"/>
      <c r="QXY689" s="413"/>
      <c r="QXZ689" s="414"/>
      <c r="QYA689" s="414"/>
      <c r="QYB689" s="414"/>
      <c r="QYC689" s="414"/>
      <c r="QYD689" s="414"/>
      <c r="QYE689" s="413"/>
      <c r="QYF689" s="413"/>
      <c r="QYG689" s="414"/>
      <c r="QYH689" s="414"/>
      <c r="QYI689" s="413"/>
      <c r="QYJ689" s="413"/>
      <c r="QYK689" s="414"/>
      <c r="QYL689" s="414"/>
      <c r="QYM689" s="413"/>
      <c r="QYN689" s="413"/>
      <c r="QYO689" s="413"/>
      <c r="QYP689" s="413"/>
      <c r="QYQ689" s="413"/>
      <c r="QYR689" s="413"/>
      <c r="QYS689" s="413"/>
      <c r="QYT689" s="414"/>
      <c r="QYU689" s="414"/>
      <c r="QYV689" s="413"/>
      <c r="QYW689" s="413"/>
      <c r="QYX689" s="414"/>
      <c r="QYY689" s="414"/>
      <c r="QYZ689" s="413"/>
      <c r="QZA689" s="413"/>
      <c r="QZB689" s="413"/>
      <c r="QZC689" s="413"/>
      <c r="QZD689" s="413"/>
      <c r="QZE689" s="407"/>
      <c r="QZF689" s="439"/>
      <c r="QZG689" s="413"/>
      <c r="QZH689" s="413"/>
      <c r="QZI689" s="413"/>
      <c r="QZJ689" s="413"/>
      <c r="QZK689" s="413"/>
      <c r="QZL689" s="413"/>
      <c r="QZM689" s="413"/>
      <c r="QZN689" s="412"/>
      <c r="QZO689" s="412"/>
      <c r="QZP689" s="412"/>
      <c r="QZQ689" s="412"/>
      <c r="QZR689" s="412"/>
      <c r="QZS689" s="412"/>
      <c r="QZT689" s="412"/>
      <c r="QZU689" s="412"/>
      <c r="QZV689" s="412"/>
      <c r="QZW689" s="412"/>
      <c r="QZX689" s="412"/>
      <c r="QZY689" s="412"/>
      <c r="QZZ689" s="412"/>
      <c r="RAA689" s="412"/>
      <c r="RAB689" s="412"/>
      <c r="RAC689" s="412"/>
      <c r="RAD689" s="412"/>
      <c r="RAE689" s="412"/>
      <c r="RAF689" s="412"/>
      <c r="RAG689" s="412"/>
      <c r="RAH689" s="412"/>
      <c r="RAI689" s="412"/>
      <c r="RAJ689" s="412"/>
      <c r="RAK689" s="412"/>
      <c r="RAL689" s="412"/>
      <c r="RAM689" s="412"/>
      <c r="RAN689" s="412"/>
      <c r="RAO689" s="412"/>
      <c r="RAP689" s="412"/>
      <c r="RAQ689" s="412"/>
      <c r="RAR689" s="412"/>
      <c r="RAS689" s="412"/>
      <c r="RAT689" s="412"/>
      <c r="RAU689" s="412"/>
      <c r="RAV689" s="412"/>
      <c r="RAW689" s="412"/>
      <c r="RAX689" s="412"/>
      <c r="RAY689" s="412"/>
      <c r="RAZ689" s="412"/>
      <c r="RBA689" s="412"/>
      <c r="RBB689" s="412"/>
      <c r="RBC689" s="412"/>
      <c r="RBD689" s="412"/>
      <c r="RBE689" s="412"/>
      <c r="RBF689" s="413"/>
      <c r="RBG689" s="413"/>
      <c r="RBH689" s="413"/>
      <c r="RBI689" s="413"/>
      <c r="RBJ689" s="413"/>
      <c r="RBK689" s="413"/>
      <c r="RBL689" s="413"/>
      <c r="RBM689" s="413"/>
      <c r="RBN689" s="413"/>
      <c r="RBO689" s="413"/>
      <c r="RBP689" s="413"/>
      <c r="RBQ689" s="413"/>
      <c r="RBR689" s="413"/>
      <c r="RBS689" s="413"/>
      <c r="RBT689" s="413"/>
      <c r="RBU689" s="413"/>
      <c r="RBV689" s="413"/>
      <c r="RBW689" s="413"/>
      <c r="RBX689" s="413"/>
      <c r="RBY689" s="413"/>
      <c r="RBZ689" s="413"/>
      <c r="RCA689" s="413"/>
      <c r="RCB689" s="413"/>
    </row>
    <row r="690" spans="1:12248" s="645" customFormat="1" ht="127.5" customHeight="1" x14ac:dyDescent="0.3">
      <c r="A690" s="407"/>
      <c r="B690" s="499" t="s">
        <v>15</v>
      </c>
      <c r="C690" s="440" t="s">
        <v>117</v>
      </c>
      <c r="D690" s="412">
        <f t="shared" si="1664"/>
        <v>45300</v>
      </c>
      <c r="E690" s="412">
        <f>5000+40300</f>
        <v>45300</v>
      </c>
      <c r="F690" s="412"/>
      <c r="G690" s="412"/>
      <c r="H690" s="412"/>
      <c r="I690" s="412">
        <f>K690</f>
        <v>0</v>
      </c>
      <c r="J690" s="412">
        <f>I690/D690</f>
        <v>0</v>
      </c>
      <c r="K690" s="412">
        <v>0</v>
      </c>
      <c r="L690" s="412">
        <f>K690/E690</f>
        <v>0</v>
      </c>
      <c r="M690" s="412"/>
      <c r="N690" s="412"/>
      <c r="O690" s="412"/>
      <c r="P690" s="412"/>
      <c r="Q690" s="412"/>
      <c r="R690" s="412"/>
      <c r="S690" s="412">
        <f>U690</f>
        <v>0</v>
      </c>
      <c r="T690" s="570">
        <f t="shared" si="1618"/>
        <v>0</v>
      </c>
      <c r="U690" s="413"/>
      <c r="V690" s="570">
        <f>U690/E690</f>
        <v>0</v>
      </c>
      <c r="W690" s="412"/>
      <c r="X690" s="412"/>
      <c r="Y690" s="412"/>
      <c r="Z690" s="412"/>
      <c r="AA690" s="412"/>
      <c r="AB690" s="412"/>
      <c r="AC690" s="412">
        <f>AE690</f>
        <v>69</v>
      </c>
      <c r="AD690" s="570">
        <f t="shared" si="1661"/>
        <v>1.5231788079470199E-3</v>
      </c>
      <c r="AE690" s="412">
        <v>69</v>
      </c>
      <c r="AF690" s="570">
        <f t="shared" ref="AF690:AF754" si="1675">AE690/E690</f>
        <v>1.5231788079470199E-3</v>
      </c>
      <c r="AG690" s="412"/>
      <c r="AH690" s="570"/>
      <c r="AI690" s="412"/>
      <c r="AJ690" s="412"/>
      <c r="AK690" s="412"/>
      <c r="AL690" s="570"/>
      <c r="AM690" s="412"/>
      <c r="AN690" s="412"/>
      <c r="AO690" s="412"/>
      <c r="AP690" s="412"/>
      <c r="AQ690" s="412"/>
      <c r="AR690" s="412"/>
      <c r="AS690" s="412"/>
      <c r="AT690" s="412"/>
      <c r="AU690" s="413">
        <v>0</v>
      </c>
      <c r="AV690" s="413">
        <f t="shared" si="1665"/>
        <v>45300</v>
      </c>
      <c r="AW690" s="413">
        <f>5000+40300</f>
        <v>45300</v>
      </c>
      <c r="AX690" s="413"/>
      <c r="AY690" s="413"/>
      <c r="AZ690" s="413"/>
      <c r="BA690" s="413">
        <f t="shared" si="1626"/>
        <v>0</v>
      </c>
      <c r="BB690" s="413"/>
      <c r="BC690" s="413"/>
      <c r="BD690" s="413"/>
      <c r="BE690" s="413">
        <f t="shared" si="1627"/>
        <v>45300</v>
      </c>
      <c r="BF690" s="413">
        <f>E690</f>
        <v>45300</v>
      </c>
      <c r="BG690" s="413"/>
      <c r="BH690" s="413"/>
      <c r="BI690" s="413">
        <f t="shared" si="1666"/>
        <v>10000</v>
      </c>
      <c r="BJ690" s="413">
        <v>10000</v>
      </c>
      <c r="BK690" s="413"/>
      <c r="BL690" s="413"/>
      <c r="BM690" s="413"/>
      <c r="BN690" s="413"/>
      <c r="BO690" s="413">
        <f t="shared" si="1667"/>
        <v>10000</v>
      </c>
      <c r="BP690" s="413">
        <v>10000</v>
      </c>
      <c r="BQ690" s="413"/>
      <c r="BR690" s="413"/>
      <c r="BS690" s="413"/>
      <c r="BT690" s="413">
        <f t="shared" si="1610"/>
        <v>0</v>
      </c>
      <c r="BU690" s="413">
        <f t="shared" si="1611"/>
        <v>0</v>
      </c>
      <c r="BV690" s="413">
        <f t="shared" si="1668"/>
        <v>0</v>
      </c>
      <c r="BW690" s="413">
        <v>0</v>
      </c>
      <c r="BX690" s="413"/>
      <c r="BY690" s="413"/>
      <c r="BZ690" s="413"/>
      <c r="CA690" s="413">
        <f t="shared" si="1613"/>
        <v>0</v>
      </c>
      <c r="CB690" s="413"/>
      <c r="CC690" s="413"/>
      <c r="CD690" s="413"/>
      <c r="CE690" s="413">
        <f t="shared" si="1628"/>
        <v>0</v>
      </c>
      <c r="CF690" s="413">
        <f t="shared" si="1657"/>
        <v>0</v>
      </c>
      <c r="CG690" s="413"/>
      <c r="CH690" s="413">
        <f t="shared" si="1614"/>
        <v>0</v>
      </c>
      <c r="CI690" s="413">
        <f t="shared" ref="CI690:CI703" si="1676">BZ690</f>
        <v>0</v>
      </c>
      <c r="CJ690" s="413"/>
      <c r="CK690" s="413">
        <f t="shared" si="1669"/>
        <v>0</v>
      </c>
      <c r="CL690" s="413">
        <v>0</v>
      </c>
      <c r="CM690" s="413"/>
      <c r="CN690" s="413"/>
      <c r="CO690" s="413"/>
      <c r="CP690" s="413"/>
      <c r="CQ690" s="413"/>
      <c r="CR690" s="413"/>
      <c r="CS690" s="413"/>
      <c r="CT690" s="413"/>
      <c r="CU690" s="413"/>
      <c r="CV690" s="413"/>
      <c r="CW690" s="413"/>
      <c r="CX690" s="413"/>
      <c r="CY690" s="413"/>
      <c r="CZ690" s="413"/>
      <c r="DA690" s="413"/>
      <c r="DB690" s="413"/>
      <c r="DC690" s="414"/>
      <c r="DD690" s="414"/>
      <c r="DE690" s="414"/>
      <c r="DF690" s="414"/>
      <c r="DG690" s="412"/>
      <c r="DH690" s="412"/>
      <c r="DI690" s="412"/>
      <c r="DJ690" s="412"/>
      <c r="DK690" s="412"/>
      <c r="DL690" s="412"/>
      <c r="DM690" s="412"/>
      <c r="DN690" s="412"/>
      <c r="DO690" s="412"/>
      <c r="DP690" s="412"/>
      <c r="DQ690" s="412"/>
      <c r="DR690" s="412"/>
      <c r="DS690" s="412"/>
      <c r="DT690" s="412"/>
      <c r="DU690" s="412"/>
      <c r="DV690" s="412"/>
      <c r="DW690" s="412"/>
      <c r="DX690" s="412"/>
      <c r="DY690" s="412"/>
      <c r="DZ690" s="413"/>
      <c r="EA690" s="413"/>
      <c r="EB690" s="413"/>
      <c r="EC690" s="413"/>
      <c r="ED690" s="413"/>
      <c r="EE690" s="413"/>
      <c r="EF690" s="413"/>
      <c r="EG690" s="413"/>
      <c r="EH690" s="413"/>
      <c r="EI690" s="413"/>
      <c r="EJ690" s="413"/>
      <c r="EK690" s="413"/>
      <c r="EL690" s="413"/>
      <c r="EM690" s="413"/>
      <c r="EN690" s="413"/>
      <c r="EO690" s="413"/>
      <c r="EP690" s="413"/>
      <c r="EQ690" s="413"/>
      <c r="ER690" s="413"/>
      <c r="ES690" s="413"/>
      <c r="ET690" s="413"/>
      <c r="EU690" s="413"/>
      <c r="EV690" s="413"/>
      <c r="EW690" s="413"/>
      <c r="EX690" s="414"/>
      <c r="EY690" s="414"/>
      <c r="EZ690" s="414"/>
      <c r="FA690" s="414"/>
      <c r="FB690" s="414"/>
      <c r="FC690" s="413"/>
      <c r="FD690" s="413"/>
      <c r="FE690" s="414"/>
      <c r="FF690" s="414"/>
      <c r="FG690" s="413"/>
      <c r="FH690" s="413"/>
      <c r="FI690" s="414"/>
      <c r="FJ690" s="414"/>
      <c r="FK690" s="413"/>
      <c r="FL690" s="413"/>
      <c r="FM690" s="413"/>
      <c r="FN690" s="413"/>
      <c r="FO690" s="413"/>
      <c r="FP690" s="413"/>
      <c r="FQ690" s="413"/>
      <c r="FR690" s="414"/>
      <c r="FS690" s="414"/>
      <c r="FT690" s="413"/>
      <c r="FU690" s="413"/>
      <c r="FV690" s="414"/>
      <c r="FW690" s="414"/>
      <c r="FX690" s="413"/>
      <c r="FY690" s="413"/>
      <c r="FZ690" s="413"/>
      <c r="GA690" s="413"/>
      <c r="GB690" s="413"/>
      <c r="GC690" s="407"/>
      <c r="GD690" s="439"/>
      <c r="GE690" s="413"/>
      <c r="GF690" s="413"/>
      <c r="GG690" s="413"/>
      <c r="GH690" s="413"/>
      <c r="GI690" s="413"/>
      <c r="GJ690" s="413"/>
      <c r="GK690" s="413"/>
      <c r="GL690" s="412"/>
      <c r="GM690" s="412"/>
      <c r="GN690" s="412"/>
      <c r="GO690" s="412"/>
      <c r="GP690" s="412"/>
      <c r="GQ690" s="412"/>
      <c r="GR690" s="412"/>
      <c r="GS690" s="412"/>
      <c r="GT690" s="412"/>
      <c r="GU690" s="412"/>
      <c r="GV690" s="412"/>
      <c r="GW690" s="412"/>
      <c r="GX690" s="412"/>
      <c r="GY690" s="412"/>
      <c r="GZ690" s="412"/>
      <c r="HA690" s="412"/>
      <c r="HB690" s="412"/>
      <c r="HC690" s="412"/>
      <c r="HD690" s="412"/>
      <c r="HE690" s="412"/>
      <c r="HF690" s="412"/>
      <c r="HG690" s="412"/>
      <c r="HH690" s="412"/>
      <c r="HI690" s="412"/>
      <c r="HJ690" s="412"/>
      <c r="HK690" s="412"/>
      <c r="HL690" s="412"/>
      <c r="HM690" s="412"/>
      <c r="HN690" s="412"/>
      <c r="HO690" s="412"/>
      <c r="HP690" s="412"/>
      <c r="HQ690" s="412"/>
      <c r="HR690" s="412"/>
      <c r="HS690" s="412"/>
      <c r="HT690" s="412"/>
      <c r="HU690" s="412"/>
      <c r="HV690" s="412"/>
      <c r="HW690" s="412"/>
      <c r="HX690" s="412"/>
      <c r="HY690" s="412"/>
      <c r="HZ690" s="412"/>
      <c r="IA690" s="412"/>
      <c r="IB690" s="412"/>
      <c r="IC690" s="412"/>
      <c r="ID690" s="413"/>
      <c r="IE690" s="413"/>
      <c r="IF690" s="413"/>
      <c r="IG690" s="413"/>
      <c r="IH690" s="413"/>
      <c r="II690" s="413"/>
      <c r="IJ690" s="413"/>
      <c r="IK690" s="413"/>
      <c r="IL690" s="413"/>
      <c r="IM690" s="413"/>
      <c r="IN690" s="413"/>
      <c r="IO690" s="413"/>
      <c r="IP690" s="413"/>
      <c r="IQ690" s="413"/>
      <c r="IR690" s="413"/>
      <c r="IS690" s="413"/>
      <c r="IT690" s="413"/>
      <c r="IU690" s="413"/>
      <c r="IV690" s="413"/>
      <c r="IW690" s="413"/>
      <c r="IX690" s="413"/>
      <c r="IY690" s="413"/>
      <c r="IZ690" s="413"/>
      <c r="JA690" s="413"/>
      <c r="JB690" s="414"/>
      <c r="JC690" s="414"/>
      <c r="JD690" s="414"/>
      <c r="JE690" s="414"/>
      <c r="JF690" s="414"/>
      <c r="JG690" s="413"/>
      <c r="JH690" s="413"/>
      <c r="JI690" s="414"/>
      <c r="JJ690" s="414"/>
      <c r="JK690" s="413"/>
      <c r="JL690" s="413"/>
      <c r="JM690" s="414"/>
      <c r="JN690" s="414"/>
      <c r="JO690" s="413"/>
      <c r="JP690" s="413"/>
      <c r="JQ690" s="413"/>
      <c r="JR690" s="413"/>
      <c r="JS690" s="413"/>
      <c r="JT690" s="413"/>
      <c r="JU690" s="413"/>
      <c r="JV690" s="414"/>
      <c r="JW690" s="414"/>
      <c r="JX690" s="413"/>
      <c r="JY690" s="413"/>
      <c r="JZ690" s="414"/>
      <c r="KA690" s="414"/>
      <c r="KB690" s="413"/>
      <c r="KC690" s="413"/>
      <c r="KD690" s="413"/>
      <c r="KE690" s="413"/>
      <c r="KF690" s="413"/>
      <c r="KG690" s="407"/>
      <c r="KH690" s="439"/>
      <c r="KI690" s="413"/>
      <c r="KJ690" s="413"/>
      <c r="KK690" s="413"/>
      <c r="KL690" s="413"/>
      <c r="KM690" s="413"/>
      <c r="KN690" s="413"/>
      <c r="KO690" s="413"/>
      <c r="KP690" s="412"/>
      <c r="KQ690" s="412"/>
      <c r="KR690" s="412"/>
      <c r="KS690" s="412"/>
      <c r="KT690" s="412"/>
      <c r="KU690" s="412"/>
      <c r="KV690" s="412"/>
      <c r="KW690" s="412"/>
      <c r="KX690" s="412"/>
      <c r="KY690" s="412"/>
      <c r="KZ690" s="412"/>
      <c r="LA690" s="412"/>
      <c r="LB690" s="412"/>
      <c r="LC690" s="412"/>
      <c r="LD690" s="412"/>
      <c r="LE690" s="412"/>
      <c r="LF690" s="412"/>
      <c r="LG690" s="412"/>
      <c r="LH690" s="412"/>
      <c r="LI690" s="412"/>
      <c r="LJ690" s="412"/>
      <c r="LK690" s="412"/>
      <c r="LL690" s="412"/>
      <c r="LM690" s="412"/>
      <c r="LN690" s="412"/>
      <c r="LO690" s="412"/>
      <c r="LP690" s="412"/>
      <c r="LQ690" s="412"/>
      <c r="LR690" s="412"/>
      <c r="LS690" s="412"/>
      <c r="LT690" s="412"/>
      <c r="LU690" s="412"/>
      <c r="LV690" s="412"/>
      <c r="LW690" s="412"/>
      <c r="LX690" s="412"/>
      <c r="LY690" s="412"/>
      <c r="LZ690" s="412"/>
      <c r="MA690" s="412"/>
      <c r="MB690" s="412"/>
      <c r="MC690" s="412"/>
      <c r="MD690" s="412"/>
      <c r="ME690" s="412"/>
      <c r="MF690" s="412"/>
      <c r="MG690" s="412"/>
      <c r="MH690" s="413"/>
      <c r="MI690" s="413"/>
      <c r="MJ690" s="413"/>
      <c r="MK690" s="413"/>
      <c r="ML690" s="413"/>
      <c r="MM690" s="413"/>
      <c r="MN690" s="413"/>
      <c r="MO690" s="413"/>
      <c r="MP690" s="413"/>
      <c r="MQ690" s="413"/>
      <c r="MR690" s="413"/>
      <c r="MS690" s="413"/>
      <c r="MT690" s="413"/>
      <c r="MU690" s="413"/>
      <c r="MV690" s="413"/>
      <c r="MW690" s="413"/>
      <c r="MX690" s="413"/>
      <c r="MY690" s="413"/>
      <c r="MZ690" s="413"/>
      <c r="NA690" s="413"/>
      <c r="NB690" s="413"/>
      <c r="NC690" s="413"/>
      <c r="ND690" s="413"/>
      <c r="NE690" s="413"/>
      <c r="NF690" s="414"/>
      <c r="NG690" s="414"/>
      <c r="NH690" s="414"/>
      <c r="NI690" s="414"/>
      <c r="NJ690" s="414"/>
      <c r="NK690" s="413"/>
      <c r="NL690" s="413"/>
      <c r="NM690" s="414"/>
      <c r="NN690" s="414"/>
      <c r="NO690" s="413"/>
      <c r="NP690" s="413"/>
      <c r="NQ690" s="414"/>
      <c r="NR690" s="414"/>
      <c r="NS690" s="413"/>
      <c r="NT690" s="413"/>
      <c r="NU690" s="413"/>
      <c r="NV690" s="413"/>
      <c r="NW690" s="413"/>
      <c r="NX690" s="413"/>
      <c r="NY690" s="413"/>
      <c r="NZ690" s="414"/>
      <c r="OA690" s="414"/>
      <c r="OB690" s="413"/>
      <c r="OC690" s="413"/>
      <c r="OD690" s="414"/>
      <c r="OE690" s="414"/>
      <c r="OF690" s="413"/>
      <c r="OG690" s="413"/>
      <c r="OH690" s="413"/>
      <c r="OI690" s="413"/>
      <c r="OJ690" s="413"/>
      <c r="OK690" s="407"/>
      <c r="OL690" s="439"/>
      <c r="OM690" s="413"/>
      <c r="ON690" s="413"/>
      <c r="OO690" s="413"/>
      <c r="OP690" s="413"/>
      <c r="OQ690" s="413"/>
      <c r="OR690" s="413"/>
      <c r="OS690" s="413"/>
      <c r="OT690" s="412"/>
      <c r="OU690" s="412"/>
      <c r="OV690" s="412"/>
      <c r="OW690" s="412"/>
      <c r="OX690" s="412"/>
      <c r="OY690" s="412"/>
      <c r="OZ690" s="412"/>
      <c r="PA690" s="412"/>
      <c r="PB690" s="412"/>
      <c r="PC690" s="412"/>
      <c r="PD690" s="412"/>
      <c r="PE690" s="412"/>
      <c r="PF690" s="412"/>
      <c r="PG690" s="412"/>
      <c r="PH690" s="412"/>
      <c r="PI690" s="412"/>
      <c r="PJ690" s="412"/>
      <c r="PK690" s="412"/>
      <c r="PL690" s="412"/>
      <c r="PM690" s="412"/>
      <c r="PN690" s="412"/>
      <c r="PO690" s="412"/>
      <c r="PP690" s="412"/>
      <c r="PQ690" s="412"/>
      <c r="PR690" s="412"/>
      <c r="PS690" s="412"/>
      <c r="PT690" s="412"/>
      <c r="PU690" s="412"/>
      <c r="PV690" s="412"/>
      <c r="PW690" s="412"/>
      <c r="PX690" s="412"/>
      <c r="PY690" s="412"/>
      <c r="PZ690" s="412"/>
      <c r="QA690" s="412"/>
      <c r="QB690" s="412"/>
      <c r="QC690" s="412"/>
      <c r="QD690" s="412"/>
      <c r="QE690" s="412"/>
      <c r="QF690" s="412"/>
      <c r="QG690" s="412"/>
      <c r="QH690" s="412"/>
      <c r="QI690" s="412"/>
      <c r="QJ690" s="412"/>
      <c r="QK690" s="412"/>
      <c r="QL690" s="413"/>
      <c r="QM690" s="413"/>
      <c r="QN690" s="413"/>
      <c r="QO690" s="413"/>
      <c r="QP690" s="413"/>
      <c r="QQ690" s="413"/>
      <c r="QR690" s="413"/>
      <c r="QS690" s="413"/>
      <c r="QT690" s="413"/>
      <c r="QU690" s="413"/>
      <c r="QV690" s="413"/>
      <c r="QW690" s="413"/>
      <c r="QX690" s="413"/>
      <c r="QY690" s="413"/>
      <c r="QZ690" s="413"/>
      <c r="RA690" s="413"/>
      <c r="RB690" s="413"/>
      <c r="RC690" s="413"/>
      <c r="RD690" s="413"/>
      <c r="RE690" s="413"/>
      <c r="RF690" s="413"/>
      <c r="RG690" s="413"/>
      <c r="RH690" s="413"/>
      <c r="RI690" s="413"/>
      <c r="RJ690" s="414"/>
      <c r="RK690" s="414"/>
      <c r="RL690" s="414"/>
      <c r="RM690" s="414"/>
      <c r="RN690" s="414"/>
      <c r="RO690" s="413"/>
      <c r="RP690" s="413"/>
      <c r="RQ690" s="414"/>
      <c r="RR690" s="414"/>
      <c r="RS690" s="413"/>
      <c r="RT690" s="413"/>
      <c r="RU690" s="414"/>
      <c r="RV690" s="414"/>
      <c r="RW690" s="413"/>
      <c r="RX690" s="413"/>
      <c r="RY690" s="413"/>
      <c r="RZ690" s="413"/>
      <c r="SA690" s="413"/>
      <c r="SB690" s="413"/>
      <c r="SC690" s="413"/>
      <c r="SD690" s="414"/>
      <c r="SE690" s="414"/>
      <c r="SF690" s="413"/>
      <c r="SG690" s="413"/>
      <c r="SH690" s="414"/>
      <c r="SI690" s="414"/>
      <c r="SJ690" s="413"/>
      <c r="SK690" s="413"/>
      <c r="SL690" s="413"/>
      <c r="SM690" s="413"/>
      <c r="SN690" s="413"/>
      <c r="SO690" s="407"/>
      <c r="SP690" s="439"/>
      <c r="SQ690" s="413"/>
      <c r="SR690" s="413"/>
      <c r="SS690" s="413"/>
      <c r="ST690" s="413"/>
      <c r="SU690" s="413"/>
      <c r="SV690" s="413"/>
      <c r="SW690" s="413"/>
      <c r="SX690" s="412"/>
      <c r="SY690" s="412"/>
      <c r="SZ690" s="412"/>
      <c r="TA690" s="412"/>
      <c r="TB690" s="412"/>
      <c r="TC690" s="412"/>
      <c r="TD690" s="412"/>
      <c r="TE690" s="412"/>
      <c r="TF690" s="412"/>
      <c r="TG690" s="412"/>
      <c r="TH690" s="412"/>
      <c r="TI690" s="412"/>
      <c r="TJ690" s="412"/>
      <c r="TK690" s="412"/>
      <c r="TL690" s="412"/>
      <c r="TM690" s="412"/>
      <c r="TN690" s="412"/>
      <c r="TO690" s="412"/>
      <c r="TP690" s="412"/>
      <c r="TQ690" s="412"/>
      <c r="TR690" s="412"/>
      <c r="TS690" s="412"/>
      <c r="TT690" s="412"/>
      <c r="TU690" s="412"/>
      <c r="TV690" s="412"/>
      <c r="TW690" s="412"/>
      <c r="TX690" s="412"/>
      <c r="TY690" s="412"/>
      <c r="TZ690" s="412"/>
      <c r="UA690" s="412"/>
      <c r="UB690" s="412"/>
      <c r="UC690" s="412"/>
      <c r="UD690" s="412"/>
      <c r="UE690" s="412"/>
      <c r="UF690" s="412"/>
      <c r="UG690" s="412"/>
      <c r="UH690" s="412"/>
      <c r="UI690" s="412"/>
      <c r="UJ690" s="412"/>
      <c r="UK690" s="412"/>
      <c r="UL690" s="412"/>
      <c r="UM690" s="412"/>
      <c r="UN690" s="412"/>
      <c r="UO690" s="412"/>
      <c r="UP690" s="413"/>
      <c r="UQ690" s="413"/>
      <c r="UR690" s="413"/>
      <c r="US690" s="413"/>
      <c r="UT690" s="413"/>
      <c r="UU690" s="413"/>
      <c r="UV690" s="413"/>
      <c r="UW690" s="413"/>
      <c r="UX690" s="413"/>
      <c r="UY690" s="413"/>
      <c r="UZ690" s="413"/>
      <c r="VA690" s="413"/>
      <c r="VB690" s="413"/>
      <c r="VC690" s="413"/>
      <c r="VD690" s="413"/>
      <c r="VE690" s="413"/>
      <c r="VF690" s="413"/>
      <c r="VG690" s="413"/>
      <c r="VH690" s="413"/>
      <c r="VI690" s="413"/>
      <c r="VJ690" s="413"/>
      <c r="VK690" s="413"/>
      <c r="VL690" s="413"/>
      <c r="VM690" s="413"/>
      <c r="VN690" s="414"/>
      <c r="VO690" s="414"/>
      <c r="VP690" s="414"/>
      <c r="VQ690" s="414"/>
      <c r="VR690" s="414"/>
      <c r="VS690" s="413"/>
      <c r="VT690" s="413"/>
      <c r="VU690" s="414"/>
      <c r="VV690" s="414"/>
      <c r="VW690" s="413"/>
      <c r="VX690" s="413"/>
      <c r="VY690" s="414"/>
      <c r="VZ690" s="414"/>
      <c r="WA690" s="413"/>
      <c r="WB690" s="413"/>
      <c r="WC690" s="413"/>
      <c r="WD690" s="413"/>
      <c r="WE690" s="413"/>
      <c r="WF690" s="413"/>
      <c r="WG690" s="413"/>
      <c r="WH690" s="414"/>
      <c r="WI690" s="414"/>
      <c r="WJ690" s="413"/>
      <c r="WK690" s="413"/>
      <c r="WL690" s="414"/>
      <c r="WM690" s="414"/>
      <c r="WN690" s="413"/>
      <c r="WO690" s="413"/>
      <c r="WP690" s="413"/>
      <c r="WQ690" s="413"/>
      <c r="WR690" s="413"/>
      <c r="WS690" s="407"/>
      <c r="WT690" s="439"/>
      <c r="WU690" s="413"/>
      <c r="WV690" s="413"/>
      <c r="WW690" s="413"/>
      <c r="WX690" s="413"/>
      <c r="WY690" s="413"/>
      <c r="WZ690" s="413"/>
      <c r="XA690" s="413"/>
      <c r="XB690" s="412"/>
      <c r="XC690" s="412"/>
      <c r="XD690" s="412"/>
      <c r="XE690" s="412"/>
      <c r="XF690" s="412"/>
      <c r="XG690" s="412"/>
      <c r="XH690" s="412"/>
      <c r="XI690" s="412"/>
      <c r="XJ690" s="412"/>
      <c r="XK690" s="412"/>
      <c r="XL690" s="412"/>
      <c r="XM690" s="412"/>
      <c r="XN690" s="412"/>
      <c r="XO690" s="412"/>
      <c r="XP690" s="412"/>
      <c r="XQ690" s="412"/>
      <c r="XR690" s="412"/>
      <c r="XS690" s="412"/>
      <c r="XT690" s="412"/>
      <c r="XU690" s="412"/>
      <c r="XV690" s="412"/>
      <c r="XW690" s="412"/>
      <c r="XX690" s="412"/>
      <c r="XY690" s="412"/>
      <c r="XZ690" s="412"/>
      <c r="YA690" s="412"/>
      <c r="YB690" s="412"/>
      <c r="YC690" s="412"/>
      <c r="YD690" s="412"/>
      <c r="YE690" s="412"/>
      <c r="YF690" s="412"/>
      <c r="YG690" s="412"/>
      <c r="YH690" s="412"/>
      <c r="YI690" s="412"/>
      <c r="YJ690" s="412"/>
      <c r="YK690" s="412"/>
      <c r="YL690" s="412"/>
      <c r="YM690" s="412"/>
      <c r="YN690" s="412"/>
      <c r="YO690" s="412"/>
      <c r="YP690" s="412"/>
      <c r="YQ690" s="412"/>
      <c r="YR690" s="412"/>
      <c r="YS690" s="412"/>
      <c r="YT690" s="413"/>
      <c r="YU690" s="413"/>
      <c r="YV690" s="413"/>
      <c r="YW690" s="413"/>
      <c r="YX690" s="413"/>
      <c r="YY690" s="413"/>
      <c r="YZ690" s="413"/>
      <c r="ZA690" s="413"/>
      <c r="ZB690" s="413"/>
      <c r="ZC690" s="413"/>
      <c r="ZD690" s="413"/>
      <c r="ZE690" s="413"/>
      <c r="ZF690" s="413"/>
      <c r="ZG690" s="413"/>
      <c r="ZH690" s="413"/>
      <c r="ZI690" s="413"/>
      <c r="ZJ690" s="413"/>
      <c r="ZK690" s="413"/>
      <c r="ZL690" s="413"/>
      <c r="ZM690" s="413"/>
      <c r="ZN690" s="413"/>
      <c r="ZO690" s="413"/>
      <c r="ZP690" s="413"/>
      <c r="ZQ690" s="413"/>
      <c r="ZR690" s="414"/>
      <c r="ZS690" s="414"/>
      <c r="ZT690" s="414"/>
      <c r="ZU690" s="414"/>
      <c r="ZV690" s="414"/>
      <c r="ZW690" s="413"/>
      <c r="ZX690" s="413"/>
      <c r="ZY690" s="414"/>
      <c r="ZZ690" s="414"/>
      <c r="AAA690" s="413"/>
      <c r="AAB690" s="413"/>
      <c r="AAC690" s="414"/>
      <c r="AAD690" s="414"/>
      <c r="AAE690" s="413"/>
      <c r="AAF690" s="413"/>
      <c r="AAG690" s="413"/>
      <c r="AAH690" s="413"/>
      <c r="AAI690" s="413"/>
      <c r="AAJ690" s="413"/>
      <c r="AAK690" s="413"/>
      <c r="AAL690" s="414"/>
      <c r="AAM690" s="414"/>
      <c r="AAN690" s="413"/>
      <c r="AAO690" s="413"/>
      <c r="AAP690" s="414"/>
      <c r="AAQ690" s="414"/>
      <c r="AAR690" s="413"/>
      <c r="AAS690" s="413"/>
      <c r="AAT690" s="413"/>
      <c r="AAU690" s="413"/>
      <c r="AAV690" s="413"/>
      <c r="AAW690" s="407"/>
      <c r="AAX690" s="439"/>
      <c r="AAY690" s="413"/>
      <c r="AAZ690" s="413"/>
      <c r="ABA690" s="413"/>
      <c r="ABB690" s="413"/>
      <c r="ABC690" s="413"/>
      <c r="ABD690" s="413"/>
      <c r="ABE690" s="413"/>
      <c r="ABF690" s="412"/>
      <c r="ABG690" s="412"/>
      <c r="ABH690" s="412"/>
      <c r="ABI690" s="412"/>
      <c r="ABJ690" s="412"/>
      <c r="ABK690" s="412"/>
      <c r="ABL690" s="412"/>
      <c r="ABM690" s="412"/>
      <c r="ABN690" s="412"/>
      <c r="ABO690" s="412"/>
      <c r="ABP690" s="412"/>
      <c r="ABQ690" s="412"/>
      <c r="ABR690" s="412"/>
      <c r="ABS690" s="412"/>
      <c r="ABT690" s="412"/>
      <c r="ABU690" s="412"/>
      <c r="ABV690" s="412"/>
      <c r="ABW690" s="412"/>
      <c r="ABX690" s="412"/>
      <c r="ABY690" s="412"/>
      <c r="ABZ690" s="412"/>
      <c r="ACA690" s="412"/>
      <c r="ACB690" s="412"/>
      <c r="ACC690" s="412"/>
      <c r="ACD690" s="412"/>
      <c r="ACE690" s="412"/>
      <c r="ACF690" s="412"/>
      <c r="ACG690" s="412"/>
      <c r="ACH690" s="412"/>
      <c r="ACI690" s="412"/>
      <c r="ACJ690" s="412"/>
      <c r="ACK690" s="412"/>
      <c r="ACL690" s="412"/>
      <c r="ACM690" s="412"/>
      <c r="ACN690" s="412"/>
      <c r="ACO690" s="412"/>
      <c r="ACP690" s="412"/>
      <c r="ACQ690" s="412"/>
      <c r="ACR690" s="412"/>
      <c r="ACS690" s="412"/>
      <c r="ACT690" s="412"/>
      <c r="ACU690" s="412"/>
      <c r="ACV690" s="412"/>
      <c r="ACW690" s="412"/>
      <c r="ACX690" s="413"/>
      <c r="ACY690" s="413"/>
      <c r="ACZ690" s="413"/>
      <c r="ADA690" s="413"/>
      <c r="ADB690" s="413"/>
      <c r="ADC690" s="413"/>
      <c r="ADD690" s="413"/>
      <c r="ADE690" s="413"/>
      <c r="ADF690" s="413"/>
      <c r="ADG690" s="413"/>
      <c r="ADH690" s="413"/>
      <c r="ADI690" s="413"/>
      <c r="ADJ690" s="413"/>
      <c r="ADK690" s="413"/>
      <c r="ADL690" s="413"/>
      <c r="ADM690" s="413"/>
      <c r="ADN690" s="413"/>
      <c r="ADO690" s="413"/>
      <c r="ADP690" s="413"/>
      <c r="ADQ690" s="413"/>
      <c r="ADR690" s="413"/>
      <c r="ADS690" s="413"/>
      <c r="ADT690" s="413"/>
      <c r="ADU690" s="413"/>
      <c r="ADV690" s="414"/>
      <c r="ADW690" s="414"/>
      <c r="ADX690" s="414"/>
      <c r="ADY690" s="414"/>
      <c r="ADZ690" s="414"/>
      <c r="AEA690" s="413"/>
      <c r="AEB690" s="413"/>
      <c r="AEC690" s="414"/>
      <c r="AED690" s="414"/>
      <c r="AEE690" s="413"/>
      <c r="AEF690" s="413"/>
      <c r="AEG690" s="414"/>
      <c r="AEH690" s="414"/>
      <c r="AEI690" s="413"/>
      <c r="AEJ690" s="413"/>
      <c r="AEK690" s="413"/>
      <c r="AEL690" s="413"/>
      <c r="AEM690" s="413"/>
      <c r="AEN690" s="413"/>
      <c r="AEO690" s="413"/>
      <c r="AEP690" s="414"/>
      <c r="AEQ690" s="414"/>
      <c r="AER690" s="413"/>
      <c r="AES690" s="413"/>
      <c r="AET690" s="414"/>
      <c r="AEU690" s="414"/>
      <c r="AEV690" s="413"/>
      <c r="AEW690" s="413"/>
      <c r="AEX690" s="413"/>
      <c r="AEY690" s="413"/>
      <c r="AEZ690" s="413"/>
      <c r="AFA690" s="407"/>
      <c r="AFB690" s="439"/>
      <c r="AFC690" s="413"/>
      <c r="AFD690" s="413"/>
      <c r="AFE690" s="413"/>
      <c r="AFF690" s="413"/>
      <c r="AFG690" s="413"/>
      <c r="AFH690" s="413"/>
      <c r="AFI690" s="413"/>
      <c r="AFJ690" s="412"/>
      <c r="AFK690" s="412"/>
      <c r="AFL690" s="412"/>
      <c r="AFM690" s="412"/>
      <c r="AFN690" s="412"/>
      <c r="AFO690" s="412"/>
      <c r="AFP690" s="412"/>
      <c r="AFQ690" s="412"/>
      <c r="AFR690" s="412"/>
      <c r="AFS690" s="412"/>
      <c r="AFT690" s="412"/>
      <c r="AFU690" s="412"/>
      <c r="AFV690" s="412"/>
      <c r="AFW690" s="412"/>
      <c r="AFX690" s="412"/>
      <c r="AFY690" s="412"/>
      <c r="AFZ690" s="412"/>
      <c r="AGA690" s="412"/>
      <c r="AGB690" s="412"/>
      <c r="AGC690" s="412"/>
      <c r="AGD690" s="412"/>
      <c r="AGE690" s="412"/>
      <c r="AGF690" s="412"/>
      <c r="AGG690" s="412"/>
      <c r="AGH690" s="412"/>
      <c r="AGI690" s="412"/>
      <c r="AGJ690" s="412"/>
      <c r="AGK690" s="412"/>
      <c r="AGL690" s="412"/>
      <c r="AGM690" s="412"/>
      <c r="AGN690" s="412"/>
      <c r="AGO690" s="412"/>
      <c r="AGP690" s="412"/>
      <c r="AGQ690" s="412"/>
      <c r="AGR690" s="412"/>
      <c r="AGS690" s="412"/>
      <c r="AGT690" s="412"/>
      <c r="AGU690" s="412"/>
      <c r="AGV690" s="412"/>
      <c r="AGW690" s="412"/>
      <c r="AGX690" s="412"/>
      <c r="AGY690" s="412"/>
      <c r="AGZ690" s="412"/>
      <c r="AHA690" s="412"/>
      <c r="AHB690" s="413"/>
      <c r="AHC690" s="413"/>
      <c r="AHD690" s="413"/>
      <c r="AHE690" s="413"/>
      <c r="AHF690" s="413"/>
      <c r="AHG690" s="413"/>
      <c r="AHH690" s="413"/>
      <c r="AHI690" s="413"/>
      <c r="AHJ690" s="413"/>
      <c r="AHK690" s="413"/>
      <c r="AHL690" s="413"/>
      <c r="AHM690" s="413"/>
      <c r="AHN690" s="413"/>
      <c r="AHO690" s="413"/>
      <c r="AHP690" s="413"/>
      <c r="AHQ690" s="413"/>
      <c r="AHR690" s="413"/>
      <c r="AHS690" s="413"/>
      <c r="AHT690" s="413"/>
      <c r="AHU690" s="413"/>
      <c r="AHV690" s="413"/>
      <c r="AHW690" s="413"/>
      <c r="AHX690" s="413"/>
      <c r="AHY690" s="413"/>
      <c r="AHZ690" s="414"/>
      <c r="AIA690" s="414"/>
      <c r="AIB690" s="414"/>
      <c r="AIC690" s="414"/>
      <c r="AID690" s="414"/>
      <c r="AIE690" s="413"/>
      <c r="AIF690" s="413"/>
      <c r="AIG690" s="414"/>
      <c r="AIH690" s="414"/>
      <c r="AII690" s="413"/>
      <c r="AIJ690" s="413"/>
      <c r="AIK690" s="414"/>
      <c r="AIL690" s="414"/>
      <c r="AIM690" s="413"/>
      <c r="AIN690" s="413"/>
      <c r="AIO690" s="413"/>
      <c r="AIP690" s="413"/>
      <c r="AIQ690" s="413"/>
      <c r="AIR690" s="413"/>
      <c r="AIS690" s="413"/>
      <c r="AIT690" s="414"/>
      <c r="AIU690" s="414"/>
      <c r="AIV690" s="413"/>
      <c r="AIW690" s="413"/>
      <c r="AIX690" s="414"/>
      <c r="AIY690" s="414"/>
      <c r="AIZ690" s="413"/>
      <c r="AJA690" s="413"/>
      <c r="AJB690" s="413"/>
      <c r="AJC690" s="413"/>
      <c r="AJD690" s="413"/>
      <c r="AJE690" s="407"/>
      <c r="AJF690" s="439"/>
      <c r="AJG690" s="413"/>
      <c r="AJH690" s="413"/>
      <c r="AJI690" s="413"/>
      <c r="AJJ690" s="413"/>
      <c r="AJK690" s="413"/>
      <c r="AJL690" s="413"/>
      <c r="AJM690" s="413"/>
      <c r="AJN690" s="412"/>
      <c r="AJO690" s="412"/>
      <c r="AJP690" s="412"/>
      <c r="AJQ690" s="412"/>
      <c r="AJR690" s="412"/>
      <c r="AJS690" s="412"/>
      <c r="AJT690" s="412"/>
      <c r="AJU690" s="412"/>
      <c r="AJV690" s="412"/>
      <c r="AJW690" s="412"/>
      <c r="AJX690" s="412"/>
      <c r="AJY690" s="412"/>
      <c r="AJZ690" s="412"/>
      <c r="AKA690" s="412"/>
      <c r="AKB690" s="412"/>
      <c r="AKC690" s="412"/>
      <c r="AKD690" s="412"/>
      <c r="AKE690" s="412"/>
      <c r="AKF690" s="412"/>
      <c r="AKG690" s="412"/>
      <c r="AKH690" s="412"/>
      <c r="AKI690" s="412"/>
      <c r="AKJ690" s="412"/>
      <c r="AKK690" s="412"/>
      <c r="AKL690" s="412"/>
      <c r="AKM690" s="412"/>
      <c r="AKN690" s="412"/>
      <c r="AKO690" s="412"/>
      <c r="AKP690" s="412"/>
      <c r="AKQ690" s="412"/>
      <c r="AKR690" s="412"/>
      <c r="AKS690" s="412"/>
      <c r="AKT690" s="412"/>
      <c r="AKU690" s="412"/>
      <c r="AKV690" s="412"/>
      <c r="AKW690" s="412"/>
      <c r="AKX690" s="412"/>
      <c r="AKY690" s="412"/>
      <c r="AKZ690" s="412"/>
      <c r="ALA690" s="412"/>
      <c r="ALB690" s="412"/>
      <c r="ALC690" s="412"/>
      <c r="ALD690" s="412"/>
      <c r="ALE690" s="412"/>
      <c r="ALF690" s="413"/>
      <c r="ALG690" s="413"/>
      <c r="ALH690" s="413"/>
      <c r="ALI690" s="413"/>
      <c r="ALJ690" s="413"/>
      <c r="ALK690" s="413"/>
      <c r="ALL690" s="413"/>
      <c r="ALM690" s="413"/>
      <c r="ALN690" s="413"/>
      <c r="ALO690" s="413"/>
      <c r="ALP690" s="413"/>
      <c r="ALQ690" s="413"/>
      <c r="ALR690" s="413"/>
      <c r="ALS690" s="413"/>
      <c r="ALT690" s="413"/>
      <c r="ALU690" s="413"/>
      <c r="ALV690" s="413"/>
      <c r="ALW690" s="413"/>
      <c r="ALX690" s="413"/>
      <c r="ALY690" s="413"/>
      <c r="ALZ690" s="413"/>
      <c r="AMA690" s="413"/>
      <c r="AMB690" s="413"/>
      <c r="AMC690" s="413"/>
      <c r="AMD690" s="414"/>
      <c r="AME690" s="414"/>
      <c r="AMF690" s="414"/>
      <c r="AMG690" s="414"/>
      <c r="AMH690" s="414"/>
      <c r="AMI690" s="413"/>
      <c r="AMJ690" s="413"/>
      <c r="AMK690" s="414"/>
      <c r="AML690" s="414"/>
      <c r="AMM690" s="413"/>
      <c r="AMN690" s="413"/>
      <c r="AMO690" s="414"/>
      <c r="AMP690" s="414"/>
      <c r="AMQ690" s="413"/>
      <c r="AMR690" s="413"/>
      <c r="AMS690" s="413"/>
      <c r="AMT690" s="413"/>
      <c r="AMU690" s="413"/>
      <c r="AMV690" s="413"/>
      <c r="AMW690" s="413"/>
      <c r="AMX690" s="414"/>
      <c r="AMY690" s="414"/>
      <c r="AMZ690" s="413"/>
      <c r="ANA690" s="413"/>
      <c r="ANB690" s="414"/>
      <c r="ANC690" s="414"/>
      <c r="AND690" s="413"/>
      <c r="ANE690" s="413"/>
      <c r="ANF690" s="413"/>
      <c r="ANG690" s="413"/>
      <c r="ANH690" s="413"/>
      <c r="ANI690" s="407"/>
      <c r="ANJ690" s="439"/>
      <c r="ANK690" s="413"/>
      <c r="ANL690" s="413"/>
      <c r="ANM690" s="413"/>
      <c r="ANN690" s="413"/>
      <c r="ANO690" s="413"/>
      <c r="ANP690" s="413"/>
      <c r="ANQ690" s="413"/>
      <c r="ANR690" s="412"/>
      <c r="ANS690" s="412"/>
      <c r="ANT690" s="412"/>
      <c r="ANU690" s="412"/>
      <c r="ANV690" s="412"/>
      <c r="ANW690" s="412"/>
      <c r="ANX690" s="412"/>
      <c r="ANY690" s="412"/>
      <c r="ANZ690" s="412"/>
      <c r="AOA690" s="412"/>
      <c r="AOB690" s="412"/>
      <c r="AOC690" s="412"/>
      <c r="AOD690" s="412"/>
      <c r="AOE690" s="412"/>
      <c r="AOF690" s="412"/>
      <c r="AOG690" s="412"/>
      <c r="AOH690" s="412"/>
      <c r="AOI690" s="412"/>
      <c r="AOJ690" s="412"/>
      <c r="AOK690" s="412"/>
      <c r="AOL690" s="412"/>
      <c r="AOM690" s="412"/>
      <c r="AON690" s="412"/>
      <c r="AOO690" s="412"/>
      <c r="AOP690" s="412"/>
      <c r="AOQ690" s="412"/>
      <c r="AOR690" s="412"/>
      <c r="AOS690" s="412"/>
      <c r="AOT690" s="412"/>
      <c r="AOU690" s="412"/>
      <c r="AOV690" s="412"/>
      <c r="AOW690" s="412"/>
      <c r="AOX690" s="412"/>
      <c r="AOY690" s="412"/>
      <c r="AOZ690" s="412"/>
      <c r="APA690" s="412"/>
      <c r="APB690" s="412"/>
      <c r="APC690" s="412"/>
      <c r="APD690" s="412"/>
      <c r="APE690" s="412"/>
      <c r="APF690" s="412"/>
      <c r="APG690" s="412"/>
      <c r="APH690" s="412"/>
      <c r="API690" s="412"/>
      <c r="APJ690" s="413"/>
      <c r="APK690" s="413"/>
      <c r="APL690" s="413"/>
      <c r="APM690" s="413"/>
      <c r="APN690" s="413"/>
      <c r="APO690" s="413"/>
      <c r="APP690" s="413"/>
      <c r="APQ690" s="413"/>
      <c r="APR690" s="413"/>
      <c r="APS690" s="413"/>
      <c r="APT690" s="413"/>
      <c r="APU690" s="413"/>
      <c r="APV690" s="413"/>
      <c r="APW690" s="413"/>
      <c r="APX690" s="413"/>
      <c r="APY690" s="413"/>
      <c r="APZ690" s="413"/>
      <c r="AQA690" s="413"/>
      <c r="AQB690" s="413"/>
      <c r="AQC690" s="413"/>
      <c r="AQD690" s="413"/>
      <c r="AQE690" s="413"/>
      <c r="AQF690" s="413"/>
      <c r="AQG690" s="413"/>
      <c r="AQH690" s="414"/>
      <c r="AQI690" s="414"/>
      <c r="AQJ690" s="414"/>
      <c r="AQK690" s="414"/>
      <c r="AQL690" s="414"/>
      <c r="AQM690" s="413"/>
      <c r="AQN690" s="413"/>
      <c r="AQO690" s="414"/>
      <c r="AQP690" s="414"/>
      <c r="AQQ690" s="413"/>
      <c r="AQR690" s="413"/>
      <c r="AQS690" s="414"/>
      <c r="AQT690" s="414"/>
      <c r="AQU690" s="413"/>
      <c r="AQV690" s="413"/>
      <c r="AQW690" s="413"/>
      <c r="AQX690" s="413"/>
      <c r="AQY690" s="413"/>
      <c r="AQZ690" s="413"/>
      <c r="ARA690" s="413"/>
      <c r="ARB690" s="414"/>
      <c r="ARC690" s="414"/>
      <c r="ARD690" s="413"/>
      <c r="ARE690" s="413"/>
      <c r="ARF690" s="414"/>
      <c r="ARG690" s="414"/>
      <c r="ARH690" s="413"/>
      <c r="ARI690" s="413"/>
      <c r="ARJ690" s="413"/>
      <c r="ARK690" s="413"/>
      <c r="ARL690" s="413"/>
      <c r="ARM690" s="407"/>
      <c r="ARN690" s="439"/>
      <c r="ARO690" s="413"/>
      <c r="ARP690" s="413"/>
      <c r="ARQ690" s="413"/>
      <c r="ARR690" s="413"/>
      <c r="ARS690" s="413"/>
      <c r="ART690" s="413"/>
      <c r="ARU690" s="413"/>
      <c r="ARV690" s="412"/>
      <c r="ARW690" s="412"/>
      <c r="ARX690" s="412"/>
      <c r="ARY690" s="412"/>
      <c r="ARZ690" s="412"/>
      <c r="ASA690" s="412"/>
      <c r="ASB690" s="412"/>
      <c r="ASC690" s="412"/>
      <c r="ASD690" s="412"/>
      <c r="ASE690" s="412"/>
      <c r="ASF690" s="412"/>
      <c r="ASG690" s="412"/>
      <c r="ASH690" s="412"/>
      <c r="ASI690" s="412"/>
      <c r="ASJ690" s="412"/>
      <c r="ASK690" s="412"/>
      <c r="ASL690" s="412"/>
      <c r="ASM690" s="412"/>
      <c r="ASN690" s="412"/>
      <c r="ASO690" s="412"/>
      <c r="ASP690" s="412"/>
      <c r="ASQ690" s="412"/>
      <c r="ASR690" s="412"/>
      <c r="ASS690" s="412"/>
      <c r="AST690" s="412"/>
      <c r="ASU690" s="412"/>
      <c r="ASV690" s="412"/>
      <c r="ASW690" s="412"/>
      <c r="ASX690" s="412"/>
      <c r="ASY690" s="412"/>
      <c r="ASZ690" s="412"/>
      <c r="ATA690" s="412"/>
      <c r="ATB690" s="412"/>
      <c r="ATC690" s="412"/>
      <c r="ATD690" s="412"/>
      <c r="ATE690" s="412"/>
      <c r="ATF690" s="412"/>
      <c r="ATG690" s="412"/>
      <c r="ATH690" s="412"/>
      <c r="ATI690" s="412"/>
      <c r="ATJ690" s="412"/>
      <c r="ATK690" s="412"/>
      <c r="ATL690" s="412"/>
      <c r="ATM690" s="412"/>
      <c r="ATN690" s="413"/>
      <c r="ATO690" s="413"/>
      <c r="ATP690" s="413"/>
      <c r="ATQ690" s="413"/>
      <c r="ATR690" s="413"/>
      <c r="ATS690" s="413"/>
      <c r="ATT690" s="413"/>
      <c r="ATU690" s="413"/>
      <c r="ATV690" s="413"/>
      <c r="ATW690" s="413"/>
      <c r="ATX690" s="413"/>
      <c r="ATY690" s="413"/>
      <c r="ATZ690" s="413"/>
      <c r="AUA690" s="413"/>
      <c r="AUB690" s="413"/>
      <c r="AUC690" s="413"/>
      <c r="AUD690" s="413"/>
      <c r="AUE690" s="413"/>
      <c r="AUF690" s="413"/>
      <c r="AUG690" s="413"/>
      <c r="AUH690" s="413"/>
      <c r="AUI690" s="413"/>
      <c r="AUJ690" s="413"/>
      <c r="AUK690" s="413"/>
      <c r="AUL690" s="414"/>
      <c r="AUM690" s="414"/>
      <c r="AUN690" s="414"/>
      <c r="AUO690" s="414"/>
      <c r="AUP690" s="414"/>
      <c r="AUQ690" s="413"/>
      <c r="AUR690" s="413"/>
      <c r="AUS690" s="414"/>
      <c r="AUT690" s="414"/>
      <c r="AUU690" s="413"/>
      <c r="AUV690" s="413"/>
      <c r="AUW690" s="414"/>
      <c r="AUX690" s="414"/>
      <c r="AUY690" s="413"/>
      <c r="AUZ690" s="413"/>
      <c r="AVA690" s="413"/>
      <c r="AVB690" s="413"/>
      <c r="AVC690" s="413"/>
      <c r="AVD690" s="413"/>
      <c r="AVE690" s="413"/>
      <c r="AVF690" s="414"/>
      <c r="AVG690" s="414"/>
      <c r="AVH690" s="413"/>
      <c r="AVI690" s="413"/>
      <c r="AVJ690" s="414"/>
      <c r="AVK690" s="414"/>
      <c r="AVL690" s="413"/>
      <c r="AVM690" s="413"/>
      <c r="AVN690" s="413"/>
      <c r="AVO690" s="413"/>
      <c r="AVP690" s="413"/>
      <c r="AVQ690" s="407"/>
      <c r="AVR690" s="439"/>
      <c r="AVS690" s="413"/>
      <c r="AVT690" s="413"/>
      <c r="AVU690" s="413"/>
      <c r="AVV690" s="413"/>
      <c r="AVW690" s="413"/>
      <c r="AVX690" s="413"/>
      <c r="AVY690" s="413"/>
      <c r="AVZ690" s="412"/>
      <c r="AWA690" s="412"/>
      <c r="AWB690" s="412"/>
      <c r="AWC690" s="412"/>
      <c r="AWD690" s="412"/>
      <c r="AWE690" s="412"/>
      <c r="AWF690" s="412"/>
      <c r="AWG690" s="412"/>
      <c r="AWH690" s="412"/>
      <c r="AWI690" s="412"/>
      <c r="AWJ690" s="412"/>
      <c r="AWK690" s="412"/>
      <c r="AWL690" s="412"/>
      <c r="AWM690" s="412"/>
      <c r="AWN690" s="412"/>
      <c r="AWO690" s="412"/>
      <c r="AWP690" s="412"/>
      <c r="AWQ690" s="412"/>
      <c r="AWR690" s="412"/>
      <c r="AWS690" s="412"/>
      <c r="AWT690" s="412"/>
      <c r="AWU690" s="412"/>
      <c r="AWV690" s="412"/>
      <c r="AWW690" s="412"/>
      <c r="AWX690" s="412"/>
      <c r="AWY690" s="412"/>
      <c r="AWZ690" s="412"/>
      <c r="AXA690" s="412"/>
      <c r="AXB690" s="412"/>
      <c r="AXC690" s="412"/>
      <c r="AXD690" s="412"/>
      <c r="AXE690" s="412"/>
      <c r="AXF690" s="412"/>
      <c r="AXG690" s="412"/>
      <c r="AXH690" s="412"/>
      <c r="AXI690" s="412"/>
      <c r="AXJ690" s="412"/>
      <c r="AXK690" s="412"/>
      <c r="AXL690" s="412"/>
      <c r="AXM690" s="412"/>
      <c r="AXN690" s="412"/>
      <c r="AXO690" s="412"/>
      <c r="AXP690" s="412"/>
      <c r="AXQ690" s="412"/>
      <c r="AXR690" s="413"/>
      <c r="AXS690" s="413"/>
      <c r="AXT690" s="413"/>
      <c r="AXU690" s="413"/>
      <c r="AXV690" s="413"/>
      <c r="AXW690" s="413"/>
      <c r="AXX690" s="413"/>
      <c r="AXY690" s="413"/>
      <c r="AXZ690" s="413"/>
      <c r="AYA690" s="413"/>
      <c r="AYB690" s="413"/>
      <c r="AYC690" s="413"/>
      <c r="AYD690" s="413"/>
      <c r="AYE690" s="413"/>
      <c r="AYF690" s="413"/>
      <c r="AYG690" s="413"/>
      <c r="AYH690" s="413"/>
      <c r="AYI690" s="413"/>
      <c r="AYJ690" s="413"/>
      <c r="AYK690" s="413"/>
      <c r="AYL690" s="413"/>
      <c r="AYM690" s="413"/>
      <c r="AYN690" s="413"/>
      <c r="AYO690" s="413"/>
      <c r="AYP690" s="414"/>
      <c r="AYQ690" s="414"/>
      <c r="AYR690" s="414"/>
      <c r="AYS690" s="414"/>
      <c r="AYT690" s="414"/>
      <c r="AYU690" s="413"/>
      <c r="AYV690" s="413"/>
      <c r="AYW690" s="414"/>
      <c r="AYX690" s="414"/>
      <c r="AYY690" s="413"/>
      <c r="AYZ690" s="413"/>
      <c r="AZA690" s="414"/>
      <c r="AZB690" s="414"/>
      <c r="AZC690" s="413"/>
      <c r="AZD690" s="413"/>
      <c r="AZE690" s="413"/>
      <c r="AZF690" s="413"/>
      <c r="AZG690" s="413"/>
      <c r="AZH690" s="413"/>
      <c r="AZI690" s="413"/>
      <c r="AZJ690" s="414"/>
      <c r="AZK690" s="414"/>
      <c r="AZL690" s="413"/>
      <c r="AZM690" s="413"/>
      <c r="AZN690" s="414"/>
      <c r="AZO690" s="414"/>
      <c r="AZP690" s="413"/>
      <c r="AZQ690" s="413"/>
      <c r="AZR690" s="413"/>
      <c r="AZS690" s="413"/>
      <c r="AZT690" s="413"/>
      <c r="AZU690" s="407"/>
      <c r="AZV690" s="439"/>
      <c r="AZW690" s="413"/>
      <c r="AZX690" s="413"/>
      <c r="AZY690" s="413"/>
      <c r="AZZ690" s="413"/>
      <c r="BAA690" s="413"/>
      <c r="BAB690" s="413"/>
      <c r="BAC690" s="413"/>
      <c r="BAD690" s="412"/>
      <c r="BAE690" s="412"/>
      <c r="BAF690" s="412"/>
      <c r="BAG690" s="412"/>
      <c r="BAH690" s="412"/>
      <c r="BAI690" s="412"/>
      <c r="BAJ690" s="412"/>
      <c r="BAK690" s="412"/>
      <c r="BAL690" s="412"/>
      <c r="BAM690" s="412"/>
      <c r="BAN690" s="412"/>
      <c r="BAO690" s="412"/>
      <c r="BAP690" s="412"/>
      <c r="BAQ690" s="412"/>
      <c r="BAR690" s="412"/>
      <c r="BAS690" s="412"/>
      <c r="BAT690" s="412"/>
      <c r="BAU690" s="412"/>
      <c r="BAV690" s="412"/>
      <c r="BAW690" s="412"/>
      <c r="BAX690" s="412"/>
      <c r="BAY690" s="412"/>
      <c r="BAZ690" s="412"/>
      <c r="BBA690" s="412"/>
      <c r="BBB690" s="412"/>
      <c r="BBC690" s="412"/>
      <c r="BBD690" s="412"/>
      <c r="BBE690" s="412"/>
      <c r="BBF690" s="412"/>
      <c r="BBG690" s="412"/>
      <c r="BBH690" s="412"/>
      <c r="BBI690" s="412"/>
      <c r="BBJ690" s="412"/>
      <c r="BBK690" s="412"/>
      <c r="BBL690" s="412"/>
      <c r="BBM690" s="412"/>
      <c r="BBN690" s="412"/>
      <c r="BBO690" s="412"/>
      <c r="BBP690" s="412"/>
      <c r="BBQ690" s="412"/>
      <c r="BBR690" s="412"/>
      <c r="BBS690" s="412"/>
      <c r="BBT690" s="412"/>
      <c r="BBU690" s="412"/>
      <c r="BBV690" s="413"/>
      <c r="BBW690" s="413"/>
      <c r="BBX690" s="413"/>
      <c r="BBY690" s="413"/>
      <c r="BBZ690" s="413"/>
      <c r="BCA690" s="413"/>
      <c r="BCB690" s="413"/>
      <c r="BCC690" s="413"/>
      <c r="BCD690" s="413"/>
      <c r="BCE690" s="413"/>
      <c r="BCF690" s="413"/>
      <c r="BCG690" s="413"/>
      <c r="BCH690" s="413"/>
      <c r="BCI690" s="413"/>
      <c r="BCJ690" s="413"/>
      <c r="BCK690" s="413"/>
      <c r="BCL690" s="413"/>
      <c r="BCM690" s="413"/>
      <c r="BCN690" s="413"/>
      <c r="BCO690" s="413"/>
      <c r="BCP690" s="413"/>
      <c r="BCQ690" s="413"/>
      <c r="BCR690" s="413"/>
      <c r="BCS690" s="413"/>
      <c r="BCT690" s="414"/>
      <c r="BCU690" s="414"/>
      <c r="BCV690" s="414"/>
      <c r="BCW690" s="414"/>
      <c r="BCX690" s="414"/>
      <c r="BCY690" s="413"/>
      <c r="BCZ690" s="413"/>
      <c r="BDA690" s="414"/>
      <c r="BDB690" s="414"/>
      <c r="BDC690" s="413"/>
      <c r="BDD690" s="413"/>
      <c r="BDE690" s="414"/>
      <c r="BDF690" s="414"/>
      <c r="BDG690" s="413"/>
      <c r="BDH690" s="413"/>
      <c r="BDI690" s="413"/>
      <c r="BDJ690" s="413"/>
      <c r="BDK690" s="413"/>
      <c r="BDL690" s="413"/>
      <c r="BDM690" s="413"/>
      <c r="BDN690" s="414"/>
      <c r="BDO690" s="414"/>
      <c r="BDP690" s="413"/>
      <c r="BDQ690" s="413"/>
      <c r="BDR690" s="414"/>
      <c r="BDS690" s="414"/>
      <c r="BDT690" s="413"/>
      <c r="BDU690" s="413"/>
      <c r="BDV690" s="413"/>
      <c r="BDW690" s="413"/>
      <c r="BDX690" s="413"/>
      <c r="BDY690" s="407"/>
      <c r="BDZ690" s="439"/>
      <c r="BEA690" s="413"/>
      <c r="BEB690" s="413"/>
      <c r="BEC690" s="413"/>
      <c r="BED690" s="413"/>
      <c r="BEE690" s="413"/>
      <c r="BEF690" s="413"/>
      <c r="BEG690" s="413"/>
      <c r="BEH690" s="412"/>
      <c r="BEI690" s="412"/>
      <c r="BEJ690" s="412"/>
      <c r="BEK690" s="412"/>
      <c r="BEL690" s="412"/>
      <c r="BEM690" s="412"/>
      <c r="BEN690" s="412"/>
      <c r="BEO690" s="412"/>
      <c r="BEP690" s="412"/>
      <c r="BEQ690" s="412"/>
      <c r="BER690" s="412"/>
      <c r="BES690" s="412"/>
      <c r="BET690" s="412"/>
      <c r="BEU690" s="412"/>
      <c r="BEV690" s="412"/>
      <c r="BEW690" s="412"/>
      <c r="BEX690" s="412"/>
      <c r="BEY690" s="412"/>
      <c r="BEZ690" s="412"/>
      <c r="BFA690" s="412"/>
      <c r="BFB690" s="412"/>
      <c r="BFC690" s="412"/>
      <c r="BFD690" s="412"/>
      <c r="BFE690" s="412"/>
      <c r="BFF690" s="412"/>
      <c r="BFG690" s="412"/>
      <c r="BFH690" s="412"/>
      <c r="BFI690" s="412"/>
      <c r="BFJ690" s="412"/>
      <c r="BFK690" s="412"/>
      <c r="BFL690" s="412"/>
      <c r="BFM690" s="412"/>
      <c r="BFN690" s="412"/>
      <c r="BFO690" s="412"/>
      <c r="BFP690" s="412"/>
      <c r="BFQ690" s="412"/>
      <c r="BFR690" s="412"/>
      <c r="BFS690" s="412"/>
      <c r="BFT690" s="412"/>
      <c r="BFU690" s="412"/>
      <c r="BFV690" s="412"/>
      <c r="BFW690" s="412"/>
      <c r="BFX690" s="412"/>
      <c r="BFY690" s="412"/>
      <c r="BFZ690" s="413"/>
      <c r="BGA690" s="413"/>
      <c r="BGB690" s="413"/>
      <c r="BGC690" s="413"/>
      <c r="BGD690" s="413"/>
      <c r="BGE690" s="413"/>
      <c r="BGF690" s="413"/>
      <c r="BGG690" s="413"/>
      <c r="BGH690" s="413"/>
      <c r="BGI690" s="413"/>
      <c r="BGJ690" s="413"/>
      <c r="BGK690" s="413"/>
      <c r="BGL690" s="413"/>
      <c r="BGM690" s="413"/>
      <c r="BGN690" s="413"/>
      <c r="BGO690" s="413"/>
      <c r="BGP690" s="413"/>
      <c r="BGQ690" s="413"/>
      <c r="BGR690" s="413"/>
      <c r="BGS690" s="413"/>
      <c r="BGT690" s="413"/>
      <c r="BGU690" s="413"/>
      <c r="BGV690" s="413"/>
      <c r="BGW690" s="413"/>
      <c r="BGX690" s="414"/>
      <c r="BGY690" s="414"/>
      <c r="BGZ690" s="414"/>
      <c r="BHA690" s="414"/>
      <c r="BHB690" s="414"/>
      <c r="BHC690" s="413"/>
      <c r="BHD690" s="413"/>
      <c r="BHE690" s="414"/>
      <c r="BHF690" s="414"/>
      <c r="BHG690" s="413"/>
      <c r="BHH690" s="413"/>
      <c r="BHI690" s="414"/>
      <c r="BHJ690" s="414"/>
      <c r="BHK690" s="413"/>
      <c r="BHL690" s="413"/>
      <c r="BHM690" s="413"/>
      <c r="BHN690" s="413"/>
      <c r="BHO690" s="413"/>
      <c r="BHP690" s="413"/>
      <c r="BHQ690" s="413"/>
      <c r="BHR690" s="414"/>
      <c r="BHS690" s="414"/>
      <c r="BHT690" s="413"/>
      <c r="BHU690" s="413"/>
      <c r="BHV690" s="414"/>
      <c r="BHW690" s="414"/>
      <c r="BHX690" s="413"/>
      <c r="BHY690" s="413"/>
      <c r="BHZ690" s="413"/>
      <c r="BIA690" s="413"/>
      <c r="BIB690" s="413"/>
      <c r="BIC690" s="407"/>
      <c r="BID690" s="439"/>
      <c r="BIE690" s="413"/>
      <c r="BIF690" s="413"/>
      <c r="BIG690" s="413"/>
      <c r="BIH690" s="413"/>
      <c r="BII690" s="413"/>
      <c r="BIJ690" s="413"/>
      <c r="BIK690" s="413"/>
      <c r="BIL690" s="412"/>
      <c r="BIM690" s="412"/>
      <c r="BIN690" s="412"/>
      <c r="BIO690" s="412"/>
      <c r="BIP690" s="412"/>
      <c r="BIQ690" s="412"/>
      <c r="BIR690" s="412"/>
      <c r="BIS690" s="412"/>
      <c r="BIT690" s="412"/>
      <c r="BIU690" s="412"/>
      <c r="BIV690" s="412"/>
      <c r="BIW690" s="412"/>
      <c r="BIX690" s="412"/>
      <c r="BIY690" s="412"/>
      <c r="BIZ690" s="412"/>
      <c r="BJA690" s="412"/>
      <c r="BJB690" s="412"/>
      <c r="BJC690" s="412"/>
      <c r="BJD690" s="412"/>
      <c r="BJE690" s="412"/>
      <c r="BJF690" s="412"/>
      <c r="BJG690" s="412"/>
      <c r="BJH690" s="412"/>
      <c r="BJI690" s="412"/>
      <c r="BJJ690" s="412"/>
      <c r="BJK690" s="412"/>
      <c r="BJL690" s="412"/>
      <c r="BJM690" s="412"/>
      <c r="BJN690" s="412"/>
      <c r="BJO690" s="412"/>
      <c r="BJP690" s="412"/>
      <c r="BJQ690" s="412"/>
      <c r="BJR690" s="412"/>
      <c r="BJS690" s="412"/>
      <c r="BJT690" s="412"/>
      <c r="BJU690" s="412"/>
      <c r="BJV690" s="412"/>
      <c r="BJW690" s="412"/>
      <c r="BJX690" s="412"/>
      <c r="BJY690" s="412"/>
      <c r="BJZ690" s="412"/>
      <c r="BKA690" s="412"/>
      <c r="BKB690" s="412"/>
      <c r="BKC690" s="412"/>
      <c r="BKD690" s="413"/>
      <c r="BKE690" s="413"/>
      <c r="BKF690" s="413"/>
      <c r="BKG690" s="413"/>
      <c r="BKH690" s="413"/>
      <c r="BKI690" s="413"/>
      <c r="BKJ690" s="413"/>
      <c r="BKK690" s="413"/>
      <c r="BKL690" s="413"/>
      <c r="BKM690" s="413"/>
      <c r="BKN690" s="413"/>
      <c r="BKO690" s="413"/>
      <c r="BKP690" s="413"/>
      <c r="BKQ690" s="413"/>
      <c r="BKR690" s="413"/>
      <c r="BKS690" s="413"/>
      <c r="BKT690" s="413"/>
      <c r="BKU690" s="413"/>
      <c r="BKV690" s="413"/>
      <c r="BKW690" s="413"/>
      <c r="BKX690" s="413"/>
      <c r="BKY690" s="413"/>
      <c r="BKZ690" s="413"/>
      <c r="BLA690" s="413"/>
      <c r="BLB690" s="414"/>
      <c r="BLC690" s="414"/>
      <c r="BLD690" s="414"/>
      <c r="BLE690" s="414"/>
      <c r="BLF690" s="414"/>
      <c r="BLG690" s="413"/>
      <c r="BLH690" s="413"/>
      <c r="BLI690" s="414"/>
      <c r="BLJ690" s="414"/>
      <c r="BLK690" s="413"/>
      <c r="BLL690" s="413"/>
      <c r="BLM690" s="414"/>
      <c r="BLN690" s="414"/>
      <c r="BLO690" s="413"/>
      <c r="BLP690" s="413"/>
      <c r="BLQ690" s="413"/>
      <c r="BLR690" s="413"/>
      <c r="BLS690" s="413"/>
      <c r="BLT690" s="413"/>
      <c r="BLU690" s="413"/>
      <c r="BLV690" s="414"/>
      <c r="BLW690" s="414"/>
      <c r="BLX690" s="413"/>
      <c r="BLY690" s="413"/>
      <c r="BLZ690" s="414"/>
      <c r="BMA690" s="414"/>
      <c r="BMB690" s="413"/>
      <c r="BMC690" s="413"/>
      <c r="BMD690" s="413"/>
      <c r="BME690" s="413"/>
      <c r="BMF690" s="413"/>
      <c r="BMG690" s="407"/>
      <c r="BMH690" s="439"/>
      <c r="BMI690" s="413"/>
      <c r="BMJ690" s="413"/>
      <c r="BMK690" s="413"/>
      <c r="BML690" s="413"/>
      <c r="BMM690" s="413"/>
      <c r="BMN690" s="413"/>
      <c r="BMO690" s="413"/>
      <c r="BMP690" s="412"/>
      <c r="BMQ690" s="412"/>
      <c r="BMR690" s="412"/>
      <c r="BMS690" s="412"/>
      <c r="BMT690" s="412"/>
      <c r="BMU690" s="412"/>
      <c r="BMV690" s="412"/>
      <c r="BMW690" s="412"/>
      <c r="BMX690" s="412"/>
      <c r="BMY690" s="412"/>
      <c r="BMZ690" s="412"/>
      <c r="BNA690" s="412"/>
      <c r="BNB690" s="412"/>
      <c r="BNC690" s="412"/>
      <c r="BND690" s="412"/>
      <c r="BNE690" s="412"/>
      <c r="BNF690" s="412"/>
      <c r="BNG690" s="412"/>
      <c r="BNH690" s="412"/>
      <c r="BNI690" s="412"/>
      <c r="BNJ690" s="412"/>
      <c r="BNK690" s="412"/>
      <c r="BNL690" s="412"/>
      <c r="BNM690" s="412"/>
      <c r="BNN690" s="412"/>
      <c r="BNO690" s="412"/>
      <c r="BNP690" s="412"/>
      <c r="BNQ690" s="412"/>
      <c r="BNR690" s="412"/>
      <c r="BNS690" s="412"/>
      <c r="BNT690" s="412"/>
      <c r="BNU690" s="412"/>
      <c r="BNV690" s="412"/>
      <c r="BNW690" s="412"/>
      <c r="BNX690" s="412"/>
      <c r="BNY690" s="412"/>
      <c r="BNZ690" s="412"/>
      <c r="BOA690" s="412"/>
      <c r="BOB690" s="412"/>
      <c r="BOC690" s="412"/>
      <c r="BOD690" s="412"/>
      <c r="BOE690" s="412"/>
      <c r="BOF690" s="412"/>
      <c r="BOG690" s="412"/>
      <c r="BOH690" s="413"/>
      <c r="BOI690" s="413"/>
      <c r="BOJ690" s="413"/>
      <c r="BOK690" s="413"/>
      <c r="BOL690" s="413"/>
      <c r="BOM690" s="413"/>
      <c r="BON690" s="413"/>
      <c r="BOO690" s="413"/>
      <c r="BOP690" s="413"/>
      <c r="BOQ690" s="413"/>
      <c r="BOR690" s="413"/>
      <c r="BOS690" s="413"/>
      <c r="BOT690" s="413"/>
      <c r="BOU690" s="413"/>
      <c r="BOV690" s="413"/>
      <c r="BOW690" s="413"/>
      <c r="BOX690" s="413"/>
      <c r="BOY690" s="413"/>
      <c r="BOZ690" s="413"/>
      <c r="BPA690" s="413"/>
      <c r="BPB690" s="413"/>
      <c r="BPC690" s="413"/>
      <c r="BPD690" s="413"/>
      <c r="BPE690" s="413"/>
      <c r="BPF690" s="414"/>
      <c r="BPG690" s="414"/>
      <c r="BPH690" s="414"/>
      <c r="BPI690" s="414"/>
      <c r="BPJ690" s="414"/>
      <c r="BPK690" s="413"/>
      <c r="BPL690" s="413"/>
      <c r="BPM690" s="414"/>
      <c r="BPN690" s="414"/>
      <c r="BPO690" s="413"/>
      <c r="BPP690" s="413"/>
      <c r="BPQ690" s="414"/>
      <c r="BPR690" s="414"/>
      <c r="BPS690" s="413"/>
      <c r="BPT690" s="413"/>
      <c r="BPU690" s="413"/>
      <c r="BPV690" s="413"/>
      <c r="BPW690" s="413"/>
      <c r="BPX690" s="413"/>
      <c r="BPY690" s="413"/>
      <c r="BPZ690" s="414"/>
      <c r="BQA690" s="414"/>
      <c r="BQB690" s="413"/>
      <c r="BQC690" s="413"/>
      <c r="BQD690" s="414"/>
      <c r="BQE690" s="414"/>
      <c r="BQF690" s="413"/>
      <c r="BQG690" s="413"/>
      <c r="BQH690" s="413"/>
      <c r="BQI690" s="413"/>
      <c r="BQJ690" s="413"/>
      <c r="BQK690" s="407"/>
      <c r="BQL690" s="439"/>
      <c r="BQM690" s="413"/>
      <c r="BQN690" s="413"/>
      <c r="BQO690" s="413"/>
      <c r="BQP690" s="413"/>
      <c r="BQQ690" s="413"/>
      <c r="BQR690" s="413"/>
      <c r="BQS690" s="413"/>
      <c r="BQT690" s="412"/>
      <c r="BQU690" s="412"/>
      <c r="BQV690" s="412"/>
      <c r="BQW690" s="412"/>
      <c r="BQX690" s="412"/>
      <c r="BQY690" s="412"/>
      <c r="BQZ690" s="412"/>
      <c r="BRA690" s="412"/>
      <c r="BRB690" s="412"/>
      <c r="BRC690" s="412"/>
      <c r="BRD690" s="412"/>
      <c r="BRE690" s="412"/>
      <c r="BRF690" s="412"/>
      <c r="BRG690" s="412"/>
      <c r="BRH690" s="412"/>
      <c r="BRI690" s="412"/>
      <c r="BRJ690" s="412"/>
      <c r="BRK690" s="412"/>
      <c r="BRL690" s="412"/>
      <c r="BRM690" s="412"/>
      <c r="BRN690" s="412"/>
      <c r="BRO690" s="412"/>
      <c r="BRP690" s="412"/>
      <c r="BRQ690" s="412"/>
      <c r="BRR690" s="412"/>
      <c r="BRS690" s="412"/>
      <c r="BRT690" s="412"/>
      <c r="BRU690" s="412"/>
      <c r="BRV690" s="412"/>
      <c r="BRW690" s="412"/>
      <c r="BRX690" s="412"/>
      <c r="BRY690" s="412"/>
      <c r="BRZ690" s="412"/>
      <c r="BSA690" s="412"/>
      <c r="BSB690" s="412"/>
      <c r="BSC690" s="412"/>
      <c r="BSD690" s="412"/>
      <c r="BSE690" s="412"/>
      <c r="BSF690" s="412"/>
      <c r="BSG690" s="412"/>
      <c r="BSH690" s="412"/>
      <c r="BSI690" s="412"/>
      <c r="BSJ690" s="412"/>
      <c r="BSK690" s="412"/>
      <c r="BSL690" s="413"/>
      <c r="BSM690" s="413"/>
      <c r="BSN690" s="413"/>
      <c r="BSO690" s="413"/>
      <c r="BSP690" s="413"/>
      <c r="BSQ690" s="413"/>
      <c r="BSR690" s="413"/>
      <c r="BSS690" s="413"/>
      <c r="BST690" s="413"/>
      <c r="BSU690" s="413"/>
      <c r="BSV690" s="413"/>
      <c r="BSW690" s="413"/>
      <c r="BSX690" s="413"/>
      <c r="BSY690" s="413"/>
      <c r="BSZ690" s="413"/>
      <c r="BTA690" s="413"/>
      <c r="BTB690" s="413"/>
      <c r="BTC690" s="413"/>
      <c r="BTD690" s="413"/>
      <c r="BTE690" s="413"/>
      <c r="BTF690" s="413"/>
      <c r="BTG690" s="413"/>
      <c r="BTH690" s="413"/>
      <c r="BTI690" s="413"/>
      <c r="BTJ690" s="414"/>
      <c r="BTK690" s="414"/>
      <c r="BTL690" s="414"/>
      <c r="BTM690" s="414"/>
      <c r="BTN690" s="414"/>
      <c r="BTO690" s="413"/>
      <c r="BTP690" s="413"/>
      <c r="BTQ690" s="414"/>
      <c r="BTR690" s="414"/>
      <c r="BTS690" s="413"/>
      <c r="BTT690" s="413"/>
      <c r="BTU690" s="414"/>
      <c r="BTV690" s="414"/>
      <c r="BTW690" s="413"/>
      <c r="BTX690" s="413"/>
      <c r="BTY690" s="413"/>
      <c r="BTZ690" s="413"/>
      <c r="BUA690" s="413"/>
      <c r="BUB690" s="413"/>
      <c r="BUC690" s="413"/>
      <c r="BUD690" s="414"/>
      <c r="BUE690" s="414"/>
      <c r="BUF690" s="413"/>
      <c r="BUG690" s="413"/>
      <c r="BUH690" s="414"/>
      <c r="BUI690" s="414"/>
      <c r="BUJ690" s="413"/>
      <c r="BUK690" s="413"/>
      <c r="BUL690" s="413"/>
      <c r="BUM690" s="413"/>
      <c r="BUN690" s="413"/>
      <c r="BUO690" s="407"/>
      <c r="BUP690" s="439"/>
      <c r="BUQ690" s="413"/>
      <c r="BUR690" s="413"/>
      <c r="BUS690" s="413"/>
      <c r="BUT690" s="413"/>
      <c r="BUU690" s="413"/>
      <c r="BUV690" s="413"/>
      <c r="BUW690" s="413"/>
      <c r="BUX690" s="412"/>
      <c r="BUY690" s="412"/>
      <c r="BUZ690" s="412"/>
      <c r="BVA690" s="412"/>
      <c r="BVB690" s="412"/>
      <c r="BVC690" s="412"/>
      <c r="BVD690" s="412"/>
      <c r="BVE690" s="412"/>
      <c r="BVF690" s="412"/>
      <c r="BVG690" s="412"/>
      <c r="BVH690" s="412"/>
      <c r="BVI690" s="412"/>
      <c r="BVJ690" s="412"/>
      <c r="BVK690" s="412"/>
      <c r="BVL690" s="412"/>
      <c r="BVM690" s="412"/>
      <c r="BVN690" s="412"/>
      <c r="BVO690" s="412"/>
      <c r="BVP690" s="412"/>
      <c r="BVQ690" s="412"/>
      <c r="BVR690" s="412"/>
      <c r="BVS690" s="412"/>
      <c r="BVT690" s="412"/>
      <c r="BVU690" s="412"/>
      <c r="BVV690" s="412"/>
      <c r="BVW690" s="412"/>
      <c r="BVX690" s="412"/>
      <c r="BVY690" s="412"/>
      <c r="BVZ690" s="412"/>
      <c r="BWA690" s="412"/>
      <c r="BWB690" s="412"/>
      <c r="BWC690" s="412"/>
      <c r="BWD690" s="412"/>
      <c r="BWE690" s="412"/>
      <c r="BWF690" s="412"/>
      <c r="BWG690" s="412"/>
      <c r="BWH690" s="412"/>
      <c r="BWI690" s="412"/>
      <c r="BWJ690" s="412"/>
      <c r="BWK690" s="412"/>
      <c r="BWL690" s="412"/>
      <c r="BWM690" s="412"/>
      <c r="BWN690" s="412"/>
      <c r="BWO690" s="412"/>
      <c r="BWP690" s="413"/>
      <c r="BWQ690" s="413"/>
      <c r="BWR690" s="413"/>
      <c r="BWS690" s="413"/>
      <c r="BWT690" s="413"/>
      <c r="BWU690" s="413"/>
      <c r="BWV690" s="413"/>
      <c r="BWW690" s="413"/>
      <c r="BWX690" s="413"/>
      <c r="BWY690" s="413"/>
      <c r="BWZ690" s="413"/>
      <c r="BXA690" s="413"/>
      <c r="BXB690" s="413"/>
      <c r="BXC690" s="413"/>
      <c r="BXD690" s="413"/>
      <c r="BXE690" s="413"/>
      <c r="BXF690" s="413"/>
      <c r="BXG690" s="413"/>
      <c r="BXH690" s="413"/>
      <c r="BXI690" s="413"/>
      <c r="BXJ690" s="413"/>
      <c r="BXK690" s="413"/>
      <c r="BXL690" s="413"/>
      <c r="BXM690" s="413"/>
      <c r="BXN690" s="414"/>
      <c r="BXO690" s="414"/>
      <c r="BXP690" s="414"/>
      <c r="BXQ690" s="414"/>
      <c r="BXR690" s="414"/>
      <c r="BXS690" s="413"/>
      <c r="BXT690" s="413"/>
      <c r="BXU690" s="414"/>
      <c r="BXV690" s="414"/>
      <c r="BXW690" s="413"/>
      <c r="BXX690" s="413"/>
      <c r="BXY690" s="414"/>
      <c r="BXZ690" s="414"/>
      <c r="BYA690" s="413"/>
      <c r="BYB690" s="413"/>
      <c r="BYC690" s="413"/>
      <c r="BYD690" s="413"/>
      <c r="BYE690" s="413"/>
      <c r="BYF690" s="413"/>
      <c r="BYG690" s="413"/>
      <c r="BYH690" s="414"/>
      <c r="BYI690" s="414"/>
      <c r="BYJ690" s="413"/>
      <c r="BYK690" s="413"/>
      <c r="BYL690" s="414"/>
      <c r="BYM690" s="414"/>
      <c r="BYN690" s="413"/>
      <c r="BYO690" s="413"/>
      <c r="BYP690" s="413"/>
      <c r="BYQ690" s="413"/>
      <c r="BYR690" s="413"/>
      <c r="BYS690" s="407"/>
      <c r="BYT690" s="439"/>
      <c r="BYU690" s="413"/>
      <c r="BYV690" s="413"/>
      <c r="BYW690" s="413"/>
      <c r="BYX690" s="413"/>
      <c r="BYY690" s="413"/>
      <c r="BYZ690" s="413"/>
      <c r="BZA690" s="413"/>
      <c r="BZB690" s="412"/>
      <c r="BZC690" s="412"/>
      <c r="BZD690" s="412"/>
      <c r="BZE690" s="412"/>
      <c r="BZF690" s="412"/>
      <c r="BZG690" s="412"/>
      <c r="BZH690" s="412"/>
      <c r="BZI690" s="412"/>
      <c r="BZJ690" s="412"/>
      <c r="BZK690" s="412"/>
      <c r="BZL690" s="412"/>
      <c r="BZM690" s="412"/>
      <c r="BZN690" s="412"/>
      <c r="BZO690" s="412"/>
      <c r="BZP690" s="412"/>
      <c r="BZQ690" s="412"/>
      <c r="BZR690" s="412"/>
      <c r="BZS690" s="412"/>
      <c r="BZT690" s="412"/>
      <c r="BZU690" s="412"/>
      <c r="BZV690" s="412"/>
      <c r="BZW690" s="412"/>
      <c r="BZX690" s="412"/>
      <c r="BZY690" s="412"/>
      <c r="BZZ690" s="412"/>
      <c r="CAA690" s="412"/>
      <c r="CAB690" s="412"/>
      <c r="CAC690" s="412"/>
      <c r="CAD690" s="412"/>
      <c r="CAE690" s="412"/>
      <c r="CAF690" s="412"/>
      <c r="CAG690" s="412"/>
      <c r="CAH690" s="412"/>
      <c r="CAI690" s="412"/>
      <c r="CAJ690" s="412"/>
      <c r="CAK690" s="412"/>
      <c r="CAL690" s="412"/>
      <c r="CAM690" s="412"/>
      <c r="CAN690" s="412"/>
      <c r="CAO690" s="412"/>
      <c r="CAP690" s="412"/>
      <c r="CAQ690" s="412"/>
      <c r="CAR690" s="412"/>
      <c r="CAS690" s="412"/>
      <c r="CAT690" s="413"/>
      <c r="CAU690" s="413"/>
      <c r="CAV690" s="413"/>
      <c r="CAW690" s="413"/>
      <c r="CAX690" s="413"/>
      <c r="CAY690" s="413"/>
      <c r="CAZ690" s="413"/>
      <c r="CBA690" s="413"/>
      <c r="CBB690" s="413"/>
      <c r="CBC690" s="413"/>
      <c r="CBD690" s="413"/>
      <c r="CBE690" s="413"/>
      <c r="CBF690" s="413"/>
      <c r="CBG690" s="413"/>
      <c r="CBH690" s="413"/>
      <c r="CBI690" s="413"/>
      <c r="CBJ690" s="413"/>
      <c r="CBK690" s="413"/>
      <c r="CBL690" s="413"/>
      <c r="CBM690" s="413"/>
      <c r="CBN690" s="413"/>
      <c r="CBO690" s="413"/>
      <c r="CBP690" s="413"/>
      <c r="CBQ690" s="413"/>
      <c r="CBR690" s="414"/>
      <c r="CBS690" s="414"/>
      <c r="CBT690" s="414"/>
      <c r="CBU690" s="414"/>
      <c r="CBV690" s="414"/>
      <c r="CBW690" s="413"/>
      <c r="CBX690" s="413"/>
      <c r="CBY690" s="414"/>
      <c r="CBZ690" s="414"/>
      <c r="CCA690" s="413"/>
      <c r="CCB690" s="413"/>
      <c r="CCC690" s="414"/>
      <c r="CCD690" s="414"/>
      <c r="CCE690" s="413"/>
      <c r="CCF690" s="413"/>
      <c r="CCG690" s="413"/>
      <c r="CCH690" s="413"/>
      <c r="CCI690" s="413"/>
      <c r="CCJ690" s="413"/>
      <c r="CCK690" s="413"/>
      <c r="CCL690" s="414"/>
      <c r="CCM690" s="414"/>
      <c r="CCN690" s="413"/>
      <c r="CCO690" s="413"/>
      <c r="CCP690" s="414"/>
      <c r="CCQ690" s="414"/>
      <c r="CCR690" s="413"/>
      <c r="CCS690" s="413"/>
      <c r="CCT690" s="413"/>
      <c r="CCU690" s="413"/>
      <c r="CCV690" s="413"/>
      <c r="CCW690" s="407"/>
      <c r="CCX690" s="439"/>
      <c r="CCY690" s="413"/>
      <c r="CCZ690" s="413"/>
      <c r="CDA690" s="413"/>
      <c r="CDB690" s="413"/>
      <c r="CDC690" s="413"/>
      <c r="CDD690" s="413"/>
      <c r="CDE690" s="413"/>
      <c r="CDF690" s="412"/>
      <c r="CDG690" s="412"/>
      <c r="CDH690" s="412"/>
      <c r="CDI690" s="412"/>
      <c r="CDJ690" s="412"/>
      <c r="CDK690" s="412"/>
      <c r="CDL690" s="412"/>
      <c r="CDM690" s="412"/>
      <c r="CDN690" s="412"/>
      <c r="CDO690" s="412"/>
      <c r="CDP690" s="412"/>
      <c r="CDQ690" s="412"/>
      <c r="CDR690" s="412"/>
      <c r="CDS690" s="412"/>
      <c r="CDT690" s="412"/>
      <c r="CDU690" s="412"/>
      <c r="CDV690" s="412"/>
      <c r="CDW690" s="412"/>
      <c r="CDX690" s="412"/>
      <c r="CDY690" s="412"/>
      <c r="CDZ690" s="412"/>
      <c r="CEA690" s="412"/>
      <c r="CEB690" s="412"/>
      <c r="CEC690" s="412"/>
      <c r="CED690" s="412"/>
      <c r="CEE690" s="412"/>
      <c r="CEF690" s="412"/>
      <c r="CEG690" s="412"/>
      <c r="CEH690" s="412"/>
      <c r="CEI690" s="412"/>
      <c r="CEJ690" s="412"/>
      <c r="CEK690" s="412"/>
      <c r="CEL690" s="412"/>
      <c r="CEM690" s="412"/>
      <c r="CEN690" s="412"/>
      <c r="CEO690" s="412"/>
      <c r="CEP690" s="412"/>
      <c r="CEQ690" s="412"/>
      <c r="CER690" s="412"/>
      <c r="CES690" s="412"/>
      <c r="CET690" s="412"/>
      <c r="CEU690" s="412"/>
      <c r="CEV690" s="412"/>
      <c r="CEW690" s="412"/>
      <c r="CEX690" s="413"/>
      <c r="CEY690" s="413"/>
      <c r="CEZ690" s="413"/>
      <c r="CFA690" s="413"/>
      <c r="CFB690" s="413"/>
      <c r="CFC690" s="413"/>
      <c r="CFD690" s="413"/>
      <c r="CFE690" s="413"/>
      <c r="CFF690" s="413"/>
      <c r="CFG690" s="413"/>
      <c r="CFH690" s="413"/>
      <c r="CFI690" s="413"/>
      <c r="CFJ690" s="413"/>
      <c r="CFK690" s="413"/>
      <c r="CFL690" s="413"/>
      <c r="CFM690" s="413"/>
      <c r="CFN690" s="413"/>
      <c r="CFO690" s="413"/>
      <c r="CFP690" s="413"/>
      <c r="CFQ690" s="413"/>
      <c r="CFR690" s="413"/>
      <c r="CFS690" s="413"/>
      <c r="CFT690" s="413"/>
      <c r="CFU690" s="413"/>
      <c r="CFV690" s="414"/>
      <c r="CFW690" s="414"/>
      <c r="CFX690" s="414"/>
      <c r="CFY690" s="414"/>
      <c r="CFZ690" s="414"/>
      <c r="CGA690" s="413"/>
      <c r="CGB690" s="413"/>
      <c r="CGC690" s="414"/>
      <c r="CGD690" s="414"/>
      <c r="CGE690" s="413"/>
      <c r="CGF690" s="413"/>
      <c r="CGG690" s="414"/>
      <c r="CGH690" s="414"/>
      <c r="CGI690" s="413"/>
      <c r="CGJ690" s="413"/>
      <c r="CGK690" s="413"/>
      <c r="CGL690" s="413"/>
      <c r="CGM690" s="413"/>
      <c r="CGN690" s="413"/>
      <c r="CGO690" s="413"/>
      <c r="CGP690" s="414"/>
      <c r="CGQ690" s="414"/>
      <c r="CGR690" s="413"/>
      <c r="CGS690" s="413"/>
      <c r="CGT690" s="414"/>
      <c r="CGU690" s="414"/>
      <c r="CGV690" s="413"/>
      <c r="CGW690" s="413"/>
      <c r="CGX690" s="413"/>
      <c r="CGY690" s="413"/>
      <c r="CGZ690" s="413"/>
      <c r="CHA690" s="407"/>
      <c r="CHB690" s="439"/>
      <c r="CHC690" s="413"/>
      <c r="CHD690" s="413"/>
      <c r="CHE690" s="413"/>
      <c r="CHF690" s="413"/>
      <c r="CHG690" s="413"/>
      <c r="CHH690" s="413"/>
      <c r="CHI690" s="413"/>
      <c r="CHJ690" s="412"/>
      <c r="CHK690" s="412"/>
      <c r="CHL690" s="412"/>
      <c r="CHM690" s="412"/>
      <c r="CHN690" s="412"/>
      <c r="CHO690" s="412"/>
      <c r="CHP690" s="412"/>
      <c r="CHQ690" s="412"/>
      <c r="CHR690" s="412"/>
      <c r="CHS690" s="412"/>
      <c r="CHT690" s="412"/>
      <c r="CHU690" s="412"/>
      <c r="CHV690" s="412"/>
      <c r="CHW690" s="412"/>
      <c r="CHX690" s="412"/>
      <c r="CHY690" s="412"/>
      <c r="CHZ690" s="412"/>
      <c r="CIA690" s="412"/>
      <c r="CIB690" s="412"/>
      <c r="CIC690" s="412"/>
      <c r="CID690" s="412"/>
      <c r="CIE690" s="412"/>
      <c r="CIF690" s="412"/>
      <c r="CIG690" s="412"/>
      <c r="CIH690" s="412"/>
      <c r="CII690" s="412"/>
      <c r="CIJ690" s="412"/>
      <c r="CIK690" s="412"/>
      <c r="CIL690" s="412"/>
      <c r="CIM690" s="412"/>
      <c r="CIN690" s="412"/>
      <c r="CIO690" s="412"/>
      <c r="CIP690" s="412"/>
      <c r="CIQ690" s="412"/>
      <c r="CIR690" s="412"/>
      <c r="CIS690" s="412"/>
      <c r="CIT690" s="412"/>
      <c r="CIU690" s="412"/>
      <c r="CIV690" s="412"/>
      <c r="CIW690" s="412"/>
      <c r="CIX690" s="412"/>
      <c r="CIY690" s="412"/>
      <c r="CIZ690" s="412"/>
      <c r="CJA690" s="412"/>
      <c r="CJB690" s="413"/>
      <c r="CJC690" s="413"/>
      <c r="CJD690" s="413"/>
      <c r="CJE690" s="413"/>
      <c r="CJF690" s="413"/>
      <c r="CJG690" s="413"/>
      <c r="CJH690" s="413"/>
      <c r="CJI690" s="413"/>
      <c r="CJJ690" s="413"/>
      <c r="CJK690" s="413"/>
      <c r="CJL690" s="413"/>
      <c r="CJM690" s="413"/>
      <c r="CJN690" s="413"/>
      <c r="CJO690" s="413"/>
      <c r="CJP690" s="413"/>
      <c r="CJQ690" s="413"/>
      <c r="CJR690" s="413"/>
      <c r="CJS690" s="413"/>
      <c r="CJT690" s="413"/>
      <c r="CJU690" s="413"/>
      <c r="CJV690" s="413"/>
      <c r="CJW690" s="413"/>
      <c r="CJX690" s="413"/>
      <c r="CJY690" s="413"/>
      <c r="CJZ690" s="414"/>
      <c r="CKA690" s="414"/>
      <c r="CKB690" s="414"/>
      <c r="CKC690" s="414"/>
      <c r="CKD690" s="414"/>
      <c r="CKE690" s="413"/>
      <c r="CKF690" s="413"/>
      <c r="CKG690" s="414"/>
      <c r="CKH690" s="414"/>
      <c r="CKI690" s="413"/>
      <c r="CKJ690" s="413"/>
      <c r="CKK690" s="414"/>
      <c r="CKL690" s="414"/>
      <c r="CKM690" s="413"/>
      <c r="CKN690" s="413"/>
      <c r="CKO690" s="413"/>
      <c r="CKP690" s="413"/>
      <c r="CKQ690" s="413"/>
      <c r="CKR690" s="413"/>
      <c r="CKS690" s="413"/>
      <c r="CKT690" s="414"/>
      <c r="CKU690" s="414"/>
      <c r="CKV690" s="413"/>
      <c r="CKW690" s="413"/>
      <c r="CKX690" s="414"/>
      <c r="CKY690" s="414"/>
      <c r="CKZ690" s="413"/>
      <c r="CLA690" s="413"/>
      <c r="CLB690" s="413"/>
      <c r="CLC690" s="413"/>
      <c r="CLD690" s="413"/>
      <c r="CLE690" s="407"/>
      <c r="CLF690" s="439"/>
      <c r="CLG690" s="413"/>
      <c r="CLH690" s="413"/>
      <c r="CLI690" s="413"/>
      <c r="CLJ690" s="413"/>
      <c r="CLK690" s="413"/>
      <c r="CLL690" s="413"/>
      <c r="CLM690" s="413"/>
      <c r="CLN690" s="412"/>
      <c r="CLO690" s="412"/>
      <c r="CLP690" s="412"/>
      <c r="CLQ690" s="412"/>
      <c r="CLR690" s="412"/>
      <c r="CLS690" s="412"/>
      <c r="CLT690" s="412"/>
      <c r="CLU690" s="412"/>
      <c r="CLV690" s="412"/>
      <c r="CLW690" s="412"/>
      <c r="CLX690" s="412"/>
      <c r="CLY690" s="412"/>
      <c r="CLZ690" s="412"/>
      <c r="CMA690" s="412"/>
      <c r="CMB690" s="412"/>
      <c r="CMC690" s="412"/>
      <c r="CMD690" s="412"/>
      <c r="CME690" s="412"/>
      <c r="CMF690" s="412"/>
      <c r="CMG690" s="412"/>
      <c r="CMH690" s="412"/>
      <c r="CMI690" s="412"/>
      <c r="CMJ690" s="412"/>
      <c r="CMK690" s="412"/>
      <c r="CML690" s="412"/>
      <c r="CMM690" s="412"/>
      <c r="CMN690" s="412"/>
      <c r="CMO690" s="412"/>
      <c r="CMP690" s="412"/>
      <c r="CMQ690" s="412"/>
      <c r="CMR690" s="412"/>
      <c r="CMS690" s="412"/>
      <c r="CMT690" s="412"/>
      <c r="CMU690" s="412"/>
      <c r="CMV690" s="412"/>
      <c r="CMW690" s="412"/>
      <c r="CMX690" s="412"/>
      <c r="CMY690" s="412"/>
      <c r="CMZ690" s="412"/>
      <c r="CNA690" s="412"/>
      <c r="CNB690" s="412"/>
      <c r="CNC690" s="412"/>
      <c r="CND690" s="412"/>
      <c r="CNE690" s="412"/>
      <c r="CNF690" s="413"/>
      <c r="CNG690" s="413"/>
      <c r="CNH690" s="413"/>
      <c r="CNI690" s="413"/>
      <c r="CNJ690" s="413"/>
      <c r="CNK690" s="413"/>
      <c r="CNL690" s="413"/>
      <c r="CNM690" s="413"/>
      <c r="CNN690" s="413"/>
      <c r="CNO690" s="413"/>
      <c r="CNP690" s="413"/>
      <c r="CNQ690" s="413"/>
      <c r="CNR690" s="413"/>
      <c r="CNS690" s="413"/>
      <c r="CNT690" s="413"/>
      <c r="CNU690" s="413"/>
      <c r="CNV690" s="413"/>
      <c r="CNW690" s="413"/>
      <c r="CNX690" s="413"/>
      <c r="CNY690" s="413"/>
      <c r="CNZ690" s="413"/>
      <c r="COA690" s="413"/>
      <c r="COB690" s="413"/>
      <c r="COC690" s="413"/>
      <c r="COD690" s="414"/>
      <c r="COE690" s="414"/>
      <c r="COF690" s="414"/>
      <c r="COG690" s="414"/>
      <c r="COH690" s="414"/>
      <c r="COI690" s="413"/>
      <c r="COJ690" s="413"/>
      <c r="COK690" s="414"/>
      <c r="COL690" s="414"/>
      <c r="COM690" s="413"/>
      <c r="CON690" s="413"/>
      <c r="COO690" s="414"/>
      <c r="COP690" s="414"/>
      <c r="COQ690" s="413"/>
      <c r="COR690" s="413"/>
      <c r="COS690" s="413"/>
      <c r="COT690" s="413"/>
      <c r="COU690" s="413"/>
      <c r="COV690" s="413"/>
      <c r="COW690" s="413"/>
      <c r="COX690" s="414"/>
      <c r="COY690" s="414"/>
      <c r="COZ690" s="413"/>
      <c r="CPA690" s="413"/>
      <c r="CPB690" s="414"/>
      <c r="CPC690" s="414"/>
      <c r="CPD690" s="413"/>
      <c r="CPE690" s="413"/>
      <c r="CPF690" s="413"/>
      <c r="CPG690" s="413"/>
      <c r="CPH690" s="413"/>
      <c r="CPI690" s="407"/>
      <c r="CPJ690" s="439"/>
      <c r="CPK690" s="413"/>
      <c r="CPL690" s="413"/>
      <c r="CPM690" s="413"/>
      <c r="CPN690" s="413"/>
      <c r="CPO690" s="413"/>
      <c r="CPP690" s="413"/>
      <c r="CPQ690" s="413"/>
      <c r="CPR690" s="412"/>
      <c r="CPS690" s="412"/>
      <c r="CPT690" s="412"/>
      <c r="CPU690" s="412"/>
      <c r="CPV690" s="412"/>
      <c r="CPW690" s="412"/>
      <c r="CPX690" s="412"/>
      <c r="CPY690" s="412"/>
      <c r="CPZ690" s="412"/>
      <c r="CQA690" s="412"/>
      <c r="CQB690" s="412"/>
      <c r="CQC690" s="412"/>
      <c r="CQD690" s="412"/>
      <c r="CQE690" s="412"/>
      <c r="CQF690" s="412"/>
      <c r="CQG690" s="412"/>
      <c r="CQH690" s="412"/>
      <c r="CQI690" s="412"/>
      <c r="CQJ690" s="412"/>
      <c r="CQK690" s="412"/>
      <c r="CQL690" s="412"/>
      <c r="CQM690" s="412"/>
      <c r="CQN690" s="412"/>
      <c r="CQO690" s="412"/>
      <c r="CQP690" s="412"/>
      <c r="CQQ690" s="412"/>
      <c r="CQR690" s="412"/>
      <c r="CQS690" s="412"/>
      <c r="CQT690" s="412"/>
      <c r="CQU690" s="412"/>
      <c r="CQV690" s="412"/>
      <c r="CQW690" s="412"/>
      <c r="CQX690" s="412"/>
      <c r="CQY690" s="412"/>
      <c r="CQZ690" s="412"/>
      <c r="CRA690" s="412"/>
      <c r="CRB690" s="412"/>
      <c r="CRC690" s="412"/>
      <c r="CRD690" s="412"/>
      <c r="CRE690" s="412"/>
      <c r="CRF690" s="412"/>
      <c r="CRG690" s="412"/>
      <c r="CRH690" s="412"/>
      <c r="CRI690" s="412"/>
      <c r="CRJ690" s="413"/>
      <c r="CRK690" s="413"/>
      <c r="CRL690" s="413"/>
      <c r="CRM690" s="413"/>
      <c r="CRN690" s="413"/>
      <c r="CRO690" s="413"/>
      <c r="CRP690" s="413"/>
      <c r="CRQ690" s="413"/>
      <c r="CRR690" s="413"/>
      <c r="CRS690" s="413"/>
      <c r="CRT690" s="413"/>
      <c r="CRU690" s="413"/>
      <c r="CRV690" s="413"/>
      <c r="CRW690" s="413"/>
      <c r="CRX690" s="413"/>
      <c r="CRY690" s="413"/>
      <c r="CRZ690" s="413"/>
      <c r="CSA690" s="413"/>
      <c r="CSB690" s="413"/>
      <c r="CSC690" s="413"/>
      <c r="CSD690" s="413"/>
      <c r="CSE690" s="413"/>
      <c r="CSF690" s="413"/>
      <c r="CSG690" s="413"/>
      <c r="CSH690" s="414"/>
      <c r="CSI690" s="414"/>
      <c r="CSJ690" s="414"/>
      <c r="CSK690" s="414"/>
      <c r="CSL690" s="414"/>
      <c r="CSM690" s="413"/>
      <c r="CSN690" s="413"/>
      <c r="CSO690" s="414"/>
      <c r="CSP690" s="414"/>
      <c r="CSQ690" s="413"/>
      <c r="CSR690" s="413"/>
      <c r="CSS690" s="414"/>
      <c r="CST690" s="414"/>
      <c r="CSU690" s="413"/>
      <c r="CSV690" s="413"/>
      <c r="CSW690" s="413"/>
      <c r="CSX690" s="413"/>
      <c r="CSY690" s="413"/>
      <c r="CSZ690" s="413"/>
      <c r="CTA690" s="413"/>
      <c r="CTB690" s="414"/>
      <c r="CTC690" s="414"/>
      <c r="CTD690" s="413"/>
      <c r="CTE690" s="413"/>
      <c r="CTF690" s="414"/>
      <c r="CTG690" s="414"/>
      <c r="CTH690" s="413"/>
      <c r="CTI690" s="413"/>
      <c r="CTJ690" s="413"/>
      <c r="CTK690" s="413"/>
      <c r="CTL690" s="413"/>
      <c r="CTM690" s="407"/>
      <c r="CTN690" s="439"/>
      <c r="CTO690" s="413"/>
      <c r="CTP690" s="413"/>
      <c r="CTQ690" s="413"/>
      <c r="CTR690" s="413"/>
      <c r="CTS690" s="413"/>
      <c r="CTT690" s="413"/>
      <c r="CTU690" s="413"/>
      <c r="CTV690" s="412"/>
      <c r="CTW690" s="412"/>
      <c r="CTX690" s="412"/>
      <c r="CTY690" s="412"/>
      <c r="CTZ690" s="412"/>
      <c r="CUA690" s="412"/>
      <c r="CUB690" s="412"/>
      <c r="CUC690" s="412"/>
      <c r="CUD690" s="412"/>
      <c r="CUE690" s="412"/>
      <c r="CUF690" s="412"/>
      <c r="CUG690" s="412"/>
      <c r="CUH690" s="412"/>
      <c r="CUI690" s="412"/>
      <c r="CUJ690" s="412"/>
      <c r="CUK690" s="412"/>
      <c r="CUL690" s="412"/>
      <c r="CUM690" s="412"/>
      <c r="CUN690" s="412"/>
      <c r="CUO690" s="412"/>
      <c r="CUP690" s="412"/>
      <c r="CUQ690" s="412"/>
      <c r="CUR690" s="412"/>
      <c r="CUS690" s="412"/>
      <c r="CUT690" s="412"/>
      <c r="CUU690" s="412"/>
      <c r="CUV690" s="412"/>
      <c r="CUW690" s="412"/>
      <c r="CUX690" s="412"/>
      <c r="CUY690" s="412"/>
      <c r="CUZ690" s="412"/>
      <c r="CVA690" s="412"/>
      <c r="CVB690" s="412"/>
      <c r="CVC690" s="412"/>
      <c r="CVD690" s="412"/>
      <c r="CVE690" s="412"/>
      <c r="CVF690" s="412"/>
      <c r="CVG690" s="412"/>
      <c r="CVH690" s="412"/>
      <c r="CVI690" s="412"/>
      <c r="CVJ690" s="412"/>
      <c r="CVK690" s="412"/>
      <c r="CVL690" s="412"/>
      <c r="CVM690" s="412"/>
      <c r="CVN690" s="413"/>
      <c r="CVO690" s="413"/>
      <c r="CVP690" s="413"/>
      <c r="CVQ690" s="413"/>
      <c r="CVR690" s="413"/>
      <c r="CVS690" s="413"/>
      <c r="CVT690" s="413"/>
      <c r="CVU690" s="413"/>
      <c r="CVV690" s="413"/>
      <c r="CVW690" s="413"/>
      <c r="CVX690" s="413"/>
      <c r="CVY690" s="413"/>
      <c r="CVZ690" s="413"/>
      <c r="CWA690" s="413"/>
      <c r="CWB690" s="413"/>
      <c r="CWC690" s="413"/>
      <c r="CWD690" s="413"/>
      <c r="CWE690" s="413"/>
      <c r="CWF690" s="413"/>
      <c r="CWG690" s="413"/>
      <c r="CWH690" s="413"/>
      <c r="CWI690" s="413"/>
      <c r="CWJ690" s="413"/>
      <c r="CWK690" s="413"/>
      <c r="CWL690" s="414"/>
      <c r="CWM690" s="414"/>
      <c r="CWN690" s="414"/>
      <c r="CWO690" s="414"/>
      <c r="CWP690" s="414"/>
      <c r="CWQ690" s="413"/>
      <c r="CWR690" s="413"/>
      <c r="CWS690" s="414"/>
      <c r="CWT690" s="414"/>
      <c r="CWU690" s="413"/>
      <c r="CWV690" s="413"/>
      <c r="CWW690" s="414"/>
      <c r="CWX690" s="414"/>
      <c r="CWY690" s="413"/>
      <c r="CWZ690" s="413"/>
      <c r="CXA690" s="413"/>
      <c r="CXB690" s="413"/>
      <c r="CXC690" s="413"/>
      <c r="CXD690" s="413"/>
      <c r="CXE690" s="413"/>
      <c r="CXF690" s="414"/>
      <c r="CXG690" s="414"/>
      <c r="CXH690" s="413"/>
      <c r="CXI690" s="413"/>
      <c r="CXJ690" s="414"/>
      <c r="CXK690" s="414"/>
      <c r="CXL690" s="413"/>
      <c r="CXM690" s="413"/>
      <c r="CXN690" s="413"/>
      <c r="CXO690" s="413"/>
      <c r="CXP690" s="413"/>
      <c r="CXQ690" s="407"/>
      <c r="CXR690" s="439"/>
      <c r="CXS690" s="413"/>
      <c r="CXT690" s="413"/>
      <c r="CXU690" s="413"/>
      <c r="CXV690" s="413"/>
      <c r="CXW690" s="413"/>
      <c r="CXX690" s="413"/>
      <c r="CXY690" s="413"/>
      <c r="CXZ690" s="412"/>
      <c r="CYA690" s="412"/>
      <c r="CYB690" s="412"/>
      <c r="CYC690" s="412"/>
      <c r="CYD690" s="412"/>
      <c r="CYE690" s="412"/>
      <c r="CYF690" s="412"/>
      <c r="CYG690" s="412"/>
      <c r="CYH690" s="412"/>
      <c r="CYI690" s="412"/>
      <c r="CYJ690" s="412"/>
      <c r="CYK690" s="412"/>
      <c r="CYL690" s="412"/>
      <c r="CYM690" s="412"/>
      <c r="CYN690" s="412"/>
      <c r="CYO690" s="412"/>
      <c r="CYP690" s="412"/>
      <c r="CYQ690" s="412"/>
      <c r="CYR690" s="412"/>
      <c r="CYS690" s="412"/>
      <c r="CYT690" s="412"/>
      <c r="CYU690" s="412"/>
      <c r="CYV690" s="412"/>
      <c r="CYW690" s="412"/>
      <c r="CYX690" s="412"/>
      <c r="CYY690" s="412"/>
      <c r="CYZ690" s="412"/>
      <c r="CZA690" s="412"/>
      <c r="CZB690" s="412"/>
      <c r="CZC690" s="412"/>
      <c r="CZD690" s="412"/>
      <c r="CZE690" s="412"/>
      <c r="CZF690" s="412"/>
      <c r="CZG690" s="412"/>
      <c r="CZH690" s="412"/>
      <c r="CZI690" s="412"/>
      <c r="CZJ690" s="412"/>
      <c r="CZK690" s="412"/>
      <c r="CZL690" s="412"/>
      <c r="CZM690" s="412"/>
      <c r="CZN690" s="412"/>
      <c r="CZO690" s="412"/>
      <c r="CZP690" s="412"/>
      <c r="CZQ690" s="412"/>
      <c r="CZR690" s="413"/>
      <c r="CZS690" s="413"/>
      <c r="CZT690" s="413"/>
      <c r="CZU690" s="413"/>
      <c r="CZV690" s="413"/>
      <c r="CZW690" s="413"/>
      <c r="CZX690" s="413"/>
      <c r="CZY690" s="413"/>
      <c r="CZZ690" s="413"/>
      <c r="DAA690" s="413"/>
      <c r="DAB690" s="413"/>
      <c r="DAC690" s="413"/>
      <c r="DAD690" s="413"/>
      <c r="DAE690" s="413"/>
      <c r="DAF690" s="413"/>
      <c r="DAG690" s="413"/>
      <c r="DAH690" s="413"/>
      <c r="DAI690" s="413"/>
      <c r="DAJ690" s="413"/>
      <c r="DAK690" s="413"/>
      <c r="DAL690" s="413"/>
      <c r="DAM690" s="413"/>
      <c r="DAN690" s="413"/>
      <c r="DAO690" s="413"/>
      <c r="DAP690" s="414"/>
      <c r="DAQ690" s="414"/>
      <c r="DAR690" s="414"/>
      <c r="DAS690" s="414"/>
      <c r="DAT690" s="414"/>
      <c r="DAU690" s="413"/>
      <c r="DAV690" s="413"/>
      <c r="DAW690" s="414"/>
      <c r="DAX690" s="414"/>
      <c r="DAY690" s="413"/>
      <c r="DAZ690" s="413"/>
      <c r="DBA690" s="414"/>
      <c r="DBB690" s="414"/>
      <c r="DBC690" s="413"/>
      <c r="DBD690" s="413"/>
      <c r="DBE690" s="413"/>
      <c r="DBF690" s="413"/>
      <c r="DBG690" s="413"/>
      <c r="DBH690" s="413"/>
      <c r="DBI690" s="413"/>
      <c r="DBJ690" s="414"/>
      <c r="DBK690" s="414"/>
      <c r="DBL690" s="413"/>
      <c r="DBM690" s="413"/>
      <c r="DBN690" s="414"/>
      <c r="DBO690" s="414"/>
      <c r="DBP690" s="413"/>
      <c r="DBQ690" s="413"/>
      <c r="DBR690" s="413"/>
      <c r="DBS690" s="413"/>
      <c r="DBT690" s="413"/>
      <c r="DBU690" s="407"/>
      <c r="DBV690" s="439"/>
      <c r="DBW690" s="413"/>
      <c r="DBX690" s="413"/>
      <c r="DBY690" s="413"/>
      <c r="DBZ690" s="413"/>
      <c r="DCA690" s="413"/>
      <c r="DCB690" s="413"/>
      <c r="DCC690" s="413"/>
      <c r="DCD690" s="412"/>
      <c r="DCE690" s="412"/>
      <c r="DCF690" s="412"/>
      <c r="DCG690" s="412"/>
      <c r="DCH690" s="412"/>
      <c r="DCI690" s="412"/>
      <c r="DCJ690" s="412"/>
      <c r="DCK690" s="412"/>
      <c r="DCL690" s="412"/>
      <c r="DCM690" s="412"/>
      <c r="DCN690" s="412"/>
      <c r="DCO690" s="412"/>
      <c r="DCP690" s="412"/>
      <c r="DCQ690" s="412"/>
      <c r="DCR690" s="412"/>
      <c r="DCS690" s="412"/>
      <c r="DCT690" s="412"/>
      <c r="DCU690" s="412"/>
      <c r="DCV690" s="412"/>
      <c r="DCW690" s="412"/>
      <c r="DCX690" s="412"/>
      <c r="DCY690" s="412"/>
      <c r="DCZ690" s="412"/>
      <c r="DDA690" s="412"/>
      <c r="DDB690" s="412"/>
      <c r="DDC690" s="412"/>
      <c r="DDD690" s="412"/>
      <c r="DDE690" s="412"/>
      <c r="DDF690" s="412"/>
      <c r="DDG690" s="412"/>
      <c r="DDH690" s="412"/>
      <c r="DDI690" s="412"/>
      <c r="DDJ690" s="412"/>
      <c r="DDK690" s="412"/>
      <c r="DDL690" s="412"/>
      <c r="DDM690" s="412"/>
      <c r="DDN690" s="412"/>
      <c r="DDO690" s="412"/>
      <c r="DDP690" s="412"/>
      <c r="DDQ690" s="412"/>
      <c r="DDR690" s="412"/>
      <c r="DDS690" s="412"/>
      <c r="DDT690" s="412"/>
      <c r="DDU690" s="412"/>
      <c r="DDV690" s="413"/>
      <c r="DDW690" s="413"/>
      <c r="DDX690" s="413"/>
      <c r="DDY690" s="413"/>
      <c r="DDZ690" s="413"/>
      <c r="DEA690" s="413"/>
      <c r="DEB690" s="413"/>
      <c r="DEC690" s="413"/>
      <c r="DED690" s="413"/>
      <c r="DEE690" s="413"/>
      <c r="DEF690" s="413"/>
      <c r="DEG690" s="413"/>
      <c r="DEH690" s="413"/>
      <c r="DEI690" s="413"/>
      <c r="DEJ690" s="413"/>
      <c r="DEK690" s="413"/>
      <c r="DEL690" s="413"/>
      <c r="DEM690" s="413"/>
      <c r="DEN690" s="413"/>
      <c r="DEO690" s="413"/>
      <c r="DEP690" s="413"/>
      <c r="DEQ690" s="413"/>
      <c r="DER690" s="413"/>
      <c r="DES690" s="413"/>
      <c r="DET690" s="414"/>
      <c r="DEU690" s="414"/>
      <c r="DEV690" s="414"/>
      <c r="DEW690" s="414"/>
      <c r="DEX690" s="414"/>
      <c r="DEY690" s="413"/>
      <c r="DEZ690" s="413"/>
      <c r="DFA690" s="414"/>
      <c r="DFB690" s="414"/>
      <c r="DFC690" s="413"/>
      <c r="DFD690" s="413"/>
      <c r="DFE690" s="414"/>
      <c r="DFF690" s="414"/>
      <c r="DFG690" s="413"/>
      <c r="DFH690" s="413"/>
      <c r="DFI690" s="413"/>
      <c r="DFJ690" s="413"/>
      <c r="DFK690" s="413"/>
      <c r="DFL690" s="413"/>
      <c r="DFM690" s="413"/>
      <c r="DFN690" s="414"/>
      <c r="DFO690" s="414"/>
      <c r="DFP690" s="413"/>
      <c r="DFQ690" s="413"/>
      <c r="DFR690" s="414"/>
      <c r="DFS690" s="414"/>
      <c r="DFT690" s="413"/>
      <c r="DFU690" s="413"/>
      <c r="DFV690" s="413"/>
      <c r="DFW690" s="413"/>
      <c r="DFX690" s="413"/>
      <c r="DFY690" s="407"/>
      <c r="DFZ690" s="439"/>
      <c r="DGA690" s="413"/>
      <c r="DGB690" s="413"/>
      <c r="DGC690" s="413"/>
      <c r="DGD690" s="413"/>
      <c r="DGE690" s="413"/>
      <c r="DGF690" s="413"/>
      <c r="DGG690" s="413"/>
      <c r="DGH690" s="412"/>
      <c r="DGI690" s="412"/>
      <c r="DGJ690" s="412"/>
      <c r="DGK690" s="412"/>
      <c r="DGL690" s="412"/>
      <c r="DGM690" s="412"/>
      <c r="DGN690" s="412"/>
      <c r="DGO690" s="412"/>
      <c r="DGP690" s="412"/>
      <c r="DGQ690" s="412"/>
      <c r="DGR690" s="412"/>
      <c r="DGS690" s="412"/>
      <c r="DGT690" s="412"/>
      <c r="DGU690" s="412"/>
      <c r="DGV690" s="412"/>
      <c r="DGW690" s="412"/>
      <c r="DGX690" s="412"/>
      <c r="DGY690" s="412"/>
      <c r="DGZ690" s="412"/>
      <c r="DHA690" s="412"/>
      <c r="DHB690" s="412"/>
      <c r="DHC690" s="412"/>
      <c r="DHD690" s="412"/>
      <c r="DHE690" s="412"/>
      <c r="DHF690" s="412"/>
      <c r="DHG690" s="412"/>
      <c r="DHH690" s="412"/>
      <c r="DHI690" s="412"/>
      <c r="DHJ690" s="412"/>
      <c r="DHK690" s="412"/>
      <c r="DHL690" s="412"/>
      <c r="DHM690" s="412"/>
      <c r="DHN690" s="412"/>
      <c r="DHO690" s="412"/>
      <c r="DHP690" s="412"/>
      <c r="DHQ690" s="412"/>
      <c r="DHR690" s="412"/>
      <c r="DHS690" s="412"/>
      <c r="DHT690" s="412"/>
      <c r="DHU690" s="412"/>
      <c r="DHV690" s="412"/>
      <c r="DHW690" s="412"/>
      <c r="DHX690" s="412"/>
      <c r="DHY690" s="412"/>
      <c r="DHZ690" s="413"/>
      <c r="DIA690" s="413"/>
      <c r="DIB690" s="413"/>
      <c r="DIC690" s="413"/>
      <c r="DID690" s="413"/>
      <c r="DIE690" s="413"/>
      <c r="DIF690" s="413"/>
      <c r="DIG690" s="413"/>
      <c r="DIH690" s="413"/>
      <c r="DII690" s="413"/>
      <c r="DIJ690" s="413"/>
      <c r="DIK690" s="413"/>
      <c r="DIL690" s="413"/>
      <c r="DIM690" s="413"/>
      <c r="DIN690" s="413"/>
      <c r="DIO690" s="413"/>
      <c r="DIP690" s="413"/>
      <c r="DIQ690" s="413"/>
      <c r="DIR690" s="413"/>
      <c r="DIS690" s="413"/>
      <c r="DIT690" s="413"/>
      <c r="DIU690" s="413"/>
      <c r="DIV690" s="413"/>
      <c r="DIW690" s="413"/>
      <c r="DIX690" s="414"/>
      <c r="DIY690" s="414"/>
      <c r="DIZ690" s="414"/>
      <c r="DJA690" s="414"/>
      <c r="DJB690" s="414"/>
      <c r="DJC690" s="413"/>
      <c r="DJD690" s="413"/>
      <c r="DJE690" s="414"/>
      <c r="DJF690" s="414"/>
      <c r="DJG690" s="413"/>
      <c r="DJH690" s="413"/>
      <c r="DJI690" s="414"/>
      <c r="DJJ690" s="414"/>
      <c r="DJK690" s="413"/>
      <c r="DJL690" s="413"/>
      <c r="DJM690" s="413"/>
      <c r="DJN690" s="413"/>
      <c r="DJO690" s="413"/>
      <c r="DJP690" s="413"/>
      <c r="DJQ690" s="413"/>
      <c r="DJR690" s="414"/>
      <c r="DJS690" s="414"/>
      <c r="DJT690" s="413"/>
      <c r="DJU690" s="413"/>
      <c r="DJV690" s="414"/>
      <c r="DJW690" s="414"/>
      <c r="DJX690" s="413"/>
      <c r="DJY690" s="413"/>
      <c r="DJZ690" s="413"/>
      <c r="DKA690" s="413"/>
      <c r="DKB690" s="413"/>
      <c r="DKC690" s="407"/>
      <c r="DKD690" s="439"/>
      <c r="DKE690" s="413"/>
      <c r="DKF690" s="413"/>
      <c r="DKG690" s="413"/>
      <c r="DKH690" s="413"/>
      <c r="DKI690" s="413"/>
      <c r="DKJ690" s="413"/>
      <c r="DKK690" s="413"/>
      <c r="DKL690" s="412"/>
      <c r="DKM690" s="412"/>
      <c r="DKN690" s="412"/>
      <c r="DKO690" s="412"/>
      <c r="DKP690" s="412"/>
      <c r="DKQ690" s="412"/>
      <c r="DKR690" s="412"/>
      <c r="DKS690" s="412"/>
      <c r="DKT690" s="412"/>
      <c r="DKU690" s="412"/>
      <c r="DKV690" s="412"/>
      <c r="DKW690" s="412"/>
      <c r="DKX690" s="412"/>
      <c r="DKY690" s="412"/>
      <c r="DKZ690" s="412"/>
      <c r="DLA690" s="412"/>
      <c r="DLB690" s="412"/>
      <c r="DLC690" s="412"/>
      <c r="DLD690" s="412"/>
      <c r="DLE690" s="412"/>
      <c r="DLF690" s="412"/>
      <c r="DLG690" s="412"/>
      <c r="DLH690" s="412"/>
      <c r="DLI690" s="412"/>
      <c r="DLJ690" s="412"/>
      <c r="DLK690" s="412"/>
      <c r="DLL690" s="412"/>
      <c r="DLM690" s="412"/>
      <c r="DLN690" s="412"/>
      <c r="DLO690" s="412"/>
      <c r="DLP690" s="412"/>
      <c r="DLQ690" s="412"/>
      <c r="DLR690" s="412"/>
      <c r="DLS690" s="412"/>
      <c r="DLT690" s="412"/>
      <c r="DLU690" s="412"/>
      <c r="DLV690" s="412"/>
      <c r="DLW690" s="412"/>
      <c r="DLX690" s="412"/>
      <c r="DLY690" s="412"/>
      <c r="DLZ690" s="412"/>
      <c r="DMA690" s="412"/>
      <c r="DMB690" s="412"/>
      <c r="DMC690" s="412"/>
      <c r="DMD690" s="413"/>
      <c r="DME690" s="413"/>
      <c r="DMF690" s="413"/>
      <c r="DMG690" s="413"/>
      <c r="DMH690" s="413"/>
      <c r="DMI690" s="413"/>
      <c r="DMJ690" s="413"/>
      <c r="DMK690" s="413"/>
      <c r="DML690" s="413"/>
      <c r="DMM690" s="413"/>
      <c r="DMN690" s="413"/>
      <c r="DMO690" s="413"/>
      <c r="DMP690" s="413"/>
      <c r="DMQ690" s="413"/>
      <c r="DMR690" s="413"/>
      <c r="DMS690" s="413"/>
      <c r="DMT690" s="413"/>
      <c r="DMU690" s="413"/>
      <c r="DMV690" s="413"/>
      <c r="DMW690" s="413"/>
      <c r="DMX690" s="413"/>
      <c r="DMY690" s="413"/>
      <c r="DMZ690" s="413"/>
      <c r="DNA690" s="413"/>
      <c r="DNB690" s="414"/>
      <c r="DNC690" s="414"/>
      <c r="DND690" s="414"/>
      <c r="DNE690" s="414"/>
      <c r="DNF690" s="414"/>
      <c r="DNG690" s="413"/>
      <c r="DNH690" s="413"/>
      <c r="DNI690" s="414"/>
      <c r="DNJ690" s="414"/>
      <c r="DNK690" s="413"/>
      <c r="DNL690" s="413"/>
      <c r="DNM690" s="414"/>
      <c r="DNN690" s="414"/>
      <c r="DNO690" s="413"/>
      <c r="DNP690" s="413"/>
      <c r="DNQ690" s="413"/>
      <c r="DNR690" s="413"/>
      <c r="DNS690" s="413"/>
      <c r="DNT690" s="413"/>
      <c r="DNU690" s="413"/>
      <c r="DNV690" s="414"/>
      <c r="DNW690" s="414"/>
      <c r="DNX690" s="413"/>
      <c r="DNY690" s="413"/>
      <c r="DNZ690" s="414"/>
      <c r="DOA690" s="414"/>
      <c r="DOB690" s="413"/>
      <c r="DOC690" s="413"/>
      <c r="DOD690" s="413"/>
      <c r="DOE690" s="413"/>
      <c r="DOF690" s="413"/>
      <c r="DOG690" s="407"/>
      <c r="DOH690" s="439"/>
      <c r="DOI690" s="413"/>
      <c r="DOJ690" s="413"/>
      <c r="DOK690" s="413"/>
      <c r="DOL690" s="413"/>
      <c r="DOM690" s="413"/>
      <c r="DON690" s="413"/>
      <c r="DOO690" s="413"/>
      <c r="DOP690" s="412"/>
      <c r="DOQ690" s="412"/>
      <c r="DOR690" s="412"/>
      <c r="DOS690" s="412"/>
      <c r="DOT690" s="412"/>
      <c r="DOU690" s="412"/>
      <c r="DOV690" s="412"/>
      <c r="DOW690" s="412"/>
      <c r="DOX690" s="412"/>
      <c r="DOY690" s="412"/>
      <c r="DOZ690" s="412"/>
      <c r="DPA690" s="412"/>
      <c r="DPB690" s="412"/>
      <c r="DPC690" s="412"/>
      <c r="DPD690" s="412"/>
      <c r="DPE690" s="412"/>
      <c r="DPF690" s="412"/>
      <c r="DPG690" s="412"/>
      <c r="DPH690" s="412"/>
      <c r="DPI690" s="412"/>
      <c r="DPJ690" s="412"/>
      <c r="DPK690" s="412"/>
      <c r="DPL690" s="412"/>
      <c r="DPM690" s="412"/>
      <c r="DPN690" s="412"/>
      <c r="DPO690" s="412"/>
      <c r="DPP690" s="412"/>
      <c r="DPQ690" s="412"/>
      <c r="DPR690" s="412"/>
      <c r="DPS690" s="412"/>
      <c r="DPT690" s="412"/>
      <c r="DPU690" s="412"/>
      <c r="DPV690" s="412"/>
      <c r="DPW690" s="412"/>
      <c r="DPX690" s="412"/>
      <c r="DPY690" s="412"/>
      <c r="DPZ690" s="412"/>
      <c r="DQA690" s="412"/>
      <c r="DQB690" s="412"/>
      <c r="DQC690" s="412"/>
      <c r="DQD690" s="412"/>
      <c r="DQE690" s="412"/>
      <c r="DQF690" s="412"/>
      <c r="DQG690" s="412"/>
      <c r="DQH690" s="413"/>
      <c r="DQI690" s="413"/>
      <c r="DQJ690" s="413"/>
      <c r="DQK690" s="413"/>
      <c r="DQL690" s="413"/>
      <c r="DQM690" s="413"/>
      <c r="DQN690" s="413"/>
      <c r="DQO690" s="413"/>
      <c r="DQP690" s="413"/>
      <c r="DQQ690" s="413"/>
      <c r="DQR690" s="413"/>
      <c r="DQS690" s="413"/>
      <c r="DQT690" s="413"/>
      <c r="DQU690" s="413"/>
      <c r="DQV690" s="413"/>
      <c r="DQW690" s="413"/>
      <c r="DQX690" s="413"/>
      <c r="DQY690" s="413"/>
      <c r="DQZ690" s="413"/>
      <c r="DRA690" s="413"/>
      <c r="DRB690" s="413"/>
      <c r="DRC690" s="413"/>
      <c r="DRD690" s="413"/>
      <c r="DRE690" s="413"/>
      <c r="DRF690" s="414"/>
      <c r="DRG690" s="414"/>
      <c r="DRH690" s="414"/>
      <c r="DRI690" s="414"/>
      <c r="DRJ690" s="414"/>
      <c r="DRK690" s="413"/>
      <c r="DRL690" s="413"/>
      <c r="DRM690" s="414"/>
      <c r="DRN690" s="414"/>
      <c r="DRO690" s="413"/>
      <c r="DRP690" s="413"/>
      <c r="DRQ690" s="414"/>
      <c r="DRR690" s="414"/>
      <c r="DRS690" s="413"/>
      <c r="DRT690" s="413"/>
      <c r="DRU690" s="413"/>
      <c r="DRV690" s="413"/>
      <c r="DRW690" s="413"/>
      <c r="DRX690" s="413"/>
      <c r="DRY690" s="413"/>
      <c r="DRZ690" s="414"/>
      <c r="DSA690" s="414"/>
      <c r="DSB690" s="413"/>
      <c r="DSC690" s="413"/>
      <c r="DSD690" s="414"/>
      <c r="DSE690" s="414"/>
      <c r="DSF690" s="413"/>
      <c r="DSG690" s="413"/>
      <c r="DSH690" s="413"/>
      <c r="DSI690" s="413"/>
      <c r="DSJ690" s="413"/>
      <c r="DSK690" s="407"/>
      <c r="DSL690" s="439"/>
      <c r="DSM690" s="413"/>
      <c r="DSN690" s="413"/>
      <c r="DSO690" s="413"/>
      <c r="DSP690" s="413"/>
      <c r="DSQ690" s="413"/>
      <c r="DSR690" s="413"/>
      <c r="DSS690" s="413"/>
      <c r="DST690" s="412"/>
      <c r="DSU690" s="412"/>
      <c r="DSV690" s="412"/>
      <c r="DSW690" s="412"/>
      <c r="DSX690" s="412"/>
      <c r="DSY690" s="412"/>
      <c r="DSZ690" s="412"/>
      <c r="DTA690" s="412"/>
      <c r="DTB690" s="412"/>
      <c r="DTC690" s="412"/>
      <c r="DTD690" s="412"/>
      <c r="DTE690" s="412"/>
      <c r="DTF690" s="412"/>
      <c r="DTG690" s="412"/>
      <c r="DTH690" s="412"/>
      <c r="DTI690" s="412"/>
      <c r="DTJ690" s="412"/>
      <c r="DTK690" s="412"/>
      <c r="DTL690" s="412"/>
      <c r="DTM690" s="412"/>
      <c r="DTN690" s="412"/>
      <c r="DTO690" s="412"/>
      <c r="DTP690" s="412"/>
      <c r="DTQ690" s="412"/>
      <c r="DTR690" s="412"/>
      <c r="DTS690" s="412"/>
      <c r="DTT690" s="412"/>
      <c r="DTU690" s="412"/>
      <c r="DTV690" s="412"/>
      <c r="DTW690" s="412"/>
      <c r="DTX690" s="412"/>
      <c r="DTY690" s="412"/>
      <c r="DTZ690" s="412"/>
      <c r="DUA690" s="412"/>
      <c r="DUB690" s="412"/>
      <c r="DUC690" s="412"/>
      <c r="DUD690" s="412"/>
      <c r="DUE690" s="412"/>
      <c r="DUF690" s="412"/>
      <c r="DUG690" s="412"/>
      <c r="DUH690" s="412"/>
      <c r="DUI690" s="412"/>
      <c r="DUJ690" s="412"/>
      <c r="DUK690" s="412"/>
      <c r="DUL690" s="413"/>
      <c r="DUM690" s="413"/>
      <c r="DUN690" s="413"/>
      <c r="DUO690" s="413"/>
      <c r="DUP690" s="413"/>
      <c r="DUQ690" s="413"/>
      <c r="DUR690" s="413"/>
      <c r="DUS690" s="413"/>
      <c r="DUT690" s="413"/>
      <c r="DUU690" s="413"/>
      <c r="DUV690" s="413"/>
      <c r="DUW690" s="413"/>
      <c r="DUX690" s="413"/>
      <c r="DUY690" s="413"/>
      <c r="DUZ690" s="413"/>
      <c r="DVA690" s="413"/>
      <c r="DVB690" s="413"/>
      <c r="DVC690" s="413"/>
      <c r="DVD690" s="413"/>
      <c r="DVE690" s="413"/>
      <c r="DVF690" s="413"/>
      <c r="DVG690" s="413"/>
      <c r="DVH690" s="413"/>
      <c r="DVI690" s="413"/>
      <c r="DVJ690" s="414"/>
      <c r="DVK690" s="414"/>
      <c r="DVL690" s="414"/>
      <c r="DVM690" s="414"/>
      <c r="DVN690" s="414"/>
      <c r="DVO690" s="413"/>
      <c r="DVP690" s="413"/>
      <c r="DVQ690" s="414"/>
      <c r="DVR690" s="414"/>
      <c r="DVS690" s="413"/>
      <c r="DVT690" s="413"/>
      <c r="DVU690" s="414"/>
      <c r="DVV690" s="414"/>
      <c r="DVW690" s="413"/>
      <c r="DVX690" s="413"/>
      <c r="DVY690" s="413"/>
      <c r="DVZ690" s="413"/>
      <c r="DWA690" s="413"/>
      <c r="DWB690" s="413"/>
      <c r="DWC690" s="413"/>
      <c r="DWD690" s="414"/>
      <c r="DWE690" s="414"/>
      <c r="DWF690" s="413"/>
      <c r="DWG690" s="413"/>
      <c r="DWH690" s="414"/>
      <c r="DWI690" s="414"/>
      <c r="DWJ690" s="413"/>
      <c r="DWK690" s="413"/>
      <c r="DWL690" s="413"/>
      <c r="DWM690" s="413"/>
      <c r="DWN690" s="413"/>
      <c r="DWO690" s="407"/>
      <c r="DWP690" s="439"/>
      <c r="DWQ690" s="413"/>
      <c r="DWR690" s="413"/>
      <c r="DWS690" s="413"/>
      <c r="DWT690" s="413"/>
      <c r="DWU690" s="413"/>
      <c r="DWV690" s="413"/>
      <c r="DWW690" s="413"/>
      <c r="DWX690" s="412"/>
      <c r="DWY690" s="412"/>
      <c r="DWZ690" s="412"/>
      <c r="DXA690" s="412"/>
      <c r="DXB690" s="412"/>
      <c r="DXC690" s="412"/>
      <c r="DXD690" s="412"/>
      <c r="DXE690" s="412"/>
      <c r="DXF690" s="412"/>
      <c r="DXG690" s="412"/>
      <c r="DXH690" s="412"/>
      <c r="DXI690" s="412"/>
      <c r="DXJ690" s="412"/>
      <c r="DXK690" s="412"/>
      <c r="DXL690" s="412"/>
      <c r="DXM690" s="412"/>
      <c r="DXN690" s="412"/>
      <c r="DXO690" s="412"/>
      <c r="DXP690" s="412"/>
      <c r="DXQ690" s="412"/>
      <c r="DXR690" s="412"/>
      <c r="DXS690" s="412"/>
      <c r="DXT690" s="412"/>
      <c r="DXU690" s="412"/>
      <c r="DXV690" s="412"/>
      <c r="DXW690" s="412"/>
      <c r="DXX690" s="412"/>
      <c r="DXY690" s="412"/>
      <c r="DXZ690" s="412"/>
      <c r="DYA690" s="412"/>
      <c r="DYB690" s="412"/>
      <c r="DYC690" s="412"/>
      <c r="DYD690" s="412"/>
      <c r="DYE690" s="412"/>
      <c r="DYF690" s="412"/>
      <c r="DYG690" s="412"/>
      <c r="DYH690" s="412"/>
      <c r="DYI690" s="412"/>
      <c r="DYJ690" s="412"/>
      <c r="DYK690" s="412"/>
      <c r="DYL690" s="412"/>
      <c r="DYM690" s="412"/>
      <c r="DYN690" s="412"/>
      <c r="DYO690" s="412"/>
      <c r="DYP690" s="413"/>
      <c r="DYQ690" s="413"/>
      <c r="DYR690" s="413"/>
      <c r="DYS690" s="413"/>
      <c r="DYT690" s="413"/>
      <c r="DYU690" s="413"/>
      <c r="DYV690" s="413"/>
      <c r="DYW690" s="413"/>
      <c r="DYX690" s="413"/>
      <c r="DYY690" s="413"/>
      <c r="DYZ690" s="413"/>
      <c r="DZA690" s="413"/>
      <c r="DZB690" s="413"/>
      <c r="DZC690" s="413"/>
      <c r="DZD690" s="413"/>
      <c r="DZE690" s="413"/>
      <c r="DZF690" s="413"/>
      <c r="DZG690" s="413"/>
      <c r="DZH690" s="413"/>
      <c r="DZI690" s="413"/>
      <c r="DZJ690" s="413"/>
      <c r="DZK690" s="413"/>
      <c r="DZL690" s="413"/>
      <c r="DZM690" s="413"/>
      <c r="DZN690" s="414"/>
      <c r="DZO690" s="414"/>
      <c r="DZP690" s="414"/>
      <c r="DZQ690" s="414"/>
      <c r="DZR690" s="414"/>
      <c r="DZS690" s="413"/>
      <c r="DZT690" s="413"/>
      <c r="DZU690" s="414"/>
      <c r="DZV690" s="414"/>
      <c r="DZW690" s="413"/>
      <c r="DZX690" s="413"/>
      <c r="DZY690" s="414"/>
      <c r="DZZ690" s="414"/>
      <c r="EAA690" s="413"/>
      <c r="EAB690" s="413"/>
      <c r="EAC690" s="413"/>
      <c r="EAD690" s="413"/>
      <c r="EAE690" s="413"/>
      <c r="EAF690" s="413"/>
      <c r="EAG690" s="413"/>
      <c r="EAH690" s="414"/>
      <c r="EAI690" s="414"/>
      <c r="EAJ690" s="413"/>
      <c r="EAK690" s="413"/>
      <c r="EAL690" s="414"/>
      <c r="EAM690" s="414"/>
      <c r="EAN690" s="413"/>
      <c r="EAO690" s="413"/>
      <c r="EAP690" s="413"/>
      <c r="EAQ690" s="413"/>
      <c r="EAR690" s="413"/>
      <c r="EAS690" s="407"/>
      <c r="EAT690" s="439"/>
      <c r="EAU690" s="413"/>
      <c r="EAV690" s="413"/>
      <c r="EAW690" s="413"/>
      <c r="EAX690" s="413"/>
      <c r="EAY690" s="413"/>
      <c r="EAZ690" s="413"/>
      <c r="EBA690" s="413"/>
      <c r="EBB690" s="412"/>
      <c r="EBC690" s="412"/>
      <c r="EBD690" s="412"/>
      <c r="EBE690" s="412"/>
      <c r="EBF690" s="412"/>
      <c r="EBG690" s="412"/>
      <c r="EBH690" s="412"/>
      <c r="EBI690" s="412"/>
      <c r="EBJ690" s="412"/>
      <c r="EBK690" s="412"/>
      <c r="EBL690" s="412"/>
      <c r="EBM690" s="412"/>
      <c r="EBN690" s="412"/>
      <c r="EBO690" s="412"/>
      <c r="EBP690" s="412"/>
      <c r="EBQ690" s="412"/>
      <c r="EBR690" s="412"/>
      <c r="EBS690" s="412"/>
      <c r="EBT690" s="412"/>
      <c r="EBU690" s="412"/>
      <c r="EBV690" s="412"/>
      <c r="EBW690" s="412"/>
      <c r="EBX690" s="412"/>
      <c r="EBY690" s="412"/>
      <c r="EBZ690" s="412"/>
      <c r="ECA690" s="412"/>
      <c r="ECB690" s="412"/>
      <c r="ECC690" s="412"/>
      <c r="ECD690" s="412"/>
      <c r="ECE690" s="412"/>
      <c r="ECF690" s="412"/>
      <c r="ECG690" s="412"/>
      <c r="ECH690" s="412"/>
      <c r="ECI690" s="412"/>
      <c r="ECJ690" s="412"/>
      <c r="ECK690" s="412"/>
      <c r="ECL690" s="412"/>
      <c r="ECM690" s="412"/>
      <c r="ECN690" s="412"/>
      <c r="ECO690" s="412"/>
      <c r="ECP690" s="412"/>
      <c r="ECQ690" s="412"/>
      <c r="ECR690" s="412"/>
      <c r="ECS690" s="412"/>
      <c r="ECT690" s="413"/>
      <c r="ECU690" s="413"/>
      <c r="ECV690" s="413"/>
      <c r="ECW690" s="413"/>
      <c r="ECX690" s="413"/>
      <c r="ECY690" s="413"/>
      <c r="ECZ690" s="413"/>
      <c r="EDA690" s="413"/>
      <c r="EDB690" s="413"/>
      <c r="EDC690" s="413"/>
      <c r="EDD690" s="413"/>
      <c r="EDE690" s="413"/>
      <c r="EDF690" s="413"/>
      <c r="EDG690" s="413"/>
      <c r="EDH690" s="413"/>
      <c r="EDI690" s="413"/>
      <c r="EDJ690" s="413"/>
      <c r="EDK690" s="413"/>
      <c r="EDL690" s="413"/>
      <c r="EDM690" s="413"/>
      <c r="EDN690" s="413"/>
      <c r="EDO690" s="413"/>
      <c r="EDP690" s="413"/>
      <c r="EDQ690" s="413"/>
      <c r="EDR690" s="414"/>
      <c r="EDS690" s="414"/>
      <c r="EDT690" s="414"/>
      <c r="EDU690" s="414"/>
      <c r="EDV690" s="414"/>
      <c r="EDW690" s="413"/>
      <c r="EDX690" s="413"/>
      <c r="EDY690" s="414"/>
      <c r="EDZ690" s="414"/>
      <c r="EEA690" s="413"/>
      <c r="EEB690" s="413"/>
      <c r="EEC690" s="414"/>
      <c r="EED690" s="414"/>
      <c r="EEE690" s="413"/>
      <c r="EEF690" s="413"/>
      <c r="EEG690" s="413"/>
      <c r="EEH690" s="413"/>
      <c r="EEI690" s="413"/>
      <c r="EEJ690" s="413"/>
      <c r="EEK690" s="413"/>
      <c r="EEL690" s="414"/>
      <c r="EEM690" s="414"/>
      <c r="EEN690" s="413"/>
      <c r="EEO690" s="413"/>
      <c r="EEP690" s="414"/>
      <c r="EEQ690" s="414"/>
      <c r="EER690" s="413"/>
      <c r="EES690" s="413"/>
      <c r="EET690" s="413"/>
      <c r="EEU690" s="413"/>
      <c r="EEV690" s="413"/>
      <c r="EEW690" s="407"/>
      <c r="EEX690" s="439"/>
      <c r="EEY690" s="413"/>
      <c r="EEZ690" s="413"/>
      <c r="EFA690" s="413"/>
      <c r="EFB690" s="413"/>
      <c r="EFC690" s="413"/>
      <c r="EFD690" s="413"/>
      <c r="EFE690" s="413"/>
      <c r="EFF690" s="412"/>
      <c r="EFG690" s="412"/>
      <c r="EFH690" s="412"/>
      <c r="EFI690" s="412"/>
      <c r="EFJ690" s="412"/>
      <c r="EFK690" s="412"/>
      <c r="EFL690" s="412"/>
      <c r="EFM690" s="412"/>
      <c r="EFN690" s="412"/>
      <c r="EFO690" s="412"/>
      <c r="EFP690" s="412"/>
      <c r="EFQ690" s="412"/>
      <c r="EFR690" s="412"/>
      <c r="EFS690" s="412"/>
      <c r="EFT690" s="412"/>
      <c r="EFU690" s="412"/>
      <c r="EFV690" s="412"/>
      <c r="EFW690" s="412"/>
      <c r="EFX690" s="412"/>
      <c r="EFY690" s="412"/>
      <c r="EFZ690" s="412"/>
      <c r="EGA690" s="412"/>
      <c r="EGB690" s="412"/>
      <c r="EGC690" s="412"/>
      <c r="EGD690" s="412"/>
      <c r="EGE690" s="412"/>
      <c r="EGF690" s="412"/>
      <c r="EGG690" s="412"/>
      <c r="EGH690" s="412"/>
      <c r="EGI690" s="412"/>
      <c r="EGJ690" s="412"/>
      <c r="EGK690" s="412"/>
      <c r="EGL690" s="412"/>
      <c r="EGM690" s="412"/>
      <c r="EGN690" s="412"/>
      <c r="EGO690" s="412"/>
      <c r="EGP690" s="412"/>
      <c r="EGQ690" s="412"/>
      <c r="EGR690" s="412"/>
      <c r="EGS690" s="412"/>
      <c r="EGT690" s="412"/>
      <c r="EGU690" s="412"/>
      <c r="EGV690" s="412"/>
      <c r="EGW690" s="412"/>
      <c r="EGX690" s="413"/>
      <c r="EGY690" s="413"/>
      <c r="EGZ690" s="413"/>
      <c r="EHA690" s="413"/>
      <c r="EHB690" s="413"/>
      <c r="EHC690" s="413"/>
      <c r="EHD690" s="413"/>
      <c r="EHE690" s="413"/>
      <c r="EHF690" s="413"/>
      <c r="EHG690" s="413"/>
      <c r="EHH690" s="413"/>
      <c r="EHI690" s="413"/>
      <c r="EHJ690" s="413"/>
      <c r="EHK690" s="413"/>
      <c r="EHL690" s="413"/>
      <c r="EHM690" s="413"/>
      <c r="EHN690" s="413"/>
      <c r="EHO690" s="413"/>
      <c r="EHP690" s="413"/>
      <c r="EHQ690" s="413"/>
      <c r="EHR690" s="413"/>
      <c r="EHS690" s="413"/>
      <c r="EHT690" s="413"/>
      <c r="EHU690" s="413"/>
      <c r="EHV690" s="414"/>
      <c r="EHW690" s="414"/>
      <c r="EHX690" s="414"/>
      <c r="EHY690" s="414"/>
      <c r="EHZ690" s="414"/>
      <c r="EIA690" s="413"/>
      <c r="EIB690" s="413"/>
      <c r="EIC690" s="414"/>
      <c r="EID690" s="414"/>
      <c r="EIE690" s="413"/>
      <c r="EIF690" s="413"/>
      <c r="EIG690" s="414"/>
      <c r="EIH690" s="414"/>
      <c r="EII690" s="413"/>
      <c r="EIJ690" s="413"/>
      <c r="EIK690" s="413"/>
      <c r="EIL690" s="413"/>
      <c r="EIM690" s="413"/>
      <c r="EIN690" s="413"/>
      <c r="EIO690" s="413"/>
      <c r="EIP690" s="414"/>
      <c r="EIQ690" s="414"/>
      <c r="EIR690" s="413"/>
      <c r="EIS690" s="413"/>
      <c r="EIT690" s="414"/>
      <c r="EIU690" s="414"/>
      <c r="EIV690" s="413"/>
      <c r="EIW690" s="413"/>
      <c r="EIX690" s="413"/>
      <c r="EIY690" s="413"/>
      <c r="EIZ690" s="413"/>
      <c r="EJA690" s="407"/>
      <c r="EJB690" s="439"/>
      <c r="EJC690" s="413"/>
      <c r="EJD690" s="413"/>
      <c r="EJE690" s="413"/>
      <c r="EJF690" s="413"/>
      <c r="EJG690" s="413"/>
      <c r="EJH690" s="413"/>
      <c r="EJI690" s="413"/>
      <c r="EJJ690" s="412"/>
      <c r="EJK690" s="412"/>
      <c r="EJL690" s="412"/>
      <c r="EJM690" s="412"/>
      <c r="EJN690" s="412"/>
      <c r="EJO690" s="412"/>
      <c r="EJP690" s="412"/>
      <c r="EJQ690" s="412"/>
      <c r="EJR690" s="412"/>
      <c r="EJS690" s="412"/>
      <c r="EJT690" s="412"/>
      <c r="EJU690" s="412"/>
      <c r="EJV690" s="412"/>
      <c r="EJW690" s="412"/>
      <c r="EJX690" s="412"/>
      <c r="EJY690" s="412"/>
      <c r="EJZ690" s="412"/>
      <c r="EKA690" s="412"/>
      <c r="EKB690" s="412"/>
      <c r="EKC690" s="412"/>
      <c r="EKD690" s="412"/>
      <c r="EKE690" s="412"/>
      <c r="EKF690" s="412"/>
      <c r="EKG690" s="412"/>
      <c r="EKH690" s="412"/>
      <c r="EKI690" s="412"/>
      <c r="EKJ690" s="412"/>
      <c r="EKK690" s="412"/>
      <c r="EKL690" s="412"/>
      <c r="EKM690" s="412"/>
      <c r="EKN690" s="412"/>
      <c r="EKO690" s="412"/>
      <c r="EKP690" s="412"/>
      <c r="EKQ690" s="412"/>
      <c r="EKR690" s="412"/>
      <c r="EKS690" s="412"/>
      <c r="EKT690" s="412"/>
      <c r="EKU690" s="412"/>
      <c r="EKV690" s="412"/>
      <c r="EKW690" s="412"/>
      <c r="EKX690" s="412"/>
      <c r="EKY690" s="412"/>
      <c r="EKZ690" s="412"/>
      <c r="ELA690" s="412"/>
      <c r="ELB690" s="413"/>
      <c r="ELC690" s="413"/>
      <c r="ELD690" s="413"/>
      <c r="ELE690" s="413"/>
      <c r="ELF690" s="413"/>
      <c r="ELG690" s="413"/>
      <c r="ELH690" s="413"/>
      <c r="ELI690" s="413"/>
      <c r="ELJ690" s="413"/>
      <c r="ELK690" s="413"/>
      <c r="ELL690" s="413"/>
      <c r="ELM690" s="413"/>
      <c r="ELN690" s="413"/>
      <c r="ELO690" s="413"/>
      <c r="ELP690" s="413"/>
      <c r="ELQ690" s="413"/>
      <c r="ELR690" s="413"/>
      <c r="ELS690" s="413"/>
      <c r="ELT690" s="413"/>
      <c r="ELU690" s="413"/>
      <c r="ELV690" s="413"/>
      <c r="ELW690" s="413"/>
      <c r="ELX690" s="413"/>
      <c r="ELY690" s="413"/>
      <c r="ELZ690" s="414"/>
      <c r="EMA690" s="414"/>
      <c r="EMB690" s="414"/>
      <c r="EMC690" s="414"/>
      <c r="EMD690" s="414"/>
      <c r="EME690" s="413"/>
      <c r="EMF690" s="413"/>
      <c r="EMG690" s="414"/>
      <c r="EMH690" s="414"/>
      <c r="EMI690" s="413"/>
      <c r="EMJ690" s="413"/>
      <c r="EMK690" s="414"/>
      <c r="EML690" s="414"/>
      <c r="EMM690" s="413"/>
      <c r="EMN690" s="413"/>
      <c r="EMO690" s="413"/>
      <c r="EMP690" s="413"/>
      <c r="EMQ690" s="413"/>
      <c r="EMR690" s="413"/>
      <c r="EMS690" s="413"/>
      <c r="EMT690" s="414"/>
      <c r="EMU690" s="414"/>
      <c r="EMV690" s="413"/>
      <c r="EMW690" s="413"/>
      <c r="EMX690" s="414"/>
      <c r="EMY690" s="414"/>
      <c r="EMZ690" s="413"/>
      <c r="ENA690" s="413"/>
      <c r="ENB690" s="413"/>
      <c r="ENC690" s="413"/>
      <c r="END690" s="413"/>
      <c r="ENE690" s="407"/>
      <c r="ENF690" s="439"/>
      <c r="ENG690" s="413"/>
      <c r="ENH690" s="413"/>
      <c r="ENI690" s="413"/>
      <c r="ENJ690" s="413"/>
      <c r="ENK690" s="413"/>
      <c r="ENL690" s="413"/>
      <c r="ENM690" s="413"/>
      <c r="ENN690" s="412"/>
      <c r="ENO690" s="412"/>
      <c r="ENP690" s="412"/>
      <c r="ENQ690" s="412"/>
      <c r="ENR690" s="412"/>
      <c r="ENS690" s="412"/>
      <c r="ENT690" s="412"/>
      <c r="ENU690" s="412"/>
      <c r="ENV690" s="412"/>
      <c r="ENW690" s="412"/>
      <c r="ENX690" s="412"/>
      <c r="ENY690" s="412"/>
      <c r="ENZ690" s="412"/>
      <c r="EOA690" s="412"/>
      <c r="EOB690" s="412"/>
      <c r="EOC690" s="412"/>
      <c r="EOD690" s="412"/>
      <c r="EOE690" s="412"/>
      <c r="EOF690" s="412"/>
      <c r="EOG690" s="412"/>
      <c r="EOH690" s="412"/>
      <c r="EOI690" s="412"/>
      <c r="EOJ690" s="412"/>
      <c r="EOK690" s="412"/>
      <c r="EOL690" s="412"/>
      <c r="EOM690" s="412"/>
      <c r="EON690" s="412"/>
      <c r="EOO690" s="412"/>
      <c r="EOP690" s="412"/>
      <c r="EOQ690" s="412"/>
      <c r="EOR690" s="412"/>
      <c r="EOS690" s="412"/>
      <c r="EOT690" s="412"/>
      <c r="EOU690" s="412"/>
      <c r="EOV690" s="412"/>
      <c r="EOW690" s="412"/>
      <c r="EOX690" s="412"/>
      <c r="EOY690" s="412"/>
      <c r="EOZ690" s="412"/>
      <c r="EPA690" s="412"/>
      <c r="EPB690" s="412"/>
      <c r="EPC690" s="412"/>
      <c r="EPD690" s="412"/>
      <c r="EPE690" s="412"/>
      <c r="EPF690" s="413"/>
      <c r="EPG690" s="413"/>
      <c r="EPH690" s="413"/>
      <c r="EPI690" s="413"/>
      <c r="EPJ690" s="413"/>
      <c r="EPK690" s="413"/>
      <c r="EPL690" s="413"/>
      <c r="EPM690" s="413"/>
      <c r="EPN690" s="413"/>
      <c r="EPO690" s="413"/>
      <c r="EPP690" s="413"/>
      <c r="EPQ690" s="413"/>
      <c r="EPR690" s="413"/>
      <c r="EPS690" s="413"/>
      <c r="EPT690" s="413"/>
      <c r="EPU690" s="413"/>
      <c r="EPV690" s="413"/>
      <c r="EPW690" s="413"/>
      <c r="EPX690" s="413"/>
      <c r="EPY690" s="413"/>
      <c r="EPZ690" s="413"/>
      <c r="EQA690" s="413"/>
      <c r="EQB690" s="413"/>
      <c r="EQC690" s="413"/>
      <c r="EQD690" s="414"/>
      <c r="EQE690" s="414"/>
      <c r="EQF690" s="414"/>
      <c r="EQG690" s="414"/>
      <c r="EQH690" s="414"/>
      <c r="EQI690" s="413"/>
      <c r="EQJ690" s="413"/>
      <c r="EQK690" s="414"/>
      <c r="EQL690" s="414"/>
      <c r="EQM690" s="413"/>
      <c r="EQN690" s="413"/>
      <c r="EQO690" s="414"/>
      <c r="EQP690" s="414"/>
      <c r="EQQ690" s="413"/>
      <c r="EQR690" s="413"/>
      <c r="EQS690" s="413"/>
      <c r="EQT690" s="413"/>
      <c r="EQU690" s="413"/>
      <c r="EQV690" s="413"/>
      <c r="EQW690" s="413"/>
      <c r="EQX690" s="414"/>
      <c r="EQY690" s="414"/>
      <c r="EQZ690" s="413"/>
      <c r="ERA690" s="413"/>
      <c r="ERB690" s="414"/>
      <c r="ERC690" s="414"/>
      <c r="ERD690" s="413"/>
      <c r="ERE690" s="413"/>
      <c r="ERF690" s="413"/>
      <c r="ERG690" s="413"/>
      <c r="ERH690" s="413"/>
      <c r="ERI690" s="407"/>
      <c r="ERJ690" s="439"/>
      <c r="ERK690" s="413"/>
      <c r="ERL690" s="413"/>
      <c r="ERM690" s="413"/>
      <c r="ERN690" s="413"/>
      <c r="ERO690" s="413"/>
      <c r="ERP690" s="413"/>
      <c r="ERQ690" s="413"/>
      <c r="ERR690" s="412"/>
      <c r="ERS690" s="412"/>
      <c r="ERT690" s="412"/>
      <c r="ERU690" s="412"/>
      <c r="ERV690" s="412"/>
      <c r="ERW690" s="412"/>
      <c r="ERX690" s="412"/>
      <c r="ERY690" s="412"/>
      <c r="ERZ690" s="412"/>
      <c r="ESA690" s="412"/>
      <c r="ESB690" s="412"/>
      <c r="ESC690" s="412"/>
      <c r="ESD690" s="412"/>
      <c r="ESE690" s="412"/>
      <c r="ESF690" s="412"/>
      <c r="ESG690" s="412"/>
      <c r="ESH690" s="412"/>
      <c r="ESI690" s="412"/>
      <c r="ESJ690" s="412"/>
      <c r="ESK690" s="412"/>
      <c r="ESL690" s="412"/>
      <c r="ESM690" s="412"/>
      <c r="ESN690" s="412"/>
      <c r="ESO690" s="412"/>
      <c r="ESP690" s="412"/>
      <c r="ESQ690" s="412"/>
      <c r="ESR690" s="412"/>
      <c r="ESS690" s="412"/>
      <c r="EST690" s="412"/>
      <c r="ESU690" s="412"/>
      <c r="ESV690" s="412"/>
      <c r="ESW690" s="412"/>
      <c r="ESX690" s="412"/>
      <c r="ESY690" s="412"/>
      <c r="ESZ690" s="412"/>
      <c r="ETA690" s="412"/>
      <c r="ETB690" s="412"/>
      <c r="ETC690" s="412"/>
      <c r="ETD690" s="412"/>
      <c r="ETE690" s="412"/>
      <c r="ETF690" s="412"/>
      <c r="ETG690" s="412"/>
      <c r="ETH690" s="412"/>
      <c r="ETI690" s="412"/>
      <c r="ETJ690" s="413"/>
      <c r="ETK690" s="413"/>
      <c r="ETL690" s="413"/>
      <c r="ETM690" s="413"/>
      <c r="ETN690" s="413"/>
      <c r="ETO690" s="413"/>
      <c r="ETP690" s="413"/>
      <c r="ETQ690" s="413"/>
      <c r="ETR690" s="413"/>
      <c r="ETS690" s="413"/>
      <c r="ETT690" s="413"/>
      <c r="ETU690" s="413"/>
      <c r="ETV690" s="413"/>
      <c r="ETW690" s="413"/>
      <c r="ETX690" s="413"/>
      <c r="ETY690" s="413"/>
      <c r="ETZ690" s="413"/>
      <c r="EUA690" s="413"/>
      <c r="EUB690" s="413"/>
      <c r="EUC690" s="413"/>
      <c r="EUD690" s="413"/>
      <c r="EUE690" s="413"/>
      <c r="EUF690" s="413"/>
      <c r="EUG690" s="413"/>
      <c r="EUH690" s="414"/>
      <c r="EUI690" s="414"/>
      <c r="EUJ690" s="414"/>
      <c r="EUK690" s="414"/>
      <c r="EUL690" s="414"/>
      <c r="EUM690" s="413"/>
      <c r="EUN690" s="413"/>
      <c r="EUO690" s="414"/>
      <c r="EUP690" s="414"/>
      <c r="EUQ690" s="413"/>
      <c r="EUR690" s="413"/>
      <c r="EUS690" s="414"/>
      <c r="EUT690" s="414"/>
      <c r="EUU690" s="413"/>
      <c r="EUV690" s="413"/>
      <c r="EUW690" s="413"/>
      <c r="EUX690" s="413"/>
      <c r="EUY690" s="413"/>
      <c r="EUZ690" s="413"/>
      <c r="EVA690" s="413"/>
      <c r="EVB690" s="414"/>
      <c r="EVC690" s="414"/>
      <c r="EVD690" s="413"/>
      <c r="EVE690" s="413"/>
      <c r="EVF690" s="414"/>
      <c r="EVG690" s="414"/>
      <c r="EVH690" s="413"/>
      <c r="EVI690" s="413"/>
      <c r="EVJ690" s="413"/>
      <c r="EVK690" s="413"/>
      <c r="EVL690" s="413"/>
      <c r="EVM690" s="407"/>
      <c r="EVN690" s="439"/>
      <c r="EVO690" s="413"/>
      <c r="EVP690" s="413"/>
      <c r="EVQ690" s="413"/>
      <c r="EVR690" s="413"/>
      <c r="EVS690" s="413"/>
      <c r="EVT690" s="413"/>
      <c r="EVU690" s="413"/>
      <c r="EVV690" s="412"/>
      <c r="EVW690" s="412"/>
      <c r="EVX690" s="412"/>
      <c r="EVY690" s="412"/>
      <c r="EVZ690" s="412"/>
      <c r="EWA690" s="412"/>
      <c r="EWB690" s="412"/>
      <c r="EWC690" s="412"/>
      <c r="EWD690" s="412"/>
      <c r="EWE690" s="412"/>
      <c r="EWF690" s="412"/>
      <c r="EWG690" s="412"/>
      <c r="EWH690" s="412"/>
      <c r="EWI690" s="412"/>
      <c r="EWJ690" s="412"/>
      <c r="EWK690" s="412"/>
      <c r="EWL690" s="412"/>
      <c r="EWM690" s="412"/>
      <c r="EWN690" s="412"/>
      <c r="EWO690" s="412"/>
      <c r="EWP690" s="412"/>
      <c r="EWQ690" s="412"/>
      <c r="EWR690" s="412"/>
      <c r="EWS690" s="412"/>
      <c r="EWT690" s="412"/>
      <c r="EWU690" s="412"/>
      <c r="EWV690" s="412"/>
      <c r="EWW690" s="412"/>
      <c r="EWX690" s="412"/>
      <c r="EWY690" s="412"/>
      <c r="EWZ690" s="412"/>
      <c r="EXA690" s="412"/>
      <c r="EXB690" s="412"/>
      <c r="EXC690" s="412"/>
      <c r="EXD690" s="412"/>
      <c r="EXE690" s="412"/>
      <c r="EXF690" s="412"/>
      <c r="EXG690" s="412"/>
      <c r="EXH690" s="412"/>
      <c r="EXI690" s="412"/>
      <c r="EXJ690" s="412"/>
      <c r="EXK690" s="412"/>
      <c r="EXL690" s="412"/>
      <c r="EXM690" s="412"/>
      <c r="EXN690" s="413"/>
      <c r="EXO690" s="413"/>
      <c r="EXP690" s="413"/>
      <c r="EXQ690" s="413"/>
      <c r="EXR690" s="413"/>
      <c r="EXS690" s="413"/>
      <c r="EXT690" s="413"/>
      <c r="EXU690" s="413"/>
      <c r="EXV690" s="413"/>
      <c r="EXW690" s="413"/>
      <c r="EXX690" s="413"/>
      <c r="EXY690" s="413"/>
      <c r="EXZ690" s="413"/>
      <c r="EYA690" s="413"/>
      <c r="EYB690" s="413"/>
      <c r="EYC690" s="413"/>
      <c r="EYD690" s="413"/>
      <c r="EYE690" s="413"/>
      <c r="EYF690" s="413"/>
      <c r="EYG690" s="413"/>
      <c r="EYH690" s="413"/>
      <c r="EYI690" s="413"/>
      <c r="EYJ690" s="413"/>
      <c r="EYK690" s="413"/>
      <c r="EYL690" s="414"/>
      <c r="EYM690" s="414"/>
      <c r="EYN690" s="414"/>
      <c r="EYO690" s="414"/>
      <c r="EYP690" s="414"/>
      <c r="EYQ690" s="413"/>
      <c r="EYR690" s="413"/>
      <c r="EYS690" s="414"/>
      <c r="EYT690" s="414"/>
      <c r="EYU690" s="413"/>
      <c r="EYV690" s="413"/>
      <c r="EYW690" s="414"/>
      <c r="EYX690" s="414"/>
      <c r="EYY690" s="413"/>
      <c r="EYZ690" s="413"/>
      <c r="EZA690" s="413"/>
      <c r="EZB690" s="413"/>
      <c r="EZC690" s="413"/>
      <c r="EZD690" s="413"/>
      <c r="EZE690" s="413"/>
      <c r="EZF690" s="414"/>
      <c r="EZG690" s="414"/>
      <c r="EZH690" s="413"/>
      <c r="EZI690" s="413"/>
      <c r="EZJ690" s="414"/>
      <c r="EZK690" s="414"/>
      <c r="EZL690" s="413"/>
      <c r="EZM690" s="413"/>
      <c r="EZN690" s="413"/>
      <c r="EZO690" s="413"/>
      <c r="EZP690" s="413"/>
      <c r="EZQ690" s="407"/>
      <c r="EZR690" s="439"/>
      <c r="EZS690" s="413"/>
      <c r="EZT690" s="413"/>
      <c r="EZU690" s="413"/>
      <c r="EZV690" s="413"/>
      <c r="EZW690" s="413"/>
      <c r="EZX690" s="413"/>
      <c r="EZY690" s="413"/>
      <c r="EZZ690" s="412"/>
      <c r="FAA690" s="412"/>
      <c r="FAB690" s="412"/>
      <c r="FAC690" s="412"/>
      <c r="FAD690" s="412"/>
      <c r="FAE690" s="412"/>
      <c r="FAF690" s="412"/>
      <c r="FAG690" s="412"/>
      <c r="FAH690" s="412"/>
      <c r="FAI690" s="412"/>
      <c r="FAJ690" s="412"/>
      <c r="FAK690" s="412"/>
      <c r="FAL690" s="412"/>
      <c r="FAM690" s="412"/>
      <c r="FAN690" s="412"/>
      <c r="FAO690" s="412"/>
      <c r="FAP690" s="412"/>
      <c r="FAQ690" s="412"/>
      <c r="FAR690" s="412"/>
      <c r="FAS690" s="412"/>
      <c r="FAT690" s="412"/>
      <c r="FAU690" s="412"/>
      <c r="FAV690" s="412"/>
      <c r="FAW690" s="412"/>
      <c r="FAX690" s="412"/>
      <c r="FAY690" s="412"/>
      <c r="FAZ690" s="412"/>
      <c r="FBA690" s="412"/>
      <c r="FBB690" s="412"/>
      <c r="FBC690" s="412"/>
      <c r="FBD690" s="412"/>
      <c r="FBE690" s="412"/>
      <c r="FBF690" s="412"/>
      <c r="FBG690" s="412"/>
      <c r="FBH690" s="412"/>
      <c r="FBI690" s="412"/>
      <c r="FBJ690" s="412"/>
      <c r="FBK690" s="412"/>
      <c r="FBL690" s="412"/>
      <c r="FBM690" s="412"/>
      <c r="FBN690" s="412"/>
      <c r="FBO690" s="412"/>
      <c r="FBP690" s="412"/>
      <c r="FBQ690" s="412"/>
      <c r="FBR690" s="413"/>
      <c r="FBS690" s="413"/>
      <c r="FBT690" s="413"/>
      <c r="FBU690" s="413"/>
      <c r="FBV690" s="413"/>
      <c r="FBW690" s="413"/>
      <c r="FBX690" s="413"/>
      <c r="FBY690" s="413"/>
      <c r="FBZ690" s="413"/>
      <c r="FCA690" s="413"/>
      <c r="FCB690" s="413"/>
      <c r="FCC690" s="413"/>
      <c r="FCD690" s="413"/>
      <c r="FCE690" s="413"/>
      <c r="FCF690" s="413"/>
      <c r="FCG690" s="413"/>
      <c r="FCH690" s="413"/>
      <c r="FCI690" s="413"/>
      <c r="FCJ690" s="413"/>
      <c r="FCK690" s="413"/>
      <c r="FCL690" s="413"/>
      <c r="FCM690" s="413"/>
      <c r="FCN690" s="413"/>
      <c r="FCO690" s="413"/>
      <c r="FCP690" s="414"/>
      <c r="FCQ690" s="414"/>
      <c r="FCR690" s="414"/>
      <c r="FCS690" s="414"/>
      <c r="FCT690" s="414"/>
      <c r="FCU690" s="413"/>
      <c r="FCV690" s="413"/>
      <c r="FCW690" s="414"/>
      <c r="FCX690" s="414"/>
      <c r="FCY690" s="413"/>
      <c r="FCZ690" s="413"/>
      <c r="FDA690" s="414"/>
      <c r="FDB690" s="414"/>
      <c r="FDC690" s="413"/>
      <c r="FDD690" s="413"/>
      <c r="FDE690" s="413"/>
      <c r="FDF690" s="413"/>
      <c r="FDG690" s="413"/>
      <c r="FDH690" s="413"/>
      <c r="FDI690" s="413"/>
      <c r="FDJ690" s="414"/>
      <c r="FDK690" s="414"/>
      <c r="FDL690" s="413"/>
      <c r="FDM690" s="413"/>
      <c r="FDN690" s="414"/>
      <c r="FDO690" s="414"/>
      <c r="FDP690" s="413"/>
      <c r="FDQ690" s="413"/>
      <c r="FDR690" s="413"/>
      <c r="FDS690" s="413"/>
      <c r="FDT690" s="413"/>
      <c r="FDU690" s="407"/>
      <c r="FDV690" s="439"/>
      <c r="FDW690" s="413"/>
      <c r="FDX690" s="413"/>
      <c r="FDY690" s="413"/>
      <c r="FDZ690" s="413"/>
      <c r="FEA690" s="413"/>
      <c r="FEB690" s="413"/>
      <c r="FEC690" s="413"/>
      <c r="FED690" s="412"/>
      <c r="FEE690" s="412"/>
      <c r="FEF690" s="412"/>
      <c r="FEG690" s="412"/>
      <c r="FEH690" s="412"/>
      <c r="FEI690" s="412"/>
      <c r="FEJ690" s="412"/>
      <c r="FEK690" s="412"/>
      <c r="FEL690" s="412"/>
      <c r="FEM690" s="412"/>
      <c r="FEN690" s="412"/>
      <c r="FEO690" s="412"/>
      <c r="FEP690" s="412"/>
      <c r="FEQ690" s="412"/>
      <c r="FER690" s="412"/>
      <c r="FES690" s="412"/>
      <c r="FET690" s="412"/>
      <c r="FEU690" s="412"/>
      <c r="FEV690" s="412"/>
      <c r="FEW690" s="412"/>
      <c r="FEX690" s="412"/>
      <c r="FEY690" s="412"/>
      <c r="FEZ690" s="412"/>
      <c r="FFA690" s="412"/>
      <c r="FFB690" s="412"/>
      <c r="FFC690" s="412"/>
      <c r="FFD690" s="412"/>
      <c r="FFE690" s="412"/>
      <c r="FFF690" s="412"/>
      <c r="FFG690" s="412"/>
      <c r="FFH690" s="412"/>
      <c r="FFI690" s="412"/>
      <c r="FFJ690" s="412"/>
      <c r="FFK690" s="412"/>
      <c r="FFL690" s="412"/>
      <c r="FFM690" s="412"/>
      <c r="FFN690" s="412"/>
      <c r="FFO690" s="412"/>
      <c r="FFP690" s="412"/>
      <c r="FFQ690" s="412"/>
      <c r="FFR690" s="412"/>
      <c r="FFS690" s="412"/>
      <c r="FFT690" s="412"/>
      <c r="FFU690" s="412"/>
      <c r="FFV690" s="413"/>
      <c r="FFW690" s="413"/>
      <c r="FFX690" s="413"/>
      <c r="FFY690" s="413"/>
      <c r="FFZ690" s="413"/>
      <c r="FGA690" s="413"/>
      <c r="FGB690" s="413"/>
      <c r="FGC690" s="413"/>
      <c r="FGD690" s="413"/>
      <c r="FGE690" s="413"/>
      <c r="FGF690" s="413"/>
      <c r="FGG690" s="413"/>
      <c r="FGH690" s="413"/>
      <c r="FGI690" s="413"/>
      <c r="FGJ690" s="413"/>
      <c r="FGK690" s="413"/>
      <c r="FGL690" s="413"/>
      <c r="FGM690" s="413"/>
      <c r="FGN690" s="413"/>
      <c r="FGO690" s="413"/>
      <c r="FGP690" s="413"/>
      <c r="FGQ690" s="413"/>
      <c r="FGR690" s="413"/>
      <c r="FGS690" s="413"/>
      <c r="FGT690" s="414"/>
      <c r="FGU690" s="414"/>
      <c r="FGV690" s="414"/>
      <c r="FGW690" s="414"/>
      <c r="FGX690" s="414"/>
      <c r="FGY690" s="413"/>
      <c r="FGZ690" s="413"/>
      <c r="FHA690" s="414"/>
      <c r="FHB690" s="414"/>
      <c r="FHC690" s="413"/>
      <c r="FHD690" s="413"/>
      <c r="FHE690" s="414"/>
      <c r="FHF690" s="414"/>
      <c r="FHG690" s="413"/>
      <c r="FHH690" s="413"/>
      <c r="FHI690" s="413"/>
      <c r="FHJ690" s="413"/>
      <c r="FHK690" s="413"/>
      <c r="FHL690" s="413"/>
      <c r="FHM690" s="413"/>
      <c r="FHN690" s="414"/>
      <c r="FHO690" s="414"/>
      <c r="FHP690" s="413"/>
      <c r="FHQ690" s="413"/>
      <c r="FHR690" s="414"/>
      <c r="FHS690" s="414"/>
      <c r="FHT690" s="413"/>
      <c r="FHU690" s="413"/>
      <c r="FHV690" s="413"/>
      <c r="FHW690" s="413"/>
      <c r="FHX690" s="413"/>
      <c r="FHY690" s="407"/>
      <c r="FHZ690" s="439"/>
      <c r="FIA690" s="413"/>
      <c r="FIB690" s="413"/>
      <c r="FIC690" s="413"/>
      <c r="FID690" s="413"/>
      <c r="FIE690" s="413"/>
      <c r="FIF690" s="413"/>
      <c r="FIG690" s="413"/>
      <c r="FIH690" s="412"/>
      <c r="FII690" s="412"/>
      <c r="FIJ690" s="412"/>
      <c r="FIK690" s="412"/>
      <c r="FIL690" s="412"/>
      <c r="FIM690" s="412"/>
      <c r="FIN690" s="412"/>
      <c r="FIO690" s="412"/>
      <c r="FIP690" s="412"/>
      <c r="FIQ690" s="412"/>
      <c r="FIR690" s="412"/>
      <c r="FIS690" s="412"/>
      <c r="FIT690" s="412"/>
      <c r="FIU690" s="412"/>
      <c r="FIV690" s="412"/>
      <c r="FIW690" s="412"/>
      <c r="FIX690" s="412"/>
      <c r="FIY690" s="412"/>
      <c r="FIZ690" s="412"/>
      <c r="FJA690" s="412"/>
      <c r="FJB690" s="412"/>
      <c r="FJC690" s="412"/>
      <c r="FJD690" s="412"/>
      <c r="FJE690" s="412"/>
      <c r="FJF690" s="412"/>
      <c r="FJG690" s="412"/>
      <c r="FJH690" s="412"/>
      <c r="FJI690" s="412"/>
      <c r="FJJ690" s="412"/>
      <c r="FJK690" s="412"/>
      <c r="FJL690" s="412"/>
      <c r="FJM690" s="412"/>
      <c r="FJN690" s="412"/>
      <c r="FJO690" s="412"/>
      <c r="FJP690" s="412"/>
      <c r="FJQ690" s="412"/>
      <c r="FJR690" s="412"/>
      <c r="FJS690" s="412"/>
      <c r="FJT690" s="412"/>
      <c r="FJU690" s="412"/>
      <c r="FJV690" s="412"/>
      <c r="FJW690" s="412"/>
      <c r="FJX690" s="412"/>
      <c r="FJY690" s="412"/>
      <c r="FJZ690" s="413"/>
      <c r="FKA690" s="413"/>
      <c r="FKB690" s="413"/>
      <c r="FKC690" s="413"/>
      <c r="FKD690" s="413"/>
      <c r="FKE690" s="413"/>
      <c r="FKF690" s="413"/>
      <c r="FKG690" s="413"/>
      <c r="FKH690" s="413"/>
      <c r="FKI690" s="413"/>
      <c r="FKJ690" s="413"/>
      <c r="FKK690" s="413"/>
      <c r="FKL690" s="413"/>
      <c r="FKM690" s="413"/>
      <c r="FKN690" s="413"/>
      <c r="FKO690" s="413"/>
      <c r="FKP690" s="413"/>
      <c r="FKQ690" s="413"/>
      <c r="FKR690" s="413"/>
      <c r="FKS690" s="413"/>
      <c r="FKT690" s="413"/>
      <c r="FKU690" s="413"/>
      <c r="FKV690" s="413"/>
      <c r="FKW690" s="413"/>
      <c r="FKX690" s="414"/>
      <c r="FKY690" s="414"/>
      <c r="FKZ690" s="414"/>
      <c r="FLA690" s="414"/>
      <c r="FLB690" s="414"/>
      <c r="FLC690" s="413"/>
      <c r="FLD690" s="413"/>
      <c r="FLE690" s="414"/>
      <c r="FLF690" s="414"/>
      <c r="FLG690" s="413"/>
      <c r="FLH690" s="413"/>
      <c r="FLI690" s="414"/>
      <c r="FLJ690" s="414"/>
      <c r="FLK690" s="413"/>
      <c r="FLL690" s="413"/>
      <c r="FLM690" s="413"/>
      <c r="FLN690" s="413"/>
      <c r="FLO690" s="413"/>
      <c r="FLP690" s="413"/>
      <c r="FLQ690" s="413"/>
      <c r="FLR690" s="414"/>
      <c r="FLS690" s="414"/>
      <c r="FLT690" s="413"/>
      <c r="FLU690" s="413"/>
      <c r="FLV690" s="414"/>
      <c r="FLW690" s="414"/>
      <c r="FLX690" s="413"/>
      <c r="FLY690" s="413"/>
      <c r="FLZ690" s="413"/>
      <c r="FMA690" s="413"/>
      <c r="FMB690" s="413"/>
      <c r="FMC690" s="407"/>
      <c r="FMD690" s="439"/>
      <c r="FME690" s="413"/>
      <c r="FMF690" s="413"/>
      <c r="FMG690" s="413"/>
      <c r="FMH690" s="413"/>
      <c r="FMI690" s="413"/>
      <c r="FMJ690" s="413"/>
      <c r="FMK690" s="413"/>
      <c r="FML690" s="412"/>
      <c r="FMM690" s="412"/>
      <c r="FMN690" s="412"/>
      <c r="FMO690" s="412"/>
      <c r="FMP690" s="412"/>
      <c r="FMQ690" s="412"/>
      <c r="FMR690" s="412"/>
      <c r="FMS690" s="412"/>
      <c r="FMT690" s="412"/>
      <c r="FMU690" s="412"/>
      <c r="FMV690" s="412"/>
      <c r="FMW690" s="412"/>
      <c r="FMX690" s="412"/>
      <c r="FMY690" s="412"/>
      <c r="FMZ690" s="412"/>
      <c r="FNA690" s="412"/>
      <c r="FNB690" s="412"/>
      <c r="FNC690" s="412"/>
      <c r="FND690" s="412"/>
      <c r="FNE690" s="412"/>
      <c r="FNF690" s="412"/>
      <c r="FNG690" s="412"/>
      <c r="FNH690" s="412"/>
      <c r="FNI690" s="412"/>
      <c r="FNJ690" s="412"/>
      <c r="FNK690" s="412"/>
      <c r="FNL690" s="412"/>
      <c r="FNM690" s="412"/>
      <c r="FNN690" s="412"/>
      <c r="FNO690" s="412"/>
      <c r="FNP690" s="412"/>
      <c r="FNQ690" s="412"/>
      <c r="FNR690" s="412"/>
      <c r="FNS690" s="412"/>
      <c r="FNT690" s="412"/>
      <c r="FNU690" s="412"/>
      <c r="FNV690" s="412"/>
      <c r="FNW690" s="412"/>
      <c r="FNX690" s="412"/>
      <c r="FNY690" s="412"/>
      <c r="FNZ690" s="412"/>
      <c r="FOA690" s="412"/>
      <c r="FOB690" s="412"/>
      <c r="FOC690" s="412"/>
      <c r="FOD690" s="413"/>
      <c r="FOE690" s="413"/>
      <c r="FOF690" s="413"/>
      <c r="FOG690" s="413"/>
      <c r="FOH690" s="413"/>
      <c r="FOI690" s="413"/>
      <c r="FOJ690" s="413"/>
      <c r="FOK690" s="413"/>
      <c r="FOL690" s="413"/>
      <c r="FOM690" s="413"/>
      <c r="FON690" s="413"/>
      <c r="FOO690" s="413"/>
      <c r="FOP690" s="413"/>
      <c r="FOQ690" s="413"/>
      <c r="FOR690" s="413"/>
      <c r="FOS690" s="413"/>
      <c r="FOT690" s="413"/>
      <c r="FOU690" s="413"/>
      <c r="FOV690" s="413"/>
      <c r="FOW690" s="413"/>
      <c r="FOX690" s="413"/>
      <c r="FOY690" s="413"/>
      <c r="FOZ690" s="413"/>
      <c r="FPA690" s="413"/>
      <c r="FPB690" s="414"/>
      <c r="FPC690" s="414"/>
      <c r="FPD690" s="414"/>
      <c r="FPE690" s="414"/>
      <c r="FPF690" s="414"/>
      <c r="FPG690" s="413"/>
      <c r="FPH690" s="413"/>
      <c r="FPI690" s="414"/>
      <c r="FPJ690" s="414"/>
      <c r="FPK690" s="413"/>
      <c r="FPL690" s="413"/>
      <c r="FPM690" s="414"/>
      <c r="FPN690" s="414"/>
      <c r="FPO690" s="413"/>
      <c r="FPP690" s="413"/>
      <c r="FPQ690" s="413"/>
      <c r="FPR690" s="413"/>
      <c r="FPS690" s="413"/>
      <c r="FPT690" s="413"/>
      <c r="FPU690" s="413"/>
      <c r="FPV690" s="414"/>
      <c r="FPW690" s="414"/>
      <c r="FPX690" s="413"/>
      <c r="FPY690" s="413"/>
      <c r="FPZ690" s="414"/>
      <c r="FQA690" s="414"/>
      <c r="FQB690" s="413"/>
      <c r="FQC690" s="413"/>
      <c r="FQD690" s="413"/>
      <c r="FQE690" s="413"/>
      <c r="FQF690" s="413"/>
      <c r="FQG690" s="407"/>
      <c r="FQH690" s="439"/>
      <c r="FQI690" s="413"/>
      <c r="FQJ690" s="413"/>
      <c r="FQK690" s="413"/>
      <c r="FQL690" s="413"/>
      <c r="FQM690" s="413"/>
      <c r="FQN690" s="413"/>
      <c r="FQO690" s="413"/>
      <c r="FQP690" s="412"/>
      <c r="FQQ690" s="412"/>
      <c r="FQR690" s="412"/>
      <c r="FQS690" s="412"/>
      <c r="FQT690" s="412"/>
      <c r="FQU690" s="412"/>
      <c r="FQV690" s="412"/>
      <c r="FQW690" s="412"/>
      <c r="FQX690" s="412"/>
      <c r="FQY690" s="412"/>
      <c r="FQZ690" s="412"/>
      <c r="FRA690" s="412"/>
      <c r="FRB690" s="412"/>
      <c r="FRC690" s="412"/>
      <c r="FRD690" s="412"/>
      <c r="FRE690" s="412"/>
      <c r="FRF690" s="412"/>
      <c r="FRG690" s="412"/>
      <c r="FRH690" s="412"/>
      <c r="FRI690" s="412"/>
      <c r="FRJ690" s="412"/>
      <c r="FRK690" s="412"/>
      <c r="FRL690" s="412"/>
      <c r="FRM690" s="412"/>
      <c r="FRN690" s="412"/>
      <c r="FRO690" s="412"/>
      <c r="FRP690" s="412"/>
      <c r="FRQ690" s="412"/>
      <c r="FRR690" s="412"/>
      <c r="FRS690" s="412"/>
      <c r="FRT690" s="412"/>
      <c r="FRU690" s="412"/>
      <c r="FRV690" s="412"/>
      <c r="FRW690" s="412"/>
      <c r="FRX690" s="412"/>
      <c r="FRY690" s="412"/>
      <c r="FRZ690" s="412"/>
      <c r="FSA690" s="412"/>
      <c r="FSB690" s="412"/>
      <c r="FSC690" s="412"/>
      <c r="FSD690" s="412"/>
      <c r="FSE690" s="412"/>
      <c r="FSF690" s="412"/>
      <c r="FSG690" s="412"/>
      <c r="FSH690" s="413"/>
      <c r="FSI690" s="413"/>
      <c r="FSJ690" s="413"/>
      <c r="FSK690" s="413"/>
      <c r="FSL690" s="413"/>
      <c r="FSM690" s="413"/>
      <c r="FSN690" s="413"/>
      <c r="FSO690" s="413"/>
      <c r="FSP690" s="413"/>
      <c r="FSQ690" s="413"/>
      <c r="FSR690" s="413"/>
      <c r="FSS690" s="413"/>
      <c r="FST690" s="413"/>
      <c r="FSU690" s="413"/>
      <c r="FSV690" s="413"/>
      <c r="FSW690" s="413"/>
      <c r="FSX690" s="413"/>
      <c r="FSY690" s="413"/>
      <c r="FSZ690" s="413"/>
      <c r="FTA690" s="413"/>
      <c r="FTB690" s="413"/>
      <c r="FTC690" s="413"/>
      <c r="FTD690" s="413"/>
      <c r="FTE690" s="413"/>
      <c r="FTF690" s="414"/>
      <c r="FTG690" s="414"/>
      <c r="FTH690" s="414"/>
      <c r="FTI690" s="414"/>
      <c r="FTJ690" s="414"/>
      <c r="FTK690" s="413"/>
      <c r="FTL690" s="413"/>
      <c r="FTM690" s="414"/>
      <c r="FTN690" s="414"/>
      <c r="FTO690" s="413"/>
      <c r="FTP690" s="413"/>
      <c r="FTQ690" s="414"/>
      <c r="FTR690" s="414"/>
      <c r="FTS690" s="413"/>
      <c r="FTT690" s="413"/>
      <c r="FTU690" s="413"/>
      <c r="FTV690" s="413"/>
      <c r="FTW690" s="413"/>
      <c r="FTX690" s="413"/>
      <c r="FTY690" s="413"/>
      <c r="FTZ690" s="414"/>
      <c r="FUA690" s="414"/>
      <c r="FUB690" s="413"/>
      <c r="FUC690" s="413"/>
      <c r="FUD690" s="414"/>
      <c r="FUE690" s="414"/>
      <c r="FUF690" s="413"/>
      <c r="FUG690" s="413"/>
      <c r="FUH690" s="413"/>
      <c r="FUI690" s="413"/>
      <c r="FUJ690" s="413"/>
      <c r="FUK690" s="407"/>
      <c r="FUL690" s="439"/>
      <c r="FUM690" s="413"/>
      <c r="FUN690" s="413"/>
      <c r="FUO690" s="413"/>
      <c r="FUP690" s="413"/>
      <c r="FUQ690" s="413"/>
      <c r="FUR690" s="413"/>
      <c r="FUS690" s="413"/>
      <c r="FUT690" s="412"/>
      <c r="FUU690" s="412"/>
      <c r="FUV690" s="412"/>
      <c r="FUW690" s="412"/>
      <c r="FUX690" s="412"/>
      <c r="FUY690" s="412"/>
      <c r="FUZ690" s="412"/>
      <c r="FVA690" s="412"/>
      <c r="FVB690" s="412"/>
      <c r="FVC690" s="412"/>
      <c r="FVD690" s="412"/>
      <c r="FVE690" s="412"/>
      <c r="FVF690" s="412"/>
      <c r="FVG690" s="412"/>
      <c r="FVH690" s="412"/>
      <c r="FVI690" s="412"/>
      <c r="FVJ690" s="412"/>
      <c r="FVK690" s="412"/>
      <c r="FVL690" s="412"/>
      <c r="FVM690" s="412"/>
      <c r="FVN690" s="412"/>
      <c r="FVO690" s="412"/>
      <c r="FVP690" s="412"/>
      <c r="FVQ690" s="412"/>
      <c r="FVR690" s="412"/>
      <c r="FVS690" s="412"/>
      <c r="FVT690" s="412"/>
      <c r="FVU690" s="412"/>
      <c r="FVV690" s="412"/>
      <c r="FVW690" s="412"/>
      <c r="FVX690" s="412"/>
      <c r="FVY690" s="412"/>
      <c r="FVZ690" s="412"/>
      <c r="FWA690" s="412"/>
      <c r="FWB690" s="412"/>
      <c r="FWC690" s="412"/>
      <c r="FWD690" s="412"/>
      <c r="FWE690" s="412"/>
      <c r="FWF690" s="412"/>
      <c r="FWG690" s="412"/>
      <c r="FWH690" s="412"/>
      <c r="FWI690" s="412"/>
      <c r="FWJ690" s="412"/>
      <c r="FWK690" s="412"/>
      <c r="FWL690" s="413"/>
      <c r="FWM690" s="413"/>
      <c r="FWN690" s="413"/>
      <c r="FWO690" s="413"/>
      <c r="FWP690" s="413"/>
      <c r="FWQ690" s="413"/>
      <c r="FWR690" s="413"/>
      <c r="FWS690" s="413"/>
      <c r="FWT690" s="413"/>
      <c r="FWU690" s="413"/>
      <c r="FWV690" s="413"/>
      <c r="FWW690" s="413"/>
      <c r="FWX690" s="413"/>
      <c r="FWY690" s="413"/>
      <c r="FWZ690" s="413"/>
      <c r="FXA690" s="413"/>
      <c r="FXB690" s="413"/>
      <c r="FXC690" s="413"/>
      <c r="FXD690" s="413"/>
      <c r="FXE690" s="413"/>
      <c r="FXF690" s="413"/>
      <c r="FXG690" s="413"/>
      <c r="FXH690" s="413"/>
      <c r="FXI690" s="413"/>
      <c r="FXJ690" s="414"/>
      <c r="FXK690" s="414"/>
      <c r="FXL690" s="414"/>
      <c r="FXM690" s="414"/>
      <c r="FXN690" s="414"/>
      <c r="FXO690" s="413"/>
      <c r="FXP690" s="413"/>
      <c r="FXQ690" s="414"/>
      <c r="FXR690" s="414"/>
      <c r="FXS690" s="413"/>
      <c r="FXT690" s="413"/>
      <c r="FXU690" s="414"/>
      <c r="FXV690" s="414"/>
      <c r="FXW690" s="413"/>
      <c r="FXX690" s="413"/>
      <c r="FXY690" s="413"/>
      <c r="FXZ690" s="413"/>
      <c r="FYA690" s="413"/>
      <c r="FYB690" s="413"/>
      <c r="FYC690" s="413"/>
      <c r="FYD690" s="414"/>
      <c r="FYE690" s="414"/>
      <c r="FYF690" s="413"/>
      <c r="FYG690" s="413"/>
      <c r="FYH690" s="414"/>
      <c r="FYI690" s="414"/>
      <c r="FYJ690" s="413"/>
      <c r="FYK690" s="413"/>
      <c r="FYL690" s="413"/>
      <c r="FYM690" s="413"/>
      <c r="FYN690" s="413"/>
      <c r="FYO690" s="407"/>
      <c r="FYP690" s="439"/>
      <c r="FYQ690" s="413"/>
      <c r="FYR690" s="413"/>
      <c r="FYS690" s="413"/>
      <c r="FYT690" s="413"/>
      <c r="FYU690" s="413"/>
      <c r="FYV690" s="413"/>
      <c r="FYW690" s="413"/>
      <c r="FYX690" s="412"/>
      <c r="FYY690" s="412"/>
      <c r="FYZ690" s="412"/>
      <c r="FZA690" s="412"/>
      <c r="FZB690" s="412"/>
      <c r="FZC690" s="412"/>
      <c r="FZD690" s="412"/>
      <c r="FZE690" s="412"/>
      <c r="FZF690" s="412"/>
      <c r="FZG690" s="412"/>
      <c r="FZH690" s="412"/>
      <c r="FZI690" s="412"/>
      <c r="FZJ690" s="412"/>
      <c r="FZK690" s="412"/>
      <c r="FZL690" s="412"/>
      <c r="FZM690" s="412"/>
      <c r="FZN690" s="412"/>
      <c r="FZO690" s="412"/>
      <c r="FZP690" s="412"/>
      <c r="FZQ690" s="412"/>
      <c r="FZR690" s="412"/>
      <c r="FZS690" s="412"/>
      <c r="FZT690" s="412"/>
      <c r="FZU690" s="412"/>
      <c r="FZV690" s="412"/>
      <c r="FZW690" s="412"/>
      <c r="FZX690" s="412"/>
      <c r="FZY690" s="412"/>
      <c r="FZZ690" s="412"/>
      <c r="GAA690" s="412"/>
      <c r="GAB690" s="412"/>
      <c r="GAC690" s="412"/>
      <c r="GAD690" s="412"/>
      <c r="GAE690" s="412"/>
      <c r="GAF690" s="412"/>
      <c r="GAG690" s="412"/>
      <c r="GAH690" s="412"/>
      <c r="GAI690" s="412"/>
      <c r="GAJ690" s="412"/>
      <c r="GAK690" s="412"/>
      <c r="GAL690" s="412"/>
      <c r="GAM690" s="412"/>
      <c r="GAN690" s="412"/>
      <c r="GAO690" s="412"/>
      <c r="GAP690" s="413"/>
      <c r="GAQ690" s="413"/>
      <c r="GAR690" s="413"/>
      <c r="GAS690" s="413"/>
      <c r="GAT690" s="413"/>
      <c r="GAU690" s="413"/>
      <c r="GAV690" s="413"/>
      <c r="GAW690" s="413"/>
      <c r="GAX690" s="413"/>
      <c r="GAY690" s="413"/>
      <c r="GAZ690" s="413"/>
      <c r="GBA690" s="413"/>
      <c r="GBB690" s="413"/>
      <c r="GBC690" s="413"/>
      <c r="GBD690" s="413"/>
      <c r="GBE690" s="413"/>
      <c r="GBF690" s="413"/>
      <c r="GBG690" s="413"/>
      <c r="GBH690" s="413"/>
      <c r="GBI690" s="413"/>
      <c r="GBJ690" s="413"/>
      <c r="GBK690" s="413"/>
      <c r="GBL690" s="413"/>
      <c r="GBM690" s="413"/>
      <c r="GBN690" s="414"/>
      <c r="GBO690" s="414"/>
      <c r="GBP690" s="414"/>
      <c r="GBQ690" s="414"/>
      <c r="GBR690" s="414"/>
      <c r="GBS690" s="413"/>
      <c r="GBT690" s="413"/>
      <c r="GBU690" s="414"/>
      <c r="GBV690" s="414"/>
      <c r="GBW690" s="413"/>
      <c r="GBX690" s="413"/>
      <c r="GBY690" s="414"/>
      <c r="GBZ690" s="414"/>
      <c r="GCA690" s="413"/>
      <c r="GCB690" s="413"/>
      <c r="GCC690" s="413"/>
      <c r="GCD690" s="413"/>
      <c r="GCE690" s="413"/>
      <c r="GCF690" s="413"/>
      <c r="GCG690" s="413"/>
      <c r="GCH690" s="414"/>
      <c r="GCI690" s="414"/>
      <c r="GCJ690" s="413"/>
      <c r="GCK690" s="413"/>
      <c r="GCL690" s="414"/>
      <c r="GCM690" s="414"/>
      <c r="GCN690" s="413"/>
      <c r="GCO690" s="413"/>
      <c r="GCP690" s="413"/>
      <c r="GCQ690" s="413"/>
      <c r="GCR690" s="413"/>
      <c r="GCS690" s="407"/>
      <c r="GCT690" s="439"/>
      <c r="GCU690" s="413"/>
      <c r="GCV690" s="413"/>
      <c r="GCW690" s="413"/>
      <c r="GCX690" s="413"/>
      <c r="GCY690" s="413"/>
      <c r="GCZ690" s="413"/>
      <c r="GDA690" s="413"/>
      <c r="GDB690" s="412"/>
      <c r="GDC690" s="412"/>
      <c r="GDD690" s="412"/>
      <c r="GDE690" s="412"/>
      <c r="GDF690" s="412"/>
      <c r="GDG690" s="412"/>
      <c r="GDH690" s="412"/>
      <c r="GDI690" s="412"/>
      <c r="GDJ690" s="412"/>
      <c r="GDK690" s="412"/>
      <c r="GDL690" s="412"/>
      <c r="GDM690" s="412"/>
      <c r="GDN690" s="412"/>
      <c r="GDO690" s="412"/>
      <c r="GDP690" s="412"/>
      <c r="GDQ690" s="412"/>
      <c r="GDR690" s="412"/>
      <c r="GDS690" s="412"/>
      <c r="GDT690" s="412"/>
      <c r="GDU690" s="412"/>
      <c r="GDV690" s="412"/>
      <c r="GDW690" s="412"/>
      <c r="GDX690" s="412"/>
      <c r="GDY690" s="412"/>
      <c r="GDZ690" s="412"/>
      <c r="GEA690" s="412"/>
      <c r="GEB690" s="412"/>
      <c r="GEC690" s="412"/>
      <c r="GED690" s="412"/>
      <c r="GEE690" s="412"/>
      <c r="GEF690" s="412"/>
      <c r="GEG690" s="412"/>
      <c r="GEH690" s="412"/>
      <c r="GEI690" s="412"/>
      <c r="GEJ690" s="412"/>
      <c r="GEK690" s="412"/>
      <c r="GEL690" s="412"/>
      <c r="GEM690" s="412"/>
      <c r="GEN690" s="412"/>
      <c r="GEO690" s="412"/>
      <c r="GEP690" s="412"/>
      <c r="GEQ690" s="412"/>
      <c r="GER690" s="412"/>
      <c r="GES690" s="412"/>
      <c r="GET690" s="413"/>
      <c r="GEU690" s="413"/>
      <c r="GEV690" s="413"/>
      <c r="GEW690" s="413"/>
      <c r="GEX690" s="413"/>
      <c r="GEY690" s="413"/>
      <c r="GEZ690" s="413"/>
      <c r="GFA690" s="413"/>
      <c r="GFB690" s="413"/>
      <c r="GFC690" s="413"/>
      <c r="GFD690" s="413"/>
      <c r="GFE690" s="413"/>
      <c r="GFF690" s="413"/>
      <c r="GFG690" s="413"/>
      <c r="GFH690" s="413"/>
      <c r="GFI690" s="413"/>
      <c r="GFJ690" s="413"/>
      <c r="GFK690" s="413"/>
      <c r="GFL690" s="413"/>
      <c r="GFM690" s="413"/>
      <c r="GFN690" s="413"/>
      <c r="GFO690" s="413"/>
      <c r="GFP690" s="413"/>
      <c r="GFQ690" s="413"/>
      <c r="GFR690" s="414"/>
      <c r="GFS690" s="414"/>
      <c r="GFT690" s="414"/>
      <c r="GFU690" s="414"/>
      <c r="GFV690" s="414"/>
      <c r="GFW690" s="413"/>
      <c r="GFX690" s="413"/>
      <c r="GFY690" s="414"/>
      <c r="GFZ690" s="414"/>
      <c r="GGA690" s="413"/>
      <c r="GGB690" s="413"/>
      <c r="GGC690" s="414"/>
      <c r="GGD690" s="414"/>
      <c r="GGE690" s="413"/>
      <c r="GGF690" s="413"/>
      <c r="GGG690" s="413"/>
      <c r="GGH690" s="413"/>
      <c r="GGI690" s="413"/>
      <c r="GGJ690" s="413"/>
      <c r="GGK690" s="413"/>
      <c r="GGL690" s="414"/>
      <c r="GGM690" s="414"/>
      <c r="GGN690" s="413"/>
      <c r="GGO690" s="413"/>
      <c r="GGP690" s="414"/>
      <c r="GGQ690" s="414"/>
      <c r="GGR690" s="413"/>
      <c r="GGS690" s="413"/>
      <c r="GGT690" s="413"/>
      <c r="GGU690" s="413"/>
      <c r="GGV690" s="413"/>
      <c r="GGW690" s="407"/>
      <c r="GGX690" s="439"/>
      <c r="GGY690" s="413"/>
      <c r="GGZ690" s="413"/>
      <c r="GHA690" s="413"/>
      <c r="GHB690" s="413"/>
      <c r="GHC690" s="413"/>
      <c r="GHD690" s="413"/>
      <c r="GHE690" s="413"/>
      <c r="GHF690" s="412"/>
      <c r="GHG690" s="412"/>
      <c r="GHH690" s="412"/>
      <c r="GHI690" s="412"/>
      <c r="GHJ690" s="412"/>
      <c r="GHK690" s="412"/>
      <c r="GHL690" s="412"/>
      <c r="GHM690" s="412"/>
      <c r="GHN690" s="412"/>
      <c r="GHO690" s="412"/>
      <c r="GHP690" s="412"/>
      <c r="GHQ690" s="412"/>
      <c r="GHR690" s="412"/>
      <c r="GHS690" s="412"/>
      <c r="GHT690" s="412"/>
      <c r="GHU690" s="412"/>
      <c r="GHV690" s="412"/>
      <c r="GHW690" s="412"/>
      <c r="GHX690" s="412"/>
      <c r="GHY690" s="412"/>
      <c r="GHZ690" s="412"/>
      <c r="GIA690" s="412"/>
      <c r="GIB690" s="412"/>
      <c r="GIC690" s="412"/>
      <c r="GID690" s="412"/>
      <c r="GIE690" s="412"/>
      <c r="GIF690" s="412"/>
      <c r="GIG690" s="412"/>
      <c r="GIH690" s="412"/>
      <c r="GII690" s="412"/>
      <c r="GIJ690" s="412"/>
      <c r="GIK690" s="412"/>
      <c r="GIL690" s="412"/>
      <c r="GIM690" s="412"/>
      <c r="GIN690" s="412"/>
      <c r="GIO690" s="412"/>
      <c r="GIP690" s="412"/>
      <c r="GIQ690" s="412"/>
      <c r="GIR690" s="412"/>
      <c r="GIS690" s="412"/>
      <c r="GIT690" s="412"/>
      <c r="GIU690" s="412"/>
      <c r="GIV690" s="412"/>
      <c r="GIW690" s="412"/>
      <c r="GIX690" s="413"/>
      <c r="GIY690" s="413"/>
      <c r="GIZ690" s="413"/>
      <c r="GJA690" s="413"/>
      <c r="GJB690" s="413"/>
      <c r="GJC690" s="413"/>
      <c r="GJD690" s="413"/>
      <c r="GJE690" s="413"/>
      <c r="GJF690" s="413"/>
      <c r="GJG690" s="413"/>
      <c r="GJH690" s="413"/>
      <c r="GJI690" s="413"/>
      <c r="GJJ690" s="413"/>
      <c r="GJK690" s="413"/>
      <c r="GJL690" s="413"/>
      <c r="GJM690" s="413"/>
      <c r="GJN690" s="413"/>
      <c r="GJO690" s="413"/>
      <c r="GJP690" s="413"/>
      <c r="GJQ690" s="413"/>
      <c r="GJR690" s="413"/>
      <c r="GJS690" s="413"/>
      <c r="GJT690" s="413"/>
      <c r="GJU690" s="413"/>
      <c r="GJV690" s="414"/>
      <c r="GJW690" s="414"/>
      <c r="GJX690" s="414"/>
      <c r="GJY690" s="414"/>
      <c r="GJZ690" s="414"/>
      <c r="GKA690" s="413"/>
      <c r="GKB690" s="413"/>
      <c r="GKC690" s="414"/>
      <c r="GKD690" s="414"/>
      <c r="GKE690" s="413"/>
      <c r="GKF690" s="413"/>
      <c r="GKG690" s="414"/>
      <c r="GKH690" s="414"/>
      <c r="GKI690" s="413"/>
      <c r="GKJ690" s="413"/>
      <c r="GKK690" s="413"/>
      <c r="GKL690" s="413"/>
      <c r="GKM690" s="413"/>
      <c r="GKN690" s="413"/>
      <c r="GKO690" s="413"/>
      <c r="GKP690" s="414"/>
      <c r="GKQ690" s="414"/>
      <c r="GKR690" s="413"/>
      <c r="GKS690" s="413"/>
      <c r="GKT690" s="414"/>
      <c r="GKU690" s="414"/>
      <c r="GKV690" s="413"/>
      <c r="GKW690" s="413"/>
      <c r="GKX690" s="413"/>
      <c r="GKY690" s="413"/>
      <c r="GKZ690" s="413"/>
      <c r="GLA690" s="407"/>
      <c r="GLB690" s="439"/>
      <c r="GLC690" s="413"/>
      <c r="GLD690" s="413"/>
      <c r="GLE690" s="413"/>
      <c r="GLF690" s="413"/>
      <c r="GLG690" s="413"/>
      <c r="GLH690" s="413"/>
      <c r="GLI690" s="413"/>
      <c r="GLJ690" s="412"/>
      <c r="GLK690" s="412"/>
      <c r="GLL690" s="412"/>
      <c r="GLM690" s="412"/>
      <c r="GLN690" s="412"/>
      <c r="GLO690" s="412"/>
      <c r="GLP690" s="412"/>
      <c r="GLQ690" s="412"/>
      <c r="GLR690" s="412"/>
      <c r="GLS690" s="412"/>
      <c r="GLT690" s="412"/>
      <c r="GLU690" s="412"/>
      <c r="GLV690" s="412"/>
      <c r="GLW690" s="412"/>
      <c r="GLX690" s="412"/>
      <c r="GLY690" s="412"/>
      <c r="GLZ690" s="412"/>
      <c r="GMA690" s="412"/>
      <c r="GMB690" s="412"/>
      <c r="GMC690" s="412"/>
      <c r="GMD690" s="412"/>
      <c r="GME690" s="412"/>
      <c r="GMF690" s="412"/>
      <c r="GMG690" s="412"/>
      <c r="GMH690" s="412"/>
      <c r="GMI690" s="412"/>
      <c r="GMJ690" s="412"/>
      <c r="GMK690" s="412"/>
      <c r="GML690" s="412"/>
      <c r="GMM690" s="412"/>
      <c r="GMN690" s="412"/>
      <c r="GMO690" s="412"/>
      <c r="GMP690" s="412"/>
      <c r="GMQ690" s="412"/>
      <c r="GMR690" s="412"/>
      <c r="GMS690" s="412"/>
      <c r="GMT690" s="412"/>
      <c r="GMU690" s="412"/>
      <c r="GMV690" s="412"/>
      <c r="GMW690" s="412"/>
      <c r="GMX690" s="412"/>
      <c r="GMY690" s="412"/>
      <c r="GMZ690" s="412"/>
      <c r="GNA690" s="412"/>
      <c r="GNB690" s="413"/>
      <c r="GNC690" s="413"/>
      <c r="GND690" s="413"/>
      <c r="GNE690" s="413"/>
      <c r="GNF690" s="413"/>
      <c r="GNG690" s="413"/>
      <c r="GNH690" s="413"/>
      <c r="GNI690" s="413"/>
      <c r="GNJ690" s="413"/>
      <c r="GNK690" s="413"/>
      <c r="GNL690" s="413"/>
      <c r="GNM690" s="413"/>
      <c r="GNN690" s="413"/>
      <c r="GNO690" s="413"/>
      <c r="GNP690" s="413"/>
      <c r="GNQ690" s="413"/>
      <c r="GNR690" s="413"/>
      <c r="GNS690" s="413"/>
      <c r="GNT690" s="413"/>
      <c r="GNU690" s="413"/>
      <c r="GNV690" s="413"/>
      <c r="GNW690" s="413"/>
      <c r="GNX690" s="413"/>
      <c r="GNY690" s="413"/>
      <c r="GNZ690" s="414"/>
      <c r="GOA690" s="414"/>
      <c r="GOB690" s="414"/>
      <c r="GOC690" s="414"/>
      <c r="GOD690" s="414"/>
      <c r="GOE690" s="413"/>
      <c r="GOF690" s="413"/>
      <c r="GOG690" s="414"/>
      <c r="GOH690" s="414"/>
      <c r="GOI690" s="413"/>
      <c r="GOJ690" s="413"/>
      <c r="GOK690" s="414"/>
      <c r="GOL690" s="414"/>
      <c r="GOM690" s="413"/>
      <c r="GON690" s="413"/>
      <c r="GOO690" s="413"/>
      <c r="GOP690" s="413"/>
      <c r="GOQ690" s="413"/>
      <c r="GOR690" s="413"/>
      <c r="GOS690" s="413"/>
      <c r="GOT690" s="414"/>
      <c r="GOU690" s="414"/>
      <c r="GOV690" s="413"/>
      <c r="GOW690" s="413"/>
      <c r="GOX690" s="414"/>
      <c r="GOY690" s="414"/>
      <c r="GOZ690" s="413"/>
      <c r="GPA690" s="413"/>
      <c r="GPB690" s="413"/>
      <c r="GPC690" s="413"/>
      <c r="GPD690" s="413"/>
      <c r="GPE690" s="407"/>
      <c r="GPF690" s="439"/>
      <c r="GPG690" s="413"/>
      <c r="GPH690" s="413"/>
      <c r="GPI690" s="413"/>
      <c r="GPJ690" s="413"/>
      <c r="GPK690" s="413"/>
      <c r="GPL690" s="413"/>
      <c r="GPM690" s="413"/>
      <c r="GPN690" s="412"/>
      <c r="GPO690" s="412"/>
      <c r="GPP690" s="412"/>
      <c r="GPQ690" s="412"/>
      <c r="GPR690" s="412"/>
      <c r="GPS690" s="412"/>
      <c r="GPT690" s="412"/>
      <c r="GPU690" s="412"/>
      <c r="GPV690" s="412"/>
      <c r="GPW690" s="412"/>
      <c r="GPX690" s="412"/>
      <c r="GPY690" s="412"/>
      <c r="GPZ690" s="412"/>
      <c r="GQA690" s="412"/>
      <c r="GQB690" s="412"/>
      <c r="GQC690" s="412"/>
      <c r="GQD690" s="412"/>
      <c r="GQE690" s="412"/>
      <c r="GQF690" s="412"/>
      <c r="GQG690" s="412"/>
      <c r="GQH690" s="412"/>
      <c r="GQI690" s="412"/>
      <c r="GQJ690" s="412"/>
      <c r="GQK690" s="412"/>
      <c r="GQL690" s="412"/>
      <c r="GQM690" s="412"/>
      <c r="GQN690" s="412"/>
      <c r="GQO690" s="412"/>
      <c r="GQP690" s="412"/>
      <c r="GQQ690" s="412"/>
      <c r="GQR690" s="412"/>
      <c r="GQS690" s="412"/>
      <c r="GQT690" s="412"/>
      <c r="GQU690" s="412"/>
      <c r="GQV690" s="412"/>
      <c r="GQW690" s="412"/>
      <c r="GQX690" s="412"/>
      <c r="GQY690" s="412"/>
      <c r="GQZ690" s="412"/>
      <c r="GRA690" s="412"/>
      <c r="GRB690" s="412"/>
      <c r="GRC690" s="412"/>
      <c r="GRD690" s="412"/>
      <c r="GRE690" s="412"/>
      <c r="GRF690" s="413"/>
      <c r="GRG690" s="413"/>
      <c r="GRH690" s="413"/>
      <c r="GRI690" s="413"/>
      <c r="GRJ690" s="413"/>
      <c r="GRK690" s="413"/>
      <c r="GRL690" s="413"/>
      <c r="GRM690" s="413"/>
      <c r="GRN690" s="413"/>
      <c r="GRO690" s="413"/>
      <c r="GRP690" s="413"/>
      <c r="GRQ690" s="413"/>
      <c r="GRR690" s="413"/>
      <c r="GRS690" s="413"/>
      <c r="GRT690" s="413"/>
      <c r="GRU690" s="413"/>
      <c r="GRV690" s="413"/>
      <c r="GRW690" s="413"/>
      <c r="GRX690" s="413"/>
      <c r="GRY690" s="413"/>
      <c r="GRZ690" s="413"/>
      <c r="GSA690" s="413"/>
      <c r="GSB690" s="413"/>
      <c r="GSC690" s="413"/>
      <c r="GSD690" s="414"/>
      <c r="GSE690" s="414"/>
      <c r="GSF690" s="414"/>
      <c r="GSG690" s="414"/>
      <c r="GSH690" s="414"/>
      <c r="GSI690" s="413"/>
      <c r="GSJ690" s="413"/>
      <c r="GSK690" s="414"/>
      <c r="GSL690" s="414"/>
      <c r="GSM690" s="413"/>
      <c r="GSN690" s="413"/>
      <c r="GSO690" s="414"/>
      <c r="GSP690" s="414"/>
      <c r="GSQ690" s="413"/>
      <c r="GSR690" s="413"/>
      <c r="GSS690" s="413"/>
      <c r="GST690" s="413"/>
      <c r="GSU690" s="413"/>
      <c r="GSV690" s="413"/>
      <c r="GSW690" s="413"/>
      <c r="GSX690" s="414"/>
      <c r="GSY690" s="414"/>
      <c r="GSZ690" s="413"/>
      <c r="GTA690" s="413"/>
      <c r="GTB690" s="414"/>
      <c r="GTC690" s="414"/>
      <c r="GTD690" s="413"/>
      <c r="GTE690" s="413"/>
      <c r="GTF690" s="413"/>
      <c r="GTG690" s="413"/>
      <c r="GTH690" s="413"/>
      <c r="GTI690" s="407"/>
      <c r="GTJ690" s="439"/>
      <c r="GTK690" s="413"/>
      <c r="GTL690" s="413"/>
      <c r="GTM690" s="413"/>
      <c r="GTN690" s="413"/>
      <c r="GTO690" s="413"/>
      <c r="GTP690" s="413"/>
      <c r="GTQ690" s="413"/>
      <c r="GTR690" s="412"/>
      <c r="GTS690" s="412"/>
      <c r="GTT690" s="412"/>
      <c r="GTU690" s="412"/>
      <c r="GTV690" s="412"/>
      <c r="GTW690" s="412"/>
      <c r="GTX690" s="412"/>
      <c r="GTY690" s="412"/>
      <c r="GTZ690" s="412"/>
      <c r="GUA690" s="412"/>
      <c r="GUB690" s="412"/>
      <c r="GUC690" s="412"/>
      <c r="GUD690" s="412"/>
      <c r="GUE690" s="412"/>
      <c r="GUF690" s="412"/>
      <c r="GUG690" s="412"/>
      <c r="GUH690" s="412"/>
      <c r="GUI690" s="412"/>
      <c r="GUJ690" s="412"/>
      <c r="GUK690" s="412"/>
      <c r="GUL690" s="412"/>
      <c r="GUM690" s="412"/>
      <c r="GUN690" s="412"/>
      <c r="GUO690" s="412"/>
      <c r="GUP690" s="412"/>
      <c r="GUQ690" s="412"/>
      <c r="GUR690" s="412"/>
      <c r="GUS690" s="412"/>
      <c r="GUT690" s="412"/>
      <c r="GUU690" s="412"/>
      <c r="GUV690" s="412"/>
      <c r="GUW690" s="412"/>
      <c r="GUX690" s="412"/>
      <c r="GUY690" s="412"/>
      <c r="GUZ690" s="412"/>
      <c r="GVA690" s="412"/>
      <c r="GVB690" s="412"/>
      <c r="GVC690" s="412"/>
      <c r="GVD690" s="412"/>
      <c r="GVE690" s="412"/>
      <c r="GVF690" s="412"/>
      <c r="GVG690" s="412"/>
      <c r="GVH690" s="412"/>
      <c r="GVI690" s="412"/>
      <c r="GVJ690" s="413"/>
      <c r="GVK690" s="413"/>
      <c r="GVL690" s="413"/>
      <c r="GVM690" s="413"/>
      <c r="GVN690" s="413"/>
      <c r="GVO690" s="413"/>
      <c r="GVP690" s="413"/>
      <c r="GVQ690" s="413"/>
      <c r="GVR690" s="413"/>
      <c r="GVS690" s="413"/>
      <c r="GVT690" s="413"/>
      <c r="GVU690" s="413"/>
      <c r="GVV690" s="413"/>
      <c r="GVW690" s="413"/>
      <c r="GVX690" s="413"/>
      <c r="GVY690" s="413"/>
      <c r="GVZ690" s="413"/>
      <c r="GWA690" s="413"/>
      <c r="GWB690" s="413"/>
      <c r="GWC690" s="413"/>
      <c r="GWD690" s="413"/>
      <c r="GWE690" s="413"/>
      <c r="GWF690" s="413"/>
      <c r="GWG690" s="413"/>
      <c r="GWH690" s="414"/>
      <c r="GWI690" s="414"/>
      <c r="GWJ690" s="414"/>
      <c r="GWK690" s="414"/>
      <c r="GWL690" s="414"/>
      <c r="GWM690" s="413"/>
      <c r="GWN690" s="413"/>
      <c r="GWO690" s="414"/>
      <c r="GWP690" s="414"/>
      <c r="GWQ690" s="413"/>
      <c r="GWR690" s="413"/>
      <c r="GWS690" s="414"/>
      <c r="GWT690" s="414"/>
      <c r="GWU690" s="413"/>
      <c r="GWV690" s="413"/>
      <c r="GWW690" s="413"/>
      <c r="GWX690" s="413"/>
      <c r="GWY690" s="413"/>
      <c r="GWZ690" s="413"/>
      <c r="GXA690" s="413"/>
      <c r="GXB690" s="414"/>
      <c r="GXC690" s="414"/>
      <c r="GXD690" s="413"/>
      <c r="GXE690" s="413"/>
      <c r="GXF690" s="414"/>
      <c r="GXG690" s="414"/>
      <c r="GXH690" s="413"/>
      <c r="GXI690" s="413"/>
      <c r="GXJ690" s="413"/>
      <c r="GXK690" s="413"/>
      <c r="GXL690" s="413"/>
      <c r="GXM690" s="407"/>
      <c r="GXN690" s="439"/>
      <c r="GXO690" s="413"/>
      <c r="GXP690" s="413"/>
      <c r="GXQ690" s="413"/>
      <c r="GXR690" s="413"/>
      <c r="GXS690" s="413"/>
      <c r="GXT690" s="413"/>
      <c r="GXU690" s="413"/>
      <c r="GXV690" s="412"/>
      <c r="GXW690" s="412"/>
      <c r="GXX690" s="412"/>
      <c r="GXY690" s="412"/>
      <c r="GXZ690" s="412"/>
      <c r="GYA690" s="412"/>
      <c r="GYB690" s="412"/>
      <c r="GYC690" s="412"/>
      <c r="GYD690" s="412"/>
      <c r="GYE690" s="412"/>
      <c r="GYF690" s="412"/>
      <c r="GYG690" s="412"/>
      <c r="GYH690" s="412"/>
      <c r="GYI690" s="412"/>
      <c r="GYJ690" s="412"/>
      <c r="GYK690" s="412"/>
      <c r="GYL690" s="412"/>
      <c r="GYM690" s="412"/>
      <c r="GYN690" s="412"/>
      <c r="GYO690" s="412"/>
      <c r="GYP690" s="412"/>
      <c r="GYQ690" s="412"/>
      <c r="GYR690" s="412"/>
      <c r="GYS690" s="412"/>
      <c r="GYT690" s="412"/>
      <c r="GYU690" s="412"/>
      <c r="GYV690" s="412"/>
      <c r="GYW690" s="412"/>
      <c r="GYX690" s="412"/>
      <c r="GYY690" s="412"/>
      <c r="GYZ690" s="412"/>
      <c r="GZA690" s="412"/>
      <c r="GZB690" s="412"/>
      <c r="GZC690" s="412"/>
      <c r="GZD690" s="412"/>
      <c r="GZE690" s="412"/>
      <c r="GZF690" s="412"/>
      <c r="GZG690" s="412"/>
      <c r="GZH690" s="412"/>
      <c r="GZI690" s="412"/>
      <c r="GZJ690" s="412"/>
      <c r="GZK690" s="412"/>
      <c r="GZL690" s="412"/>
      <c r="GZM690" s="412"/>
      <c r="GZN690" s="413"/>
      <c r="GZO690" s="413"/>
      <c r="GZP690" s="413"/>
      <c r="GZQ690" s="413"/>
      <c r="GZR690" s="413"/>
      <c r="GZS690" s="413"/>
      <c r="GZT690" s="413"/>
      <c r="GZU690" s="413"/>
      <c r="GZV690" s="413"/>
      <c r="GZW690" s="413"/>
      <c r="GZX690" s="413"/>
      <c r="GZY690" s="413"/>
      <c r="GZZ690" s="413"/>
      <c r="HAA690" s="413"/>
      <c r="HAB690" s="413"/>
      <c r="HAC690" s="413"/>
      <c r="HAD690" s="413"/>
      <c r="HAE690" s="413"/>
      <c r="HAF690" s="413"/>
      <c r="HAG690" s="413"/>
      <c r="HAH690" s="413"/>
      <c r="HAI690" s="413"/>
      <c r="HAJ690" s="413"/>
      <c r="HAK690" s="413"/>
      <c r="HAL690" s="414"/>
      <c r="HAM690" s="414"/>
      <c r="HAN690" s="414"/>
      <c r="HAO690" s="414"/>
      <c r="HAP690" s="414"/>
      <c r="HAQ690" s="413"/>
      <c r="HAR690" s="413"/>
      <c r="HAS690" s="414"/>
      <c r="HAT690" s="414"/>
      <c r="HAU690" s="413"/>
      <c r="HAV690" s="413"/>
      <c r="HAW690" s="414"/>
      <c r="HAX690" s="414"/>
      <c r="HAY690" s="413"/>
      <c r="HAZ690" s="413"/>
      <c r="HBA690" s="413"/>
      <c r="HBB690" s="413"/>
      <c r="HBC690" s="413"/>
      <c r="HBD690" s="413"/>
      <c r="HBE690" s="413"/>
      <c r="HBF690" s="414"/>
      <c r="HBG690" s="414"/>
      <c r="HBH690" s="413"/>
      <c r="HBI690" s="413"/>
      <c r="HBJ690" s="414"/>
      <c r="HBK690" s="414"/>
      <c r="HBL690" s="413"/>
      <c r="HBM690" s="413"/>
      <c r="HBN690" s="413"/>
      <c r="HBO690" s="413"/>
      <c r="HBP690" s="413"/>
      <c r="HBQ690" s="407"/>
      <c r="HBR690" s="439"/>
      <c r="HBS690" s="413"/>
      <c r="HBT690" s="413"/>
      <c r="HBU690" s="413"/>
      <c r="HBV690" s="413"/>
      <c r="HBW690" s="413"/>
      <c r="HBX690" s="413"/>
      <c r="HBY690" s="413"/>
      <c r="HBZ690" s="412"/>
      <c r="HCA690" s="412"/>
      <c r="HCB690" s="412"/>
      <c r="HCC690" s="412"/>
      <c r="HCD690" s="412"/>
      <c r="HCE690" s="412"/>
      <c r="HCF690" s="412"/>
      <c r="HCG690" s="412"/>
      <c r="HCH690" s="412"/>
      <c r="HCI690" s="412"/>
      <c r="HCJ690" s="412"/>
      <c r="HCK690" s="412"/>
      <c r="HCL690" s="412"/>
      <c r="HCM690" s="412"/>
      <c r="HCN690" s="412"/>
      <c r="HCO690" s="412"/>
      <c r="HCP690" s="412"/>
      <c r="HCQ690" s="412"/>
      <c r="HCR690" s="412"/>
      <c r="HCS690" s="412"/>
      <c r="HCT690" s="412"/>
      <c r="HCU690" s="412"/>
      <c r="HCV690" s="412"/>
      <c r="HCW690" s="412"/>
      <c r="HCX690" s="412"/>
      <c r="HCY690" s="412"/>
      <c r="HCZ690" s="412"/>
      <c r="HDA690" s="412"/>
      <c r="HDB690" s="412"/>
      <c r="HDC690" s="412"/>
      <c r="HDD690" s="412"/>
      <c r="HDE690" s="412"/>
      <c r="HDF690" s="412"/>
      <c r="HDG690" s="412"/>
      <c r="HDH690" s="412"/>
      <c r="HDI690" s="412"/>
      <c r="HDJ690" s="412"/>
      <c r="HDK690" s="412"/>
      <c r="HDL690" s="412"/>
      <c r="HDM690" s="412"/>
      <c r="HDN690" s="412"/>
      <c r="HDO690" s="412"/>
      <c r="HDP690" s="412"/>
      <c r="HDQ690" s="412"/>
      <c r="HDR690" s="413"/>
      <c r="HDS690" s="413"/>
      <c r="HDT690" s="413"/>
      <c r="HDU690" s="413"/>
      <c r="HDV690" s="413"/>
      <c r="HDW690" s="413"/>
      <c r="HDX690" s="413"/>
      <c r="HDY690" s="413"/>
      <c r="HDZ690" s="413"/>
      <c r="HEA690" s="413"/>
      <c r="HEB690" s="413"/>
      <c r="HEC690" s="413"/>
      <c r="HED690" s="413"/>
      <c r="HEE690" s="413"/>
      <c r="HEF690" s="413"/>
      <c r="HEG690" s="413"/>
      <c r="HEH690" s="413"/>
      <c r="HEI690" s="413"/>
      <c r="HEJ690" s="413"/>
      <c r="HEK690" s="413"/>
      <c r="HEL690" s="413"/>
      <c r="HEM690" s="413"/>
      <c r="HEN690" s="413"/>
      <c r="HEO690" s="413"/>
      <c r="HEP690" s="414"/>
      <c r="HEQ690" s="414"/>
      <c r="HER690" s="414"/>
      <c r="HES690" s="414"/>
      <c r="HET690" s="414"/>
      <c r="HEU690" s="413"/>
      <c r="HEV690" s="413"/>
      <c r="HEW690" s="414"/>
      <c r="HEX690" s="414"/>
      <c r="HEY690" s="413"/>
      <c r="HEZ690" s="413"/>
      <c r="HFA690" s="414"/>
      <c r="HFB690" s="414"/>
      <c r="HFC690" s="413"/>
      <c r="HFD690" s="413"/>
      <c r="HFE690" s="413"/>
      <c r="HFF690" s="413"/>
      <c r="HFG690" s="413"/>
      <c r="HFH690" s="413"/>
      <c r="HFI690" s="413"/>
      <c r="HFJ690" s="414"/>
      <c r="HFK690" s="414"/>
      <c r="HFL690" s="413"/>
      <c r="HFM690" s="413"/>
      <c r="HFN690" s="414"/>
      <c r="HFO690" s="414"/>
      <c r="HFP690" s="413"/>
      <c r="HFQ690" s="413"/>
      <c r="HFR690" s="413"/>
      <c r="HFS690" s="413"/>
      <c r="HFT690" s="413"/>
      <c r="HFU690" s="407"/>
      <c r="HFV690" s="439"/>
      <c r="HFW690" s="413"/>
      <c r="HFX690" s="413"/>
      <c r="HFY690" s="413"/>
      <c r="HFZ690" s="413"/>
      <c r="HGA690" s="413"/>
      <c r="HGB690" s="413"/>
      <c r="HGC690" s="413"/>
      <c r="HGD690" s="412"/>
      <c r="HGE690" s="412"/>
      <c r="HGF690" s="412"/>
      <c r="HGG690" s="412"/>
      <c r="HGH690" s="412"/>
      <c r="HGI690" s="412"/>
      <c r="HGJ690" s="412"/>
      <c r="HGK690" s="412"/>
      <c r="HGL690" s="412"/>
      <c r="HGM690" s="412"/>
      <c r="HGN690" s="412"/>
      <c r="HGO690" s="412"/>
      <c r="HGP690" s="412"/>
      <c r="HGQ690" s="412"/>
      <c r="HGR690" s="412"/>
      <c r="HGS690" s="412"/>
      <c r="HGT690" s="412"/>
      <c r="HGU690" s="412"/>
      <c r="HGV690" s="412"/>
      <c r="HGW690" s="412"/>
      <c r="HGX690" s="412"/>
      <c r="HGY690" s="412"/>
      <c r="HGZ690" s="412"/>
      <c r="HHA690" s="412"/>
      <c r="HHB690" s="412"/>
      <c r="HHC690" s="412"/>
      <c r="HHD690" s="412"/>
      <c r="HHE690" s="412"/>
      <c r="HHF690" s="412"/>
      <c r="HHG690" s="412"/>
      <c r="HHH690" s="412"/>
      <c r="HHI690" s="412"/>
      <c r="HHJ690" s="412"/>
      <c r="HHK690" s="412"/>
      <c r="HHL690" s="412"/>
      <c r="HHM690" s="412"/>
      <c r="HHN690" s="412"/>
      <c r="HHO690" s="412"/>
      <c r="HHP690" s="412"/>
      <c r="HHQ690" s="412"/>
      <c r="HHR690" s="412"/>
      <c r="HHS690" s="412"/>
      <c r="HHT690" s="412"/>
      <c r="HHU690" s="412"/>
      <c r="HHV690" s="413"/>
      <c r="HHW690" s="413"/>
      <c r="HHX690" s="413"/>
      <c r="HHY690" s="413"/>
      <c r="HHZ690" s="413"/>
      <c r="HIA690" s="413"/>
      <c r="HIB690" s="413"/>
      <c r="HIC690" s="413"/>
      <c r="HID690" s="413"/>
      <c r="HIE690" s="413"/>
      <c r="HIF690" s="413"/>
      <c r="HIG690" s="413"/>
      <c r="HIH690" s="413"/>
      <c r="HII690" s="413"/>
      <c r="HIJ690" s="413"/>
      <c r="HIK690" s="413"/>
      <c r="HIL690" s="413"/>
      <c r="HIM690" s="413"/>
      <c r="HIN690" s="413"/>
      <c r="HIO690" s="413"/>
      <c r="HIP690" s="413"/>
      <c r="HIQ690" s="413"/>
      <c r="HIR690" s="413"/>
      <c r="HIS690" s="413"/>
      <c r="HIT690" s="414"/>
      <c r="HIU690" s="414"/>
      <c r="HIV690" s="414"/>
      <c r="HIW690" s="414"/>
      <c r="HIX690" s="414"/>
      <c r="HIY690" s="413"/>
      <c r="HIZ690" s="413"/>
      <c r="HJA690" s="414"/>
      <c r="HJB690" s="414"/>
      <c r="HJC690" s="413"/>
      <c r="HJD690" s="413"/>
      <c r="HJE690" s="414"/>
      <c r="HJF690" s="414"/>
      <c r="HJG690" s="413"/>
      <c r="HJH690" s="413"/>
      <c r="HJI690" s="413"/>
      <c r="HJJ690" s="413"/>
      <c r="HJK690" s="413"/>
      <c r="HJL690" s="413"/>
      <c r="HJM690" s="413"/>
      <c r="HJN690" s="414"/>
      <c r="HJO690" s="414"/>
      <c r="HJP690" s="413"/>
      <c r="HJQ690" s="413"/>
      <c r="HJR690" s="414"/>
      <c r="HJS690" s="414"/>
      <c r="HJT690" s="413"/>
      <c r="HJU690" s="413"/>
      <c r="HJV690" s="413"/>
      <c r="HJW690" s="413"/>
      <c r="HJX690" s="413"/>
      <c r="HJY690" s="407"/>
      <c r="HJZ690" s="439"/>
      <c r="HKA690" s="413"/>
      <c r="HKB690" s="413"/>
      <c r="HKC690" s="413"/>
      <c r="HKD690" s="413"/>
      <c r="HKE690" s="413"/>
      <c r="HKF690" s="413"/>
      <c r="HKG690" s="413"/>
      <c r="HKH690" s="412"/>
      <c r="HKI690" s="412"/>
      <c r="HKJ690" s="412"/>
      <c r="HKK690" s="412"/>
      <c r="HKL690" s="412"/>
      <c r="HKM690" s="412"/>
      <c r="HKN690" s="412"/>
      <c r="HKO690" s="412"/>
      <c r="HKP690" s="412"/>
      <c r="HKQ690" s="412"/>
      <c r="HKR690" s="412"/>
      <c r="HKS690" s="412"/>
      <c r="HKT690" s="412"/>
      <c r="HKU690" s="412"/>
      <c r="HKV690" s="412"/>
      <c r="HKW690" s="412"/>
      <c r="HKX690" s="412"/>
      <c r="HKY690" s="412"/>
      <c r="HKZ690" s="412"/>
      <c r="HLA690" s="412"/>
      <c r="HLB690" s="412"/>
      <c r="HLC690" s="412"/>
      <c r="HLD690" s="412"/>
      <c r="HLE690" s="412"/>
      <c r="HLF690" s="412"/>
      <c r="HLG690" s="412"/>
      <c r="HLH690" s="412"/>
      <c r="HLI690" s="412"/>
      <c r="HLJ690" s="412"/>
      <c r="HLK690" s="412"/>
      <c r="HLL690" s="412"/>
      <c r="HLM690" s="412"/>
      <c r="HLN690" s="412"/>
      <c r="HLO690" s="412"/>
      <c r="HLP690" s="412"/>
      <c r="HLQ690" s="412"/>
      <c r="HLR690" s="412"/>
      <c r="HLS690" s="412"/>
      <c r="HLT690" s="412"/>
      <c r="HLU690" s="412"/>
      <c r="HLV690" s="412"/>
      <c r="HLW690" s="412"/>
      <c r="HLX690" s="412"/>
      <c r="HLY690" s="412"/>
      <c r="HLZ690" s="413"/>
      <c r="HMA690" s="413"/>
      <c r="HMB690" s="413"/>
      <c r="HMC690" s="413"/>
      <c r="HMD690" s="413"/>
      <c r="HME690" s="413"/>
      <c r="HMF690" s="413"/>
      <c r="HMG690" s="413"/>
      <c r="HMH690" s="413"/>
      <c r="HMI690" s="413"/>
      <c r="HMJ690" s="413"/>
      <c r="HMK690" s="413"/>
      <c r="HML690" s="413"/>
      <c r="HMM690" s="413"/>
      <c r="HMN690" s="413"/>
      <c r="HMO690" s="413"/>
      <c r="HMP690" s="413"/>
      <c r="HMQ690" s="413"/>
      <c r="HMR690" s="413"/>
      <c r="HMS690" s="413"/>
      <c r="HMT690" s="413"/>
      <c r="HMU690" s="413"/>
      <c r="HMV690" s="413"/>
      <c r="HMW690" s="413"/>
      <c r="HMX690" s="414"/>
      <c r="HMY690" s="414"/>
      <c r="HMZ690" s="414"/>
      <c r="HNA690" s="414"/>
      <c r="HNB690" s="414"/>
      <c r="HNC690" s="413"/>
      <c r="HND690" s="413"/>
      <c r="HNE690" s="414"/>
      <c r="HNF690" s="414"/>
      <c r="HNG690" s="413"/>
      <c r="HNH690" s="413"/>
      <c r="HNI690" s="414"/>
      <c r="HNJ690" s="414"/>
      <c r="HNK690" s="413"/>
      <c r="HNL690" s="413"/>
      <c r="HNM690" s="413"/>
      <c r="HNN690" s="413"/>
      <c r="HNO690" s="413"/>
      <c r="HNP690" s="413"/>
      <c r="HNQ690" s="413"/>
      <c r="HNR690" s="414"/>
      <c r="HNS690" s="414"/>
      <c r="HNT690" s="413"/>
      <c r="HNU690" s="413"/>
      <c r="HNV690" s="414"/>
      <c r="HNW690" s="414"/>
      <c r="HNX690" s="413"/>
      <c r="HNY690" s="413"/>
      <c r="HNZ690" s="413"/>
      <c r="HOA690" s="413"/>
      <c r="HOB690" s="413"/>
      <c r="HOC690" s="407"/>
      <c r="HOD690" s="439"/>
      <c r="HOE690" s="413"/>
      <c r="HOF690" s="413"/>
      <c r="HOG690" s="413"/>
      <c r="HOH690" s="413"/>
      <c r="HOI690" s="413"/>
      <c r="HOJ690" s="413"/>
      <c r="HOK690" s="413"/>
      <c r="HOL690" s="412"/>
      <c r="HOM690" s="412"/>
      <c r="HON690" s="412"/>
      <c r="HOO690" s="412"/>
      <c r="HOP690" s="412"/>
      <c r="HOQ690" s="412"/>
      <c r="HOR690" s="412"/>
      <c r="HOS690" s="412"/>
      <c r="HOT690" s="412"/>
      <c r="HOU690" s="412"/>
      <c r="HOV690" s="412"/>
      <c r="HOW690" s="412"/>
      <c r="HOX690" s="412"/>
      <c r="HOY690" s="412"/>
      <c r="HOZ690" s="412"/>
      <c r="HPA690" s="412"/>
      <c r="HPB690" s="412"/>
      <c r="HPC690" s="412"/>
      <c r="HPD690" s="412"/>
      <c r="HPE690" s="412"/>
      <c r="HPF690" s="412"/>
      <c r="HPG690" s="412"/>
      <c r="HPH690" s="412"/>
      <c r="HPI690" s="412"/>
      <c r="HPJ690" s="412"/>
      <c r="HPK690" s="412"/>
      <c r="HPL690" s="412"/>
      <c r="HPM690" s="412"/>
      <c r="HPN690" s="412"/>
      <c r="HPO690" s="412"/>
      <c r="HPP690" s="412"/>
      <c r="HPQ690" s="412"/>
      <c r="HPR690" s="412"/>
      <c r="HPS690" s="412"/>
      <c r="HPT690" s="412"/>
      <c r="HPU690" s="412"/>
      <c r="HPV690" s="412"/>
      <c r="HPW690" s="412"/>
      <c r="HPX690" s="412"/>
      <c r="HPY690" s="412"/>
      <c r="HPZ690" s="412"/>
      <c r="HQA690" s="412"/>
      <c r="HQB690" s="412"/>
      <c r="HQC690" s="412"/>
      <c r="HQD690" s="413"/>
      <c r="HQE690" s="413"/>
      <c r="HQF690" s="413"/>
      <c r="HQG690" s="413"/>
      <c r="HQH690" s="413"/>
      <c r="HQI690" s="413"/>
      <c r="HQJ690" s="413"/>
      <c r="HQK690" s="413"/>
      <c r="HQL690" s="413"/>
      <c r="HQM690" s="413"/>
      <c r="HQN690" s="413"/>
      <c r="HQO690" s="413"/>
      <c r="HQP690" s="413"/>
      <c r="HQQ690" s="413"/>
      <c r="HQR690" s="413"/>
      <c r="HQS690" s="413"/>
      <c r="HQT690" s="413"/>
      <c r="HQU690" s="413"/>
      <c r="HQV690" s="413"/>
      <c r="HQW690" s="413"/>
      <c r="HQX690" s="413"/>
      <c r="HQY690" s="413"/>
      <c r="HQZ690" s="413"/>
      <c r="HRA690" s="413"/>
      <c r="HRB690" s="414"/>
      <c r="HRC690" s="414"/>
      <c r="HRD690" s="414"/>
      <c r="HRE690" s="414"/>
      <c r="HRF690" s="414"/>
      <c r="HRG690" s="413"/>
      <c r="HRH690" s="413"/>
      <c r="HRI690" s="414"/>
      <c r="HRJ690" s="414"/>
      <c r="HRK690" s="413"/>
      <c r="HRL690" s="413"/>
      <c r="HRM690" s="414"/>
      <c r="HRN690" s="414"/>
      <c r="HRO690" s="413"/>
      <c r="HRP690" s="413"/>
      <c r="HRQ690" s="413"/>
      <c r="HRR690" s="413"/>
      <c r="HRS690" s="413"/>
      <c r="HRT690" s="413"/>
      <c r="HRU690" s="413"/>
      <c r="HRV690" s="414"/>
      <c r="HRW690" s="414"/>
      <c r="HRX690" s="413"/>
      <c r="HRY690" s="413"/>
      <c r="HRZ690" s="414"/>
      <c r="HSA690" s="414"/>
      <c r="HSB690" s="413"/>
      <c r="HSC690" s="413"/>
      <c r="HSD690" s="413"/>
      <c r="HSE690" s="413"/>
      <c r="HSF690" s="413"/>
      <c r="HSG690" s="407"/>
      <c r="HSH690" s="439"/>
      <c r="HSI690" s="413"/>
      <c r="HSJ690" s="413"/>
      <c r="HSK690" s="413"/>
      <c r="HSL690" s="413"/>
      <c r="HSM690" s="413"/>
      <c r="HSN690" s="413"/>
      <c r="HSO690" s="413"/>
      <c r="HSP690" s="412"/>
      <c r="HSQ690" s="412"/>
      <c r="HSR690" s="412"/>
      <c r="HSS690" s="412"/>
      <c r="HST690" s="412"/>
      <c r="HSU690" s="412"/>
      <c r="HSV690" s="412"/>
      <c r="HSW690" s="412"/>
      <c r="HSX690" s="412"/>
      <c r="HSY690" s="412"/>
      <c r="HSZ690" s="412"/>
      <c r="HTA690" s="412"/>
      <c r="HTB690" s="412"/>
      <c r="HTC690" s="412"/>
      <c r="HTD690" s="412"/>
      <c r="HTE690" s="412"/>
      <c r="HTF690" s="412"/>
      <c r="HTG690" s="412"/>
      <c r="HTH690" s="412"/>
      <c r="HTI690" s="412"/>
      <c r="HTJ690" s="412"/>
      <c r="HTK690" s="412"/>
      <c r="HTL690" s="412"/>
      <c r="HTM690" s="412"/>
      <c r="HTN690" s="412"/>
      <c r="HTO690" s="412"/>
      <c r="HTP690" s="412"/>
      <c r="HTQ690" s="412"/>
      <c r="HTR690" s="412"/>
      <c r="HTS690" s="412"/>
      <c r="HTT690" s="412"/>
      <c r="HTU690" s="412"/>
      <c r="HTV690" s="412"/>
      <c r="HTW690" s="412"/>
      <c r="HTX690" s="412"/>
      <c r="HTY690" s="412"/>
      <c r="HTZ690" s="412"/>
      <c r="HUA690" s="412"/>
      <c r="HUB690" s="412"/>
      <c r="HUC690" s="412"/>
      <c r="HUD690" s="412"/>
      <c r="HUE690" s="412"/>
      <c r="HUF690" s="412"/>
      <c r="HUG690" s="412"/>
      <c r="HUH690" s="413"/>
      <c r="HUI690" s="413"/>
      <c r="HUJ690" s="413"/>
      <c r="HUK690" s="413"/>
      <c r="HUL690" s="413"/>
      <c r="HUM690" s="413"/>
      <c r="HUN690" s="413"/>
      <c r="HUO690" s="413"/>
      <c r="HUP690" s="413"/>
      <c r="HUQ690" s="413"/>
      <c r="HUR690" s="413"/>
      <c r="HUS690" s="413"/>
      <c r="HUT690" s="413"/>
      <c r="HUU690" s="413"/>
      <c r="HUV690" s="413"/>
      <c r="HUW690" s="413"/>
      <c r="HUX690" s="413"/>
      <c r="HUY690" s="413"/>
      <c r="HUZ690" s="413"/>
      <c r="HVA690" s="413"/>
      <c r="HVB690" s="413"/>
      <c r="HVC690" s="413"/>
      <c r="HVD690" s="413"/>
      <c r="HVE690" s="413"/>
      <c r="HVF690" s="414"/>
      <c r="HVG690" s="414"/>
      <c r="HVH690" s="414"/>
      <c r="HVI690" s="414"/>
      <c r="HVJ690" s="414"/>
      <c r="HVK690" s="413"/>
      <c r="HVL690" s="413"/>
      <c r="HVM690" s="414"/>
      <c r="HVN690" s="414"/>
      <c r="HVO690" s="413"/>
      <c r="HVP690" s="413"/>
      <c r="HVQ690" s="414"/>
      <c r="HVR690" s="414"/>
      <c r="HVS690" s="413"/>
      <c r="HVT690" s="413"/>
      <c r="HVU690" s="413"/>
      <c r="HVV690" s="413"/>
      <c r="HVW690" s="413"/>
      <c r="HVX690" s="413"/>
      <c r="HVY690" s="413"/>
      <c r="HVZ690" s="414"/>
      <c r="HWA690" s="414"/>
      <c r="HWB690" s="413"/>
      <c r="HWC690" s="413"/>
      <c r="HWD690" s="414"/>
      <c r="HWE690" s="414"/>
      <c r="HWF690" s="413"/>
      <c r="HWG690" s="413"/>
      <c r="HWH690" s="413"/>
      <c r="HWI690" s="413"/>
      <c r="HWJ690" s="413"/>
      <c r="HWK690" s="407"/>
      <c r="HWL690" s="439"/>
      <c r="HWM690" s="413"/>
      <c r="HWN690" s="413"/>
      <c r="HWO690" s="413"/>
      <c r="HWP690" s="413"/>
      <c r="HWQ690" s="413"/>
      <c r="HWR690" s="413"/>
      <c r="HWS690" s="413"/>
      <c r="HWT690" s="412"/>
      <c r="HWU690" s="412"/>
      <c r="HWV690" s="412"/>
      <c r="HWW690" s="412"/>
      <c r="HWX690" s="412"/>
      <c r="HWY690" s="412"/>
      <c r="HWZ690" s="412"/>
      <c r="HXA690" s="412"/>
      <c r="HXB690" s="412"/>
      <c r="HXC690" s="412"/>
      <c r="HXD690" s="412"/>
      <c r="HXE690" s="412"/>
      <c r="HXF690" s="412"/>
      <c r="HXG690" s="412"/>
      <c r="HXH690" s="412"/>
      <c r="HXI690" s="412"/>
      <c r="HXJ690" s="412"/>
      <c r="HXK690" s="412"/>
      <c r="HXL690" s="412"/>
      <c r="HXM690" s="412"/>
      <c r="HXN690" s="412"/>
      <c r="HXO690" s="412"/>
      <c r="HXP690" s="412"/>
      <c r="HXQ690" s="412"/>
      <c r="HXR690" s="412"/>
      <c r="HXS690" s="412"/>
      <c r="HXT690" s="412"/>
      <c r="HXU690" s="412"/>
      <c r="HXV690" s="412"/>
      <c r="HXW690" s="412"/>
      <c r="HXX690" s="412"/>
      <c r="HXY690" s="412"/>
      <c r="HXZ690" s="412"/>
      <c r="HYA690" s="412"/>
      <c r="HYB690" s="412"/>
      <c r="HYC690" s="412"/>
      <c r="HYD690" s="412"/>
      <c r="HYE690" s="412"/>
      <c r="HYF690" s="412"/>
      <c r="HYG690" s="412"/>
      <c r="HYH690" s="412"/>
      <c r="HYI690" s="412"/>
      <c r="HYJ690" s="412"/>
      <c r="HYK690" s="412"/>
      <c r="HYL690" s="413"/>
      <c r="HYM690" s="413"/>
      <c r="HYN690" s="413"/>
      <c r="HYO690" s="413"/>
      <c r="HYP690" s="413"/>
      <c r="HYQ690" s="413"/>
      <c r="HYR690" s="413"/>
      <c r="HYS690" s="413"/>
      <c r="HYT690" s="413"/>
      <c r="HYU690" s="413"/>
      <c r="HYV690" s="413"/>
      <c r="HYW690" s="413"/>
      <c r="HYX690" s="413"/>
      <c r="HYY690" s="413"/>
      <c r="HYZ690" s="413"/>
      <c r="HZA690" s="413"/>
      <c r="HZB690" s="413"/>
      <c r="HZC690" s="413"/>
      <c r="HZD690" s="413"/>
      <c r="HZE690" s="413"/>
      <c r="HZF690" s="413"/>
      <c r="HZG690" s="413"/>
      <c r="HZH690" s="413"/>
      <c r="HZI690" s="413"/>
      <c r="HZJ690" s="414"/>
      <c r="HZK690" s="414"/>
      <c r="HZL690" s="414"/>
      <c r="HZM690" s="414"/>
      <c r="HZN690" s="414"/>
      <c r="HZO690" s="413"/>
      <c r="HZP690" s="413"/>
      <c r="HZQ690" s="414"/>
      <c r="HZR690" s="414"/>
      <c r="HZS690" s="413"/>
      <c r="HZT690" s="413"/>
      <c r="HZU690" s="414"/>
      <c r="HZV690" s="414"/>
      <c r="HZW690" s="413"/>
      <c r="HZX690" s="413"/>
      <c r="HZY690" s="413"/>
      <c r="HZZ690" s="413"/>
      <c r="IAA690" s="413"/>
      <c r="IAB690" s="413"/>
      <c r="IAC690" s="413"/>
      <c r="IAD690" s="414"/>
      <c r="IAE690" s="414"/>
      <c r="IAF690" s="413"/>
      <c r="IAG690" s="413"/>
      <c r="IAH690" s="414"/>
      <c r="IAI690" s="414"/>
      <c r="IAJ690" s="413"/>
      <c r="IAK690" s="413"/>
      <c r="IAL690" s="413"/>
      <c r="IAM690" s="413"/>
      <c r="IAN690" s="413"/>
      <c r="IAO690" s="407"/>
      <c r="IAP690" s="439"/>
      <c r="IAQ690" s="413"/>
      <c r="IAR690" s="413"/>
      <c r="IAS690" s="413"/>
      <c r="IAT690" s="413"/>
      <c r="IAU690" s="413"/>
      <c r="IAV690" s="413"/>
      <c r="IAW690" s="413"/>
      <c r="IAX690" s="412"/>
      <c r="IAY690" s="412"/>
      <c r="IAZ690" s="412"/>
      <c r="IBA690" s="412"/>
      <c r="IBB690" s="412"/>
      <c r="IBC690" s="412"/>
      <c r="IBD690" s="412"/>
      <c r="IBE690" s="412"/>
      <c r="IBF690" s="412"/>
      <c r="IBG690" s="412"/>
      <c r="IBH690" s="412"/>
      <c r="IBI690" s="412"/>
      <c r="IBJ690" s="412"/>
      <c r="IBK690" s="412"/>
      <c r="IBL690" s="412"/>
      <c r="IBM690" s="412"/>
      <c r="IBN690" s="412"/>
      <c r="IBO690" s="412"/>
      <c r="IBP690" s="412"/>
      <c r="IBQ690" s="412"/>
      <c r="IBR690" s="412"/>
      <c r="IBS690" s="412"/>
      <c r="IBT690" s="412"/>
      <c r="IBU690" s="412"/>
      <c r="IBV690" s="412"/>
      <c r="IBW690" s="412"/>
      <c r="IBX690" s="412"/>
      <c r="IBY690" s="412"/>
      <c r="IBZ690" s="412"/>
      <c r="ICA690" s="412"/>
      <c r="ICB690" s="412"/>
      <c r="ICC690" s="412"/>
      <c r="ICD690" s="412"/>
      <c r="ICE690" s="412"/>
      <c r="ICF690" s="412"/>
      <c r="ICG690" s="412"/>
      <c r="ICH690" s="412"/>
      <c r="ICI690" s="412"/>
      <c r="ICJ690" s="412"/>
      <c r="ICK690" s="412"/>
      <c r="ICL690" s="412"/>
      <c r="ICM690" s="412"/>
      <c r="ICN690" s="412"/>
      <c r="ICO690" s="412"/>
      <c r="ICP690" s="413"/>
      <c r="ICQ690" s="413"/>
      <c r="ICR690" s="413"/>
      <c r="ICS690" s="413"/>
      <c r="ICT690" s="413"/>
      <c r="ICU690" s="413"/>
      <c r="ICV690" s="413"/>
      <c r="ICW690" s="413"/>
      <c r="ICX690" s="413"/>
      <c r="ICY690" s="413"/>
      <c r="ICZ690" s="413"/>
      <c r="IDA690" s="413"/>
      <c r="IDB690" s="413"/>
      <c r="IDC690" s="413"/>
      <c r="IDD690" s="413"/>
      <c r="IDE690" s="413"/>
      <c r="IDF690" s="413"/>
      <c r="IDG690" s="413"/>
      <c r="IDH690" s="413"/>
      <c r="IDI690" s="413"/>
      <c r="IDJ690" s="413"/>
      <c r="IDK690" s="413"/>
      <c r="IDL690" s="413"/>
      <c r="IDM690" s="413"/>
      <c r="IDN690" s="414"/>
      <c r="IDO690" s="414"/>
      <c r="IDP690" s="414"/>
      <c r="IDQ690" s="414"/>
      <c r="IDR690" s="414"/>
      <c r="IDS690" s="413"/>
      <c r="IDT690" s="413"/>
      <c r="IDU690" s="414"/>
      <c r="IDV690" s="414"/>
      <c r="IDW690" s="413"/>
      <c r="IDX690" s="413"/>
      <c r="IDY690" s="414"/>
      <c r="IDZ690" s="414"/>
      <c r="IEA690" s="413"/>
      <c r="IEB690" s="413"/>
      <c r="IEC690" s="413"/>
      <c r="IED690" s="413"/>
      <c r="IEE690" s="413"/>
      <c r="IEF690" s="413"/>
      <c r="IEG690" s="413"/>
      <c r="IEH690" s="414"/>
      <c r="IEI690" s="414"/>
      <c r="IEJ690" s="413"/>
      <c r="IEK690" s="413"/>
      <c r="IEL690" s="414"/>
      <c r="IEM690" s="414"/>
      <c r="IEN690" s="413"/>
      <c r="IEO690" s="413"/>
      <c r="IEP690" s="413"/>
      <c r="IEQ690" s="413"/>
      <c r="IER690" s="413"/>
      <c r="IES690" s="407"/>
      <c r="IET690" s="439"/>
      <c r="IEU690" s="413"/>
      <c r="IEV690" s="413"/>
      <c r="IEW690" s="413"/>
      <c r="IEX690" s="413"/>
      <c r="IEY690" s="413"/>
      <c r="IEZ690" s="413"/>
      <c r="IFA690" s="413"/>
      <c r="IFB690" s="412"/>
      <c r="IFC690" s="412"/>
      <c r="IFD690" s="412"/>
      <c r="IFE690" s="412"/>
      <c r="IFF690" s="412"/>
      <c r="IFG690" s="412"/>
      <c r="IFH690" s="412"/>
      <c r="IFI690" s="412"/>
      <c r="IFJ690" s="412"/>
      <c r="IFK690" s="412"/>
      <c r="IFL690" s="412"/>
      <c r="IFM690" s="412"/>
      <c r="IFN690" s="412"/>
      <c r="IFO690" s="412"/>
      <c r="IFP690" s="412"/>
      <c r="IFQ690" s="412"/>
      <c r="IFR690" s="412"/>
      <c r="IFS690" s="412"/>
      <c r="IFT690" s="412"/>
      <c r="IFU690" s="412"/>
      <c r="IFV690" s="412"/>
      <c r="IFW690" s="412"/>
      <c r="IFX690" s="412"/>
      <c r="IFY690" s="412"/>
      <c r="IFZ690" s="412"/>
      <c r="IGA690" s="412"/>
      <c r="IGB690" s="412"/>
      <c r="IGC690" s="412"/>
      <c r="IGD690" s="412"/>
      <c r="IGE690" s="412"/>
      <c r="IGF690" s="412"/>
      <c r="IGG690" s="412"/>
      <c r="IGH690" s="412"/>
      <c r="IGI690" s="412"/>
      <c r="IGJ690" s="412"/>
      <c r="IGK690" s="412"/>
      <c r="IGL690" s="412"/>
      <c r="IGM690" s="412"/>
      <c r="IGN690" s="412"/>
      <c r="IGO690" s="412"/>
      <c r="IGP690" s="412"/>
      <c r="IGQ690" s="412"/>
      <c r="IGR690" s="412"/>
      <c r="IGS690" s="412"/>
      <c r="IGT690" s="413"/>
      <c r="IGU690" s="413"/>
      <c r="IGV690" s="413"/>
      <c r="IGW690" s="413"/>
      <c r="IGX690" s="413"/>
      <c r="IGY690" s="413"/>
      <c r="IGZ690" s="413"/>
      <c r="IHA690" s="413"/>
      <c r="IHB690" s="413"/>
      <c r="IHC690" s="413"/>
      <c r="IHD690" s="413"/>
      <c r="IHE690" s="413"/>
      <c r="IHF690" s="413"/>
      <c r="IHG690" s="413"/>
      <c r="IHH690" s="413"/>
      <c r="IHI690" s="413"/>
      <c r="IHJ690" s="413"/>
      <c r="IHK690" s="413"/>
      <c r="IHL690" s="413"/>
      <c r="IHM690" s="413"/>
      <c r="IHN690" s="413"/>
      <c r="IHO690" s="413"/>
      <c r="IHP690" s="413"/>
      <c r="IHQ690" s="413"/>
      <c r="IHR690" s="414"/>
      <c r="IHS690" s="414"/>
      <c r="IHT690" s="414"/>
      <c r="IHU690" s="414"/>
      <c r="IHV690" s="414"/>
      <c r="IHW690" s="413"/>
      <c r="IHX690" s="413"/>
      <c r="IHY690" s="414"/>
      <c r="IHZ690" s="414"/>
      <c r="IIA690" s="413"/>
      <c r="IIB690" s="413"/>
      <c r="IIC690" s="414"/>
      <c r="IID690" s="414"/>
      <c r="IIE690" s="413"/>
      <c r="IIF690" s="413"/>
      <c r="IIG690" s="413"/>
      <c r="IIH690" s="413"/>
      <c r="III690" s="413"/>
      <c r="IIJ690" s="413"/>
      <c r="IIK690" s="413"/>
      <c r="IIL690" s="414"/>
      <c r="IIM690" s="414"/>
      <c r="IIN690" s="413"/>
      <c r="IIO690" s="413"/>
      <c r="IIP690" s="414"/>
      <c r="IIQ690" s="414"/>
      <c r="IIR690" s="413"/>
      <c r="IIS690" s="413"/>
      <c r="IIT690" s="413"/>
      <c r="IIU690" s="413"/>
      <c r="IIV690" s="413"/>
      <c r="IIW690" s="407"/>
      <c r="IIX690" s="439"/>
      <c r="IIY690" s="413"/>
      <c r="IIZ690" s="413"/>
      <c r="IJA690" s="413"/>
      <c r="IJB690" s="413"/>
      <c r="IJC690" s="413"/>
      <c r="IJD690" s="413"/>
      <c r="IJE690" s="413"/>
      <c r="IJF690" s="412"/>
      <c r="IJG690" s="412"/>
      <c r="IJH690" s="412"/>
      <c r="IJI690" s="412"/>
      <c r="IJJ690" s="412"/>
      <c r="IJK690" s="412"/>
      <c r="IJL690" s="412"/>
      <c r="IJM690" s="412"/>
      <c r="IJN690" s="412"/>
      <c r="IJO690" s="412"/>
      <c r="IJP690" s="412"/>
      <c r="IJQ690" s="412"/>
      <c r="IJR690" s="412"/>
      <c r="IJS690" s="412"/>
      <c r="IJT690" s="412"/>
      <c r="IJU690" s="412"/>
      <c r="IJV690" s="412"/>
      <c r="IJW690" s="412"/>
      <c r="IJX690" s="412"/>
      <c r="IJY690" s="412"/>
      <c r="IJZ690" s="412"/>
      <c r="IKA690" s="412"/>
      <c r="IKB690" s="412"/>
      <c r="IKC690" s="412"/>
      <c r="IKD690" s="412"/>
      <c r="IKE690" s="412"/>
      <c r="IKF690" s="412"/>
      <c r="IKG690" s="412"/>
      <c r="IKH690" s="412"/>
      <c r="IKI690" s="412"/>
      <c r="IKJ690" s="412"/>
      <c r="IKK690" s="412"/>
      <c r="IKL690" s="412"/>
      <c r="IKM690" s="412"/>
      <c r="IKN690" s="412"/>
      <c r="IKO690" s="412"/>
      <c r="IKP690" s="412"/>
      <c r="IKQ690" s="412"/>
      <c r="IKR690" s="412"/>
      <c r="IKS690" s="412"/>
      <c r="IKT690" s="412"/>
      <c r="IKU690" s="412"/>
      <c r="IKV690" s="412"/>
      <c r="IKW690" s="412"/>
      <c r="IKX690" s="413"/>
      <c r="IKY690" s="413"/>
      <c r="IKZ690" s="413"/>
      <c r="ILA690" s="413"/>
      <c r="ILB690" s="413"/>
      <c r="ILC690" s="413"/>
      <c r="ILD690" s="413"/>
      <c r="ILE690" s="413"/>
      <c r="ILF690" s="413"/>
      <c r="ILG690" s="413"/>
      <c r="ILH690" s="413"/>
      <c r="ILI690" s="413"/>
      <c r="ILJ690" s="413"/>
      <c r="ILK690" s="413"/>
      <c r="ILL690" s="413"/>
      <c r="ILM690" s="413"/>
      <c r="ILN690" s="413"/>
      <c r="ILO690" s="413"/>
      <c r="ILP690" s="413"/>
      <c r="ILQ690" s="413"/>
      <c r="ILR690" s="413"/>
      <c r="ILS690" s="413"/>
      <c r="ILT690" s="413"/>
      <c r="ILU690" s="413"/>
      <c r="ILV690" s="414"/>
      <c r="ILW690" s="414"/>
      <c r="ILX690" s="414"/>
      <c r="ILY690" s="414"/>
      <c r="ILZ690" s="414"/>
      <c r="IMA690" s="413"/>
      <c r="IMB690" s="413"/>
      <c r="IMC690" s="414"/>
      <c r="IMD690" s="414"/>
      <c r="IME690" s="413"/>
      <c r="IMF690" s="413"/>
      <c r="IMG690" s="414"/>
      <c r="IMH690" s="414"/>
      <c r="IMI690" s="413"/>
      <c r="IMJ690" s="413"/>
      <c r="IMK690" s="413"/>
      <c r="IML690" s="413"/>
      <c r="IMM690" s="413"/>
      <c r="IMN690" s="413"/>
      <c r="IMO690" s="413"/>
      <c r="IMP690" s="414"/>
      <c r="IMQ690" s="414"/>
      <c r="IMR690" s="413"/>
      <c r="IMS690" s="413"/>
      <c r="IMT690" s="414"/>
      <c r="IMU690" s="414"/>
      <c r="IMV690" s="413"/>
      <c r="IMW690" s="413"/>
      <c r="IMX690" s="413"/>
      <c r="IMY690" s="413"/>
      <c r="IMZ690" s="413"/>
      <c r="INA690" s="407"/>
      <c r="INB690" s="439"/>
      <c r="INC690" s="413"/>
      <c r="IND690" s="413"/>
      <c r="INE690" s="413"/>
      <c r="INF690" s="413"/>
      <c r="ING690" s="413"/>
      <c r="INH690" s="413"/>
      <c r="INI690" s="413"/>
      <c r="INJ690" s="412"/>
      <c r="INK690" s="412"/>
      <c r="INL690" s="412"/>
      <c r="INM690" s="412"/>
      <c r="INN690" s="412"/>
      <c r="INO690" s="412"/>
      <c r="INP690" s="412"/>
      <c r="INQ690" s="412"/>
      <c r="INR690" s="412"/>
      <c r="INS690" s="412"/>
      <c r="INT690" s="412"/>
      <c r="INU690" s="412"/>
      <c r="INV690" s="412"/>
      <c r="INW690" s="412"/>
      <c r="INX690" s="412"/>
      <c r="INY690" s="412"/>
      <c r="INZ690" s="412"/>
      <c r="IOA690" s="412"/>
      <c r="IOB690" s="412"/>
      <c r="IOC690" s="412"/>
      <c r="IOD690" s="412"/>
      <c r="IOE690" s="412"/>
      <c r="IOF690" s="412"/>
      <c r="IOG690" s="412"/>
      <c r="IOH690" s="412"/>
      <c r="IOI690" s="412"/>
      <c r="IOJ690" s="412"/>
      <c r="IOK690" s="412"/>
      <c r="IOL690" s="412"/>
      <c r="IOM690" s="412"/>
      <c r="ION690" s="412"/>
      <c r="IOO690" s="412"/>
      <c r="IOP690" s="412"/>
      <c r="IOQ690" s="412"/>
      <c r="IOR690" s="412"/>
      <c r="IOS690" s="412"/>
      <c r="IOT690" s="412"/>
      <c r="IOU690" s="412"/>
      <c r="IOV690" s="412"/>
      <c r="IOW690" s="412"/>
      <c r="IOX690" s="412"/>
      <c r="IOY690" s="412"/>
      <c r="IOZ690" s="412"/>
      <c r="IPA690" s="412"/>
      <c r="IPB690" s="413"/>
      <c r="IPC690" s="413"/>
      <c r="IPD690" s="413"/>
      <c r="IPE690" s="413"/>
      <c r="IPF690" s="413"/>
      <c r="IPG690" s="413"/>
      <c r="IPH690" s="413"/>
      <c r="IPI690" s="413"/>
      <c r="IPJ690" s="413"/>
      <c r="IPK690" s="413"/>
      <c r="IPL690" s="413"/>
      <c r="IPM690" s="413"/>
      <c r="IPN690" s="413"/>
      <c r="IPO690" s="413"/>
      <c r="IPP690" s="413"/>
      <c r="IPQ690" s="413"/>
      <c r="IPR690" s="413"/>
      <c r="IPS690" s="413"/>
      <c r="IPT690" s="413"/>
      <c r="IPU690" s="413"/>
      <c r="IPV690" s="413"/>
      <c r="IPW690" s="413"/>
      <c r="IPX690" s="413"/>
      <c r="IPY690" s="413"/>
      <c r="IPZ690" s="414"/>
      <c r="IQA690" s="414"/>
      <c r="IQB690" s="414"/>
      <c r="IQC690" s="414"/>
      <c r="IQD690" s="414"/>
      <c r="IQE690" s="413"/>
      <c r="IQF690" s="413"/>
      <c r="IQG690" s="414"/>
      <c r="IQH690" s="414"/>
      <c r="IQI690" s="413"/>
      <c r="IQJ690" s="413"/>
      <c r="IQK690" s="414"/>
      <c r="IQL690" s="414"/>
      <c r="IQM690" s="413"/>
      <c r="IQN690" s="413"/>
      <c r="IQO690" s="413"/>
      <c r="IQP690" s="413"/>
      <c r="IQQ690" s="413"/>
      <c r="IQR690" s="413"/>
      <c r="IQS690" s="413"/>
      <c r="IQT690" s="414"/>
      <c r="IQU690" s="414"/>
      <c r="IQV690" s="413"/>
      <c r="IQW690" s="413"/>
      <c r="IQX690" s="414"/>
      <c r="IQY690" s="414"/>
      <c r="IQZ690" s="413"/>
      <c r="IRA690" s="413"/>
      <c r="IRB690" s="413"/>
      <c r="IRC690" s="413"/>
      <c r="IRD690" s="413"/>
      <c r="IRE690" s="407"/>
      <c r="IRF690" s="439"/>
      <c r="IRG690" s="413"/>
      <c r="IRH690" s="413"/>
      <c r="IRI690" s="413"/>
      <c r="IRJ690" s="413"/>
      <c r="IRK690" s="413"/>
      <c r="IRL690" s="413"/>
      <c r="IRM690" s="413"/>
      <c r="IRN690" s="412"/>
      <c r="IRO690" s="412"/>
      <c r="IRP690" s="412"/>
      <c r="IRQ690" s="412"/>
      <c r="IRR690" s="412"/>
      <c r="IRS690" s="412"/>
      <c r="IRT690" s="412"/>
      <c r="IRU690" s="412"/>
      <c r="IRV690" s="412"/>
      <c r="IRW690" s="412"/>
      <c r="IRX690" s="412"/>
      <c r="IRY690" s="412"/>
      <c r="IRZ690" s="412"/>
      <c r="ISA690" s="412"/>
      <c r="ISB690" s="412"/>
      <c r="ISC690" s="412"/>
      <c r="ISD690" s="412"/>
      <c r="ISE690" s="412"/>
      <c r="ISF690" s="412"/>
      <c r="ISG690" s="412"/>
      <c r="ISH690" s="412"/>
      <c r="ISI690" s="412"/>
      <c r="ISJ690" s="412"/>
      <c r="ISK690" s="412"/>
      <c r="ISL690" s="412"/>
      <c r="ISM690" s="412"/>
      <c r="ISN690" s="412"/>
      <c r="ISO690" s="412"/>
      <c r="ISP690" s="412"/>
      <c r="ISQ690" s="412"/>
      <c r="ISR690" s="412"/>
      <c r="ISS690" s="412"/>
      <c r="IST690" s="412"/>
      <c r="ISU690" s="412"/>
      <c r="ISV690" s="412"/>
      <c r="ISW690" s="412"/>
      <c r="ISX690" s="412"/>
      <c r="ISY690" s="412"/>
      <c r="ISZ690" s="412"/>
      <c r="ITA690" s="412"/>
      <c r="ITB690" s="412"/>
      <c r="ITC690" s="412"/>
      <c r="ITD690" s="412"/>
      <c r="ITE690" s="412"/>
      <c r="ITF690" s="413"/>
      <c r="ITG690" s="413"/>
      <c r="ITH690" s="413"/>
      <c r="ITI690" s="413"/>
      <c r="ITJ690" s="413"/>
      <c r="ITK690" s="413"/>
      <c r="ITL690" s="413"/>
      <c r="ITM690" s="413"/>
      <c r="ITN690" s="413"/>
      <c r="ITO690" s="413"/>
      <c r="ITP690" s="413"/>
      <c r="ITQ690" s="413"/>
      <c r="ITR690" s="413"/>
      <c r="ITS690" s="413"/>
      <c r="ITT690" s="413"/>
      <c r="ITU690" s="413"/>
      <c r="ITV690" s="413"/>
      <c r="ITW690" s="413"/>
      <c r="ITX690" s="413"/>
      <c r="ITY690" s="413"/>
      <c r="ITZ690" s="413"/>
      <c r="IUA690" s="413"/>
      <c r="IUB690" s="413"/>
      <c r="IUC690" s="413"/>
      <c r="IUD690" s="414"/>
      <c r="IUE690" s="414"/>
      <c r="IUF690" s="414"/>
      <c r="IUG690" s="414"/>
      <c r="IUH690" s="414"/>
      <c r="IUI690" s="413"/>
      <c r="IUJ690" s="413"/>
      <c r="IUK690" s="414"/>
      <c r="IUL690" s="414"/>
      <c r="IUM690" s="413"/>
      <c r="IUN690" s="413"/>
      <c r="IUO690" s="414"/>
      <c r="IUP690" s="414"/>
      <c r="IUQ690" s="413"/>
      <c r="IUR690" s="413"/>
      <c r="IUS690" s="413"/>
      <c r="IUT690" s="413"/>
      <c r="IUU690" s="413"/>
      <c r="IUV690" s="413"/>
      <c r="IUW690" s="413"/>
      <c r="IUX690" s="414"/>
      <c r="IUY690" s="414"/>
      <c r="IUZ690" s="413"/>
      <c r="IVA690" s="413"/>
      <c r="IVB690" s="414"/>
      <c r="IVC690" s="414"/>
      <c r="IVD690" s="413"/>
      <c r="IVE690" s="413"/>
      <c r="IVF690" s="413"/>
      <c r="IVG690" s="413"/>
      <c r="IVH690" s="413"/>
      <c r="IVI690" s="407"/>
      <c r="IVJ690" s="439"/>
      <c r="IVK690" s="413"/>
      <c r="IVL690" s="413"/>
      <c r="IVM690" s="413"/>
      <c r="IVN690" s="413"/>
      <c r="IVO690" s="413"/>
      <c r="IVP690" s="413"/>
      <c r="IVQ690" s="413"/>
      <c r="IVR690" s="412"/>
      <c r="IVS690" s="412"/>
      <c r="IVT690" s="412"/>
      <c r="IVU690" s="412"/>
      <c r="IVV690" s="412"/>
      <c r="IVW690" s="412"/>
      <c r="IVX690" s="412"/>
      <c r="IVY690" s="412"/>
      <c r="IVZ690" s="412"/>
      <c r="IWA690" s="412"/>
      <c r="IWB690" s="412"/>
      <c r="IWC690" s="412"/>
      <c r="IWD690" s="412"/>
      <c r="IWE690" s="412"/>
      <c r="IWF690" s="412"/>
      <c r="IWG690" s="412"/>
      <c r="IWH690" s="412"/>
      <c r="IWI690" s="412"/>
      <c r="IWJ690" s="412"/>
      <c r="IWK690" s="412"/>
      <c r="IWL690" s="412"/>
      <c r="IWM690" s="412"/>
      <c r="IWN690" s="412"/>
      <c r="IWO690" s="412"/>
      <c r="IWP690" s="412"/>
      <c r="IWQ690" s="412"/>
      <c r="IWR690" s="412"/>
      <c r="IWS690" s="412"/>
      <c r="IWT690" s="412"/>
      <c r="IWU690" s="412"/>
      <c r="IWV690" s="412"/>
      <c r="IWW690" s="412"/>
      <c r="IWX690" s="412"/>
      <c r="IWY690" s="412"/>
      <c r="IWZ690" s="412"/>
      <c r="IXA690" s="412"/>
      <c r="IXB690" s="412"/>
      <c r="IXC690" s="412"/>
      <c r="IXD690" s="412"/>
      <c r="IXE690" s="412"/>
      <c r="IXF690" s="412"/>
      <c r="IXG690" s="412"/>
      <c r="IXH690" s="412"/>
      <c r="IXI690" s="412"/>
      <c r="IXJ690" s="413"/>
      <c r="IXK690" s="413"/>
      <c r="IXL690" s="413"/>
      <c r="IXM690" s="413"/>
      <c r="IXN690" s="413"/>
      <c r="IXO690" s="413"/>
      <c r="IXP690" s="413"/>
      <c r="IXQ690" s="413"/>
      <c r="IXR690" s="413"/>
      <c r="IXS690" s="413"/>
      <c r="IXT690" s="413"/>
      <c r="IXU690" s="413"/>
      <c r="IXV690" s="413"/>
      <c r="IXW690" s="413"/>
      <c r="IXX690" s="413"/>
      <c r="IXY690" s="413"/>
      <c r="IXZ690" s="413"/>
      <c r="IYA690" s="413"/>
      <c r="IYB690" s="413"/>
      <c r="IYC690" s="413"/>
      <c r="IYD690" s="413"/>
      <c r="IYE690" s="413"/>
      <c r="IYF690" s="413"/>
      <c r="IYG690" s="413"/>
      <c r="IYH690" s="414"/>
      <c r="IYI690" s="414"/>
      <c r="IYJ690" s="414"/>
      <c r="IYK690" s="414"/>
      <c r="IYL690" s="414"/>
      <c r="IYM690" s="413"/>
      <c r="IYN690" s="413"/>
      <c r="IYO690" s="414"/>
      <c r="IYP690" s="414"/>
      <c r="IYQ690" s="413"/>
      <c r="IYR690" s="413"/>
      <c r="IYS690" s="414"/>
      <c r="IYT690" s="414"/>
      <c r="IYU690" s="413"/>
      <c r="IYV690" s="413"/>
      <c r="IYW690" s="413"/>
      <c r="IYX690" s="413"/>
      <c r="IYY690" s="413"/>
      <c r="IYZ690" s="413"/>
      <c r="IZA690" s="413"/>
      <c r="IZB690" s="414"/>
      <c r="IZC690" s="414"/>
      <c r="IZD690" s="413"/>
      <c r="IZE690" s="413"/>
      <c r="IZF690" s="414"/>
      <c r="IZG690" s="414"/>
      <c r="IZH690" s="413"/>
      <c r="IZI690" s="413"/>
      <c r="IZJ690" s="413"/>
      <c r="IZK690" s="413"/>
      <c r="IZL690" s="413"/>
      <c r="IZM690" s="407"/>
      <c r="IZN690" s="439"/>
      <c r="IZO690" s="413"/>
      <c r="IZP690" s="413"/>
      <c r="IZQ690" s="413"/>
      <c r="IZR690" s="413"/>
      <c r="IZS690" s="413"/>
      <c r="IZT690" s="413"/>
      <c r="IZU690" s="413"/>
      <c r="IZV690" s="412"/>
      <c r="IZW690" s="412"/>
      <c r="IZX690" s="412"/>
      <c r="IZY690" s="412"/>
      <c r="IZZ690" s="412"/>
      <c r="JAA690" s="412"/>
      <c r="JAB690" s="412"/>
      <c r="JAC690" s="412"/>
      <c r="JAD690" s="412"/>
      <c r="JAE690" s="412"/>
      <c r="JAF690" s="412"/>
      <c r="JAG690" s="412"/>
      <c r="JAH690" s="412"/>
      <c r="JAI690" s="412"/>
      <c r="JAJ690" s="412"/>
      <c r="JAK690" s="412"/>
      <c r="JAL690" s="412"/>
      <c r="JAM690" s="412"/>
      <c r="JAN690" s="412"/>
      <c r="JAO690" s="412"/>
      <c r="JAP690" s="412"/>
      <c r="JAQ690" s="412"/>
      <c r="JAR690" s="412"/>
      <c r="JAS690" s="412"/>
      <c r="JAT690" s="412"/>
      <c r="JAU690" s="412"/>
      <c r="JAV690" s="412"/>
      <c r="JAW690" s="412"/>
      <c r="JAX690" s="412"/>
      <c r="JAY690" s="412"/>
      <c r="JAZ690" s="412"/>
      <c r="JBA690" s="412"/>
      <c r="JBB690" s="412"/>
      <c r="JBC690" s="412"/>
      <c r="JBD690" s="412"/>
      <c r="JBE690" s="412"/>
      <c r="JBF690" s="412"/>
      <c r="JBG690" s="412"/>
      <c r="JBH690" s="412"/>
      <c r="JBI690" s="412"/>
      <c r="JBJ690" s="412"/>
      <c r="JBK690" s="412"/>
      <c r="JBL690" s="412"/>
      <c r="JBM690" s="412"/>
      <c r="JBN690" s="413"/>
      <c r="JBO690" s="413"/>
      <c r="JBP690" s="413"/>
      <c r="JBQ690" s="413"/>
      <c r="JBR690" s="413"/>
      <c r="JBS690" s="413"/>
      <c r="JBT690" s="413"/>
      <c r="JBU690" s="413"/>
      <c r="JBV690" s="413"/>
      <c r="JBW690" s="413"/>
      <c r="JBX690" s="413"/>
      <c r="JBY690" s="413"/>
      <c r="JBZ690" s="413"/>
      <c r="JCA690" s="413"/>
      <c r="JCB690" s="413"/>
      <c r="JCC690" s="413"/>
      <c r="JCD690" s="413"/>
      <c r="JCE690" s="413"/>
      <c r="JCF690" s="413"/>
      <c r="JCG690" s="413"/>
      <c r="JCH690" s="413"/>
      <c r="JCI690" s="413"/>
      <c r="JCJ690" s="413"/>
      <c r="JCK690" s="413"/>
      <c r="JCL690" s="414"/>
      <c r="JCM690" s="414"/>
      <c r="JCN690" s="414"/>
      <c r="JCO690" s="414"/>
      <c r="JCP690" s="414"/>
      <c r="JCQ690" s="413"/>
      <c r="JCR690" s="413"/>
      <c r="JCS690" s="414"/>
      <c r="JCT690" s="414"/>
      <c r="JCU690" s="413"/>
      <c r="JCV690" s="413"/>
      <c r="JCW690" s="414"/>
      <c r="JCX690" s="414"/>
      <c r="JCY690" s="413"/>
      <c r="JCZ690" s="413"/>
      <c r="JDA690" s="413"/>
      <c r="JDB690" s="413"/>
      <c r="JDC690" s="413"/>
      <c r="JDD690" s="413"/>
      <c r="JDE690" s="413"/>
      <c r="JDF690" s="414"/>
      <c r="JDG690" s="414"/>
      <c r="JDH690" s="413"/>
      <c r="JDI690" s="413"/>
      <c r="JDJ690" s="414"/>
      <c r="JDK690" s="414"/>
      <c r="JDL690" s="413"/>
      <c r="JDM690" s="413"/>
      <c r="JDN690" s="413"/>
      <c r="JDO690" s="413"/>
      <c r="JDP690" s="413"/>
      <c r="JDQ690" s="407"/>
      <c r="JDR690" s="439"/>
      <c r="JDS690" s="413"/>
      <c r="JDT690" s="413"/>
      <c r="JDU690" s="413"/>
      <c r="JDV690" s="413"/>
      <c r="JDW690" s="413"/>
      <c r="JDX690" s="413"/>
      <c r="JDY690" s="413"/>
      <c r="JDZ690" s="412"/>
      <c r="JEA690" s="412"/>
      <c r="JEB690" s="412"/>
      <c r="JEC690" s="412"/>
      <c r="JED690" s="412"/>
      <c r="JEE690" s="412"/>
      <c r="JEF690" s="412"/>
      <c r="JEG690" s="412"/>
      <c r="JEH690" s="412"/>
      <c r="JEI690" s="412"/>
      <c r="JEJ690" s="412"/>
      <c r="JEK690" s="412"/>
      <c r="JEL690" s="412"/>
      <c r="JEM690" s="412"/>
      <c r="JEN690" s="412"/>
      <c r="JEO690" s="412"/>
      <c r="JEP690" s="412"/>
      <c r="JEQ690" s="412"/>
      <c r="JER690" s="412"/>
      <c r="JES690" s="412"/>
      <c r="JET690" s="412"/>
      <c r="JEU690" s="412"/>
      <c r="JEV690" s="412"/>
      <c r="JEW690" s="412"/>
      <c r="JEX690" s="412"/>
      <c r="JEY690" s="412"/>
      <c r="JEZ690" s="412"/>
      <c r="JFA690" s="412"/>
      <c r="JFB690" s="412"/>
      <c r="JFC690" s="412"/>
      <c r="JFD690" s="412"/>
      <c r="JFE690" s="412"/>
      <c r="JFF690" s="412"/>
      <c r="JFG690" s="412"/>
      <c r="JFH690" s="412"/>
      <c r="JFI690" s="412"/>
      <c r="JFJ690" s="412"/>
      <c r="JFK690" s="412"/>
      <c r="JFL690" s="412"/>
      <c r="JFM690" s="412"/>
      <c r="JFN690" s="412"/>
      <c r="JFO690" s="412"/>
      <c r="JFP690" s="412"/>
      <c r="JFQ690" s="412"/>
      <c r="JFR690" s="413"/>
      <c r="JFS690" s="413"/>
      <c r="JFT690" s="413"/>
      <c r="JFU690" s="413"/>
      <c r="JFV690" s="413"/>
      <c r="JFW690" s="413"/>
      <c r="JFX690" s="413"/>
      <c r="JFY690" s="413"/>
      <c r="JFZ690" s="413"/>
      <c r="JGA690" s="413"/>
      <c r="JGB690" s="413"/>
      <c r="JGC690" s="413"/>
      <c r="JGD690" s="413"/>
      <c r="JGE690" s="413"/>
      <c r="JGF690" s="413"/>
      <c r="JGG690" s="413"/>
      <c r="JGH690" s="413"/>
      <c r="JGI690" s="413"/>
      <c r="JGJ690" s="413"/>
      <c r="JGK690" s="413"/>
      <c r="JGL690" s="413"/>
      <c r="JGM690" s="413"/>
      <c r="JGN690" s="413"/>
      <c r="JGO690" s="413"/>
      <c r="JGP690" s="414"/>
      <c r="JGQ690" s="414"/>
      <c r="JGR690" s="414"/>
      <c r="JGS690" s="414"/>
      <c r="JGT690" s="414"/>
      <c r="JGU690" s="413"/>
      <c r="JGV690" s="413"/>
      <c r="JGW690" s="414"/>
      <c r="JGX690" s="414"/>
      <c r="JGY690" s="413"/>
      <c r="JGZ690" s="413"/>
      <c r="JHA690" s="414"/>
      <c r="JHB690" s="414"/>
      <c r="JHC690" s="413"/>
      <c r="JHD690" s="413"/>
      <c r="JHE690" s="413"/>
      <c r="JHF690" s="413"/>
      <c r="JHG690" s="413"/>
      <c r="JHH690" s="413"/>
      <c r="JHI690" s="413"/>
      <c r="JHJ690" s="414"/>
      <c r="JHK690" s="414"/>
      <c r="JHL690" s="413"/>
      <c r="JHM690" s="413"/>
      <c r="JHN690" s="414"/>
      <c r="JHO690" s="414"/>
      <c r="JHP690" s="413"/>
      <c r="JHQ690" s="413"/>
      <c r="JHR690" s="413"/>
      <c r="JHS690" s="413"/>
      <c r="JHT690" s="413"/>
      <c r="JHU690" s="407"/>
      <c r="JHV690" s="439"/>
      <c r="JHW690" s="413"/>
      <c r="JHX690" s="413"/>
      <c r="JHY690" s="413"/>
      <c r="JHZ690" s="413"/>
      <c r="JIA690" s="413"/>
      <c r="JIB690" s="413"/>
      <c r="JIC690" s="413"/>
      <c r="JID690" s="412"/>
      <c r="JIE690" s="412"/>
      <c r="JIF690" s="412"/>
      <c r="JIG690" s="412"/>
      <c r="JIH690" s="412"/>
      <c r="JII690" s="412"/>
      <c r="JIJ690" s="412"/>
      <c r="JIK690" s="412"/>
      <c r="JIL690" s="412"/>
      <c r="JIM690" s="412"/>
      <c r="JIN690" s="412"/>
      <c r="JIO690" s="412"/>
      <c r="JIP690" s="412"/>
      <c r="JIQ690" s="412"/>
      <c r="JIR690" s="412"/>
      <c r="JIS690" s="412"/>
      <c r="JIT690" s="412"/>
      <c r="JIU690" s="412"/>
      <c r="JIV690" s="412"/>
      <c r="JIW690" s="412"/>
      <c r="JIX690" s="412"/>
      <c r="JIY690" s="412"/>
      <c r="JIZ690" s="412"/>
      <c r="JJA690" s="412"/>
      <c r="JJB690" s="412"/>
      <c r="JJC690" s="412"/>
      <c r="JJD690" s="412"/>
      <c r="JJE690" s="412"/>
      <c r="JJF690" s="412"/>
      <c r="JJG690" s="412"/>
      <c r="JJH690" s="412"/>
      <c r="JJI690" s="412"/>
      <c r="JJJ690" s="412"/>
      <c r="JJK690" s="412"/>
      <c r="JJL690" s="412"/>
      <c r="JJM690" s="412"/>
      <c r="JJN690" s="412"/>
      <c r="JJO690" s="412"/>
      <c r="JJP690" s="412"/>
      <c r="JJQ690" s="412"/>
      <c r="JJR690" s="412"/>
      <c r="JJS690" s="412"/>
      <c r="JJT690" s="412"/>
      <c r="JJU690" s="412"/>
      <c r="JJV690" s="413"/>
      <c r="JJW690" s="413"/>
      <c r="JJX690" s="413"/>
      <c r="JJY690" s="413"/>
      <c r="JJZ690" s="413"/>
      <c r="JKA690" s="413"/>
      <c r="JKB690" s="413"/>
      <c r="JKC690" s="413"/>
      <c r="JKD690" s="413"/>
      <c r="JKE690" s="413"/>
      <c r="JKF690" s="413"/>
      <c r="JKG690" s="413"/>
      <c r="JKH690" s="413"/>
      <c r="JKI690" s="413"/>
      <c r="JKJ690" s="413"/>
      <c r="JKK690" s="413"/>
      <c r="JKL690" s="413"/>
      <c r="JKM690" s="413"/>
      <c r="JKN690" s="413"/>
      <c r="JKO690" s="413"/>
      <c r="JKP690" s="413"/>
      <c r="JKQ690" s="413"/>
      <c r="JKR690" s="413"/>
      <c r="JKS690" s="413"/>
      <c r="JKT690" s="414"/>
      <c r="JKU690" s="414"/>
      <c r="JKV690" s="414"/>
      <c r="JKW690" s="414"/>
      <c r="JKX690" s="414"/>
      <c r="JKY690" s="413"/>
      <c r="JKZ690" s="413"/>
      <c r="JLA690" s="414"/>
      <c r="JLB690" s="414"/>
      <c r="JLC690" s="413"/>
      <c r="JLD690" s="413"/>
      <c r="JLE690" s="414"/>
      <c r="JLF690" s="414"/>
      <c r="JLG690" s="413"/>
      <c r="JLH690" s="413"/>
      <c r="JLI690" s="413"/>
      <c r="JLJ690" s="413"/>
      <c r="JLK690" s="413"/>
      <c r="JLL690" s="413"/>
      <c r="JLM690" s="413"/>
      <c r="JLN690" s="414"/>
      <c r="JLO690" s="414"/>
      <c r="JLP690" s="413"/>
      <c r="JLQ690" s="413"/>
      <c r="JLR690" s="414"/>
      <c r="JLS690" s="414"/>
      <c r="JLT690" s="413"/>
      <c r="JLU690" s="413"/>
      <c r="JLV690" s="413"/>
      <c r="JLW690" s="413"/>
      <c r="JLX690" s="413"/>
      <c r="JLY690" s="407"/>
      <c r="JLZ690" s="439"/>
      <c r="JMA690" s="413"/>
      <c r="JMB690" s="413"/>
      <c r="JMC690" s="413"/>
      <c r="JMD690" s="413"/>
      <c r="JME690" s="413"/>
      <c r="JMF690" s="413"/>
      <c r="JMG690" s="413"/>
      <c r="JMH690" s="412"/>
      <c r="JMI690" s="412"/>
      <c r="JMJ690" s="412"/>
      <c r="JMK690" s="412"/>
      <c r="JML690" s="412"/>
      <c r="JMM690" s="412"/>
      <c r="JMN690" s="412"/>
      <c r="JMO690" s="412"/>
      <c r="JMP690" s="412"/>
      <c r="JMQ690" s="412"/>
      <c r="JMR690" s="412"/>
      <c r="JMS690" s="412"/>
      <c r="JMT690" s="412"/>
      <c r="JMU690" s="412"/>
      <c r="JMV690" s="412"/>
      <c r="JMW690" s="412"/>
      <c r="JMX690" s="412"/>
      <c r="JMY690" s="412"/>
      <c r="JMZ690" s="412"/>
      <c r="JNA690" s="412"/>
      <c r="JNB690" s="412"/>
      <c r="JNC690" s="412"/>
      <c r="JND690" s="412"/>
      <c r="JNE690" s="412"/>
      <c r="JNF690" s="412"/>
      <c r="JNG690" s="412"/>
      <c r="JNH690" s="412"/>
      <c r="JNI690" s="412"/>
      <c r="JNJ690" s="412"/>
      <c r="JNK690" s="412"/>
      <c r="JNL690" s="412"/>
      <c r="JNM690" s="412"/>
      <c r="JNN690" s="412"/>
      <c r="JNO690" s="412"/>
      <c r="JNP690" s="412"/>
      <c r="JNQ690" s="412"/>
      <c r="JNR690" s="412"/>
      <c r="JNS690" s="412"/>
      <c r="JNT690" s="412"/>
      <c r="JNU690" s="412"/>
      <c r="JNV690" s="412"/>
      <c r="JNW690" s="412"/>
      <c r="JNX690" s="412"/>
      <c r="JNY690" s="412"/>
      <c r="JNZ690" s="413"/>
      <c r="JOA690" s="413"/>
      <c r="JOB690" s="413"/>
      <c r="JOC690" s="413"/>
      <c r="JOD690" s="413"/>
      <c r="JOE690" s="413"/>
      <c r="JOF690" s="413"/>
      <c r="JOG690" s="413"/>
      <c r="JOH690" s="413"/>
      <c r="JOI690" s="413"/>
      <c r="JOJ690" s="413"/>
      <c r="JOK690" s="413"/>
      <c r="JOL690" s="413"/>
      <c r="JOM690" s="413"/>
      <c r="JON690" s="413"/>
      <c r="JOO690" s="413"/>
      <c r="JOP690" s="413"/>
      <c r="JOQ690" s="413"/>
      <c r="JOR690" s="413"/>
      <c r="JOS690" s="413"/>
      <c r="JOT690" s="413"/>
      <c r="JOU690" s="413"/>
      <c r="JOV690" s="413"/>
      <c r="JOW690" s="413"/>
      <c r="JOX690" s="414"/>
      <c r="JOY690" s="414"/>
      <c r="JOZ690" s="414"/>
      <c r="JPA690" s="414"/>
      <c r="JPB690" s="414"/>
      <c r="JPC690" s="413"/>
      <c r="JPD690" s="413"/>
      <c r="JPE690" s="414"/>
      <c r="JPF690" s="414"/>
      <c r="JPG690" s="413"/>
      <c r="JPH690" s="413"/>
      <c r="JPI690" s="414"/>
      <c r="JPJ690" s="414"/>
      <c r="JPK690" s="413"/>
      <c r="JPL690" s="413"/>
      <c r="JPM690" s="413"/>
      <c r="JPN690" s="413"/>
      <c r="JPO690" s="413"/>
      <c r="JPP690" s="413"/>
      <c r="JPQ690" s="413"/>
      <c r="JPR690" s="414"/>
      <c r="JPS690" s="414"/>
      <c r="JPT690" s="413"/>
      <c r="JPU690" s="413"/>
      <c r="JPV690" s="414"/>
      <c r="JPW690" s="414"/>
      <c r="JPX690" s="413"/>
      <c r="JPY690" s="413"/>
      <c r="JPZ690" s="413"/>
      <c r="JQA690" s="413"/>
      <c r="JQB690" s="413"/>
      <c r="JQC690" s="407"/>
      <c r="JQD690" s="439"/>
      <c r="JQE690" s="413"/>
      <c r="JQF690" s="413"/>
      <c r="JQG690" s="413"/>
      <c r="JQH690" s="413"/>
      <c r="JQI690" s="413"/>
      <c r="JQJ690" s="413"/>
      <c r="JQK690" s="413"/>
      <c r="JQL690" s="412"/>
      <c r="JQM690" s="412"/>
      <c r="JQN690" s="412"/>
      <c r="JQO690" s="412"/>
      <c r="JQP690" s="412"/>
      <c r="JQQ690" s="412"/>
      <c r="JQR690" s="412"/>
      <c r="JQS690" s="412"/>
      <c r="JQT690" s="412"/>
      <c r="JQU690" s="412"/>
      <c r="JQV690" s="412"/>
      <c r="JQW690" s="412"/>
      <c r="JQX690" s="412"/>
      <c r="JQY690" s="412"/>
      <c r="JQZ690" s="412"/>
      <c r="JRA690" s="412"/>
      <c r="JRB690" s="412"/>
      <c r="JRC690" s="412"/>
      <c r="JRD690" s="412"/>
      <c r="JRE690" s="412"/>
      <c r="JRF690" s="412"/>
      <c r="JRG690" s="412"/>
      <c r="JRH690" s="412"/>
      <c r="JRI690" s="412"/>
      <c r="JRJ690" s="412"/>
      <c r="JRK690" s="412"/>
      <c r="JRL690" s="412"/>
      <c r="JRM690" s="412"/>
      <c r="JRN690" s="412"/>
      <c r="JRO690" s="412"/>
      <c r="JRP690" s="412"/>
      <c r="JRQ690" s="412"/>
      <c r="JRR690" s="412"/>
      <c r="JRS690" s="412"/>
      <c r="JRT690" s="412"/>
      <c r="JRU690" s="412"/>
      <c r="JRV690" s="412"/>
      <c r="JRW690" s="412"/>
      <c r="JRX690" s="412"/>
      <c r="JRY690" s="412"/>
      <c r="JRZ690" s="412"/>
      <c r="JSA690" s="412"/>
      <c r="JSB690" s="412"/>
      <c r="JSC690" s="412"/>
      <c r="JSD690" s="413"/>
      <c r="JSE690" s="413"/>
      <c r="JSF690" s="413"/>
      <c r="JSG690" s="413"/>
      <c r="JSH690" s="413"/>
      <c r="JSI690" s="413"/>
      <c r="JSJ690" s="413"/>
      <c r="JSK690" s="413"/>
      <c r="JSL690" s="413"/>
      <c r="JSM690" s="413"/>
      <c r="JSN690" s="413"/>
      <c r="JSO690" s="413"/>
      <c r="JSP690" s="413"/>
      <c r="JSQ690" s="413"/>
      <c r="JSR690" s="413"/>
      <c r="JSS690" s="413"/>
      <c r="JST690" s="413"/>
      <c r="JSU690" s="413"/>
      <c r="JSV690" s="413"/>
      <c r="JSW690" s="413"/>
      <c r="JSX690" s="413"/>
      <c r="JSY690" s="413"/>
      <c r="JSZ690" s="413"/>
      <c r="JTA690" s="413"/>
      <c r="JTB690" s="414"/>
      <c r="JTC690" s="414"/>
      <c r="JTD690" s="414"/>
      <c r="JTE690" s="414"/>
      <c r="JTF690" s="414"/>
      <c r="JTG690" s="413"/>
      <c r="JTH690" s="413"/>
      <c r="JTI690" s="414"/>
      <c r="JTJ690" s="414"/>
      <c r="JTK690" s="413"/>
      <c r="JTL690" s="413"/>
      <c r="JTM690" s="414"/>
      <c r="JTN690" s="414"/>
      <c r="JTO690" s="413"/>
      <c r="JTP690" s="413"/>
      <c r="JTQ690" s="413"/>
      <c r="JTR690" s="413"/>
      <c r="JTS690" s="413"/>
      <c r="JTT690" s="413"/>
      <c r="JTU690" s="413"/>
      <c r="JTV690" s="414"/>
      <c r="JTW690" s="414"/>
      <c r="JTX690" s="413"/>
      <c r="JTY690" s="413"/>
      <c r="JTZ690" s="414"/>
      <c r="JUA690" s="414"/>
      <c r="JUB690" s="413"/>
      <c r="JUC690" s="413"/>
      <c r="JUD690" s="413"/>
      <c r="JUE690" s="413"/>
      <c r="JUF690" s="413"/>
      <c r="JUG690" s="407"/>
      <c r="JUH690" s="439"/>
      <c r="JUI690" s="413"/>
      <c r="JUJ690" s="413"/>
      <c r="JUK690" s="413"/>
      <c r="JUL690" s="413"/>
      <c r="JUM690" s="413"/>
      <c r="JUN690" s="413"/>
      <c r="JUO690" s="413"/>
      <c r="JUP690" s="412"/>
      <c r="JUQ690" s="412"/>
      <c r="JUR690" s="412"/>
      <c r="JUS690" s="412"/>
      <c r="JUT690" s="412"/>
      <c r="JUU690" s="412"/>
      <c r="JUV690" s="412"/>
      <c r="JUW690" s="412"/>
      <c r="JUX690" s="412"/>
      <c r="JUY690" s="412"/>
      <c r="JUZ690" s="412"/>
      <c r="JVA690" s="412"/>
      <c r="JVB690" s="412"/>
      <c r="JVC690" s="412"/>
      <c r="JVD690" s="412"/>
      <c r="JVE690" s="412"/>
      <c r="JVF690" s="412"/>
      <c r="JVG690" s="412"/>
      <c r="JVH690" s="412"/>
      <c r="JVI690" s="412"/>
      <c r="JVJ690" s="412"/>
      <c r="JVK690" s="412"/>
      <c r="JVL690" s="412"/>
      <c r="JVM690" s="412"/>
      <c r="JVN690" s="412"/>
      <c r="JVO690" s="412"/>
      <c r="JVP690" s="412"/>
      <c r="JVQ690" s="412"/>
      <c r="JVR690" s="412"/>
      <c r="JVS690" s="412"/>
      <c r="JVT690" s="412"/>
      <c r="JVU690" s="412"/>
      <c r="JVV690" s="412"/>
      <c r="JVW690" s="412"/>
      <c r="JVX690" s="412"/>
      <c r="JVY690" s="412"/>
      <c r="JVZ690" s="412"/>
      <c r="JWA690" s="412"/>
      <c r="JWB690" s="412"/>
      <c r="JWC690" s="412"/>
      <c r="JWD690" s="412"/>
      <c r="JWE690" s="412"/>
      <c r="JWF690" s="412"/>
      <c r="JWG690" s="412"/>
      <c r="JWH690" s="413"/>
      <c r="JWI690" s="413"/>
      <c r="JWJ690" s="413"/>
      <c r="JWK690" s="413"/>
      <c r="JWL690" s="413"/>
      <c r="JWM690" s="413"/>
      <c r="JWN690" s="413"/>
      <c r="JWO690" s="413"/>
      <c r="JWP690" s="413"/>
      <c r="JWQ690" s="413"/>
      <c r="JWR690" s="413"/>
      <c r="JWS690" s="413"/>
      <c r="JWT690" s="413"/>
      <c r="JWU690" s="413"/>
      <c r="JWV690" s="413"/>
      <c r="JWW690" s="413"/>
      <c r="JWX690" s="413"/>
      <c r="JWY690" s="413"/>
      <c r="JWZ690" s="413"/>
      <c r="JXA690" s="413"/>
      <c r="JXB690" s="413"/>
      <c r="JXC690" s="413"/>
      <c r="JXD690" s="413"/>
      <c r="JXE690" s="413"/>
      <c r="JXF690" s="414"/>
      <c r="JXG690" s="414"/>
      <c r="JXH690" s="414"/>
      <c r="JXI690" s="414"/>
      <c r="JXJ690" s="414"/>
      <c r="JXK690" s="413"/>
      <c r="JXL690" s="413"/>
      <c r="JXM690" s="414"/>
      <c r="JXN690" s="414"/>
      <c r="JXO690" s="413"/>
      <c r="JXP690" s="413"/>
      <c r="JXQ690" s="414"/>
      <c r="JXR690" s="414"/>
      <c r="JXS690" s="413"/>
      <c r="JXT690" s="413"/>
      <c r="JXU690" s="413"/>
      <c r="JXV690" s="413"/>
      <c r="JXW690" s="413"/>
      <c r="JXX690" s="413"/>
      <c r="JXY690" s="413"/>
      <c r="JXZ690" s="414"/>
      <c r="JYA690" s="414"/>
      <c r="JYB690" s="413"/>
      <c r="JYC690" s="413"/>
      <c r="JYD690" s="414"/>
      <c r="JYE690" s="414"/>
      <c r="JYF690" s="413"/>
      <c r="JYG690" s="413"/>
      <c r="JYH690" s="413"/>
      <c r="JYI690" s="413"/>
      <c r="JYJ690" s="413"/>
      <c r="JYK690" s="407"/>
      <c r="JYL690" s="439"/>
      <c r="JYM690" s="413"/>
      <c r="JYN690" s="413"/>
      <c r="JYO690" s="413"/>
      <c r="JYP690" s="413"/>
      <c r="JYQ690" s="413"/>
      <c r="JYR690" s="413"/>
      <c r="JYS690" s="413"/>
      <c r="JYT690" s="412"/>
      <c r="JYU690" s="412"/>
      <c r="JYV690" s="412"/>
      <c r="JYW690" s="412"/>
      <c r="JYX690" s="412"/>
      <c r="JYY690" s="412"/>
      <c r="JYZ690" s="412"/>
      <c r="JZA690" s="412"/>
      <c r="JZB690" s="412"/>
      <c r="JZC690" s="412"/>
      <c r="JZD690" s="412"/>
      <c r="JZE690" s="412"/>
      <c r="JZF690" s="412"/>
      <c r="JZG690" s="412"/>
      <c r="JZH690" s="412"/>
      <c r="JZI690" s="412"/>
      <c r="JZJ690" s="412"/>
      <c r="JZK690" s="412"/>
      <c r="JZL690" s="412"/>
      <c r="JZM690" s="412"/>
      <c r="JZN690" s="412"/>
      <c r="JZO690" s="412"/>
      <c r="JZP690" s="412"/>
      <c r="JZQ690" s="412"/>
      <c r="JZR690" s="412"/>
      <c r="JZS690" s="412"/>
      <c r="JZT690" s="412"/>
      <c r="JZU690" s="412"/>
      <c r="JZV690" s="412"/>
      <c r="JZW690" s="412"/>
      <c r="JZX690" s="412"/>
      <c r="JZY690" s="412"/>
      <c r="JZZ690" s="412"/>
      <c r="KAA690" s="412"/>
      <c r="KAB690" s="412"/>
      <c r="KAC690" s="412"/>
      <c r="KAD690" s="412"/>
      <c r="KAE690" s="412"/>
      <c r="KAF690" s="412"/>
      <c r="KAG690" s="412"/>
      <c r="KAH690" s="412"/>
      <c r="KAI690" s="412"/>
      <c r="KAJ690" s="412"/>
      <c r="KAK690" s="412"/>
      <c r="KAL690" s="413"/>
      <c r="KAM690" s="413"/>
      <c r="KAN690" s="413"/>
      <c r="KAO690" s="413"/>
      <c r="KAP690" s="413"/>
      <c r="KAQ690" s="413"/>
      <c r="KAR690" s="413"/>
      <c r="KAS690" s="413"/>
      <c r="KAT690" s="413"/>
      <c r="KAU690" s="413"/>
      <c r="KAV690" s="413"/>
      <c r="KAW690" s="413"/>
      <c r="KAX690" s="413"/>
      <c r="KAY690" s="413"/>
      <c r="KAZ690" s="413"/>
      <c r="KBA690" s="413"/>
      <c r="KBB690" s="413"/>
      <c r="KBC690" s="413"/>
      <c r="KBD690" s="413"/>
      <c r="KBE690" s="413"/>
      <c r="KBF690" s="413"/>
      <c r="KBG690" s="413"/>
      <c r="KBH690" s="413"/>
      <c r="KBI690" s="413"/>
      <c r="KBJ690" s="414"/>
      <c r="KBK690" s="414"/>
      <c r="KBL690" s="414"/>
      <c r="KBM690" s="414"/>
      <c r="KBN690" s="414"/>
      <c r="KBO690" s="413"/>
      <c r="KBP690" s="413"/>
      <c r="KBQ690" s="414"/>
      <c r="KBR690" s="414"/>
      <c r="KBS690" s="413"/>
      <c r="KBT690" s="413"/>
      <c r="KBU690" s="414"/>
      <c r="KBV690" s="414"/>
      <c r="KBW690" s="413"/>
      <c r="KBX690" s="413"/>
      <c r="KBY690" s="413"/>
      <c r="KBZ690" s="413"/>
      <c r="KCA690" s="413"/>
      <c r="KCB690" s="413"/>
      <c r="KCC690" s="413"/>
      <c r="KCD690" s="414"/>
      <c r="KCE690" s="414"/>
      <c r="KCF690" s="413"/>
      <c r="KCG690" s="413"/>
      <c r="KCH690" s="414"/>
      <c r="KCI690" s="414"/>
      <c r="KCJ690" s="413"/>
      <c r="KCK690" s="413"/>
      <c r="KCL690" s="413"/>
      <c r="KCM690" s="413"/>
      <c r="KCN690" s="413"/>
      <c r="KCO690" s="407"/>
      <c r="KCP690" s="439"/>
      <c r="KCQ690" s="413"/>
      <c r="KCR690" s="413"/>
      <c r="KCS690" s="413"/>
      <c r="KCT690" s="413"/>
      <c r="KCU690" s="413"/>
      <c r="KCV690" s="413"/>
      <c r="KCW690" s="413"/>
      <c r="KCX690" s="412"/>
      <c r="KCY690" s="412"/>
      <c r="KCZ690" s="412"/>
      <c r="KDA690" s="412"/>
      <c r="KDB690" s="412"/>
      <c r="KDC690" s="412"/>
      <c r="KDD690" s="412"/>
      <c r="KDE690" s="412"/>
      <c r="KDF690" s="412"/>
      <c r="KDG690" s="412"/>
      <c r="KDH690" s="412"/>
      <c r="KDI690" s="412"/>
      <c r="KDJ690" s="412"/>
      <c r="KDK690" s="412"/>
      <c r="KDL690" s="412"/>
      <c r="KDM690" s="412"/>
      <c r="KDN690" s="412"/>
      <c r="KDO690" s="412"/>
      <c r="KDP690" s="412"/>
      <c r="KDQ690" s="412"/>
      <c r="KDR690" s="412"/>
      <c r="KDS690" s="412"/>
      <c r="KDT690" s="412"/>
      <c r="KDU690" s="412"/>
      <c r="KDV690" s="412"/>
      <c r="KDW690" s="412"/>
      <c r="KDX690" s="412"/>
      <c r="KDY690" s="412"/>
      <c r="KDZ690" s="412"/>
      <c r="KEA690" s="412"/>
      <c r="KEB690" s="412"/>
      <c r="KEC690" s="412"/>
      <c r="KED690" s="412"/>
      <c r="KEE690" s="412"/>
      <c r="KEF690" s="412"/>
      <c r="KEG690" s="412"/>
      <c r="KEH690" s="412"/>
      <c r="KEI690" s="412"/>
      <c r="KEJ690" s="412"/>
      <c r="KEK690" s="412"/>
      <c r="KEL690" s="412"/>
      <c r="KEM690" s="412"/>
      <c r="KEN690" s="412"/>
      <c r="KEO690" s="412"/>
      <c r="KEP690" s="413"/>
      <c r="KEQ690" s="413"/>
      <c r="KER690" s="413"/>
      <c r="KES690" s="413"/>
      <c r="KET690" s="413"/>
      <c r="KEU690" s="413"/>
      <c r="KEV690" s="413"/>
      <c r="KEW690" s="413"/>
      <c r="KEX690" s="413"/>
      <c r="KEY690" s="413"/>
      <c r="KEZ690" s="413"/>
      <c r="KFA690" s="413"/>
      <c r="KFB690" s="413"/>
      <c r="KFC690" s="413"/>
      <c r="KFD690" s="413"/>
      <c r="KFE690" s="413"/>
      <c r="KFF690" s="413"/>
      <c r="KFG690" s="413"/>
      <c r="KFH690" s="413"/>
      <c r="KFI690" s="413"/>
      <c r="KFJ690" s="413"/>
      <c r="KFK690" s="413"/>
      <c r="KFL690" s="413"/>
      <c r="KFM690" s="413"/>
      <c r="KFN690" s="414"/>
      <c r="KFO690" s="414"/>
      <c r="KFP690" s="414"/>
      <c r="KFQ690" s="414"/>
      <c r="KFR690" s="414"/>
      <c r="KFS690" s="413"/>
      <c r="KFT690" s="413"/>
      <c r="KFU690" s="414"/>
      <c r="KFV690" s="414"/>
      <c r="KFW690" s="413"/>
      <c r="KFX690" s="413"/>
      <c r="KFY690" s="414"/>
      <c r="KFZ690" s="414"/>
      <c r="KGA690" s="413"/>
      <c r="KGB690" s="413"/>
      <c r="KGC690" s="413"/>
      <c r="KGD690" s="413"/>
      <c r="KGE690" s="413"/>
      <c r="KGF690" s="413"/>
      <c r="KGG690" s="413"/>
      <c r="KGH690" s="414"/>
      <c r="KGI690" s="414"/>
      <c r="KGJ690" s="413"/>
      <c r="KGK690" s="413"/>
      <c r="KGL690" s="414"/>
      <c r="KGM690" s="414"/>
      <c r="KGN690" s="413"/>
      <c r="KGO690" s="413"/>
      <c r="KGP690" s="413"/>
      <c r="KGQ690" s="413"/>
      <c r="KGR690" s="413"/>
      <c r="KGS690" s="407"/>
      <c r="KGT690" s="439"/>
      <c r="KGU690" s="413"/>
      <c r="KGV690" s="413"/>
      <c r="KGW690" s="413"/>
      <c r="KGX690" s="413"/>
      <c r="KGY690" s="413"/>
      <c r="KGZ690" s="413"/>
      <c r="KHA690" s="413"/>
      <c r="KHB690" s="412"/>
      <c r="KHC690" s="412"/>
      <c r="KHD690" s="412"/>
      <c r="KHE690" s="412"/>
      <c r="KHF690" s="412"/>
      <c r="KHG690" s="412"/>
      <c r="KHH690" s="412"/>
      <c r="KHI690" s="412"/>
      <c r="KHJ690" s="412"/>
      <c r="KHK690" s="412"/>
      <c r="KHL690" s="412"/>
      <c r="KHM690" s="412"/>
      <c r="KHN690" s="412"/>
      <c r="KHO690" s="412"/>
      <c r="KHP690" s="412"/>
      <c r="KHQ690" s="412"/>
      <c r="KHR690" s="412"/>
      <c r="KHS690" s="412"/>
      <c r="KHT690" s="412"/>
      <c r="KHU690" s="412"/>
      <c r="KHV690" s="412"/>
      <c r="KHW690" s="412"/>
      <c r="KHX690" s="412"/>
      <c r="KHY690" s="412"/>
      <c r="KHZ690" s="412"/>
      <c r="KIA690" s="412"/>
      <c r="KIB690" s="412"/>
      <c r="KIC690" s="412"/>
      <c r="KID690" s="412"/>
      <c r="KIE690" s="412"/>
      <c r="KIF690" s="412"/>
      <c r="KIG690" s="412"/>
      <c r="KIH690" s="412"/>
      <c r="KII690" s="412"/>
      <c r="KIJ690" s="412"/>
      <c r="KIK690" s="412"/>
      <c r="KIL690" s="412"/>
      <c r="KIM690" s="412"/>
      <c r="KIN690" s="412"/>
      <c r="KIO690" s="412"/>
      <c r="KIP690" s="412"/>
      <c r="KIQ690" s="412"/>
      <c r="KIR690" s="412"/>
      <c r="KIS690" s="412"/>
      <c r="KIT690" s="413"/>
      <c r="KIU690" s="413"/>
      <c r="KIV690" s="413"/>
      <c r="KIW690" s="413"/>
      <c r="KIX690" s="413"/>
      <c r="KIY690" s="413"/>
      <c r="KIZ690" s="413"/>
      <c r="KJA690" s="413"/>
      <c r="KJB690" s="413"/>
      <c r="KJC690" s="413"/>
      <c r="KJD690" s="413"/>
      <c r="KJE690" s="413"/>
      <c r="KJF690" s="413"/>
      <c r="KJG690" s="413"/>
      <c r="KJH690" s="413"/>
      <c r="KJI690" s="413"/>
      <c r="KJJ690" s="413"/>
      <c r="KJK690" s="413"/>
      <c r="KJL690" s="413"/>
      <c r="KJM690" s="413"/>
      <c r="KJN690" s="413"/>
      <c r="KJO690" s="413"/>
      <c r="KJP690" s="413"/>
      <c r="KJQ690" s="413"/>
      <c r="KJR690" s="414"/>
      <c r="KJS690" s="414"/>
      <c r="KJT690" s="414"/>
      <c r="KJU690" s="414"/>
      <c r="KJV690" s="414"/>
      <c r="KJW690" s="413"/>
      <c r="KJX690" s="413"/>
      <c r="KJY690" s="414"/>
      <c r="KJZ690" s="414"/>
      <c r="KKA690" s="413"/>
      <c r="KKB690" s="413"/>
      <c r="KKC690" s="414"/>
      <c r="KKD690" s="414"/>
      <c r="KKE690" s="413"/>
      <c r="KKF690" s="413"/>
      <c r="KKG690" s="413"/>
      <c r="KKH690" s="413"/>
      <c r="KKI690" s="413"/>
      <c r="KKJ690" s="413"/>
      <c r="KKK690" s="413"/>
      <c r="KKL690" s="414"/>
      <c r="KKM690" s="414"/>
      <c r="KKN690" s="413"/>
      <c r="KKO690" s="413"/>
      <c r="KKP690" s="414"/>
      <c r="KKQ690" s="414"/>
      <c r="KKR690" s="413"/>
      <c r="KKS690" s="413"/>
      <c r="KKT690" s="413"/>
      <c r="KKU690" s="413"/>
      <c r="KKV690" s="413"/>
      <c r="KKW690" s="407"/>
      <c r="KKX690" s="439"/>
      <c r="KKY690" s="413"/>
      <c r="KKZ690" s="413"/>
      <c r="KLA690" s="413"/>
      <c r="KLB690" s="413"/>
      <c r="KLC690" s="413"/>
      <c r="KLD690" s="413"/>
      <c r="KLE690" s="413"/>
      <c r="KLF690" s="412"/>
      <c r="KLG690" s="412"/>
      <c r="KLH690" s="412"/>
      <c r="KLI690" s="412"/>
      <c r="KLJ690" s="412"/>
      <c r="KLK690" s="412"/>
      <c r="KLL690" s="412"/>
      <c r="KLM690" s="412"/>
      <c r="KLN690" s="412"/>
      <c r="KLO690" s="412"/>
      <c r="KLP690" s="412"/>
      <c r="KLQ690" s="412"/>
      <c r="KLR690" s="412"/>
      <c r="KLS690" s="412"/>
      <c r="KLT690" s="412"/>
      <c r="KLU690" s="412"/>
      <c r="KLV690" s="412"/>
      <c r="KLW690" s="412"/>
      <c r="KLX690" s="412"/>
      <c r="KLY690" s="412"/>
      <c r="KLZ690" s="412"/>
      <c r="KMA690" s="412"/>
      <c r="KMB690" s="412"/>
      <c r="KMC690" s="412"/>
      <c r="KMD690" s="412"/>
      <c r="KME690" s="412"/>
      <c r="KMF690" s="412"/>
      <c r="KMG690" s="412"/>
      <c r="KMH690" s="412"/>
      <c r="KMI690" s="412"/>
      <c r="KMJ690" s="412"/>
      <c r="KMK690" s="412"/>
      <c r="KML690" s="412"/>
      <c r="KMM690" s="412"/>
      <c r="KMN690" s="412"/>
      <c r="KMO690" s="412"/>
      <c r="KMP690" s="412"/>
      <c r="KMQ690" s="412"/>
      <c r="KMR690" s="412"/>
      <c r="KMS690" s="412"/>
      <c r="KMT690" s="412"/>
      <c r="KMU690" s="412"/>
      <c r="KMV690" s="412"/>
      <c r="KMW690" s="412"/>
      <c r="KMX690" s="413"/>
      <c r="KMY690" s="413"/>
      <c r="KMZ690" s="413"/>
      <c r="KNA690" s="413"/>
      <c r="KNB690" s="413"/>
      <c r="KNC690" s="413"/>
      <c r="KND690" s="413"/>
      <c r="KNE690" s="413"/>
      <c r="KNF690" s="413"/>
      <c r="KNG690" s="413"/>
      <c r="KNH690" s="413"/>
      <c r="KNI690" s="413"/>
      <c r="KNJ690" s="413"/>
      <c r="KNK690" s="413"/>
      <c r="KNL690" s="413"/>
      <c r="KNM690" s="413"/>
      <c r="KNN690" s="413"/>
      <c r="KNO690" s="413"/>
      <c r="KNP690" s="413"/>
      <c r="KNQ690" s="413"/>
      <c r="KNR690" s="413"/>
      <c r="KNS690" s="413"/>
      <c r="KNT690" s="413"/>
      <c r="KNU690" s="413"/>
      <c r="KNV690" s="414"/>
      <c r="KNW690" s="414"/>
      <c r="KNX690" s="414"/>
      <c r="KNY690" s="414"/>
      <c r="KNZ690" s="414"/>
      <c r="KOA690" s="413"/>
      <c r="KOB690" s="413"/>
      <c r="KOC690" s="414"/>
      <c r="KOD690" s="414"/>
      <c r="KOE690" s="413"/>
      <c r="KOF690" s="413"/>
      <c r="KOG690" s="414"/>
      <c r="KOH690" s="414"/>
      <c r="KOI690" s="413"/>
      <c r="KOJ690" s="413"/>
      <c r="KOK690" s="413"/>
      <c r="KOL690" s="413"/>
      <c r="KOM690" s="413"/>
      <c r="KON690" s="413"/>
      <c r="KOO690" s="413"/>
      <c r="KOP690" s="414"/>
      <c r="KOQ690" s="414"/>
      <c r="KOR690" s="413"/>
      <c r="KOS690" s="413"/>
      <c r="KOT690" s="414"/>
      <c r="KOU690" s="414"/>
      <c r="KOV690" s="413"/>
      <c r="KOW690" s="413"/>
      <c r="KOX690" s="413"/>
      <c r="KOY690" s="413"/>
      <c r="KOZ690" s="413"/>
      <c r="KPA690" s="407"/>
      <c r="KPB690" s="439"/>
      <c r="KPC690" s="413"/>
      <c r="KPD690" s="413"/>
      <c r="KPE690" s="413"/>
      <c r="KPF690" s="413"/>
      <c r="KPG690" s="413"/>
      <c r="KPH690" s="413"/>
      <c r="KPI690" s="413"/>
      <c r="KPJ690" s="412"/>
      <c r="KPK690" s="412"/>
      <c r="KPL690" s="412"/>
      <c r="KPM690" s="412"/>
      <c r="KPN690" s="412"/>
      <c r="KPO690" s="412"/>
      <c r="KPP690" s="412"/>
      <c r="KPQ690" s="412"/>
      <c r="KPR690" s="412"/>
      <c r="KPS690" s="412"/>
      <c r="KPT690" s="412"/>
      <c r="KPU690" s="412"/>
      <c r="KPV690" s="412"/>
      <c r="KPW690" s="412"/>
      <c r="KPX690" s="412"/>
      <c r="KPY690" s="412"/>
      <c r="KPZ690" s="412"/>
      <c r="KQA690" s="412"/>
      <c r="KQB690" s="412"/>
      <c r="KQC690" s="412"/>
      <c r="KQD690" s="412"/>
      <c r="KQE690" s="412"/>
      <c r="KQF690" s="412"/>
      <c r="KQG690" s="412"/>
      <c r="KQH690" s="412"/>
      <c r="KQI690" s="412"/>
      <c r="KQJ690" s="412"/>
      <c r="KQK690" s="412"/>
      <c r="KQL690" s="412"/>
      <c r="KQM690" s="412"/>
      <c r="KQN690" s="412"/>
      <c r="KQO690" s="412"/>
      <c r="KQP690" s="412"/>
      <c r="KQQ690" s="412"/>
      <c r="KQR690" s="412"/>
      <c r="KQS690" s="412"/>
      <c r="KQT690" s="412"/>
      <c r="KQU690" s="412"/>
      <c r="KQV690" s="412"/>
      <c r="KQW690" s="412"/>
      <c r="KQX690" s="412"/>
      <c r="KQY690" s="412"/>
      <c r="KQZ690" s="412"/>
      <c r="KRA690" s="412"/>
      <c r="KRB690" s="413"/>
      <c r="KRC690" s="413"/>
      <c r="KRD690" s="413"/>
      <c r="KRE690" s="413"/>
      <c r="KRF690" s="413"/>
      <c r="KRG690" s="413"/>
      <c r="KRH690" s="413"/>
      <c r="KRI690" s="413"/>
      <c r="KRJ690" s="413"/>
      <c r="KRK690" s="413"/>
      <c r="KRL690" s="413"/>
      <c r="KRM690" s="413"/>
      <c r="KRN690" s="413"/>
      <c r="KRO690" s="413"/>
      <c r="KRP690" s="413"/>
      <c r="KRQ690" s="413"/>
      <c r="KRR690" s="413"/>
      <c r="KRS690" s="413"/>
      <c r="KRT690" s="413"/>
      <c r="KRU690" s="413"/>
      <c r="KRV690" s="413"/>
      <c r="KRW690" s="413"/>
      <c r="KRX690" s="413"/>
      <c r="KRY690" s="413"/>
      <c r="KRZ690" s="414"/>
      <c r="KSA690" s="414"/>
      <c r="KSB690" s="414"/>
      <c r="KSC690" s="414"/>
      <c r="KSD690" s="414"/>
      <c r="KSE690" s="413"/>
      <c r="KSF690" s="413"/>
      <c r="KSG690" s="414"/>
      <c r="KSH690" s="414"/>
      <c r="KSI690" s="413"/>
      <c r="KSJ690" s="413"/>
      <c r="KSK690" s="414"/>
      <c r="KSL690" s="414"/>
      <c r="KSM690" s="413"/>
      <c r="KSN690" s="413"/>
      <c r="KSO690" s="413"/>
      <c r="KSP690" s="413"/>
      <c r="KSQ690" s="413"/>
      <c r="KSR690" s="413"/>
      <c r="KSS690" s="413"/>
      <c r="KST690" s="414"/>
      <c r="KSU690" s="414"/>
      <c r="KSV690" s="413"/>
      <c r="KSW690" s="413"/>
      <c r="KSX690" s="414"/>
      <c r="KSY690" s="414"/>
      <c r="KSZ690" s="413"/>
      <c r="KTA690" s="413"/>
      <c r="KTB690" s="413"/>
      <c r="KTC690" s="413"/>
      <c r="KTD690" s="413"/>
      <c r="KTE690" s="407"/>
      <c r="KTF690" s="439"/>
      <c r="KTG690" s="413"/>
      <c r="KTH690" s="413"/>
      <c r="KTI690" s="413"/>
      <c r="KTJ690" s="413"/>
      <c r="KTK690" s="413"/>
      <c r="KTL690" s="413"/>
      <c r="KTM690" s="413"/>
      <c r="KTN690" s="412"/>
      <c r="KTO690" s="412"/>
      <c r="KTP690" s="412"/>
      <c r="KTQ690" s="412"/>
      <c r="KTR690" s="412"/>
      <c r="KTS690" s="412"/>
      <c r="KTT690" s="412"/>
      <c r="KTU690" s="412"/>
      <c r="KTV690" s="412"/>
      <c r="KTW690" s="412"/>
      <c r="KTX690" s="412"/>
      <c r="KTY690" s="412"/>
      <c r="KTZ690" s="412"/>
      <c r="KUA690" s="412"/>
      <c r="KUB690" s="412"/>
      <c r="KUC690" s="412"/>
      <c r="KUD690" s="412"/>
      <c r="KUE690" s="412"/>
      <c r="KUF690" s="412"/>
      <c r="KUG690" s="412"/>
      <c r="KUH690" s="412"/>
      <c r="KUI690" s="412"/>
      <c r="KUJ690" s="412"/>
      <c r="KUK690" s="412"/>
      <c r="KUL690" s="412"/>
      <c r="KUM690" s="412"/>
      <c r="KUN690" s="412"/>
      <c r="KUO690" s="412"/>
      <c r="KUP690" s="412"/>
      <c r="KUQ690" s="412"/>
      <c r="KUR690" s="412"/>
      <c r="KUS690" s="412"/>
      <c r="KUT690" s="412"/>
      <c r="KUU690" s="412"/>
      <c r="KUV690" s="412"/>
      <c r="KUW690" s="412"/>
      <c r="KUX690" s="412"/>
      <c r="KUY690" s="412"/>
      <c r="KUZ690" s="412"/>
      <c r="KVA690" s="412"/>
      <c r="KVB690" s="412"/>
      <c r="KVC690" s="412"/>
      <c r="KVD690" s="412"/>
      <c r="KVE690" s="412"/>
      <c r="KVF690" s="413"/>
      <c r="KVG690" s="413"/>
      <c r="KVH690" s="413"/>
      <c r="KVI690" s="413"/>
      <c r="KVJ690" s="413"/>
      <c r="KVK690" s="413"/>
      <c r="KVL690" s="413"/>
      <c r="KVM690" s="413"/>
      <c r="KVN690" s="413"/>
      <c r="KVO690" s="413"/>
      <c r="KVP690" s="413"/>
      <c r="KVQ690" s="413"/>
      <c r="KVR690" s="413"/>
      <c r="KVS690" s="413"/>
      <c r="KVT690" s="413"/>
      <c r="KVU690" s="413"/>
      <c r="KVV690" s="413"/>
      <c r="KVW690" s="413"/>
      <c r="KVX690" s="413"/>
      <c r="KVY690" s="413"/>
      <c r="KVZ690" s="413"/>
      <c r="KWA690" s="413"/>
      <c r="KWB690" s="413"/>
      <c r="KWC690" s="413"/>
      <c r="KWD690" s="414"/>
      <c r="KWE690" s="414"/>
      <c r="KWF690" s="414"/>
      <c r="KWG690" s="414"/>
      <c r="KWH690" s="414"/>
      <c r="KWI690" s="413"/>
      <c r="KWJ690" s="413"/>
      <c r="KWK690" s="414"/>
      <c r="KWL690" s="414"/>
      <c r="KWM690" s="413"/>
      <c r="KWN690" s="413"/>
      <c r="KWO690" s="414"/>
      <c r="KWP690" s="414"/>
      <c r="KWQ690" s="413"/>
      <c r="KWR690" s="413"/>
      <c r="KWS690" s="413"/>
      <c r="KWT690" s="413"/>
      <c r="KWU690" s="413"/>
      <c r="KWV690" s="413"/>
      <c r="KWW690" s="413"/>
      <c r="KWX690" s="414"/>
      <c r="KWY690" s="414"/>
      <c r="KWZ690" s="413"/>
      <c r="KXA690" s="413"/>
      <c r="KXB690" s="414"/>
      <c r="KXC690" s="414"/>
      <c r="KXD690" s="413"/>
      <c r="KXE690" s="413"/>
      <c r="KXF690" s="413"/>
      <c r="KXG690" s="413"/>
      <c r="KXH690" s="413"/>
      <c r="KXI690" s="407"/>
      <c r="KXJ690" s="439"/>
      <c r="KXK690" s="413"/>
      <c r="KXL690" s="413"/>
      <c r="KXM690" s="413"/>
      <c r="KXN690" s="413"/>
      <c r="KXO690" s="413"/>
      <c r="KXP690" s="413"/>
      <c r="KXQ690" s="413"/>
      <c r="KXR690" s="412"/>
      <c r="KXS690" s="412"/>
      <c r="KXT690" s="412"/>
      <c r="KXU690" s="412"/>
      <c r="KXV690" s="412"/>
      <c r="KXW690" s="412"/>
      <c r="KXX690" s="412"/>
      <c r="KXY690" s="412"/>
      <c r="KXZ690" s="412"/>
      <c r="KYA690" s="412"/>
      <c r="KYB690" s="412"/>
      <c r="KYC690" s="412"/>
      <c r="KYD690" s="412"/>
      <c r="KYE690" s="412"/>
      <c r="KYF690" s="412"/>
      <c r="KYG690" s="412"/>
      <c r="KYH690" s="412"/>
      <c r="KYI690" s="412"/>
      <c r="KYJ690" s="412"/>
      <c r="KYK690" s="412"/>
      <c r="KYL690" s="412"/>
      <c r="KYM690" s="412"/>
      <c r="KYN690" s="412"/>
      <c r="KYO690" s="412"/>
      <c r="KYP690" s="412"/>
      <c r="KYQ690" s="412"/>
      <c r="KYR690" s="412"/>
      <c r="KYS690" s="412"/>
      <c r="KYT690" s="412"/>
      <c r="KYU690" s="412"/>
      <c r="KYV690" s="412"/>
      <c r="KYW690" s="412"/>
      <c r="KYX690" s="412"/>
      <c r="KYY690" s="412"/>
      <c r="KYZ690" s="412"/>
      <c r="KZA690" s="412"/>
      <c r="KZB690" s="412"/>
      <c r="KZC690" s="412"/>
      <c r="KZD690" s="412"/>
      <c r="KZE690" s="412"/>
      <c r="KZF690" s="412"/>
      <c r="KZG690" s="412"/>
      <c r="KZH690" s="412"/>
      <c r="KZI690" s="412"/>
      <c r="KZJ690" s="413"/>
      <c r="KZK690" s="413"/>
      <c r="KZL690" s="413"/>
      <c r="KZM690" s="413"/>
      <c r="KZN690" s="413"/>
      <c r="KZO690" s="413"/>
      <c r="KZP690" s="413"/>
      <c r="KZQ690" s="413"/>
      <c r="KZR690" s="413"/>
      <c r="KZS690" s="413"/>
      <c r="KZT690" s="413"/>
      <c r="KZU690" s="413"/>
      <c r="KZV690" s="413"/>
      <c r="KZW690" s="413"/>
      <c r="KZX690" s="413"/>
      <c r="KZY690" s="413"/>
      <c r="KZZ690" s="413"/>
      <c r="LAA690" s="413"/>
      <c r="LAB690" s="413"/>
      <c r="LAC690" s="413"/>
      <c r="LAD690" s="413"/>
      <c r="LAE690" s="413"/>
      <c r="LAF690" s="413"/>
      <c r="LAG690" s="413"/>
      <c r="LAH690" s="414"/>
      <c r="LAI690" s="414"/>
      <c r="LAJ690" s="414"/>
      <c r="LAK690" s="414"/>
      <c r="LAL690" s="414"/>
      <c r="LAM690" s="413"/>
      <c r="LAN690" s="413"/>
      <c r="LAO690" s="414"/>
      <c r="LAP690" s="414"/>
      <c r="LAQ690" s="413"/>
      <c r="LAR690" s="413"/>
      <c r="LAS690" s="414"/>
      <c r="LAT690" s="414"/>
      <c r="LAU690" s="413"/>
      <c r="LAV690" s="413"/>
      <c r="LAW690" s="413"/>
      <c r="LAX690" s="413"/>
      <c r="LAY690" s="413"/>
      <c r="LAZ690" s="413"/>
      <c r="LBA690" s="413"/>
      <c r="LBB690" s="414"/>
      <c r="LBC690" s="414"/>
      <c r="LBD690" s="413"/>
      <c r="LBE690" s="413"/>
      <c r="LBF690" s="414"/>
      <c r="LBG690" s="414"/>
      <c r="LBH690" s="413"/>
      <c r="LBI690" s="413"/>
      <c r="LBJ690" s="413"/>
      <c r="LBK690" s="413"/>
      <c r="LBL690" s="413"/>
      <c r="LBM690" s="407"/>
      <c r="LBN690" s="439"/>
      <c r="LBO690" s="413"/>
      <c r="LBP690" s="413"/>
      <c r="LBQ690" s="413"/>
      <c r="LBR690" s="413"/>
      <c r="LBS690" s="413"/>
      <c r="LBT690" s="413"/>
      <c r="LBU690" s="413"/>
      <c r="LBV690" s="412"/>
      <c r="LBW690" s="412"/>
      <c r="LBX690" s="412"/>
      <c r="LBY690" s="412"/>
      <c r="LBZ690" s="412"/>
      <c r="LCA690" s="412"/>
      <c r="LCB690" s="412"/>
      <c r="LCC690" s="412"/>
      <c r="LCD690" s="412"/>
      <c r="LCE690" s="412"/>
      <c r="LCF690" s="412"/>
      <c r="LCG690" s="412"/>
      <c r="LCH690" s="412"/>
      <c r="LCI690" s="412"/>
      <c r="LCJ690" s="412"/>
      <c r="LCK690" s="412"/>
      <c r="LCL690" s="412"/>
      <c r="LCM690" s="412"/>
      <c r="LCN690" s="412"/>
      <c r="LCO690" s="412"/>
      <c r="LCP690" s="412"/>
      <c r="LCQ690" s="412"/>
      <c r="LCR690" s="412"/>
      <c r="LCS690" s="412"/>
      <c r="LCT690" s="412"/>
      <c r="LCU690" s="412"/>
      <c r="LCV690" s="412"/>
      <c r="LCW690" s="412"/>
      <c r="LCX690" s="412"/>
      <c r="LCY690" s="412"/>
      <c r="LCZ690" s="412"/>
      <c r="LDA690" s="412"/>
      <c r="LDB690" s="412"/>
      <c r="LDC690" s="412"/>
      <c r="LDD690" s="412"/>
      <c r="LDE690" s="412"/>
      <c r="LDF690" s="412"/>
      <c r="LDG690" s="412"/>
      <c r="LDH690" s="412"/>
      <c r="LDI690" s="412"/>
      <c r="LDJ690" s="412"/>
      <c r="LDK690" s="412"/>
      <c r="LDL690" s="412"/>
      <c r="LDM690" s="412"/>
      <c r="LDN690" s="413"/>
      <c r="LDO690" s="413"/>
      <c r="LDP690" s="413"/>
      <c r="LDQ690" s="413"/>
      <c r="LDR690" s="413"/>
      <c r="LDS690" s="413"/>
      <c r="LDT690" s="413"/>
      <c r="LDU690" s="413"/>
      <c r="LDV690" s="413"/>
      <c r="LDW690" s="413"/>
      <c r="LDX690" s="413"/>
      <c r="LDY690" s="413"/>
      <c r="LDZ690" s="413"/>
      <c r="LEA690" s="413"/>
      <c r="LEB690" s="413"/>
      <c r="LEC690" s="413"/>
      <c r="LED690" s="413"/>
      <c r="LEE690" s="413"/>
      <c r="LEF690" s="413"/>
      <c r="LEG690" s="413"/>
      <c r="LEH690" s="413"/>
      <c r="LEI690" s="413"/>
      <c r="LEJ690" s="413"/>
      <c r="LEK690" s="413"/>
      <c r="LEL690" s="414"/>
      <c r="LEM690" s="414"/>
      <c r="LEN690" s="414"/>
      <c r="LEO690" s="414"/>
      <c r="LEP690" s="414"/>
      <c r="LEQ690" s="413"/>
      <c r="LER690" s="413"/>
      <c r="LES690" s="414"/>
      <c r="LET690" s="414"/>
      <c r="LEU690" s="413"/>
      <c r="LEV690" s="413"/>
      <c r="LEW690" s="414"/>
      <c r="LEX690" s="414"/>
      <c r="LEY690" s="413"/>
      <c r="LEZ690" s="413"/>
      <c r="LFA690" s="413"/>
      <c r="LFB690" s="413"/>
      <c r="LFC690" s="413"/>
      <c r="LFD690" s="413"/>
      <c r="LFE690" s="413"/>
      <c r="LFF690" s="414"/>
      <c r="LFG690" s="414"/>
      <c r="LFH690" s="413"/>
      <c r="LFI690" s="413"/>
      <c r="LFJ690" s="414"/>
      <c r="LFK690" s="414"/>
      <c r="LFL690" s="413"/>
      <c r="LFM690" s="413"/>
      <c r="LFN690" s="413"/>
      <c r="LFO690" s="413"/>
      <c r="LFP690" s="413"/>
      <c r="LFQ690" s="407"/>
      <c r="LFR690" s="439"/>
      <c r="LFS690" s="413"/>
      <c r="LFT690" s="413"/>
      <c r="LFU690" s="413"/>
      <c r="LFV690" s="413"/>
      <c r="LFW690" s="413"/>
      <c r="LFX690" s="413"/>
      <c r="LFY690" s="413"/>
      <c r="LFZ690" s="412"/>
      <c r="LGA690" s="412"/>
      <c r="LGB690" s="412"/>
      <c r="LGC690" s="412"/>
      <c r="LGD690" s="412"/>
      <c r="LGE690" s="412"/>
      <c r="LGF690" s="412"/>
      <c r="LGG690" s="412"/>
      <c r="LGH690" s="412"/>
      <c r="LGI690" s="412"/>
      <c r="LGJ690" s="412"/>
      <c r="LGK690" s="412"/>
      <c r="LGL690" s="412"/>
      <c r="LGM690" s="412"/>
      <c r="LGN690" s="412"/>
      <c r="LGO690" s="412"/>
      <c r="LGP690" s="412"/>
      <c r="LGQ690" s="412"/>
      <c r="LGR690" s="412"/>
      <c r="LGS690" s="412"/>
      <c r="LGT690" s="412"/>
      <c r="LGU690" s="412"/>
      <c r="LGV690" s="412"/>
      <c r="LGW690" s="412"/>
      <c r="LGX690" s="412"/>
      <c r="LGY690" s="412"/>
      <c r="LGZ690" s="412"/>
      <c r="LHA690" s="412"/>
      <c r="LHB690" s="412"/>
      <c r="LHC690" s="412"/>
      <c r="LHD690" s="412"/>
      <c r="LHE690" s="412"/>
      <c r="LHF690" s="412"/>
      <c r="LHG690" s="412"/>
      <c r="LHH690" s="412"/>
      <c r="LHI690" s="412"/>
      <c r="LHJ690" s="412"/>
      <c r="LHK690" s="412"/>
      <c r="LHL690" s="412"/>
      <c r="LHM690" s="412"/>
      <c r="LHN690" s="412"/>
      <c r="LHO690" s="412"/>
      <c r="LHP690" s="412"/>
      <c r="LHQ690" s="412"/>
      <c r="LHR690" s="413"/>
      <c r="LHS690" s="413"/>
      <c r="LHT690" s="413"/>
      <c r="LHU690" s="413"/>
      <c r="LHV690" s="413"/>
      <c r="LHW690" s="413"/>
      <c r="LHX690" s="413"/>
      <c r="LHY690" s="413"/>
      <c r="LHZ690" s="413"/>
      <c r="LIA690" s="413"/>
      <c r="LIB690" s="413"/>
      <c r="LIC690" s="413"/>
      <c r="LID690" s="413"/>
      <c r="LIE690" s="413"/>
      <c r="LIF690" s="413"/>
      <c r="LIG690" s="413"/>
      <c r="LIH690" s="413"/>
      <c r="LII690" s="413"/>
      <c r="LIJ690" s="413"/>
      <c r="LIK690" s="413"/>
      <c r="LIL690" s="413"/>
      <c r="LIM690" s="413"/>
      <c r="LIN690" s="413"/>
      <c r="LIO690" s="413"/>
      <c r="LIP690" s="414"/>
      <c r="LIQ690" s="414"/>
      <c r="LIR690" s="414"/>
      <c r="LIS690" s="414"/>
      <c r="LIT690" s="414"/>
      <c r="LIU690" s="413"/>
      <c r="LIV690" s="413"/>
      <c r="LIW690" s="414"/>
      <c r="LIX690" s="414"/>
      <c r="LIY690" s="413"/>
      <c r="LIZ690" s="413"/>
      <c r="LJA690" s="414"/>
      <c r="LJB690" s="414"/>
      <c r="LJC690" s="413"/>
      <c r="LJD690" s="413"/>
      <c r="LJE690" s="413"/>
      <c r="LJF690" s="413"/>
      <c r="LJG690" s="413"/>
      <c r="LJH690" s="413"/>
      <c r="LJI690" s="413"/>
      <c r="LJJ690" s="414"/>
      <c r="LJK690" s="414"/>
      <c r="LJL690" s="413"/>
      <c r="LJM690" s="413"/>
      <c r="LJN690" s="414"/>
      <c r="LJO690" s="414"/>
      <c r="LJP690" s="413"/>
      <c r="LJQ690" s="413"/>
      <c r="LJR690" s="413"/>
      <c r="LJS690" s="413"/>
      <c r="LJT690" s="413"/>
      <c r="LJU690" s="407"/>
      <c r="LJV690" s="439"/>
      <c r="LJW690" s="413"/>
      <c r="LJX690" s="413"/>
      <c r="LJY690" s="413"/>
      <c r="LJZ690" s="413"/>
      <c r="LKA690" s="413"/>
      <c r="LKB690" s="413"/>
      <c r="LKC690" s="413"/>
      <c r="LKD690" s="412"/>
      <c r="LKE690" s="412"/>
      <c r="LKF690" s="412"/>
      <c r="LKG690" s="412"/>
      <c r="LKH690" s="412"/>
      <c r="LKI690" s="412"/>
      <c r="LKJ690" s="412"/>
      <c r="LKK690" s="412"/>
      <c r="LKL690" s="412"/>
      <c r="LKM690" s="412"/>
      <c r="LKN690" s="412"/>
      <c r="LKO690" s="412"/>
      <c r="LKP690" s="412"/>
      <c r="LKQ690" s="412"/>
      <c r="LKR690" s="412"/>
      <c r="LKS690" s="412"/>
      <c r="LKT690" s="412"/>
      <c r="LKU690" s="412"/>
      <c r="LKV690" s="412"/>
      <c r="LKW690" s="412"/>
      <c r="LKX690" s="412"/>
      <c r="LKY690" s="412"/>
      <c r="LKZ690" s="412"/>
      <c r="LLA690" s="412"/>
      <c r="LLB690" s="412"/>
      <c r="LLC690" s="412"/>
      <c r="LLD690" s="412"/>
      <c r="LLE690" s="412"/>
      <c r="LLF690" s="412"/>
      <c r="LLG690" s="412"/>
      <c r="LLH690" s="412"/>
      <c r="LLI690" s="412"/>
      <c r="LLJ690" s="412"/>
      <c r="LLK690" s="412"/>
      <c r="LLL690" s="412"/>
      <c r="LLM690" s="412"/>
      <c r="LLN690" s="412"/>
      <c r="LLO690" s="412"/>
      <c r="LLP690" s="412"/>
      <c r="LLQ690" s="412"/>
      <c r="LLR690" s="412"/>
      <c r="LLS690" s="412"/>
      <c r="LLT690" s="412"/>
      <c r="LLU690" s="412"/>
      <c r="LLV690" s="413"/>
      <c r="LLW690" s="413"/>
      <c r="LLX690" s="413"/>
      <c r="LLY690" s="413"/>
      <c r="LLZ690" s="413"/>
      <c r="LMA690" s="413"/>
      <c r="LMB690" s="413"/>
      <c r="LMC690" s="413"/>
      <c r="LMD690" s="413"/>
      <c r="LME690" s="413"/>
      <c r="LMF690" s="413"/>
      <c r="LMG690" s="413"/>
      <c r="LMH690" s="413"/>
      <c r="LMI690" s="413"/>
      <c r="LMJ690" s="413"/>
      <c r="LMK690" s="413"/>
      <c r="LML690" s="413"/>
      <c r="LMM690" s="413"/>
      <c r="LMN690" s="413"/>
      <c r="LMO690" s="413"/>
      <c r="LMP690" s="413"/>
      <c r="LMQ690" s="413"/>
      <c r="LMR690" s="413"/>
      <c r="LMS690" s="413"/>
      <c r="LMT690" s="414"/>
      <c r="LMU690" s="414"/>
      <c r="LMV690" s="414"/>
      <c r="LMW690" s="414"/>
      <c r="LMX690" s="414"/>
      <c r="LMY690" s="413"/>
      <c r="LMZ690" s="413"/>
      <c r="LNA690" s="414"/>
      <c r="LNB690" s="414"/>
      <c r="LNC690" s="413"/>
      <c r="LND690" s="413"/>
      <c r="LNE690" s="414"/>
      <c r="LNF690" s="414"/>
      <c r="LNG690" s="413"/>
      <c r="LNH690" s="413"/>
      <c r="LNI690" s="413"/>
      <c r="LNJ690" s="413"/>
      <c r="LNK690" s="413"/>
      <c r="LNL690" s="413"/>
      <c r="LNM690" s="413"/>
      <c r="LNN690" s="414"/>
      <c r="LNO690" s="414"/>
      <c r="LNP690" s="413"/>
      <c r="LNQ690" s="413"/>
      <c r="LNR690" s="414"/>
      <c r="LNS690" s="414"/>
      <c r="LNT690" s="413"/>
      <c r="LNU690" s="413"/>
      <c r="LNV690" s="413"/>
      <c r="LNW690" s="413"/>
      <c r="LNX690" s="413"/>
      <c r="LNY690" s="407"/>
      <c r="LNZ690" s="439"/>
      <c r="LOA690" s="413"/>
      <c r="LOB690" s="413"/>
      <c r="LOC690" s="413"/>
      <c r="LOD690" s="413"/>
      <c r="LOE690" s="413"/>
      <c r="LOF690" s="413"/>
      <c r="LOG690" s="413"/>
      <c r="LOH690" s="412"/>
      <c r="LOI690" s="412"/>
      <c r="LOJ690" s="412"/>
      <c r="LOK690" s="412"/>
      <c r="LOL690" s="412"/>
      <c r="LOM690" s="412"/>
      <c r="LON690" s="412"/>
      <c r="LOO690" s="412"/>
      <c r="LOP690" s="412"/>
      <c r="LOQ690" s="412"/>
      <c r="LOR690" s="412"/>
      <c r="LOS690" s="412"/>
      <c r="LOT690" s="412"/>
      <c r="LOU690" s="412"/>
      <c r="LOV690" s="412"/>
      <c r="LOW690" s="412"/>
      <c r="LOX690" s="412"/>
      <c r="LOY690" s="412"/>
      <c r="LOZ690" s="412"/>
      <c r="LPA690" s="412"/>
      <c r="LPB690" s="412"/>
      <c r="LPC690" s="412"/>
      <c r="LPD690" s="412"/>
      <c r="LPE690" s="412"/>
      <c r="LPF690" s="412"/>
      <c r="LPG690" s="412"/>
      <c r="LPH690" s="412"/>
      <c r="LPI690" s="412"/>
      <c r="LPJ690" s="412"/>
      <c r="LPK690" s="412"/>
      <c r="LPL690" s="412"/>
      <c r="LPM690" s="412"/>
      <c r="LPN690" s="412"/>
      <c r="LPO690" s="412"/>
      <c r="LPP690" s="412"/>
      <c r="LPQ690" s="412"/>
      <c r="LPR690" s="412"/>
      <c r="LPS690" s="412"/>
      <c r="LPT690" s="412"/>
      <c r="LPU690" s="412"/>
      <c r="LPV690" s="412"/>
      <c r="LPW690" s="412"/>
      <c r="LPX690" s="412"/>
      <c r="LPY690" s="412"/>
      <c r="LPZ690" s="413"/>
      <c r="LQA690" s="413"/>
      <c r="LQB690" s="413"/>
      <c r="LQC690" s="413"/>
      <c r="LQD690" s="413"/>
      <c r="LQE690" s="413"/>
      <c r="LQF690" s="413"/>
      <c r="LQG690" s="413"/>
      <c r="LQH690" s="413"/>
      <c r="LQI690" s="413"/>
      <c r="LQJ690" s="413"/>
      <c r="LQK690" s="413"/>
      <c r="LQL690" s="413"/>
      <c r="LQM690" s="413"/>
      <c r="LQN690" s="413"/>
      <c r="LQO690" s="413"/>
      <c r="LQP690" s="413"/>
      <c r="LQQ690" s="413"/>
      <c r="LQR690" s="413"/>
      <c r="LQS690" s="413"/>
      <c r="LQT690" s="413"/>
      <c r="LQU690" s="413"/>
      <c r="LQV690" s="413"/>
      <c r="LQW690" s="413"/>
      <c r="LQX690" s="414"/>
      <c r="LQY690" s="414"/>
      <c r="LQZ690" s="414"/>
      <c r="LRA690" s="414"/>
      <c r="LRB690" s="414"/>
      <c r="LRC690" s="413"/>
      <c r="LRD690" s="413"/>
      <c r="LRE690" s="414"/>
      <c r="LRF690" s="414"/>
      <c r="LRG690" s="413"/>
      <c r="LRH690" s="413"/>
      <c r="LRI690" s="414"/>
      <c r="LRJ690" s="414"/>
      <c r="LRK690" s="413"/>
      <c r="LRL690" s="413"/>
      <c r="LRM690" s="413"/>
      <c r="LRN690" s="413"/>
      <c r="LRO690" s="413"/>
      <c r="LRP690" s="413"/>
      <c r="LRQ690" s="413"/>
      <c r="LRR690" s="414"/>
      <c r="LRS690" s="414"/>
      <c r="LRT690" s="413"/>
      <c r="LRU690" s="413"/>
      <c r="LRV690" s="414"/>
      <c r="LRW690" s="414"/>
      <c r="LRX690" s="413"/>
      <c r="LRY690" s="413"/>
      <c r="LRZ690" s="413"/>
      <c r="LSA690" s="413"/>
      <c r="LSB690" s="413"/>
      <c r="LSC690" s="407"/>
      <c r="LSD690" s="439"/>
      <c r="LSE690" s="413"/>
      <c r="LSF690" s="413"/>
      <c r="LSG690" s="413"/>
      <c r="LSH690" s="413"/>
      <c r="LSI690" s="413"/>
      <c r="LSJ690" s="413"/>
      <c r="LSK690" s="413"/>
      <c r="LSL690" s="412"/>
      <c r="LSM690" s="412"/>
      <c r="LSN690" s="412"/>
      <c r="LSO690" s="412"/>
      <c r="LSP690" s="412"/>
      <c r="LSQ690" s="412"/>
      <c r="LSR690" s="412"/>
      <c r="LSS690" s="412"/>
      <c r="LST690" s="412"/>
      <c r="LSU690" s="412"/>
      <c r="LSV690" s="412"/>
      <c r="LSW690" s="412"/>
      <c r="LSX690" s="412"/>
      <c r="LSY690" s="412"/>
      <c r="LSZ690" s="412"/>
      <c r="LTA690" s="412"/>
      <c r="LTB690" s="412"/>
      <c r="LTC690" s="412"/>
      <c r="LTD690" s="412"/>
      <c r="LTE690" s="412"/>
      <c r="LTF690" s="412"/>
      <c r="LTG690" s="412"/>
      <c r="LTH690" s="412"/>
      <c r="LTI690" s="412"/>
      <c r="LTJ690" s="412"/>
      <c r="LTK690" s="412"/>
      <c r="LTL690" s="412"/>
      <c r="LTM690" s="412"/>
      <c r="LTN690" s="412"/>
      <c r="LTO690" s="412"/>
      <c r="LTP690" s="412"/>
      <c r="LTQ690" s="412"/>
      <c r="LTR690" s="412"/>
      <c r="LTS690" s="412"/>
      <c r="LTT690" s="412"/>
      <c r="LTU690" s="412"/>
      <c r="LTV690" s="412"/>
      <c r="LTW690" s="412"/>
      <c r="LTX690" s="412"/>
      <c r="LTY690" s="412"/>
      <c r="LTZ690" s="412"/>
      <c r="LUA690" s="412"/>
      <c r="LUB690" s="412"/>
      <c r="LUC690" s="412"/>
      <c r="LUD690" s="413"/>
      <c r="LUE690" s="413"/>
      <c r="LUF690" s="413"/>
      <c r="LUG690" s="413"/>
      <c r="LUH690" s="413"/>
      <c r="LUI690" s="413"/>
      <c r="LUJ690" s="413"/>
      <c r="LUK690" s="413"/>
      <c r="LUL690" s="413"/>
      <c r="LUM690" s="413"/>
      <c r="LUN690" s="413"/>
      <c r="LUO690" s="413"/>
      <c r="LUP690" s="413"/>
      <c r="LUQ690" s="413"/>
      <c r="LUR690" s="413"/>
      <c r="LUS690" s="413"/>
      <c r="LUT690" s="413"/>
      <c r="LUU690" s="413"/>
      <c r="LUV690" s="413"/>
      <c r="LUW690" s="413"/>
      <c r="LUX690" s="413"/>
      <c r="LUY690" s="413"/>
      <c r="LUZ690" s="413"/>
      <c r="LVA690" s="413"/>
      <c r="LVB690" s="414"/>
      <c r="LVC690" s="414"/>
      <c r="LVD690" s="414"/>
      <c r="LVE690" s="414"/>
      <c r="LVF690" s="414"/>
      <c r="LVG690" s="413"/>
      <c r="LVH690" s="413"/>
      <c r="LVI690" s="414"/>
      <c r="LVJ690" s="414"/>
      <c r="LVK690" s="413"/>
      <c r="LVL690" s="413"/>
      <c r="LVM690" s="414"/>
      <c r="LVN690" s="414"/>
      <c r="LVO690" s="413"/>
      <c r="LVP690" s="413"/>
      <c r="LVQ690" s="413"/>
      <c r="LVR690" s="413"/>
      <c r="LVS690" s="413"/>
      <c r="LVT690" s="413"/>
      <c r="LVU690" s="413"/>
      <c r="LVV690" s="414"/>
      <c r="LVW690" s="414"/>
      <c r="LVX690" s="413"/>
      <c r="LVY690" s="413"/>
      <c r="LVZ690" s="414"/>
      <c r="LWA690" s="414"/>
      <c r="LWB690" s="413"/>
      <c r="LWC690" s="413"/>
      <c r="LWD690" s="413"/>
      <c r="LWE690" s="413"/>
      <c r="LWF690" s="413"/>
      <c r="LWG690" s="407"/>
      <c r="LWH690" s="439"/>
      <c r="LWI690" s="413"/>
      <c r="LWJ690" s="413"/>
      <c r="LWK690" s="413"/>
      <c r="LWL690" s="413"/>
      <c r="LWM690" s="413"/>
      <c r="LWN690" s="413"/>
      <c r="LWO690" s="413"/>
      <c r="LWP690" s="412"/>
      <c r="LWQ690" s="412"/>
      <c r="LWR690" s="412"/>
      <c r="LWS690" s="412"/>
      <c r="LWT690" s="412"/>
      <c r="LWU690" s="412"/>
      <c r="LWV690" s="412"/>
      <c r="LWW690" s="412"/>
      <c r="LWX690" s="412"/>
      <c r="LWY690" s="412"/>
      <c r="LWZ690" s="412"/>
      <c r="LXA690" s="412"/>
      <c r="LXB690" s="412"/>
      <c r="LXC690" s="412"/>
      <c r="LXD690" s="412"/>
      <c r="LXE690" s="412"/>
      <c r="LXF690" s="412"/>
      <c r="LXG690" s="412"/>
      <c r="LXH690" s="412"/>
      <c r="LXI690" s="412"/>
      <c r="LXJ690" s="412"/>
      <c r="LXK690" s="412"/>
      <c r="LXL690" s="412"/>
      <c r="LXM690" s="412"/>
      <c r="LXN690" s="412"/>
      <c r="LXO690" s="412"/>
      <c r="LXP690" s="412"/>
      <c r="LXQ690" s="412"/>
      <c r="LXR690" s="412"/>
      <c r="LXS690" s="412"/>
      <c r="LXT690" s="412"/>
      <c r="LXU690" s="412"/>
      <c r="LXV690" s="412"/>
      <c r="LXW690" s="412"/>
      <c r="LXX690" s="412"/>
      <c r="LXY690" s="412"/>
      <c r="LXZ690" s="412"/>
      <c r="LYA690" s="412"/>
      <c r="LYB690" s="412"/>
      <c r="LYC690" s="412"/>
      <c r="LYD690" s="412"/>
      <c r="LYE690" s="412"/>
      <c r="LYF690" s="412"/>
      <c r="LYG690" s="412"/>
      <c r="LYH690" s="413"/>
      <c r="LYI690" s="413"/>
      <c r="LYJ690" s="413"/>
      <c r="LYK690" s="413"/>
      <c r="LYL690" s="413"/>
      <c r="LYM690" s="413"/>
      <c r="LYN690" s="413"/>
      <c r="LYO690" s="413"/>
      <c r="LYP690" s="413"/>
      <c r="LYQ690" s="413"/>
      <c r="LYR690" s="413"/>
      <c r="LYS690" s="413"/>
      <c r="LYT690" s="413"/>
      <c r="LYU690" s="413"/>
      <c r="LYV690" s="413"/>
      <c r="LYW690" s="413"/>
      <c r="LYX690" s="413"/>
      <c r="LYY690" s="413"/>
      <c r="LYZ690" s="413"/>
      <c r="LZA690" s="413"/>
      <c r="LZB690" s="413"/>
      <c r="LZC690" s="413"/>
      <c r="LZD690" s="413"/>
      <c r="LZE690" s="413"/>
      <c r="LZF690" s="414"/>
      <c r="LZG690" s="414"/>
      <c r="LZH690" s="414"/>
      <c r="LZI690" s="414"/>
      <c r="LZJ690" s="414"/>
      <c r="LZK690" s="413"/>
      <c r="LZL690" s="413"/>
      <c r="LZM690" s="414"/>
      <c r="LZN690" s="414"/>
      <c r="LZO690" s="413"/>
      <c r="LZP690" s="413"/>
      <c r="LZQ690" s="414"/>
      <c r="LZR690" s="414"/>
      <c r="LZS690" s="413"/>
      <c r="LZT690" s="413"/>
      <c r="LZU690" s="413"/>
      <c r="LZV690" s="413"/>
      <c r="LZW690" s="413"/>
      <c r="LZX690" s="413"/>
      <c r="LZY690" s="413"/>
      <c r="LZZ690" s="414"/>
      <c r="MAA690" s="414"/>
      <c r="MAB690" s="413"/>
      <c r="MAC690" s="413"/>
      <c r="MAD690" s="414"/>
      <c r="MAE690" s="414"/>
      <c r="MAF690" s="413"/>
      <c r="MAG690" s="413"/>
      <c r="MAH690" s="413"/>
      <c r="MAI690" s="413"/>
      <c r="MAJ690" s="413"/>
      <c r="MAK690" s="407"/>
      <c r="MAL690" s="439"/>
      <c r="MAM690" s="413"/>
      <c r="MAN690" s="413"/>
      <c r="MAO690" s="413"/>
      <c r="MAP690" s="413"/>
      <c r="MAQ690" s="413"/>
      <c r="MAR690" s="413"/>
      <c r="MAS690" s="413"/>
      <c r="MAT690" s="412"/>
      <c r="MAU690" s="412"/>
      <c r="MAV690" s="412"/>
      <c r="MAW690" s="412"/>
      <c r="MAX690" s="412"/>
      <c r="MAY690" s="412"/>
      <c r="MAZ690" s="412"/>
      <c r="MBA690" s="412"/>
      <c r="MBB690" s="412"/>
      <c r="MBC690" s="412"/>
      <c r="MBD690" s="412"/>
      <c r="MBE690" s="412"/>
      <c r="MBF690" s="412"/>
      <c r="MBG690" s="412"/>
      <c r="MBH690" s="412"/>
      <c r="MBI690" s="412"/>
      <c r="MBJ690" s="412"/>
      <c r="MBK690" s="412"/>
      <c r="MBL690" s="412"/>
      <c r="MBM690" s="412"/>
      <c r="MBN690" s="412"/>
      <c r="MBO690" s="412"/>
      <c r="MBP690" s="412"/>
      <c r="MBQ690" s="412"/>
      <c r="MBR690" s="412"/>
      <c r="MBS690" s="412"/>
      <c r="MBT690" s="412"/>
      <c r="MBU690" s="412"/>
      <c r="MBV690" s="412"/>
      <c r="MBW690" s="412"/>
      <c r="MBX690" s="412"/>
      <c r="MBY690" s="412"/>
      <c r="MBZ690" s="412"/>
      <c r="MCA690" s="412"/>
      <c r="MCB690" s="412"/>
      <c r="MCC690" s="412"/>
      <c r="MCD690" s="412"/>
      <c r="MCE690" s="412"/>
      <c r="MCF690" s="412"/>
      <c r="MCG690" s="412"/>
      <c r="MCH690" s="412"/>
      <c r="MCI690" s="412"/>
      <c r="MCJ690" s="412"/>
      <c r="MCK690" s="412"/>
      <c r="MCL690" s="413"/>
      <c r="MCM690" s="413"/>
      <c r="MCN690" s="413"/>
      <c r="MCO690" s="413"/>
      <c r="MCP690" s="413"/>
      <c r="MCQ690" s="413"/>
      <c r="MCR690" s="413"/>
      <c r="MCS690" s="413"/>
      <c r="MCT690" s="413"/>
      <c r="MCU690" s="413"/>
      <c r="MCV690" s="413"/>
      <c r="MCW690" s="413"/>
      <c r="MCX690" s="413"/>
      <c r="MCY690" s="413"/>
      <c r="MCZ690" s="413"/>
      <c r="MDA690" s="413"/>
      <c r="MDB690" s="413"/>
      <c r="MDC690" s="413"/>
      <c r="MDD690" s="413"/>
      <c r="MDE690" s="413"/>
      <c r="MDF690" s="413"/>
      <c r="MDG690" s="413"/>
      <c r="MDH690" s="413"/>
      <c r="MDI690" s="413"/>
      <c r="MDJ690" s="414"/>
      <c r="MDK690" s="414"/>
      <c r="MDL690" s="414"/>
      <c r="MDM690" s="414"/>
      <c r="MDN690" s="414"/>
      <c r="MDO690" s="413"/>
      <c r="MDP690" s="413"/>
      <c r="MDQ690" s="414"/>
      <c r="MDR690" s="414"/>
      <c r="MDS690" s="413"/>
      <c r="MDT690" s="413"/>
      <c r="MDU690" s="414"/>
      <c r="MDV690" s="414"/>
      <c r="MDW690" s="413"/>
      <c r="MDX690" s="413"/>
      <c r="MDY690" s="413"/>
      <c r="MDZ690" s="413"/>
      <c r="MEA690" s="413"/>
      <c r="MEB690" s="413"/>
      <c r="MEC690" s="413"/>
      <c r="MED690" s="414"/>
      <c r="MEE690" s="414"/>
      <c r="MEF690" s="413"/>
      <c r="MEG690" s="413"/>
      <c r="MEH690" s="414"/>
      <c r="MEI690" s="414"/>
      <c r="MEJ690" s="413"/>
      <c r="MEK690" s="413"/>
      <c r="MEL690" s="413"/>
      <c r="MEM690" s="413"/>
      <c r="MEN690" s="413"/>
      <c r="MEO690" s="407"/>
      <c r="MEP690" s="439"/>
      <c r="MEQ690" s="413"/>
      <c r="MER690" s="413"/>
      <c r="MES690" s="413"/>
      <c r="MET690" s="413"/>
      <c r="MEU690" s="413"/>
      <c r="MEV690" s="413"/>
      <c r="MEW690" s="413"/>
      <c r="MEX690" s="412"/>
      <c r="MEY690" s="412"/>
      <c r="MEZ690" s="412"/>
      <c r="MFA690" s="412"/>
      <c r="MFB690" s="412"/>
      <c r="MFC690" s="412"/>
      <c r="MFD690" s="412"/>
      <c r="MFE690" s="412"/>
      <c r="MFF690" s="412"/>
      <c r="MFG690" s="412"/>
      <c r="MFH690" s="412"/>
      <c r="MFI690" s="412"/>
      <c r="MFJ690" s="412"/>
      <c r="MFK690" s="412"/>
      <c r="MFL690" s="412"/>
      <c r="MFM690" s="412"/>
      <c r="MFN690" s="412"/>
      <c r="MFO690" s="412"/>
      <c r="MFP690" s="412"/>
      <c r="MFQ690" s="412"/>
      <c r="MFR690" s="412"/>
      <c r="MFS690" s="412"/>
      <c r="MFT690" s="412"/>
      <c r="MFU690" s="412"/>
      <c r="MFV690" s="412"/>
      <c r="MFW690" s="412"/>
      <c r="MFX690" s="412"/>
      <c r="MFY690" s="412"/>
      <c r="MFZ690" s="412"/>
      <c r="MGA690" s="412"/>
      <c r="MGB690" s="412"/>
      <c r="MGC690" s="412"/>
      <c r="MGD690" s="412"/>
      <c r="MGE690" s="412"/>
      <c r="MGF690" s="412"/>
      <c r="MGG690" s="412"/>
      <c r="MGH690" s="412"/>
      <c r="MGI690" s="412"/>
      <c r="MGJ690" s="412"/>
      <c r="MGK690" s="412"/>
      <c r="MGL690" s="412"/>
      <c r="MGM690" s="412"/>
      <c r="MGN690" s="412"/>
      <c r="MGO690" s="412"/>
      <c r="MGP690" s="413"/>
      <c r="MGQ690" s="413"/>
      <c r="MGR690" s="413"/>
      <c r="MGS690" s="413"/>
      <c r="MGT690" s="413"/>
      <c r="MGU690" s="413"/>
      <c r="MGV690" s="413"/>
      <c r="MGW690" s="413"/>
      <c r="MGX690" s="413"/>
      <c r="MGY690" s="413"/>
      <c r="MGZ690" s="413"/>
      <c r="MHA690" s="413"/>
      <c r="MHB690" s="413"/>
      <c r="MHC690" s="413"/>
      <c r="MHD690" s="413"/>
      <c r="MHE690" s="413"/>
      <c r="MHF690" s="413"/>
      <c r="MHG690" s="413"/>
      <c r="MHH690" s="413"/>
      <c r="MHI690" s="413"/>
      <c r="MHJ690" s="413"/>
      <c r="MHK690" s="413"/>
      <c r="MHL690" s="413"/>
      <c r="MHM690" s="413"/>
      <c r="MHN690" s="414"/>
      <c r="MHO690" s="414"/>
      <c r="MHP690" s="414"/>
      <c r="MHQ690" s="414"/>
      <c r="MHR690" s="414"/>
      <c r="MHS690" s="413"/>
      <c r="MHT690" s="413"/>
      <c r="MHU690" s="414"/>
      <c r="MHV690" s="414"/>
      <c r="MHW690" s="413"/>
      <c r="MHX690" s="413"/>
      <c r="MHY690" s="414"/>
      <c r="MHZ690" s="414"/>
      <c r="MIA690" s="413"/>
      <c r="MIB690" s="413"/>
      <c r="MIC690" s="413"/>
      <c r="MID690" s="413"/>
      <c r="MIE690" s="413"/>
      <c r="MIF690" s="413"/>
      <c r="MIG690" s="413"/>
      <c r="MIH690" s="414"/>
      <c r="MII690" s="414"/>
      <c r="MIJ690" s="413"/>
      <c r="MIK690" s="413"/>
      <c r="MIL690" s="414"/>
      <c r="MIM690" s="414"/>
      <c r="MIN690" s="413"/>
      <c r="MIO690" s="413"/>
      <c r="MIP690" s="413"/>
      <c r="MIQ690" s="413"/>
      <c r="MIR690" s="413"/>
      <c r="MIS690" s="407"/>
      <c r="MIT690" s="439"/>
      <c r="MIU690" s="413"/>
      <c r="MIV690" s="413"/>
      <c r="MIW690" s="413"/>
      <c r="MIX690" s="413"/>
      <c r="MIY690" s="413"/>
      <c r="MIZ690" s="413"/>
      <c r="MJA690" s="413"/>
      <c r="MJB690" s="412"/>
      <c r="MJC690" s="412"/>
      <c r="MJD690" s="412"/>
      <c r="MJE690" s="412"/>
      <c r="MJF690" s="412"/>
      <c r="MJG690" s="412"/>
      <c r="MJH690" s="412"/>
      <c r="MJI690" s="412"/>
      <c r="MJJ690" s="412"/>
      <c r="MJK690" s="412"/>
      <c r="MJL690" s="412"/>
      <c r="MJM690" s="412"/>
      <c r="MJN690" s="412"/>
      <c r="MJO690" s="412"/>
      <c r="MJP690" s="412"/>
      <c r="MJQ690" s="412"/>
      <c r="MJR690" s="412"/>
      <c r="MJS690" s="412"/>
      <c r="MJT690" s="412"/>
      <c r="MJU690" s="412"/>
      <c r="MJV690" s="412"/>
      <c r="MJW690" s="412"/>
      <c r="MJX690" s="412"/>
      <c r="MJY690" s="412"/>
      <c r="MJZ690" s="412"/>
      <c r="MKA690" s="412"/>
      <c r="MKB690" s="412"/>
      <c r="MKC690" s="412"/>
      <c r="MKD690" s="412"/>
      <c r="MKE690" s="412"/>
      <c r="MKF690" s="412"/>
      <c r="MKG690" s="412"/>
      <c r="MKH690" s="412"/>
      <c r="MKI690" s="412"/>
      <c r="MKJ690" s="412"/>
      <c r="MKK690" s="412"/>
      <c r="MKL690" s="412"/>
      <c r="MKM690" s="412"/>
      <c r="MKN690" s="412"/>
      <c r="MKO690" s="412"/>
      <c r="MKP690" s="412"/>
      <c r="MKQ690" s="412"/>
      <c r="MKR690" s="412"/>
      <c r="MKS690" s="412"/>
      <c r="MKT690" s="413"/>
      <c r="MKU690" s="413"/>
      <c r="MKV690" s="413"/>
      <c r="MKW690" s="413"/>
      <c r="MKX690" s="413"/>
      <c r="MKY690" s="413"/>
      <c r="MKZ690" s="413"/>
      <c r="MLA690" s="413"/>
      <c r="MLB690" s="413"/>
      <c r="MLC690" s="413"/>
      <c r="MLD690" s="413"/>
      <c r="MLE690" s="413"/>
      <c r="MLF690" s="413"/>
      <c r="MLG690" s="413"/>
      <c r="MLH690" s="413"/>
      <c r="MLI690" s="413"/>
      <c r="MLJ690" s="413"/>
      <c r="MLK690" s="413"/>
      <c r="MLL690" s="413"/>
      <c r="MLM690" s="413"/>
      <c r="MLN690" s="413"/>
      <c r="MLO690" s="413"/>
      <c r="MLP690" s="413"/>
      <c r="MLQ690" s="413"/>
      <c r="MLR690" s="414"/>
      <c r="MLS690" s="414"/>
      <c r="MLT690" s="414"/>
      <c r="MLU690" s="414"/>
      <c r="MLV690" s="414"/>
      <c r="MLW690" s="413"/>
      <c r="MLX690" s="413"/>
      <c r="MLY690" s="414"/>
      <c r="MLZ690" s="414"/>
      <c r="MMA690" s="413"/>
      <c r="MMB690" s="413"/>
      <c r="MMC690" s="414"/>
      <c r="MMD690" s="414"/>
      <c r="MME690" s="413"/>
      <c r="MMF690" s="413"/>
      <c r="MMG690" s="413"/>
      <c r="MMH690" s="413"/>
      <c r="MMI690" s="413"/>
      <c r="MMJ690" s="413"/>
      <c r="MMK690" s="413"/>
      <c r="MML690" s="414"/>
      <c r="MMM690" s="414"/>
      <c r="MMN690" s="413"/>
      <c r="MMO690" s="413"/>
      <c r="MMP690" s="414"/>
      <c r="MMQ690" s="414"/>
      <c r="MMR690" s="413"/>
      <c r="MMS690" s="413"/>
      <c r="MMT690" s="413"/>
      <c r="MMU690" s="413"/>
      <c r="MMV690" s="413"/>
      <c r="MMW690" s="407"/>
      <c r="MMX690" s="439"/>
      <c r="MMY690" s="413"/>
      <c r="MMZ690" s="413"/>
      <c r="MNA690" s="413"/>
      <c r="MNB690" s="413"/>
      <c r="MNC690" s="413"/>
      <c r="MND690" s="413"/>
      <c r="MNE690" s="413"/>
      <c r="MNF690" s="412"/>
      <c r="MNG690" s="412"/>
      <c r="MNH690" s="412"/>
      <c r="MNI690" s="412"/>
      <c r="MNJ690" s="412"/>
      <c r="MNK690" s="412"/>
      <c r="MNL690" s="412"/>
      <c r="MNM690" s="412"/>
      <c r="MNN690" s="412"/>
      <c r="MNO690" s="412"/>
      <c r="MNP690" s="412"/>
      <c r="MNQ690" s="412"/>
      <c r="MNR690" s="412"/>
      <c r="MNS690" s="412"/>
      <c r="MNT690" s="412"/>
      <c r="MNU690" s="412"/>
      <c r="MNV690" s="412"/>
      <c r="MNW690" s="412"/>
      <c r="MNX690" s="412"/>
      <c r="MNY690" s="412"/>
      <c r="MNZ690" s="412"/>
      <c r="MOA690" s="412"/>
      <c r="MOB690" s="412"/>
      <c r="MOC690" s="412"/>
      <c r="MOD690" s="412"/>
      <c r="MOE690" s="412"/>
      <c r="MOF690" s="412"/>
      <c r="MOG690" s="412"/>
      <c r="MOH690" s="412"/>
      <c r="MOI690" s="412"/>
      <c r="MOJ690" s="412"/>
      <c r="MOK690" s="412"/>
      <c r="MOL690" s="412"/>
      <c r="MOM690" s="412"/>
      <c r="MON690" s="412"/>
      <c r="MOO690" s="412"/>
      <c r="MOP690" s="412"/>
      <c r="MOQ690" s="412"/>
      <c r="MOR690" s="412"/>
      <c r="MOS690" s="412"/>
      <c r="MOT690" s="412"/>
      <c r="MOU690" s="412"/>
      <c r="MOV690" s="412"/>
      <c r="MOW690" s="412"/>
      <c r="MOX690" s="413"/>
      <c r="MOY690" s="413"/>
      <c r="MOZ690" s="413"/>
      <c r="MPA690" s="413"/>
      <c r="MPB690" s="413"/>
      <c r="MPC690" s="413"/>
      <c r="MPD690" s="413"/>
      <c r="MPE690" s="413"/>
      <c r="MPF690" s="413"/>
      <c r="MPG690" s="413"/>
      <c r="MPH690" s="413"/>
      <c r="MPI690" s="413"/>
      <c r="MPJ690" s="413"/>
      <c r="MPK690" s="413"/>
      <c r="MPL690" s="413"/>
      <c r="MPM690" s="413"/>
      <c r="MPN690" s="413"/>
      <c r="MPO690" s="413"/>
      <c r="MPP690" s="413"/>
      <c r="MPQ690" s="413"/>
      <c r="MPR690" s="413"/>
      <c r="MPS690" s="413"/>
      <c r="MPT690" s="413"/>
      <c r="MPU690" s="413"/>
      <c r="MPV690" s="414"/>
      <c r="MPW690" s="414"/>
      <c r="MPX690" s="414"/>
      <c r="MPY690" s="414"/>
      <c r="MPZ690" s="414"/>
      <c r="MQA690" s="413"/>
      <c r="MQB690" s="413"/>
      <c r="MQC690" s="414"/>
      <c r="MQD690" s="414"/>
      <c r="MQE690" s="413"/>
      <c r="MQF690" s="413"/>
      <c r="MQG690" s="414"/>
      <c r="MQH690" s="414"/>
      <c r="MQI690" s="413"/>
      <c r="MQJ690" s="413"/>
      <c r="MQK690" s="413"/>
      <c r="MQL690" s="413"/>
      <c r="MQM690" s="413"/>
      <c r="MQN690" s="413"/>
      <c r="MQO690" s="413"/>
      <c r="MQP690" s="414"/>
      <c r="MQQ690" s="414"/>
      <c r="MQR690" s="413"/>
      <c r="MQS690" s="413"/>
      <c r="MQT690" s="414"/>
      <c r="MQU690" s="414"/>
      <c r="MQV690" s="413"/>
      <c r="MQW690" s="413"/>
      <c r="MQX690" s="413"/>
      <c r="MQY690" s="413"/>
      <c r="MQZ690" s="413"/>
      <c r="MRA690" s="407"/>
      <c r="MRB690" s="439"/>
      <c r="MRC690" s="413"/>
      <c r="MRD690" s="413"/>
      <c r="MRE690" s="413"/>
      <c r="MRF690" s="413"/>
      <c r="MRG690" s="413"/>
      <c r="MRH690" s="413"/>
      <c r="MRI690" s="413"/>
      <c r="MRJ690" s="412"/>
      <c r="MRK690" s="412"/>
      <c r="MRL690" s="412"/>
      <c r="MRM690" s="412"/>
      <c r="MRN690" s="412"/>
      <c r="MRO690" s="412"/>
      <c r="MRP690" s="412"/>
      <c r="MRQ690" s="412"/>
      <c r="MRR690" s="412"/>
      <c r="MRS690" s="412"/>
      <c r="MRT690" s="412"/>
      <c r="MRU690" s="412"/>
      <c r="MRV690" s="412"/>
      <c r="MRW690" s="412"/>
      <c r="MRX690" s="412"/>
      <c r="MRY690" s="412"/>
      <c r="MRZ690" s="412"/>
      <c r="MSA690" s="412"/>
      <c r="MSB690" s="412"/>
      <c r="MSC690" s="412"/>
      <c r="MSD690" s="412"/>
      <c r="MSE690" s="412"/>
      <c r="MSF690" s="412"/>
      <c r="MSG690" s="412"/>
      <c r="MSH690" s="412"/>
      <c r="MSI690" s="412"/>
      <c r="MSJ690" s="412"/>
      <c r="MSK690" s="412"/>
      <c r="MSL690" s="412"/>
      <c r="MSM690" s="412"/>
      <c r="MSN690" s="412"/>
      <c r="MSO690" s="412"/>
      <c r="MSP690" s="412"/>
      <c r="MSQ690" s="412"/>
      <c r="MSR690" s="412"/>
      <c r="MSS690" s="412"/>
      <c r="MST690" s="412"/>
      <c r="MSU690" s="412"/>
      <c r="MSV690" s="412"/>
      <c r="MSW690" s="412"/>
      <c r="MSX690" s="412"/>
      <c r="MSY690" s="412"/>
      <c r="MSZ690" s="412"/>
      <c r="MTA690" s="412"/>
      <c r="MTB690" s="413"/>
      <c r="MTC690" s="413"/>
      <c r="MTD690" s="413"/>
      <c r="MTE690" s="413"/>
      <c r="MTF690" s="413"/>
      <c r="MTG690" s="413"/>
      <c r="MTH690" s="413"/>
      <c r="MTI690" s="413"/>
      <c r="MTJ690" s="413"/>
      <c r="MTK690" s="413"/>
      <c r="MTL690" s="413"/>
      <c r="MTM690" s="413"/>
      <c r="MTN690" s="413"/>
      <c r="MTO690" s="413"/>
      <c r="MTP690" s="413"/>
      <c r="MTQ690" s="413"/>
      <c r="MTR690" s="413"/>
      <c r="MTS690" s="413"/>
      <c r="MTT690" s="413"/>
      <c r="MTU690" s="413"/>
      <c r="MTV690" s="413"/>
      <c r="MTW690" s="413"/>
      <c r="MTX690" s="413"/>
      <c r="MTY690" s="413"/>
      <c r="MTZ690" s="414"/>
      <c r="MUA690" s="414"/>
      <c r="MUB690" s="414"/>
      <c r="MUC690" s="414"/>
      <c r="MUD690" s="414"/>
      <c r="MUE690" s="413"/>
      <c r="MUF690" s="413"/>
      <c r="MUG690" s="414"/>
      <c r="MUH690" s="414"/>
      <c r="MUI690" s="413"/>
      <c r="MUJ690" s="413"/>
      <c r="MUK690" s="414"/>
      <c r="MUL690" s="414"/>
      <c r="MUM690" s="413"/>
      <c r="MUN690" s="413"/>
      <c r="MUO690" s="413"/>
      <c r="MUP690" s="413"/>
      <c r="MUQ690" s="413"/>
      <c r="MUR690" s="413"/>
      <c r="MUS690" s="413"/>
      <c r="MUT690" s="414"/>
      <c r="MUU690" s="414"/>
      <c r="MUV690" s="413"/>
      <c r="MUW690" s="413"/>
      <c r="MUX690" s="414"/>
      <c r="MUY690" s="414"/>
      <c r="MUZ690" s="413"/>
      <c r="MVA690" s="413"/>
      <c r="MVB690" s="413"/>
      <c r="MVC690" s="413"/>
      <c r="MVD690" s="413"/>
      <c r="MVE690" s="407"/>
      <c r="MVF690" s="439"/>
      <c r="MVG690" s="413"/>
      <c r="MVH690" s="413"/>
      <c r="MVI690" s="413"/>
      <c r="MVJ690" s="413"/>
      <c r="MVK690" s="413"/>
      <c r="MVL690" s="413"/>
      <c r="MVM690" s="413"/>
      <c r="MVN690" s="412"/>
      <c r="MVO690" s="412"/>
      <c r="MVP690" s="412"/>
      <c r="MVQ690" s="412"/>
      <c r="MVR690" s="412"/>
      <c r="MVS690" s="412"/>
      <c r="MVT690" s="412"/>
      <c r="MVU690" s="412"/>
      <c r="MVV690" s="412"/>
      <c r="MVW690" s="412"/>
      <c r="MVX690" s="412"/>
      <c r="MVY690" s="412"/>
      <c r="MVZ690" s="412"/>
      <c r="MWA690" s="412"/>
      <c r="MWB690" s="412"/>
      <c r="MWC690" s="412"/>
      <c r="MWD690" s="412"/>
      <c r="MWE690" s="412"/>
      <c r="MWF690" s="412"/>
      <c r="MWG690" s="412"/>
      <c r="MWH690" s="412"/>
      <c r="MWI690" s="412"/>
      <c r="MWJ690" s="412"/>
      <c r="MWK690" s="412"/>
      <c r="MWL690" s="412"/>
      <c r="MWM690" s="412"/>
      <c r="MWN690" s="412"/>
      <c r="MWO690" s="412"/>
      <c r="MWP690" s="412"/>
      <c r="MWQ690" s="412"/>
      <c r="MWR690" s="412"/>
      <c r="MWS690" s="412"/>
      <c r="MWT690" s="412"/>
      <c r="MWU690" s="412"/>
      <c r="MWV690" s="412"/>
      <c r="MWW690" s="412"/>
      <c r="MWX690" s="412"/>
      <c r="MWY690" s="412"/>
      <c r="MWZ690" s="412"/>
      <c r="MXA690" s="412"/>
      <c r="MXB690" s="412"/>
      <c r="MXC690" s="412"/>
      <c r="MXD690" s="412"/>
      <c r="MXE690" s="412"/>
      <c r="MXF690" s="413"/>
      <c r="MXG690" s="413"/>
      <c r="MXH690" s="413"/>
      <c r="MXI690" s="413"/>
      <c r="MXJ690" s="413"/>
      <c r="MXK690" s="413"/>
      <c r="MXL690" s="413"/>
      <c r="MXM690" s="413"/>
      <c r="MXN690" s="413"/>
      <c r="MXO690" s="413"/>
      <c r="MXP690" s="413"/>
      <c r="MXQ690" s="413"/>
      <c r="MXR690" s="413"/>
      <c r="MXS690" s="413"/>
      <c r="MXT690" s="413"/>
      <c r="MXU690" s="413"/>
      <c r="MXV690" s="413"/>
      <c r="MXW690" s="413"/>
      <c r="MXX690" s="413"/>
      <c r="MXY690" s="413"/>
      <c r="MXZ690" s="413"/>
      <c r="MYA690" s="413"/>
      <c r="MYB690" s="413"/>
      <c r="MYC690" s="413"/>
      <c r="MYD690" s="414"/>
      <c r="MYE690" s="414"/>
      <c r="MYF690" s="414"/>
      <c r="MYG690" s="414"/>
      <c r="MYH690" s="414"/>
      <c r="MYI690" s="413"/>
      <c r="MYJ690" s="413"/>
      <c r="MYK690" s="414"/>
      <c r="MYL690" s="414"/>
      <c r="MYM690" s="413"/>
      <c r="MYN690" s="413"/>
      <c r="MYO690" s="414"/>
      <c r="MYP690" s="414"/>
      <c r="MYQ690" s="413"/>
      <c r="MYR690" s="413"/>
      <c r="MYS690" s="413"/>
      <c r="MYT690" s="413"/>
      <c r="MYU690" s="413"/>
      <c r="MYV690" s="413"/>
      <c r="MYW690" s="413"/>
      <c r="MYX690" s="414"/>
      <c r="MYY690" s="414"/>
      <c r="MYZ690" s="413"/>
      <c r="MZA690" s="413"/>
      <c r="MZB690" s="414"/>
      <c r="MZC690" s="414"/>
      <c r="MZD690" s="413"/>
      <c r="MZE690" s="413"/>
      <c r="MZF690" s="413"/>
      <c r="MZG690" s="413"/>
      <c r="MZH690" s="413"/>
      <c r="MZI690" s="407"/>
      <c r="MZJ690" s="439"/>
      <c r="MZK690" s="413"/>
      <c r="MZL690" s="413"/>
      <c r="MZM690" s="413"/>
      <c r="MZN690" s="413"/>
      <c r="MZO690" s="413"/>
      <c r="MZP690" s="413"/>
      <c r="MZQ690" s="413"/>
      <c r="MZR690" s="412"/>
      <c r="MZS690" s="412"/>
      <c r="MZT690" s="412"/>
      <c r="MZU690" s="412"/>
      <c r="MZV690" s="412"/>
      <c r="MZW690" s="412"/>
      <c r="MZX690" s="412"/>
      <c r="MZY690" s="412"/>
      <c r="MZZ690" s="412"/>
      <c r="NAA690" s="412"/>
      <c r="NAB690" s="412"/>
      <c r="NAC690" s="412"/>
      <c r="NAD690" s="412"/>
      <c r="NAE690" s="412"/>
      <c r="NAF690" s="412"/>
      <c r="NAG690" s="412"/>
      <c r="NAH690" s="412"/>
      <c r="NAI690" s="412"/>
      <c r="NAJ690" s="412"/>
      <c r="NAK690" s="412"/>
      <c r="NAL690" s="412"/>
      <c r="NAM690" s="412"/>
      <c r="NAN690" s="412"/>
      <c r="NAO690" s="412"/>
      <c r="NAP690" s="412"/>
      <c r="NAQ690" s="412"/>
      <c r="NAR690" s="412"/>
      <c r="NAS690" s="412"/>
      <c r="NAT690" s="412"/>
      <c r="NAU690" s="412"/>
      <c r="NAV690" s="412"/>
      <c r="NAW690" s="412"/>
      <c r="NAX690" s="412"/>
      <c r="NAY690" s="412"/>
      <c r="NAZ690" s="412"/>
      <c r="NBA690" s="412"/>
      <c r="NBB690" s="412"/>
      <c r="NBC690" s="412"/>
      <c r="NBD690" s="412"/>
      <c r="NBE690" s="412"/>
      <c r="NBF690" s="412"/>
      <c r="NBG690" s="412"/>
      <c r="NBH690" s="412"/>
      <c r="NBI690" s="412"/>
      <c r="NBJ690" s="413"/>
      <c r="NBK690" s="413"/>
      <c r="NBL690" s="413"/>
      <c r="NBM690" s="413"/>
      <c r="NBN690" s="413"/>
      <c r="NBO690" s="413"/>
      <c r="NBP690" s="413"/>
      <c r="NBQ690" s="413"/>
      <c r="NBR690" s="413"/>
      <c r="NBS690" s="413"/>
      <c r="NBT690" s="413"/>
      <c r="NBU690" s="413"/>
      <c r="NBV690" s="413"/>
      <c r="NBW690" s="413"/>
      <c r="NBX690" s="413"/>
      <c r="NBY690" s="413"/>
      <c r="NBZ690" s="413"/>
      <c r="NCA690" s="413"/>
      <c r="NCB690" s="413"/>
      <c r="NCC690" s="413"/>
      <c r="NCD690" s="413"/>
      <c r="NCE690" s="413"/>
      <c r="NCF690" s="413"/>
      <c r="NCG690" s="413"/>
      <c r="NCH690" s="414"/>
      <c r="NCI690" s="414"/>
      <c r="NCJ690" s="414"/>
      <c r="NCK690" s="414"/>
      <c r="NCL690" s="414"/>
      <c r="NCM690" s="413"/>
      <c r="NCN690" s="413"/>
      <c r="NCO690" s="414"/>
      <c r="NCP690" s="414"/>
      <c r="NCQ690" s="413"/>
      <c r="NCR690" s="413"/>
      <c r="NCS690" s="414"/>
      <c r="NCT690" s="414"/>
      <c r="NCU690" s="413"/>
      <c r="NCV690" s="413"/>
      <c r="NCW690" s="413"/>
      <c r="NCX690" s="413"/>
      <c r="NCY690" s="413"/>
      <c r="NCZ690" s="413"/>
      <c r="NDA690" s="413"/>
      <c r="NDB690" s="414"/>
      <c r="NDC690" s="414"/>
      <c r="NDD690" s="413"/>
      <c r="NDE690" s="413"/>
      <c r="NDF690" s="414"/>
      <c r="NDG690" s="414"/>
      <c r="NDH690" s="413"/>
      <c r="NDI690" s="413"/>
      <c r="NDJ690" s="413"/>
      <c r="NDK690" s="413"/>
      <c r="NDL690" s="413"/>
      <c r="NDM690" s="407"/>
      <c r="NDN690" s="439"/>
      <c r="NDO690" s="413"/>
      <c r="NDP690" s="413"/>
      <c r="NDQ690" s="413"/>
      <c r="NDR690" s="413"/>
      <c r="NDS690" s="413"/>
      <c r="NDT690" s="413"/>
      <c r="NDU690" s="413"/>
      <c r="NDV690" s="412"/>
      <c r="NDW690" s="412"/>
      <c r="NDX690" s="412"/>
      <c r="NDY690" s="412"/>
      <c r="NDZ690" s="412"/>
      <c r="NEA690" s="412"/>
      <c r="NEB690" s="412"/>
      <c r="NEC690" s="412"/>
      <c r="NED690" s="412"/>
      <c r="NEE690" s="412"/>
      <c r="NEF690" s="412"/>
      <c r="NEG690" s="412"/>
      <c r="NEH690" s="412"/>
      <c r="NEI690" s="412"/>
      <c r="NEJ690" s="412"/>
      <c r="NEK690" s="412"/>
      <c r="NEL690" s="412"/>
      <c r="NEM690" s="412"/>
      <c r="NEN690" s="412"/>
      <c r="NEO690" s="412"/>
      <c r="NEP690" s="412"/>
      <c r="NEQ690" s="412"/>
      <c r="NER690" s="412"/>
      <c r="NES690" s="412"/>
      <c r="NET690" s="412"/>
      <c r="NEU690" s="412"/>
      <c r="NEV690" s="412"/>
      <c r="NEW690" s="412"/>
      <c r="NEX690" s="412"/>
      <c r="NEY690" s="412"/>
      <c r="NEZ690" s="412"/>
      <c r="NFA690" s="412"/>
      <c r="NFB690" s="412"/>
      <c r="NFC690" s="412"/>
      <c r="NFD690" s="412"/>
      <c r="NFE690" s="412"/>
      <c r="NFF690" s="412"/>
      <c r="NFG690" s="412"/>
      <c r="NFH690" s="412"/>
      <c r="NFI690" s="412"/>
      <c r="NFJ690" s="412"/>
      <c r="NFK690" s="412"/>
      <c r="NFL690" s="412"/>
      <c r="NFM690" s="412"/>
      <c r="NFN690" s="413"/>
      <c r="NFO690" s="413"/>
      <c r="NFP690" s="413"/>
      <c r="NFQ690" s="413"/>
      <c r="NFR690" s="413"/>
      <c r="NFS690" s="413"/>
      <c r="NFT690" s="413"/>
      <c r="NFU690" s="413"/>
      <c r="NFV690" s="413"/>
      <c r="NFW690" s="413"/>
      <c r="NFX690" s="413"/>
      <c r="NFY690" s="413"/>
      <c r="NFZ690" s="413"/>
      <c r="NGA690" s="413"/>
      <c r="NGB690" s="413"/>
      <c r="NGC690" s="413"/>
      <c r="NGD690" s="413"/>
      <c r="NGE690" s="413"/>
      <c r="NGF690" s="413"/>
      <c r="NGG690" s="413"/>
      <c r="NGH690" s="413"/>
      <c r="NGI690" s="413"/>
      <c r="NGJ690" s="413"/>
      <c r="NGK690" s="413"/>
      <c r="NGL690" s="414"/>
      <c r="NGM690" s="414"/>
      <c r="NGN690" s="414"/>
      <c r="NGO690" s="414"/>
      <c r="NGP690" s="414"/>
      <c r="NGQ690" s="413"/>
      <c r="NGR690" s="413"/>
      <c r="NGS690" s="414"/>
      <c r="NGT690" s="414"/>
      <c r="NGU690" s="413"/>
      <c r="NGV690" s="413"/>
      <c r="NGW690" s="414"/>
      <c r="NGX690" s="414"/>
      <c r="NGY690" s="413"/>
      <c r="NGZ690" s="413"/>
      <c r="NHA690" s="413"/>
      <c r="NHB690" s="413"/>
      <c r="NHC690" s="413"/>
      <c r="NHD690" s="413"/>
      <c r="NHE690" s="413"/>
      <c r="NHF690" s="414"/>
      <c r="NHG690" s="414"/>
      <c r="NHH690" s="413"/>
      <c r="NHI690" s="413"/>
      <c r="NHJ690" s="414"/>
      <c r="NHK690" s="414"/>
      <c r="NHL690" s="413"/>
      <c r="NHM690" s="413"/>
      <c r="NHN690" s="413"/>
      <c r="NHO690" s="413"/>
      <c r="NHP690" s="413"/>
      <c r="NHQ690" s="407"/>
      <c r="NHR690" s="439"/>
      <c r="NHS690" s="413"/>
      <c r="NHT690" s="413"/>
      <c r="NHU690" s="413"/>
      <c r="NHV690" s="413"/>
      <c r="NHW690" s="413"/>
      <c r="NHX690" s="413"/>
      <c r="NHY690" s="413"/>
      <c r="NHZ690" s="412"/>
      <c r="NIA690" s="412"/>
      <c r="NIB690" s="412"/>
      <c r="NIC690" s="412"/>
      <c r="NID690" s="412"/>
      <c r="NIE690" s="412"/>
      <c r="NIF690" s="412"/>
      <c r="NIG690" s="412"/>
      <c r="NIH690" s="412"/>
      <c r="NII690" s="412"/>
      <c r="NIJ690" s="412"/>
      <c r="NIK690" s="412"/>
      <c r="NIL690" s="412"/>
      <c r="NIM690" s="412"/>
      <c r="NIN690" s="412"/>
      <c r="NIO690" s="412"/>
      <c r="NIP690" s="412"/>
      <c r="NIQ690" s="412"/>
      <c r="NIR690" s="412"/>
      <c r="NIS690" s="412"/>
      <c r="NIT690" s="412"/>
      <c r="NIU690" s="412"/>
      <c r="NIV690" s="412"/>
      <c r="NIW690" s="412"/>
      <c r="NIX690" s="412"/>
      <c r="NIY690" s="412"/>
      <c r="NIZ690" s="412"/>
      <c r="NJA690" s="412"/>
      <c r="NJB690" s="412"/>
      <c r="NJC690" s="412"/>
      <c r="NJD690" s="412"/>
      <c r="NJE690" s="412"/>
      <c r="NJF690" s="412"/>
      <c r="NJG690" s="412"/>
      <c r="NJH690" s="412"/>
      <c r="NJI690" s="412"/>
      <c r="NJJ690" s="412"/>
      <c r="NJK690" s="412"/>
      <c r="NJL690" s="412"/>
      <c r="NJM690" s="412"/>
      <c r="NJN690" s="412"/>
      <c r="NJO690" s="412"/>
      <c r="NJP690" s="412"/>
      <c r="NJQ690" s="412"/>
      <c r="NJR690" s="413"/>
      <c r="NJS690" s="413"/>
      <c r="NJT690" s="413"/>
      <c r="NJU690" s="413"/>
      <c r="NJV690" s="413"/>
      <c r="NJW690" s="413"/>
      <c r="NJX690" s="413"/>
      <c r="NJY690" s="413"/>
      <c r="NJZ690" s="413"/>
      <c r="NKA690" s="413"/>
      <c r="NKB690" s="413"/>
      <c r="NKC690" s="413"/>
      <c r="NKD690" s="413"/>
      <c r="NKE690" s="413"/>
      <c r="NKF690" s="413"/>
      <c r="NKG690" s="413"/>
      <c r="NKH690" s="413"/>
      <c r="NKI690" s="413"/>
      <c r="NKJ690" s="413"/>
      <c r="NKK690" s="413"/>
      <c r="NKL690" s="413"/>
      <c r="NKM690" s="413"/>
      <c r="NKN690" s="413"/>
      <c r="NKO690" s="413"/>
      <c r="NKP690" s="414"/>
      <c r="NKQ690" s="414"/>
      <c r="NKR690" s="414"/>
      <c r="NKS690" s="414"/>
      <c r="NKT690" s="414"/>
      <c r="NKU690" s="413"/>
      <c r="NKV690" s="413"/>
      <c r="NKW690" s="414"/>
      <c r="NKX690" s="414"/>
      <c r="NKY690" s="413"/>
      <c r="NKZ690" s="413"/>
      <c r="NLA690" s="414"/>
      <c r="NLB690" s="414"/>
      <c r="NLC690" s="413"/>
      <c r="NLD690" s="413"/>
      <c r="NLE690" s="413"/>
      <c r="NLF690" s="413"/>
      <c r="NLG690" s="413"/>
      <c r="NLH690" s="413"/>
      <c r="NLI690" s="413"/>
      <c r="NLJ690" s="414"/>
      <c r="NLK690" s="414"/>
      <c r="NLL690" s="413"/>
      <c r="NLM690" s="413"/>
      <c r="NLN690" s="414"/>
      <c r="NLO690" s="414"/>
      <c r="NLP690" s="413"/>
      <c r="NLQ690" s="413"/>
      <c r="NLR690" s="413"/>
      <c r="NLS690" s="413"/>
      <c r="NLT690" s="413"/>
      <c r="NLU690" s="407"/>
      <c r="NLV690" s="439"/>
      <c r="NLW690" s="413"/>
      <c r="NLX690" s="413"/>
      <c r="NLY690" s="413"/>
      <c r="NLZ690" s="413"/>
      <c r="NMA690" s="413"/>
      <c r="NMB690" s="413"/>
      <c r="NMC690" s="413"/>
      <c r="NMD690" s="412"/>
      <c r="NME690" s="412"/>
      <c r="NMF690" s="412"/>
      <c r="NMG690" s="412"/>
      <c r="NMH690" s="412"/>
      <c r="NMI690" s="412"/>
      <c r="NMJ690" s="412"/>
      <c r="NMK690" s="412"/>
      <c r="NML690" s="412"/>
      <c r="NMM690" s="412"/>
      <c r="NMN690" s="412"/>
      <c r="NMO690" s="412"/>
      <c r="NMP690" s="412"/>
      <c r="NMQ690" s="412"/>
      <c r="NMR690" s="412"/>
      <c r="NMS690" s="412"/>
      <c r="NMT690" s="412"/>
      <c r="NMU690" s="412"/>
      <c r="NMV690" s="412"/>
      <c r="NMW690" s="412"/>
      <c r="NMX690" s="412"/>
      <c r="NMY690" s="412"/>
      <c r="NMZ690" s="412"/>
      <c r="NNA690" s="412"/>
      <c r="NNB690" s="412"/>
      <c r="NNC690" s="412"/>
      <c r="NND690" s="412"/>
      <c r="NNE690" s="412"/>
      <c r="NNF690" s="412"/>
      <c r="NNG690" s="412"/>
      <c r="NNH690" s="412"/>
      <c r="NNI690" s="412"/>
      <c r="NNJ690" s="412"/>
      <c r="NNK690" s="412"/>
      <c r="NNL690" s="412"/>
      <c r="NNM690" s="412"/>
      <c r="NNN690" s="412"/>
      <c r="NNO690" s="412"/>
      <c r="NNP690" s="412"/>
      <c r="NNQ690" s="412"/>
      <c r="NNR690" s="412"/>
      <c r="NNS690" s="412"/>
      <c r="NNT690" s="412"/>
      <c r="NNU690" s="412"/>
      <c r="NNV690" s="413"/>
      <c r="NNW690" s="413"/>
      <c r="NNX690" s="413"/>
      <c r="NNY690" s="413"/>
      <c r="NNZ690" s="413"/>
      <c r="NOA690" s="413"/>
      <c r="NOB690" s="413"/>
      <c r="NOC690" s="413"/>
      <c r="NOD690" s="413"/>
      <c r="NOE690" s="413"/>
      <c r="NOF690" s="413"/>
      <c r="NOG690" s="413"/>
      <c r="NOH690" s="413"/>
      <c r="NOI690" s="413"/>
      <c r="NOJ690" s="413"/>
      <c r="NOK690" s="413"/>
      <c r="NOL690" s="413"/>
      <c r="NOM690" s="413"/>
      <c r="NON690" s="413"/>
      <c r="NOO690" s="413"/>
      <c r="NOP690" s="413"/>
      <c r="NOQ690" s="413"/>
      <c r="NOR690" s="413"/>
      <c r="NOS690" s="413"/>
      <c r="NOT690" s="414"/>
      <c r="NOU690" s="414"/>
      <c r="NOV690" s="414"/>
      <c r="NOW690" s="414"/>
      <c r="NOX690" s="414"/>
      <c r="NOY690" s="413"/>
      <c r="NOZ690" s="413"/>
      <c r="NPA690" s="414"/>
      <c r="NPB690" s="414"/>
      <c r="NPC690" s="413"/>
      <c r="NPD690" s="413"/>
      <c r="NPE690" s="414"/>
      <c r="NPF690" s="414"/>
      <c r="NPG690" s="413"/>
      <c r="NPH690" s="413"/>
      <c r="NPI690" s="413"/>
      <c r="NPJ690" s="413"/>
      <c r="NPK690" s="413"/>
      <c r="NPL690" s="413"/>
      <c r="NPM690" s="413"/>
      <c r="NPN690" s="414"/>
      <c r="NPO690" s="414"/>
      <c r="NPP690" s="413"/>
      <c r="NPQ690" s="413"/>
      <c r="NPR690" s="414"/>
      <c r="NPS690" s="414"/>
      <c r="NPT690" s="413"/>
      <c r="NPU690" s="413"/>
      <c r="NPV690" s="413"/>
      <c r="NPW690" s="413"/>
      <c r="NPX690" s="413"/>
      <c r="NPY690" s="407"/>
      <c r="NPZ690" s="439"/>
      <c r="NQA690" s="413"/>
      <c r="NQB690" s="413"/>
      <c r="NQC690" s="413"/>
      <c r="NQD690" s="413"/>
      <c r="NQE690" s="413"/>
      <c r="NQF690" s="413"/>
      <c r="NQG690" s="413"/>
      <c r="NQH690" s="412"/>
      <c r="NQI690" s="412"/>
      <c r="NQJ690" s="412"/>
      <c r="NQK690" s="412"/>
      <c r="NQL690" s="412"/>
      <c r="NQM690" s="412"/>
      <c r="NQN690" s="412"/>
      <c r="NQO690" s="412"/>
      <c r="NQP690" s="412"/>
      <c r="NQQ690" s="412"/>
      <c r="NQR690" s="412"/>
      <c r="NQS690" s="412"/>
      <c r="NQT690" s="412"/>
      <c r="NQU690" s="412"/>
      <c r="NQV690" s="412"/>
      <c r="NQW690" s="412"/>
      <c r="NQX690" s="412"/>
      <c r="NQY690" s="412"/>
      <c r="NQZ690" s="412"/>
      <c r="NRA690" s="412"/>
      <c r="NRB690" s="412"/>
      <c r="NRC690" s="412"/>
      <c r="NRD690" s="412"/>
      <c r="NRE690" s="412"/>
      <c r="NRF690" s="412"/>
      <c r="NRG690" s="412"/>
      <c r="NRH690" s="412"/>
      <c r="NRI690" s="412"/>
      <c r="NRJ690" s="412"/>
      <c r="NRK690" s="412"/>
      <c r="NRL690" s="412"/>
      <c r="NRM690" s="412"/>
      <c r="NRN690" s="412"/>
      <c r="NRO690" s="412"/>
      <c r="NRP690" s="412"/>
      <c r="NRQ690" s="412"/>
      <c r="NRR690" s="412"/>
      <c r="NRS690" s="412"/>
      <c r="NRT690" s="412"/>
      <c r="NRU690" s="412"/>
      <c r="NRV690" s="412"/>
      <c r="NRW690" s="412"/>
      <c r="NRX690" s="412"/>
      <c r="NRY690" s="412"/>
      <c r="NRZ690" s="413"/>
      <c r="NSA690" s="413"/>
      <c r="NSB690" s="413"/>
      <c r="NSC690" s="413"/>
      <c r="NSD690" s="413"/>
      <c r="NSE690" s="413"/>
      <c r="NSF690" s="413"/>
      <c r="NSG690" s="413"/>
      <c r="NSH690" s="413"/>
      <c r="NSI690" s="413"/>
      <c r="NSJ690" s="413"/>
      <c r="NSK690" s="413"/>
      <c r="NSL690" s="413"/>
      <c r="NSM690" s="413"/>
      <c r="NSN690" s="413"/>
      <c r="NSO690" s="413"/>
      <c r="NSP690" s="413"/>
      <c r="NSQ690" s="413"/>
      <c r="NSR690" s="413"/>
      <c r="NSS690" s="413"/>
      <c r="NST690" s="413"/>
      <c r="NSU690" s="413"/>
      <c r="NSV690" s="413"/>
      <c r="NSW690" s="413"/>
      <c r="NSX690" s="414"/>
      <c r="NSY690" s="414"/>
      <c r="NSZ690" s="414"/>
      <c r="NTA690" s="414"/>
      <c r="NTB690" s="414"/>
      <c r="NTC690" s="413"/>
      <c r="NTD690" s="413"/>
      <c r="NTE690" s="414"/>
      <c r="NTF690" s="414"/>
      <c r="NTG690" s="413"/>
      <c r="NTH690" s="413"/>
      <c r="NTI690" s="414"/>
      <c r="NTJ690" s="414"/>
      <c r="NTK690" s="413"/>
      <c r="NTL690" s="413"/>
      <c r="NTM690" s="413"/>
      <c r="NTN690" s="413"/>
      <c r="NTO690" s="413"/>
      <c r="NTP690" s="413"/>
      <c r="NTQ690" s="413"/>
      <c r="NTR690" s="414"/>
      <c r="NTS690" s="414"/>
      <c r="NTT690" s="413"/>
      <c r="NTU690" s="413"/>
      <c r="NTV690" s="414"/>
      <c r="NTW690" s="414"/>
      <c r="NTX690" s="413"/>
      <c r="NTY690" s="413"/>
      <c r="NTZ690" s="413"/>
      <c r="NUA690" s="413"/>
      <c r="NUB690" s="413"/>
      <c r="NUC690" s="407"/>
      <c r="NUD690" s="439"/>
      <c r="NUE690" s="413"/>
      <c r="NUF690" s="413"/>
      <c r="NUG690" s="413"/>
      <c r="NUH690" s="413"/>
      <c r="NUI690" s="413"/>
      <c r="NUJ690" s="413"/>
      <c r="NUK690" s="413"/>
      <c r="NUL690" s="412"/>
      <c r="NUM690" s="412"/>
      <c r="NUN690" s="412"/>
      <c r="NUO690" s="412"/>
      <c r="NUP690" s="412"/>
      <c r="NUQ690" s="412"/>
      <c r="NUR690" s="412"/>
      <c r="NUS690" s="412"/>
      <c r="NUT690" s="412"/>
      <c r="NUU690" s="412"/>
      <c r="NUV690" s="412"/>
      <c r="NUW690" s="412"/>
      <c r="NUX690" s="412"/>
      <c r="NUY690" s="412"/>
      <c r="NUZ690" s="412"/>
      <c r="NVA690" s="412"/>
      <c r="NVB690" s="412"/>
      <c r="NVC690" s="412"/>
      <c r="NVD690" s="412"/>
      <c r="NVE690" s="412"/>
      <c r="NVF690" s="412"/>
      <c r="NVG690" s="412"/>
      <c r="NVH690" s="412"/>
      <c r="NVI690" s="412"/>
      <c r="NVJ690" s="412"/>
      <c r="NVK690" s="412"/>
      <c r="NVL690" s="412"/>
      <c r="NVM690" s="412"/>
      <c r="NVN690" s="412"/>
      <c r="NVO690" s="412"/>
      <c r="NVP690" s="412"/>
      <c r="NVQ690" s="412"/>
      <c r="NVR690" s="412"/>
      <c r="NVS690" s="412"/>
      <c r="NVT690" s="412"/>
      <c r="NVU690" s="412"/>
      <c r="NVV690" s="412"/>
      <c r="NVW690" s="412"/>
      <c r="NVX690" s="412"/>
      <c r="NVY690" s="412"/>
      <c r="NVZ690" s="412"/>
      <c r="NWA690" s="412"/>
      <c r="NWB690" s="412"/>
      <c r="NWC690" s="412"/>
      <c r="NWD690" s="413"/>
      <c r="NWE690" s="413"/>
      <c r="NWF690" s="413"/>
      <c r="NWG690" s="413"/>
      <c r="NWH690" s="413"/>
      <c r="NWI690" s="413"/>
      <c r="NWJ690" s="413"/>
      <c r="NWK690" s="413"/>
      <c r="NWL690" s="413"/>
      <c r="NWM690" s="413"/>
      <c r="NWN690" s="413"/>
      <c r="NWO690" s="413"/>
      <c r="NWP690" s="413"/>
      <c r="NWQ690" s="413"/>
      <c r="NWR690" s="413"/>
      <c r="NWS690" s="413"/>
      <c r="NWT690" s="413"/>
      <c r="NWU690" s="413"/>
      <c r="NWV690" s="413"/>
      <c r="NWW690" s="413"/>
      <c r="NWX690" s="413"/>
      <c r="NWY690" s="413"/>
      <c r="NWZ690" s="413"/>
      <c r="NXA690" s="413"/>
      <c r="NXB690" s="414"/>
      <c r="NXC690" s="414"/>
      <c r="NXD690" s="414"/>
      <c r="NXE690" s="414"/>
      <c r="NXF690" s="414"/>
      <c r="NXG690" s="413"/>
      <c r="NXH690" s="413"/>
      <c r="NXI690" s="414"/>
      <c r="NXJ690" s="414"/>
      <c r="NXK690" s="413"/>
      <c r="NXL690" s="413"/>
      <c r="NXM690" s="414"/>
      <c r="NXN690" s="414"/>
      <c r="NXO690" s="413"/>
      <c r="NXP690" s="413"/>
      <c r="NXQ690" s="413"/>
      <c r="NXR690" s="413"/>
      <c r="NXS690" s="413"/>
      <c r="NXT690" s="413"/>
      <c r="NXU690" s="413"/>
      <c r="NXV690" s="414"/>
      <c r="NXW690" s="414"/>
      <c r="NXX690" s="413"/>
      <c r="NXY690" s="413"/>
      <c r="NXZ690" s="414"/>
      <c r="NYA690" s="414"/>
      <c r="NYB690" s="413"/>
      <c r="NYC690" s="413"/>
      <c r="NYD690" s="413"/>
      <c r="NYE690" s="413"/>
      <c r="NYF690" s="413"/>
      <c r="NYG690" s="407"/>
      <c r="NYH690" s="439"/>
      <c r="NYI690" s="413"/>
      <c r="NYJ690" s="413"/>
      <c r="NYK690" s="413"/>
      <c r="NYL690" s="413"/>
      <c r="NYM690" s="413"/>
      <c r="NYN690" s="413"/>
      <c r="NYO690" s="413"/>
      <c r="NYP690" s="412"/>
      <c r="NYQ690" s="412"/>
      <c r="NYR690" s="412"/>
      <c r="NYS690" s="412"/>
      <c r="NYT690" s="412"/>
      <c r="NYU690" s="412"/>
      <c r="NYV690" s="412"/>
      <c r="NYW690" s="412"/>
      <c r="NYX690" s="412"/>
      <c r="NYY690" s="412"/>
      <c r="NYZ690" s="412"/>
      <c r="NZA690" s="412"/>
      <c r="NZB690" s="412"/>
      <c r="NZC690" s="412"/>
      <c r="NZD690" s="412"/>
      <c r="NZE690" s="412"/>
      <c r="NZF690" s="412"/>
      <c r="NZG690" s="412"/>
      <c r="NZH690" s="412"/>
      <c r="NZI690" s="412"/>
      <c r="NZJ690" s="412"/>
      <c r="NZK690" s="412"/>
      <c r="NZL690" s="412"/>
      <c r="NZM690" s="412"/>
      <c r="NZN690" s="412"/>
      <c r="NZO690" s="412"/>
      <c r="NZP690" s="412"/>
      <c r="NZQ690" s="412"/>
      <c r="NZR690" s="412"/>
      <c r="NZS690" s="412"/>
      <c r="NZT690" s="412"/>
      <c r="NZU690" s="412"/>
      <c r="NZV690" s="412"/>
      <c r="NZW690" s="412"/>
      <c r="NZX690" s="412"/>
      <c r="NZY690" s="412"/>
      <c r="NZZ690" s="412"/>
      <c r="OAA690" s="412"/>
      <c r="OAB690" s="412"/>
      <c r="OAC690" s="412"/>
      <c r="OAD690" s="412"/>
      <c r="OAE690" s="412"/>
      <c r="OAF690" s="412"/>
      <c r="OAG690" s="412"/>
      <c r="OAH690" s="413"/>
      <c r="OAI690" s="413"/>
      <c r="OAJ690" s="413"/>
      <c r="OAK690" s="413"/>
      <c r="OAL690" s="413"/>
      <c r="OAM690" s="413"/>
      <c r="OAN690" s="413"/>
      <c r="OAO690" s="413"/>
      <c r="OAP690" s="413"/>
      <c r="OAQ690" s="413"/>
      <c r="OAR690" s="413"/>
      <c r="OAS690" s="413"/>
      <c r="OAT690" s="413"/>
      <c r="OAU690" s="413"/>
      <c r="OAV690" s="413"/>
      <c r="OAW690" s="413"/>
      <c r="OAX690" s="413"/>
      <c r="OAY690" s="413"/>
      <c r="OAZ690" s="413"/>
      <c r="OBA690" s="413"/>
      <c r="OBB690" s="413"/>
      <c r="OBC690" s="413"/>
      <c r="OBD690" s="413"/>
      <c r="OBE690" s="413"/>
      <c r="OBF690" s="414"/>
      <c r="OBG690" s="414"/>
      <c r="OBH690" s="414"/>
      <c r="OBI690" s="414"/>
      <c r="OBJ690" s="414"/>
      <c r="OBK690" s="413"/>
      <c r="OBL690" s="413"/>
      <c r="OBM690" s="414"/>
      <c r="OBN690" s="414"/>
      <c r="OBO690" s="413"/>
      <c r="OBP690" s="413"/>
      <c r="OBQ690" s="414"/>
      <c r="OBR690" s="414"/>
      <c r="OBS690" s="413"/>
      <c r="OBT690" s="413"/>
      <c r="OBU690" s="413"/>
      <c r="OBV690" s="413"/>
      <c r="OBW690" s="413"/>
      <c r="OBX690" s="413"/>
      <c r="OBY690" s="413"/>
      <c r="OBZ690" s="414"/>
      <c r="OCA690" s="414"/>
      <c r="OCB690" s="413"/>
      <c r="OCC690" s="413"/>
      <c r="OCD690" s="414"/>
      <c r="OCE690" s="414"/>
      <c r="OCF690" s="413"/>
      <c r="OCG690" s="413"/>
      <c r="OCH690" s="413"/>
      <c r="OCI690" s="413"/>
      <c r="OCJ690" s="413"/>
      <c r="OCK690" s="407"/>
      <c r="OCL690" s="439"/>
      <c r="OCM690" s="413"/>
      <c r="OCN690" s="413"/>
      <c r="OCO690" s="413"/>
      <c r="OCP690" s="413"/>
      <c r="OCQ690" s="413"/>
      <c r="OCR690" s="413"/>
      <c r="OCS690" s="413"/>
      <c r="OCT690" s="412"/>
      <c r="OCU690" s="412"/>
      <c r="OCV690" s="412"/>
      <c r="OCW690" s="412"/>
      <c r="OCX690" s="412"/>
      <c r="OCY690" s="412"/>
      <c r="OCZ690" s="412"/>
      <c r="ODA690" s="412"/>
      <c r="ODB690" s="412"/>
      <c r="ODC690" s="412"/>
      <c r="ODD690" s="412"/>
      <c r="ODE690" s="412"/>
      <c r="ODF690" s="412"/>
      <c r="ODG690" s="412"/>
      <c r="ODH690" s="412"/>
      <c r="ODI690" s="412"/>
      <c r="ODJ690" s="412"/>
      <c r="ODK690" s="412"/>
      <c r="ODL690" s="412"/>
      <c r="ODM690" s="412"/>
      <c r="ODN690" s="412"/>
      <c r="ODO690" s="412"/>
      <c r="ODP690" s="412"/>
      <c r="ODQ690" s="412"/>
      <c r="ODR690" s="412"/>
      <c r="ODS690" s="412"/>
      <c r="ODT690" s="412"/>
      <c r="ODU690" s="412"/>
      <c r="ODV690" s="412"/>
      <c r="ODW690" s="412"/>
      <c r="ODX690" s="412"/>
      <c r="ODY690" s="412"/>
      <c r="ODZ690" s="412"/>
      <c r="OEA690" s="412"/>
      <c r="OEB690" s="412"/>
      <c r="OEC690" s="412"/>
      <c r="OED690" s="412"/>
      <c r="OEE690" s="412"/>
      <c r="OEF690" s="412"/>
      <c r="OEG690" s="412"/>
      <c r="OEH690" s="412"/>
      <c r="OEI690" s="412"/>
      <c r="OEJ690" s="412"/>
      <c r="OEK690" s="412"/>
      <c r="OEL690" s="413"/>
      <c r="OEM690" s="413"/>
      <c r="OEN690" s="413"/>
      <c r="OEO690" s="413"/>
      <c r="OEP690" s="413"/>
      <c r="OEQ690" s="413"/>
      <c r="OER690" s="413"/>
      <c r="OES690" s="413"/>
      <c r="OET690" s="413"/>
      <c r="OEU690" s="413"/>
      <c r="OEV690" s="413"/>
      <c r="OEW690" s="413"/>
      <c r="OEX690" s="413"/>
      <c r="OEY690" s="413"/>
      <c r="OEZ690" s="413"/>
      <c r="OFA690" s="413"/>
      <c r="OFB690" s="413"/>
      <c r="OFC690" s="413"/>
      <c r="OFD690" s="413"/>
      <c r="OFE690" s="413"/>
      <c r="OFF690" s="413"/>
      <c r="OFG690" s="413"/>
      <c r="OFH690" s="413"/>
      <c r="OFI690" s="413"/>
      <c r="OFJ690" s="414"/>
      <c r="OFK690" s="414"/>
      <c r="OFL690" s="414"/>
      <c r="OFM690" s="414"/>
      <c r="OFN690" s="414"/>
      <c r="OFO690" s="413"/>
      <c r="OFP690" s="413"/>
      <c r="OFQ690" s="414"/>
      <c r="OFR690" s="414"/>
      <c r="OFS690" s="413"/>
      <c r="OFT690" s="413"/>
      <c r="OFU690" s="414"/>
      <c r="OFV690" s="414"/>
      <c r="OFW690" s="413"/>
      <c r="OFX690" s="413"/>
      <c r="OFY690" s="413"/>
      <c r="OFZ690" s="413"/>
      <c r="OGA690" s="413"/>
      <c r="OGB690" s="413"/>
      <c r="OGC690" s="413"/>
      <c r="OGD690" s="414"/>
      <c r="OGE690" s="414"/>
      <c r="OGF690" s="413"/>
      <c r="OGG690" s="413"/>
      <c r="OGH690" s="414"/>
      <c r="OGI690" s="414"/>
      <c r="OGJ690" s="413"/>
      <c r="OGK690" s="413"/>
      <c r="OGL690" s="413"/>
      <c r="OGM690" s="413"/>
      <c r="OGN690" s="413"/>
      <c r="OGO690" s="407"/>
      <c r="OGP690" s="439"/>
      <c r="OGQ690" s="413"/>
      <c r="OGR690" s="413"/>
      <c r="OGS690" s="413"/>
      <c r="OGT690" s="413"/>
      <c r="OGU690" s="413"/>
      <c r="OGV690" s="413"/>
      <c r="OGW690" s="413"/>
      <c r="OGX690" s="412"/>
      <c r="OGY690" s="412"/>
      <c r="OGZ690" s="412"/>
      <c r="OHA690" s="412"/>
      <c r="OHB690" s="412"/>
      <c r="OHC690" s="412"/>
      <c r="OHD690" s="412"/>
      <c r="OHE690" s="412"/>
      <c r="OHF690" s="412"/>
      <c r="OHG690" s="412"/>
      <c r="OHH690" s="412"/>
      <c r="OHI690" s="412"/>
      <c r="OHJ690" s="412"/>
      <c r="OHK690" s="412"/>
      <c r="OHL690" s="412"/>
      <c r="OHM690" s="412"/>
      <c r="OHN690" s="412"/>
      <c r="OHO690" s="412"/>
      <c r="OHP690" s="412"/>
      <c r="OHQ690" s="412"/>
      <c r="OHR690" s="412"/>
      <c r="OHS690" s="412"/>
      <c r="OHT690" s="412"/>
      <c r="OHU690" s="412"/>
      <c r="OHV690" s="412"/>
      <c r="OHW690" s="412"/>
      <c r="OHX690" s="412"/>
      <c r="OHY690" s="412"/>
      <c r="OHZ690" s="412"/>
      <c r="OIA690" s="412"/>
      <c r="OIB690" s="412"/>
      <c r="OIC690" s="412"/>
      <c r="OID690" s="412"/>
      <c r="OIE690" s="412"/>
      <c r="OIF690" s="412"/>
      <c r="OIG690" s="412"/>
      <c r="OIH690" s="412"/>
      <c r="OII690" s="412"/>
      <c r="OIJ690" s="412"/>
      <c r="OIK690" s="412"/>
      <c r="OIL690" s="412"/>
      <c r="OIM690" s="412"/>
      <c r="OIN690" s="412"/>
      <c r="OIO690" s="412"/>
      <c r="OIP690" s="413"/>
      <c r="OIQ690" s="413"/>
      <c r="OIR690" s="413"/>
      <c r="OIS690" s="413"/>
      <c r="OIT690" s="413"/>
      <c r="OIU690" s="413"/>
      <c r="OIV690" s="413"/>
      <c r="OIW690" s="413"/>
      <c r="OIX690" s="413"/>
      <c r="OIY690" s="413"/>
      <c r="OIZ690" s="413"/>
      <c r="OJA690" s="413"/>
      <c r="OJB690" s="413"/>
      <c r="OJC690" s="413"/>
      <c r="OJD690" s="413"/>
      <c r="OJE690" s="413"/>
      <c r="OJF690" s="413"/>
      <c r="OJG690" s="413"/>
      <c r="OJH690" s="413"/>
      <c r="OJI690" s="413"/>
      <c r="OJJ690" s="413"/>
      <c r="OJK690" s="413"/>
      <c r="OJL690" s="413"/>
      <c r="OJM690" s="413"/>
      <c r="OJN690" s="414"/>
      <c r="OJO690" s="414"/>
      <c r="OJP690" s="414"/>
      <c r="OJQ690" s="414"/>
      <c r="OJR690" s="414"/>
      <c r="OJS690" s="413"/>
      <c r="OJT690" s="413"/>
      <c r="OJU690" s="414"/>
      <c r="OJV690" s="414"/>
      <c r="OJW690" s="413"/>
      <c r="OJX690" s="413"/>
      <c r="OJY690" s="414"/>
      <c r="OJZ690" s="414"/>
      <c r="OKA690" s="413"/>
      <c r="OKB690" s="413"/>
      <c r="OKC690" s="413"/>
      <c r="OKD690" s="413"/>
      <c r="OKE690" s="413"/>
      <c r="OKF690" s="413"/>
      <c r="OKG690" s="413"/>
      <c r="OKH690" s="414"/>
      <c r="OKI690" s="414"/>
      <c r="OKJ690" s="413"/>
      <c r="OKK690" s="413"/>
      <c r="OKL690" s="414"/>
      <c r="OKM690" s="414"/>
      <c r="OKN690" s="413"/>
      <c r="OKO690" s="413"/>
      <c r="OKP690" s="413"/>
      <c r="OKQ690" s="413"/>
      <c r="OKR690" s="413"/>
      <c r="OKS690" s="407"/>
      <c r="OKT690" s="439"/>
      <c r="OKU690" s="413"/>
      <c r="OKV690" s="413"/>
      <c r="OKW690" s="413"/>
      <c r="OKX690" s="413"/>
      <c r="OKY690" s="413"/>
      <c r="OKZ690" s="413"/>
      <c r="OLA690" s="413"/>
      <c r="OLB690" s="412"/>
      <c r="OLC690" s="412"/>
      <c r="OLD690" s="412"/>
      <c r="OLE690" s="412"/>
      <c r="OLF690" s="412"/>
      <c r="OLG690" s="412"/>
      <c r="OLH690" s="412"/>
      <c r="OLI690" s="412"/>
      <c r="OLJ690" s="412"/>
      <c r="OLK690" s="412"/>
      <c r="OLL690" s="412"/>
      <c r="OLM690" s="412"/>
      <c r="OLN690" s="412"/>
      <c r="OLO690" s="412"/>
      <c r="OLP690" s="412"/>
      <c r="OLQ690" s="412"/>
      <c r="OLR690" s="412"/>
      <c r="OLS690" s="412"/>
      <c r="OLT690" s="412"/>
      <c r="OLU690" s="412"/>
      <c r="OLV690" s="412"/>
      <c r="OLW690" s="412"/>
      <c r="OLX690" s="412"/>
      <c r="OLY690" s="412"/>
      <c r="OLZ690" s="412"/>
      <c r="OMA690" s="412"/>
      <c r="OMB690" s="412"/>
      <c r="OMC690" s="412"/>
      <c r="OMD690" s="412"/>
      <c r="OME690" s="412"/>
      <c r="OMF690" s="412"/>
      <c r="OMG690" s="412"/>
      <c r="OMH690" s="412"/>
      <c r="OMI690" s="412"/>
      <c r="OMJ690" s="412"/>
      <c r="OMK690" s="412"/>
      <c r="OML690" s="412"/>
      <c r="OMM690" s="412"/>
      <c r="OMN690" s="412"/>
      <c r="OMO690" s="412"/>
      <c r="OMP690" s="412"/>
      <c r="OMQ690" s="412"/>
      <c r="OMR690" s="412"/>
      <c r="OMS690" s="412"/>
      <c r="OMT690" s="413"/>
      <c r="OMU690" s="413"/>
      <c r="OMV690" s="413"/>
      <c r="OMW690" s="413"/>
      <c r="OMX690" s="413"/>
      <c r="OMY690" s="413"/>
      <c r="OMZ690" s="413"/>
      <c r="ONA690" s="413"/>
      <c r="ONB690" s="413"/>
      <c r="ONC690" s="413"/>
      <c r="OND690" s="413"/>
      <c r="ONE690" s="413"/>
      <c r="ONF690" s="413"/>
      <c r="ONG690" s="413"/>
      <c r="ONH690" s="413"/>
      <c r="ONI690" s="413"/>
      <c r="ONJ690" s="413"/>
      <c r="ONK690" s="413"/>
      <c r="ONL690" s="413"/>
      <c r="ONM690" s="413"/>
      <c r="ONN690" s="413"/>
      <c r="ONO690" s="413"/>
      <c r="ONP690" s="413"/>
      <c r="ONQ690" s="413"/>
      <c r="ONR690" s="414"/>
      <c r="ONS690" s="414"/>
      <c r="ONT690" s="414"/>
      <c r="ONU690" s="414"/>
      <c r="ONV690" s="414"/>
      <c r="ONW690" s="413"/>
      <c r="ONX690" s="413"/>
      <c r="ONY690" s="414"/>
      <c r="ONZ690" s="414"/>
      <c r="OOA690" s="413"/>
      <c r="OOB690" s="413"/>
      <c r="OOC690" s="414"/>
      <c r="OOD690" s="414"/>
      <c r="OOE690" s="413"/>
      <c r="OOF690" s="413"/>
      <c r="OOG690" s="413"/>
      <c r="OOH690" s="413"/>
      <c r="OOI690" s="413"/>
      <c r="OOJ690" s="413"/>
      <c r="OOK690" s="413"/>
      <c r="OOL690" s="414"/>
      <c r="OOM690" s="414"/>
      <c r="OON690" s="413"/>
      <c r="OOO690" s="413"/>
      <c r="OOP690" s="414"/>
      <c r="OOQ690" s="414"/>
      <c r="OOR690" s="413"/>
      <c r="OOS690" s="413"/>
      <c r="OOT690" s="413"/>
      <c r="OOU690" s="413"/>
      <c r="OOV690" s="413"/>
      <c r="OOW690" s="407"/>
      <c r="OOX690" s="439"/>
      <c r="OOY690" s="413"/>
      <c r="OOZ690" s="413"/>
      <c r="OPA690" s="413"/>
      <c r="OPB690" s="413"/>
      <c r="OPC690" s="413"/>
      <c r="OPD690" s="413"/>
      <c r="OPE690" s="413"/>
      <c r="OPF690" s="412"/>
      <c r="OPG690" s="412"/>
      <c r="OPH690" s="412"/>
      <c r="OPI690" s="412"/>
      <c r="OPJ690" s="412"/>
      <c r="OPK690" s="412"/>
      <c r="OPL690" s="412"/>
      <c r="OPM690" s="412"/>
      <c r="OPN690" s="412"/>
      <c r="OPO690" s="412"/>
      <c r="OPP690" s="412"/>
      <c r="OPQ690" s="412"/>
      <c r="OPR690" s="412"/>
      <c r="OPS690" s="412"/>
      <c r="OPT690" s="412"/>
      <c r="OPU690" s="412"/>
      <c r="OPV690" s="412"/>
      <c r="OPW690" s="412"/>
      <c r="OPX690" s="412"/>
      <c r="OPY690" s="412"/>
      <c r="OPZ690" s="412"/>
      <c r="OQA690" s="412"/>
      <c r="OQB690" s="412"/>
      <c r="OQC690" s="412"/>
      <c r="OQD690" s="412"/>
      <c r="OQE690" s="412"/>
      <c r="OQF690" s="412"/>
      <c r="OQG690" s="412"/>
      <c r="OQH690" s="412"/>
      <c r="OQI690" s="412"/>
      <c r="OQJ690" s="412"/>
      <c r="OQK690" s="412"/>
      <c r="OQL690" s="412"/>
      <c r="OQM690" s="412"/>
      <c r="OQN690" s="412"/>
      <c r="OQO690" s="412"/>
      <c r="OQP690" s="412"/>
      <c r="OQQ690" s="412"/>
      <c r="OQR690" s="412"/>
      <c r="OQS690" s="412"/>
      <c r="OQT690" s="412"/>
      <c r="OQU690" s="412"/>
      <c r="OQV690" s="412"/>
      <c r="OQW690" s="412"/>
      <c r="OQX690" s="413"/>
      <c r="OQY690" s="413"/>
      <c r="OQZ690" s="413"/>
      <c r="ORA690" s="413"/>
      <c r="ORB690" s="413"/>
      <c r="ORC690" s="413"/>
      <c r="ORD690" s="413"/>
      <c r="ORE690" s="413"/>
      <c r="ORF690" s="413"/>
      <c r="ORG690" s="413"/>
      <c r="ORH690" s="413"/>
      <c r="ORI690" s="413"/>
      <c r="ORJ690" s="413"/>
      <c r="ORK690" s="413"/>
      <c r="ORL690" s="413"/>
      <c r="ORM690" s="413"/>
      <c r="ORN690" s="413"/>
      <c r="ORO690" s="413"/>
      <c r="ORP690" s="413"/>
      <c r="ORQ690" s="413"/>
      <c r="ORR690" s="413"/>
      <c r="ORS690" s="413"/>
      <c r="ORT690" s="413"/>
      <c r="ORU690" s="413"/>
      <c r="ORV690" s="414"/>
      <c r="ORW690" s="414"/>
      <c r="ORX690" s="414"/>
      <c r="ORY690" s="414"/>
      <c r="ORZ690" s="414"/>
      <c r="OSA690" s="413"/>
      <c r="OSB690" s="413"/>
      <c r="OSC690" s="414"/>
      <c r="OSD690" s="414"/>
      <c r="OSE690" s="413"/>
      <c r="OSF690" s="413"/>
      <c r="OSG690" s="414"/>
      <c r="OSH690" s="414"/>
      <c r="OSI690" s="413"/>
      <c r="OSJ690" s="413"/>
      <c r="OSK690" s="413"/>
      <c r="OSL690" s="413"/>
      <c r="OSM690" s="413"/>
      <c r="OSN690" s="413"/>
      <c r="OSO690" s="413"/>
      <c r="OSP690" s="414"/>
      <c r="OSQ690" s="414"/>
      <c r="OSR690" s="413"/>
      <c r="OSS690" s="413"/>
      <c r="OST690" s="414"/>
      <c r="OSU690" s="414"/>
      <c r="OSV690" s="413"/>
      <c r="OSW690" s="413"/>
      <c r="OSX690" s="413"/>
      <c r="OSY690" s="413"/>
      <c r="OSZ690" s="413"/>
      <c r="OTA690" s="407"/>
      <c r="OTB690" s="439"/>
      <c r="OTC690" s="413"/>
      <c r="OTD690" s="413"/>
      <c r="OTE690" s="413"/>
      <c r="OTF690" s="413"/>
      <c r="OTG690" s="413"/>
      <c r="OTH690" s="413"/>
      <c r="OTI690" s="413"/>
      <c r="OTJ690" s="412"/>
      <c r="OTK690" s="412"/>
      <c r="OTL690" s="412"/>
      <c r="OTM690" s="412"/>
      <c r="OTN690" s="412"/>
      <c r="OTO690" s="412"/>
      <c r="OTP690" s="412"/>
      <c r="OTQ690" s="412"/>
      <c r="OTR690" s="412"/>
      <c r="OTS690" s="412"/>
      <c r="OTT690" s="412"/>
      <c r="OTU690" s="412"/>
      <c r="OTV690" s="412"/>
      <c r="OTW690" s="412"/>
      <c r="OTX690" s="412"/>
      <c r="OTY690" s="412"/>
      <c r="OTZ690" s="412"/>
      <c r="OUA690" s="412"/>
      <c r="OUB690" s="412"/>
      <c r="OUC690" s="412"/>
      <c r="OUD690" s="412"/>
      <c r="OUE690" s="412"/>
      <c r="OUF690" s="412"/>
      <c r="OUG690" s="412"/>
      <c r="OUH690" s="412"/>
      <c r="OUI690" s="412"/>
      <c r="OUJ690" s="412"/>
      <c r="OUK690" s="412"/>
      <c r="OUL690" s="412"/>
      <c r="OUM690" s="412"/>
      <c r="OUN690" s="412"/>
      <c r="OUO690" s="412"/>
      <c r="OUP690" s="412"/>
      <c r="OUQ690" s="412"/>
      <c r="OUR690" s="412"/>
      <c r="OUS690" s="412"/>
      <c r="OUT690" s="412"/>
      <c r="OUU690" s="412"/>
      <c r="OUV690" s="412"/>
      <c r="OUW690" s="412"/>
      <c r="OUX690" s="412"/>
      <c r="OUY690" s="412"/>
      <c r="OUZ690" s="412"/>
      <c r="OVA690" s="412"/>
      <c r="OVB690" s="413"/>
      <c r="OVC690" s="413"/>
      <c r="OVD690" s="413"/>
      <c r="OVE690" s="413"/>
      <c r="OVF690" s="413"/>
      <c r="OVG690" s="413"/>
      <c r="OVH690" s="413"/>
      <c r="OVI690" s="413"/>
      <c r="OVJ690" s="413"/>
      <c r="OVK690" s="413"/>
      <c r="OVL690" s="413"/>
      <c r="OVM690" s="413"/>
      <c r="OVN690" s="413"/>
      <c r="OVO690" s="413"/>
      <c r="OVP690" s="413"/>
      <c r="OVQ690" s="413"/>
      <c r="OVR690" s="413"/>
      <c r="OVS690" s="413"/>
      <c r="OVT690" s="413"/>
      <c r="OVU690" s="413"/>
      <c r="OVV690" s="413"/>
      <c r="OVW690" s="413"/>
      <c r="OVX690" s="413"/>
      <c r="OVY690" s="413"/>
      <c r="OVZ690" s="414"/>
      <c r="OWA690" s="414"/>
      <c r="OWB690" s="414"/>
      <c r="OWC690" s="414"/>
      <c r="OWD690" s="414"/>
      <c r="OWE690" s="413"/>
      <c r="OWF690" s="413"/>
      <c r="OWG690" s="414"/>
      <c r="OWH690" s="414"/>
      <c r="OWI690" s="413"/>
      <c r="OWJ690" s="413"/>
      <c r="OWK690" s="414"/>
      <c r="OWL690" s="414"/>
      <c r="OWM690" s="413"/>
      <c r="OWN690" s="413"/>
      <c r="OWO690" s="413"/>
      <c r="OWP690" s="413"/>
      <c r="OWQ690" s="413"/>
      <c r="OWR690" s="413"/>
      <c r="OWS690" s="413"/>
      <c r="OWT690" s="414"/>
      <c r="OWU690" s="414"/>
      <c r="OWV690" s="413"/>
      <c r="OWW690" s="413"/>
      <c r="OWX690" s="414"/>
      <c r="OWY690" s="414"/>
      <c r="OWZ690" s="413"/>
      <c r="OXA690" s="413"/>
      <c r="OXB690" s="413"/>
      <c r="OXC690" s="413"/>
      <c r="OXD690" s="413"/>
      <c r="OXE690" s="407"/>
      <c r="OXF690" s="439"/>
      <c r="OXG690" s="413"/>
      <c r="OXH690" s="413"/>
      <c r="OXI690" s="413"/>
      <c r="OXJ690" s="413"/>
      <c r="OXK690" s="413"/>
      <c r="OXL690" s="413"/>
      <c r="OXM690" s="413"/>
      <c r="OXN690" s="412"/>
      <c r="OXO690" s="412"/>
      <c r="OXP690" s="412"/>
      <c r="OXQ690" s="412"/>
      <c r="OXR690" s="412"/>
      <c r="OXS690" s="412"/>
      <c r="OXT690" s="412"/>
      <c r="OXU690" s="412"/>
      <c r="OXV690" s="412"/>
      <c r="OXW690" s="412"/>
      <c r="OXX690" s="412"/>
      <c r="OXY690" s="412"/>
      <c r="OXZ690" s="412"/>
      <c r="OYA690" s="412"/>
      <c r="OYB690" s="412"/>
      <c r="OYC690" s="412"/>
      <c r="OYD690" s="412"/>
      <c r="OYE690" s="412"/>
      <c r="OYF690" s="412"/>
      <c r="OYG690" s="412"/>
      <c r="OYH690" s="412"/>
      <c r="OYI690" s="412"/>
      <c r="OYJ690" s="412"/>
      <c r="OYK690" s="412"/>
      <c r="OYL690" s="412"/>
      <c r="OYM690" s="412"/>
      <c r="OYN690" s="412"/>
      <c r="OYO690" s="412"/>
      <c r="OYP690" s="412"/>
      <c r="OYQ690" s="412"/>
      <c r="OYR690" s="412"/>
      <c r="OYS690" s="412"/>
      <c r="OYT690" s="412"/>
      <c r="OYU690" s="412"/>
      <c r="OYV690" s="412"/>
      <c r="OYW690" s="412"/>
      <c r="OYX690" s="412"/>
      <c r="OYY690" s="412"/>
      <c r="OYZ690" s="412"/>
      <c r="OZA690" s="412"/>
      <c r="OZB690" s="412"/>
      <c r="OZC690" s="412"/>
      <c r="OZD690" s="412"/>
      <c r="OZE690" s="412"/>
      <c r="OZF690" s="413"/>
      <c r="OZG690" s="413"/>
      <c r="OZH690" s="413"/>
      <c r="OZI690" s="413"/>
      <c r="OZJ690" s="413"/>
      <c r="OZK690" s="413"/>
      <c r="OZL690" s="413"/>
      <c r="OZM690" s="413"/>
      <c r="OZN690" s="413"/>
      <c r="OZO690" s="413"/>
      <c r="OZP690" s="413"/>
      <c r="OZQ690" s="413"/>
      <c r="OZR690" s="413"/>
      <c r="OZS690" s="413"/>
      <c r="OZT690" s="413"/>
      <c r="OZU690" s="413"/>
      <c r="OZV690" s="413"/>
      <c r="OZW690" s="413"/>
      <c r="OZX690" s="413"/>
      <c r="OZY690" s="413"/>
      <c r="OZZ690" s="413"/>
      <c r="PAA690" s="413"/>
      <c r="PAB690" s="413"/>
      <c r="PAC690" s="413"/>
      <c r="PAD690" s="414"/>
      <c r="PAE690" s="414"/>
      <c r="PAF690" s="414"/>
      <c r="PAG690" s="414"/>
      <c r="PAH690" s="414"/>
      <c r="PAI690" s="413"/>
      <c r="PAJ690" s="413"/>
      <c r="PAK690" s="414"/>
      <c r="PAL690" s="414"/>
      <c r="PAM690" s="413"/>
      <c r="PAN690" s="413"/>
      <c r="PAO690" s="414"/>
      <c r="PAP690" s="414"/>
      <c r="PAQ690" s="413"/>
      <c r="PAR690" s="413"/>
      <c r="PAS690" s="413"/>
      <c r="PAT690" s="413"/>
      <c r="PAU690" s="413"/>
      <c r="PAV690" s="413"/>
      <c r="PAW690" s="413"/>
      <c r="PAX690" s="414"/>
      <c r="PAY690" s="414"/>
      <c r="PAZ690" s="413"/>
      <c r="PBA690" s="413"/>
      <c r="PBB690" s="414"/>
      <c r="PBC690" s="414"/>
      <c r="PBD690" s="413"/>
      <c r="PBE690" s="413"/>
      <c r="PBF690" s="413"/>
      <c r="PBG690" s="413"/>
      <c r="PBH690" s="413"/>
      <c r="PBI690" s="407"/>
      <c r="PBJ690" s="439"/>
      <c r="PBK690" s="413"/>
      <c r="PBL690" s="413"/>
      <c r="PBM690" s="413"/>
      <c r="PBN690" s="413"/>
      <c r="PBO690" s="413"/>
      <c r="PBP690" s="413"/>
      <c r="PBQ690" s="413"/>
      <c r="PBR690" s="412"/>
      <c r="PBS690" s="412"/>
      <c r="PBT690" s="412"/>
      <c r="PBU690" s="412"/>
      <c r="PBV690" s="412"/>
      <c r="PBW690" s="412"/>
      <c r="PBX690" s="412"/>
      <c r="PBY690" s="412"/>
      <c r="PBZ690" s="412"/>
      <c r="PCA690" s="412"/>
      <c r="PCB690" s="412"/>
      <c r="PCC690" s="412"/>
      <c r="PCD690" s="412"/>
      <c r="PCE690" s="412"/>
      <c r="PCF690" s="412"/>
      <c r="PCG690" s="412"/>
      <c r="PCH690" s="412"/>
      <c r="PCI690" s="412"/>
      <c r="PCJ690" s="412"/>
      <c r="PCK690" s="412"/>
      <c r="PCL690" s="412"/>
      <c r="PCM690" s="412"/>
      <c r="PCN690" s="412"/>
      <c r="PCO690" s="412"/>
      <c r="PCP690" s="412"/>
      <c r="PCQ690" s="412"/>
      <c r="PCR690" s="412"/>
      <c r="PCS690" s="412"/>
      <c r="PCT690" s="412"/>
      <c r="PCU690" s="412"/>
      <c r="PCV690" s="412"/>
      <c r="PCW690" s="412"/>
      <c r="PCX690" s="412"/>
      <c r="PCY690" s="412"/>
      <c r="PCZ690" s="412"/>
      <c r="PDA690" s="412"/>
      <c r="PDB690" s="412"/>
      <c r="PDC690" s="412"/>
      <c r="PDD690" s="412"/>
      <c r="PDE690" s="412"/>
      <c r="PDF690" s="412"/>
      <c r="PDG690" s="412"/>
      <c r="PDH690" s="412"/>
      <c r="PDI690" s="412"/>
      <c r="PDJ690" s="413"/>
      <c r="PDK690" s="413"/>
      <c r="PDL690" s="413"/>
      <c r="PDM690" s="413"/>
      <c r="PDN690" s="413"/>
      <c r="PDO690" s="413"/>
      <c r="PDP690" s="413"/>
      <c r="PDQ690" s="413"/>
      <c r="PDR690" s="413"/>
      <c r="PDS690" s="413"/>
      <c r="PDT690" s="413"/>
      <c r="PDU690" s="413"/>
      <c r="PDV690" s="413"/>
      <c r="PDW690" s="413"/>
      <c r="PDX690" s="413"/>
      <c r="PDY690" s="413"/>
      <c r="PDZ690" s="413"/>
      <c r="PEA690" s="413"/>
      <c r="PEB690" s="413"/>
      <c r="PEC690" s="413"/>
      <c r="PED690" s="413"/>
      <c r="PEE690" s="413"/>
      <c r="PEF690" s="413"/>
      <c r="PEG690" s="413"/>
      <c r="PEH690" s="414"/>
      <c r="PEI690" s="414"/>
      <c r="PEJ690" s="414"/>
      <c r="PEK690" s="414"/>
      <c r="PEL690" s="414"/>
      <c r="PEM690" s="413"/>
      <c r="PEN690" s="413"/>
      <c r="PEO690" s="414"/>
      <c r="PEP690" s="414"/>
      <c r="PEQ690" s="413"/>
      <c r="PER690" s="413"/>
      <c r="PES690" s="414"/>
      <c r="PET690" s="414"/>
      <c r="PEU690" s="413"/>
      <c r="PEV690" s="413"/>
      <c r="PEW690" s="413"/>
      <c r="PEX690" s="413"/>
      <c r="PEY690" s="413"/>
      <c r="PEZ690" s="413"/>
      <c r="PFA690" s="413"/>
      <c r="PFB690" s="414"/>
      <c r="PFC690" s="414"/>
      <c r="PFD690" s="413"/>
      <c r="PFE690" s="413"/>
      <c r="PFF690" s="414"/>
      <c r="PFG690" s="414"/>
      <c r="PFH690" s="413"/>
      <c r="PFI690" s="413"/>
      <c r="PFJ690" s="413"/>
      <c r="PFK690" s="413"/>
      <c r="PFL690" s="413"/>
      <c r="PFM690" s="407"/>
      <c r="PFN690" s="439"/>
      <c r="PFO690" s="413"/>
      <c r="PFP690" s="413"/>
      <c r="PFQ690" s="413"/>
      <c r="PFR690" s="413"/>
      <c r="PFS690" s="413"/>
      <c r="PFT690" s="413"/>
      <c r="PFU690" s="413"/>
      <c r="PFV690" s="412"/>
      <c r="PFW690" s="412"/>
      <c r="PFX690" s="412"/>
      <c r="PFY690" s="412"/>
      <c r="PFZ690" s="412"/>
      <c r="PGA690" s="412"/>
      <c r="PGB690" s="412"/>
      <c r="PGC690" s="412"/>
      <c r="PGD690" s="412"/>
      <c r="PGE690" s="412"/>
      <c r="PGF690" s="412"/>
      <c r="PGG690" s="412"/>
      <c r="PGH690" s="412"/>
      <c r="PGI690" s="412"/>
      <c r="PGJ690" s="412"/>
      <c r="PGK690" s="412"/>
      <c r="PGL690" s="412"/>
      <c r="PGM690" s="412"/>
      <c r="PGN690" s="412"/>
      <c r="PGO690" s="412"/>
      <c r="PGP690" s="412"/>
      <c r="PGQ690" s="412"/>
      <c r="PGR690" s="412"/>
      <c r="PGS690" s="412"/>
      <c r="PGT690" s="412"/>
      <c r="PGU690" s="412"/>
      <c r="PGV690" s="412"/>
      <c r="PGW690" s="412"/>
      <c r="PGX690" s="412"/>
      <c r="PGY690" s="412"/>
      <c r="PGZ690" s="412"/>
      <c r="PHA690" s="412"/>
      <c r="PHB690" s="412"/>
      <c r="PHC690" s="412"/>
      <c r="PHD690" s="412"/>
      <c r="PHE690" s="412"/>
      <c r="PHF690" s="412"/>
      <c r="PHG690" s="412"/>
      <c r="PHH690" s="412"/>
      <c r="PHI690" s="412"/>
      <c r="PHJ690" s="412"/>
      <c r="PHK690" s="412"/>
      <c r="PHL690" s="412"/>
      <c r="PHM690" s="412"/>
      <c r="PHN690" s="413"/>
      <c r="PHO690" s="413"/>
      <c r="PHP690" s="413"/>
      <c r="PHQ690" s="413"/>
      <c r="PHR690" s="413"/>
      <c r="PHS690" s="413"/>
      <c r="PHT690" s="413"/>
      <c r="PHU690" s="413"/>
      <c r="PHV690" s="413"/>
      <c r="PHW690" s="413"/>
      <c r="PHX690" s="413"/>
      <c r="PHY690" s="413"/>
      <c r="PHZ690" s="413"/>
      <c r="PIA690" s="413"/>
      <c r="PIB690" s="413"/>
      <c r="PIC690" s="413"/>
      <c r="PID690" s="413"/>
      <c r="PIE690" s="413"/>
      <c r="PIF690" s="413"/>
      <c r="PIG690" s="413"/>
      <c r="PIH690" s="413"/>
      <c r="PII690" s="413"/>
      <c r="PIJ690" s="413"/>
      <c r="PIK690" s="413"/>
      <c r="PIL690" s="414"/>
      <c r="PIM690" s="414"/>
      <c r="PIN690" s="414"/>
      <c r="PIO690" s="414"/>
      <c r="PIP690" s="414"/>
      <c r="PIQ690" s="413"/>
      <c r="PIR690" s="413"/>
      <c r="PIS690" s="414"/>
      <c r="PIT690" s="414"/>
      <c r="PIU690" s="413"/>
      <c r="PIV690" s="413"/>
      <c r="PIW690" s="414"/>
      <c r="PIX690" s="414"/>
      <c r="PIY690" s="413"/>
      <c r="PIZ690" s="413"/>
      <c r="PJA690" s="413"/>
      <c r="PJB690" s="413"/>
      <c r="PJC690" s="413"/>
      <c r="PJD690" s="413"/>
      <c r="PJE690" s="413"/>
      <c r="PJF690" s="414"/>
      <c r="PJG690" s="414"/>
      <c r="PJH690" s="413"/>
      <c r="PJI690" s="413"/>
      <c r="PJJ690" s="414"/>
      <c r="PJK690" s="414"/>
      <c r="PJL690" s="413"/>
      <c r="PJM690" s="413"/>
      <c r="PJN690" s="413"/>
      <c r="PJO690" s="413"/>
      <c r="PJP690" s="413"/>
      <c r="PJQ690" s="407"/>
      <c r="PJR690" s="439"/>
      <c r="PJS690" s="413"/>
      <c r="PJT690" s="413"/>
      <c r="PJU690" s="413"/>
      <c r="PJV690" s="413"/>
      <c r="PJW690" s="413"/>
      <c r="PJX690" s="413"/>
      <c r="PJY690" s="413"/>
      <c r="PJZ690" s="412"/>
      <c r="PKA690" s="412"/>
      <c r="PKB690" s="412"/>
      <c r="PKC690" s="412"/>
      <c r="PKD690" s="412"/>
      <c r="PKE690" s="412"/>
      <c r="PKF690" s="412"/>
      <c r="PKG690" s="412"/>
      <c r="PKH690" s="412"/>
      <c r="PKI690" s="412"/>
      <c r="PKJ690" s="412"/>
      <c r="PKK690" s="412"/>
      <c r="PKL690" s="412"/>
      <c r="PKM690" s="412"/>
      <c r="PKN690" s="412"/>
      <c r="PKO690" s="412"/>
      <c r="PKP690" s="412"/>
      <c r="PKQ690" s="412"/>
      <c r="PKR690" s="412"/>
      <c r="PKS690" s="412"/>
      <c r="PKT690" s="412"/>
      <c r="PKU690" s="412"/>
      <c r="PKV690" s="412"/>
      <c r="PKW690" s="412"/>
      <c r="PKX690" s="412"/>
      <c r="PKY690" s="412"/>
      <c r="PKZ690" s="412"/>
      <c r="PLA690" s="412"/>
      <c r="PLB690" s="412"/>
      <c r="PLC690" s="412"/>
      <c r="PLD690" s="412"/>
      <c r="PLE690" s="412"/>
      <c r="PLF690" s="412"/>
      <c r="PLG690" s="412"/>
      <c r="PLH690" s="412"/>
      <c r="PLI690" s="412"/>
      <c r="PLJ690" s="412"/>
      <c r="PLK690" s="412"/>
      <c r="PLL690" s="412"/>
      <c r="PLM690" s="412"/>
      <c r="PLN690" s="412"/>
      <c r="PLO690" s="412"/>
      <c r="PLP690" s="412"/>
      <c r="PLQ690" s="412"/>
      <c r="PLR690" s="413"/>
      <c r="PLS690" s="413"/>
      <c r="PLT690" s="413"/>
      <c r="PLU690" s="413"/>
      <c r="PLV690" s="413"/>
      <c r="PLW690" s="413"/>
      <c r="PLX690" s="413"/>
      <c r="PLY690" s="413"/>
      <c r="PLZ690" s="413"/>
      <c r="PMA690" s="413"/>
      <c r="PMB690" s="413"/>
      <c r="PMC690" s="413"/>
      <c r="PMD690" s="413"/>
      <c r="PME690" s="413"/>
      <c r="PMF690" s="413"/>
      <c r="PMG690" s="413"/>
      <c r="PMH690" s="413"/>
      <c r="PMI690" s="413"/>
      <c r="PMJ690" s="413"/>
      <c r="PMK690" s="413"/>
      <c r="PML690" s="413"/>
      <c r="PMM690" s="413"/>
      <c r="PMN690" s="413"/>
      <c r="PMO690" s="413"/>
      <c r="PMP690" s="414"/>
      <c r="PMQ690" s="414"/>
      <c r="PMR690" s="414"/>
      <c r="PMS690" s="414"/>
      <c r="PMT690" s="414"/>
      <c r="PMU690" s="413"/>
      <c r="PMV690" s="413"/>
      <c r="PMW690" s="414"/>
      <c r="PMX690" s="414"/>
      <c r="PMY690" s="413"/>
      <c r="PMZ690" s="413"/>
      <c r="PNA690" s="414"/>
      <c r="PNB690" s="414"/>
      <c r="PNC690" s="413"/>
      <c r="PND690" s="413"/>
      <c r="PNE690" s="413"/>
      <c r="PNF690" s="413"/>
      <c r="PNG690" s="413"/>
      <c r="PNH690" s="413"/>
      <c r="PNI690" s="413"/>
      <c r="PNJ690" s="414"/>
      <c r="PNK690" s="414"/>
      <c r="PNL690" s="413"/>
      <c r="PNM690" s="413"/>
      <c r="PNN690" s="414"/>
      <c r="PNO690" s="414"/>
      <c r="PNP690" s="413"/>
      <c r="PNQ690" s="413"/>
      <c r="PNR690" s="413"/>
      <c r="PNS690" s="413"/>
      <c r="PNT690" s="413"/>
      <c r="PNU690" s="407"/>
      <c r="PNV690" s="439"/>
      <c r="PNW690" s="413"/>
      <c r="PNX690" s="413"/>
      <c r="PNY690" s="413"/>
      <c r="PNZ690" s="413"/>
      <c r="POA690" s="413"/>
      <c r="POB690" s="413"/>
      <c r="POC690" s="413"/>
      <c r="POD690" s="412"/>
      <c r="POE690" s="412"/>
      <c r="POF690" s="412"/>
      <c r="POG690" s="412"/>
      <c r="POH690" s="412"/>
      <c r="POI690" s="412"/>
      <c r="POJ690" s="412"/>
      <c r="POK690" s="412"/>
      <c r="POL690" s="412"/>
      <c r="POM690" s="412"/>
      <c r="PON690" s="412"/>
      <c r="POO690" s="412"/>
      <c r="POP690" s="412"/>
      <c r="POQ690" s="412"/>
      <c r="POR690" s="412"/>
      <c r="POS690" s="412"/>
      <c r="POT690" s="412"/>
      <c r="POU690" s="412"/>
      <c r="POV690" s="412"/>
      <c r="POW690" s="412"/>
      <c r="POX690" s="412"/>
      <c r="POY690" s="412"/>
      <c r="POZ690" s="412"/>
      <c r="PPA690" s="412"/>
      <c r="PPB690" s="412"/>
      <c r="PPC690" s="412"/>
      <c r="PPD690" s="412"/>
      <c r="PPE690" s="412"/>
      <c r="PPF690" s="412"/>
      <c r="PPG690" s="412"/>
      <c r="PPH690" s="412"/>
      <c r="PPI690" s="412"/>
      <c r="PPJ690" s="412"/>
      <c r="PPK690" s="412"/>
      <c r="PPL690" s="412"/>
      <c r="PPM690" s="412"/>
      <c r="PPN690" s="412"/>
      <c r="PPO690" s="412"/>
      <c r="PPP690" s="412"/>
      <c r="PPQ690" s="412"/>
      <c r="PPR690" s="412"/>
      <c r="PPS690" s="412"/>
      <c r="PPT690" s="412"/>
      <c r="PPU690" s="412"/>
      <c r="PPV690" s="413"/>
      <c r="PPW690" s="413"/>
      <c r="PPX690" s="413"/>
      <c r="PPY690" s="413"/>
      <c r="PPZ690" s="413"/>
      <c r="PQA690" s="413"/>
      <c r="PQB690" s="413"/>
      <c r="PQC690" s="413"/>
      <c r="PQD690" s="413"/>
      <c r="PQE690" s="413"/>
      <c r="PQF690" s="413"/>
      <c r="PQG690" s="413"/>
      <c r="PQH690" s="413"/>
      <c r="PQI690" s="413"/>
      <c r="PQJ690" s="413"/>
      <c r="PQK690" s="413"/>
      <c r="PQL690" s="413"/>
      <c r="PQM690" s="413"/>
      <c r="PQN690" s="413"/>
      <c r="PQO690" s="413"/>
      <c r="PQP690" s="413"/>
      <c r="PQQ690" s="413"/>
      <c r="PQR690" s="413"/>
      <c r="PQS690" s="413"/>
      <c r="PQT690" s="414"/>
      <c r="PQU690" s="414"/>
      <c r="PQV690" s="414"/>
      <c r="PQW690" s="414"/>
      <c r="PQX690" s="414"/>
      <c r="PQY690" s="413"/>
      <c r="PQZ690" s="413"/>
      <c r="PRA690" s="414"/>
      <c r="PRB690" s="414"/>
      <c r="PRC690" s="413"/>
      <c r="PRD690" s="413"/>
      <c r="PRE690" s="414"/>
      <c r="PRF690" s="414"/>
      <c r="PRG690" s="413"/>
      <c r="PRH690" s="413"/>
      <c r="PRI690" s="413"/>
      <c r="PRJ690" s="413"/>
      <c r="PRK690" s="413"/>
      <c r="PRL690" s="413"/>
      <c r="PRM690" s="413"/>
      <c r="PRN690" s="414"/>
      <c r="PRO690" s="414"/>
      <c r="PRP690" s="413"/>
      <c r="PRQ690" s="413"/>
      <c r="PRR690" s="414"/>
      <c r="PRS690" s="414"/>
      <c r="PRT690" s="413"/>
      <c r="PRU690" s="413"/>
      <c r="PRV690" s="413"/>
      <c r="PRW690" s="413"/>
      <c r="PRX690" s="413"/>
      <c r="PRY690" s="407"/>
      <c r="PRZ690" s="439"/>
      <c r="PSA690" s="413"/>
      <c r="PSB690" s="413"/>
      <c r="PSC690" s="413"/>
      <c r="PSD690" s="413"/>
      <c r="PSE690" s="413"/>
      <c r="PSF690" s="413"/>
      <c r="PSG690" s="413"/>
      <c r="PSH690" s="412"/>
      <c r="PSI690" s="412"/>
      <c r="PSJ690" s="412"/>
      <c r="PSK690" s="412"/>
      <c r="PSL690" s="412"/>
      <c r="PSM690" s="412"/>
      <c r="PSN690" s="412"/>
      <c r="PSO690" s="412"/>
      <c r="PSP690" s="412"/>
      <c r="PSQ690" s="412"/>
      <c r="PSR690" s="412"/>
      <c r="PSS690" s="412"/>
      <c r="PST690" s="412"/>
      <c r="PSU690" s="412"/>
      <c r="PSV690" s="412"/>
      <c r="PSW690" s="412"/>
      <c r="PSX690" s="412"/>
      <c r="PSY690" s="412"/>
      <c r="PSZ690" s="412"/>
      <c r="PTA690" s="412"/>
      <c r="PTB690" s="412"/>
      <c r="PTC690" s="412"/>
      <c r="PTD690" s="412"/>
      <c r="PTE690" s="412"/>
      <c r="PTF690" s="412"/>
      <c r="PTG690" s="412"/>
      <c r="PTH690" s="412"/>
      <c r="PTI690" s="412"/>
      <c r="PTJ690" s="412"/>
      <c r="PTK690" s="412"/>
      <c r="PTL690" s="412"/>
      <c r="PTM690" s="412"/>
      <c r="PTN690" s="412"/>
      <c r="PTO690" s="412"/>
      <c r="PTP690" s="412"/>
      <c r="PTQ690" s="412"/>
      <c r="PTR690" s="412"/>
      <c r="PTS690" s="412"/>
      <c r="PTT690" s="412"/>
      <c r="PTU690" s="412"/>
      <c r="PTV690" s="412"/>
      <c r="PTW690" s="412"/>
      <c r="PTX690" s="412"/>
      <c r="PTY690" s="412"/>
      <c r="PTZ690" s="413"/>
      <c r="PUA690" s="413"/>
      <c r="PUB690" s="413"/>
      <c r="PUC690" s="413"/>
      <c r="PUD690" s="413"/>
      <c r="PUE690" s="413"/>
      <c r="PUF690" s="413"/>
      <c r="PUG690" s="413"/>
      <c r="PUH690" s="413"/>
      <c r="PUI690" s="413"/>
      <c r="PUJ690" s="413"/>
      <c r="PUK690" s="413"/>
      <c r="PUL690" s="413"/>
      <c r="PUM690" s="413"/>
      <c r="PUN690" s="413"/>
      <c r="PUO690" s="413"/>
      <c r="PUP690" s="413"/>
      <c r="PUQ690" s="413"/>
      <c r="PUR690" s="413"/>
      <c r="PUS690" s="413"/>
      <c r="PUT690" s="413"/>
      <c r="PUU690" s="413"/>
      <c r="PUV690" s="413"/>
      <c r="PUW690" s="413"/>
      <c r="PUX690" s="414"/>
      <c r="PUY690" s="414"/>
      <c r="PUZ690" s="414"/>
      <c r="PVA690" s="414"/>
      <c r="PVB690" s="414"/>
      <c r="PVC690" s="413"/>
      <c r="PVD690" s="413"/>
      <c r="PVE690" s="414"/>
      <c r="PVF690" s="414"/>
      <c r="PVG690" s="413"/>
      <c r="PVH690" s="413"/>
      <c r="PVI690" s="414"/>
      <c r="PVJ690" s="414"/>
      <c r="PVK690" s="413"/>
      <c r="PVL690" s="413"/>
      <c r="PVM690" s="413"/>
      <c r="PVN690" s="413"/>
      <c r="PVO690" s="413"/>
      <c r="PVP690" s="413"/>
      <c r="PVQ690" s="413"/>
      <c r="PVR690" s="414"/>
      <c r="PVS690" s="414"/>
      <c r="PVT690" s="413"/>
      <c r="PVU690" s="413"/>
      <c r="PVV690" s="414"/>
      <c r="PVW690" s="414"/>
      <c r="PVX690" s="413"/>
      <c r="PVY690" s="413"/>
      <c r="PVZ690" s="413"/>
      <c r="PWA690" s="413"/>
      <c r="PWB690" s="413"/>
      <c r="PWC690" s="407"/>
      <c r="PWD690" s="439"/>
      <c r="PWE690" s="413"/>
      <c r="PWF690" s="413"/>
      <c r="PWG690" s="413"/>
      <c r="PWH690" s="413"/>
      <c r="PWI690" s="413"/>
      <c r="PWJ690" s="413"/>
      <c r="PWK690" s="413"/>
      <c r="PWL690" s="412"/>
      <c r="PWM690" s="412"/>
      <c r="PWN690" s="412"/>
      <c r="PWO690" s="412"/>
      <c r="PWP690" s="412"/>
      <c r="PWQ690" s="412"/>
      <c r="PWR690" s="412"/>
      <c r="PWS690" s="412"/>
      <c r="PWT690" s="412"/>
      <c r="PWU690" s="412"/>
      <c r="PWV690" s="412"/>
      <c r="PWW690" s="412"/>
      <c r="PWX690" s="412"/>
      <c r="PWY690" s="412"/>
      <c r="PWZ690" s="412"/>
      <c r="PXA690" s="412"/>
      <c r="PXB690" s="412"/>
      <c r="PXC690" s="412"/>
      <c r="PXD690" s="412"/>
      <c r="PXE690" s="412"/>
      <c r="PXF690" s="412"/>
      <c r="PXG690" s="412"/>
      <c r="PXH690" s="412"/>
      <c r="PXI690" s="412"/>
      <c r="PXJ690" s="412"/>
      <c r="PXK690" s="412"/>
      <c r="PXL690" s="412"/>
      <c r="PXM690" s="412"/>
      <c r="PXN690" s="412"/>
      <c r="PXO690" s="412"/>
      <c r="PXP690" s="412"/>
      <c r="PXQ690" s="412"/>
      <c r="PXR690" s="412"/>
      <c r="PXS690" s="412"/>
      <c r="PXT690" s="412"/>
      <c r="PXU690" s="412"/>
      <c r="PXV690" s="412"/>
      <c r="PXW690" s="412"/>
      <c r="PXX690" s="412"/>
      <c r="PXY690" s="412"/>
      <c r="PXZ690" s="412"/>
      <c r="PYA690" s="412"/>
      <c r="PYB690" s="412"/>
      <c r="PYC690" s="412"/>
      <c r="PYD690" s="413"/>
      <c r="PYE690" s="413"/>
      <c r="PYF690" s="413"/>
      <c r="PYG690" s="413"/>
      <c r="PYH690" s="413"/>
      <c r="PYI690" s="413"/>
      <c r="PYJ690" s="413"/>
      <c r="PYK690" s="413"/>
      <c r="PYL690" s="413"/>
      <c r="PYM690" s="413"/>
      <c r="PYN690" s="413"/>
      <c r="PYO690" s="413"/>
      <c r="PYP690" s="413"/>
      <c r="PYQ690" s="413"/>
      <c r="PYR690" s="413"/>
      <c r="PYS690" s="413"/>
      <c r="PYT690" s="413"/>
      <c r="PYU690" s="413"/>
      <c r="PYV690" s="413"/>
      <c r="PYW690" s="413"/>
      <c r="PYX690" s="413"/>
      <c r="PYY690" s="413"/>
      <c r="PYZ690" s="413"/>
      <c r="PZA690" s="413"/>
      <c r="PZB690" s="414"/>
      <c r="PZC690" s="414"/>
      <c r="PZD690" s="414"/>
      <c r="PZE690" s="414"/>
      <c r="PZF690" s="414"/>
      <c r="PZG690" s="413"/>
      <c r="PZH690" s="413"/>
      <c r="PZI690" s="414"/>
      <c r="PZJ690" s="414"/>
      <c r="PZK690" s="413"/>
      <c r="PZL690" s="413"/>
      <c r="PZM690" s="414"/>
      <c r="PZN690" s="414"/>
      <c r="PZO690" s="413"/>
      <c r="PZP690" s="413"/>
      <c r="PZQ690" s="413"/>
      <c r="PZR690" s="413"/>
      <c r="PZS690" s="413"/>
      <c r="PZT690" s="413"/>
      <c r="PZU690" s="413"/>
      <c r="PZV690" s="414"/>
      <c r="PZW690" s="414"/>
      <c r="PZX690" s="413"/>
      <c r="PZY690" s="413"/>
      <c r="PZZ690" s="414"/>
      <c r="QAA690" s="414"/>
      <c r="QAB690" s="413"/>
      <c r="QAC690" s="413"/>
      <c r="QAD690" s="413"/>
      <c r="QAE690" s="413"/>
      <c r="QAF690" s="413"/>
      <c r="QAG690" s="407"/>
      <c r="QAH690" s="439"/>
      <c r="QAI690" s="413"/>
      <c r="QAJ690" s="413"/>
      <c r="QAK690" s="413"/>
      <c r="QAL690" s="413"/>
      <c r="QAM690" s="413"/>
      <c r="QAN690" s="413"/>
      <c r="QAO690" s="413"/>
      <c r="QAP690" s="412"/>
      <c r="QAQ690" s="412"/>
      <c r="QAR690" s="412"/>
      <c r="QAS690" s="412"/>
      <c r="QAT690" s="412"/>
      <c r="QAU690" s="412"/>
      <c r="QAV690" s="412"/>
      <c r="QAW690" s="412"/>
      <c r="QAX690" s="412"/>
      <c r="QAY690" s="412"/>
      <c r="QAZ690" s="412"/>
      <c r="QBA690" s="412"/>
      <c r="QBB690" s="412"/>
      <c r="QBC690" s="412"/>
      <c r="QBD690" s="412"/>
      <c r="QBE690" s="412"/>
      <c r="QBF690" s="412"/>
      <c r="QBG690" s="412"/>
      <c r="QBH690" s="412"/>
      <c r="QBI690" s="412"/>
      <c r="QBJ690" s="412"/>
      <c r="QBK690" s="412"/>
      <c r="QBL690" s="412"/>
      <c r="QBM690" s="412"/>
      <c r="QBN690" s="412"/>
      <c r="QBO690" s="412"/>
      <c r="QBP690" s="412"/>
      <c r="QBQ690" s="412"/>
      <c r="QBR690" s="412"/>
      <c r="QBS690" s="412"/>
      <c r="QBT690" s="412"/>
      <c r="QBU690" s="412"/>
      <c r="QBV690" s="412"/>
      <c r="QBW690" s="412"/>
      <c r="QBX690" s="412"/>
      <c r="QBY690" s="412"/>
      <c r="QBZ690" s="412"/>
      <c r="QCA690" s="412"/>
      <c r="QCB690" s="412"/>
      <c r="QCC690" s="412"/>
      <c r="QCD690" s="412"/>
      <c r="QCE690" s="412"/>
      <c r="QCF690" s="412"/>
      <c r="QCG690" s="412"/>
      <c r="QCH690" s="413"/>
      <c r="QCI690" s="413"/>
      <c r="QCJ690" s="413"/>
      <c r="QCK690" s="413"/>
      <c r="QCL690" s="413"/>
      <c r="QCM690" s="413"/>
      <c r="QCN690" s="413"/>
      <c r="QCO690" s="413"/>
      <c r="QCP690" s="413"/>
      <c r="QCQ690" s="413"/>
      <c r="QCR690" s="413"/>
      <c r="QCS690" s="413"/>
      <c r="QCT690" s="413"/>
      <c r="QCU690" s="413"/>
      <c r="QCV690" s="413"/>
      <c r="QCW690" s="413"/>
      <c r="QCX690" s="413"/>
      <c r="QCY690" s="413"/>
      <c r="QCZ690" s="413"/>
      <c r="QDA690" s="413"/>
      <c r="QDB690" s="413"/>
      <c r="QDC690" s="413"/>
      <c r="QDD690" s="413"/>
      <c r="QDE690" s="413"/>
      <c r="QDF690" s="414"/>
      <c r="QDG690" s="414"/>
      <c r="QDH690" s="414"/>
      <c r="QDI690" s="414"/>
      <c r="QDJ690" s="414"/>
      <c r="QDK690" s="413"/>
      <c r="QDL690" s="413"/>
      <c r="QDM690" s="414"/>
      <c r="QDN690" s="414"/>
      <c r="QDO690" s="413"/>
      <c r="QDP690" s="413"/>
      <c r="QDQ690" s="414"/>
      <c r="QDR690" s="414"/>
      <c r="QDS690" s="413"/>
      <c r="QDT690" s="413"/>
      <c r="QDU690" s="413"/>
      <c r="QDV690" s="413"/>
      <c r="QDW690" s="413"/>
      <c r="QDX690" s="413"/>
      <c r="QDY690" s="413"/>
      <c r="QDZ690" s="414"/>
      <c r="QEA690" s="414"/>
      <c r="QEB690" s="413"/>
      <c r="QEC690" s="413"/>
      <c r="QED690" s="414"/>
      <c r="QEE690" s="414"/>
      <c r="QEF690" s="413"/>
      <c r="QEG690" s="413"/>
      <c r="QEH690" s="413"/>
      <c r="QEI690" s="413"/>
      <c r="QEJ690" s="413"/>
      <c r="QEK690" s="407"/>
      <c r="QEL690" s="439"/>
      <c r="QEM690" s="413"/>
      <c r="QEN690" s="413"/>
      <c r="QEO690" s="413"/>
      <c r="QEP690" s="413"/>
      <c r="QEQ690" s="413"/>
      <c r="QER690" s="413"/>
      <c r="QES690" s="413"/>
      <c r="QET690" s="412"/>
      <c r="QEU690" s="412"/>
      <c r="QEV690" s="412"/>
      <c r="QEW690" s="412"/>
      <c r="QEX690" s="412"/>
      <c r="QEY690" s="412"/>
      <c r="QEZ690" s="412"/>
      <c r="QFA690" s="412"/>
      <c r="QFB690" s="412"/>
      <c r="QFC690" s="412"/>
      <c r="QFD690" s="412"/>
      <c r="QFE690" s="412"/>
      <c r="QFF690" s="412"/>
      <c r="QFG690" s="412"/>
      <c r="QFH690" s="412"/>
      <c r="QFI690" s="412"/>
      <c r="QFJ690" s="412"/>
      <c r="QFK690" s="412"/>
      <c r="QFL690" s="412"/>
      <c r="QFM690" s="412"/>
      <c r="QFN690" s="412"/>
      <c r="QFO690" s="412"/>
      <c r="QFP690" s="412"/>
      <c r="QFQ690" s="412"/>
      <c r="QFR690" s="412"/>
      <c r="QFS690" s="412"/>
      <c r="QFT690" s="412"/>
      <c r="QFU690" s="412"/>
      <c r="QFV690" s="412"/>
      <c r="QFW690" s="412"/>
      <c r="QFX690" s="412"/>
      <c r="QFY690" s="412"/>
      <c r="QFZ690" s="412"/>
      <c r="QGA690" s="412"/>
      <c r="QGB690" s="412"/>
      <c r="QGC690" s="412"/>
      <c r="QGD690" s="412"/>
      <c r="QGE690" s="412"/>
      <c r="QGF690" s="412"/>
      <c r="QGG690" s="412"/>
      <c r="QGH690" s="412"/>
      <c r="QGI690" s="412"/>
      <c r="QGJ690" s="412"/>
      <c r="QGK690" s="412"/>
      <c r="QGL690" s="413"/>
      <c r="QGM690" s="413"/>
      <c r="QGN690" s="413"/>
      <c r="QGO690" s="413"/>
      <c r="QGP690" s="413"/>
      <c r="QGQ690" s="413"/>
      <c r="QGR690" s="413"/>
      <c r="QGS690" s="413"/>
      <c r="QGT690" s="413"/>
      <c r="QGU690" s="413"/>
      <c r="QGV690" s="413"/>
      <c r="QGW690" s="413"/>
      <c r="QGX690" s="413"/>
      <c r="QGY690" s="413"/>
      <c r="QGZ690" s="413"/>
      <c r="QHA690" s="413"/>
      <c r="QHB690" s="413"/>
      <c r="QHC690" s="413"/>
      <c r="QHD690" s="413"/>
      <c r="QHE690" s="413"/>
      <c r="QHF690" s="413"/>
      <c r="QHG690" s="413"/>
      <c r="QHH690" s="413"/>
      <c r="QHI690" s="413"/>
      <c r="QHJ690" s="414"/>
      <c r="QHK690" s="414"/>
      <c r="QHL690" s="414"/>
      <c r="QHM690" s="414"/>
      <c r="QHN690" s="414"/>
      <c r="QHO690" s="413"/>
      <c r="QHP690" s="413"/>
      <c r="QHQ690" s="414"/>
      <c r="QHR690" s="414"/>
      <c r="QHS690" s="413"/>
      <c r="QHT690" s="413"/>
      <c r="QHU690" s="414"/>
      <c r="QHV690" s="414"/>
      <c r="QHW690" s="413"/>
      <c r="QHX690" s="413"/>
      <c r="QHY690" s="413"/>
      <c r="QHZ690" s="413"/>
      <c r="QIA690" s="413"/>
      <c r="QIB690" s="413"/>
      <c r="QIC690" s="413"/>
      <c r="QID690" s="414"/>
      <c r="QIE690" s="414"/>
      <c r="QIF690" s="413"/>
      <c r="QIG690" s="413"/>
      <c r="QIH690" s="414"/>
      <c r="QII690" s="414"/>
      <c r="QIJ690" s="413"/>
      <c r="QIK690" s="413"/>
      <c r="QIL690" s="413"/>
      <c r="QIM690" s="413"/>
      <c r="QIN690" s="413"/>
      <c r="QIO690" s="407"/>
      <c r="QIP690" s="439"/>
      <c r="QIQ690" s="413"/>
      <c r="QIR690" s="413"/>
      <c r="QIS690" s="413"/>
      <c r="QIT690" s="413"/>
      <c r="QIU690" s="413"/>
      <c r="QIV690" s="413"/>
      <c r="QIW690" s="413"/>
      <c r="QIX690" s="412"/>
      <c r="QIY690" s="412"/>
      <c r="QIZ690" s="412"/>
      <c r="QJA690" s="412"/>
      <c r="QJB690" s="412"/>
      <c r="QJC690" s="412"/>
      <c r="QJD690" s="412"/>
      <c r="QJE690" s="412"/>
      <c r="QJF690" s="412"/>
      <c r="QJG690" s="412"/>
      <c r="QJH690" s="412"/>
      <c r="QJI690" s="412"/>
      <c r="QJJ690" s="412"/>
      <c r="QJK690" s="412"/>
      <c r="QJL690" s="412"/>
      <c r="QJM690" s="412"/>
      <c r="QJN690" s="412"/>
      <c r="QJO690" s="412"/>
      <c r="QJP690" s="412"/>
      <c r="QJQ690" s="412"/>
      <c r="QJR690" s="412"/>
      <c r="QJS690" s="412"/>
      <c r="QJT690" s="412"/>
      <c r="QJU690" s="412"/>
      <c r="QJV690" s="412"/>
      <c r="QJW690" s="412"/>
      <c r="QJX690" s="412"/>
      <c r="QJY690" s="412"/>
      <c r="QJZ690" s="412"/>
      <c r="QKA690" s="412"/>
      <c r="QKB690" s="412"/>
      <c r="QKC690" s="412"/>
      <c r="QKD690" s="412"/>
      <c r="QKE690" s="412"/>
      <c r="QKF690" s="412"/>
      <c r="QKG690" s="412"/>
      <c r="QKH690" s="412"/>
      <c r="QKI690" s="412"/>
      <c r="QKJ690" s="412"/>
      <c r="QKK690" s="412"/>
      <c r="QKL690" s="412"/>
      <c r="QKM690" s="412"/>
      <c r="QKN690" s="412"/>
      <c r="QKO690" s="412"/>
      <c r="QKP690" s="413"/>
      <c r="QKQ690" s="413"/>
      <c r="QKR690" s="413"/>
      <c r="QKS690" s="413"/>
      <c r="QKT690" s="413"/>
      <c r="QKU690" s="413"/>
      <c r="QKV690" s="413"/>
      <c r="QKW690" s="413"/>
      <c r="QKX690" s="413"/>
      <c r="QKY690" s="413"/>
      <c r="QKZ690" s="413"/>
      <c r="QLA690" s="413"/>
      <c r="QLB690" s="413"/>
      <c r="QLC690" s="413"/>
      <c r="QLD690" s="413"/>
      <c r="QLE690" s="413"/>
      <c r="QLF690" s="413"/>
      <c r="QLG690" s="413"/>
      <c r="QLH690" s="413"/>
      <c r="QLI690" s="413"/>
      <c r="QLJ690" s="413"/>
      <c r="QLK690" s="413"/>
      <c r="QLL690" s="413"/>
      <c r="QLM690" s="413"/>
      <c r="QLN690" s="414"/>
      <c r="QLO690" s="414"/>
      <c r="QLP690" s="414"/>
      <c r="QLQ690" s="414"/>
      <c r="QLR690" s="414"/>
      <c r="QLS690" s="413"/>
      <c r="QLT690" s="413"/>
      <c r="QLU690" s="414"/>
      <c r="QLV690" s="414"/>
      <c r="QLW690" s="413"/>
      <c r="QLX690" s="413"/>
      <c r="QLY690" s="414"/>
      <c r="QLZ690" s="414"/>
      <c r="QMA690" s="413"/>
      <c r="QMB690" s="413"/>
      <c r="QMC690" s="413"/>
      <c r="QMD690" s="413"/>
      <c r="QME690" s="413"/>
      <c r="QMF690" s="413"/>
      <c r="QMG690" s="413"/>
      <c r="QMH690" s="414"/>
      <c r="QMI690" s="414"/>
      <c r="QMJ690" s="413"/>
      <c r="QMK690" s="413"/>
      <c r="QML690" s="414"/>
      <c r="QMM690" s="414"/>
      <c r="QMN690" s="413"/>
      <c r="QMO690" s="413"/>
      <c r="QMP690" s="413"/>
      <c r="QMQ690" s="413"/>
      <c r="QMR690" s="413"/>
      <c r="QMS690" s="407"/>
      <c r="QMT690" s="439"/>
      <c r="QMU690" s="413"/>
      <c r="QMV690" s="413"/>
      <c r="QMW690" s="413"/>
      <c r="QMX690" s="413"/>
      <c r="QMY690" s="413"/>
      <c r="QMZ690" s="413"/>
      <c r="QNA690" s="413"/>
      <c r="QNB690" s="412"/>
      <c r="QNC690" s="412"/>
      <c r="QND690" s="412"/>
      <c r="QNE690" s="412"/>
      <c r="QNF690" s="412"/>
      <c r="QNG690" s="412"/>
      <c r="QNH690" s="412"/>
      <c r="QNI690" s="412"/>
      <c r="QNJ690" s="412"/>
      <c r="QNK690" s="412"/>
      <c r="QNL690" s="412"/>
      <c r="QNM690" s="412"/>
      <c r="QNN690" s="412"/>
      <c r="QNO690" s="412"/>
      <c r="QNP690" s="412"/>
      <c r="QNQ690" s="412"/>
      <c r="QNR690" s="412"/>
      <c r="QNS690" s="412"/>
      <c r="QNT690" s="412"/>
      <c r="QNU690" s="412"/>
      <c r="QNV690" s="412"/>
      <c r="QNW690" s="412"/>
      <c r="QNX690" s="412"/>
      <c r="QNY690" s="412"/>
      <c r="QNZ690" s="412"/>
      <c r="QOA690" s="412"/>
      <c r="QOB690" s="412"/>
      <c r="QOC690" s="412"/>
      <c r="QOD690" s="412"/>
      <c r="QOE690" s="412"/>
      <c r="QOF690" s="412"/>
      <c r="QOG690" s="412"/>
      <c r="QOH690" s="412"/>
      <c r="QOI690" s="412"/>
      <c r="QOJ690" s="412"/>
      <c r="QOK690" s="412"/>
      <c r="QOL690" s="412"/>
      <c r="QOM690" s="412"/>
      <c r="QON690" s="412"/>
      <c r="QOO690" s="412"/>
      <c r="QOP690" s="412"/>
      <c r="QOQ690" s="412"/>
      <c r="QOR690" s="412"/>
      <c r="QOS690" s="412"/>
      <c r="QOT690" s="413"/>
      <c r="QOU690" s="413"/>
      <c r="QOV690" s="413"/>
      <c r="QOW690" s="413"/>
      <c r="QOX690" s="413"/>
      <c r="QOY690" s="413"/>
      <c r="QOZ690" s="413"/>
      <c r="QPA690" s="413"/>
      <c r="QPB690" s="413"/>
      <c r="QPC690" s="413"/>
      <c r="QPD690" s="413"/>
      <c r="QPE690" s="413"/>
      <c r="QPF690" s="413"/>
      <c r="QPG690" s="413"/>
      <c r="QPH690" s="413"/>
      <c r="QPI690" s="413"/>
      <c r="QPJ690" s="413"/>
      <c r="QPK690" s="413"/>
      <c r="QPL690" s="413"/>
      <c r="QPM690" s="413"/>
      <c r="QPN690" s="413"/>
      <c r="QPO690" s="413"/>
      <c r="QPP690" s="413"/>
      <c r="QPQ690" s="413"/>
      <c r="QPR690" s="414"/>
      <c r="QPS690" s="414"/>
      <c r="QPT690" s="414"/>
      <c r="QPU690" s="414"/>
      <c r="QPV690" s="414"/>
      <c r="QPW690" s="413"/>
      <c r="QPX690" s="413"/>
      <c r="QPY690" s="414"/>
      <c r="QPZ690" s="414"/>
      <c r="QQA690" s="413"/>
      <c r="QQB690" s="413"/>
      <c r="QQC690" s="414"/>
      <c r="QQD690" s="414"/>
      <c r="QQE690" s="413"/>
      <c r="QQF690" s="413"/>
      <c r="QQG690" s="413"/>
      <c r="QQH690" s="413"/>
      <c r="QQI690" s="413"/>
      <c r="QQJ690" s="413"/>
      <c r="QQK690" s="413"/>
      <c r="QQL690" s="414"/>
      <c r="QQM690" s="414"/>
      <c r="QQN690" s="413"/>
      <c r="QQO690" s="413"/>
      <c r="QQP690" s="414"/>
      <c r="QQQ690" s="414"/>
      <c r="QQR690" s="413"/>
      <c r="QQS690" s="413"/>
      <c r="QQT690" s="413"/>
      <c r="QQU690" s="413"/>
      <c r="QQV690" s="413"/>
      <c r="QQW690" s="407"/>
      <c r="QQX690" s="439"/>
      <c r="QQY690" s="413"/>
      <c r="QQZ690" s="413"/>
      <c r="QRA690" s="413"/>
      <c r="QRB690" s="413"/>
      <c r="QRC690" s="413"/>
      <c r="QRD690" s="413"/>
      <c r="QRE690" s="413"/>
      <c r="QRF690" s="412"/>
      <c r="QRG690" s="412"/>
      <c r="QRH690" s="412"/>
      <c r="QRI690" s="412"/>
      <c r="QRJ690" s="412"/>
      <c r="QRK690" s="412"/>
      <c r="QRL690" s="412"/>
      <c r="QRM690" s="412"/>
      <c r="QRN690" s="412"/>
      <c r="QRO690" s="412"/>
      <c r="QRP690" s="412"/>
      <c r="QRQ690" s="412"/>
      <c r="QRR690" s="412"/>
      <c r="QRS690" s="412"/>
      <c r="QRT690" s="412"/>
      <c r="QRU690" s="412"/>
      <c r="QRV690" s="412"/>
      <c r="QRW690" s="412"/>
      <c r="QRX690" s="412"/>
      <c r="QRY690" s="412"/>
      <c r="QRZ690" s="412"/>
      <c r="QSA690" s="412"/>
      <c r="QSB690" s="412"/>
      <c r="QSC690" s="412"/>
      <c r="QSD690" s="412"/>
      <c r="QSE690" s="412"/>
      <c r="QSF690" s="412"/>
      <c r="QSG690" s="412"/>
      <c r="QSH690" s="412"/>
      <c r="QSI690" s="412"/>
      <c r="QSJ690" s="412"/>
      <c r="QSK690" s="412"/>
      <c r="QSL690" s="412"/>
      <c r="QSM690" s="412"/>
      <c r="QSN690" s="412"/>
      <c r="QSO690" s="412"/>
      <c r="QSP690" s="412"/>
      <c r="QSQ690" s="412"/>
      <c r="QSR690" s="412"/>
      <c r="QSS690" s="412"/>
      <c r="QST690" s="412"/>
      <c r="QSU690" s="412"/>
      <c r="QSV690" s="412"/>
      <c r="QSW690" s="412"/>
      <c r="QSX690" s="413"/>
      <c r="QSY690" s="413"/>
      <c r="QSZ690" s="413"/>
      <c r="QTA690" s="413"/>
      <c r="QTB690" s="413"/>
      <c r="QTC690" s="413"/>
      <c r="QTD690" s="413"/>
      <c r="QTE690" s="413"/>
      <c r="QTF690" s="413"/>
      <c r="QTG690" s="413"/>
      <c r="QTH690" s="413"/>
      <c r="QTI690" s="413"/>
      <c r="QTJ690" s="413"/>
      <c r="QTK690" s="413"/>
      <c r="QTL690" s="413"/>
      <c r="QTM690" s="413"/>
      <c r="QTN690" s="413"/>
      <c r="QTO690" s="413"/>
      <c r="QTP690" s="413"/>
      <c r="QTQ690" s="413"/>
      <c r="QTR690" s="413"/>
      <c r="QTS690" s="413"/>
      <c r="QTT690" s="413"/>
      <c r="QTU690" s="413"/>
      <c r="QTV690" s="414"/>
      <c r="QTW690" s="414"/>
      <c r="QTX690" s="414"/>
      <c r="QTY690" s="414"/>
      <c r="QTZ690" s="414"/>
      <c r="QUA690" s="413"/>
      <c r="QUB690" s="413"/>
      <c r="QUC690" s="414"/>
      <c r="QUD690" s="414"/>
      <c r="QUE690" s="413"/>
      <c r="QUF690" s="413"/>
      <c r="QUG690" s="414"/>
      <c r="QUH690" s="414"/>
      <c r="QUI690" s="413"/>
      <c r="QUJ690" s="413"/>
      <c r="QUK690" s="413"/>
      <c r="QUL690" s="413"/>
      <c r="QUM690" s="413"/>
      <c r="QUN690" s="413"/>
      <c r="QUO690" s="413"/>
      <c r="QUP690" s="414"/>
      <c r="QUQ690" s="414"/>
      <c r="QUR690" s="413"/>
      <c r="QUS690" s="413"/>
      <c r="QUT690" s="414"/>
      <c r="QUU690" s="414"/>
      <c r="QUV690" s="413"/>
      <c r="QUW690" s="413"/>
      <c r="QUX690" s="413"/>
      <c r="QUY690" s="413"/>
      <c r="QUZ690" s="413"/>
      <c r="QVA690" s="407"/>
      <c r="QVB690" s="439"/>
      <c r="QVC690" s="413"/>
      <c r="QVD690" s="413"/>
      <c r="QVE690" s="413"/>
      <c r="QVF690" s="413"/>
      <c r="QVG690" s="413"/>
      <c r="QVH690" s="413"/>
      <c r="QVI690" s="413"/>
      <c r="QVJ690" s="412"/>
      <c r="QVK690" s="412"/>
      <c r="QVL690" s="412"/>
      <c r="QVM690" s="412"/>
      <c r="QVN690" s="412"/>
      <c r="QVO690" s="412"/>
      <c r="QVP690" s="412"/>
      <c r="QVQ690" s="412"/>
      <c r="QVR690" s="412"/>
      <c r="QVS690" s="412"/>
      <c r="QVT690" s="412"/>
      <c r="QVU690" s="412"/>
      <c r="QVV690" s="412"/>
      <c r="QVW690" s="412"/>
      <c r="QVX690" s="412"/>
      <c r="QVY690" s="412"/>
      <c r="QVZ690" s="412"/>
      <c r="QWA690" s="412"/>
      <c r="QWB690" s="412"/>
      <c r="QWC690" s="412"/>
      <c r="QWD690" s="412"/>
      <c r="QWE690" s="412"/>
      <c r="QWF690" s="412"/>
      <c r="QWG690" s="412"/>
      <c r="QWH690" s="412"/>
      <c r="QWI690" s="412"/>
      <c r="QWJ690" s="412"/>
      <c r="QWK690" s="412"/>
      <c r="QWL690" s="412"/>
      <c r="QWM690" s="412"/>
      <c r="QWN690" s="412"/>
      <c r="QWO690" s="412"/>
      <c r="QWP690" s="412"/>
      <c r="QWQ690" s="412"/>
      <c r="QWR690" s="412"/>
      <c r="QWS690" s="412"/>
      <c r="QWT690" s="412"/>
      <c r="QWU690" s="412"/>
      <c r="QWV690" s="412"/>
      <c r="QWW690" s="412"/>
      <c r="QWX690" s="412"/>
      <c r="QWY690" s="412"/>
      <c r="QWZ690" s="412"/>
      <c r="QXA690" s="412"/>
      <c r="QXB690" s="413"/>
      <c r="QXC690" s="413"/>
      <c r="QXD690" s="413"/>
      <c r="QXE690" s="413"/>
      <c r="QXF690" s="413"/>
      <c r="QXG690" s="413"/>
      <c r="QXH690" s="413"/>
      <c r="QXI690" s="413"/>
      <c r="QXJ690" s="413"/>
      <c r="QXK690" s="413"/>
      <c r="QXL690" s="413"/>
      <c r="QXM690" s="413"/>
      <c r="QXN690" s="413"/>
      <c r="QXO690" s="413"/>
      <c r="QXP690" s="413"/>
      <c r="QXQ690" s="413"/>
      <c r="QXR690" s="413"/>
      <c r="QXS690" s="413"/>
      <c r="QXT690" s="413"/>
      <c r="QXU690" s="413"/>
      <c r="QXV690" s="413"/>
      <c r="QXW690" s="413"/>
      <c r="QXX690" s="413"/>
      <c r="QXY690" s="413"/>
      <c r="QXZ690" s="414"/>
      <c r="QYA690" s="414"/>
      <c r="QYB690" s="414"/>
      <c r="QYC690" s="414"/>
      <c r="QYD690" s="414"/>
      <c r="QYE690" s="413"/>
      <c r="QYF690" s="413"/>
      <c r="QYG690" s="414"/>
      <c r="QYH690" s="414"/>
      <c r="QYI690" s="413"/>
      <c r="QYJ690" s="413"/>
      <c r="QYK690" s="414"/>
      <c r="QYL690" s="414"/>
      <c r="QYM690" s="413"/>
      <c r="QYN690" s="413"/>
      <c r="QYO690" s="413"/>
      <c r="QYP690" s="413"/>
      <c r="QYQ690" s="413"/>
      <c r="QYR690" s="413"/>
      <c r="QYS690" s="413"/>
      <c r="QYT690" s="414"/>
      <c r="QYU690" s="414"/>
      <c r="QYV690" s="413"/>
      <c r="QYW690" s="413"/>
      <c r="QYX690" s="414"/>
      <c r="QYY690" s="414"/>
      <c r="QYZ690" s="413"/>
      <c r="QZA690" s="413"/>
      <c r="QZB690" s="413"/>
      <c r="QZC690" s="413"/>
      <c r="QZD690" s="413"/>
      <c r="QZE690" s="407"/>
      <c r="QZF690" s="439"/>
      <c r="QZG690" s="413"/>
      <c r="QZH690" s="413"/>
      <c r="QZI690" s="413"/>
      <c r="QZJ690" s="413"/>
      <c r="QZK690" s="413"/>
      <c r="QZL690" s="413"/>
      <c r="QZM690" s="413"/>
      <c r="QZN690" s="412"/>
      <c r="QZO690" s="412"/>
      <c r="QZP690" s="412"/>
      <c r="QZQ690" s="412"/>
      <c r="QZR690" s="412"/>
      <c r="QZS690" s="412"/>
      <c r="QZT690" s="412"/>
      <c r="QZU690" s="412"/>
      <c r="QZV690" s="412"/>
      <c r="QZW690" s="412"/>
      <c r="QZX690" s="412"/>
      <c r="QZY690" s="412"/>
      <c r="QZZ690" s="412"/>
      <c r="RAA690" s="412"/>
      <c r="RAB690" s="412"/>
      <c r="RAC690" s="412"/>
      <c r="RAD690" s="412"/>
      <c r="RAE690" s="412"/>
      <c r="RAF690" s="412"/>
      <c r="RAG690" s="412"/>
      <c r="RAH690" s="412"/>
      <c r="RAI690" s="412"/>
      <c r="RAJ690" s="412"/>
      <c r="RAK690" s="412"/>
      <c r="RAL690" s="412"/>
      <c r="RAM690" s="412"/>
      <c r="RAN690" s="412"/>
      <c r="RAO690" s="412"/>
      <c r="RAP690" s="412"/>
      <c r="RAQ690" s="412"/>
      <c r="RAR690" s="412"/>
      <c r="RAS690" s="412"/>
      <c r="RAT690" s="412"/>
      <c r="RAU690" s="412"/>
      <c r="RAV690" s="412"/>
      <c r="RAW690" s="412"/>
      <c r="RAX690" s="412"/>
      <c r="RAY690" s="412"/>
      <c r="RAZ690" s="412"/>
      <c r="RBA690" s="412"/>
      <c r="RBB690" s="412"/>
      <c r="RBC690" s="412"/>
      <c r="RBD690" s="412"/>
      <c r="RBE690" s="412"/>
      <c r="RBF690" s="413"/>
      <c r="RBG690" s="413"/>
      <c r="RBH690" s="413"/>
      <c r="RBI690" s="413"/>
      <c r="RBJ690" s="413"/>
      <c r="RBK690" s="413"/>
      <c r="RBL690" s="413"/>
      <c r="RBM690" s="413"/>
      <c r="RBN690" s="413"/>
      <c r="RBO690" s="413"/>
      <c r="RBP690" s="413"/>
      <c r="RBQ690" s="413"/>
      <c r="RBR690" s="413"/>
      <c r="RBS690" s="413"/>
      <c r="RBT690" s="413"/>
      <c r="RBU690" s="413"/>
      <c r="RBV690" s="413"/>
      <c r="RBW690" s="413"/>
      <c r="RBX690" s="413"/>
      <c r="RBY690" s="413"/>
      <c r="RBZ690" s="413"/>
      <c r="RCA690" s="413"/>
      <c r="RCB690" s="413"/>
    </row>
    <row r="691" spans="1:12248" s="80" customFormat="1" ht="127.5" hidden="1" customHeight="1" x14ac:dyDescent="0.3">
      <c r="A691" s="407"/>
      <c r="B691" s="499" t="s">
        <v>13</v>
      </c>
      <c r="C691" s="440" t="s">
        <v>118</v>
      </c>
      <c r="D691" s="412">
        <f t="shared" si="1664"/>
        <v>0</v>
      </c>
      <c r="E691" s="412">
        <v>0</v>
      </c>
      <c r="F691" s="412"/>
      <c r="G691" s="412">
        <v>0</v>
      </c>
      <c r="H691" s="412">
        <v>0</v>
      </c>
      <c r="I691" s="412">
        <f t="shared" ref="I691:I709" si="1677">K691</f>
        <v>0</v>
      </c>
      <c r="J691" s="412" t="e">
        <f t="shared" ref="J691:J709" si="1678">I691/D691</f>
        <v>#DIV/0!</v>
      </c>
      <c r="K691" s="412">
        <v>0</v>
      </c>
      <c r="L691" s="412" t="e">
        <f t="shared" ref="L691:L695" si="1679">K691/E691</f>
        <v>#DIV/0!</v>
      </c>
      <c r="M691" s="412"/>
      <c r="N691" s="412"/>
      <c r="O691" s="412"/>
      <c r="P691" s="412"/>
      <c r="Q691" s="412"/>
      <c r="R691" s="412"/>
      <c r="S691" s="412">
        <f t="shared" ref="S691:S709" si="1680">U691</f>
        <v>0</v>
      </c>
      <c r="T691" s="570" t="e">
        <f t="shared" si="1618"/>
        <v>#DIV/0!</v>
      </c>
      <c r="U691" s="413">
        <v>0</v>
      </c>
      <c r="V691" s="570" t="e">
        <f t="shared" ref="V691:V709" si="1681">U691/E691</f>
        <v>#DIV/0!</v>
      </c>
      <c r="W691" s="412"/>
      <c r="X691" s="412"/>
      <c r="Y691" s="412"/>
      <c r="Z691" s="412"/>
      <c r="AA691" s="412"/>
      <c r="AB691" s="412"/>
      <c r="AC691" s="413">
        <f t="shared" si="1660"/>
        <v>0</v>
      </c>
      <c r="AD691" s="570" t="e">
        <f t="shared" si="1661"/>
        <v>#DIV/0!</v>
      </c>
      <c r="AE691" s="413">
        <v>0</v>
      </c>
      <c r="AF691" s="575" t="e">
        <f t="shared" si="1675"/>
        <v>#DIV/0!</v>
      </c>
      <c r="AG691" s="412"/>
      <c r="AH691" s="575" t="e">
        <f t="shared" si="1623"/>
        <v>#DIV/0!</v>
      </c>
      <c r="AI691" s="412"/>
      <c r="AJ691" s="412"/>
      <c r="AK691" s="412"/>
      <c r="AL691" s="575"/>
      <c r="AM691" s="412"/>
      <c r="AN691" s="412"/>
      <c r="AO691" s="412"/>
      <c r="AP691" s="412"/>
      <c r="AQ691" s="412"/>
      <c r="AR691" s="412"/>
      <c r="AS691" s="412"/>
      <c r="AT691" s="412"/>
      <c r="AU691" s="413">
        <f>AV691</f>
        <v>0</v>
      </c>
      <c r="AV691" s="413">
        <f t="shared" si="1665"/>
        <v>0</v>
      </c>
      <c r="AW691" s="413">
        <v>0</v>
      </c>
      <c r="AX691" s="413"/>
      <c r="AY691" s="413">
        <v>0</v>
      </c>
      <c r="AZ691" s="413">
        <v>0</v>
      </c>
      <c r="BA691" s="413">
        <f t="shared" si="1626"/>
        <v>0</v>
      </c>
      <c r="BB691" s="413"/>
      <c r="BC691" s="413"/>
      <c r="BD691" s="413"/>
      <c r="BE691" s="413">
        <f t="shared" si="1627"/>
        <v>0</v>
      </c>
      <c r="BF691" s="413">
        <f>E691</f>
        <v>0</v>
      </c>
      <c r="BG691" s="413"/>
      <c r="BH691" s="413"/>
      <c r="BI691" s="413">
        <f t="shared" si="1666"/>
        <v>0</v>
      </c>
      <c r="BJ691" s="413">
        <v>0</v>
      </c>
      <c r="BK691" s="413"/>
      <c r="BL691" s="413">
        <v>0</v>
      </c>
      <c r="BM691" s="413">
        <v>0</v>
      </c>
      <c r="BN691" s="413">
        <f t="shared" si="1663"/>
        <v>0</v>
      </c>
      <c r="BO691" s="413">
        <f t="shared" si="1667"/>
        <v>0</v>
      </c>
      <c r="BP691" s="413">
        <v>0</v>
      </c>
      <c r="BQ691" s="413"/>
      <c r="BR691" s="413">
        <v>0</v>
      </c>
      <c r="BS691" s="413">
        <v>0</v>
      </c>
      <c r="BT691" s="413">
        <f t="shared" si="1610"/>
        <v>0</v>
      </c>
      <c r="BU691" s="413">
        <f t="shared" si="1611"/>
        <v>0</v>
      </c>
      <c r="BV691" s="413">
        <f t="shared" si="1668"/>
        <v>0</v>
      </c>
      <c r="BW691" s="413">
        <v>0</v>
      </c>
      <c r="BX691" s="413"/>
      <c r="BY691" s="413">
        <v>0</v>
      </c>
      <c r="BZ691" s="413">
        <v>0</v>
      </c>
      <c r="CA691" s="413">
        <f t="shared" si="1613"/>
        <v>0</v>
      </c>
      <c r="CB691" s="413"/>
      <c r="CC691" s="413"/>
      <c r="CD691" s="413"/>
      <c r="CE691" s="413">
        <f t="shared" si="1628"/>
        <v>0</v>
      </c>
      <c r="CF691" s="413">
        <f t="shared" si="1657"/>
        <v>0</v>
      </c>
      <c r="CG691" s="413"/>
      <c r="CH691" s="413">
        <f t="shared" si="1614"/>
        <v>0</v>
      </c>
      <c r="CI691" s="413">
        <f t="shared" si="1676"/>
        <v>0</v>
      </c>
      <c r="CJ691" s="413"/>
      <c r="CK691" s="413">
        <f t="shared" si="1669"/>
        <v>0</v>
      </c>
      <c r="CL691" s="413">
        <v>0</v>
      </c>
      <c r="CM691" s="413"/>
      <c r="CN691" s="413">
        <v>0</v>
      </c>
      <c r="CO691" s="413">
        <v>0</v>
      </c>
      <c r="CP691" s="413"/>
      <c r="CQ691" s="413"/>
      <c r="CR691" s="413"/>
      <c r="CS691" s="413"/>
      <c r="CT691" s="413"/>
      <c r="CU691" s="413"/>
      <c r="CV691" s="413"/>
      <c r="CW691" s="413"/>
      <c r="CX691" s="413"/>
      <c r="CY691" s="413"/>
      <c r="CZ691" s="413"/>
      <c r="DA691" s="413"/>
      <c r="DB691" s="413"/>
      <c r="DC691" s="414"/>
      <c r="DD691" s="414"/>
      <c r="DE691" s="414"/>
      <c r="DF691" s="414"/>
      <c r="DG691" s="412"/>
      <c r="DH691" s="412"/>
      <c r="DI691" s="412"/>
      <c r="DJ691" s="412"/>
      <c r="DK691" s="412"/>
      <c r="DL691" s="412"/>
      <c r="DM691" s="412"/>
      <c r="DN691" s="412"/>
      <c r="DO691" s="412"/>
      <c r="DP691" s="412"/>
      <c r="DQ691" s="412"/>
      <c r="DR691" s="412"/>
      <c r="DS691" s="412"/>
      <c r="DT691" s="412"/>
      <c r="DU691" s="412"/>
      <c r="DV691" s="412"/>
      <c r="DW691" s="412"/>
      <c r="DX691" s="412"/>
      <c r="DY691" s="412"/>
      <c r="DZ691" s="413"/>
      <c r="EA691" s="413"/>
      <c r="EB691" s="413"/>
      <c r="EC691" s="413"/>
      <c r="ED691" s="413"/>
      <c r="EE691" s="413"/>
      <c r="EF691" s="413"/>
      <c r="EG691" s="413"/>
      <c r="EH691" s="413"/>
      <c r="EI691" s="413"/>
      <c r="EJ691" s="413"/>
      <c r="EK691" s="413"/>
      <c r="EL691" s="413"/>
      <c r="EM691" s="413"/>
      <c r="EN691" s="413"/>
      <c r="EO691" s="413"/>
      <c r="EP691" s="413"/>
      <c r="EQ691" s="413"/>
      <c r="ER691" s="413"/>
      <c r="ES691" s="413"/>
      <c r="ET691" s="413"/>
      <c r="EU691" s="413"/>
      <c r="EV691" s="413"/>
      <c r="EW691" s="413"/>
      <c r="EX691" s="414"/>
      <c r="EY691" s="414"/>
      <c r="EZ691" s="414"/>
      <c r="FA691" s="414"/>
      <c r="FB691" s="414"/>
      <c r="FC691" s="413"/>
      <c r="FD691" s="413"/>
      <c r="FE691" s="414"/>
      <c r="FF691" s="414"/>
      <c r="FG691" s="413"/>
      <c r="FH691" s="413"/>
      <c r="FI691" s="414"/>
      <c r="FJ691" s="414"/>
      <c r="FK691" s="413"/>
      <c r="FL691" s="413"/>
      <c r="FM691" s="413"/>
      <c r="FN691" s="413"/>
      <c r="FO691" s="413"/>
      <c r="FP691" s="413"/>
      <c r="FQ691" s="413"/>
      <c r="FR691" s="414"/>
      <c r="FS691" s="414"/>
      <c r="FT691" s="413"/>
      <c r="FU691" s="413"/>
      <c r="FV691" s="414"/>
      <c r="FW691" s="414"/>
      <c r="FX691" s="413"/>
      <c r="FY691" s="413"/>
      <c r="FZ691" s="413"/>
      <c r="GA691" s="413"/>
      <c r="GB691" s="413"/>
      <c r="GC691" s="407"/>
      <c r="GD691" s="439"/>
      <c r="GE691" s="413"/>
      <c r="GF691" s="413"/>
      <c r="GG691" s="413"/>
      <c r="GH691" s="413"/>
      <c r="GI691" s="413"/>
      <c r="GJ691" s="413"/>
      <c r="GK691" s="413"/>
      <c r="GL691" s="412"/>
      <c r="GM691" s="412"/>
      <c r="GN691" s="412"/>
      <c r="GO691" s="412"/>
      <c r="GP691" s="412"/>
      <c r="GQ691" s="412"/>
      <c r="GR691" s="412"/>
      <c r="GS691" s="412"/>
      <c r="GT691" s="412"/>
      <c r="GU691" s="412"/>
      <c r="GV691" s="412"/>
      <c r="GW691" s="412"/>
      <c r="GX691" s="412"/>
      <c r="GY691" s="412"/>
      <c r="GZ691" s="412"/>
      <c r="HA691" s="412"/>
      <c r="HB691" s="412"/>
      <c r="HC691" s="412"/>
      <c r="HD691" s="412"/>
      <c r="HE691" s="412"/>
      <c r="HF691" s="412"/>
      <c r="HG691" s="412"/>
      <c r="HH691" s="412"/>
      <c r="HI691" s="412"/>
      <c r="HJ691" s="412"/>
      <c r="HK691" s="412"/>
      <c r="HL691" s="412"/>
      <c r="HM691" s="412"/>
      <c r="HN691" s="412"/>
      <c r="HO691" s="412"/>
      <c r="HP691" s="412"/>
      <c r="HQ691" s="412"/>
      <c r="HR691" s="412"/>
      <c r="HS691" s="412"/>
      <c r="HT691" s="412"/>
      <c r="HU691" s="412"/>
      <c r="HV691" s="412"/>
      <c r="HW691" s="412"/>
      <c r="HX691" s="412"/>
      <c r="HY691" s="412"/>
      <c r="HZ691" s="412"/>
      <c r="IA691" s="412"/>
      <c r="IB691" s="412"/>
      <c r="IC691" s="412"/>
      <c r="ID691" s="413"/>
      <c r="IE691" s="413"/>
      <c r="IF691" s="413"/>
      <c r="IG691" s="413"/>
      <c r="IH691" s="413"/>
      <c r="II691" s="413"/>
      <c r="IJ691" s="413"/>
      <c r="IK691" s="413"/>
      <c r="IL691" s="413"/>
      <c r="IM691" s="413"/>
      <c r="IN691" s="413"/>
      <c r="IO691" s="413"/>
      <c r="IP691" s="413"/>
      <c r="IQ691" s="413"/>
      <c r="IR691" s="413"/>
      <c r="IS691" s="413"/>
      <c r="IT691" s="413"/>
      <c r="IU691" s="413"/>
      <c r="IV691" s="413"/>
      <c r="IW691" s="413"/>
      <c r="IX691" s="413"/>
      <c r="IY691" s="413"/>
      <c r="IZ691" s="413"/>
      <c r="JA691" s="413"/>
      <c r="JB691" s="414"/>
      <c r="JC691" s="414"/>
      <c r="JD691" s="414"/>
      <c r="JE691" s="414"/>
      <c r="JF691" s="414"/>
      <c r="JG691" s="413"/>
      <c r="JH691" s="413"/>
      <c r="JI691" s="414"/>
      <c r="JJ691" s="414"/>
      <c r="JK691" s="413"/>
      <c r="JL691" s="413"/>
      <c r="JM691" s="414"/>
      <c r="JN691" s="414"/>
      <c r="JO691" s="413"/>
      <c r="JP691" s="413"/>
      <c r="JQ691" s="413"/>
      <c r="JR691" s="413"/>
      <c r="JS691" s="413"/>
      <c r="JT691" s="413"/>
      <c r="JU691" s="413"/>
      <c r="JV691" s="414"/>
      <c r="JW691" s="414"/>
      <c r="JX691" s="413"/>
      <c r="JY691" s="413"/>
      <c r="JZ691" s="414"/>
      <c r="KA691" s="414"/>
      <c r="KB691" s="413"/>
      <c r="KC691" s="413"/>
      <c r="KD691" s="413"/>
      <c r="KE691" s="413"/>
      <c r="KF691" s="413"/>
      <c r="KG691" s="407"/>
      <c r="KH691" s="439"/>
      <c r="KI691" s="413"/>
      <c r="KJ691" s="413"/>
      <c r="KK691" s="413"/>
      <c r="KL691" s="413"/>
      <c r="KM691" s="413"/>
      <c r="KN691" s="413"/>
      <c r="KO691" s="413"/>
      <c r="KP691" s="412"/>
      <c r="KQ691" s="412"/>
      <c r="KR691" s="412"/>
      <c r="KS691" s="412"/>
      <c r="KT691" s="412"/>
      <c r="KU691" s="412"/>
      <c r="KV691" s="412"/>
      <c r="KW691" s="412"/>
      <c r="KX691" s="412"/>
      <c r="KY691" s="412"/>
      <c r="KZ691" s="412"/>
      <c r="LA691" s="412"/>
      <c r="LB691" s="412"/>
      <c r="LC691" s="412"/>
      <c r="LD691" s="412"/>
      <c r="LE691" s="412"/>
      <c r="LF691" s="412"/>
      <c r="LG691" s="412"/>
      <c r="LH691" s="412"/>
      <c r="LI691" s="412"/>
      <c r="LJ691" s="412"/>
      <c r="LK691" s="412"/>
      <c r="LL691" s="412"/>
      <c r="LM691" s="412"/>
      <c r="LN691" s="412"/>
      <c r="LO691" s="412"/>
      <c r="LP691" s="412"/>
      <c r="LQ691" s="412"/>
      <c r="LR691" s="412"/>
      <c r="LS691" s="412"/>
      <c r="LT691" s="412"/>
      <c r="LU691" s="412"/>
      <c r="LV691" s="412"/>
      <c r="LW691" s="412"/>
      <c r="LX691" s="412"/>
      <c r="LY691" s="412"/>
      <c r="LZ691" s="412"/>
      <c r="MA691" s="412"/>
      <c r="MB691" s="412"/>
      <c r="MC691" s="412"/>
      <c r="MD691" s="412"/>
      <c r="ME691" s="412"/>
      <c r="MF691" s="412"/>
      <c r="MG691" s="412"/>
      <c r="MH691" s="413"/>
      <c r="MI691" s="413"/>
      <c r="MJ691" s="413"/>
      <c r="MK691" s="413"/>
      <c r="ML691" s="413"/>
      <c r="MM691" s="413"/>
      <c r="MN691" s="413"/>
      <c r="MO691" s="413"/>
      <c r="MP691" s="413"/>
      <c r="MQ691" s="413"/>
      <c r="MR691" s="413"/>
      <c r="MS691" s="413"/>
      <c r="MT691" s="413"/>
      <c r="MU691" s="413"/>
      <c r="MV691" s="413"/>
      <c r="MW691" s="413"/>
      <c r="MX691" s="413"/>
      <c r="MY691" s="413"/>
      <c r="MZ691" s="413"/>
      <c r="NA691" s="413"/>
      <c r="NB691" s="413"/>
      <c r="NC691" s="413"/>
      <c r="ND691" s="413"/>
      <c r="NE691" s="413"/>
      <c r="NF691" s="414"/>
      <c r="NG691" s="414"/>
      <c r="NH691" s="414"/>
      <c r="NI691" s="414"/>
      <c r="NJ691" s="414"/>
      <c r="NK691" s="413"/>
      <c r="NL691" s="413"/>
      <c r="NM691" s="414"/>
      <c r="NN691" s="414"/>
      <c r="NO691" s="413"/>
      <c r="NP691" s="413"/>
      <c r="NQ691" s="414"/>
      <c r="NR691" s="414"/>
      <c r="NS691" s="413"/>
      <c r="NT691" s="413"/>
      <c r="NU691" s="413"/>
      <c r="NV691" s="413"/>
      <c r="NW691" s="413"/>
      <c r="NX691" s="413"/>
      <c r="NY691" s="413"/>
      <c r="NZ691" s="414"/>
      <c r="OA691" s="414"/>
      <c r="OB691" s="413"/>
      <c r="OC691" s="413"/>
      <c r="OD691" s="414"/>
      <c r="OE691" s="414"/>
      <c r="OF691" s="413"/>
      <c r="OG691" s="413"/>
      <c r="OH691" s="413"/>
      <c r="OI691" s="413"/>
      <c r="OJ691" s="413"/>
      <c r="OK691" s="407"/>
      <c r="OL691" s="439"/>
      <c r="OM691" s="413"/>
      <c r="ON691" s="413"/>
      <c r="OO691" s="413"/>
      <c r="OP691" s="413"/>
      <c r="OQ691" s="413"/>
      <c r="OR691" s="413"/>
      <c r="OS691" s="413"/>
      <c r="OT691" s="412"/>
      <c r="OU691" s="412"/>
      <c r="OV691" s="412"/>
      <c r="OW691" s="412"/>
      <c r="OX691" s="412"/>
      <c r="OY691" s="412"/>
      <c r="OZ691" s="412"/>
      <c r="PA691" s="412"/>
      <c r="PB691" s="412"/>
      <c r="PC691" s="412"/>
      <c r="PD691" s="412"/>
      <c r="PE691" s="412"/>
      <c r="PF691" s="412"/>
      <c r="PG691" s="412"/>
      <c r="PH691" s="412"/>
      <c r="PI691" s="412"/>
      <c r="PJ691" s="412"/>
      <c r="PK691" s="412"/>
      <c r="PL691" s="412"/>
      <c r="PM691" s="412"/>
      <c r="PN691" s="412"/>
      <c r="PO691" s="412"/>
      <c r="PP691" s="412"/>
      <c r="PQ691" s="412"/>
      <c r="PR691" s="412"/>
      <c r="PS691" s="412"/>
      <c r="PT691" s="412"/>
      <c r="PU691" s="412"/>
      <c r="PV691" s="412"/>
      <c r="PW691" s="412"/>
      <c r="PX691" s="412"/>
      <c r="PY691" s="412"/>
      <c r="PZ691" s="412"/>
      <c r="QA691" s="412"/>
      <c r="QB691" s="412"/>
      <c r="QC691" s="412"/>
      <c r="QD691" s="412"/>
      <c r="QE691" s="412"/>
      <c r="QF691" s="412"/>
      <c r="QG691" s="412"/>
      <c r="QH691" s="412"/>
      <c r="QI691" s="412"/>
      <c r="QJ691" s="412"/>
      <c r="QK691" s="412"/>
      <c r="QL691" s="413"/>
      <c r="QM691" s="413"/>
      <c r="QN691" s="413"/>
      <c r="QO691" s="413"/>
      <c r="QP691" s="413"/>
      <c r="QQ691" s="413"/>
      <c r="QR691" s="413"/>
      <c r="QS691" s="413"/>
      <c r="QT691" s="413"/>
      <c r="QU691" s="413"/>
      <c r="QV691" s="413"/>
      <c r="QW691" s="413"/>
      <c r="QX691" s="413"/>
      <c r="QY691" s="413"/>
      <c r="QZ691" s="413"/>
      <c r="RA691" s="413"/>
      <c r="RB691" s="413"/>
      <c r="RC691" s="413"/>
      <c r="RD691" s="413"/>
      <c r="RE691" s="413"/>
      <c r="RF691" s="413"/>
      <c r="RG691" s="413"/>
      <c r="RH691" s="413"/>
      <c r="RI691" s="413"/>
      <c r="RJ691" s="414"/>
      <c r="RK691" s="414"/>
      <c r="RL691" s="414"/>
      <c r="RM691" s="414"/>
      <c r="RN691" s="414"/>
      <c r="RO691" s="413"/>
      <c r="RP691" s="413"/>
      <c r="RQ691" s="414"/>
      <c r="RR691" s="414"/>
      <c r="RS691" s="413"/>
      <c r="RT691" s="413"/>
      <c r="RU691" s="414"/>
      <c r="RV691" s="414"/>
      <c r="RW691" s="413"/>
      <c r="RX691" s="413"/>
      <c r="RY691" s="413"/>
      <c r="RZ691" s="413"/>
      <c r="SA691" s="413"/>
      <c r="SB691" s="413"/>
      <c r="SC691" s="413"/>
      <c r="SD691" s="414"/>
      <c r="SE691" s="414"/>
      <c r="SF691" s="413"/>
      <c r="SG691" s="413"/>
      <c r="SH691" s="414"/>
      <c r="SI691" s="414"/>
      <c r="SJ691" s="413"/>
      <c r="SK691" s="413"/>
      <c r="SL691" s="413"/>
      <c r="SM691" s="413"/>
      <c r="SN691" s="413"/>
      <c r="SO691" s="407"/>
      <c r="SP691" s="439"/>
      <c r="SQ691" s="413"/>
      <c r="SR691" s="413"/>
      <c r="SS691" s="413"/>
      <c r="ST691" s="413"/>
      <c r="SU691" s="413"/>
      <c r="SV691" s="413"/>
      <c r="SW691" s="413"/>
      <c r="SX691" s="412"/>
      <c r="SY691" s="412"/>
      <c r="SZ691" s="412"/>
      <c r="TA691" s="412"/>
      <c r="TB691" s="412"/>
      <c r="TC691" s="412"/>
      <c r="TD691" s="412"/>
      <c r="TE691" s="412"/>
      <c r="TF691" s="412"/>
      <c r="TG691" s="412"/>
      <c r="TH691" s="412"/>
      <c r="TI691" s="412"/>
      <c r="TJ691" s="412"/>
      <c r="TK691" s="412"/>
      <c r="TL691" s="412"/>
      <c r="TM691" s="412"/>
      <c r="TN691" s="412"/>
      <c r="TO691" s="412"/>
      <c r="TP691" s="412"/>
      <c r="TQ691" s="412"/>
      <c r="TR691" s="412"/>
      <c r="TS691" s="412"/>
      <c r="TT691" s="412"/>
      <c r="TU691" s="412"/>
      <c r="TV691" s="412"/>
      <c r="TW691" s="412"/>
      <c r="TX691" s="412"/>
      <c r="TY691" s="412"/>
      <c r="TZ691" s="412"/>
      <c r="UA691" s="412"/>
      <c r="UB691" s="412"/>
      <c r="UC691" s="412"/>
      <c r="UD691" s="412"/>
      <c r="UE691" s="412"/>
      <c r="UF691" s="412"/>
      <c r="UG691" s="412"/>
      <c r="UH691" s="412"/>
      <c r="UI691" s="412"/>
      <c r="UJ691" s="412"/>
      <c r="UK691" s="412"/>
      <c r="UL691" s="412"/>
      <c r="UM691" s="412"/>
      <c r="UN691" s="412"/>
      <c r="UO691" s="412"/>
      <c r="UP691" s="413"/>
      <c r="UQ691" s="413"/>
      <c r="UR691" s="413"/>
      <c r="US691" s="413"/>
      <c r="UT691" s="413"/>
      <c r="UU691" s="413"/>
      <c r="UV691" s="413"/>
      <c r="UW691" s="413"/>
      <c r="UX691" s="413"/>
      <c r="UY691" s="413"/>
      <c r="UZ691" s="413"/>
      <c r="VA691" s="413"/>
      <c r="VB691" s="413"/>
      <c r="VC691" s="413"/>
      <c r="VD691" s="413"/>
      <c r="VE691" s="413"/>
      <c r="VF691" s="413"/>
      <c r="VG691" s="413"/>
      <c r="VH691" s="413"/>
      <c r="VI691" s="413"/>
      <c r="VJ691" s="413"/>
      <c r="VK691" s="413"/>
      <c r="VL691" s="413"/>
      <c r="VM691" s="413"/>
      <c r="VN691" s="414"/>
      <c r="VO691" s="414"/>
      <c r="VP691" s="414"/>
      <c r="VQ691" s="414"/>
      <c r="VR691" s="414"/>
      <c r="VS691" s="413"/>
      <c r="VT691" s="413"/>
      <c r="VU691" s="414"/>
      <c r="VV691" s="414"/>
      <c r="VW691" s="413"/>
      <c r="VX691" s="413"/>
      <c r="VY691" s="414"/>
      <c r="VZ691" s="414"/>
      <c r="WA691" s="413"/>
      <c r="WB691" s="413"/>
      <c r="WC691" s="413"/>
      <c r="WD691" s="413"/>
      <c r="WE691" s="413"/>
      <c r="WF691" s="413"/>
      <c r="WG691" s="413"/>
      <c r="WH691" s="414"/>
      <c r="WI691" s="414"/>
      <c r="WJ691" s="413"/>
      <c r="WK691" s="413"/>
      <c r="WL691" s="414"/>
      <c r="WM691" s="414"/>
      <c r="WN691" s="413"/>
      <c r="WO691" s="413"/>
      <c r="WP691" s="413"/>
      <c r="WQ691" s="413"/>
      <c r="WR691" s="413"/>
      <c r="WS691" s="407"/>
      <c r="WT691" s="439"/>
      <c r="WU691" s="413"/>
      <c r="WV691" s="413"/>
      <c r="WW691" s="413"/>
      <c r="WX691" s="413"/>
      <c r="WY691" s="413"/>
      <c r="WZ691" s="413"/>
      <c r="XA691" s="413"/>
      <c r="XB691" s="412"/>
      <c r="XC691" s="412"/>
      <c r="XD691" s="412"/>
      <c r="XE691" s="412"/>
      <c r="XF691" s="412"/>
      <c r="XG691" s="412"/>
      <c r="XH691" s="412"/>
      <c r="XI691" s="412"/>
      <c r="XJ691" s="412"/>
      <c r="XK691" s="412"/>
      <c r="XL691" s="412"/>
      <c r="XM691" s="412"/>
      <c r="XN691" s="412"/>
      <c r="XO691" s="412"/>
      <c r="XP691" s="412"/>
      <c r="XQ691" s="412"/>
      <c r="XR691" s="412"/>
      <c r="XS691" s="412"/>
      <c r="XT691" s="412"/>
      <c r="XU691" s="412"/>
      <c r="XV691" s="412"/>
      <c r="XW691" s="412"/>
      <c r="XX691" s="412"/>
      <c r="XY691" s="412"/>
      <c r="XZ691" s="412"/>
      <c r="YA691" s="412"/>
      <c r="YB691" s="412"/>
      <c r="YC691" s="412"/>
      <c r="YD691" s="412"/>
      <c r="YE691" s="412"/>
      <c r="YF691" s="412"/>
      <c r="YG691" s="412"/>
      <c r="YH691" s="412"/>
      <c r="YI691" s="412"/>
      <c r="YJ691" s="412"/>
      <c r="YK691" s="412"/>
      <c r="YL691" s="412"/>
      <c r="YM691" s="412"/>
      <c r="YN691" s="412"/>
      <c r="YO691" s="412"/>
      <c r="YP691" s="412"/>
      <c r="YQ691" s="412"/>
      <c r="YR691" s="412"/>
      <c r="YS691" s="412"/>
      <c r="YT691" s="413"/>
      <c r="YU691" s="413"/>
      <c r="YV691" s="413"/>
      <c r="YW691" s="413"/>
      <c r="YX691" s="413"/>
      <c r="YY691" s="413"/>
      <c r="YZ691" s="413"/>
      <c r="ZA691" s="413"/>
      <c r="ZB691" s="413"/>
      <c r="ZC691" s="413"/>
      <c r="ZD691" s="413"/>
      <c r="ZE691" s="413"/>
      <c r="ZF691" s="413"/>
      <c r="ZG691" s="413"/>
      <c r="ZH691" s="413"/>
      <c r="ZI691" s="413"/>
      <c r="ZJ691" s="413"/>
      <c r="ZK691" s="413"/>
      <c r="ZL691" s="413"/>
      <c r="ZM691" s="413"/>
      <c r="ZN691" s="413"/>
      <c r="ZO691" s="413"/>
      <c r="ZP691" s="413"/>
      <c r="ZQ691" s="413"/>
      <c r="ZR691" s="414"/>
      <c r="ZS691" s="414"/>
      <c r="ZT691" s="414"/>
      <c r="ZU691" s="414"/>
      <c r="ZV691" s="414"/>
      <c r="ZW691" s="413"/>
      <c r="ZX691" s="413"/>
      <c r="ZY691" s="414"/>
      <c r="ZZ691" s="414"/>
      <c r="AAA691" s="413"/>
      <c r="AAB691" s="413"/>
      <c r="AAC691" s="414"/>
      <c r="AAD691" s="414"/>
      <c r="AAE691" s="413"/>
      <c r="AAF691" s="413"/>
      <c r="AAG691" s="413"/>
      <c r="AAH691" s="413"/>
      <c r="AAI691" s="413"/>
      <c r="AAJ691" s="413"/>
      <c r="AAK691" s="413"/>
      <c r="AAL691" s="414"/>
      <c r="AAM691" s="414"/>
      <c r="AAN691" s="413"/>
      <c r="AAO691" s="413"/>
      <c r="AAP691" s="414"/>
      <c r="AAQ691" s="414"/>
      <c r="AAR691" s="413"/>
      <c r="AAS691" s="413"/>
      <c r="AAT691" s="413"/>
      <c r="AAU691" s="413"/>
      <c r="AAV691" s="413"/>
      <c r="AAW691" s="407"/>
      <c r="AAX691" s="439"/>
      <c r="AAY691" s="413"/>
      <c r="AAZ691" s="413"/>
      <c r="ABA691" s="413"/>
      <c r="ABB691" s="413"/>
      <c r="ABC691" s="413"/>
      <c r="ABD691" s="413"/>
      <c r="ABE691" s="413"/>
      <c r="ABF691" s="412"/>
      <c r="ABG691" s="412"/>
      <c r="ABH691" s="412"/>
      <c r="ABI691" s="412"/>
      <c r="ABJ691" s="412"/>
      <c r="ABK691" s="412"/>
      <c r="ABL691" s="412"/>
      <c r="ABM691" s="412"/>
      <c r="ABN691" s="412"/>
      <c r="ABO691" s="412"/>
      <c r="ABP691" s="412"/>
      <c r="ABQ691" s="412"/>
      <c r="ABR691" s="412"/>
      <c r="ABS691" s="412"/>
      <c r="ABT691" s="412"/>
      <c r="ABU691" s="412"/>
      <c r="ABV691" s="412"/>
      <c r="ABW691" s="412"/>
      <c r="ABX691" s="412"/>
      <c r="ABY691" s="412"/>
      <c r="ABZ691" s="412"/>
      <c r="ACA691" s="412"/>
      <c r="ACB691" s="412"/>
      <c r="ACC691" s="412"/>
      <c r="ACD691" s="412"/>
      <c r="ACE691" s="412"/>
      <c r="ACF691" s="412"/>
      <c r="ACG691" s="412"/>
      <c r="ACH691" s="412"/>
      <c r="ACI691" s="412"/>
      <c r="ACJ691" s="412"/>
      <c r="ACK691" s="412"/>
      <c r="ACL691" s="412"/>
      <c r="ACM691" s="412"/>
      <c r="ACN691" s="412"/>
      <c r="ACO691" s="412"/>
      <c r="ACP691" s="412"/>
      <c r="ACQ691" s="412"/>
      <c r="ACR691" s="412"/>
      <c r="ACS691" s="412"/>
      <c r="ACT691" s="412"/>
      <c r="ACU691" s="412"/>
      <c r="ACV691" s="412"/>
      <c r="ACW691" s="412"/>
      <c r="ACX691" s="413"/>
      <c r="ACY691" s="413"/>
      <c r="ACZ691" s="413"/>
      <c r="ADA691" s="413"/>
      <c r="ADB691" s="413"/>
      <c r="ADC691" s="413"/>
      <c r="ADD691" s="413"/>
      <c r="ADE691" s="413"/>
      <c r="ADF691" s="413"/>
      <c r="ADG691" s="413"/>
      <c r="ADH691" s="413"/>
      <c r="ADI691" s="413"/>
      <c r="ADJ691" s="413"/>
      <c r="ADK691" s="413"/>
      <c r="ADL691" s="413"/>
      <c r="ADM691" s="413"/>
      <c r="ADN691" s="413"/>
      <c r="ADO691" s="413"/>
      <c r="ADP691" s="413"/>
      <c r="ADQ691" s="413"/>
      <c r="ADR691" s="413"/>
      <c r="ADS691" s="413"/>
      <c r="ADT691" s="413"/>
      <c r="ADU691" s="413"/>
      <c r="ADV691" s="414"/>
      <c r="ADW691" s="414"/>
      <c r="ADX691" s="414"/>
      <c r="ADY691" s="414"/>
      <c r="ADZ691" s="414"/>
      <c r="AEA691" s="413"/>
      <c r="AEB691" s="413"/>
      <c r="AEC691" s="414"/>
      <c r="AED691" s="414"/>
      <c r="AEE691" s="413"/>
      <c r="AEF691" s="413"/>
      <c r="AEG691" s="414"/>
      <c r="AEH691" s="414"/>
      <c r="AEI691" s="413"/>
      <c r="AEJ691" s="413"/>
      <c r="AEK691" s="413"/>
      <c r="AEL691" s="413"/>
      <c r="AEM691" s="413"/>
      <c r="AEN691" s="413"/>
      <c r="AEO691" s="413"/>
      <c r="AEP691" s="414"/>
      <c r="AEQ691" s="414"/>
      <c r="AER691" s="413"/>
      <c r="AES691" s="413"/>
      <c r="AET691" s="414"/>
      <c r="AEU691" s="414"/>
      <c r="AEV691" s="413"/>
      <c r="AEW691" s="413"/>
      <c r="AEX691" s="413"/>
      <c r="AEY691" s="413"/>
      <c r="AEZ691" s="413"/>
      <c r="AFA691" s="407"/>
      <c r="AFB691" s="439"/>
      <c r="AFC691" s="413"/>
      <c r="AFD691" s="413"/>
      <c r="AFE691" s="413"/>
      <c r="AFF691" s="413"/>
      <c r="AFG691" s="413"/>
      <c r="AFH691" s="413"/>
      <c r="AFI691" s="413"/>
      <c r="AFJ691" s="412"/>
      <c r="AFK691" s="412"/>
      <c r="AFL691" s="412"/>
      <c r="AFM691" s="412"/>
      <c r="AFN691" s="412"/>
      <c r="AFO691" s="412"/>
      <c r="AFP691" s="412"/>
      <c r="AFQ691" s="412"/>
      <c r="AFR691" s="412"/>
      <c r="AFS691" s="412"/>
      <c r="AFT691" s="412"/>
      <c r="AFU691" s="412"/>
      <c r="AFV691" s="412"/>
      <c r="AFW691" s="412"/>
      <c r="AFX691" s="412"/>
      <c r="AFY691" s="412"/>
      <c r="AFZ691" s="412"/>
      <c r="AGA691" s="412"/>
      <c r="AGB691" s="412"/>
      <c r="AGC691" s="412"/>
      <c r="AGD691" s="412"/>
      <c r="AGE691" s="412"/>
      <c r="AGF691" s="412"/>
      <c r="AGG691" s="412"/>
      <c r="AGH691" s="412"/>
      <c r="AGI691" s="412"/>
      <c r="AGJ691" s="412"/>
      <c r="AGK691" s="412"/>
      <c r="AGL691" s="412"/>
      <c r="AGM691" s="412"/>
      <c r="AGN691" s="412"/>
      <c r="AGO691" s="412"/>
      <c r="AGP691" s="412"/>
      <c r="AGQ691" s="412"/>
      <c r="AGR691" s="412"/>
      <c r="AGS691" s="412"/>
      <c r="AGT691" s="412"/>
      <c r="AGU691" s="412"/>
      <c r="AGV691" s="412"/>
      <c r="AGW691" s="412"/>
      <c r="AGX691" s="412"/>
      <c r="AGY691" s="412"/>
      <c r="AGZ691" s="412"/>
      <c r="AHA691" s="412"/>
      <c r="AHB691" s="413"/>
      <c r="AHC691" s="413"/>
      <c r="AHD691" s="413"/>
      <c r="AHE691" s="413"/>
      <c r="AHF691" s="413"/>
      <c r="AHG691" s="413"/>
      <c r="AHH691" s="413"/>
      <c r="AHI691" s="413"/>
      <c r="AHJ691" s="413"/>
      <c r="AHK691" s="413"/>
      <c r="AHL691" s="413"/>
      <c r="AHM691" s="413"/>
      <c r="AHN691" s="413"/>
      <c r="AHO691" s="413"/>
      <c r="AHP691" s="413"/>
      <c r="AHQ691" s="413"/>
      <c r="AHR691" s="413"/>
      <c r="AHS691" s="413"/>
      <c r="AHT691" s="413"/>
      <c r="AHU691" s="413"/>
      <c r="AHV691" s="413"/>
      <c r="AHW691" s="413"/>
      <c r="AHX691" s="413"/>
      <c r="AHY691" s="413"/>
      <c r="AHZ691" s="414"/>
      <c r="AIA691" s="414"/>
      <c r="AIB691" s="414"/>
      <c r="AIC691" s="414"/>
      <c r="AID691" s="414"/>
      <c r="AIE691" s="413"/>
      <c r="AIF691" s="413"/>
      <c r="AIG691" s="414"/>
      <c r="AIH691" s="414"/>
      <c r="AII691" s="413"/>
      <c r="AIJ691" s="413"/>
      <c r="AIK691" s="414"/>
      <c r="AIL691" s="414"/>
      <c r="AIM691" s="413"/>
      <c r="AIN691" s="413"/>
      <c r="AIO691" s="413"/>
      <c r="AIP691" s="413"/>
      <c r="AIQ691" s="413"/>
      <c r="AIR691" s="413"/>
      <c r="AIS691" s="413"/>
      <c r="AIT691" s="414"/>
      <c r="AIU691" s="414"/>
      <c r="AIV691" s="413"/>
      <c r="AIW691" s="413"/>
      <c r="AIX691" s="414"/>
      <c r="AIY691" s="414"/>
      <c r="AIZ691" s="413"/>
      <c r="AJA691" s="413"/>
      <c r="AJB691" s="413"/>
      <c r="AJC691" s="413"/>
      <c r="AJD691" s="413"/>
      <c r="AJE691" s="407"/>
      <c r="AJF691" s="439"/>
      <c r="AJG691" s="413"/>
      <c r="AJH691" s="413"/>
      <c r="AJI691" s="413"/>
      <c r="AJJ691" s="413"/>
      <c r="AJK691" s="413"/>
      <c r="AJL691" s="413"/>
      <c r="AJM691" s="413"/>
      <c r="AJN691" s="412"/>
      <c r="AJO691" s="412"/>
      <c r="AJP691" s="412"/>
      <c r="AJQ691" s="412"/>
      <c r="AJR691" s="412"/>
      <c r="AJS691" s="412"/>
      <c r="AJT691" s="412"/>
      <c r="AJU691" s="412"/>
      <c r="AJV691" s="412"/>
      <c r="AJW691" s="412"/>
      <c r="AJX691" s="412"/>
      <c r="AJY691" s="412"/>
      <c r="AJZ691" s="412"/>
      <c r="AKA691" s="412"/>
      <c r="AKB691" s="412"/>
      <c r="AKC691" s="412"/>
      <c r="AKD691" s="412"/>
      <c r="AKE691" s="412"/>
      <c r="AKF691" s="412"/>
      <c r="AKG691" s="412"/>
      <c r="AKH691" s="412"/>
      <c r="AKI691" s="412"/>
      <c r="AKJ691" s="412"/>
      <c r="AKK691" s="412"/>
      <c r="AKL691" s="412"/>
      <c r="AKM691" s="412"/>
      <c r="AKN691" s="412"/>
      <c r="AKO691" s="412"/>
      <c r="AKP691" s="412"/>
      <c r="AKQ691" s="412"/>
      <c r="AKR691" s="412"/>
      <c r="AKS691" s="412"/>
      <c r="AKT691" s="412"/>
      <c r="AKU691" s="412"/>
      <c r="AKV691" s="412"/>
      <c r="AKW691" s="412"/>
      <c r="AKX691" s="412"/>
      <c r="AKY691" s="412"/>
      <c r="AKZ691" s="412"/>
      <c r="ALA691" s="412"/>
      <c r="ALB691" s="412"/>
      <c r="ALC691" s="412"/>
      <c r="ALD691" s="412"/>
      <c r="ALE691" s="412"/>
      <c r="ALF691" s="413"/>
      <c r="ALG691" s="413"/>
      <c r="ALH691" s="413"/>
      <c r="ALI691" s="413"/>
      <c r="ALJ691" s="413"/>
      <c r="ALK691" s="413"/>
      <c r="ALL691" s="413"/>
      <c r="ALM691" s="413"/>
      <c r="ALN691" s="413"/>
      <c r="ALO691" s="413"/>
      <c r="ALP691" s="413"/>
      <c r="ALQ691" s="413"/>
      <c r="ALR691" s="413"/>
      <c r="ALS691" s="413"/>
      <c r="ALT691" s="413"/>
      <c r="ALU691" s="413"/>
      <c r="ALV691" s="413"/>
      <c r="ALW691" s="413"/>
      <c r="ALX691" s="413"/>
      <c r="ALY691" s="413"/>
      <c r="ALZ691" s="413"/>
      <c r="AMA691" s="413"/>
      <c r="AMB691" s="413"/>
      <c r="AMC691" s="413"/>
      <c r="AMD691" s="414"/>
      <c r="AME691" s="414"/>
      <c r="AMF691" s="414"/>
      <c r="AMG691" s="414"/>
      <c r="AMH691" s="414"/>
      <c r="AMI691" s="413"/>
      <c r="AMJ691" s="413"/>
      <c r="AMK691" s="414"/>
      <c r="AML691" s="414"/>
      <c r="AMM691" s="413"/>
      <c r="AMN691" s="413"/>
      <c r="AMO691" s="414"/>
      <c r="AMP691" s="414"/>
      <c r="AMQ691" s="413"/>
      <c r="AMR691" s="413"/>
      <c r="AMS691" s="413"/>
      <c r="AMT691" s="413"/>
      <c r="AMU691" s="413"/>
      <c r="AMV691" s="413"/>
      <c r="AMW691" s="413"/>
      <c r="AMX691" s="414"/>
      <c r="AMY691" s="414"/>
      <c r="AMZ691" s="413"/>
      <c r="ANA691" s="413"/>
      <c r="ANB691" s="414"/>
      <c r="ANC691" s="414"/>
      <c r="AND691" s="413"/>
      <c r="ANE691" s="413"/>
      <c r="ANF691" s="413"/>
      <c r="ANG691" s="413"/>
      <c r="ANH691" s="413"/>
      <c r="ANI691" s="407"/>
      <c r="ANJ691" s="439"/>
      <c r="ANK691" s="413"/>
      <c r="ANL691" s="413"/>
      <c r="ANM691" s="413"/>
      <c r="ANN691" s="413"/>
      <c r="ANO691" s="413"/>
      <c r="ANP691" s="413"/>
      <c r="ANQ691" s="413"/>
      <c r="ANR691" s="412"/>
      <c r="ANS691" s="412"/>
      <c r="ANT691" s="412"/>
      <c r="ANU691" s="412"/>
      <c r="ANV691" s="412"/>
      <c r="ANW691" s="412"/>
      <c r="ANX691" s="412"/>
      <c r="ANY691" s="412"/>
      <c r="ANZ691" s="412"/>
      <c r="AOA691" s="412"/>
      <c r="AOB691" s="412"/>
      <c r="AOC691" s="412"/>
      <c r="AOD691" s="412"/>
      <c r="AOE691" s="412"/>
      <c r="AOF691" s="412"/>
      <c r="AOG691" s="412"/>
      <c r="AOH691" s="412"/>
      <c r="AOI691" s="412"/>
      <c r="AOJ691" s="412"/>
      <c r="AOK691" s="412"/>
      <c r="AOL691" s="412"/>
      <c r="AOM691" s="412"/>
      <c r="AON691" s="412"/>
      <c r="AOO691" s="412"/>
      <c r="AOP691" s="412"/>
      <c r="AOQ691" s="412"/>
      <c r="AOR691" s="412"/>
      <c r="AOS691" s="412"/>
      <c r="AOT691" s="412"/>
      <c r="AOU691" s="412"/>
      <c r="AOV691" s="412"/>
      <c r="AOW691" s="412"/>
      <c r="AOX691" s="412"/>
      <c r="AOY691" s="412"/>
      <c r="AOZ691" s="412"/>
      <c r="APA691" s="412"/>
      <c r="APB691" s="412"/>
      <c r="APC691" s="412"/>
      <c r="APD691" s="412"/>
      <c r="APE691" s="412"/>
      <c r="APF691" s="412"/>
      <c r="APG691" s="412"/>
      <c r="APH691" s="412"/>
      <c r="API691" s="412"/>
      <c r="APJ691" s="413"/>
      <c r="APK691" s="413"/>
      <c r="APL691" s="413"/>
      <c r="APM691" s="413"/>
      <c r="APN691" s="413"/>
      <c r="APO691" s="413"/>
      <c r="APP691" s="413"/>
      <c r="APQ691" s="413"/>
      <c r="APR691" s="413"/>
      <c r="APS691" s="413"/>
      <c r="APT691" s="413"/>
      <c r="APU691" s="413"/>
      <c r="APV691" s="413"/>
      <c r="APW691" s="413"/>
      <c r="APX691" s="413"/>
      <c r="APY691" s="413"/>
      <c r="APZ691" s="413"/>
      <c r="AQA691" s="413"/>
      <c r="AQB691" s="413"/>
      <c r="AQC691" s="413"/>
      <c r="AQD691" s="413"/>
      <c r="AQE691" s="413"/>
      <c r="AQF691" s="413"/>
      <c r="AQG691" s="413"/>
      <c r="AQH691" s="414"/>
      <c r="AQI691" s="414"/>
      <c r="AQJ691" s="414"/>
      <c r="AQK691" s="414"/>
      <c r="AQL691" s="414"/>
      <c r="AQM691" s="413"/>
      <c r="AQN691" s="413"/>
      <c r="AQO691" s="414"/>
      <c r="AQP691" s="414"/>
      <c r="AQQ691" s="413"/>
      <c r="AQR691" s="413"/>
      <c r="AQS691" s="414"/>
      <c r="AQT691" s="414"/>
      <c r="AQU691" s="413"/>
      <c r="AQV691" s="413"/>
      <c r="AQW691" s="413"/>
      <c r="AQX691" s="413"/>
      <c r="AQY691" s="413"/>
      <c r="AQZ691" s="413"/>
      <c r="ARA691" s="413"/>
      <c r="ARB691" s="414"/>
      <c r="ARC691" s="414"/>
      <c r="ARD691" s="413"/>
      <c r="ARE691" s="413"/>
      <c r="ARF691" s="414"/>
      <c r="ARG691" s="414"/>
      <c r="ARH691" s="413"/>
      <c r="ARI691" s="413"/>
      <c r="ARJ691" s="413"/>
      <c r="ARK691" s="413"/>
      <c r="ARL691" s="413"/>
      <c r="ARM691" s="407"/>
      <c r="ARN691" s="439"/>
      <c r="ARO691" s="413"/>
      <c r="ARP691" s="413"/>
      <c r="ARQ691" s="413"/>
      <c r="ARR691" s="413"/>
      <c r="ARS691" s="413"/>
      <c r="ART691" s="413"/>
      <c r="ARU691" s="413"/>
      <c r="ARV691" s="412"/>
      <c r="ARW691" s="412"/>
      <c r="ARX691" s="412"/>
      <c r="ARY691" s="412"/>
      <c r="ARZ691" s="412"/>
      <c r="ASA691" s="412"/>
      <c r="ASB691" s="412"/>
      <c r="ASC691" s="412"/>
      <c r="ASD691" s="412"/>
      <c r="ASE691" s="412"/>
      <c r="ASF691" s="412"/>
      <c r="ASG691" s="412"/>
      <c r="ASH691" s="412"/>
      <c r="ASI691" s="412"/>
      <c r="ASJ691" s="412"/>
      <c r="ASK691" s="412"/>
      <c r="ASL691" s="412"/>
      <c r="ASM691" s="412"/>
      <c r="ASN691" s="412"/>
      <c r="ASO691" s="412"/>
      <c r="ASP691" s="412"/>
      <c r="ASQ691" s="412"/>
      <c r="ASR691" s="412"/>
      <c r="ASS691" s="412"/>
      <c r="AST691" s="412"/>
      <c r="ASU691" s="412"/>
      <c r="ASV691" s="412"/>
      <c r="ASW691" s="412"/>
      <c r="ASX691" s="412"/>
      <c r="ASY691" s="412"/>
      <c r="ASZ691" s="412"/>
      <c r="ATA691" s="412"/>
      <c r="ATB691" s="412"/>
      <c r="ATC691" s="412"/>
      <c r="ATD691" s="412"/>
      <c r="ATE691" s="412"/>
      <c r="ATF691" s="412"/>
      <c r="ATG691" s="412"/>
      <c r="ATH691" s="412"/>
      <c r="ATI691" s="412"/>
      <c r="ATJ691" s="412"/>
      <c r="ATK691" s="412"/>
      <c r="ATL691" s="412"/>
      <c r="ATM691" s="412"/>
      <c r="ATN691" s="413"/>
      <c r="ATO691" s="413"/>
      <c r="ATP691" s="413"/>
      <c r="ATQ691" s="413"/>
      <c r="ATR691" s="413"/>
      <c r="ATS691" s="413"/>
      <c r="ATT691" s="413"/>
      <c r="ATU691" s="413"/>
      <c r="ATV691" s="413"/>
      <c r="ATW691" s="413"/>
      <c r="ATX691" s="413"/>
      <c r="ATY691" s="413"/>
      <c r="ATZ691" s="413"/>
      <c r="AUA691" s="413"/>
      <c r="AUB691" s="413"/>
      <c r="AUC691" s="413"/>
      <c r="AUD691" s="413"/>
      <c r="AUE691" s="413"/>
      <c r="AUF691" s="413"/>
      <c r="AUG691" s="413"/>
      <c r="AUH691" s="413"/>
      <c r="AUI691" s="413"/>
      <c r="AUJ691" s="413"/>
      <c r="AUK691" s="413"/>
      <c r="AUL691" s="414"/>
      <c r="AUM691" s="414"/>
      <c r="AUN691" s="414"/>
      <c r="AUO691" s="414"/>
      <c r="AUP691" s="414"/>
      <c r="AUQ691" s="413"/>
      <c r="AUR691" s="413"/>
      <c r="AUS691" s="414"/>
      <c r="AUT691" s="414"/>
      <c r="AUU691" s="413"/>
      <c r="AUV691" s="413"/>
      <c r="AUW691" s="414"/>
      <c r="AUX691" s="414"/>
      <c r="AUY691" s="413"/>
      <c r="AUZ691" s="413"/>
      <c r="AVA691" s="413"/>
      <c r="AVB691" s="413"/>
      <c r="AVC691" s="413"/>
      <c r="AVD691" s="413"/>
      <c r="AVE691" s="413"/>
      <c r="AVF691" s="414"/>
      <c r="AVG691" s="414"/>
      <c r="AVH691" s="413"/>
      <c r="AVI691" s="413"/>
      <c r="AVJ691" s="414"/>
      <c r="AVK691" s="414"/>
      <c r="AVL691" s="413"/>
      <c r="AVM691" s="413"/>
      <c r="AVN691" s="413"/>
      <c r="AVO691" s="413"/>
      <c r="AVP691" s="413"/>
      <c r="AVQ691" s="407"/>
      <c r="AVR691" s="439"/>
      <c r="AVS691" s="413"/>
      <c r="AVT691" s="413"/>
      <c r="AVU691" s="413"/>
      <c r="AVV691" s="413"/>
      <c r="AVW691" s="413"/>
      <c r="AVX691" s="413"/>
      <c r="AVY691" s="413"/>
      <c r="AVZ691" s="412"/>
      <c r="AWA691" s="412"/>
      <c r="AWB691" s="412"/>
      <c r="AWC691" s="412"/>
      <c r="AWD691" s="412"/>
      <c r="AWE691" s="412"/>
      <c r="AWF691" s="412"/>
      <c r="AWG691" s="412"/>
      <c r="AWH691" s="412"/>
      <c r="AWI691" s="412"/>
      <c r="AWJ691" s="412"/>
      <c r="AWK691" s="412"/>
      <c r="AWL691" s="412"/>
      <c r="AWM691" s="412"/>
      <c r="AWN691" s="412"/>
      <c r="AWO691" s="412"/>
      <c r="AWP691" s="412"/>
      <c r="AWQ691" s="412"/>
      <c r="AWR691" s="412"/>
      <c r="AWS691" s="412"/>
      <c r="AWT691" s="412"/>
      <c r="AWU691" s="412"/>
      <c r="AWV691" s="412"/>
      <c r="AWW691" s="412"/>
      <c r="AWX691" s="412"/>
      <c r="AWY691" s="412"/>
      <c r="AWZ691" s="412"/>
      <c r="AXA691" s="412"/>
      <c r="AXB691" s="412"/>
      <c r="AXC691" s="412"/>
      <c r="AXD691" s="412"/>
      <c r="AXE691" s="412"/>
      <c r="AXF691" s="412"/>
      <c r="AXG691" s="412"/>
      <c r="AXH691" s="412"/>
      <c r="AXI691" s="412"/>
      <c r="AXJ691" s="412"/>
      <c r="AXK691" s="412"/>
      <c r="AXL691" s="412"/>
      <c r="AXM691" s="412"/>
      <c r="AXN691" s="412"/>
      <c r="AXO691" s="412"/>
      <c r="AXP691" s="412"/>
      <c r="AXQ691" s="412"/>
      <c r="AXR691" s="413"/>
      <c r="AXS691" s="413"/>
      <c r="AXT691" s="413"/>
      <c r="AXU691" s="413"/>
      <c r="AXV691" s="413"/>
      <c r="AXW691" s="413"/>
      <c r="AXX691" s="413"/>
      <c r="AXY691" s="413"/>
      <c r="AXZ691" s="413"/>
      <c r="AYA691" s="413"/>
      <c r="AYB691" s="413"/>
      <c r="AYC691" s="413"/>
      <c r="AYD691" s="413"/>
      <c r="AYE691" s="413"/>
      <c r="AYF691" s="413"/>
      <c r="AYG691" s="413"/>
      <c r="AYH691" s="413"/>
      <c r="AYI691" s="413"/>
      <c r="AYJ691" s="413"/>
      <c r="AYK691" s="413"/>
      <c r="AYL691" s="413"/>
      <c r="AYM691" s="413"/>
      <c r="AYN691" s="413"/>
      <c r="AYO691" s="413"/>
      <c r="AYP691" s="414"/>
      <c r="AYQ691" s="414"/>
      <c r="AYR691" s="414"/>
      <c r="AYS691" s="414"/>
      <c r="AYT691" s="414"/>
      <c r="AYU691" s="413"/>
      <c r="AYV691" s="413"/>
      <c r="AYW691" s="414"/>
      <c r="AYX691" s="414"/>
      <c r="AYY691" s="413"/>
      <c r="AYZ691" s="413"/>
      <c r="AZA691" s="414"/>
      <c r="AZB691" s="414"/>
      <c r="AZC691" s="413"/>
      <c r="AZD691" s="413"/>
      <c r="AZE691" s="413"/>
      <c r="AZF691" s="413"/>
      <c r="AZG691" s="413"/>
      <c r="AZH691" s="413"/>
      <c r="AZI691" s="413"/>
      <c r="AZJ691" s="414"/>
      <c r="AZK691" s="414"/>
      <c r="AZL691" s="413"/>
      <c r="AZM691" s="413"/>
      <c r="AZN691" s="414"/>
      <c r="AZO691" s="414"/>
      <c r="AZP691" s="413"/>
      <c r="AZQ691" s="413"/>
      <c r="AZR691" s="413"/>
      <c r="AZS691" s="413"/>
      <c r="AZT691" s="413"/>
      <c r="AZU691" s="407"/>
      <c r="AZV691" s="439"/>
      <c r="AZW691" s="413"/>
      <c r="AZX691" s="413"/>
      <c r="AZY691" s="413"/>
      <c r="AZZ691" s="413"/>
      <c r="BAA691" s="413"/>
      <c r="BAB691" s="413"/>
      <c r="BAC691" s="413"/>
      <c r="BAD691" s="412"/>
      <c r="BAE691" s="412"/>
      <c r="BAF691" s="412"/>
      <c r="BAG691" s="412"/>
      <c r="BAH691" s="412"/>
      <c r="BAI691" s="412"/>
      <c r="BAJ691" s="412"/>
      <c r="BAK691" s="412"/>
      <c r="BAL691" s="412"/>
      <c r="BAM691" s="412"/>
      <c r="BAN691" s="412"/>
      <c r="BAO691" s="412"/>
      <c r="BAP691" s="412"/>
      <c r="BAQ691" s="412"/>
      <c r="BAR691" s="412"/>
      <c r="BAS691" s="412"/>
      <c r="BAT691" s="412"/>
      <c r="BAU691" s="412"/>
      <c r="BAV691" s="412"/>
      <c r="BAW691" s="412"/>
      <c r="BAX691" s="412"/>
      <c r="BAY691" s="412"/>
      <c r="BAZ691" s="412"/>
      <c r="BBA691" s="412"/>
      <c r="BBB691" s="412"/>
      <c r="BBC691" s="412"/>
      <c r="BBD691" s="412"/>
      <c r="BBE691" s="412"/>
      <c r="BBF691" s="412"/>
      <c r="BBG691" s="412"/>
      <c r="BBH691" s="412"/>
      <c r="BBI691" s="412"/>
      <c r="BBJ691" s="412"/>
      <c r="BBK691" s="412"/>
      <c r="BBL691" s="412"/>
      <c r="BBM691" s="412"/>
      <c r="BBN691" s="412"/>
      <c r="BBO691" s="412"/>
      <c r="BBP691" s="412"/>
      <c r="BBQ691" s="412"/>
      <c r="BBR691" s="412"/>
      <c r="BBS691" s="412"/>
      <c r="BBT691" s="412"/>
      <c r="BBU691" s="412"/>
      <c r="BBV691" s="413"/>
      <c r="BBW691" s="413"/>
      <c r="BBX691" s="413"/>
      <c r="BBY691" s="413"/>
      <c r="BBZ691" s="413"/>
      <c r="BCA691" s="413"/>
      <c r="BCB691" s="413"/>
      <c r="BCC691" s="413"/>
      <c r="BCD691" s="413"/>
      <c r="BCE691" s="413"/>
      <c r="BCF691" s="413"/>
      <c r="BCG691" s="413"/>
      <c r="BCH691" s="413"/>
      <c r="BCI691" s="413"/>
      <c r="BCJ691" s="413"/>
      <c r="BCK691" s="413"/>
      <c r="BCL691" s="413"/>
      <c r="BCM691" s="413"/>
      <c r="BCN691" s="413"/>
      <c r="BCO691" s="413"/>
      <c r="BCP691" s="413"/>
      <c r="BCQ691" s="413"/>
      <c r="BCR691" s="413"/>
      <c r="BCS691" s="413"/>
      <c r="BCT691" s="414"/>
      <c r="BCU691" s="414"/>
      <c r="BCV691" s="414"/>
      <c r="BCW691" s="414"/>
      <c r="BCX691" s="414"/>
      <c r="BCY691" s="413"/>
      <c r="BCZ691" s="413"/>
      <c r="BDA691" s="414"/>
      <c r="BDB691" s="414"/>
      <c r="BDC691" s="413"/>
      <c r="BDD691" s="413"/>
      <c r="BDE691" s="414"/>
      <c r="BDF691" s="414"/>
      <c r="BDG691" s="413"/>
      <c r="BDH691" s="413"/>
      <c r="BDI691" s="413"/>
      <c r="BDJ691" s="413"/>
      <c r="BDK691" s="413"/>
      <c r="BDL691" s="413"/>
      <c r="BDM691" s="413"/>
      <c r="BDN691" s="414"/>
      <c r="BDO691" s="414"/>
      <c r="BDP691" s="413"/>
      <c r="BDQ691" s="413"/>
      <c r="BDR691" s="414"/>
      <c r="BDS691" s="414"/>
      <c r="BDT691" s="413"/>
      <c r="BDU691" s="413"/>
      <c r="BDV691" s="413"/>
      <c r="BDW691" s="413"/>
      <c r="BDX691" s="413"/>
      <c r="BDY691" s="407"/>
      <c r="BDZ691" s="439"/>
      <c r="BEA691" s="413"/>
      <c r="BEB691" s="413"/>
      <c r="BEC691" s="413"/>
      <c r="BED691" s="413"/>
      <c r="BEE691" s="413"/>
      <c r="BEF691" s="413"/>
      <c r="BEG691" s="413"/>
      <c r="BEH691" s="412"/>
      <c r="BEI691" s="412"/>
      <c r="BEJ691" s="412"/>
      <c r="BEK691" s="412"/>
      <c r="BEL691" s="412"/>
      <c r="BEM691" s="412"/>
      <c r="BEN691" s="412"/>
      <c r="BEO691" s="412"/>
      <c r="BEP691" s="412"/>
      <c r="BEQ691" s="412"/>
      <c r="BER691" s="412"/>
      <c r="BES691" s="412"/>
      <c r="BET691" s="412"/>
      <c r="BEU691" s="412"/>
      <c r="BEV691" s="412"/>
      <c r="BEW691" s="412"/>
      <c r="BEX691" s="412"/>
      <c r="BEY691" s="412"/>
      <c r="BEZ691" s="412"/>
      <c r="BFA691" s="412"/>
      <c r="BFB691" s="412"/>
      <c r="BFC691" s="412"/>
      <c r="BFD691" s="412"/>
      <c r="BFE691" s="412"/>
      <c r="BFF691" s="412"/>
      <c r="BFG691" s="412"/>
      <c r="BFH691" s="412"/>
      <c r="BFI691" s="412"/>
      <c r="BFJ691" s="412"/>
      <c r="BFK691" s="412"/>
      <c r="BFL691" s="412"/>
      <c r="BFM691" s="412"/>
      <c r="BFN691" s="412"/>
      <c r="BFO691" s="412"/>
      <c r="BFP691" s="412"/>
      <c r="BFQ691" s="412"/>
      <c r="BFR691" s="412"/>
      <c r="BFS691" s="412"/>
      <c r="BFT691" s="412"/>
      <c r="BFU691" s="412"/>
      <c r="BFV691" s="412"/>
      <c r="BFW691" s="412"/>
      <c r="BFX691" s="412"/>
      <c r="BFY691" s="412"/>
      <c r="BFZ691" s="413"/>
      <c r="BGA691" s="413"/>
      <c r="BGB691" s="413"/>
      <c r="BGC691" s="413"/>
      <c r="BGD691" s="413"/>
      <c r="BGE691" s="413"/>
      <c r="BGF691" s="413"/>
      <c r="BGG691" s="413"/>
      <c r="BGH691" s="413"/>
      <c r="BGI691" s="413"/>
      <c r="BGJ691" s="413"/>
      <c r="BGK691" s="413"/>
      <c r="BGL691" s="413"/>
      <c r="BGM691" s="413"/>
      <c r="BGN691" s="413"/>
      <c r="BGO691" s="413"/>
      <c r="BGP691" s="413"/>
      <c r="BGQ691" s="413"/>
      <c r="BGR691" s="413"/>
      <c r="BGS691" s="413"/>
      <c r="BGT691" s="413"/>
      <c r="BGU691" s="413"/>
      <c r="BGV691" s="413"/>
      <c r="BGW691" s="413"/>
      <c r="BGX691" s="414"/>
      <c r="BGY691" s="414"/>
      <c r="BGZ691" s="414"/>
      <c r="BHA691" s="414"/>
      <c r="BHB691" s="414"/>
      <c r="BHC691" s="413"/>
      <c r="BHD691" s="413"/>
      <c r="BHE691" s="414"/>
      <c r="BHF691" s="414"/>
      <c r="BHG691" s="413"/>
      <c r="BHH691" s="413"/>
      <c r="BHI691" s="414"/>
      <c r="BHJ691" s="414"/>
      <c r="BHK691" s="413"/>
      <c r="BHL691" s="413"/>
      <c r="BHM691" s="413"/>
      <c r="BHN691" s="413"/>
      <c r="BHO691" s="413"/>
      <c r="BHP691" s="413"/>
      <c r="BHQ691" s="413"/>
      <c r="BHR691" s="414"/>
      <c r="BHS691" s="414"/>
      <c r="BHT691" s="413"/>
      <c r="BHU691" s="413"/>
      <c r="BHV691" s="414"/>
      <c r="BHW691" s="414"/>
      <c r="BHX691" s="413"/>
      <c r="BHY691" s="413"/>
      <c r="BHZ691" s="413"/>
      <c r="BIA691" s="413"/>
      <c r="BIB691" s="413"/>
      <c r="BIC691" s="407"/>
      <c r="BID691" s="439"/>
      <c r="BIE691" s="413"/>
      <c r="BIF691" s="413"/>
      <c r="BIG691" s="413"/>
      <c r="BIH691" s="413"/>
      <c r="BII691" s="413"/>
      <c r="BIJ691" s="413"/>
      <c r="BIK691" s="413"/>
      <c r="BIL691" s="412"/>
      <c r="BIM691" s="412"/>
      <c r="BIN691" s="412"/>
      <c r="BIO691" s="412"/>
      <c r="BIP691" s="412"/>
      <c r="BIQ691" s="412"/>
      <c r="BIR691" s="412"/>
      <c r="BIS691" s="412"/>
      <c r="BIT691" s="412"/>
      <c r="BIU691" s="412"/>
      <c r="BIV691" s="412"/>
      <c r="BIW691" s="412"/>
      <c r="BIX691" s="412"/>
      <c r="BIY691" s="412"/>
      <c r="BIZ691" s="412"/>
      <c r="BJA691" s="412"/>
      <c r="BJB691" s="412"/>
      <c r="BJC691" s="412"/>
      <c r="BJD691" s="412"/>
      <c r="BJE691" s="412"/>
      <c r="BJF691" s="412"/>
      <c r="BJG691" s="412"/>
      <c r="BJH691" s="412"/>
      <c r="BJI691" s="412"/>
      <c r="BJJ691" s="412"/>
      <c r="BJK691" s="412"/>
      <c r="BJL691" s="412"/>
      <c r="BJM691" s="412"/>
      <c r="BJN691" s="412"/>
      <c r="BJO691" s="412"/>
      <c r="BJP691" s="412"/>
      <c r="BJQ691" s="412"/>
      <c r="BJR691" s="412"/>
      <c r="BJS691" s="412"/>
      <c r="BJT691" s="412"/>
      <c r="BJU691" s="412"/>
      <c r="BJV691" s="412"/>
      <c r="BJW691" s="412"/>
      <c r="BJX691" s="412"/>
      <c r="BJY691" s="412"/>
      <c r="BJZ691" s="412"/>
      <c r="BKA691" s="412"/>
      <c r="BKB691" s="412"/>
      <c r="BKC691" s="412"/>
      <c r="BKD691" s="413"/>
      <c r="BKE691" s="413"/>
      <c r="BKF691" s="413"/>
      <c r="BKG691" s="413"/>
      <c r="BKH691" s="413"/>
      <c r="BKI691" s="413"/>
      <c r="BKJ691" s="413"/>
      <c r="BKK691" s="413"/>
      <c r="BKL691" s="413"/>
      <c r="BKM691" s="413"/>
      <c r="BKN691" s="413"/>
      <c r="BKO691" s="413"/>
      <c r="BKP691" s="413"/>
      <c r="BKQ691" s="413"/>
      <c r="BKR691" s="413"/>
      <c r="BKS691" s="413"/>
      <c r="BKT691" s="413"/>
      <c r="BKU691" s="413"/>
      <c r="BKV691" s="413"/>
      <c r="BKW691" s="413"/>
      <c r="BKX691" s="413"/>
      <c r="BKY691" s="413"/>
      <c r="BKZ691" s="413"/>
      <c r="BLA691" s="413"/>
      <c r="BLB691" s="414"/>
      <c r="BLC691" s="414"/>
      <c r="BLD691" s="414"/>
      <c r="BLE691" s="414"/>
      <c r="BLF691" s="414"/>
      <c r="BLG691" s="413"/>
      <c r="BLH691" s="413"/>
      <c r="BLI691" s="414"/>
      <c r="BLJ691" s="414"/>
      <c r="BLK691" s="413"/>
      <c r="BLL691" s="413"/>
      <c r="BLM691" s="414"/>
      <c r="BLN691" s="414"/>
      <c r="BLO691" s="413"/>
      <c r="BLP691" s="413"/>
      <c r="BLQ691" s="413"/>
      <c r="BLR691" s="413"/>
      <c r="BLS691" s="413"/>
      <c r="BLT691" s="413"/>
      <c r="BLU691" s="413"/>
      <c r="BLV691" s="414"/>
      <c r="BLW691" s="414"/>
      <c r="BLX691" s="413"/>
      <c r="BLY691" s="413"/>
      <c r="BLZ691" s="414"/>
      <c r="BMA691" s="414"/>
      <c r="BMB691" s="413"/>
      <c r="BMC691" s="413"/>
      <c r="BMD691" s="413"/>
      <c r="BME691" s="413"/>
      <c r="BMF691" s="413"/>
      <c r="BMG691" s="407"/>
      <c r="BMH691" s="439"/>
      <c r="BMI691" s="413"/>
      <c r="BMJ691" s="413"/>
      <c r="BMK691" s="413"/>
      <c r="BML691" s="413"/>
      <c r="BMM691" s="413"/>
      <c r="BMN691" s="413"/>
      <c r="BMO691" s="413"/>
      <c r="BMP691" s="412"/>
      <c r="BMQ691" s="412"/>
      <c r="BMR691" s="412"/>
      <c r="BMS691" s="412"/>
      <c r="BMT691" s="412"/>
      <c r="BMU691" s="412"/>
      <c r="BMV691" s="412"/>
      <c r="BMW691" s="412"/>
      <c r="BMX691" s="412"/>
      <c r="BMY691" s="412"/>
      <c r="BMZ691" s="412"/>
      <c r="BNA691" s="412"/>
      <c r="BNB691" s="412"/>
      <c r="BNC691" s="412"/>
      <c r="BND691" s="412"/>
      <c r="BNE691" s="412"/>
      <c r="BNF691" s="412"/>
      <c r="BNG691" s="412"/>
      <c r="BNH691" s="412"/>
      <c r="BNI691" s="412"/>
      <c r="BNJ691" s="412"/>
      <c r="BNK691" s="412"/>
      <c r="BNL691" s="412"/>
      <c r="BNM691" s="412"/>
      <c r="BNN691" s="412"/>
      <c r="BNO691" s="412"/>
      <c r="BNP691" s="412"/>
      <c r="BNQ691" s="412"/>
      <c r="BNR691" s="412"/>
      <c r="BNS691" s="412"/>
      <c r="BNT691" s="412"/>
      <c r="BNU691" s="412"/>
      <c r="BNV691" s="412"/>
      <c r="BNW691" s="412"/>
      <c r="BNX691" s="412"/>
      <c r="BNY691" s="412"/>
      <c r="BNZ691" s="412"/>
      <c r="BOA691" s="412"/>
      <c r="BOB691" s="412"/>
      <c r="BOC691" s="412"/>
      <c r="BOD691" s="412"/>
      <c r="BOE691" s="412"/>
      <c r="BOF691" s="412"/>
      <c r="BOG691" s="412"/>
      <c r="BOH691" s="413"/>
      <c r="BOI691" s="413"/>
      <c r="BOJ691" s="413"/>
      <c r="BOK691" s="413"/>
      <c r="BOL691" s="413"/>
      <c r="BOM691" s="413"/>
      <c r="BON691" s="413"/>
      <c r="BOO691" s="413"/>
      <c r="BOP691" s="413"/>
      <c r="BOQ691" s="413"/>
      <c r="BOR691" s="413"/>
      <c r="BOS691" s="413"/>
      <c r="BOT691" s="413"/>
      <c r="BOU691" s="413"/>
      <c r="BOV691" s="413"/>
      <c r="BOW691" s="413"/>
      <c r="BOX691" s="413"/>
      <c r="BOY691" s="413"/>
      <c r="BOZ691" s="413"/>
      <c r="BPA691" s="413"/>
      <c r="BPB691" s="413"/>
      <c r="BPC691" s="413"/>
      <c r="BPD691" s="413"/>
      <c r="BPE691" s="413"/>
      <c r="BPF691" s="414"/>
      <c r="BPG691" s="414"/>
      <c r="BPH691" s="414"/>
      <c r="BPI691" s="414"/>
      <c r="BPJ691" s="414"/>
      <c r="BPK691" s="413"/>
      <c r="BPL691" s="413"/>
      <c r="BPM691" s="414"/>
      <c r="BPN691" s="414"/>
      <c r="BPO691" s="413"/>
      <c r="BPP691" s="413"/>
      <c r="BPQ691" s="414"/>
      <c r="BPR691" s="414"/>
      <c r="BPS691" s="413"/>
      <c r="BPT691" s="413"/>
      <c r="BPU691" s="413"/>
      <c r="BPV691" s="413"/>
      <c r="BPW691" s="413"/>
      <c r="BPX691" s="413"/>
      <c r="BPY691" s="413"/>
      <c r="BPZ691" s="414"/>
      <c r="BQA691" s="414"/>
      <c r="BQB691" s="413"/>
      <c r="BQC691" s="413"/>
      <c r="BQD691" s="414"/>
      <c r="BQE691" s="414"/>
      <c r="BQF691" s="413"/>
      <c r="BQG691" s="413"/>
      <c r="BQH691" s="413"/>
      <c r="BQI691" s="413"/>
      <c r="BQJ691" s="413"/>
      <c r="BQK691" s="407"/>
      <c r="BQL691" s="439"/>
      <c r="BQM691" s="413"/>
      <c r="BQN691" s="413"/>
      <c r="BQO691" s="413"/>
      <c r="BQP691" s="413"/>
      <c r="BQQ691" s="413"/>
      <c r="BQR691" s="413"/>
      <c r="BQS691" s="413"/>
      <c r="BQT691" s="412"/>
      <c r="BQU691" s="412"/>
      <c r="BQV691" s="412"/>
      <c r="BQW691" s="412"/>
      <c r="BQX691" s="412"/>
      <c r="BQY691" s="412"/>
      <c r="BQZ691" s="412"/>
      <c r="BRA691" s="412"/>
      <c r="BRB691" s="412"/>
      <c r="BRC691" s="412"/>
      <c r="BRD691" s="412"/>
      <c r="BRE691" s="412"/>
      <c r="BRF691" s="412"/>
      <c r="BRG691" s="412"/>
      <c r="BRH691" s="412"/>
      <c r="BRI691" s="412"/>
      <c r="BRJ691" s="412"/>
      <c r="BRK691" s="412"/>
      <c r="BRL691" s="412"/>
      <c r="BRM691" s="412"/>
      <c r="BRN691" s="412"/>
      <c r="BRO691" s="412"/>
      <c r="BRP691" s="412"/>
      <c r="BRQ691" s="412"/>
      <c r="BRR691" s="412"/>
      <c r="BRS691" s="412"/>
      <c r="BRT691" s="412"/>
      <c r="BRU691" s="412"/>
      <c r="BRV691" s="412"/>
      <c r="BRW691" s="412"/>
      <c r="BRX691" s="412"/>
      <c r="BRY691" s="412"/>
      <c r="BRZ691" s="412"/>
      <c r="BSA691" s="412"/>
      <c r="BSB691" s="412"/>
      <c r="BSC691" s="412"/>
      <c r="BSD691" s="412"/>
      <c r="BSE691" s="412"/>
      <c r="BSF691" s="412"/>
      <c r="BSG691" s="412"/>
      <c r="BSH691" s="412"/>
      <c r="BSI691" s="412"/>
      <c r="BSJ691" s="412"/>
      <c r="BSK691" s="412"/>
      <c r="BSL691" s="413"/>
      <c r="BSM691" s="413"/>
      <c r="BSN691" s="413"/>
      <c r="BSO691" s="413"/>
      <c r="BSP691" s="413"/>
      <c r="BSQ691" s="413"/>
      <c r="BSR691" s="413"/>
      <c r="BSS691" s="413"/>
      <c r="BST691" s="413"/>
      <c r="BSU691" s="413"/>
      <c r="BSV691" s="413"/>
      <c r="BSW691" s="413"/>
      <c r="BSX691" s="413"/>
      <c r="BSY691" s="413"/>
      <c r="BSZ691" s="413"/>
      <c r="BTA691" s="413"/>
      <c r="BTB691" s="413"/>
      <c r="BTC691" s="413"/>
      <c r="BTD691" s="413"/>
      <c r="BTE691" s="413"/>
      <c r="BTF691" s="413"/>
      <c r="BTG691" s="413"/>
      <c r="BTH691" s="413"/>
      <c r="BTI691" s="413"/>
      <c r="BTJ691" s="414"/>
      <c r="BTK691" s="414"/>
      <c r="BTL691" s="414"/>
      <c r="BTM691" s="414"/>
      <c r="BTN691" s="414"/>
      <c r="BTO691" s="413"/>
      <c r="BTP691" s="413"/>
      <c r="BTQ691" s="414"/>
      <c r="BTR691" s="414"/>
      <c r="BTS691" s="413"/>
      <c r="BTT691" s="413"/>
      <c r="BTU691" s="414"/>
      <c r="BTV691" s="414"/>
      <c r="BTW691" s="413"/>
      <c r="BTX691" s="413"/>
      <c r="BTY691" s="413"/>
      <c r="BTZ691" s="413"/>
      <c r="BUA691" s="413"/>
      <c r="BUB691" s="413"/>
      <c r="BUC691" s="413"/>
      <c r="BUD691" s="414"/>
      <c r="BUE691" s="414"/>
      <c r="BUF691" s="413"/>
      <c r="BUG691" s="413"/>
      <c r="BUH691" s="414"/>
      <c r="BUI691" s="414"/>
      <c r="BUJ691" s="413"/>
      <c r="BUK691" s="413"/>
      <c r="BUL691" s="413"/>
      <c r="BUM691" s="413"/>
      <c r="BUN691" s="413"/>
      <c r="BUO691" s="407"/>
      <c r="BUP691" s="439"/>
      <c r="BUQ691" s="413"/>
      <c r="BUR691" s="413"/>
      <c r="BUS691" s="413"/>
      <c r="BUT691" s="413"/>
      <c r="BUU691" s="413"/>
      <c r="BUV691" s="413"/>
      <c r="BUW691" s="413"/>
      <c r="BUX691" s="412"/>
      <c r="BUY691" s="412"/>
      <c r="BUZ691" s="412"/>
      <c r="BVA691" s="412"/>
      <c r="BVB691" s="412"/>
      <c r="BVC691" s="412"/>
      <c r="BVD691" s="412"/>
      <c r="BVE691" s="412"/>
      <c r="BVF691" s="412"/>
      <c r="BVG691" s="412"/>
      <c r="BVH691" s="412"/>
      <c r="BVI691" s="412"/>
      <c r="BVJ691" s="412"/>
      <c r="BVK691" s="412"/>
      <c r="BVL691" s="412"/>
      <c r="BVM691" s="412"/>
      <c r="BVN691" s="412"/>
      <c r="BVO691" s="412"/>
      <c r="BVP691" s="412"/>
      <c r="BVQ691" s="412"/>
      <c r="BVR691" s="412"/>
      <c r="BVS691" s="412"/>
      <c r="BVT691" s="412"/>
      <c r="BVU691" s="412"/>
      <c r="BVV691" s="412"/>
      <c r="BVW691" s="412"/>
      <c r="BVX691" s="412"/>
      <c r="BVY691" s="412"/>
      <c r="BVZ691" s="412"/>
      <c r="BWA691" s="412"/>
      <c r="BWB691" s="412"/>
      <c r="BWC691" s="412"/>
      <c r="BWD691" s="412"/>
      <c r="BWE691" s="412"/>
      <c r="BWF691" s="412"/>
      <c r="BWG691" s="412"/>
      <c r="BWH691" s="412"/>
      <c r="BWI691" s="412"/>
      <c r="BWJ691" s="412"/>
      <c r="BWK691" s="412"/>
      <c r="BWL691" s="412"/>
      <c r="BWM691" s="412"/>
      <c r="BWN691" s="412"/>
      <c r="BWO691" s="412"/>
      <c r="BWP691" s="413"/>
      <c r="BWQ691" s="413"/>
      <c r="BWR691" s="413"/>
      <c r="BWS691" s="413"/>
      <c r="BWT691" s="413"/>
      <c r="BWU691" s="413"/>
      <c r="BWV691" s="413"/>
      <c r="BWW691" s="413"/>
      <c r="BWX691" s="413"/>
      <c r="BWY691" s="413"/>
      <c r="BWZ691" s="413"/>
      <c r="BXA691" s="413"/>
      <c r="BXB691" s="413"/>
      <c r="BXC691" s="413"/>
      <c r="BXD691" s="413"/>
      <c r="BXE691" s="413"/>
      <c r="BXF691" s="413"/>
      <c r="BXG691" s="413"/>
      <c r="BXH691" s="413"/>
      <c r="BXI691" s="413"/>
      <c r="BXJ691" s="413"/>
      <c r="BXK691" s="413"/>
      <c r="BXL691" s="413"/>
      <c r="BXM691" s="413"/>
      <c r="BXN691" s="414"/>
      <c r="BXO691" s="414"/>
      <c r="BXP691" s="414"/>
      <c r="BXQ691" s="414"/>
      <c r="BXR691" s="414"/>
      <c r="BXS691" s="413"/>
      <c r="BXT691" s="413"/>
      <c r="BXU691" s="414"/>
      <c r="BXV691" s="414"/>
      <c r="BXW691" s="413"/>
      <c r="BXX691" s="413"/>
      <c r="BXY691" s="414"/>
      <c r="BXZ691" s="414"/>
      <c r="BYA691" s="413"/>
      <c r="BYB691" s="413"/>
      <c r="BYC691" s="413"/>
      <c r="BYD691" s="413"/>
      <c r="BYE691" s="413"/>
      <c r="BYF691" s="413"/>
      <c r="BYG691" s="413"/>
      <c r="BYH691" s="414"/>
      <c r="BYI691" s="414"/>
      <c r="BYJ691" s="413"/>
      <c r="BYK691" s="413"/>
      <c r="BYL691" s="414"/>
      <c r="BYM691" s="414"/>
      <c r="BYN691" s="413"/>
      <c r="BYO691" s="413"/>
      <c r="BYP691" s="413"/>
      <c r="BYQ691" s="413"/>
      <c r="BYR691" s="413"/>
      <c r="BYS691" s="407"/>
      <c r="BYT691" s="439"/>
      <c r="BYU691" s="413"/>
      <c r="BYV691" s="413"/>
      <c r="BYW691" s="413"/>
      <c r="BYX691" s="413"/>
      <c r="BYY691" s="413"/>
      <c r="BYZ691" s="413"/>
      <c r="BZA691" s="413"/>
      <c r="BZB691" s="412"/>
      <c r="BZC691" s="412"/>
      <c r="BZD691" s="412"/>
      <c r="BZE691" s="412"/>
      <c r="BZF691" s="412"/>
      <c r="BZG691" s="412"/>
      <c r="BZH691" s="412"/>
      <c r="BZI691" s="412"/>
      <c r="BZJ691" s="412"/>
      <c r="BZK691" s="412"/>
      <c r="BZL691" s="412"/>
      <c r="BZM691" s="412"/>
      <c r="BZN691" s="412"/>
      <c r="BZO691" s="412"/>
      <c r="BZP691" s="412"/>
      <c r="BZQ691" s="412"/>
      <c r="BZR691" s="412"/>
      <c r="BZS691" s="412"/>
      <c r="BZT691" s="412"/>
      <c r="BZU691" s="412"/>
      <c r="BZV691" s="412"/>
      <c r="BZW691" s="412"/>
      <c r="BZX691" s="412"/>
      <c r="BZY691" s="412"/>
      <c r="BZZ691" s="412"/>
      <c r="CAA691" s="412"/>
      <c r="CAB691" s="412"/>
      <c r="CAC691" s="412"/>
      <c r="CAD691" s="412"/>
      <c r="CAE691" s="412"/>
      <c r="CAF691" s="412"/>
      <c r="CAG691" s="412"/>
      <c r="CAH691" s="412"/>
      <c r="CAI691" s="412"/>
      <c r="CAJ691" s="412"/>
      <c r="CAK691" s="412"/>
      <c r="CAL691" s="412"/>
      <c r="CAM691" s="412"/>
      <c r="CAN691" s="412"/>
      <c r="CAO691" s="412"/>
      <c r="CAP691" s="412"/>
      <c r="CAQ691" s="412"/>
      <c r="CAR691" s="412"/>
      <c r="CAS691" s="412"/>
      <c r="CAT691" s="413"/>
      <c r="CAU691" s="413"/>
      <c r="CAV691" s="413"/>
      <c r="CAW691" s="413"/>
      <c r="CAX691" s="413"/>
      <c r="CAY691" s="413"/>
      <c r="CAZ691" s="413"/>
      <c r="CBA691" s="413"/>
      <c r="CBB691" s="413"/>
      <c r="CBC691" s="413"/>
      <c r="CBD691" s="413"/>
      <c r="CBE691" s="413"/>
      <c r="CBF691" s="413"/>
      <c r="CBG691" s="413"/>
      <c r="CBH691" s="413"/>
      <c r="CBI691" s="413"/>
      <c r="CBJ691" s="413"/>
      <c r="CBK691" s="413"/>
      <c r="CBL691" s="413"/>
      <c r="CBM691" s="413"/>
      <c r="CBN691" s="413"/>
      <c r="CBO691" s="413"/>
      <c r="CBP691" s="413"/>
      <c r="CBQ691" s="413"/>
      <c r="CBR691" s="414"/>
      <c r="CBS691" s="414"/>
      <c r="CBT691" s="414"/>
      <c r="CBU691" s="414"/>
      <c r="CBV691" s="414"/>
      <c r="CBW691" s="413"/>
      <c r="CBX691" s="413"/>
      <c r="CBY691" s="414"/>
      <c r="CBZ691" s="414"/>
      <c r="CCA691" s="413"/>
      <c r="CCB691" s="413"/>
      <c r="CCC691" s="414"/>
      <c r="CCD691" s="414"/>
      <c r="CCE691" s="413"/>
      <c r="CCF691" s="413"/>
      <c r="CCG691" s="413"/>
      <c r="CCH691" s="413"/>
      <c r="CCI691" s="413"/>
      <c r="CCJ691" s="413"/>
      <c r="CCK691" s="413"/>
      <c r="CCL691" s="414"/>
      <c r="CCM691" s="414"/>
      <c r="CCN691" s="413"/>
      <c r="CCO691" s="413"/>
      <c r="CCP691" s="414"/>
      <c r="CCQ691" s="414"/>
      <c r="CCR691" s="413"/>
      <c r="CCS691" s="413"/>
      <c r="CCT691" s="413"/>
      <c r="CCU691" s="413"/>
      <c r="CCV691" s="413"/>
      <c r="CCW691" s="407"/>
      <c r="CCX691" s="439"/>
      <c r="CCY691" s="413"/>
      <c r="CCZ691" s="413"/>
      <c r="CDA691" s="413"/>
      <c r="CDB691" s="413"/>
      <c r="CDC691" s="413"/>
      <c r="CDD691" s="413"/>
      <c r="CDE691" s="413"/>
      <c r="CDF691" s="412"/>
      <c r="CDG691" s="412"/>
      <c r="CDH691" s="412"/>
      <c r="CDI691" s="412"/>
      <c r="CDJ691" s="412"/>
      <c r="CDK691" s="412"/>
      <c r="CDL691" s="412"/>
      <c r="CDM691" s="412"/>
      <c r="CDN691" s="412"/>
      <c r="CDO691" s="412"/>
      <c r="CDP691" s="412"/>
      <c r="CDQ691" s="412"/>
      <c r="CDR691" s="412"/>
      <c r="CDS691" s="412"/>
      <c r="CDT691" s="412"/>
      <c r="CDU691" s="412"/>
      <c r="CDV691" s="412"/>
      <c r="CDW691" s="412"/>
      <c r="CDX691" s="412"/>
      <c r="CDY691" s="412"/>
      <c r="CDZ691" s="412"/>
      <c r="CEA691" s="412"/>
      <c r="CEB691" s="412"/>
      <c r="CEC691" s="412"/>
      <c r="CED691" s="412"/>
      <c r="CEE691" s="412"/>
      <c r="CEF691" s="412"/>
      <c r="CEG691" s="412"/>
      <c r="CEH691" s="412"/>
      <c r="CEI691" s="412"/>
      <c r="CEJ691" s="412"/>
      <c r="CEK691" s="412"/>
      <c r="CEL691" s="412"/>
      <c r="CEM691" s="412"/>
      <c r="CEN691" s="412"/>
      <c r="CEO691" s="412"/>
      <c r="CEP691" s="412"/>
      <c r="CEQ691" s="412"/>
      <c r="CER691" s="412"/>
      <c r="CES691" s="412"/>
      <c r="CET691" s="412"/>
      <c r="CEU691" s="412"/>
      <c r="CEV691" s="412"/>
      <c r="CEW691" s="412"/>
      <c r="CEX691" s="413"/>
      <c r="CEY691" s="413"/>
      <c r="CEZ691" s="413"/>
      <c r="CFA691" s="413"/>
      <c r="CFB691" s="413"/>
      <c r="CFC691" s="413"/>
      <c r="CFD691" s="413"/>
      <c r="CFE691" s="413"/>
      <c r="CFF691" s="413"/>
      <c r="CFG691" s="413"/>
      <c r="CFH691" s="413"/>
      <c r="CFI691" s="413"/>
      <c r="CFJ691" s="413"/>
      <c r="CFK691" s="413"/>
      <c r="CFL691" s="413"/>
      <c r="CFM691" s="413"/>
      <c r="CFN691" s="413"/>
      <c r="CFO691" s="413"/>
      <c r="CFP691" s="413"/>
      <c r="CFQ691" s="413"/>
      <c r="CFR691" s="413"/>
      <c r="CFS691" s="413"/>
      <c r="CFT691" s="413"/>
      <c r="CFU691" s="413"/>
      <c r="CFV691" s="414"/>
      <c r="CFW691" s="414"/>
      <c r="CFX691" s="414"/>
      <c r="CFY691" s="414"/>
      <c r="CFZ691" s="414"/>
      <c r="CGA691" s="413"/>
      <c r="CGB691" s="413"/>
      <c r="CGC691" s="414"/>
      <c r="CGD691" s="414"/>
      <c r="CGE691" s="413"/>
      <c r="CGF691" s="413"/>
      <c r="CGG691" s="414"/>
      <c r="CGH691" s="414"/>
      <c r="CGI691" s="413"/>
      <c r="CGJ691" s="413"/>
      <c r="CGK691" s="413"/>
      <c r="CGL691" s="413"/>
      <c r="CGM691" s="413"/>
      <c r="CGN691" s="413"/>
      <c r="CGO691" s="413"/>
      <c r="CGP691" s="414"/>
      <c r="CGQ691" s="414"/>
      <c r="CGR691" s="413"/>
      <c r="CGS691" s="413"/>
      <c r="CGT691" s="414"/>
      <c r="CGU691" s="414"/>
      <c r="CGV691" s="413"/>
      <c r="CGW691" s="413"/>
      <c r="CGX691" s="413"/>
      <c r="CGY691" s="413"/>
      <c r="CGZ691" s="413"/>
      <c r="CHA691" s="407"/>
      <c r="CHB691" s="439"/>
      <c r="CHC691" s="413"/>
      <c r="CHD691" s="413"/>
      <c r="CHE691" s="413"/>
      <c r="CHF691" s="413"/>
      <c r="CHG691" s="413"/>
      <c r="CHH691" s="413"/>
      <c r="CHI691" s="413"/>
      <c r="CHJ691" s="412"/>
      <c r="CHK691" s="412"/>
      <c r="CHL691" s="412"/>
      <c r="CHM691" s="412"/>
      <c r="CHN691" s="412"/>
      <c r="CHO691" s="412"/>
      <c r="CHP691" s="412"/>
      <c r="CHQ691" s="412"/>
      <c r="CHR691" s="412"/>
      <c r="CHS691" s="412"/>
      <c r="CHT691" s="412"/>
      <c r="CHU691" s="412"/>
      <c r="CHV691" s="412"/>
      <c r="CHW691" s="412"/>
      <c r="CHX691" s="412"/>
      <c r="CHY691" s="412"/>
      <c r="CHZ691" s="412"/>
      <c r="CIA691" s="412"/>
      <c r="CIB691" s="412"/>
      <c r="CIC691" s="412"/>
      <c r="CID691" s="412"/>
      <c r="CIE691" s="412"/>
      <c r="CIF691" s="412"/>
      <c r="CIG691" s="412"/>
      <c r="CIH691" s="412"/>
      <c r="CII691" s="412"/>
      <c r="CIJ691" s="412"/>
      <c r="CIK691" s="412"/>
      <c r="CIL691" s="412"/>
      <c r="CIM691" s="412"/>
      <c r="CIN691" s="412"/>
      <c r="CIO691" s="412"/>
      <c r="CIP691" s="412"/>
      <c r="CIQ691" s="412"/>
      <c r="CIR691" s="412"/>
      <c r="CIS691" s="412"/>
      <c r="CIT691" s="412"/>
      <c r="CIU691" s="412"/>
      <c r="CIV691" s="412"/>
      <c r="CIW691" s="412"/>
      <c r="CIX691" s="412"/>
      <c r="CIY691" s="412"/>
      <c r="CIZ691" s="412"/>
      <c r="CJA691" s="412"/>
      <c r="CJB691" s="413"/>
      <c r="CJC691" s="413"/>
      <c r="CJD691" s="413"/>
      <c r="CJE691" s="413"/>
      <c r="CJF691" s="413"/>
      <c r="CJG691" s="413"/>
      <c r="CJH691" s="413"/>
      <c r="CJI691" s="413"/>
      <c r="CJJ691" s="413"/>
      <c r="CJK691" s="413"/>
      <c r="CJL691" s="413"/>
      <c r="CJM691" s="413"/>
      <c r="CJN691" s="413"/>
      <c r="CJO691" s="413"/>
      <c r="CJP691" s="413"/>
      <c r="CJQ691" s="413"/>
      <c r="CJR691" s="413"/>
      <c r="CJS691" s="413"/>
      <c r="CJT691" s="413"/>
      <c r="CJU691" s="413"/>
      <c r="CJV691" s="413"/>
      <c r="CJW691" s="413"/>
      <c r="CJX691" s="413"/>
      <c r="CJY691" s="413"/>
      <c r="CJZ691" s="414"/>
      <c r="CKA691" s="414"/>
      <c r="CKB691" s="414"/>
      <c r="CKC691" s="414"/>
      <c r="CKD691" s="414"/>
      <c r="CKE691" s="413"/>
      <c r="CKF691" s="413"/>
      <c r="CKG691" s="414"/>
      <c r="CKH691" s="414"/>
      <c r="CKI691" s="413"/>
      <c r="CKJ691" s="413"/>
      <c r="CKK691" s="414"/>
      <c r="CKL691" s="414"/>
      <c r="CKM691" s="413"/>
      <c r="CKN691" s="413"/>
      <c r="CKO691" s="413"/>
      <c r="CKP691" s="413"/>
      <c r="CKQ691" s="413"/>
      <c r="CKR691" s="413"/>
      <c r="CKS691" s="413"/>
      <c r="CKT691" s="414"/>
      <c r="CKU691" s="414"/>
      <c r="CKV691" s="413"/>
      <c r="CKW691" s="413"/>
      <c r="CKX691" s="414"/>
      <c r="CKY691" s="414"/>
      <c r="CKZ691" s="413"/>
      <c r="CLA691" s="413"/>
      <c r="CLB691" s="413"/>
      <c r="CLC691" s="413"/>
      <c r="CLD691" s="413"/>
      <c r="CLE691" s="407"/>
      <c r="CLF691" s="439"/>
      <c r="CLG691" s="413"/>
      <c r="CLH691" s="413"/>
      <c r="CLI691" s="413"/>
      <c r="CLJ691" s="413"/>
      <c r="CLK691" s="413"/>
      <c r="CLL691" s="413"/>
      <c r="CLM691" s="413"/>
      <c r="CLN691" s="412"/>
      <c r="CLO691" s="412"/>
      <c r="CLP691" s="412"/>
      <c r="CLQ691" s="412"/>
      <c r="CLR691" s="412"/>
      <c r="CLS691" s="412"/>
      <c r="CLT691" s="412"/>
      <c r="CLU691" s="412"/>
      <c r="CLV691" s="412"/>
      <c r="CLW691" s="412"/>
      <c r="CLX691" s="412"/>
      <c r="CLY691" s="412"/>
      <c r="CLZ691" s="412"/>
      <c r="CMA691" s="412"/>
      <c r="CMB691" s="412"/>
      <c r="CMC691" s="412"/>
      <c r="CMD691" s="412"/>
      <c r="CME691" s="412"/>
      <c r="CMF691" s="412"/>
      <c r="CMG691" s="412"/>
      <c r="CMH691" s="412"/>
      <c r="CMI691" s="412"/>
      <c r="CMJ691" s="412"/>
      <c r="CMK691" s="412"/>
      <c r="CML691" s="412"/>
      <c r="CMM691" s="412"/>
      <c r="CMN691" s="412"/>
      <c r="CMO691" s="412"/>
      <c r="CMP691" s="412"/>
      <c r="CMQ691" s="412"/>
      <c r="CMR691" s="412"/>
      <c r="CMS691" s="412"/>
      <c r="CMT691" s="412"/>
      <c r="CMU691" s="412"/>
      <c r="CMV691" s="412"/>
      <c r="CMW691" s="412"/>
      <c r="CMX691" s="412"/>
      <c r="CMY691" s="412"/>
      <c r="CMZ691" s="412"/>
      <c r="CNA691" s="412"/>
      <c r="CNB691" s="412"/>
      <c r="CNC691" s="412"/>
      <c r="CND691" s="412"/>
      <c r="CNE691" s="412"/>
      <c r="CNF691" s="413"/>
      <c r="CNG691" s="413"/>
      <c r="CNH691" s="413"/>
      <c r="CNI691" s="413"/>
      <c r="CNJ691" s="413"/>
      <c r="CNK691" s="413"/>
      <c r="CNL691" s="413"/>
      <c r="CNM691" s="413"/>
      <c r="CNN691" s="413"/>
      <c r="CNO691" s="413"/>
      <c r="CNP691" s="413"/>
      <c r="CNQ691" s="413"/>
      <c r="CNR691" s="413"/>
      <c r="CNS691" s="413"/>
      <c r="CNT691" s="413"/>
      <c r="CNU691" s="413"/>
      <c r="CNV691" s="413"/>
      <c r="CNW691" s="413"/>
      <c r="CNX691" s="413"/>
      <c r="CNY691" s="413"/>
      <c r="CNZ691" s="413"/>
      <c r="COA691" s="413"/>
      <c r="COB691" s="413"/>
      <c r="COC691" s="413"/>
      <c r="COD691" s="414"/>
      <c r="COE691" s="414"/>
      <c r="COF691" s="414"/>
      <c r="COG691" s="414"/>
      <c r="COH691" s="414"/>
      <c r="COI691" s="413"/>
      <c r="COJ691" s="413"/>
      <c r="COK691" s="414"/>
      <c r="COL691" s="414"/>
      <c r="COM691" s="413"/>
      <c r="CON691" s="413"/>
      <c r="COO691" s="414"/>
      <c r="COP691" s="414"/>
      <c r="COQ691" s="413"/>
      <c r="COR691" s="413"/>
      <c r="COS691" s="413"/>
      <c r="COT691" s="413"/>
      <c r="COU691" s="413"/>
      <c r="COV691" s="413"/>
      <c r="COW691" s="413"/>
      <c r="COX691" s="414"/>
      <c r="COY691" s="414"/>
      <c r="COZ691" s="413"/>
      <c r="CPA691" s="413"/>
      <c r="CPB691" s="414"/>
      <c r="CPC691" s="414"/>
      <c r="CPD691" s="413"/>
      <c r="CPE691" s="413"/>
      <c r="CPF691" s="413"/>
      <c r="CPG691" s="413"/>
      <c r="CPH691" s="413"/>
      <c r="CPI691" s="407"/>
      <c r="CPJ691" s="439"/>
      <c r="CPK691" s="413"/>
      <c r="CPL691" s="413"/>
      <c r="CPM691" s="413"/>
      <c r="CPN691" s="413"/>
      <c r="CPO691" s="413"/>
      <c r="CPP691" s="413"/>
      <c r="CPQ691" s="413"/>
      <c r="CPR691" s="412"/>
      <c r="CPS691" s="412"/>
      <c r="CPT691" s="412"/>
      <c r="CPU691" s="412"/>
      <c r="CPV691" s="412"/>
      <c r="CPW691" s="412"/>
      <c r="CPX691" s="412"/>
      <c r="CPY691" s="412"/>
      <c r="CPZ691" s="412"/>
      <c r="CQA691" s="412"/>
      <c r="CQB691" s="412"/>
      <c r="CQC691" s="412"/>
      <c r="CQD691" s="412"/>
      <c r="CQE691" s="412"/>
      <c r="CQF691" s="412"/>
      <c r="CQG691" s="412"/>
      <c r="CQH691" s="412"/>
      <c r="CQI691" s="412"/>
      <c r="CQJ691" s="412"/>
      <c r="CQK691" s="412"/>
      <c r="CQL691" s="412"/>
      <c r="CQM691" s="412"/>
      <c r="CQN691" s="412"/>
      <c r="CQO691" s="412"/>
      <c r="CQP691" s="412"/>
      <c r="CQQ691" s="412"/>
      <c r="CQR691" s="412"/>
      <c r="CQS691" s="412"/>
      <c r="CQT691" s="412"/>
      <c r="CQU691" s="412"/>
      <c r="CQV691" s="412"/>
      <c r="CQW691" s="412"/>
      <c r="CQX691" s="412"/>
      <c r="CQY691" s="412"/>
      <c r="CQZ691" s="412"/>
      <c r="CRA691" s="412"/>
      <c r="CRB691" s="412"/>
      <c r="CRC691" s="412"/>
      <c r="CRD691" s="412"/>
      <c r="CRE691" s="412"/>
      <c r="CRF691" s="412"/>
      <c r="CRG691" s="412"/>
      <c r="CRH691" s="412"/>
      <c r="CRI691" s="412"/>
      <c r="CRJ691" s="413"/>
      <c r="CRK691" s="413"/>
      <c r="CRL691" s="413"/>
      <c r="CRM691" s="413"/>
      <c r="CRN691" s="413"/>
      <c r="CRO691" s="413"/>
      <c r="CRP691" s="413"/>
      <c r="CRQ691" s="413"/>
      <c r="CRR691" s="413"/>
      <c r="CRS691" s="413"/>
      <c r="CRT691" s="413"/>
      <c r="CRU691" s="413"/>
      <c r="CRV691" s="413"/>
      <c r="CRW691" s="413"/>
      <c r="CRX691" s="413"/>
      <c r="CRY691" s="413"/>
      <c r="CRZ691" s="413"/>
      <c r="CSA691" s="413"/>
      <c r="CSB691" s="413"/>
      <c r="CSC691" s="413"/>
      <c r="CSD691" s="413"/>
      <c r="CSE691" s="413"/>
      <c r="CSF691" s="413"/>
      <c r="CSG691" s="413"/>
      <c r="CSH691" s="414"/>
      <c r="CSI691" s="414"/>
      <c r="CSJ691" s="414"/>
      <c r="CSK691" s="414"/>
      <c r="CSL691" s="414"/>
      <c r="CSM691" s="413"/>
      <c r="CSN691" s="413"/>
      <c r="CSO691" s="414"/>
      <c r="CSP691" s="414"/>
      <c r="CSQ691" s="413"/>
      <c r="CSR691" s="413"/>
      <c r="CSS691" s="414"/>
      <c r="CST691" s="414"/>
      <c r="CSU691" s="413"/>
      <c r="CSV691" s="413"/>
      <c r="CSW691" s="413"/>
      <c r="CSX691" s="413"/>
      <c r="CSY691" s="413"/>
      <c r="CSZ691" s="413"/>
      <c r="CTA691" s="413"/>
      <c r="CTB691" s="414"/>
      <c r="CTC691" s="414"/>
      <c r="CTD691" s="413"/>
      <c r="CTE691" s="413"/>
      <c r="CTF691" s="414"/>
      <c r="CTG691" s="414"/>
      <c r="CTH691" s="413"/>
      <c r="CTI691" s="413"/>
      <c r="CTJ691" s="413"/>
      <c r="CTK691" s="413"/>
      <c r="CTL691" s="413"/>
      <c r="CTM691" s="407"/>
      <c r="CTN691" s="439"/>
      <c r="CTO691" s="413"/>
      <c r="CTP691" s="413"/>
      <c r="CTQ691" s="413"/>
      <c r="CTR691" s="413"/>
      <c r="CTS691" s="413"/>
      <c r="CTT691" s="413"/>
      <c r="CTU691" s="413"/>
      <c r="CTV691" s="412"/>
      <c r="CTW691" s="412"/>
      <c r="CTX691" s="412"/>
      <c r="CTY691" s="412"/>
      <c r="CTZ691" s="412"/>
      <c r="CUA691" s="412"/>
      <c r="CUB691" s="412"/>
      <c r="CUC691" s="412"/>
      <c r="CUD691" s="412"/>
      <c r="CUE691" s="412"/>
      <c r="CUF691" s="412"/>
      <c r="CUG691" s="412"/>
      <c r="CUH691" s="412"/>
      <c r="CUI691" s="412"/>
      <c r="CUJ691" s="412"/>
      <c r="CUK691" s="412"/>
      <c r="CUL691" s="412"/>
      <c r="CUM691" s="412"/>
      <c r="CUN691" s="412"/>
      <c r="CUO691" s="412"/>
      <c r="CUP691" s="412"/>
      <c r="CUQ691" s="412"/>
      <c r="CUR691" s="412"/>
      <c r="CUS691" s="412"/>
      <c r="CUT691" s="412"/>
      <c r="CUU691" s="412"/>
      <c r="CUV691" s="412"/>
      <c r="CUW691" s="412"/>
      <c r="CUX691" s="412"/>
      <c r="CUY691" s="412"/>
      <c r="CUZ691" s="412"/>
      <c r="CVA691" s="412"/>
      <c r="CVB691" s="412"/>
      <c r="CVC691" s="412"/>
      <c r="CVD691" s="412"/>
      <c r="CVE691" s="412"/>
      <c r="CVF691" s="412"/>
      <c r="CVG691" s="412"/>
      <c r="CVH691" s="412"/>
      <c r="CVI691" s="412"/>
      <c r="CVJ691" s="412"/>
      <c r="CVK691" s="412"/>
      <c r="CVL691" s="412"/>
      <c r="CVM691" s="412"/>
      <c r="CVN691" s="413"/>
      <c r="CVO691" s="413"/>
      <c r="CVP691" s="413"/>
      <c r="CVQ691" s="413"/>
      <c r="CVR691" s="413"/>
      <c r="CVS691" s="413"/>
      <c r="CVT691" s="413"/>
      <c r="CVU691" s="413"/>
      <c r="CVV691" s="413"/>
      <c r="CVW691" s="413"/>
      <c r="CVX691" s="413"/>
      <c r="CVY691" s="413"/>
      <c r="CVZ691" s="413"/>
      <c r="CWA691" s="413"/>
      <c r="CWB691" s="413"/>
      <c r="CWC691" s="413"/>
      <c r="CWD691" s="413"/>
      <c r="CWE691" s="413"/>
      <c r="CWF691" s="413"/>
      <c r="CWG691" s="413"/>
      <c r="CWH691" s="413"/>
      <c r="CWI691" s="413"/>
      <c r="CWJ691" s="413"/>
      <c r="CWK691" s="413"/>
      <c r="CWL691" s="414"/>
      <c r="CWM691" s="414"/>
      <c r="CWN691" s="414"/>
      <c r="CWO691" s="414"/>
      <c r="CWP691" s="414"/>
      <c r="CWQ691" s="413"/>
      <c r="CWR691" s="413"/>
      <c r="CWS691" s="414"/>
      <c r="CWT691" s="414"/>
      <c r="CWU691" s="413"/>
      <c r="CWV691" s="413"/>
      <c r="CWW691" s="414"/>
      <c r="CWX691" s="414"/>
      <c r="CWY691" s="413"/>
      <c r="CWZ691" s="413"/>
      <c r="CXA691" s="413"/>
      <c r="CXB691" s="413"/>
      <c r="CXC691" s="413"/>
      <c r="CXD691" s="413"/>
      <c r="CXE691" s="413"/>
      <c r="CXF691" s="414"/>
      <c r="CXG691" s="414"/>
      <c r="CXH691" s="413"/>
      <c r="CXI691" s="413"/>
      <c r="CXJ691" s="414"/>
      <c r="CXK691" s="414"/>
      <c r="CXL691" s="413"/>
      <c r="CXM691" s="413"/>
      <c r="CXN691" s="413"/>
      <c r="CXO691" s="413"/>
      <c r="CXP691" s="413"/>
      <c r="CXQ691" s="407"/>
      <c r="CXR691" s="439"/>
      <c r="CXS691" s="413"/>
      <c r="CXT691" s="413"/>
      <c r="CXU691" s="413"/>
      <c r="CXV691" s="413"/>
      <c r="CXW691" s="413"/>
      <c r="CXX691" s="413"/>
      <c r="CXY691" s="413"/>
      <c r="CXZ691" s="412"/>
      <c r="CYA691" s="412"/>
      <c r="CYB691" s="412"/>
      <c r="CYC691" s="412"/>
      <c r="CYD691" s="412"/>
      <c r="CYE691" s="412"/>
      <c r="CYF691" s="412"/>
      <c r="CYG691" s="412"/>
      <c r="CYH691" s="412"/>
      <c r="CYI691" s="412"/>
      <c r="CYJ691" s="412"/>
      <c r="CYK691" s="412"/>
      <c r="CYL691" s="412"/>
      <c r="CYM691" s="412"/>
      <c r="CYN691" s="412"/>
      <c r="CYO691" s="412"/>
      <c r="CYP691" s="412"/>
      <c r="CYQ691" s="412"/>
      <c r="CYR691" s="412"/>
      <c r="CYS691" s="412"/>
      <c r="CYT691" s="412"/>
      <c r="CYU691" s="412"/>
      <c r="CYV691" s="412"/>
      <c r="CYW691" s="412"/>
      <c r="CYX691" s="412"/>
      <c r="CYY691" s="412"/>
      <c r="CYZ691" s="412"/>
      <c r="CZA691" s="412"/>
      <c r="CZB691" s="412"/>
      <c r="CZC691" s="412"/>
      <c r="CZD691" s="412"/>
      <c r="CZE691" s="412"/>
      <c r="CZF691" s="412"/>
      <c r="CZG691" s="412"/>
      <c r="CZH691" s="412"/>
      <c r="CZI691" s="412"/>
      <c r="CZJ691" s="412"/>
      <c r="CZK691" s="412"/>
      <c r="CZL691" s="412"/>
      <c r="CZM691" s="412"/>
      <c r="CZN691" s="412"/>
      <c r="CZO691" s="412"/>
      <c r="CZP691" s="412"/>
      <c r="CZQ691" s="412"/>
      <c r="CZR691" s="413"/>
      <c r="CZS691" s="413"/>
      <c r="CZT691" s="413"/>
      <c r="CZU691" s="413"/>
      <c r="CZV691" s="413"/>
      <c r="CZW691" s="413"/>
      <c r="CZX691" s="413"/>
      <c r="CZY691" s="413"/>
      <c r="CZZ691" s="413"/>
      <c r="DAA691" s="413"/>
      <c r="DAB691" s="413"/>
      <c r="DAC691" s="413"/>
      <c r="DAD691" s="413"/>
      <c r="DAE691" s="413"/>
      <c r="DAF691" s="413"/>
      <c r="DAG691" s="413"/>
      <c r="DAH691" s="413"/>
      <c r="DAI691" s="413"/>
      <c r="DAJ691" s="413"/>
      <c r="DAK691" s="413"/>
      <c r="DAL691" s="413"/>
      <c r="DAM691" s="413"/>
      <c r="DAN691" s="413"/>
      <c r="DAO691" s="413"/>
      <c r="DAP691" s="414"/>
      <c r="DAQ691" s="414"/>
      <c r="DAR691" s="414"/>
      <c r="DAS691" s="414"/>
      <c r="DAT691" s="414"/>
      <c r="DAU691" s="413"/>
      <c r="DAV691" s="413"/>
      <c r="DAW691" s="414"/>
      <c r="DAX691" s="414"/>
      <c r="DAY691" s="413"/>
      <c r="DAZ691" s="413"/>
      <c r="DBA691" s="414"/>
      <c r="DBB691" s="414"/>
      <c r="DBC691" s="413"/>
      <c r="DBD691" s="413"/>
      <c r="DBE691" s="413"/>
      <c r="DBF691" s="413"/>
      <c r="DBG691" s="413"/>
      <c r="DBH691" s="413"/>
      <c r="DBI691" s="413"/>
      <c r="DBJ691" s="414"/>
      <c r="DBK691" s="414"/>
      <c r="DBL691" s="413"/>
      <c r="DBM691" s="413"/>
      <c r="DBN691" s="414"/>
      <c r="DBO691" s="414"/>
      <c r="DBP691" s="413"/>
      <c r="DBQ691" s="413"/>
      <c r="DBR691" s="413"/>
      <c r="DBS691" s="413"/>
      <c r="DBT691" s="413"/>
      <c r="DBU691" s="407"/>
      <c r="DBV691" s="439"/>
      <c r="DBW691" s="413"/>
      <c r="DBX691" s="413"/>
      <c r="DBY691" s="413"/>
      <c r="DBZ691" s="413"/>
      <c r="DCA691" s="413"/>
      <c r="DCB691" s="413"/>
      <c r="DCC691" s="413"/>
      <c r="DCD691" s="412"/>
      <c r="DCE691" s="412"/>
      <c r="DCF691" s="412"/>
      <c r="DCG691" s="412"/>
      <c r="DCH691" s="412"/>
      <c r="DCI691" s="412"/>
      <c r="DCJ691" s="412"/>
      <c r="DCK691" s="412"/>
      <c r="DCL691" s="412"/>
      <c r="DCM691" s="412"/>
      <c r="DCN691" s="412"/>
      <c r="DCO691" s="412"/>
      <c r="DCP691" s="412"/>
      <c r="DCQ691" s="412"/>
      <c r="DCR691" s="412"/>
      <c r="DCS691" s="412"/>
      <c r="DCT691" s="412"/>
      <c r="DCU691" s="412"/>
      <c r="DCV691" s="412"/>
      <c r="DCW691" s="412"/>
      <c r="DCX691" s="412"/>
      <c r="DCY691" s="412"/>
      <c r="DCZ691" s="412"/>
      <c r="DDA691" s="412"/>
      <c r="DDB691" s="412"/>
      <c r="DDC691" s="412"/>
      <c r="DDD691" s="412"/>
      <c r="DDE691" s="412"/>
      <c r="DDF691" s="412"/>
      <c r="DDG691" s="412"/>
      <c r="DDH691" s="412"/>
      <c r="DDI691" s="412"/>
      <c r="DDJ691" s="412"/>
      <c r="DDK691" s="412"/>
      <c r="DDL691" s="412"/>
      <c r="DDM691" s="412"/>
      <c r="DDN691" s="412"/>
      <c r="DDO691" s="412"/>
      <c r="DDP691" s="412"/>
      <c r="DDQ691" s="412"/>
      <c r="DDR691" s="412"/>
      <c r="DDS691" s="412"/>
      <c r="DDT691" s="412"/>
      <c r="DDU691" s="412"/>
      <c r="DDV691" s="413"/>
      <c r="DDW691" s="413"/>
      <c r="DDX691" s="413"/>
      <c r="DDY691" s="413"/>
      <c r="DDZ691" s="413"/>
      <c r="DEA691" s="413"/>
      <c r="DEB691" s="413"/>
      <c r="DEC691" s="413"/>
      <c r="DED691" s="413"/>
      <c r="DEE691" s="413"/>
      <c r="DEF691" s="413"/>
      <c r="DEG691" s="413"/>
      <c r="DEH691" s="413"/>
      <c r="DEI691" s="413"/>
      <c r="DEJ691" s="413"/>
      <c r="DEK691" s="413"/>
      <c r="DEL691" s="413"/>
      <c r="DEM691" s="413"/>
      <c r="DEN691" s="413"/>
      <c r="DEO691" s="413"/>
      <c r="DEP691" s="413"/>
      <c r="DEQ691" s="413"/>
      <c r="DER691" s="413"/>
      <c r="DES691" s="413"/>
      <c r="DET691" s="414"/>
      <c r="DEU691" s="414"/>
      <c r="DEV691" s="414"/>
      <c r="DEW691" s="414"/>
      <c r="DEX691" s="414"/>
      <c r="DEY691" s="413"/>
      <c r="DEZ691" s="413"/>
      <c r="DFA691" s="414"/>
      <c r="DFB691" s="414"/>
      <c r="DFC691" s="413"/>
      <c r="DFD691" s="413"/>
      <c r="DFE691" s="414"/>
      <c r="DFF691" s="414"/>
      <c r="DFG691" s="413"/>
      <c r="DFH691" s="413"/>
      <c r="DFI691" s="413"/>
      <c r="DFJ691" s="413"/>
      <c r="DFK691" s="413"/>
      <c r="DFL691" s="413"/>
      <c r="DFM691" s="413"/>
      <c r="DFN691" s="414"/>
      <c r="DFO691" s="414"/>
      <c r="DFP691" s="413"/>
      <c r="DFQ691" s="413"/>
      <c r="DFR691" s="414"/>
      <c r="DFS691" s="414"/>
      <c r="DFT691" s="413"/>
      <c r="DFU691" s="413"/>
      <c r="DFV691" s="413"/>
      <c r="DFW691" s="413"/>
      <c r="DFX691" s="413"/>
      <c r="DFY691" s="407"/>
      <c r="DFZ691" s="439"/>
      <c r="DGA691" s="413"/>
      <c r="DGB691" s="413"/>
      <c r="DGC691" s="413"/>
      <c r="DGD691" s="413"/>
      <c r="DGE691" s="413"/>
      <c r="DGF691" s="413"/>
      <c r="DGG691" s="413"/>
      <c r="DGH691" s="412"/>
      <c r="DGI691" s="412"/>
      <c r="DGJ691" s="412"/>
      <c r="DGK691" s="412"/>
      <c r="DGL691" s="412"/>
      <c r="DGM691" s="412"/>
      <c r="DGN691" s="412"/>
      <c r="DGO691" s="412"/>
      <c r="DGP691" s="412"/>
      <c r="DGQ691" s="412"/>
      <c r="DGR691" s="412"/>
      <c r="DGS691" s="412"/>
      <c r="DGT691" s="412"/>
      <c r="DGU691" s="412"/>
      <c r="DGV691" s="412"/>
      <c r="DGW691" s="412"/>
      <c r="DGX691" s="412"/>
      <c r="DGY691" s="412"/>
      <c r="DGZ691" s="412"/>
      <c r="DHA691" s="412"/>
      <c r="DHB691" s="412"/>
      <c r="DHC691" s="412"/>
      <c r="DHD691" s="412"/>
      <c r="DHE691" s="412"/>
      <c r="DHF691" s="412"/>
      <c r="DHG691" s="412"/>
      <c r="DHH691" s="412"/>
      <c r="DHI691" s="412"/>
      <c r="DHJ691" s="412"/>
      <c r="DHK691" s="412"/>
      <c r="DHL691" s="412"/>
      <c r="DHM691" s="412"/>
      <c r="DHN691" s="412"/>
      <c r="DHO691" s="412"/>
      <c r="DHP691" s="412"/>
      <c r="DHQ691" s="412"/>
      <c r="DHR691" s="412"/>
      <c r="DHS691" s="412"/>
      <c r="DHT691" s="412"/>
      <c r="DHU691" s="412"/>
      <c r="DHV691" s="412"/>
      <c r="DHW691" s="412"/>
      <c r="DHX691" s="412"/>
      <c r="DHY691" s="412"/>
      <c r="DHZ691" s="413"/>
      <c r="DIA691" s="413"/>
      <c r="DIB691" s="413"/>
      <c r="DIC691" s="413"/>
      <c r="DID691" s="413"/>
      <c r="DIE691" s="413"/>
      <c r="DIF691" s="413"/>
      <c r="DIG691" s="413"/>
      <c r="DIH691" s="413"/>
      <c r="DII691" s="413"/>
      <c r="DIJ691" s="413"/>
      <c r="DIK691" s="413"/>
      <c r="DIL691" s="413"/>
      <c r="DIM691" s="413"/>
      <c r="DIN691" s="413"/>
      <c r="DIO691" s="413"/>
      <c r="DIP691" s="413"/>
      <c r="DIQ691" s="413"/>
      <c r="DIR691" s="413"/>
      <c r="DIS691" s="413"/>
      <c r="DIT691" s="413"/>
      <c r="DIU691" s="413"/>
      <c r="DIV691" s="413"/>
      <c r="DIW691" s="413"/>
      <c r="DIX691" s="414"/>
      <c r="DIY691" s="414"/>
      <c r="DIZ691" s="414"/>
      <c r="DJA691" s="414"/>
      <c r="DJB691" s="414"/>
      <c r="DJC691" s="413"/>
      <c r="DJD691" s="413"/>
      <c r="DJE691" s="414"/>
      <c r="DJF691" s="414"/>
      <c r="DJG691" s="413"/>
      <c r="DJH691" s="413"/>
      <c r="DJI691" s="414"/>
      <c r="DJJ691" s="414"/>
      <c r="DJK691" s="413"/>
      <c r="DJL691" s="413"/>
      <c r="DJM691" s="413"/>
      <c r="DJN691" s="413"/>
      <c r="DJO691" s="413"/>
      <c r="DJP691" s="413"/>
      <c r="DJQ691" s="413"/>
      <c r="DJR691" s="414"/>
      <c r="DJS691" s="414"/>
      <c r="DJT691" s="413"/>
      <c r="DJU691" s="413"/>
      <c r="DJV691" s="414"/>
      <c r="DJW691" s="414"/>
      <c r="DJX691" s="413"/>
      <c r="DJY691" s="413"/>
      <c r="DJZ691" s="413"/>
      <c r="DKA691" s="413"/>
      <c r="DKB691" s="413"/>
      <c r="DKC691" s="407"/>
      <c r="DKD691" s="439"/>
      <c r="DKE691" s="413"/>
      <c r="DKF691" s="413"/>
      <c r="DKG691" s="413"/>
      <c r="DKH691" s="413"/>
      <c r="DKI691" s="413"/>
      <c r="DKJ691" s="413"/>
      <c r="DKK691" s="413"/>
      <c r="DKL691" s="412"/>
      <c r="DKM691" s="412"/>
      <c r="DKN691" s="412"/>
      <c r="DKO691" s="412"/>
      <c r="DKP691" s="412"/>
      <c r="DKQ691" s="412"/>
      <c r="DKR691" s="412"/>
      <c r="DKS691" s="412"/>
      <c r="DKT691" s="412"/>
      <c r="DKU691" s="412"/>
      <c r="DKV691" s="412"/>
      <c r="DKW691" s="412"/>
      <c r="DKX691" s="412"/>
      <c r="DKY691" s="412"/>
      <c r="DKZ691" s="412"/>
      <c r="DLA691" s="412"/>
      <c r="DLB691" s="412"/>
      <c r="DLC691" s="412"/>
      <c r="DLD691" s="412"/>
      <c r="DLE691" s="412"/>
      <c r="DLF691" s="412"/>
      <c r="DLG691" s="412"/>
      <c r="DLH691" s="412"/>
      <c r="DLI691" s="412"/>
      <c r="DLJ691" s="412"/>
      <c r="DLK691" s="412"/>
      <c r="DLL691" s="412"/>
      <c r="DLM691" s="412"/>
      <c r="DLN691" s="412"/>
      <c r="DLO691" s="412"/>
      <c r="DLP691" s="412"/>
      <c r="DLQ691" s="412"/>
      <c r="DLR691" s="412"/>
      <c r="DLS691" s="412"/>
      <c r="DLT691" s="412"/>
      <c r="DLU691" s="412"/>
      <c r="DLV691" s="412"/>
      <c r="DLW691" s="412"/>
      <c r="DLX691" s="412"/>
      <c r="DLY691" s="412"/>
      <c r="DLZ691" s="412"/>
      <c r="DMA691" s="412"/>
      <c r="DMB691" s="412"/>
      <c r="DMC691" s="412"/>
      <c r="DMD691" s="413"/>
      <c r="DME691" s="413"/>
      <c r="DMF691" s="413"/>
      <c r="DMG691" s="413"/>
      <c r="DMH691" s="413"/>
      <c r="DMI691" s="413"/>
      <c r="DMJ691" s="413"/>
      <c r="DMK691" s="413"/>
      <c r="DML691" s="413"/>
      <c r="DMM691" s="413"/>
      <c r="DMN691" s="413"/>
      <c r="DMO691" s="413"/>
      <c r="DMP691" s="413"/>
      <c r="DMQ691" s="413"/>
      <c r="DMR691" s="413"/>
      <c r="DMS691" s="413"/>
      <c r="DMT691" s="413"/>
      <c r="DMU691" s="413"/>
      <c r="DMV691" s="413"/>
      <c r="DMW691" s="413"/>
      <c r="DMX691" s="413"/>
      <c r="DMY691" s="413"/>
      <c r="DMZ691" s="413"/>
      <c r="DNA691" s="413"/>
      <c r="DNB691" s="414"/>
      <c r="DNC691" s="414"/>
      <c r="DND691" s="414"/>
      <c r="DNE691" s="414"/>
      <c r="DNF691" s="414"/>
      <c r="DNG691" s="413"/>
      <c r="DNH691" s="413"/>
      <c r="DNI691" s="414"/>
      <c r="DNJ691" s="414"/>
      <c r="DNK691" s="413"/>
      <c r="DNL691" s="413"/>
      <c r="DNM691" s="414"/>
      <c r="DNN691" s="414"/>
      <c r="DNO691" s="413"/>
      <c r="DNP691" s="413"/>
      <c r="DNQ691" s="413"/>
      <c r="DNR691" s="413"/>
      <c r="DNS691" s="413"/>
      <c r="DNT691" s="413"/>
      <c r="DNU691" s="413"/>
      <c r="DNV691" s="414"/>
      <c r="DNW691" s="414"/>
      <c r="DNX691" s="413"/>
      <c r="DNY691" s="413"/>
      <c r="DNZ691" s="414"/>
      <c r="DOA691" s="414"/>
      <c r="DOB691" s="413"/>
      <c r="DOC691" s="413"/>
      <c r="DOD691" s="413"/>
      <c r="DOE691" s="413"/>
      <c r="DOF691" s="413"/>
      <c r="DOG691" s="407"/>
      <c r="DOH691" s="439"/>
      <c r="DOI691" s="413"/>
      <c r="DOJ691" s="413"/>
      <c r="DOK691" s="413"/>
      <c r="DOL691" s="413"/>
      <c r="DOM691" s="413"/>
      <c r="DON691" s="413"/>
      <c r="DOO691" s="413"/>
      <c r="DOP691" s="412"/>
      <c r="DOQ691" s="412"/>
      <c r="DOR691" s="412"/>
      <c r="DOS691" s="412"/>
      <c r="DOT691" s="412"/>
      <c r="DOU691" s="412"/>
      <c r="DOV691" s="412"/>
      <c r="DOW691" s="412"/>
      <c r="DOX691" s="412"/>
      <c r="DOY691" s="412"/>
      <c r="DOZ691" s="412"/>
      <c r="DPA691" s="412"/>
      <c r="DPB691" s="412"/>
      <c r="DPC691" s="412"/>
      <c r="DPD691" s="412"/>
      <c r="DPE691" s="412"/>
      <c r="DPF691" s="412"/>
      <c r="DPG691" s="412"/>
      <c r="DPH691" s="412"/>
      <c r="DPI691" s="412"/>
      <c r="DPJ691" s="412"/>
      <c r="DPK691" s="412"/>
      <c r="DPL691" s="412"/>
      <c r="DPM691" s="412"/>
      <c r="DPN691" s="412"/>
      <c r="DPO691" s="412"/>
      <c r="DPP691" s="412"/>
      <c r="DPQ691" s="412"/>
      <c r="DPR691" s="412"/>
      <c r="DPS691" s="412"/>
      <c r="DPT691" s="412"/>
      <c r="DPU691" s="412"/>
      <c r="DPV691" s="412"/>
      <c r="DPW691" s="412"/>
      <c r="DPX691" s="412"/>
      <c r="DPY691" s="412"/>
      <c r="DPZ691" s="412"/>
      <c r="DQA691" s="412"/>
      <c r="DQB691" s="412"/>
      <c r="DQC691" s="412"/>
      <c r="DQD691" s="412"/>
      <c r="DQE691" s="412"/>
      <c r="DQF691" s="412"/>
      <c r="DQG691" s="412"/>
      <c r="DQH691" s="413"/>
      <c r="DQI691" s="413"/>
      <c r="DQJ691" s="413"/>
      <c r="DQK691" s="413"/>
      <c r="DQL691" s="413"/>
      <c r="DQM691" s="413"/>
      <c r="DQN691" s="413"/>
      <c r="DQO691" s="413"/>
      <c r="DQP691" s="413"/>
      <c r="DQQ691" s="413"/>
      <c r="DQR691" s="413"/>
      <c r="DQS691" s="413"/>
      <c r="DQT691" s="413"/>
      <c r="DQU691" s="413"/>
      <c r="DQV691" s="413"/>
      <c r="DQW691" s="413"/>
      <c r="DQX691" s="413"/>
      <c r="DQY691" s="413"/>
      <c r="DQZ691" s="413"/>
      <c r="DRA691" s="413"/>
      <c r="DRB691" s="413"/>
      <c r="DRC691" s="413"/>
      <c r="DRD691" s="413"/>
      <c r="DRE691" s="413"/>
      <c r="DRF691" s="414"/>
      <c r="DRG691" s="414"/>
      <c r="DRH691" s="414"/>
      <c r="DRI691" s="414"/>
      <c r="DRJ691" s="414"/>
      <c r="DRK691" s="413"/>
      <c r="DRL691" s="413"/>
      <c r="DRM691" s="414"/>
      <c r="DRN691" s="414"/>
      <c r="DRO691" s="413"/>
      <c r="DRP691" s="413"/>
      <c r="DRQ691" s="414"/>
      <c r="DRR691" s="414"/>
      <c r="DRS691" s="413"/>
      <c r="DRT691" s="413"/>
      <c r="DRU691" s="413"/>
      <c r="DRV691" s="413"/>
      <c r="DRW691" s="413"/>
      <c r="DRX691" s="413"/>
      <c r="DRY691" s="413"/>
      <c r="DRZ691" s="414"/>
      <c r="DSA691" s="414"/>
      <c r="DSB691" s="413"/>
      <c r="DSC691" s="413"/>
      <c r="DSD691" s="414"/>
      <c r="DSE691" s="414"/>
      <c r="DSF691" s="413"/>
      <c r="DSG691" s="413"/>
      <c r="DSH691" s="413"/>
      <c r="DSI691" s="413"/>
      <c r="DSJ691" s="413"/>
      <c r="DSK691" s="407"/>
      <c r="DSL691" s="439"/>
      <c r="DSM691" s="413"/>
      <c r="DSN691" s="413"/>
      <c r="DSO691" s="413"/>
      <c r="DSP691" s="413"/>
      <c r="DSQ691" s="413"/>
      <c r="DSR691" s="413"/>
      <c r="DSS691" s="413"/>
      <c r="DST691" s="412"/>
      <c r="DSU691" s="412"/>
      <c r="DSV691" s="412"/>
      <c r="DSW691" s="412"/>
      <c r="DSX691" s="412"/>
      <c r="DSY691" s="412"/>
      <c r="DSZ691" s="412"/>
      <c r="DTA691" s="412"/>
      <c r="DTB691" s="412"/>
      <c r="DTC691" s="412"/>
      <c r="DTD691" s="412"/>
      <c r="DTE691" s="412"/>
      <c r="DTF691" s="412"/>
      <c r="DTG691" s="412"/>
      <c r="DTH691" s="412"/>
      <c r="DTI691" s="412"/>
      <c r="DTJ691" s="412"/>
      <c r="DTK691" s="412"/>
      <c r="DTL691" s="412"/>
      <c r="DTM691" s="412"/>
      <c r="DTN691" s="412"/>
      <c r="DTO691" s="412"/>
      <c r="DTP691" s="412"/>
      <c r="DTQ691" s="412"/>
      <c r="DTR691" s="412"/>
      <c r="DTS691" s="412"/>
      <c r="DTT691" s="412"/>
      <c r="DTU691" s="412"/>
      <c r="DTV691" s="412"/>
      <c r="DTW691" s="412"/>
      <c r="DTX691" s="412"/>
      <c r="DTY691" s="412"/>
      <c r="DTZ691" s="412"/>
      <c r="DUA691" s="412"/>
      <c r="DUB691" s="412"/>
      <c r="DUC691" s="412"/>
      <c r="DUD691" s="412"/>
      <c r="DUE691" s="412"/>
      <c r="DUF691" s="412"/>
      <c r="DUG691" s="412"/>
      <c r="DUH691" s="412"/>
      <c r="DUI691" s="412"/>
      <c r="DUJ691" s="412"/>
      <c r="DUK691" s="412"/>
      <c r="DUL691" s="413"/>
      <c r="DUM691" s="413"/>
      <c r="DUN691" s="413"/>
      <c r="DUO691" s="413"/>
      <c r="DUP691" s="413"/>
      <c r="DUQ691" s="413"/>
      <c r="DUR691" s="413"/>
      <c r="DUS691" s="413"/>
      <c r="DUT691" s="413"/>
      <c r="DUU691" s="413"/>
      <c r="DUV691" s="413"/>
      <c r="DUW691" s="413"/>
      <c r="DUX691" s="413"/>
      <c r="DUY691" s="413"/>
      <c r="DUZ691" s="413"/>
      <c r="DVA691" s="413"/>
      <c r="DVB691" s="413"/>
      <c r="DVC691" s="413"/>
      <c r="DVD691" s="413"/>
      <c r="DVE691" s="413"/>
      <c r="DVF691" s="413"/>
      <c r="DVG691" s="413"/>
      <c r="DVH691" s="413"/>
      <c r="DVI691" s="413"/>
      <c r="DVJ691" s="414"/>
      <c r="DVK691" s="414"/>
      <c r="DVL691" s="414"/>
      <c r="DVM691" s="414"/>
      <c r="DVN691" s="414"/>
      <c r="DVO691" s="413"/>
      <c r="DVP691" s="413"/>
      <c r="DVQ691" s="414"/>
      <c r="DVR691" s="414"/>
      <c r="DVS691" s="413"/>
      <c r="DVT691" s="413"/>
      <c r="DVU691" s="414"/>
      <c r="DVV691" s="414"/>
      <c r="DVW691" s="413"/>
      <c r="DVX691" s="413"/>
      <c r="DVY691" s="413"/>
      <c r="DVZ691" s="413"/>
      <c r="DWA691" s="413"/>
      <c r="DWB691" s="413"/>
      <c r="DWC691" s="413"/>
      <c r="DWD691" s="414"/>
      <c r="DWE691" s="414"/>
      <c r="DWF691" s="413"/>
      <c r="DWG691" s="413"/>
      <c r="DWH691" s="414"/>
      <c r="DWI691" s="414"/>
      <c r="DWJ691" s="413"/>
      <c r="DWK691" s="413"/>
      <c r="DWL691" s="413"/>
      <c r="DWM691" s="413"/>
      <c r="DWN691" s="413"/>
      <c r="DWO691" s="407"/>
      <c r="DWP691" s="439"/>
      <c r="DWQ691" s="413"/>
      <c r="DWR691" s="413"/>
      <c r="DWS691" s="413"/>
      <c r="DWT691" s="413"/>
      <c r="DWU691" s="413"/>
      <c r="DWV691" s="413"/>
      <c r="DWW691" s="413"/>
      <c r="DWX691" s="412"/>
      <c r="DWY691" s="412"/>
      <c r="DWZ691" s="412"/>
      <c r="DXA691" s="412"/>
      <c r="DXB691" s="412"/>
      <c r="DXC691" s="412"/>
      <c r="DXD691" s="412"/>
      <c r="DXE691" s="412"/>
      <c r="DXF691" s="412"/>
      <c r="DXG691" s="412"/>
      <c r="DXH691" s="412"/>
      <c r="DXI691" s="412"/>
      <c r="DXJ691" s="412"/>
      <c r="DXK691" s="412"/>
      <c r="DXL691" s="412"/>
      <c r="DXM691" s="412"/>
      <c r="DXN691" s="412"/>
      <c r="DXO691" s="412"/>
      <c r="DXP691" s="412"/>
      <c r="DXQ691" s="412"/>
      <c r="DXR691" s="412"/>
      <c r="DXS691" s="412"/>
      <c r="DXT691" s="412"/>
      <c r="DXU691" s="412"/>
      <c r="DXV691" s="412"/>
      <c r="DXW691" s="412"/>
      <c r="DXX691" s="412"/>
      <c r="DXY691" s="412"/>
      <c r="DXZ691" s="412"/>
      <c r="DYA691" s="412"/>
      <c r="DYB691" s="412"/>
      <c r="DYC691" s="412"/>
      <c r="DYD691" s="412"/>
      <c r="DYE691" s="412"/>
      <c r="DYF691" s="412"/>
      <c r="DYG691" s="412"/>
      <c r="DYH691" s="412"/>
      <c r="DYI691" s="412"/>
      <c r="DYJ691" s="412"/>
      <c r="DYK691" s="412"/>
      <c r="DYL691" s="412"/>
      <c r="DYM691" s="412"/>
      <c r="DYN691" s="412"/>
      <c r="DYO691" s="412"/>
      <c r="DYP691" s="413"/>
      <c r="DYQ691" s="413"/>
      <c r="DYR691" s="413"/>
      <c r="DYS691" s="413"/>
      <c r="DYT691" s="413"/>
      <c r="DYU691" s="413"/>
      <c r="DYV691" s="413"/>
      <c r="DYW691" s="413"/>
      <c r="DYX691" s="413"/>
      <c r="DYY691" s="413"/>
      <c r="DYZ691" s="413"/>
      <c r="DZA691" s="413"/>
      <c r="DZB691" s="413"/>
      <c r="DZC691" s="413"/>
      <c r="DZD691" s="413"/>
      <c r="DZE691" s="413"/>
      <c r="DZF691" s="413"/>
      <c r="DZG691" s="413"/>
      <c r="DZH691" s="413"/>
      <c r="DZI691" s="413"/>
      <c r="DZJ691" s="413"/>
      <c r="DZK691" s="413"/>
      <c r="DZL691" s="413"/>
      <c r="DZM691" s="413"/>
      <c r="DZN691" s="414"/>
      <c r="DZO691" s="414"/>
      <c r="DZP691" s="414"/>
      <c r="DZQ691" s="414"/>
      <c r="DZR691" s="414"/>
      <c r="DZS691" s="413"/>
      <c r="DZT691" s="413"/>
      <c r="DZU691" s="414"/>
      <c r="DZV691" s="414"/>
      <c r="DZW691" s="413"/>
      <c r="DZX691" s="413"/>
      <c r="DZY691" s="414"/>
      <c r="DZZ691" s="414"/>
      <c r="EAA691" s="413"/>
      <c r="EAB691" s="413"/>
      <c r="EAC691" s="413"/>
      <c r="EAD691" s="413"/>
      <c r="EAE691" s="413"/>
      <c r="EAF691" s="413"/>
      <c r="EAG691" s="413"/>
      <c r="EAH691" s="414"/>
      <c r="EAI691" s="414"/>
      <c r="EAJ691" s="413"/>
      <c r="EAK691" s="413"/>
      <c r="EAL691" s="414"/>
      <c r="EAM691" s="414"/>
      <c r="EAN691" s="413"/>
      <c r="EAO691" s="413"/>
      <c r="EAP691" s="413"/>
      <c r="EAQ691" s="413"/>
      <c r="EAR691" s="413"/>
      <c r="EAS691" s="407"/>
      <c r="EAT691" s="439"/>
      <c r="EAU691" s="413"/>
      <c r="EAV691" s="413"/>
      <c r="EAW691" s="413"/>
      <c r="EAX691" s="413"/>
      <c r="EAY691" s="413"/>
      <c r="EAZ691" s="413"/>
      <c r="EBA691" s="413"/>
      <c r="EBB691" s="412"/>
      <c r="EBC691" s="412"/>
      <c r="EBD691" s="412"/>
      <c r="EBE691" s="412"/>
      <c r="EBF691" s="412"/>
      <c r="EBG691" s="412"/>
      <c r="EBH691" s="412"/>
      <c r="EBI691" s="412"/>
      <c r="EBJ691" s="412"/>
      <c r="EBK691" s="412"/>
      <c r="EBL691" s="412"/>
      <c r="EBM691" s="412"/>
      <c r="EBN691" s="412"/>
      <c r="EBO691" s="412"/>
      <c r="EBP691" s="412"/>
      <c r="EBQ691" s="412"/>
      <c r="EBR691" s="412"/>
      <c r="EBS691" s="412"/>
      <c r="EBT691" s="412"/>
      <c r="EBU691" s="412"/>
      <c r="EBV691" s="412"/>
      <c r="EBW691" s="412"/>
      <c r="EBX691" s="412"/>
      <c r="EBY691" s="412"/>
      <c r="EBZ691" s="412"/>
      <c r="ECA691" s="412"/>
      <c r="ECB691" s="412"/>
      <c r="ECC691" s="412"/>
      <c r="ECD691" s="412"/>
      <c r="ECE691" s="412"/>
      <c r="ECF691" s="412"/>
      <c r="ECG691" s="412"/>
      <c r="ECH691" s="412"/>
      <c r="ECI691" s="412"/>
      <c r="ECJ691" s="412"/>
      <c r="ECK691" s="412"/>
      <c r="ECL691" s="412"/>
      <c r="ECM691" s="412"/>
      <c r="ECN691" s="412"/>
      <c r="ECO691" s="412"/>
      <c r="ECP691" s="412"/>
      <c r="ECQ691" s="412"/>
      <c r="ECR691" s="412"/>
      <c r="ECS691" s="412"/>
      <c r="ECT691" s="413"/>
      <c r="ECU691" s="413"/>
      <c r="ECV691" s="413"/>
      <c r="ECW691" s="413"/>
      <c r="ECX691" s="413"/>
      <c r="ECY691" s="413"/>
      <c r="ECZ691" s="413"/>
      <c r="EDA691" s="413"/>
      <c r="EDB691" s="413"/>
      <c r="EDC691" s="413"/>
      <c r="EDD691" s="413"/>
      <c r="EDE691" s="413"/>
      <c r="EDF691" s="413"/>
      <c r="EDG691" s="413"/>
      <c r="EDH691" s="413"/>
      <c r="EDI691" s="413"/>
      <c r="EDJ691" s="413"/>
      <c r="EDK691" s="413"/>
      <c r="EDL691" s="413"/>
      <c r="EDM691" s="413"/>
      <c r="EDN691" s="413"/>
      <c r="EDO691" s="413"/>
      <c r="EDP691" s="413"/>
      <c r="EDQ691" s="413"/>
      <c r="EDR691" s="414"/>
      <c r="EDS691" s="414"/>
      <c r="EDT691" s="414"/>
      <c r="EDU691" s="414"/>
      <c r="EDV691" s="414"/>
      <c r="EDW691" s="413"/>
      <c r="EDX691" s="413"/>
      <c r="EDY691" s="414"/>
      <c r="EDZ691" s="414"/>
      <c r="EEA691" s="413"/>
      <c r="EEB691" s="413"/>
      <c r="EEC691" s="414"/>
      <c r="EED691" s="414"/>
      <c r="EEE691" s="413"/>
      <c r="EEF691" s="413"/>
      <c r="EEG691" s="413"/>
      <c r="EEH691" s="413"/>
      <c r="EEI691" s="413"/>
      <c r="EEJ691" s="413"/>
      <c r="EEK691" s="413"/>
      <c r="EEL691" s="414"/>
      <c r="EEM691" s="414"/>
      <c r="EEN691" s="413"/>
      <c r="EEO691" s="413"/>
      <c r="EEP691" s="414"/>
      <c r="EEQ691" s="414"/>
      <c r="EER691" s="413"/>
      <c r="EES691" s="413"/>
      <c r="EET691" s="413"/>
      <c r="EEU691" s="413"/>
      <c r="EEV691" s="413"/>
      <c r="EEW691" s="407"/>
      <c r="EEX691" s="439"/>
      <c r="EEY691" s="413"/>
      <c r="EEZ691" s="413"/>
      <c r="EFA691" s="413"/>
      <c r="EFB691" s="413"/>
      <c r="EFC691" s="413"/>
      <c r="EFD691" s="413"/>
      <c r="EFE691" s="413"/>
      <c r="EFF691" s="412"/>
      <c r="EFG691" s="412"/>
      <c r="EFH691" s="412"/>
      <c r="EFI691" s="412"/>
      <c r="EFJ691" s="412"/>
      <c r="EFK691" s="412"/>
      <c r="EFL691" s="412"/>
      <c r="EFM691" s="412"/>
      <c r="EFN691" s="412"/>
      <c r="EFO691" s="412"/>
      <c r="EFP691" s="412"/>
      <c r="EFQ691" s="412"/>
      <c r="EFR691" s="412"/>
      <c r="EFS691" s="412"/>
      <c r="EFT691" s="412"/>
      <c r="EFU691" s="412"/>
      <c r="EFV691" s="412"/>
      <c r="EFW691" s="412"/>
      <c r="EFX691" s="412"/>
      <c r="EFY691" s="412"/>
      <c r="EFZ691" s="412"/>
      <c r="EGA691" s="412"/>
      <c r="EGB691" s="412"/>
      <c r="EGC691" s="412"/>
      <c r="EGD691" s="412"/>
      <c r="EGE691" s="412"/>
      <c r="EGF691" s="412"/>
      <c r="EGG691" s="412"/>
      <c r="EGH691" s="412"/>
      <c r="EGI691" s="412"/>
      <c r="EGJ691" s="412"/>
      <c r="EGK691" s="412"/>
      <c r="EGL691" s="412"/>
      <c r="EGM691" s="412"/>
      <c r="EGN691" s="412"/>
      <c r="EGO691" s="412"/>
      <c r="EGP691" s="412"/>
      <c r="EGQ691" s="412"/>
      <c r="EGR691" s="412"/>
      <c r="EGS691" s="412"/>
      <c r="EGT691" s="412"/>
      <c r="EGU691" s="412"/>
      <c r="EGV691" s="412"/>
      <c r="EGW691" s="412"/>
      <c r="EGX691" s="413"/>
      <c r="EGY691" s="413"/>
      <c r="EGZ691" s="413"/>
      <c r="EHA691" s="413"/>
      <c r="EHB691" s="413"/>
      <c r="EHC691" s="413"/>
      <c r="EHD691" s="413"/>
      <c r="EHE691" s="413"/>
      <c r="EHF691" s="413"/>
      <c r="EHG691" s="413"/>
      <c r="EHH691" s="413"/>
      <c r="EHI691" s="413"/>
      <c r="EHJ691" s="413"/>
      <c r="EHK691" s="413"/>
      <c r="EHL691" s="413"/>
      <c r="EHM691" s="413"/>
      <c r="EHN691" s="413"/>
      <c r="EHO691" s="413"/>
      <c r="EHP691" s="413"/>
      <c r="EHQ691" s="413"/>
      <c r="EHR691" s="413"/>
      <c r="EHS691" s="413"/>
      <c r="EHT691" s="413"/>
      <c r="EHU691" s="413"/>
      <c r="EHV691" s="414"/>
      <c r="EHW691" s="414"/>
      <c r="EHX691" s="414"/>
      <c r="EHY691" s="414"/>
      <c r="EHZ691" s="414"/>
      <c r="EIA691" s="413"/>
      <c r="EIB691" s="413"/>
      <c r="EIC691" s="414"/>
      <c r="EID691" s="414"/>
      <c r="EIE691" s="413"/>
      <c r="EIF691" s="413"/>
      <c r="EIG691" s="414"/>
      <c r="EIH691" s="414"/>
      <c r="EII691" s="413"/>
      <c r="EIJ691" s="413"/>
      <c r="EIK691" s="413"/>
      <c r="EIL691" s="413"/>
      <c r="EIM691" s="413"/>
      <c r="EIN691" s="413"/>
      <c r="EIO691" s="413"/>
      <c r="EIP691" s="414"/>
      <c r="EIQ691" s="414"/>
      <c r="EIR691" s="413"/>
      <c r="EIS691" s="413"/>
      <c r="EIT691" s="414"/>
      <c r="EIU691" s="414"/>
      <c r="EIV691" s="413"/>
      <c r="EIW691" s="413"/>
      <c r="EIX691" s="413"/>
      <c r="EIY691" s="413"/>
      <c r="EIZ691" s="413"/>
      <c r="EJA691" s="407"/>
      <c r="EJB691" s="439"/>
      <c r="EJC691" s="413"/>
      <c r="EJD691" s="413"/>
      <c r="EJE691" s="413"/>
      <c r="EJF691" s="413"/>
      <c r="EJG691" s="413"/>
      <c r="EJH691" s="413"/>
      <c r="EJI691" s="413"/>
      <c r="EJJ691" s="412"/>
      <c r="EJK691" s="412"/>
      <c r="EJL691" s="412"/>
      <c r="EJM691" s="412"/>
      <c r="EJN691" s="412"/>
      <c r="EJO691" s="412"/>
      <c r="EJP691" s="412"/>
      <c r="EJQ691" s="412"/>
      <c r="EJR691" s="412"/>
      <c r="EJS691" s="412"/>
      <c r="EJT691" s="412"/>
      <c r="EJU691" s="412"/>
      <c r="EJV691" s="412"/>
      <c r="EJW691" s="412"/>
      <c r="EJX691" s="412"/>
      <c r="EJY691" s="412"/>
      <c r="EJZ691" s="412"/>
      <c r="EKA691" s="412"/>
      <c r="EKB691" s="412"/>
      <c r="EKC691" s="412"/>
      <c r="EKD691" s="412"/>
      <c r="EKE691" s="412"/>
      <c r="EKF691" s="412"/>
      <c r="EKG691" s="412"/>
      <c r="EKH691" s="412"/>
      <c r="EKI691" s="412"/>
      <c r="EKJ691" s="412"/>
      <c r="EKK691" s="412"/>
      <c r="EKL691" s="412"/>
      <c r="EKM691" s="412"/>
      <c r="EKN691" s="412"/>
      <c r="EKO691" s="412"/>
      <c r="EKP691" s="412"/>
      <c r="EKQ691" s="412"/>
      <c r="EKR691" s="412"/>
      <c r="EKS691" s="412"/>
      <c r="EKT691" s="412"/>
      <c r="EKU691" s="412"/>
      <c r="EKV691" s="412"/>
      <c r="EKW691" s="412"/>
      <c r="EKX691" s="412"/>
      <c r="EKY691" s="412"/>
      <c r="EKZ691" s="412"/>
      <c r="ELA691" s="412"/>
      <c r="ELB691" s="413"/>
      <c r="ELC691" s="413"/>
      <c r="ELD691" s="413"/>
      <c r="ELE691" s="413"/>
      <c r="ELF691" s="413"/>
      <c r="ELG691" s="413"/>
      <c r="ELH691" s="413"/>
      <c r="ELI691" s="413"/>
      <c r="ELJ691" s="413"/>
      <c r="ELK691" s="413"/>
      <c r="ELL691" s="413"/>
      <c r="ELM691" s="413"/>
      <c r="ELN691" s="413"/>
      <c r="ELO691" s="413"/>
      <c r="ELP691" s="413"/>
      <c r="ELQ691" s="413"/>
      <c r="ELR691" s="413"/>
      <c r="ELS691" s="413"/>
      <c r="ELT691" s="413"/>
      <c r="ELU691" s="413"/>
      <c r="ELV691" s="413"/>
      <c r="ELW691" s="413"/>
      <c r="ELX691" s="413"/>
      <c r="ELY691" s="413"/>
      <c r="ELZ691" s="414"/>
      <c r="EMA691" s="414"/>
      <c r="EMB691" s="414"/>
      <c r="EMC691" s="414"/>
      <c r="EMD691" s="414"/>
      <c r="EME691" s="413"/>
      <c r="EMF691" s="413"/>
      <c r="EMG691" s="414"/>
      <c r="EMH691" s="414"/>
      <c r="EMI691" s="413"/>
      <c r="EMJ691" s="413"/>
      <c r="EMK691" s="414"/>
      <c r="EML691" s="414"/>
      <c r="EMM691" s="413"/>
      <c r="EMN691" s="413"/>
      <c r="EMO691" s="413"/>
      <c r="EMP691" s="413"/>
      <c r="EMQ691" s="413"/>
      <c r="EMR691" s="413"/>
      <c r="EMS691" s="413"/>
      <c r="EMT691" s="414"/>
      <c r="EMU691" s="414"/>
      <c r="EMV691" s="413"/>
      <c r="EMW691" s="413"/>
      <c r="EMX691" s="414"/>
      <c r="EMY691" s="414"/>
      <c r="EMZ691" s="413"/>
      <c r="ENA691" s="413"/>
      <c r="ENB691" s="413"/>
      <c r="ENC691" s="413"/>
      <c r="END691" s="413"/>
      <c r="ENE691" s="407"/>
      <c r="ENF691" s="439"/>
      <c r="ENG691" s="413"/>
      <c r="ENH691" s="413"/>
      <c r="ENI691" s="413"/>
      <c r="ENJ691" s="413"/>
      <c r="ENK691" s="413"/>
      <c r="ENL691" s="413"/>
      <c r="ENM691" s="413"/>
      <c r="ENN691" s="412"/>
      <c r="ENO691" s="412"/>
      <c r="ENP691" s="412"/>
      <c r="ENQ691" s="412"/>
      <c r="ENR691" s="412"/>
      <c r="ENS691" s="412"/>
      <c r="ENT691" s="412"/>
      <c r="ENU691" s="412"/>
      <c r="ENV691" s="412"/>
      <c r="ENW691" s="412"/>
      <c r="ENX691" s="412"/>
      <c r="ENY691" s="412"/>
      <c r="ENZ691" s="412"/>
      <c r="EOA691" s="412"/>
      <c r="EOB691" s="412"/>
      <c r="EOC691" s="412"/>
      <c r="EOD691" s="412"/>
      <c r="EOE691" s="412"/>
      <c r="EOF691" s="412"/>
      <c r="EOG691" s="412"/>
      <c r="EOH691" s="412"/>
      <c r="EOI691" s="412"/>
      <c r="EOJ691" s="412"/>
      <c r="EOK691" s="412"/>
      <c r="EOL691" s="412"/>
      <c r="EOM691" s="412"/>
      <c r="EON691" s="412"/>
      <c r="EOO691" s="412"/>
      <c r="EOP691" s="412"/>
      <c r="EOQ691" s="412"/>
      <c r="EOR691" s="412"/>
      <c r="EOS691" s="412"/>
      <c r="EOT691" s="412"/>
      <c r="EOU691" s="412"/>
      <c r="EOV691" s="412"/>
      <c r="EOW691" s="412"/>
      <c r="EOX691" s="412"/>
      <c r="EOY691" s="412"/>
      <c r="EOZ691" s="412"/>
      <c r="EPA691" s="412"/>
      <c r="EPB691" s="412"/>
      <c r="EPC691" s="412"/>
      <c r="EPD691" s="412"/>
      <c r="EPE691" s="412"/>
      <c r="EPF691" s="413"/>
      <c r="EPG691" s="413"/>
      <c r="EPH691" s="413"/>
      <c r="EPI691" s="413"/>
      <c r="EPJ691" s="413"/>
      <c r="EPK691" s="413"/>
      <c r="EPL691" s="413"/>
      <c r="EPM691" s="413"/>
      <c r="EPN691" s="413"/>
      <c r="EPO691" s="413"/>
      <c r="EPP691" s="413"/>
      <c r="EPQ691" s="413"/>
      <c r="EPR691" s="413"/>
      <c r="EPS691" s="413"/>
      <c r="EPT691" s="413"/>
      <c r="EPU691" s="413"/>
      <c r="EPV691" s="413"/>
      <c r="EPW691" s="413"/>
      <c r="EPX691" s="413"/>
      <c r="EPY691" s="413"/>
      <c r="EPZ691" s="413"/>
      <c r="EQA691" s="413"/>
      <c r="EQB691" s="413"/>
      <c r="EQC691" s="413"/>
      <c r="EQD691" s="414"/>
      <c r="EQE691" s="414"/>
      <c r="EQF691" s="414"/>
      <c r="EQG691" s="414"/>
      <c r="EQH691" s="414"/>
      <c r="EQI691" s="413"/>
      <c r="EQJ691" s="413"/>
      <c r="EQK691" s="414"/>
      <c r="EQL691" s="414"/>
      <c r="EQM691" s="413"/>
      <c r="EQN691" s="413"/>
      <c r="EQO691" s="414"/>
      <c r="EQP691" s="414"/>
      <c r="EQQ691" s="413"/>
      <c r="EQR691" s="413"/>
      <c r="EQS691" s="413"/>
      <c r="EQT691" s="413"/>
      <c r="EQU691" s="413"/>
      <c r="EQV691" s="413"/>
      <c r="EQW691" s="413"/>
      <c r="EQX691" s="414"/>
      <c r="EQY691" s="414"/>
      <c r="EQZ691" s="413"/>
      <c r="ERA691" s="413"/>
      <c r="ERB691" s="414"/>
      <c r="ERC691" s="414"/>
      <c r="ERD691" s="413"/>
      <c r="ERE691" s="413"/>
      <c r="ERF691" s="413"/>
      <c r="ERG691" s="413"/>
      <c r="ERH691" s="413"/>
      <c r="ERI691" s="407"/>
      <c r="ERJ691" s="439"/>
      <c r="ERK691" s="413"/>
      <c r="ERL691" s="413"/>
      <c r="ERM691" s="413"/>
      <c r="ERN691" s="413"/>
      <c r="ERO691" s="413"/>
      <c r="ERP691" s="413"/>
      <c r="ERQ691" s="413"/>
      <c r="ERR691" s="412"/>
      <c r="ERS691" s="412"/>
      <c r="ERT691" s="412"/>
      <c r="ERU691" s="412"/>
      <c r="ERV691" s="412"/>
      <c r="ERW691" s="412"/>
      <c r="ERX691" s="412"/>
      <c r="ERY691" s="412"/>
      <c r="ERZ691" s="412"/>
      <c r="ESA691" s="412"/>
      <c r="ESB691" s="412"/>
      <c r="ESC691" s="412"/>
      <c r="ESD691" s="412"/>
      <c r="ESE691" s="412"/>
      <c r="ESF691" s="412"/>
      <c r="ESG691" s="412"/>
      <c r="ESH691" s="412"/>
      <c r="ESI691" s="412"/>
      <c r="ESJ691" s="412"/>
      <c r="ESK691" s="412"/>
      <c r="ESL691" s="412"/>
      <c r="ESM691" s="412"/>
      <c r="ESN691" s="412"/>
      <c r="ESO691" s="412"/>
      <c r="ESP691" s="412"/>
      <c r="ESQ691" s="412"/>
      <c r="ESR691" s="412"/>
      <c r="ESS691" s="412"/>
      <c r="EST691" s="412"/>
      <c r="ESU691" s="412"/>
      <c r="ESV691" s="412"/>
      <c r="ESW691" s="412"/>
      <c r="ESX691" s="412"/>
      <c r="ESY691" s="412"/>
      <c r="ESZ691" s="412"/>
      <c r="ETA691" s="412"/>
      <c r="ETB691" s="412"/>
      <c r="ETC691" s="412"/>
      <c r="ETD691" s="412"/>
      <c r="ETE691" s="412"/>
      <c r="ETF691" s="412"/>
      <c r="ETG691" s="412"/>
      <c r="ETH691" s="412"/>
      <c r="ETI691" s="412"/>
      <c r="ETJ691" s="413"/>
      <c r="ETK691" s="413"/>
      <c r="ETL691" s="413"/>
      <c r="ETM691" s="413"/>
      <c r="ETN691" s="413"/>
      <c r="ETO691" s="413"/>
      <c r="ETP691" s="413"/>
      <c r="ETQ691" s="413"/>
      <c r="ETR691" s="413"/>
      <c r="ETS691" s="413"/>
      <c r="ETT691" s="413"/>
      <c r="ETU691" s="413"/>
      <c r="ETV691" s="413"/>
      <c r="ETW691" s="413"/>
      <c r="ETX691" s="413"/>
      <c r="ETY691" s="413"/>
      <c r="ETZ691" s="413"/>
      <c r="EUA691" s="413"/>
      <c r="EUB691" s="413"/>
      <c r="EUC691" s="413"/>
      <c r="EUD691" s="413"/>
      <c r="EUE691" s="413"/>
      <c r="EUF691" s="413"/>
      <c r="EUG691" s="413"/>
      <c r="EUH691" s="414"/>
      <c r="EUI691" s="414"/>
      <c r="EUJ691" s="414"/>
      <c r="EUK691" s="414"/>
      <c r="EUL691" s="414"/>
      <c r="EUM691" s="413"/>
      <c r="EUN691" s="413"/>
      <c r="EUO691" s="414"/>
      <c r="EUP691" s="414"/>
      <c r="EUQ691" s="413"/>
      <c r="EUR691" s="413"/>
      <c r="EUS691" s="414"/>
      <c r="EUT691" s="414"/>
      <c r="EUU691" s="413"/>
      <c r="EUV691" s="413"/>
      <c r="EUW691" s="413"/>
      <c r="EUX691" s="413"/>
      <c r="EUY691" s="413"/>
      <c r="EUZ691" s="413"/>
      <c r="EVA691" s="413"/>
      <c r="EVB691" s="414"/>
      <c r="EVC691" s="414"/>
      <c r="EVD691" s="413"/>
      <c r="EVE691" s="413"/>
      <c r="EVF691" s="414"/>
      <c r="EVG691" s="414"/>
      <c r="EVH691" s="413"/>
      <c r="EVI691" s="413"/>
      <c r="EVJ691" s="413"/>
      <c r="EVK691" s="413"/>
      <c r="EVL691" s="413"/>
      <c r="EVM691" s="407"/>
      <c r="EVN691" s="439"/>
      <c r="EVO691" s="413"/>
      <c r="EVP691" s="413"/>
      <c r="EVQ691" s="413"/>
      <c r="EVR691" s="413"/>
      <c r="EVS691" s="413"/>
      <c r="EVT691" s="413"/>
      <c r="EVU691" s="413"/>
      <c r="EVV691" s="412"/>
      <c r="EVW691" s="412"/>
      <c r="EVX691" s="412"/>
      <c r="EVY691" s="412"/>
      <c r="EVZ691" s="412"/>
      <c r="EWA691" s="412"/>
      <c r="EWB691" s="412"/>
      <c r="EWC691" s="412"/>
      <c r="EWD691" s="412"/>
      <c r="EWE691" s="412"/>
      <c r="EWF691" s="412"/>
      <c r="EWG691" s="412"/>
      <c r="EWH691" s="412"/>
      <c r="EWI691" s="412"/>
      <c r="EWJ691" s="412"/>
      <c r="EWK691" s="412"/>
      <c r="EWL691" s="412"/>
      <c r="EWM691" s="412"/>
      <c r="EWN691" s="412"/>
      <c r="EWO691" s="412"/>
      <c r="EWP691" s="412"/>
      <c r="EWQ691" s="412"/>
      <c r="EWR691" s="412"/>
      <c r="EWS691" s="412"/>
      <c r="EWT691" s="412"/>
      <c r="EWU691" s="412"/>
      <c r="EWV691" s="412"/>
      <c r="EWW691" s="412"/>
      <c r="EWX691" s="412"/>
      <c r="EWY691" s="412"/>
      <c r="EWZ691" s="412"/>
      <c r="EXA691" s="412"/>
      <c r="EXB691" s="412"/>
      <c r="EXC691" s="412"/>
      <c r="EXD691" s="412"/>
      <c r="EXE691" s="412"/>
      <c r="EXF691" s="412"/>
      <c r="EXG691" s="412"/>
      <c r="EXH691" s="412"/>
      <c r="EXI691" s="412"/>
      <c r="EXJ691" s="412"/>
      <c r="EXK691" s="412"/>
      <c r="EXL691" s="412"/>
      <c r="EXM691" s="412"/>
      <c r="EXN691" s="413"/>
      <c r="EXO691" s="413"/>
      <c r="EXP691" s="413"/>
      <c r="EXQ691" s="413"/>
      <c r="EXR691" s="413"/>
      <c r="EXS691" s="413"/>
      <c r="EXT691" s="413"/>
      <c r="EXU691" s="413"/>
      <c r="EXV691" s="413"/>
      <c r="EXW691" s="413"/>
      <c r="EXX691" s="413"/>
      <c r="EXY691" s="413"/>
      <c r="EXZ691" s="413"/>
      <c r="EYA691" s="413"/>
      <c r="EYB691" s="413"/>
      <c r="EYC691" s="413"/>
      <c r="EYD691" s="413"/>
      <c r="EYE691" s="413"/>
      <c r="EYF691" s="413"/>
      <c r="EYG691" s="413"/>
      <c r="EYH691" s="413"/>
      <c r="EYI691" s="413"/>
      <c r="EYJ691" s="413"/>
      <c r="EYK691" s="413"/>
      <c r="EYL691" s="414"/>
      <c r="EYM691" s="414"/>
      <c r="EYN691" s="414"/>
      <c r="EYO691" s="414"/>
      <c r="EYP691" s="414"/>
      <c r="EYQ691" s="413"/>
      <c r="EYR691" s="413"/>
      <c r="EYS691" s="414"/>
      <c r="EYT691" s="414"/>
      <c r="EYU691" s="413"/>
      <c r="EYV691" s="413"/>
      <c r="EYW691" s="414"/>
      <c r="EYX691" s="414"/>
      <c r="EYY691" s="413"/>
      <c r="EYZ691" s="413"/>
      <c r="EZA691" s="413"/>
      <c r="EZB691" s="413"/>
      <c r="EZC691" s="413"/>
      <c r="EZD691" s="413"/>
      <c r="EZE691" s="413"/>
      <c r="EZF691" s="414"/>
      <c r="EZG691" s="414"/>
      <c r="EZH691" s="413"/>
      <c r="EZI691" s="413"/>
      <c r="EZJ691" s="414"/>
      <c r="EZK691" s="414"/>
      <c r="EZL691" s="413"/>
      <c r="EZM691" s="413"/>
      <c r="EZN691" s="413"/>
      <c r="EZO691" s="413"/>
      <c r="EZP691" s="413"/>
      <c r="EZQ691" s="407"/>
      <c r="EZR691" s="439"/>
      <c r="EZS691" s="413"/>
      <c r="EZT691" s="413"/>
      <c r="EZU691" s="413"/>
      <c r="EZV691" s="413"/>
      <c r="EZW691" s="413"/>
      <c r="EZX691" s="413"/>
      <c r="EZY691" s="413"/>
      <c r="EZZ691" s="412"/>
      <c r="FAA691" s="412"/>
      <c r="FAB691" s="412"/>
      <c r="FAC691" s="412"/>
      <c r="FAD691" s="412"/>
      <c r="FAE691" s="412"/>
      <c r="FAF691" s="412"/>
      <c r="FAG691" s="412"/>
      <c r="FAH691" s="412"/>
      <c r="FAI691" s="412"/>
      <c r="FAJ691" s="412"/>
      <c r="FAK691" s="412"/>
      <c r="FAL691" s="412"/>
      <c r="FAM691" s="412"/>
      <c r="FAN691" s="412"/>
      <c r="FAO691" s="412"/>
      <c r="FAP691" s="412"/>
      <c r="FAQ691" s="412"/>
      <c r="FAR691" s="412"/>
      <c r="FAS691" s="412"/>
      <c r="FAT691" s="412"/>
      <c r="FAU691" s="412"/>
      <c r="FAV691" s="412"/>
      <c r="FAW691" s="412"/>
      <c r="FAX691" s="412"/>
      <c r="FAY691" s="412"/>
      <c r="FAZ691" s="412"/>
      <c r="FBA691" s="412"/>
      <c r="FBB691" s="412"/>
      <c r="FBC691" s="412"/>
      <c r="FBD691" s="412"/>
      <c r="FBE691" s="412"/>
      <c r="FBF691" s="412"/>
      <c r="FBG691" s="412"/>
      <c r="FBH691" s="412"/>
      <c r="FBI691" s="412"/>
      <c r="FBJ691" s="412"/>
      <c r="FBK691" s="412"/>
      <c r="FBL691" s="412"/>
      <c r="FBM691" s="412"/>
      <c r="FBN691" s="412"/>
      <c r="FBO691" s="412"/>
      <c r="FBP691" s="412"/>
      <c r="FBQ691" s="412"/>
      <c r="FBR691" s="413"/>
      <c r="FBS691" s="413"/>
      <c r="FBT691" s="413"/>
      <c r="FBU691" s="413"/>
      <c r="FBV691" s="413"/>
      <c r="FBW691" s="413"/>
      <c r="FBX691" s="413"/>
      <c r="FBY691" s="413"/>
      <c r="FBZ691" s="413"/>
      <c r="FCA691" s="413"/>
      <c r="FCB691" s="413"/>
      <c r="FCC691" s="413"/>
      <c r="FCD691" s="413"/>
      <c r="FCE691" s="413"/>
      <c r="FCF691" s="413"/>
      <c r="FCG691" s="413"/>
      <c r="FCH691" s="413"/>
      <c r="FCI691" s="413"/>
      <c r="FCJ691" s="413"/>
      <c r="FCK691" s="413"/>
      <c r="FCL691" s="413"/>
      <c r="FCM691" s="413"/>
      <c r="FCN691" s="413"/>
      <c r="FCO691" s="413"/>
      <c r="FCP691" s="414"/>
      <c r="FCQ691" s="414"/>
      <c r="FCR691" s="414"/>
      <c r="FCS691" s="414"/>
      <c r="FCT691" s="414"/>
      <c r="FCU691" s="413"/>
      <c r="FCV691" s="413"/>
      <c r="FCW691" s="414"/>
      <c r="FCX691" s="414"/>
      <c r="FCY691" s="413"/>
      <c r="FCZ691" s="413"/>
      <c r="FDA691" s="414"/>
      <c r="FDB691" s="414"/>
      <c r="FDC691" s="413"/>
      <c r="FDD691" s="413"/>
      <c r="FDE691" s="413"/>
      <c r="FDF691" s="413"/>
      <c r="FDG691" s="413"/>
      <c r="FDH691" s="413"/>
      <c r="FDI691" s="413"/>
      <c r="FDJ691" s="414"/>
      <c r="FDK691" s="414"/>
      <c r="FDL691" s="413"/>
      <c r="FDM691" s="413"/>
      <c r="FDN691" s="414"/>
      <c r="FDO691" s="414"/>
      <c r="FDP691" s="413"/>
      <c r="FDQ691" s="413"/>
      <c r="FDR691" s="413"/>
      <c r="FDS691" s="413"/>
      <c r="FDT691" s="413"/>
      <c r="FDU691" s="407"/>
      <c r="FDV691" s="439"/>
      <c r="FDW691" s="413"/>
      <c r="FDX691" s="413"/>
      <c r="FDY691" s="413"/>
      <c r="FDZ691" s="413"/>
      <c r="FEA691" s="413"/>
      <c r="FEB691" s="413"/>
      <c r="FEC691" s="413"/>
      <c r="FED691" s="412"/>
      <c r="FEE691" s="412"/>
      <c r="FEF691" s="412"/>
      <c r="FEG691" s="412"/>
      <c r="FEH691" s="412"/>
      <c r="FEI691" s="412"/>
      <c r="FEJ691" s="412"/>
      <c r="FEK691" s="412"/>
      <c r="FEL691" s="412"/>
      <c r="FEM691" s="412"/>
      <c r="FEN691" s="412"/>
      <c r="FEO691" s="412"/>
      <c r="FEP691" s="412"/>
      <c r="FEQ691" s="412"/>
      <c r="FER691" s="412"/>
      <c r="FES691" s="412"/>
      <c r="FET691" s="412"/>
      <c r="FEU691" s="412"/>
      <c r="FEV691" s="412"/>
      <c r="FEW691" s="412"/>
      <c r="FEX691" s="412"/>
      <c r="FEY691" s="412"/>
      <c r="FEZ691" s="412"/>
      <c r="FFA691" s="412"/>
      <c r="FFB691" s="412"/>
      <c r="FFC691" s="412"/>
      <c r="FFD691" s="412"/>
      <c r="FFE691" s="412"/>
      <c r="FFF691" s="412"/>
      <c r="FFG691" s="412"/>
      <c r="FFH691" s="412"/>
      <c r="FFI691" s="412"/>
      <c r="FFJ691" s="412"/>
      <c r="FFK691" s="412"/>
      <c r="FFL691" s="412"/>
      <c r="FFM691" s="412"/>
      <c r="FFN691" s="412"/>
      <c r="FFO691" s="412"/>
      <c r="FFP691" s="412"/>
      <c r="FFQ691" s="412"/>
      <c r="FFR691" s="412"/>
      <c r="FFS691" s="412"/>
      <c r="FFT691" s="412"/>
      <c r="FFU691" s="412"/>
      <c r="FFV691" s="413"/>
      <c r="FFW691" s="413"/>
      <c r="FFX691" s="413"/>
      <c r="FFY691" s="413"/>
      <c r="FFZ691" s="413"/>
      <c r="FGA691" s="413"/>
      <c r="FGB691" s="413"/>
      <c r="FGC691" s="413"/>
      <c r="FGD691" s="413"/>
      <c r="FGE691" s="413"/>
      <c r="FGF691" s="413"/>
      <c r="FGG691" s="413"/>
      <c r="FGH691" s="413"/>
      <c r="FGI691" s="413"/>
      <c r="FGJ691" s="413"/>
      <c r="FGK691" s="413"/>
      <c r="FGL691" s="413"/>
      <c r="FGM691" s="413"/>
      <c r="FGN691" s="413"/>
      <c r="FGO691" s="413"/>
      <c r="FGP691" s="413"/>
      <c r="FGQ691" s="413"/>
      <c r="FGR691" s="413"/>
      <c r="FGS691" s="413"/>
      <c r="FGT691" s="414"/>
      <c r="FGU691" s="414"/>
      <c r="FGV691" s="414"/>
      <c r="FGW691" s="414"/>
      <c r="FGX691" s="414"/>
      <c r="FGY691" s="413"/>
      <c r="FGZ691" s="413"/>
      <c r="FHA691" s="414"/>
      <c r="FHB691" s="414"/>
      <c r="FHC691" s="413"/>
      <c r="FHD691" s="413"/>
      <c r="FHE691" s="414"/>
      <c r="FHF691" s="414"/>
      <c r="FHG691" s="413"/>
      <c r="FHH691" s="413"/>
      <c r="FHI691" s="413"/>
      <c r="FHJ691" s="413"/>
      <c r="FHK691" s="413"/>
      <c r="FHL691" s="413"/>
      <c r="FHM691" s="413"/>
      <c r="FHN691" s="414"/>
      <c r="FHO691" s="414"/>
      <c r="FHP691" s="413"/>
      <c r="FHQ691" s="413"/>
      <c r="FHR691" s="414"/>
      <c r="FHS691" s="414"/>
      <c r="FHT691" s="413"/>
      <c r="FHU691" s="413"/>
      <c r="FHV691" s="413"/>
      <c r="FHW691" s="413"/>
      <c r="FHX691" s="413"/>
      <c r="FHY691" s="407"/>
      <c r="FHZ691" s="439"/>
      <c r="FIA691" s="413"/>
      <c r="FIB691" s="413"/>
      <c r="FIC691" s="413"/>
      <c r="FID691" s="413"/>
      <c r="FIE691" s="413"/>
      <c r="FIF691" s="413"/>
      <c r="FIG691" s="413"/>
      <c r="FIH691" s="412"/>
      <c r="FII691" s="412"/>
      <c r="FIJ691" s="412"/>
      <c r="FIK691" s="412"/>
      <c r="FIL691" s="412"/>
      <c r="FIM691" s="412"/>
      <c r="FIN691" s="412"/>
      <c r="FIO691" s="412"/>
      <c r="FIP691" s="412"/>
      <c r="FIQ691" s="412"/>
      <c r="FIR691" s="412"/>
      <c r="FIS691" s="412"/>
      <c r="FIT691" s="412"/>
      <c r="FIU691" s="412"/>
      <c r="FIV691" s="412"/>
      <c r="FIW691" s="412"/>
      <c r="FIX691" s="412"/>
      <c r="FIY691" s="412"/>
      <c r="FIZ691" s="412"/>
      <c r="FJA691" s="412"/>
      <c r="FJB691" s="412"/>
      <c r="FJC691" s="412"/>
      <c r="FJD691" s="412"/>
      <c r="FJE691" s="412"/>
      <c r="FJF691" s="412"/>
      <c r="FJG691" s="412"/>
      <c r="FJH691" s="412"/>
      <c r="FJI691" s="412"/>
      <c r="FJJ691" s="412"/>
      <c r="FJK691" s="412"/>
      <c r="FJL691" s="412"/>
      <c r="FJM691" s="412"/>
      <c r="FJN691" s="412"/>
      <c r="FJO691" s="412"/>
      <c r="FJP691" s="412"/>
      <c r="FJQ691" s="412"/>
      <c r="FJR691" s="412"/>
      <c r="FJS691" s="412"/>
      <c r="FJT691" s="412"/>
      <c r="FJU691" s="412"/>
      <c r="FJV691" s="412"/>
      <c r="FJW691" s="412"/>
      <c r="FJX691" s="412"/>
      <c r="FJY691" s="412"/>
      <c r="FJZ691" s="413"/>
      <c r="FKA691" s="413"/>
      <c r="FKB691" s="413"/>
      <c r="FKC691" s="413"/>
      <c r="FKD691" s="413"/>
      <c r="FKE691" s="413"/>
      <c r="FKF691" s="413"/>
      <c r="FKG691" s="413"/>
      <c r="FKH691" s="413"/>
      <c r="FKI691" s="413"/>
      <c r="FKJ691" s="413"/>
      <c r="FKK691" s="413"/>
      <c r="FKL691" s="413"/>
      <c r="FKM691" s="413"/>
      <c r="FKN691" s="413"/>
      <c r="FKO691" s="413"/>
      <c r="FKP691" s="413"/>
      <c r="FKQ691" s="413"/>
      <c r="FKR691" s="413"/>
      <c r="FKS691" s="413"/>
      <c r="FKT691" s="413"/>
      <c r="FKU691" s="413"/>
      <c r="FKV691" s="413"/>
      <c r="FKW691" s="413"/>
      <c r="FKX691" s="414"/>
      <c r="FKY691" s="414"/>
      <c r="FKZ691" s="414"/>
      <c r="FLA691" s="414"/>
      <c r="FLB691" s="414"/>
      <c r="FLC691" s="413"/>
      <c r="FLD691" s="413"/>
      <c r="FLE691" s="414"/>
      <c r="FLF691" s="414"/>
      <c r="FLG691" s="413"/>
      <c r="FLH691" s="413"/>
      <c r="FLI691" s="414"/>
      <c r="FLJ691" s="414"/>
      <c r="FLK691" s="413"/>
      <c r="FLL691" s="413"/>
      <c r="FLM691" s="413"/>
      <c r="FLN691" s="413"/>
      <c r="FLO691" s="413"/>
      <c r="FLP691" s="413"/>
      <c r="FLQ691" s="413"/>
      <c r="FLR691" s="414"/>
      <c r="FLS691" s="414"/>
      <c r="FLT691" s="413"/>
      <c r="FLU691" s="413"/>
      <c r="FLV691" s="414"/>
      <c r="FLW691" s="414"/>
      <c r="FLX691" s="413"/>
      <c r="FLY691" s="413"/>
      <c r="FLZ691" s="413"/>
      <c r="FMA691" s="413"/>
      <c r="FMB691" s="413"/>
      <c r="FMC691" s="407"/>
      <c r="FMD691" s="439"/>
      <c r="FME691" s="413"/>
      <c r="FMF691" s="413"/>
      <c r="FMG691" s="413"/>
      <c r="FMH691" s="413"/>
      <c r="FMI691" s="413"/>
      <c r="FMJ691" s="413"/>
      <c r="FMK691" s="413"/>
      <c r="FML691" s="412"/>
      <c r="FMM691" s="412"/>
      <c r="FMN691" s="412"/>
      <c r="FMO691" s="412"/>
      <c r="FMP691" s="412"/>
      <c r="FMQ691" s="412"/>
      <c r="FMR691" s="412"/>
      <c r="FMS691" s="412"/>
      <c r="FMT691" s="412"/>
      <c r="FMU691" s="412"/>
      <c r="FMV691" s="412"/>
      <c r="FMW691" s="412"/>
      <c r="FMX691" s="412"/>
      <c r="FMY691" s="412"/>
      <c r="FMZ691" s="412"/>
      <c r="FNA691" s="412"/>
      <c r="FNB691" s="412"/>
      <c r="FNC691" s="412"/>
      <c r="FND691" s="412"/>
      <c r="FNE691" s="412"/>
      <c r="FNF691" s="412"/>
      <c r="FNG691" s="412"/>
      <c r="FNH691" s="412"/>
      <c r="FNI691" s="412"/>
      <c r="FNJ691" s="412"/>
      <c r="FNK691" s="412"/>
      <c r="FNL691" s="412"/>
      <c r="FNM691" s="412"/>
      <c r="FNN691" s="412"/>
      <c r="FNO691" s="412"/>
      <c r="FNP691" s="412"/>
      <c r="FNQ691" s="412"/>
      <c r="FNR691" s="412"/>
      <c r="FNS691" s="412"/>
      <c r="FNT691" s="412"/>
      <c r="FNU691" s="412"/>
      <c r="FNV691" s="412"/>
      <c r="FNW691" s="412"/>
      <c r="FNX691" s="412"/>
      <c r="FNY691" s="412"/>
      <c r="FNZ691" s="412"/>
      <c r="FOA691" s="412"/>
      <c r="FOB691" s="412"/>
      <c r="FOC691" s="412"/>
      <c r="FOD691" s="413"/>
      <c r="FOE691" s="413"/>
      <c r="FOF691" s="413"/>
      <c r="FOG691" s="413"/>
      <c r="FOH691" s="413"/>
      <c r="FOI691" s="413"/>
      <c r="FOJ691" s="413"/>
      <c r="FOK691" s="413"/>
      <c r="FOL691" s="413"/>
      <c r="FOM691" s="413"/>
      <c r="FON691" s="413"/>
      <c r="FOO691" s="413"/>
      <c r="FOP691" s="413"/>
      <c r="FOQ691" s="413"/>
      <c r="FOR691" s="413"/>
      <c r="FOS691" s="413"/>
      <c r="FOT691" s="413"/>
      <c r="FOU691" s="413"/>
      <c r="FOV691" s="413"/>
      <c r="FOW691" s="413"/>
      <c r="FOX691" s="413"/>
      <c r="FOY691" s="413"/>
      <c r="FOZ691" s="413"/>
      <c r="FPA691" s="413"/>
      <c r="FPB691" s="414"/>
      <c r="FPC691" s="414"/>
      <c r="FPD691" s="414"/>
      <c r="FPE691" s="414"/>
      <c r="FPF691" s="414"/>
      <c r="FPG691" s="413"/>
      <c r="FPH691" s="413"/>
      <c r="FPI691" s="414"/>
      <c r="FPJ691" s="414"/>
      <c r="FPK691" s="413"/>
      <c r="FPL691" s="413"/>
      <c r="FPM691" s="414"/>
      <c r="FPN691" s="414"/>
      <c r="FPO691" s="413"/>
      <c r="FPP691" s="413"/>
      <c r="FPQ691" s="413"/>
      <c r="FPR691" s="413"/>
      <c r="FPS691" s="413"/>
      <c r="FPT691" s="413"/>
      <c r="FPU691" s="413"/>
      <c r="FPV691" s="414"/>
      <c r="FPW691" s="414"/>
      <c r="FPX691" s="413"/>
      <c r="FPY691" s="413"/>
      <c r="FPZ691" s="414"/>
      <c r="FQA691" s="414"/>
      <c r="FQB691" s="413"/>
      <c r="FQC691" s="413"/>
      <c r="FQD691" s="413"/>
      <c r="FQE691" s="413"/>
      <c r="FQF691" s="413"/>
      <c r="FQG691" s="407"/>
      <c r="FQH691" s="439"/>
      <c r="FQI691" s="413"/>
      <c r="FQJ691" s="413"/>
      <c r="FQK691" s="413"/>
      <c r="FQL691" s="413"/>
      <c r="FQM691" s="413"/>
      <c r="FQN691" s="413"/>
      <c r="FQO691" s="413"/>
      <c r="FQP691" s="412"/>
      <c r="FQQ691" s="412"/>
      <c r="FQR691" s="412"/>
      <c r="FQS691" s="412"/>
      <c r="FQT691" s="412"/>
      <c r="FQU691" s="412"/>
      <c r="FQV691" s="412"/>
      <c r="FQW691" s="412"/>
      <c r="FQX691" s="412"/>
      <c r="FQY691" s="412"/>
      <c r="FQZ691" s="412"/>
      <c r="FRA691" s="412"/>
      <c r="FRB691" s="412"/>
      <c r="FRC691" s="412"/>
      <c r="FRD691" s="412"/>
      <c r="FRE691" s="412"/>
      <c r="FRF691" s="412"/>
      <c r="FRG691" s="412"/>
      <c r="FRH691" s="412"/>
      <c r="FRI691" s="412"/>
      <c r="FRJ691" s="412"/>
      <c r="FRK691" s="412"/>
      <c r="FRL691" s="412"/>
      <c r="FRM691" s="412"/>
      <c r="FRN691" s="412"/>
      <c r="FRO691" s="412"/>
      <c r="FRP691" s="412"/>
      <c r="FRQ691" s="412"/>
      <c r="FRR691" s="412"/>
      <c r="FRS691" s="412"/>
      <c r="FRT691" s="412"/>
      <c r="FRU691" s="412"/>
      <c r="FRV691" s="412"/>
      <c r="FRW691" s="412"/>
      <c r="FRX691" s="412"/>
      <c r="FRY691" s="412"/>
      <c r="FRZ691" s="412"/>
      <c r="FSA691" s="412"/>
      <c r="FSB691" s="412"/>
      <c r="FSC691" s="412"/>
      <c r="FSD691" s="412"/>
      <c r="FSE691" s="412"/>
      <c r="FSF691" s="412"/>
      <c r="FSG691" s="412"/>
      <c r="FSH691" s="413"/>
      <c r="FSI691" s="413"/>
      <c r="FSJ691" s="413"/>
      <c r="FSK691" s="413"/>
      <c r="FSL691" s="413"/>
      <c r="FSM691" s="413"/>
      <c r="FSN691" s="413"/>
      <c r="FSO691" s="413"/>
      <c r="FSP691" s="413"/>
      <c r="FSQ691" s="413"/>
      <c r="FSR691" s="413"/>
      <c r="FSS691" s="413"/>
      <c r="FST691" s="413"/>
      <c r="FSU691" s="413"/>
      <c r="FSV691" s="413"/>
      <c r="FSW691" s="413"/>
      <c r="FSX691" s="413"/>
      <c r="FSY691" s="413"/>
      <c r="FSZ691" s="413"/>
      <c r="FTA691" s="413"/>
      <c r="FTB691" s="413"/>
      <c r="FTC691" s="413"/>
      <c r="FTD691" s="413"/>
      <c r="FTE691" s="413"/>
      <c r="FTF691" s="414"/>
      <c r="FTG691" s="414"/>
      <c r="FTH691" s="414"/>
      <c r="FTI691" s="414"/>
      <c r="FTJ691" s="414"/>
      <c r="FTK691" s="413"/>
      <c r="FTL691" s="413"/>
      <c r="FTM691" s="414"/>
      <c r="FTN691" s="414"/>
      <c r="FTO691" s="413"/>
      <c r="FTP691" s="413"/>
      <c r="FTQ691" s="414"/>
      <c r="FTR691" s="414"/>
      <c r="FTS691" s="413"/>
      <c r="FTT691" s="413"/>
      <c r="FTU691" s="413"/>
      <c r="FTV691" s="413"/>
      <c r="FTW691" s="413"/>
      <c r="FTX691" s="413"/>
      <c r="FTY691" s="413"/>
      <c r="FTZ691" s="414"/>
      <c r="FUA691" s="414"/>
      <c r="FUB691" s="413"/>
      <c r="FUC691" s="413"/>
      <c r="FUD691" s="414"/>
      <c r="FUE691" s="414"/>
      <c r="FUF691" s="413"/>
      <c r="FUG691" s="413"/>
      <c r="FUH691" s="413"/>
      <c r="FUI691" s="413"/>
      <c r="FUJ691" s="413"/>
      <c r="FUK691" s="407"/>
      <c r="FUL691" s="439"/>
      <c r="FUM691" s="413"/>
      <c r="FUN691" s="413"/>
      <c r="FUO691" s="413"/>
      <c r="FUP691" s="413"/>
      <c r="FUQ691" s="413"/>
      <c r="FUR691" s="413"/>
      <c r="FUS691" s="413"/>
      <c r="FUT691" s="412"/>
      <c r="FUU691" s="412"/>
      <c r="FUV691" s="412"/>
      <c r="FUW691" s="412"/>
      <c r="FUX691" s="412"/>
      <c r="FUY691" s="412"/>
      <c r="FUZ691" s="412"/>
      <c r="FVA691" s="412"/>
      <c r="FVB691" s="412"/>
      <c r="FVC691" s="412"/>
      <c r="FVD691" s="412"/>
      <c r="FVE691" s="412"/>
      <c r="FVF691" s="412"/>
      <c r="FVG691" s="412"/>
      <c r="FVH691" s="412"/>
      <c r="FVI691" s="412"/>
      <c r="FVJ691" s="412"/>
      <c r="FVK691" s="412"/>
      <c r="FVL691" s="412"/>
      <c r="FVM691" s="412"/>
      <c r="FVN691" s="412"/>
      <c r="FVO691" s="412"/>
      <c r="FVP691" s="412"/>
      <c r="FVQ691" s="412"/>
      <c r="FVR691" s="412"/>
      <c r="FVS691" s="412"/>
      <c r="FVT691" s="412"/>
      <c r="FVU691" s="412"/>
      <c r="FVV691" s="412"/>
      <c r="FVW691" s="412"/>
      <c r="FVX691" s="412"/>
      <c r="FVY691" s="412"/>
      <c r="FVZ691" s="412"/>
      <c r="FWA691" s="412"/>
      <c r="FWB691" s="412"/>
      <c r="FWC691" s="412"/>
      <c r="FWD691" s="412"/>
      <c r="FWE691" s="412"/>
      <c r="FWF691" s="412"/>
      <c r="FWG691" s="412"/>
      <c r="FWH691" s="412"/>
      <c r="FWI691" s="412"/>
      <c r="FWJ691" s="412"/>
      <c r="FWK691" s="412"/>
      <c r="FWL691" s="413"/>
      <c r="FWM691" s="413"/>
      <c r="FWN691" s="413"/>
      <c r="FWO691" s="413"/>
      <c r="FWP691" s="413"/>
      <c r="FWQ691" s="413"/>
      <c r="FWR691" s="413"/>
      <c r="FWS691" s="413"/>
      <c r="FWT691" s="413"/>
      <c r="FWU691" s="413"/>
      <c r="FWV691" s="413"/>
      <c r="FWW691" s="413"/>
      <c r="FWX691" s="413"/>
      <c r="FWY691" s="413"/>
      <c r="FWZ691" s="413"/>
      <c r="FXA691" s="413"/>
      <c r="FXB691" s="413"/>
      <c r="FXC691" s="413"/>
      <c r="FXD691" s="413"/>
      <c r="FXE691" s="413"/>
      <c r="FXF691" s="413"/>
      <c r="FXG691" s="413"/>
      <c r="FXH691" s="413"/>
      <c r="FXI691" s="413"/>
      <c r="FXJ691" s="414"/>
      <c r="FXK691" s="414"/>
      <c r="FXL691" s="414"/>
      <c r="FXM691" s="414"/>
      <c r="FXN691" s="414"/>
      <c r="FXO691" s="413"/>
      <c r="FXP691" s="413"/>
      <c r="FXQ691" s="414"/>
      <c r="FXR691" s="414"/>
      <c r="FXS691" s="413"/>
      <c r="FXT691" s="413"/>
      <c r="FXU691" s="414"/>
      <c r="FXV691" s="414"/>
      <c r="FXW691" s="413"/>
      <c r="FXX691" s="413"/>
      <c r="FXY691" s="413"/>
      <c r="FXZ691" s="413"/>
      <c r="FYA691" s="413"/>
      <c r="FYB691" s="413"/>
      <c r="FYC691" s="413"/>
      <c r="FYD691" s="414"/>
      <c r="FYE691" s="414"/>
      <c r="FYF691" s="413"/>
      <c r="FYG691" s="413"/>
      <c r="FYH691" s="414"/>
      <c r="FYI691" s="414"/>
      <c r="FYJ691" s="413"/>
      <c r="FYK691" s="413"/>
      <c r="FYL691" s="413"/>
      <c r="FYM691" s="413"/>
      <c r="FYN691" s="413"/>
      <c r="FYO691" s="407"/>
      <c r="FYP691" s="439"/>
      <c r="FYQ691" s="413"/>
      <c r="FYR691" s="413"/>
      <c r="FYS691" s="413"/>
      <c r="FYT691" s="413"/>
      <c r="FYU691" s="413"/>
      <c r="FYV691" s="413"/>
      <c r="FYW691" s="413"/>
      <c r="FYX691" s="412"/>
      <c r="FYY691" s="412"/>
      <c r="FYZ691" s="412"/>
      <c r="FZA691" s="412"/>
      <c r="FZB691" s="412"/>
      <c r="FZC691" s="412"/>
      <c r="FZD691" s="412"/>
      <c r="FZE691" s="412"/>
      <c r="FZF691" s="412"/>
      <c r="FZG691" s="412"/>
      <c r="FZH691" s="412"/>
      <c r="FZI691" s="412"/>
      <c r="FZJ691" s="412"/>
      <c r="FZK691" s="412"/>
      <c r="FZL691" s="412"/>
      <c r="FZM691" s="412"/>
      <c r="FZN691" s="412"/>
      <c r="FZO691" s="412"/>
      <c r="FZP691" s="412"/>
      <c r="FZQ691" s="412"/>
      <c r="FZR691" s="412"/>
      <c r="FZS691" s="412"/>
      <c r="FZT691" s="412"/>
      <c r="FZU691" s="412"/>
      <c r="FZV691" s="412"/>
      <c r="FZW691" s="412"/>
      <c r="FZX691" s="412"/>
      <c r="FZY691" s="412"/>
      <c r="FZZ691" s="412"/>
      <c r="GAA691" s="412"/>
      <c r="GAB691" s="412"/>
      <c r="GAC691" s="412"/>
      <c r="GAD691" s="412"/>
      <c r="GAE691" s="412"/>
      <c r="GAF691" s="412"/>
      <c r="GAG691" s="412"/>
      <c r="GAH691" s="412"/>
      <c r="GAI691" s="412"/>
      <c r="GAJ691" s="412"/>
      <c r="GAK691" s="412"/>
      <c r="GAL691" s="412"/>
      <c r="GAM691" s="412"/>
      <c r="GAN691" s="412"/>
      <c r="GAO691" s="412"/>
      <c r="GAP691" s="413"/>
      <c r="GAQ691" s="413"/>
      <c r="GAR691" s="413"/>
      <c r="GAS691" s="413"/>
      <c r="GAT691" s="413"/>
      <c r="GAU691" s="413"/>
      <c r="GAV691" s="413"/>
      <c r="GAW691" s="413"/>
      <c r="GAX691" s="413"/>
      <c r="GAY691" s="413"/>
      <c r="GAZ691" s="413"/>
      <c r="GBA691" s="413"/>
      <c r="GBB691" s="413"/>
      <c r="GBC691" s="413"/>
      <c r="GBD691" s="413"/>
      <c r="GBE691" s="413"/>
      <c r="GBF691" s="413"/>
      <c r="GBG691" s="413"/>
      <c r="GBH691" s="413"/>
      <c r="GBI691" s="413"/>
      <c r="GBJ691" s="413"/>
      <c r="GBK691" s="413"/>
      <c r="GBL691" s="413"/>
      <c r="GBM691" s="413"/>
      <c r="GBN691" s="414"/>
      <c r="GBO691" s="414"/>
      <c r="GBP691" s="414"/>
      <c r="GBQ691" s="414"/>
      <c r="GBR691" s="414"/>
      <c r="GBS691" s="413"/>
      <c r="GBT691" s="413"/>
      <c r="GBU691" s="414"/>
      <c r="GBV691" s="414"/>
      <c r="GBW691" s="413"/>
      <c r="GBX691" s="413"/>
      <c r="GBY691" s="414"/>
      <c r="GBZ691" s="414"/>
      <c r="GCA691" s="413"/>
      <c r="GCB691" s="413"/>
      <c r="GCC691" s="413"/>
      <c r="GCD691" s="413"/>
      <c r="GCE691" s="413"/>
      <c r="GCF691" s="413"/>
      <c r="GCG691" s="413"/>
      <c r="GCH691" s="414"/>
      <c r="GCI691" s="414"/>
      <c r="GCJ691" s="413"/>
      <c r="GCK691" s="413"/>
      <c r="GCL691" s="414"/>
      <c r="GCM691" s="414"/>
      <c r="GCN691" s="413"/>
      <c r="GCO691" s="413"/>
      <c r="GCP691" s="413"/>
      <c r="GCQ691" s="413"/>
      <c r="GCR691" s="413"/>
      <c r="GCS691" s="407"/>
      <c r="GCT691" s="439"/>
      <c r="GCU691" s="413"/>
      <c r="GCV691" s="413"/>
      <c r="GCW691" s="413"/>
      <c r="GCX691" s="413"/>
      <c r="GCY691" s="413"/>
      <c r="GCZ691" s="413"/>
      <c r="GDA691" s="413"/>
      <c r="GDB691" s="412"/>
      <c r="GDC691" s="412"/>
      <c r="GDD691" s="412"/>
      <c r="GDE691" s="412"/>
      <c r="GDF691" s="412"/>
      <c r="GDG691" s="412"/>
      <c r="GDH691" s="412"/>
      <c r="GDI691" s="412"/>
      <c r="GDJ691" s="412"/>
      <c r="GDK691" s="412"/>
      <c r="GDL691" s="412"/>
      <c r="GDM691" s="412"/>
      <c r="GDN691" s="412"/>
      <c r="GDO691" s="412"/>
      <c r="GDP691" s="412"/>
      <c r="GDQ691" s="412"/>
      <c r="GDR691" s="412"/>
      <c r="GDS691" s="412"/>
      <c r="GDT691" s="412"/>
      <c r="GDU691" s="412"/>
      <c r="GDV691" s="412"/>
      <c r="GDW691" s="412"/>
      <c r="GDX691" s="412"/>
      <c r="GDY691" s="412"/>
      <c r="GDZ691" s="412"/>
      <c r="GEA691" s="412"/>
      <c r="GEB691" s="412"/>
      <c r="GEC691" s="412"/>
      <c r="GED691" s="412"/>
      <c r="GEE691" s="412"/>
      <c r="GEF691" s="412"/>
      <c r="GEG691" s="412"/>
      <c r="GEH691" s="412"/>
      <c r="GEI691" s="412"/>
      <c r="GEJ691" s="412"/>
      <c r="GEK691" s="412"/>
      <c r="GEL691" s="412"/>
      <c r="GEM691" s="412"/>
      <c r="GEN691" s="412"/>
      <c r="GEO691" s="412"/>
      <c r="GEP691" s="412"/>
      <c r="GEQ691" s="412"/>
      <c r="GER691" s="412"/>
      <c r="GES691" s="412"/>
      <c r="GET691" s="413"/>
      <c r="GEU691" s="413"/>
      <c r="GEV691" s="413"/>
      <c r="GEW691" s="413"/>
      <c r="GEX691" s="413"/>
      <c r="GEY691" s="413"/>
      <c r="GEZ691" s="413"/>
      <c r="GFA691" s="413"/>
      <c r="GFB691" s="413"/>
      <c r="GFC691" s="413"/>
      <c r="GFD691" s="413"/>
      <c r="GFE691" s="413"/>
      <c r="GFF691" s="413"/>
      <c r="GFG691" s="413"/>
      <c r="GFH691" s="413"/>
      <c r="GFI691" s="413"/>
      <c r="GFJ691" s="413"/>
      <c r="GFK691" s="413"/>
      <c r="GFL691" s="413"/>
      <c r="GFM691" s="413"/>
      <c r="GFN691" s="413"/>
      <c r="GFO691" s="413"/>
      <c r="GFP691" s="413"/>
      <c r="GFQ691" s="413"/>
      <c r="GFR691" s="414"/>
      <c r="GFS691" s="414"/>
      <c r="GFT691" s="414"/>
      <c r="GFU691" s="414"/>
      <c r="GFV691" s="414"/>
      <c r="GFW691" s="413"/>
      <c r="GFX691" s="413"/>
      <c r="GFY691" s="414"/>
      <c r="GFZ691" s="414"/>
      <c r="GGA691" s="413"/>
      <c r="GGB691" s="413"/>
      <c r="GGC691" s="414"/>
      <c r="GGD691" s="414"/>
      <c r="GGE691" s="413"/>
      <c r="GGF691" s="413"/>
      <c r="GGG691" s="413"/>
      <c r="GGH691" s="413"/>
      <c r="GGI691" s="413"/>
      <c r="GGJ691" s="413"/>
      <c r="GGK691" s="413"/>
      <c r="GGL691" s="414"/>
      <c r="GGM691" s="414"/>
      <c r="GGN691" s="413"/>
      <c r="GGO691" s="413"/>
      <c r="GGP691" s="414"/>
      <c r="GGQ691" s="414"/>
      <c r="GGR691" s="413"/>
      <c r="GGS691" s="413"/>
      <c r="GGT691" s="413"/>
      <c r="GGU691" s="413"/>
      <c r="GGV691" s="413"/>
      <c r="GGW691" s="407"/>
      <c r="GGX691" s="439"/>
      <c r="GGY691" s="413"/>
      <c r="GGZ691" s="413"/>
      <c r="GHA691" s="413"/>
      <c r="GHB691" s="413"/>
      <c r="GHC691" s="413"/>
      <c r="GHD691" s="413"/>
      <c r="GHE691" s="413"/>
      <c r="GHF691" s="412"/>
      <c r="GHG691" s="412"/>
      <c r="GHH691" s="412"/>
      <c r="GHI691" s="412"/>
      <c r="GHJ691" s="412"/>
      <c r="GHK691" s="412"/>
      <c r="GHL691" s="412"/>
      <c r="GHM691" s="412"/>
      <c r="GHN691" s="412"/>
      <c r="GHO691" s="412"/>
      <c r="GHP691" s="412"/>
      <c r="GHQ691" s="412"/>
      <c r="GHR691" s="412"/>
      <c r="GHS691" s="412"/>
      <c r="GHT691" s="412"/>
      <c r="GHU691" s="412"/>
      <c r="GHV691" s="412"/>
      <c r="GHW691" s="412"/>
      <c r="GHX691" s="412"/>
      <c r="GHY691" s="412"/>
      <c r="GHZ691" s="412"/>
      <c r="GIA691" s="412"/>
      <c r="GIB691" s="412"/>
      <c r="GIC691" s="412"/>
      <c r="GID691" s="412"/>
      <c r="GIE691" s="412"/>
      <c r="GIF691" s="412"/>
      <c r="GIG691" s="412"/>
      <c r="GIH691" s="412"/>
      <c r="GII691" s="412"/>
      <c r="GIJ691" s="412"/>
      <c r="GIK691" s="412"/>
      <c r="GIL691" s="412"/>
      <c r="GIM691" s="412"/>
      <c r="GIN691" s="412"/>
      <c r="GIO691" s="412"/>
      <c r="GIP691" s="412"/>
      <c r="GIQ691" s="412"/>
      <c r="GIR691" s="412"/>
      <c r="GIS691" s="412"/>
      <c r="GIT691" s="412"/>
      <c r="GIU691" s="412"/>
      <c r="GIV691" s="412"/>
      <c r="GIW691" s="412"/>
      <c r="GIX691" s="413"/>
      <c r="GIY691" s="413"/>
      <c r="GIZ691" s="413"/>
      <c r="GJA691" s="413"/>
      <c r="GJB691" s="413"/>
      <c r="GJC691" s="413"/>
      <c r="GJD691" s="413"/>
      <c r="GJE691" s="413"/>
      <c r="GJF691" s="413"/>
      <c r="GJG691" s="413"/>
      <c r="GJH691" s="413"/>
      <c r="GJI691" s="413"/>
      <c r="GJJ691" s="413"/>
      <c r="GJK691" s="413"/>
      <c r="GJL691" s="413"/>
      <c r="GJM691" s="413"/>
      <c r="GJN691" s="413"/>
      <c r="GJO691" s="413"/>
      <c r="GJP691" s="413"/>
      <c r="GJQ691" s="413"/>
      <c r="GJR691" s="413"/>
      <c r="GJS691" s="413"/>
      <c r="GJT691" s="413"/>
      <c r="GJU691" s="413"/>
      <c r="GJV691" s="414"/>
      <c r="GJW691" s="414"/>
      <c r="GJX691" s="414"/>
      <c r="GJY691" s="414"/>
      <c r="GJZ691" s="414"/>
      <c r="GKA691" s="413"/>
      <c r="GKB691" s="413"/>
      <c r="GKC691" s="414"/>
      <c r="GKD691" s="414"/>
      <c r="GKE691" s="413"/>
      <c r="GKF691" s="413"/>
      <c r="GKG691" s="414"/>
      <c r="GKH691" s="414"/>
      <c r="GKI691" s="413"/>
      <c r="GKJ691" s="413"/>
      <c r="GKK691" s="413"/>
      <c r="GKL691" s="413"/>
      <c r="GKM691" s="413"/>
      <c r="GKN691" s="413"/>
      <c r="GKO691" s="413"/>
      <c r="GKP691" s="414"/>
      <c r="GKQ691" s="414"/>
      <c r="GKR691" s="413"/>
      <c r="GKS691" s="413"/>
      <c r="GKT691" s="414"/>
      <c r="GKU691" s="414"/>
      <c r="GKV691" s="413"/>
      <c r="GKW691" s="413"/>
      <c r="GKX691" s="413"/>
      <c r="GKY691" s="413"/>
      <c r="GKZ691" s="413"/>
      <c r="GLA691" s="407"/>
      <c r="GLB691" s="439"/>
      <c r="GLC691" s="413"/>
      <c r="GLD691" s="413"/>
      <c r="GLE691" s="413"/>
      <c r="GLF691" s="413"/>
      <c r="GLG691" s="413"/>
      <c r="GLH691" s="413"/>
      <c r="GLI691" s="413"/>
      <c r="GLJ691" s="412"/>
      <c r="GLK691" s="412"/>
      <c r="GLL691" s="412"/>
      <c r="GLM691" s="412"/>
      <c r="GLN691" s="412"/>
      <c r="GLO691" s="412"/>
      <c r="GLP691" s="412"/>
      <c r="GLQ691" s="412"/>
      <c r="GLR691" s="412"/>
      <c r="GLS691" s="412"/>
      <c r="GLT691" s="412"/>
      <c r="GLU691" s="412"/>
      <c r="GLV691" s="412"/>
      <c r="GLW691" s="412"/>
      <c r="GLX691" s="412"/>
      <c r="GLY691" s="412"/>
      <c r="GLZ691" s="412"/>
      <c r="GMA691" s="412"/>
      <c r="GMB691" s="412"/>
      <c r="GMC691" s="412"/>
      <c r="GMD691" s="412"/>
      <c r="GME691" s="412"/>
      <c r="GMF691" s="412"/>
      <c r="GMG691" s="412"/>
      <c r="GMH691" s="412"/>
      <c r="GMI691" s="412"/>
      <c r="GMJ691" s="412"/>
      <c r="GMK691" s="412"/>
      <c r="GML691" s="412"/>
      <c r="GMM691" s="412"/>
      <c r="GMN691" s="412"/>
      <c r="GMO691" s="412"/>
      <c r="GMP691" s="412"/>
      <c r="GMQ691" s="412"/>
      <c r="GMR691" s="412"/>
      <c r="GMS691" s="412"/>
      <c r="GMT691" s="412"/>
      <c r="GMU691" s="412"/>
      <c r="GMV691" s="412"/>
      <c r="GMW691" s="412"/>
      <c r="GMX691" s="412"/>
      <c r="GMY691" s="412"/>
      <c r="GMZ691" s="412"/>
      <c r="GNA691" s="412"/>
      <c r="GNB691" s="413"/>
      <c r="GNC691" s="413"/>
      <c r="GND691" s="413"/>
      <c r="GNE691" s="413"/>
      <c r="GNF691" s="413"/>
      <c r="GNG691" s="413"/>
      <c r="GNH691" s="413"/>
      <c r="GNI691" s="413"/>
      <c r="GNJ691" s="413"/>
      <c r="GNK691" s="413"/>
      <c r="GNL691" s="413"/>
      <c r="GNM691" s="413"/>
      <c r="GNN691" s="413"/>
      <c r="GNO691" s="413"/>
      <c r="GNP691" s="413"/>
      <c r="GNQ691" s="413"/>
      <c r="GNR691" s="413"/>
      <c r="GNS691" s="413"/>
      <c r="GNT691" s="413"/>
      <c r="GNU691" s="413"/>
      <c r="GNV691" s="413"/>
      <c r="GNW691" s="413"/>
      <c r="GNX691" s="413"/>
      <c r="GNY691" s="413"/>
      <c r="GNZ691" s="414"/>
      <c r="GOA691" s="414"/>
      <c r="GOB691" s="414"/>
      <c r="GOC691" s="414"/>
      <c r="GOD691" s="414"/>
      <c r="GOE691" s="413"/>
      <c r="GOF691" s="413"/>
      <c r="GOG691" s="414"/>
      <c r="GOH691" s="414"/>
      <c r="GOI691" s="413"/>
      <c r="GOJ691" s="413"/>
      <c r="GOK691" s="414"/>
      <c r="GOL691" s="414"/>
      <c r="GOM691" s="413"/>
      <c r="GON691" s="413"/>
      <c r="GOO691" s="413"/>
      <c r="GOP691" s="413"/>
      <c r="GOQ691" s="413"/>
      <c r="GOR691" s="413"/>
      <c r="GOS691" s="413"/>
      <c r="GOT691" s="414"/>
      <c r="GOU691" s="414"/>
      <c r="GOV691" s="413"/>
      <c r="GOW691" s="413"/>
      <c r="GOX691" s="414"/>
      <c r="GOY691" s="414"/>
      <c r="GOZ691" s="413"/>
      <c r="GPA691" s="413"/>
      <c r="GPB691" s="413"/>
      <c r="GPC691" s="413"/>
      <c r="GPD691" s="413"/>
      <c r="GPE691" s="407"/>
      <c r="GPF691" s="439"/>
      <c r="GPG691" s="413"/>
      <c r="GPH691" s="413"/>
      <c r="GPI691" s="413"/>
      <c r="GPJ691" s="413"/>
      <c r="GPK691" s="413"/>
      <c r="GPL691" s="413"/>
      <c r="GPM691" s="413"/>
      <c r="GPN691" s="412"/>
      <c r="GPO691" s="412"/>
      <c r="GPP691" s="412"/>
      <c r="GPQ691" s="412"/>
      <c r="GPR691" s="412"/>
      <c r="GPS691" s="412"/>
      <c r="GPT691" s="412"/>
      <c r="GPU691" s="412"/>
      <c r="GPV691" s="412"/>
      <c r="GPW691" s="412"/>
      <c r="GPX691" s="412"/>
      <c r="GPY691" s="412"/>
      <c r="GPZ691" s="412"/>
      <c r="GQA691" s="412"/>
      <c r="GQB691" s="412"/>
      <c r="GQC691" s="412"/>
      <c r="GQD691" s="412"/>
      <c r="GQE691" s="412"/>
      <c r="GQF691" s="412"/>
      <c r="GQG691" s="412"/>
      <c r="GQH691" s="412"/>
      <c r="GQI691" s="412"/>
      <c r="GQJ691" s="412"/>
      <c r="GQK691" s="412"/>
      <c r="GQL691" s="412"/>
      <c r="GQM691" s="412"/>
      <c r="GQN691" s="412"/>
      <c r="GQO691" s="412"/>
      <c r="GQP691" s="412"/>
      <c r="GQQ691" s="412"/>
      <c r="GQR691" s="412"/>
      <c r="GQS691" s="412"/>
      <c r="GQT691" s="412"/>
      <c r="GQU691" s="412"/>
      <c r="GQV691" s="412"/>
      <c r="GQW691" s="412"/>
      <c r="GQX691" s="412"/>
      <c r="GQY691" s="412"/>
      <c r="GQZ691" s="412"/>
      <c r="GRA691" s="412"/>
      <c r="GRB691" s="412"/>
      <c r="GRC691" s="412"/>
      <c r="GRD691" s="412"/>
      <c r="GRE691" s="412"/>
      <c r="GRF691" s="413"/>
      <c r="GRG691" s="413"/>
      <c r="GRH691" s="413"/>
      <c r="GRI691" s="413"/>
      <c r="GRJ691" s="413"/>
      <c r="GRK691" s="413"/>
      <c r="GRL691" s="413"/>
      <c r="GRM691" s="413"/>
      <c r="GRN691" s="413"/>
      <c r="GRO691" s="413"/>
      <c r="GRP691" s="413"/>
      <c r="GRQ691" s="413"/>
      <c r="GRR691" s="413"/>
      <c r="GRS691" s="413"/>
      <c r="GRT691" s="413"/>
      <c r="GRU691" s="413"/>
      <c r="GRV691" s="413"/>
      <c r="GRW691" s="413"/>
      <c r="GRX691" s="413"/>
      <c r="GRY691" s="413"/>
      <c r="GRZ691" s="413"/>
      <c r="GSA691" s="413"/>
      <c r="GSB691" s="413"/>
      <c r="GSC691" s="413"/>
      <c r="GSD691" s="414"/>
      <c r="GSE691" s="414"/>
      <c r="GSF691" s="414"/>
      <c r="GSG691" s="414"/>
      <c r="GSH691" s="414"/>
      <c r="GSI691" s="413"/>
      <c r="GSJ691" s="413"/>
      <c r="GSK691" s="414"/>
      <c r="GSL691" s="414"/>
      <c r="GSM691" s="413"/>
      <c r="GSN691" s="413"/>
      <c r="GSO691" s="414"/>
      <c r="GSP691" s="414"/>
      <c r="GSQ691" s="413"/>
      <c r="GSR691" s="413"/>
      <c r="GSS691" s="413"/>
      <c r="GST691" s="413"/>
      <c r="GSU691" s="413"/>
      <c r="GSV691" s="413"/>
      <c r="GSW691" s="413"/>
      <c r="GSX691" s="414"/>
      <c r="GSY691" s="414"/>
      <c r="GSZ691" s="413"/>
      <c r="GTA691" s="413"/>
      <c r="GTB691" s="414"/>
      <c r="GTC691" s="414"/>
      <c r="GTD691" s="413"/>
      <c r="GTE691" s="413"/>
      <c r="GTF691" s="413"/>
      <c r="GTG691" s="413"/>
      <c r="GTH691" s="413"/>
      <c r="GTI691" s="407"/>
      <c r="GTJ691" s="439"/>
      <c r="GTK691" s="413"/>
      <c r="GTL691" s="413"/>
      <c r="GTM691" s="413"/>
      <c r="GTN691" s="413"/>
      <c r="GTO691" s="413"/>
      <c r="GTP691" s="413"/>
      <c r="GTQ691" s="413"/>
      <c r="GTR691" s="412"/>
      <c r="GTS691" s="412"/>
      <c r="GTT691" s="412"/>
      <c r="GTU691" s="412"/>
      <c r="GTV691" s="412"/>
      <c r="GTW691" s="412"/>
      <c r="GTX691" s="412"/>
      <c r="GTY691" s="412"/>
      <c r="GTZ691" s="412"/>
      <c r="GUA691" s="412"/>
      <c r="GUB691" s="412"/>
      <c r="GUC691" s="412"/>
      <c r="GUD691" s="412"/>
      <c r="GUE691" s="412"/>
      <c r="GUF691" s="412"/>
      <c r="GUG691" s="412"/>
      <c r="GUH691" s="412"/>
      <c r="GUI691" s="412"/>
      <c r="GUJ691" s="412"/>
      <c r="GUK691" s="412"/>
      <c r="GUL691" s="412"/>
      <c r="GUM691" s="412"/>
      <c r="GUN691" s="412"/>
      <c r="GUO691" s="412"/>
      <c r="GUP691" s="412"/>
      <c r="GUQ691" s="412"/>
      <c r="GUR691" s="412"/>
      <c r="GUS691" s="412"/>
      <c r="GUT691" s="412"/>
      <c r="GUU691" s="412"/>
      <c r="GUV691" s="412"/>
      <c r="GUW691" s="412"/>
      <c r="GUX691" s="412"/>
      <c r="GUY691" s="412"/>
      <c r="GUZ691" s="412"/>
      <c r="GVA691" s="412"/>
      <c r="GVB691" s="412"/>
      <c r="GVC691" s="412"/>
      <c r="GVD691" s="412"/>
      <c r="GVE691" s="412"/>
      <c r="GVF691" s="412"/>
      <c r="GVG691" s="412"/>
      <c r="GVH691" s="412"/>
      <c r="GVI691" s="412"/>
      <c r="GVJ691" s="413"/>
      <c r="GVK691" s="413"/>
      <c r="GVL691" s="413"/>
      <c r="GVM691" s="413"/>
      <c r="GVN691" s="413"/>
      <c r="GVO691" s="413"/>
      <c r="GVP691" s="413"/>
      <c r="GVQ691" s="413"/>
      <c r="GVR691" s="413"/>
      <c r="GVS691" s="413"/>
      <c r="GVT691" s="413"/>
      <c r="GVU691" s="413"/>
      <c r="GVV691" s="413"/>
      <c r="GVW691" s="413"/>
      <c r="GVX691" s="413"/>
      <c r="GVY691" s="413"/>
      <c r="GVZ691" s="413"/>
      <c r="GWA691" s="413"/>
      <c r="GWB691" s="413"/>
      <c r="GWC691" s="413"/>
      <c r="GWD691" s="413"/>
      <c r="GWE691" s="413"/>
      <c r="GWF691" s="413"/>
      <c r="GWG691" s="413"/>
      <c r="GWH691" s="414"/>
      <c r="GWI691" s="414"/>
      <c r="GWJ691" s="414"/>
      <c r="GWK691" s="414"/>
      <c r="GWL691" s="414"/>
      <c r="GWM691" s="413"/>
      <c r="GWN691" s="413"/>
      <c r="GWO691" s="414"/>
      <c r="GWP691" s="414"/>
      <c r="GWQ691" s="413"/>
      <c r="GWR691" s="413"/>
      <c r="GWS691" s="414"/>
      <c r="GWT691" s="414"/>
      <c r="GWU691" s="413"/>
      <c r="GWV691" s="413"/>
      <c r="GWW691" s="413"/>
      <c r="GWX691" s="413"/>
      <c r="GWY691" s="413"/>
      <c r="GWZ691" s="413"/>
      <c r="GXA691" s="413"/>
      <c r="GXB691" s="414"/>
      <c r="GXC691" s="414"/>
      <c r="GXD691" s="413"/>
      <c r="GXE691" s="413"/>
      <c r="GXF691" s="414"/>
      <c r="GXG691" s="414"/>
      <c r="GXH691" s="413"/>
      <c r="GXI691" s="413"/>
      <c r="GXJ691" s="413"/>
      <c r="GXK691" s="413"/>
      <c r="GXL691" s="413"/>
      <c r="GXM691" s="407"/>
      <c r="GXN691" s="439"/>
      <c r="GXO691" s="413"/>
      <c r="GXP691" s="413"/>
      <c r="GXQ691" s="413"/>
      <c r="GXR691" s="413"/>
      <c r="GXS691" s="413"/>
      <c r="GXT691" s="413"/>
      <c r="GXU691" s="413"/>
      <c r="GXV691" s="412"/>
      <c r="GXW691" s="412"/>
      <c r="GXX691" s="412"/>
      <c r="GXY691" s="412"/>
      <c r="GXZ691" s="412"/>
      <c r="GYA691" s="412"/>
      <c r="GYB691" s="412"/>
      <c r="GYC691" s="412"/>
      <c r="GYD691" s="412"/>
      <c r="GYE691" s="412"/>
      <c r="GYF691" s="412"/>
      <c r="GYG691" s="412"/>
      <c r="GYH691" s="412"/>
      <c r="GYI691" s="412"/>
      <c r="GYJ691" s="412"/>
      <c r="GYK691" s="412"/>
      <c r="GYL691" s="412"/>
      <c r="GYM691" s="412"/>
      <c r="GYN691" s="412"/>
      <c r="GYO691" s="412"/>
      <c r="GYP691" s="412"/>
      <c r="GYQ691" s="412"/>
      <c r="GYR691" s="412"/>
      <c r="GYS691" s="412"/>
      <c r="GYT691" s="412"/>
      <c r="GYU691" s="412"/>
      <c r="GYV691" s="412"/>
      <c r="GYW691" s="412"/>
      <c r="GYX691" s="412"/>
      <c r="GYY691" s="412"/>
      <c r="GYZ691" s="412"/>
      <c r="GZA691" s="412"/>
      <c r="GZB691" s="412"/>
      <c r="GZC691" s="412"/>
      <c r="GZD691" s="412"/>
      <c r="GZE691" s="412"/>
      <c r="GZF691" s="412"/>
      <c r="GZG691" s="412"/>
      <c r="GZH691" s="412"/>
      <c r="GZI691" s="412"/>
      <c r="GZJ691" s="412"/>
      <c r="GZK691" s="412"/>
      <c r="GZL691" s="412"/>
      <c r="GZM691" s="412"/>
      <c r="GZN691" s="413"/>
      <c r="GZO691" s="413"/>
      <c r="GZP691" s="413"/>
      <c r="GZQ691" s="413"/>
      <c r="GZR691" s="413"/>
      <c r="GZS691" s="413"/>
      <c r="GZT691" s="413"/>
      <c r="GZU691" s="413"/>
      <c r="GZV691" s="413"/>
      <c r="GZW691" s="413"/>
      <c r="GZX691" s="413"/>
      <c r="GZY691" s="413"/>
      <c r="GZZ691" s="413"/>
      <c r="HAA691" s="413"/>
      <c r="HAB691" s="413"/>
      <c r="HAC691" s="413"/>
      <c r="HAD691" s="413"/>
      <c r="HAE691" s="413"/>
      <c r="HAF691" s="413"/>
      <c r="HAG691" s="413"/>
      <c r="HAH691" s="413"/>
      <c r="HAI691" s="413"/>
      <c r="HAJ691" s="413"/>
      <c r="HAK691" s="413"/>
      <c r="HAL691" s="414"/>
      <c r="HAM691" s="414"/>
      <c r="HAN691" s="414"/>
      <c r="HAO691" s="414"/>
      <c r="HAP691" s="414"/>
      <c r="HAQ691" s="413"/>
      <c r="HAR691" s="413"/>
      <c r="HAS691" s="414"/>
      <c r="HAT691" s="414"/>
      <c r="HAU691" s="413"/>
      <c r="HAV691" s="413"/>
      <c r="HAW691" s="414"/>
      <c r="HAX691" s="414"/>
      <c r="HAY691" s="413"/>
      <c r="HAZ691" s="413"/>
      <c r="HBA691" s="413"/>
      <c r="HBB691" s="413"/>
      <c r="HBC691" s="413"/>
      <c r="HBD691" s="413"/>
      <c r="HBE691" s="413"/>
      <c r="HBF691" s="414"/>
      <c r="HBG691" s="414"/>
      <c r="HBH691" s="413"/>
      <c r="HBI691" s="413"/>
      <c r="HBJ691" s="414"/>
      <c r="HBK691" s="414"/>
      <c r="HBL691" s="413"/>
      <c r="HBM691" s="413"/>
      <c r="HBN691" s="413"/>
      <c r="HBO691" s="413"/>
      <c r="HBP691" s="413"/>
      <c r="HBQ691" s="407"/>
      <c r="HBR691" s="439"/>
      <c r="HBS691" s="413"/>
      <c r="HBT691" s="413"/>
      <c r="HBU691" s="413"/>
      <c r="HBV691" s="413"/>
      <c r="HBW691" s="413"/>
      <c r="HBX691" s="413"/>
      <c r="HBY691" s="413"/>
      <c r="HBZ691" s="412"/>
      <c r="HCA691" s="412"/>
      <c r="HCB691" s="412"/>
      <c r="HCC691" s="412"/>
      <c r="HCD691" s="412"/>
      <c r="HCE691" s="412"/>
      <c r="HCF691" s="412"/>
      <c r="HCG691" s="412"/>
      <c r="HCH691" s="412"/>
      <c r="HCI691" s="412"/>
      <c r="HCJ691" s="412"/>
      <c r="HCK691" s="412"/>
      <c r="HCL691" s="412"/>
      <c r="HCM691" s="412"/>
      <c r="HCN691" s="412"/>
      <c r="HCO691" s="412"/>
      <c r="HCP691" s="412"/>
      <c r="HCQ691" s="412"/>
      <c r="HCR691" s="412"/>
      <c r="HCS691" s="412"/>
      <c r="HCT691" s="412"/>
      <c r="HCU691" s="412"/>
      <c r="HCV691" s="412"/>
      <c r="HCW691" s="412"/>
      <c r="HCX691" s="412"/>
      <c r="HCY691" s="412"/>
      <c r="HCZ691" s="412"/>
      <c r="HDA691" s="412"/>
      <c r="HDB691" s="412"/>
      <c r="HDC691" s="412"/>
      <c r="HDD691" s="412"/>
      <c r="HDE691" s="412"/>
      <c r="HDF691" s="412"/>
      <c r="HDG691" s="412"/>
      <c r="HDH691" s="412"/>
      <c r="HDI691" s="412"/>
      <c r="HDJ691" s="412"/>
      <c r="HDK691" s="412"/>
      <c r="HDL691" s="412"/>
      <c r="HDM691" s="412"/>
      <c r="HDN691" s="412"/>
      <c r="HDO691" s="412"/>
      <c r="HDP691" s="412"/>
      <c r="HDQ691" s="412"/>
      <c r="HDR691" s="413"/>
      <c r="HDS691" s="413"/>
      <c r="HDT691" s="413"/>
      <c r="HDU691" s="413"/>
      <c r="HDV691" s="413"/>
      <c r="HDW691" s="413"/>
      <c r="HDX691" s="413"/>
      <c r="HDY691" s="413"/>
      <c r="HDZ691" s="413"/>
      <c r="HEA691" s="413"/>
      <c r="HEB691" s="413"/>
      <c r="HEC691" s="413"/>
      <c r="HED691" s="413"/>
      <c r="HEE691" s="413"/>
      <c r="HEF691" s="413"/>
      <c r="HEG691" s="413"/>
      <c r="HEH691" s="413"/>
      <c r="HEI691" s="413"/>
      <c r="HEJ691" s="413"/>
      <c r="HEK691" s="413"/>
      <c r="HEL691" s="413"/>
      <c r="HEM691" s="413"/>
      <c r="HEN691" s="413"/>
      <c r="HEO691" s="413"/>
      <c r="HEP691" s="414"/>
      <c r="HEQ691" s="414"/>
      <c r="HER691" s="414"/>
      <c r="HES691" s="414"/>
      <c r="HET691" s="414"/>
      <c r="HEU691" s="413"/>
      <c r="HEV691" s="413"/>
      <c r="HEW691" s="414"/>
      <c r="HEX691" s="414"/>
      <c r="HEY691" s="413"/>
      <c r="HEZ691" s="413"/>
      <c r="HFA691" s="414"/>
      <c r="HFB691" s="414"/>
      <c r="HFC691" s="413"/>
      <c r="HFD691" s="413"/>
      <c r="HFE691" s="413"/>
      <c r="HFF691" s="413"/>
      <c r="HFG691" s="413"/>
      <c r="HFH691" s="413"/>
      <c r="HFI691" s="413"/>
      <c r="HFJ691" s="414"/>
      <c r="HFK691" s="414"/>
      <c r="HFL691" s="413"/>
      <c r="HFM691" s="413"/>
      <c r="HFN691" s="414"/>
      <c r="HFO691" s="414"/>
      <c r="HFP691" s="413"/>
      <c r="HFQ691" s="413"/>
      <c r="HFR691" s="413"/>
      <c r="HFS691" s="413"/>
      <c r="HFT691" s="413"/>
      <c r="HFU691" s="407"/>
      <c r="HFV691" s="439"/>
      <c r="HFW691" s="413"/>
      <c r="HFX691" s="413"/>
      <c r="HFY691" s="413"/>
      <c r="HFZ691" s="413"/>
      <c r="HGA691" s="413"/>
      <c r="HGB691" s="413"/>
      <c r="HGC691" s="413"/>
      <c r="HGD691" s="412"/>
      <c r="HGE691" s="412"/>
      <c r="HGF691" s="412"/>
      <c r="HGG691" s="412"/>
      <c r="HGH691" s="412"/>
      <c r="HGI691" s="412"/>
      <c r="HGJ691" s="412"/>
      <c r="HGK691" s="412"/>
      <c r="HGL691" s="412"/>
      <c r="HGM691" s="412"/>
      <c r="HGN691" s="412"/>
      <c r="HGO691" s="412"/>
      <c r="HGP691" s="412"/>
      <c r="HGQ691" s="412"/>
      <c r="HGR691" s="412"/>
      <c r="HGS691" s="412"/>
      <c r="HGT691" s="412"/>
      <c r="HGU691" s="412"/>
      <c r="HGV691" s="412"/>
      <c r="HGW691" s="412"/>
      <c r="HGX691" s="412"/>
      <c r="HGY691" s="412"/>
      <c r="HGZ691" s="412"/>
      <c r="HHA691" s="412"/>
      <c r="HHB691" s="412"/>
      <c r="HHC691" s="412"/>
      <c r="HHD691" s="412"/>
      <c r="HHE691" s="412"/>
      <c r="HHF691" s="412"/>
      <c r="HHG691" s="412"/>
      <c r="HHH691" s="412"/>
      <c r="HHI691" s="412"/>
      <c r="HHJ691" s="412"/>
      <c r="HHK691" s="412"/>
      <c r="HHL691" s="412"/>
      <c r="HHM691" s="412"/>
      <c r="HHN691" s="412"/>
      <c r="HHO691" s="412"/>
      <c r="HHP691" s="412"/>
      <c r="HHQ691" s="412"/>
      <c r="HHR691" s="412"/>
      <c r="HHS691" s="412"/>
      <c r="HHT691" s="412"/>
      <c r="HHU691" s="412"/>
      <c r="HHV691" s="413"/>
      <c r="HHW691" s="413"/>
      <c r="HHX691" s="413"/>
      <c r="HHY691" s="413"/>
      <c r="HHZ691" s="413"/>
      <c r="HIA691" s="413"/>
      <c r="HIB691" s="413"/>
      <c r="HIC691" s="413"/>
      <c r="HID691" s="413"/>
      <c r="HIE691" s="413"/>
      <c r="HIF691" s="413"/>
      <c r="HIG691" s="413"/>
      <c r="HIH691" s="413"/>
      <c r="HII691" s="413"/>
      <c r="HIJ691" s="413"/>
      <c r="HIK691" s="413"/>
      <c r="HIL691" s="413"/>
      <c r="HIM691" s="413"/>
      <c r="HIN691" s="413"/>
      <c r="HIO691" s="413"/>
      <c r="HIP691" s="413"/>
      <c r="HIQ691" s="413"/>
      <c r="HIR691" s="413"/>
      <c r="HIS691" s="413"/>
      <c r="HIT691" s="414"/>
      <c r="HIU691" s="414"/>
      <c r="HIV691" s="414"/>
      <c r="HIW691" s="414"/>
      <c r="HIX691" s="414"/>
      <c r="HIY691" s="413"/>
      <c r="HIZ691" s="413"/>
      <c r="HJA691" s="414"/>
      <c r="HJB691" s="414"/>
      <c r="HJC691" s="413"/>
      <c r="HJD691" s="413"/>
      <c r="HJE691" s="414"/>
      <c r="HJF691" s="414"/>
      <c r="HJG691" s="413"/>
      <c r="HJH691" s="413"/>
      <c r="HJI691" s="413"/>
      <c r="HJJ691" s="413"/>
      <c r="HJK691" s="413"/>
      <c r="HJL691" s="413"/>
      <c r="HJM691" s="413"/>
      <c r="HJN691" s="414"/>
      <c r="HJO691" s="414"/>
      <c r="HJP691" s="413"/>
      <c r="HJQ691" s="413"/>
      <c r="HJR691" s="414"/>
      <c r="HJS691" s="414"/>
      <c r="HJT691" s="413"/>
      <c r="HJU691" s="413"/>
      <c r="HJV691" s="413"/>
      <c r="HJW691" s="413"/>
      <c r="HJX691" s="413"/>
      <c r="HJY691" s="407"/>
      <c r="HJZ691" s="439"/>
      <c r="HKA691" s="413"/>
      <c r="HKB691" s="413"/>
      <c r="HKC691" s="413"/>
      <c r="HKD691" s="413"/>
      <c r="HKE691" s="413"/>
      <c r="HKF691" s="413"/>
      <c r="HKG691" s="413"/>
      <c r="HKH691" s="412"/>
      <c r="HKI691" s="412"/>
      <c r="HKJ691" s="412"/>
      <c r="HKK691" s="412"/>
      <c r="HKL691" s="412"/>
      <c r="HKM691" s="412"/>
      <c r="HKN691" s="412"/>
      <c r="HKO691" s="412"/>
      <c r="HKP691" s="412"/>
      <c r="HKQ691" s="412"/>
      <c r="HKR691" s="412"/>
      <c r="HKS691" s="412"/>
      <c r="HKT691" s="412"/>
      <c r="HKU691" s="412"/>
      <c r="HKV691" s="412"/>
      <c r="HKW691" s="412"/>
      <c r="HKX691" s="412"/>
      <c r="HKY691" s="412"/>
      <c r="HKZ691" s="412"/>
      <c r="HLA691" s="412"/>
      <c r="HLB691" s="412"/>
      <c r="HLC691" s="412"/>
      <c r="HLD691" s="412"/>
      <c r="HLE691" s="412"/>
      <c r="HLF691" s="412"/>
      <c r="HLG691" s="412"/>
      <c r="HLH691" s="412"/>
      <c r="HLI691" s="412"/>
      <c r="HLJ691" s="412"/>
      <c r="HLK691" s="412"/>
      <c r="HLL691" s="412"/>
      <c r="HLM691" s="412"/>
      <c r="HLN691" s="412"/>
      <c r="HLO691" s="412"/>
      <c r="HLP691" s="412"/>
      <c r="HLQ691" s="412"/>
      <c r="HLR691" s="412"/>
      <c r="HLS691" s="412"/>
      <c r="HLT691" s="412"/>
      <c r="HLU691" s="412"/>
      <c r="HLV691" s="412"/>
      <c r="HLW691" s="412"/>
      <c r="HLX691" s="412"/>
      <c r="HLY691" s="412"/>
      <c r="HLZ691" s="413"/>
      <c r="HMA691" s="413"/>
      <c r="HMB691" s="413"/>
      <c r="HMC691" s="413"/>
      <c r="HMD691" s="413"/>
      <c r="HME691" s="413"/>
      <c r="HMF691" s="413"/>
      <c r="HMG691" s="413"/>
      <c r="HMH691" s="413"/>
      <c r="HMI691" s="413"/>
      <c r="HMJ691" s="413"/>
      <c r="HMK691" s="413"/>
      <c r="HML691" s="413"/>
      <c r="HMM691" s="413"/>
      <c r="HMN691" s="413"/>
      <c r="HMO691" s="413"/>
      <c r="HMP691" s="413"/>
      <c r="HMQ691" s="413"/>
      <c r="HMR691" s="413"/>
      <c r="HMS691" s="413"/>
      <c r="HMT691" s="413"/>
      <c r="HMU691" s="413"/>
      <c r="HMV691" s="413"/>
      <c r="HMW691" s="413"/>
      <c r="HMX691" s="414"/>
      <c r="HMY691" s="414"/>
      <c r="HMZ691" s="414"/>
      <c r="HNA691" s="414"/>
      <c r="HNB691" s="414"/>
      <c r="HNC691" s="413"/>
      <c r="HND691" s="413"/>
      <c r="HNE691" s="414"/>
      <c r="HNF691" s="414"/>
      <c r="HNG691" s="413"/>
      <c r="HNH691" s="413"/>
      <c r="HNI691" s="414"/>
      <c r="HNJ691" s="414"/>
      <c r="HNK691" s="413"/>
      <c r="HNL691" s="413"/>
      <c r="HNM691" s="413"/>
      <c r="HNN691" s="413"/>
      <c r="HNO691" s="413"/>
      <c r="HNP691" s="413"/>
      <c r="HNQ691" s="413"/>
      <c r="HNR691" s="414"/>
      <c r="HNS691" s="414"/>
      <c r="HNT691" s="413"/>
      <c r="HNU691" s="413"/>
      <c r="HNV691" s="414"/>
      <c r="HNW691" s="414"/>
      <c r="HNX691" s="413"/>
      <c r="HNY691" s="413"/>
      <c r="HNZ691" s="413"/>
      <c r="HOA691" s="413"/>
      <c r="HOB691" s="413"/>
      <c r="HOC691" s="407"/>
      <c r="HOD691" s="439"/>
      <c r="HOE691" s="413"/>
      <c r="HOF691" s="413"/>
      <c r="HOG691" s="413"/>
      <c r="HOH691" s="413"/>
      <c r="HOI691" s="413"/>
      <c r="HOJ691" s="413"/>
      <c r="HOK691" s="413"/>
      <c r="HOL691" s="412"/>
      <c r="HOM691" s="412"/>
      <c r="HON691" s="412"/>
      <c r="HOO691" s="412"/>
      <c r="HOP691" s="412"/>
      <c r="HOQ691" s="412"/>
      <c r="HOR691" s="412"/>
      <c r="HOS691" s="412"/>
      <c r="HOT691" s="412"/>
      <c r="HOU691" s="412"/>
      <c r="HOV691" s="412"/>
      <c r="HOW691" s="412"/>
      <c r="HOX691" s="412"/>
      <c r="HOY691" s="412"/>
      <c r="HOZ691" s="412"/>
      <c r="HPA691" s="412"/>
      <c r="HPB691" s="412"/>
      <c r="HPC691" s="412"/>
      <c r="HPD691" s="412"/>
      <c r="HPE691" s="412"/>
      <c r="HPF691" s="412"/>
      <c r="HPG691" s="412"/>
      <c r="HPH691" s="412"/>
      <c r="HPI691" s="412"/>
      <c r="HPJ691" s="412"/>
      <c r="HPK691" s="412"/>
      <c r="HPL691" s="412"/>
      <c r="HPM691" s="412"/>
      <c r="HPN691" s="412"/>
      <c r="HPO691" s="412"/>
      <c r="HPP691" s="412"/>
      <c r="HPQ691" s="412"/>
      <c r="HPR691" s="412"/>
      <c r="HPS691" s="412"/>
      <c r="HPT691" s="412"/>
      <c r="HPU691" s="412"/>
      <c r="HPV691" s="412"/>
      <c r="HPW691" s="412"/>
      <c r="HPX691" s="412"/>
      <c r="HPY691" s="412"/>
      <c r="HPZ691" s="412"/>
      <c r="HQA691" s="412"/>
      <c r="HQB691" s="412"/>
      <c r="HQC691" s="412"/>
      <c r="HQD691" s="413"/>
      <c r="HQE691" s="413"/>
      <c r="HQF691" s="413"/>
      <c r="HQG691" s="413"/>
      <c r="HQH691" s="413"/>
      <c r="HQI691" s="413"/>
      <c r="HQJ691" s="413"/>
      <c r="HQK691" s="413"/>
      <c r="HQL691" s="413"/>
      <c r="HQM691" s="413"/>
      <c r="HQN691" s="413"/>
      <c r="HQO691" s="413"/>
      <c r="HQP691" s="413"/>
      <c r="HQQ691" s="413"/>
      <c r="HQR691" s="413"/>
      <c r="HQS691" s="413"/>
      <c r="HQT691" s="413"/>
      <c r="HQU691" s="413"/>
      <c r="HQV691" s="413"/>
      <c r="HQW691" s="413"/>
      <c r="HQX691" s="413"/>
      <c r="HQY691" s="413"/>
      <c r="HQZ691" s="413"/>
      <c r="HRA691" s="413"/>
      <c r="HRB691" s="414"/>
      <c r="HRC691" s="414"/>
      <c r="HRD691" s="414"/>
      <c r="HRE691" s="414"/>
      <c r="HRF691" s="414"/>
      <c r="HRG691" s="413"/>
      <c r="HRH691" s="413"/>
      <c r="HRI691" s="414"/>
      <c r="HRJ691" s="414"/>
      <c r="HRK691" s="413"/>
      <c r="HRL691" s="413"/>
      <c r="HRM691" s="414"/>
      <c r="HRN691" s="414"/>
      <c r="HRO691" s="413"/>
      <c r="HRP691" s="413"/>
      <c r="HRQ691" s="413"/>
      <c r="HRR691" s="413"/>
      <c r="HRS691" s="413"/>
      <c r="HRT691" s="413"/>
      <c r="HRU691" s="413"/>
      <c r="HRV691" s="414"/>
      <c r="HRW691" s="414"/>
      <c r="HRX691" s="413"/>
      <c r="HRY691" s="413"/>
      <c r="HRZ691" s="414"/>
      <c r="HSA691" s="414"/>
      <c r="HSB691" s="413"/>
      <c r="HSC691" s="413"/>
      <c r="HSD691" s="413"/>
      <c r="HSE691" s="413"/>
      <c r="HSF691" s="413"/>
      <c r="HSG691" s="407"/>
      <c r="HSH691" s="439"/>
      <c r="HSI691" s="413"/>
      <c r="HSJ691" s="413"/>
      <c r="HSK691" s="413"/>
      <c r="HSL691" s="413"/>
      <c r="HSM691" s="413"/>
      <c r="HSN691" s="413"/>
      <c r="HSO691" s="413"/>
      <c r="HSP691" s="412"/>
      <c r="HSQ691" s="412"/>
      <c r="HSR691" s="412"/>
      <c r="HSS691" s="412"/>
      <c r="HST691" s="412"/>
      <c r="HSU691" s="412"/>
      <c r="HSV691" s="412"/>
      <c r="HSW691" s="412"/>
      <c r="HSX691" s="412"/>
      <c r="HSY691" s="412"/>
      <c r="HSZ691" s="412"/>
      <c r="HTA691" s="412"/>
      <c r="HTB691" s="412"/>
      <c r="HTC691" s="412"/>
      <c r="HTD691" s="412"/>
      <c r="HTE691" s="412"/>
      <c r="HTF691" s="412"/>
      <c r="HTG691" s="412"/>
      <c r="HTH691" s="412"/>
      <c r="HTI691" s="412"/>
      <c r="HTJ691" s="412"/>
      <c r="HTK691" s="412"/>
      <c r="HTL691" s="412"/>
      <c r="HTM691" s="412"/>
      <c r="HTN691" s="412"/>
      <c r="HTO691" s="412"/>
      <c r="HTP691" s="412"/>
      <c r="HTQ691" s="412"/>
      <c r="HTR691" s="412"/>
      <c r="HTS691" s="412"/>
      <c r="HTT691" s="412"/>
      <c r="HTU691" s="412"/>
      <c r="HTV691" s="412"/>
      <c r="HTW691" s="412"/>
      <c r="HTX691" s="412"/>
      <c r="HTY691" s="412"/>
      <c r="HTZ691" s="412"/>
      <c r="HUA691" s="412"/>
      <c r="HUB691" s="412"/>
      <c r="HUC691" s="412"/>
      <c r="HUD691" s="412"/>
      <c r="HUE691" s="412"/>
      <c r="HUF691" s="412"/>
      <c r="HUG691" s="412"/>
      <c r="HUH691" s="413"/>
      <c r="HUI691" s="413"/>
      <c r="HUJ691" s="413"/>
      <c r="HUK691" s="413"/>
      <c r="HUL691" s="413"/>
      <c r="HUM691" s="413"/>
      <c r="HUN691" s="413"/>
      <c r="HUO691" s="413"/>
      <c r="HUP691" s="413"/>
      <c r="HUQ691" s="413"/>
      <c r="HUR691" s="413"/>
      <c r="HUS691" s="413"/>
      <c r="HUT691" s="413"/>
      <c r="HUU691" s="413"/>
      <c r="HUV691" s="413"/>
      <c r="HUW691" s="413"/>
      <c r="HUX691" s="413"/>
      <c r="HUY691" s="413"/>
      <c r="HUZ691" s="413"/>
      <c r="HVA691" s="413"/>
      <c r="HVB691" s="413"/>
      <c r="HVC691" s="413"/>
      <c r="HVD691" s="413"/>
      <c r="HVE691" s="413"/>
      <c r="HVF691" s="414"/>
      <c r="HVG691" s="414"/>
      <c r="HVH691" s="414"/>
      <c r="HVI691" s="414"/>
      <c r="HVJ691" s="414"/>
      <c r="HVK691" s="413"/>
      <c r="HVL691" s="413"/>
      <c r="HVM691" s="414"/>
      <c r="HVN691" s="414"/>
      <c r="HVO691" s="413"/>
      <c r="HVP691" s="413"/>
      <c r="HVQ691" s="414"/>
      <c r="HVR691" s="414"/>
      <c r="HVS691" s="413"/>
      <c r="HVT691" s="413"/>
      <c r="HVU691" s="413"/>
      <c r="HVV691" s="413"/>
      <c r="HVW691" s="413"/>
      <c r="HVX691" s="413"/>
      <c r="HVY691" s="413"/>
      <c r="HVZ691" s="414"/>
      <c r="HWA691" s="414"/>
      <c r="HWB691" s="413"/>
      <c r="HWC691" s="413"/>
      <c r="HWD691" s="414"/>
      <c r="HWE691" s="414"/>
      <c r="HWF691" s="413"/>
      <c r="HWG691" s="413"/>
      <c r="HWH691" s="413"/>
      <c r="HWI691" s="413"/>
      <c r="HWJ691" s="413"/>
      <c r="HWK691" s="407"/>
      <c r="HWL691" s="439"/>
      <c r="HWM691" s="413"/>
      <c r="HWN691" s="413"/>
      <c r="HWO691" s="413"/>
      <c r="HWP691" s="413"/>
      <c r="HWQ691" s="413"/>
      <c r="HWR691" s="413"/>
      <c r="HWS691" s="413"/>
      <c r="HWT691" s="412"/>
      <c r="HWU691" s="412"/>
      <c r="HWV691" s="412"/>
      <c r="HWW691" s="412"/>
      <c r="HWX691" s="412"/>
      <c r="HWY691" s="412"/>
      <c r="HWZ691" s="412"/>
      <c r="HXA691" s="412"/>
      <c r="HXB691" s="412"/>
      <c r="HXC691" s="412"/>
      <c r="HXD691" s="412"/>
      <c r="HXE691" s="412"/>
      <c r="HXF691" s="412"/>
      <c r="HXG691" s="412"/>
      <c r="HXH691" s="412"/>
      <c r="HXI691" s="412"/>
      <c r="HXJ691" s="412"/>
      <c r="HXK691" s="412"/>
      <c r="HXL691" s="412"/>
      <c r="HXM691" s="412"/>
      <c r="HXN691" s="412"/>
      <c r="HXO691" s="412"/>
      <c r="HXP691" s="412"/>
      <c r="HXQ691" s="412"/>
      <c r="HXR691" s="412"/>
      <c r="HXS691" s="412"/>
      <c r="HXT691" s="412"/>
      <c r="HXU691" s="412"/>
      <c r="HXV691" s="412"/>
      <c r="HXW691" s="412"/>
      <c r="HXX691" s="412"/>
      <c r="HXY691" s="412"/>
      <c r="HXZ691" s="412"/>
      <c r="HYA691" s="412"/>
      <c r="HYB691" s="412"/>
      <c r="HYC691" s="412"/>
      <c r="HYD691" s="412"/>
      <c r="HYE691" s="412"/>
      <c r="HYF691" s="412"/>
      <c r="HYG691" s="412"/>
      <c r="HYH691" s="412"/>
      <c r="HYI691" s="412"/>
      <c r="HYJ691" s="412"/>
      <c r="HYK691" s="412"/>
      <c r="HYL691" s="413"/>
      <c r="HYM691" s="413"/>
      <c r="HYN691" s="413"/>
      <c r="HYO691" s="413"/>
      <c r="HYP691" s="413"/>
      <c r="HYQ691" s="413"/>
      <c r="HYR691" s="413"/>
      <c r="HYS691" s="413"/>
      <c r="HYT691" s="413"/>
      <c r="HYU691" s="413"/>
      <c r="HYV691" s="413"/>
      <c r="HYW691" s="413"/>
      <c r="HYX691" s="413"/>
      <c r="HYY691" s="413"/>
      <c r="HYZ691" s="413"/>
      <c r="HZA691" s="413"/>
      <c r="HZB691" s="413"/>
      <c r="HZC691" s="413"/>
      <c r="HZD691" s="413"/>
      <c r="HZE691" s="413"/>
      <c r="HZF691" s="413"/>
      <c r="HZG691" s="413"/>
      <c r="HZH691" s="413"/>
      <c r="HZI691" s="413"/>
      <c r="HZJ691" s="414"/>
      <c r="HZK691" s="414"/>
      <c r="HZL691" s="414"/>
      <c r="HZM691" s="414"/>
      <c r="HZN691" s="414"/>
      <c r="HZO691" s="413"/>
      <c r="HZP691" s="413"/>
      <c r="HZQ691" s="414"/>
      <c r="HZR691" s="414"/>
      <c r="HZS691" s="413"/>
      <c r="HZT691" s="413"/>
      <c r="HZU691" s="414"/>
      <c r="HZV691" s="414"/>
      <c r="HZW691" s="413"/>
      <c r="HZX691" s="413"/>
      <c r="HZY691" s="413"/>
      <c r="HZZ691" s="413"/>
      <c r="IAA691" s="413"/>
      <c r="IAB691" s="413"/>
      <c r="IAC691" s="413"/>
      <c r="IAD691" s="414"/>
      <c r="IAE691" s="414"/>
      <c r="IAF691" s="413"/>
      <c r="IAG691" s="413"/>
      <c r="IAH691" s="414"/>
      <c r="IAI691" s="414"/>
      <c r="IAJ691" s="413"/>
      <c r="IAK691" s="413"/>
      <c r="IAL691" s="413"/>
      <c r="IAM691" s="413"/>
      <c r="IAN691" s="413"/>
      <c r="IAO691" s="407"/>
      <c r="IAP691" s="439"/>
      <c r="IAQ691" s="413"/>
      <c r="IAR691" s="413"/>
      <c r="IAS691" s="413"/>
      <c r="IAT691" s="413"/>
      <c r="IAU691" s="413"/>
      <c r="IAV691" s="413"/>
      <c r="IAW691" s="413"/>
      <c r="IAX691" s="412"/>
      <c r="IAY691" s="412"/>
      <c r="IAZ691" s="412"/>
      <c r="IBA691" s="412"/>
      <c r="IBB691" s="412"/>
      <c r="IBC691" s="412"/>
      <c r="IBD691" s="412"/>
      <c r="IBE691" s="412"/>
      <c r="IBF691" s="412"/>
      <c r="IBG691" s="412"/>
      <c r="IBH691" s="412"/>
      <c r="IBI691" s="412"/>
      <c r="IBJ691" s="412"/>
      <c r="IBK691" s="412"/>
      <c r="IBL691" s="412"/>
      <c r="IBM691" s="412"/>
      <c r="IBN691" s="412"/>
      <c r="IBO691" s="412"/>
      <c r="IBP691" s="412"/>
      <c r="IBQ691" s="412"/>
      <c r="IBR691" s="412"/>
      <c r="IBS691" s="412"/>
      <c r="IBT691" s="412"/>
      <c r="IBU691" s="412"/>
      <c r="IBV691" s="412"/>
      <c r="IBW691" s="412"/>
      <c r="IBX691" s="412"/>
      <c r="IBY691" s="412"/>
      <c r="IBZ691" s="412"/>
      <c r="ICA691" s="412"/>
      <c r="ICB691" s="412"/>
      <c r="ICC691" s="412"/>
      <c r="ICD691" s="412"/>
      <c r="ICE691" s="412"/>
      <c r="ICF691" s="412"/>
      <c r="ICG691" s="412"/>
      <c r="ICH691" s="412"/>
      <c r="ICI691" s="412"/>
      <c r="ICJ691" s="412"/>
      <c r="ICK691" s="412"/>
      <c r="ICL691" s="412"/>
      <c r="ICM691" s="412"/>
      <c r="ICN691" s="412"/>
      <c r="ICO691" s="412"/>
      <c r="ICP691" s="413"/>
      <c r="ICQ691" s="413"/>
      <c r="ICR691" s="413"/>
      <c r="ICS691" s="413"/>
      <c r="ICT691" s="413"/>
      <c r="ICU691" s="413"/>
      <c r="ICV691" s="413"/>
      <c r="ICW691" s="413"/>
      <c r="ICX691" s="413"/>
      <c r="ICY691" s="413"/>
      <c r="ICZ691" s="413"/>
      <c r="IDA691" s="413"/>
      <c r="IDB691" s="413"/>
      <c r="IDC691" s="413"/>
      <c r="IDD691" s="413"/>
      <c r="IDE691" s="413"/>
      <c r="IDF691" s="413"/>
      <c r="IDG691" s="413"/>
      <c r="IDH691" s="413"/>
      <c r="IDI691" s="413"/>
      <c r="IDJ691" s="413"/>
      <c r="IDK691" s="413"/>
      <c r="IDL691" s="413"/>
      <c r="IDM691" s="413"/>
      <c r="IDN691" s="414"/>
      <c r="IDO691" s="414"/>
      <c r="IDP691" s="414"/>
      <c r="IDQ691" s="414"/>
      <c r="IDR691" s="414"/>
      <c r="IDS691" s="413"/>
      <c r="IDT691" s="413"/>
      <c r="IDU691" s="414"/>
      <c r="IDV691" s="414"/>
      <c r="IDW691" s="413"/>
      <c r="IDX691" s="413"/>
      <c r="IDY691" s="414"/>
      <c r="IDZ691" s="414"/>
      <c r="IEA691" s="413"/>
      <c r="IEB691" s="413"/>
      <c r="IEC691" s="413"/>
      <c r="IED691" s="413"/>
      <c r="IEE691" s="413"/>
      <c r="IEF691" s="413"/>
      <c r="IEG691" s="413"/>
      <c r="IEH691" s="414"/>
      <c r="IEI691" s="414"/>
      <c r="IEJ691" s="413"/>
      <c r="IEK691" s="413"/>
      <c r="IEL691" s="414"/>
      <c r="IEM691" s="414"/>
      <c r="IEN691" s="413"/>
      <c r="IEO691" s="413"/>
      <c r="IEP691" s="413"/>
      <c r="IEQ691" s="413"/>
      <c r="IER691" s="413"/>
      <c r="IES691" s="407"/>
      <c r="IET691" s="439"/>
      <c r="IEU691" s="413"/>
      <c r="IEV691" s="413"/>
      <c r="IEW691" s="413"/>
      <c r="IEX691" s="413"/>
      <c r="IEY691" s="413"/>
      <c r="IEZ691" s="413"/>
      <c r="IFA691" s="413"/>
      <c r="IFB691" s="412"/>
      <c r="IFC691" s="412"/>
      <c r="IFD691" s="412"/>
      <c r="IFE691" s="412"/>
      <c r="IFF691" s="412"/>
      <c r="IFG691" s="412"/>
      <c r="IFH691" s="412"/>
      <c r="IFI691" s="412"/>
      <c r="IFJ691" s="412"/>
      <c r="IFK691" s="412"/>
      <c r="IFL691" s="412"/>
      <c r="IFM691" s="412"/>
      <c r="IFN691" s="412"/>
      <c r="IFO691" s="412"/>
      <c r="IFP691" s="412"/>
      <c r="IFQ691" s="412"/>
      <c r="IFR691" s="412"/>
      <c r="IFS691" s="412"/>
      <c r="IFT691" s="412"/>
      <c r="IFU691" s="412"/>
      <c r="IFV691" s="412"/>
      <c r="IFW691" s="412"/>
      <c r="IFX691" s="412"/>
      <c r="IFY691" s="412"/>
      <c r="IFZ691" s="412"/>
      <c r="IGA691" s="412"/>
      <c r="IGB691" s="412"/>
      <c r="IGC691" s="412"/>
      <c r="IGD691" s="412"/>
      <c r="IGE691" s="412"/>
      <c r="IGF691" s="412"/>
      <c r="IGG691" s="412"/>
      <c r="IGH691" s="412"/>
      <c r="IGI691" s="412"/>
      <c r="IGJ691" s="412"/>
      <c r="IGK691" s="412"/>
      <c r="IGL691" s="412"/>
      <c r="IGM691" s="412"/>
      <c r="IGN691" s="412"/>
      <c r="IGO691" s="412"/>
      <c r="IGP691" s="412"/>
      <c r="IGQ691" s="412"/>
      <c r="IGR691" s="412"/>
      <c r="IGS691" s="412"/>
      <c r="IGT691" s="413"/>
      <c r="IGU691" s="413"/>
      <c r="IGV691" s="413"/>
      <c r="IGW691" s="413"/>
      <c r="IGX691" s="413"/>
      <c r="IGY691" s="413"/>
      <c r="IGZ691" s="413"/>
      <c r="IHA691" s="413"/>
      <c r="IHB691" s="413"/>
      <c r="IHC691" s="413"/>
      <c r="IHD691" s="413"/>
      <c r="IHE691" s="413"/>
      <c r="IHF691" s="413"/>
      <c r="IHG691" s="413"/>
      <c r="IHH691" s="413"/>
      <c r="IHI691" s="413"/>
      <c r="IHJ691" s="413"/>
      <c r="IHK691" s="413"/>
      <c r="IHL691" s="413"/>
      <c r="IHM691" s="413"/>
      <c r="IHN691" s="413"/>
      <c r="IHO691" s="413"/>
      <c r="IHP691" s="413"/>
      <c r="IHQ691" s="413"/>
      <c r="IHR691" s="414"/>
      <c r="IHS691" s="414"/>
      <c r="IHT691" s="414"/>
      <c r="IHU691" s="414"/>
      <c r="IHV691" s="414"/>
      <c r="IHW691" s="413"/>
      <c r="IHX691" s="413"/>
      <c r="IHY691" s="414"/>
      <c r="IHZ691" s="414"/>
      <c r="IIA691" s="413"/>
      <c r="IIB691" s="413"/>
      <c r="IIC691" s="414"/>
      <c r="IID691" s="414"/>
      <c r="IIE691" s="413"/>
      <c r="IIF691" s="413"/>
      <c r="IIG691" s="413"/>
      <c r="IIH691" s="413"/>
      <c r="III691" s="413"/>
      <c r="IIJ691" s="413"/>
      <c r="IIK691" s="413"/>
      <c r="IIL691" s="414"/>
      <c r="IIM691" s="414"/>
      <c r="IIN691" s="413"/>
      <c r="IIO691" s="413"/>
      <c r="IIP691" s="414"/>
      <c r="IIQ691" s="414"/>
      <c r="IIR691" s="413"/>
      <c r="IIS691" s="413"/>
      <c r="IIT691" s="413"/>
      <c r="IIU691" s="413"/>
      <c r="IIV691" s="413"/>
      <c r="IIW691" s="407"/>
      <c r="IIX691" s="439"/>
      <c r="IIY691" s="413"/>
      <c r="IIZ691" s="413"/>
      <c r="IJA691" s="413"/>
      <c r="IJB691" s="413"/>
      <c r="IJC691" s="413"/>
      <c r="IJD691" s="413"/>
      <c r="IJE691" s="413"/>
      <c r="IJF691" s="412"/>
      <c r="IJG691" s="412"/>
      <c r="IJH691" s="412"/>
      <c r="IJI691" s="412"/>
      <c r="IJJ691" s="412"/>
      <c r="IJK691" s="412"/>
      <c r="IJL691" s="412"/>
      <c r="IJM691" s="412"/>
      <c r="IJN691" s="412"/>
      <c r="IJO691" s="412"/>
      <c r="IJP691" s="412"/>
      <c r="IJQ691" s="412"/>
      <c r="IJR691" s="412"/>
      <c r="IJS691" s="412"/>
      <c r="IJT691" s="412"/>
      <c r="IJU691" s="412"/>
      <c r="IJV691" s="412"/>
      <c r="IJW691" s="412"/>
      <c r="IJX691" s="412"/>
      <c r="IJY691" s="412"/>
      <c r="IJZ691" s="412"/>
      <c r="IKA691" s="412"/>
      <c r="IKB691" s="412"/>
      <c r="IKC691" s="412"/>
      <c r="IKD691" s="412"/>
      <c r="IKE691" s="412"/>
      <c r="IKF691" s="412"/>
      <c r="IKG691" s="412"/>
      <c r="IKH691" s="412"/>
      <c r="IKI691" s="412"/>
      <c r="IKJ691" s="412"/>
      <c r="IKK691" s="412"/>
      <c r="IKL691" s="412"/>
      <c r="IKM691" s="412"/>
      <c r="IKN691" s="412"/>
      <c r="IKO691" s="412"/>
      <c r="IKP691" s="412"/>
      <c r="IKQ691" s="412"/>
      <c r="IKR691" s="412"/>
      <c r="IKS691" s="412"/>
      <c r="IKT691" s="412"/>
      <c r="IKU691" s="412"/>
      <c r="IKV691" s="412"/>
      <c r="IKW691" s="412"/>
      <c r="IKX691" s="413"/>
      <c r="IKY691" s="413"/>
      <c r="IKZ691" s="413"/>
      <c r="ILA691" s="413"/>
      <c r="ILB691" s="413"/>
      <c r="ILC691" s="413"/>
      <c r="ILD691" s="413"/>
      <c r="ILE691" s="413"/>
      <c r="ILF691" s="413"/>
      <c r="ILG691" s="413"/>
      <c r="ILH691" s="413"/>
      <c r="ILI691" s="413"/>
      <c r="ILJ691" s="413"/>
      <c r="ILK691" s="413"/>
      <c r="ILL691" s="413"/>
      <c r="ILM691" s="413"/>
      <c r="ILN691" s="413"/>
      <c r="ILO691" s="413"/>
      <c r="ILP691" s="413"/>
      <c r="ILQ691" s="413"/>
      <c r="ILR691" s="413"/>
      <c r="ILS691" s="413"/>
      <c r="ILT691" s="413"/>
      <c r="ILU691" s="413"/>
      <c r="ILV691" s="414"/>
      <c r="ILW691" s="414"/>
      <c r="ILX691" s="414"/>
      <c r="ILY691" s="414"/>
      <c r="ILZ691" s="414"/>
      <c r="IMA691" s="413"/>
      <c r="IMB691" s="413"/>
      <c r="IMC691" s="414"/>
      <c r="IMD691" s="414"/>
      <c r="IME691" s="413"/>
      <c r="IMF691" s="413"/>
      <c r="IMG691" s="414"/>
      <c r="IMH691" s="414"/>
      <c r="IMI691" s="413"/>
      <c r="IMJ691" s="413"/>
      <c r="IMK691" s="413"/>
      <c r="IML691" s="413"/>
      <c r="IMM691" s="413"/>
      <c r="IMN691" s="413"/>
      <c r="IMO691" s="413"/>
      <c r="IMP691" s="414"/>
      <c r="IMQ691" s="414"/>
      <c r="IMR691" s="413"/>
      <c r="IMS691" s="413"/>
      <c r="IMT691" s="414"/>
      <c r="IMU691" s="414"/>
      <c r="IMV691" s="413"/>
      <c r="IMW691" s="413"/>
      <c r="IMX691" s="413"/>
      <c r="IMY691" s="413"/>
      <c r="IMZ691" s="413"/>
      <c r="INA691" s="407"/>
      <c r="INB691" s="439"/>
      <c r="INC691" s="413"/>
      <c r="IND691" s="413"/>
      <c r="INE691" s="413"/>
      <c r="INF691" s="413"/>
      <c r="ING691" s="413"/>
      <c r="INH691" s="413"/>
      <c r="INI691" s="413"/>
      <c r="INJ691" s="412"/>
      <c r="INK691" s="412"/>
      <c r="INL691" s="412"/>
      <c r="INM691" s="412"/>
      <c r="INN691" s="412"/>
      <c r="INO691" s="412"/>
      <c r="INP691" s="412"/>
      <c r="INQ691" s="412"/>
      <c r="INR691" s="412"/>
      <c r="INS691" s="412"/>
      <c r="INT691" s="412"/>
      <c r="INU691" s="412"/>
      <c r="INV691" s="412"/>
      <c r="INW691" s="412"/>
      <c r="INX691" s="412"/>
      <c r="INY691" s="412"/>
      <c r="INZ691" s="412"/>
      <c r="IOA691" s="412"/>
      <c r="IOB691" s="412"/>
      <c r="IOC691" s="412"/>
      <c r="IOD691" s="412"/>
      <c r="IOE691" s="412"/>
      <c r="IOF691" s="412"/>
      <c r="IOG691" s="412"/>
      <c r="IOH691" s="412"/>
      <c r="IOI691" s="412"/>
      <c r="IOJ691" s="412"/>
      <c r="IOK691" s="412"/>
      <c r="IOL691" s="412"/>
      <c r="IOM691" s="412"/>
      <c r="ION691" s="412"/>
      <c r="IOO691" s="412"/>
      <c r="IOP691" s="412"/>
      <c r="IOQ691" s="412"/>
      <c r="IOR691" s="412"/>
      <c r="IOS691" s="412"/>
      <c r="IOT691" s="412"/>
      <c r="IOU691" s="412"/>
      <c r="IOV691" s="412"/>
      <c r="IOW691" s="412"/>
      <c r="IOX691" s="412"/>
      <c r="IOY691" s="412"/>
      <c r="IOZ691" s="412"/>
      <c r="IPA691" s="412"/>
      <c r="IPB691" s="413"/>
      <c r="IPC691" s="413"/>
      <c r="IPD691" s="413"/>
      <c r="IPE691" s="413"/>
      <c r="IPF691" s="413"/>
      <c r="IPG691" s="413"/>
      <c r="IPH691" s="413"/>
      <c r="IPI691" s="413"/>
      <c r="IPJ691" s="413"/>
      <c r="IPK691" s="413"/>
      <c r="IPL691" s="413"/>
      <c r="IPM691" s="413"/>
      <c r="IPN691" s="413"/>
      <c r="IPO691" s="413"/>
      <c r="IPP691" s="413"/>
      <c r="IPQ691" s="413"/>
      <c r="IPR691" s="413"/>
      <c r="IPS691" s="413"/>
      <c r="IPT691" s="413"/>
      <c r="IPU691" s="413"/>
      <c r="IPV691" s="413"/>
      <c r="IPW691" s="413"/>
      <c r="IPX691" s="413"/>
      <c r="IPY691" s="413"/>
      <c r="IPZ691" s="414"/>
      <c r="IQA691" s="414"/>
      <c r="IQB691" s="414"/>
      <c r="IQC691" s="414"/>
      <c r="IQD691" s="414"/>
      <c r="IQE691" s="413"/>
      <c r="IQF691" s="413"/>
      <c r="IQG691" s="414"/>
      <c r="IQH691" s="414"/>
      <c r="IQI691" s="413"/>
      <c r="IQJ691" s="413"/>
      <c r="IQK691" s="414"/>
      <c r="IQL691" s="414"/>
      <c r="IQM691" s="413"/>
      <c r="IQN691" s="413"/>
      <c r="IQO691" s="413"/>
      <c r="IQP691" s="413"/>
      <c r="IQQ691" s="413"/>
      <c r="IQR691" s="413"/>
      <c r="IQS691" s="413"/>
      <c r="IQT691" s="414"/>
      <c r="IQU691" s="414"/>
      <c r="IQV691" s="413"/>
      <c r="IQW691" s="413"/>
      <c r="IQX691" s="414"/>
      <c r="IQY691" s="414"/>
      <c r="IQZ691" s="413"/>
      <c r="IRA691" s="413"/>
      <c r="IRB691" s="413"/>
      <c r="IRC691" s="413"/>
      <c r="IRD691" s="413"/>
      <c r="IRE691" s="407"/>
      <c r="IRF691" s="439"/>
      <c r="IRG691" s="413"/>
      <c r="IRH691" s="413"/>
      <c r="IRI691" s="413"/>
      <c r="IRJ691" s="413"/>
      <c r="IRK691" s="413"/>
      <c r="IRL691" s="413"/>
      <c r="IRM691" s="413"/>
      <c r="IRN691" s="412"/>
      <c r="IRO691" s="412"/>
      <c r="IRP691" s="412"/>
      <c r="IRQ691" s="412"/>
      <c r="IRR691" s="412"/>
      <c r="IRS691" s="412"/>
      <c r="IRT691" s="412"/>
      <c r="IRU691" s="412"/>
      <c r="IRV691" s="412"/>
      <c r="IRW691" s="412"/>
      <c r="IRX691" s="412"/>
      <c r="IRY691" s="412"/>
      <c r="IRZ691" s="412"/>
      <c r="ISA691" s="412"/>
      <c r="ISB691" s="412"/>
      <c r="ISC691" s="412"/>
      <c r="ISD691" s="412"/>
      <c r="ISE691" s="412"/>
      <c r="ISF691" s="412"/>
      <c r="ISG691" s="412"/>
      <c r="ISH691" s="412"/>
      <c r="ISI691" s="412"/>
      <c r="ISJ691" s="412"/>
      <c r="ISK691" s="412"/>
      <c r="ISL691" s="412"/>
      <c r="ISM691" s="412"/>
      <c r="ISN691" s="412"/>
      <c r="ISO691" s="412"/>
      <c r="ISP691" s="412"/>
      <c r="ISQ691" s="412"/>
      <c r="ISR691" s="412"/>
      <c r="ISS691" s="412"/>
      <c r="IST691" s="412"/>
      <c r="ISU691" s="412"/>
      <c r="ISV691" s="412"/>
      <c r="ISW691" s="412"/>
      <c r="ISX691" s="412"/>
      <c r="ISY691" s="412"/>
      <c r="ISZ691" s="412"/>
      <c r="ITA691" s="412"/>
      <c r="ITB691" s="412"/>
      <c r="ITC691" s="412"/>
      <c r="ITD691" s="412"/>
      <c r="ITE691" s="412"/>
      <c r="ITF691" s="413"/>
      <c r="ITG691" s="413"/>
      <c r="ITH691" s="413"/>
      <c r="ITI691" s="413"/>
      <c r="ITJ691" s="413"/>
      <c r="ITK691" s="413"/>
      <c r="ITL691" s="413"/>
      <c r="ITM691" s="413"/>
      <c r="ITN691" s="413"/>
      <c r="ITO691" s="413"/>
      <c r="ITP691" s="413"/>
      <c r="ITQ691" s="413"/>
      <c r="ITR691" s="413"/>
      <c r="ITS691" s="413"/>
      <c r="ITT691" s="413"/>
      <c r="ITU691" s="413"/>
      <c r="ITV691" s="413"/>
      <c r="ITW691" s="413"/>
      <c r="ITX691" s="413"/>
      <c r="ITY691" s="413"/>
      <c r="ITZ691" s="413"/>
      <c r="IUA691" s="413"/>
      <c r="IUB691" s="413"/>
      <c r="IUC691" s="413"/>
      <c r="IUD691" s="414"/>
      <c r="IUE691" s="414"/>
      <c r="IUF691" s="414"/>
      <c r="IUG691" s="414"/>
      <c r="IUH691" s="414"/>
      <c r="IUI691" s="413"/>
      <c r="IUJ691" s="413"/>
      <c r="IUK691" s="414"/>
      <c r="IUL691" s="414"/>
      <c r="IUM691" s="413"/>
      <c r="IUN691" s="413"/>
      <c r="IUO691" s="414"/>
      <c r="IUP691" s="414"/>
      <c r="IUQ691" s="413"/>
      <c r="IUR691" s="413"/>
      <c r="IUS691" s="413"/>
      <c r="IUT691" s="413"/>
      <c r="IUU691" s="413"/>
      <c r="IUV691" s="413"/>
      <c r="IUW691" s="413"/>
      <c r="IUX691" s="414"/>
      <c r="IUY691" s="414"/>
      <c r="IUZ691" s="413"/>
      <c r="IVA691" s="413"/>
      <c r="IVB691" s="414"/>
      <c r="IVC691" s="414"/>
      <c r="IVD691" s="413"/>
      <c r="IVE691" s="413"/>
      <c r="IVF691" s="413"/>
      <c r="IVG691" s="413"/>
      <c r="IVH691" s="413"/>
      <c r="IVI691" s="407"/>
      <c r="IVJ691" s="439"/>
      <c r="IVK691" s="413"/>
      <c r="IVL691" s="413"/>
      <c r="IVM691" s="413"/>
      <c r="IVN691" s="413"/>
      <c r="IVO691" s="413"/>
      <c r="IVP691" s="413"/>
      <c r="IVQ691" s="413"/>
      <c r="IVR691" s="412"/>
      <c r="IVS691" s="412"/>
      <c r="IVT691" s="412"/>
      <c r="IVU691" s="412"/>
      <c r="IVV691" s="412"/>
      <c r="IVW691" s="412"/>
      <c r="IVX691" s="412"/>
      <c r="IVY691" s="412"/>
      <c r="IVZ691" s="412"/>
      <c r="IWA691" s="412"/>
      <c r="IWB691" s="412"/>
      <c r="IWC691" s="412"/>
      <c r="IWD691" s="412"/>
      <c r="IWE691" s="412"/>
      <c r="IWF691" s="412"/>
      <c r="IWG691" s="412"/>
      <c r="IWH691" s="412"/>
      <c r="IWI691" s="412"/>
      <c r="IWJ691" s="412"/>
      <c r="IWK691" s="412"/>
      <c r="IWL691" s="412"/>
      <c r="IWM691" s="412"/>
      <c r="IWN691" s="412"/>
      <c r="IWO691" s="412"/>
      <c r="IWP691" s="412"/>
      <c r="IWQ691" s="412"/>
      <c r="IWR691" s="412"/>
      <c r="IWS691" s="412"/>
      <c r="IWT691" s="412"/>
      <c r="IWU691" s="412"/>
      <c r="IWV691" s="412"/>
      <c r="IWW691" s="412"/>
      <c r="IWX691" s="412"/>
      <c r="IWY691" s="412"/>
      <c r="IWZ691" s="412"/>
      <c r="IXA691" s="412"/>
      <c r="IXB691" s="412"/>
      <c r="IXC691" s="412"/>
      <c r="IXD691" s="412"/>
      <c r="IXE691" s="412"/>
      <c r="IXF691" s="412"/>
      <c r="IXG691" s="412"/>
      <c r="IXH691" s="412"/>
      <c r="IXI691" s="412"/>
      <c r="IXJ691" s="413"/>
      <c r="IXK691" s="413"/>
      <c r="IXL691" s="413"/>
      <c r="IXM691" s="413"/>
      <c r="IXN691" s="413"/>
      <c r="IXO691" s="413"/>
      <c r="IXP691" s="413"/>
      <c r="IXQ691" s="413"/>
      <c r="IXR691" s="413"/>
      <c r="IXS691" s="413"/>
      <c r="IXT691" s="413"/>
      <c r="IXU691" s="413"/>
      <c r="IXV691" s="413"/>
      <c r="IXW691" s="413"/>
      <c r="IXX691" s="413"/>
      <c r="IXY691" s="413"/>
      <c r="IXZ691" s="413"/>
      <c r="IYA691" s="413"/>
      <c r="IYB691" s="413"/>
      <c r="IYC691" s="413"/>
      <c r="IYD691" s="413"/>
      <c r="IYE691" s="413"/>
      <c r="IYF691" s="413"/>
      <c r="IYG691" s="413"/>
      <c r="IYH691" s="414"/>
      <c r="IYI691" s="414"/>
      <c r="IYJ691" s="414"/>
      <c r="IYK691" s="414"/>
      <c r="IYL691" s="414"/>
      <c r="IYM691" s="413"/>
      <c r="IYN691" s="413"/>
      <c r="IYO691" s="414"/>
      <c r="IYP691" s="414"/>
      <c r="IYQ691" s="413"/>
      <c r="IYR691" s="413"/>
      <c r="IYS691" s="414"/>
      <c r="IYT691" s="414"/>
      <c r="IYU691" s="413"/>
      <c r="IYV691" s="413"/>
      <c r="IYW691" s="413"/>
      <c r="IYX691" s="413"/>
      <c r="IYY691" s="413"/>
      <c r="IYZ691" s="413"/>
      <c r="IZA691" s="413"/>
      <c r="IZB691" s="414"/>
      <c r="IZC691" s="414"/>
      <c r="IZD691" s="413"/>
      <c r="IZE691" s="413"/>
      <c r="IZF691" s="414"/>
      <c r="IZG691" s="414"/>
      <c r="IZH691" s="413"/>
      <c r="IZI691" s="413"/>
      <c r="IZJ691" s="413"/>
      <c r="IZK691" s="413"/>
      <c r="IZL691" s="413"/>
      <c r="IZM691" s="407"/>
      <c r="IZN691" s="439"/>
      <c r="IZO691" s="413"/>
      <c r="IZP691" s="413"/>
      <c r="IZQ691" s="413"/>
      <c r="IZR691" s="413"/>
      <c r="IZS691" s="413"/>
      <c r="IZT691" s="413"/>
      <c r="IZU691" s="413"/>
      <c r="IZV691" s="412"/>
      <c r="IZW691" s="412"/>
      <c r="IZX691" s="412"/>
      <c r="IZY691" s="412"/>
      <c r="IZZ691" s="412"/>
      <c r="JAA691" s="412"/>
      <c r="JAB691" s="412"/>
      <c r="JAC691" s="412"/>
      <c r="JAD691" s="412"/>
      <c r="JAE691" s="412"/>
      <c r="JAF691" s="412"/>
      <c r="JAG691" s="412"/>
      <c r="JAH691" s="412"/>
      <c r="JAI691" s="412"/>
      <c r="JAJ691" s="412"/>
      <c r="JAK691" s="412"/>
      <c r="JAL691" s="412"/>
      <c r="JAM691" s="412"/>
      <c r="JAN691" s="412"/>
      <c r="JAO691" s="412"/>
      <c r="JAP691" s="412"/>
      <c r="JAQ691" s="412"/>
      <c r="JAR691" s="412"/>
      <c r="JAS691" s="412"/>
      <c r="JAT691" s="412"/>
      <c r="JAU691" s="412"/>
      <c r="JAV691" s="412"/>
      <c r="JAW691" s="412"/>
      <c r="JAX691" s="412"/>
      <c r="JAY691" s="412"/>
      <c r="JAZ691" s="412"/>
      <c r="JBA691" s="412"/>
      <c r="JBB691" s="412"/>
      <c r="JBC691" s="412"/>
      <c r="JBD691" s="412"/>
      <c r="JBE691" s="412"/>
      <c r="JBF691" s="412"/>
      <c r="JBG691" s="412"/>
      <c r="JBH691" s="412"/>
      <c r="JBI691" s="412"/>
      <c r="JBJ691" s="412"/>
      <c r="JBK691" s="412"/>
      <c r="JBL691" s="412"/>
      <c r="JBM691" s="412"/>
      <c r="JBN691" s="413"/>
      <c r="JBO691" s="413"/>
      <c r="JBP691" s="413"/>
      <c r="JBQ691" s="413"/>
      <c r="JBR691" s="413"/>
      <c r="JBS691" s="413"/>
      <c r="JBT691" s="413"/>
      <c r="JBU691" s="413"/>
      <c r="JBV691" s="413"/>
      <c r="JBW691" s="413"/>
      <c r="JBX691" s="413"/>
      <c r="JBY691" s="413"/>
      <c r="JBZ691" s="413"/>
      <c r="JCA691" s="413"/>
      <c r="JCB691" s="413"/>
      <c r="JCC691" s="413"/>
      <c r="JCD691" s="413"/>
      <c r="JCE691" s="413"/>
      <c r="JCF691" s="413"/>
      <c r="JCG691" s="413"/>
      <c r="JCH691" s="413"/>
      <c r="JCI691" s="413"/>
      <c r="JCJ691" s="413"/>
      <c r="JCK691" s="413"/>
      <c r="JCL691" s="414"/>
      <c r="JCM691" s="414"/>
      <c r="JCN691" s="414"/>
      <c r="JCO691" s="414"/>
      <c r="JCP691" s="414"/>
      <c r="JCQ691" s="413"/>
      <c r="JCR691" s="413"/>
      <c r="JCS691" s="414"/>
      <c r="JCT691" s="414"/>
      <c r="JCU691" s="413"/>
      <c r="JCV691" s="413"/>
      <c r="JCW691" s="414"/>
      <c r="JCX691" s="414"/>
      <c r="JCY691" s="413"/>
      <c r="JCZ691" s="413"/>
      <c r="JDA691" s="413"/>
      <c r="JDB691" s="413"/>
      <c r="JDC691" s="413"/>
      <c r="JDD691" s="413"/>
      <c r="JDE691" s="413"/>
      <c r="JDF691" s="414"/>
      <c r="JDG691" s="414"/>
      <c r="JDH691" s="413"/>
      <c r="JDI691" s="413"/>
      <c r="JDJ691" s="414"/>
      <c r="JDK691" s="414"/>
      <c r="JDL691" s="413"/>
      <c r="JDM691" s="413"/>
      <c r="JDN691" s="413"/>
      <c r="JDO691" s="413"/>
      <c r="JDP691" s="413"/>
      <c r="JDQ691" s="407"/>
      <c r="JDR691" s="439"/>
      <c r="JDS691" s="413"/>
      <c r="JDT691" s="413"/>
      <c r="JDU691" s="413"/>
      <c r="JDV691" s="413"/>
      <c r="JDW691" s="413"/>
      <c r="JDX691" s="413"/>
      <c r="JDY691" s="413"/>
      <c r="JDZ691" s="412"/>
      <c r="JEA691" s="412"/>
      <c r="JEB691" s="412"/>
      <c r="JEC691" s="412"/>
      <c r="JED691" s="412"/>
      <c r="JEE691" s="412"/>
      <c r="JEF691" s="412"/>
      <c r="JEG691" s="412"/>
      <c r="JEH691" s="412"/>
      <c r="JEI691" s="412"/>
      <c r="JEJ691" s="412"/>
      <c r="JEK691" s="412"/>
      <c r="JEL691" s="412"/>
      <c r="JEM691" s="412"/>
      <c r="JEN691" s="412"/>
      <c r="JEO691" s="412"/>
      <c r="JEP691" s="412"/>
      <c r="JEQ691" s="412"/>
      <c r="JER691" s="412"/>
      <c r="JES691" s="412"/>
      <c r="JET691" s="412"/>
      <c r="JEU691" s="412"/>
      <c r="JEV691" s="412"/>
      <c r="JEW691" s="412"/>
      <c r="JEX691" s="412"/>
      <c r="JEY691" s="412"/>
      <c r="JEZ691" s="412"/>
      <c r="JFA691" s="412"/>
      <c r="JFB691" s="412"/>
      <c r="JFC691" s="412"/>
      <c r="JFD691" s="412"/>
      <c r="JFE691" s="412"/>
      <c r="JFF691" s="412"/>
      <c r="JFG691" s="412"/>
      <c r="JFH691" s="412"/>
      <c r="JFI691" s="412"/>
      <c r="JFJ691" s="412"/>
      <c r="JFK691" s="412"/>
      <c r="JFL691" s="412"/>
      <c r="JFM691" s="412"/>
      <c r="JFN691" s="412"/>
      <c r="JFO691" s="412"/>
      <c r="JFP691" s="412"/>
      <c r="JFQ691" s="412"/>
      <c r="JFR691" s="413"/>
      <c r="JFS691" s="413"/>
      <c r="JFT691" s="413"/>
      <c r="JFU691" s="413"/>
      <c r="JFV691" s="413"/>
      <c r="JFW691" s="413"/>
      <c r="JFX691" s="413"/>
      <c r="JFY691" s="413"/>
      <c r="JFZ691" s="413"/>
      <c r="JGA691" s="413"/>
      <c r="JGB691" s="413"/>
      <c r="JGC691" s="413"/>
      <c r="JGD691" s="413"/>
      <c r="JGE691" s="413"/>
      <c r="JGF691" s="413"/>
      <c r="JGG691" s="413"/>
      <c r="JGH691" s="413"/>
      <c r="JGI691" s="413"/>
      <c r="JGJ691" s="413"/>
      <c r="JGK691" s="413"/>
      <c r="JGL691" s="413"/>
      <c r="JGM691" s="413"/>
      <c r="JGN691" s="413"/>
      <c r="JGO691" s="413"/>
      <c r="JGP691" s="414"/>
      <c r="JGQ691" s="414"/>
      <c r="JGR691" s="414"/>
      <c r="JGS691" s="414"/>
      <c r="JGT691" s="414"/>
      <c r="JGU691" s="413"/>
      <c r="JGV691" s="413"/>
      <c r="JGW691" s="414"/>
      <c r="JGX691" s="414"/>
      <c r="JGY691" s="413"/>
      <c r="JGZ691" s="413"/>
      <c r="JHA691" s="414"/>
      <c r="JHB691" s="414"/>
      <c r="JHC691" s="413"/>
      <c r="JHD691" s="413"/>
      <c r="JHE691" s="413"/>
      <c r="JHF691" s="413"/>
      <c r="JHG691" s="413"/>
      <c r="JHH691" s="413"/>
      <c r="JHI691" s="413"/>
      <c r="JHJ691" s="414"/>
      <c r="JHK691" s="414"/>
      <c r="JHL691" s="413"/>
      <c r="JHM691" s="413"/>
      <c r="JHN691" s="414"/>
      <c r="JHO691" s="414"/>
      <c r="JHP691" s="413"/>
      <c r="JHQ691" s="413"/>
      <c r="JHR691" s="413"/>
      <c r="JHS691" s="413"/>
      <c r="JHT691" s="413"/>
      <c r="JHU691" s="407"/>
      <c r="JHV691" s="439"/>
      <c r="JHW691" s="413"/>
      <c r="JHX691" s="413"/>
      <c r="JHY691" s="413"/>
      <c r="JHZ691" s="413"/>
      <c r="JIA691" s="413"/>
      <c r="JIB691" s="413"/>
      <c r="JIC691" s="413"/>
      <c r="JID691" s="412"/>
      <c r="JIE691" s="412"/>
      <c r="JIF691" s="412"/>
      <c r="JIG691" s="412"/>
      <c r="JIH691" s="412"/>
      <c r="JII691" s="412"/>
      <c r="JIJ691" s="412"/>
      <c r="JIK691" s="412"/>
      <c r="JIL691" s="412"/>
      <c r="JIM691" s="412"/>
      <c r="JIN691" s="412"/>
      <c r="JIO691" s="412"/>
      <c r="JIP691" s="412"/>
      <c r="JIQ691" s="412"/>
      <c r="JIR691" s="412"/>
      <c r="JIS691" s="412"/>
      <c r="JIT691" s="412"/>
      <c r="JIU691" s="412"/>
      <c r="JIV691" s="412"/>
      <c r="JIW691" s="412"/>
      <c r="JIX691" s="412"/>
      <c r="JIY691" s="412"/>
      <c r="JIZ691" s="412"/>
      <c r="JJA691" s="412"/>
      <c r="JJB691" s="412"/>
      <c r="JJC691" s="412"/>
      <c r="JJD691" s="412"/>
      <c r="JJE691" s="412"/>
      <c r="JJF691" s="412"/>
      <c r="JJG691" s="412"/>
      <c r="JJH691" s="412"/>
      <c r="JJI691" s="412"/>
      <c r="JJJ691" s="412"/>
      <c r="JJK691" s="412"/>
      <c r="JJL691" s="412"/>
      <c r="JJM691" s="412"/>
      <c r="JJN691" s="412"/>
      <c r="JJO691" s="412"/>
      <c r="JJP691" s="412"/>
      <c r="JJQ691" s="412"/>
      <c r="JJR691" s="412"/>
      <c r="JJS691" s="412"/>
      <c r="JJT691" s="412"/>
      <c r="JJU691" s="412"/>
      <c r="JJV691" s="413"/>
      <c r="JJW691" s="413"/>
      <c r="JJX691" s="413"/>
      <c r="JJY691" s="413"/>
      <c r="JJZ691" s="413"/>
      <c r="JKA691" s="413"/>
      <c r="JKB691" s="413"/>
      <c r="JKC691" s="413"/>
      <c r="JKD691" s="413"/>
      <c r="JKE691" s="413"/>
      <c r="JKF691" s="413"/>
      <c r="JKG691" s="413"/>
      <c r="JKH691" s="413"/>
      <c r="JKI691" s="413"/>
      <c r="JKJ691" s="413"/>
      <c r="JKK691" s="413"/>
      <c r="JKL691" s="413"/>
      <c r="JKM691" s="413"/>
      <c r="JKN691" s="413"/>
      <c r="JKO691" s="413"/>
      <c r="JKP691" s="413"/>
      <c r="JKQ691" s="413"/>
      <c r="JKR691" s="413"/>
      <c r="JKS691" s="413"/>
      <c r="JKT691" s="414"/>
      <c r="JKU691" s="414"/>
      <c r="JKV691" s="414"/>
      <c r="JKW691" s="414"/>
      <c r="JKX691" s="414"/>
      <c r="JKY691" s="413"/>
      <c r="JKZ691" s="413"/>
      <c r="JLA691" s="414"/>
      <c r="JLB691" s="414"/>
      <c r="JLC691" s="413"/>
      <c r="JLD691" s="413"/>
      <c r="JLE691" s="414"/>
      <c r="JLF691" s="414"/>
      <c r="JLG691" s="413"/>
      <c r="JLH691" s="413"/>
      <c r="JLI691" s="413"/>
      <c r="JLJ691" s="413"/>
      <c r="JLK691" s="413"/>
      <c r="JLL691" s="413"/>
      <c r="JLM691" s="413"/>
      <c r="JLN691" s="414"/>
      <c r="JLO691" s="414"/>
      <c r="JLP691" s="413"/>
      <c r="JLQ691" s="413"/>
      <c r="JLR691" s="414"/>
      <c r="JLS691" s="414"/>
      <c r="JLT691" s="413"/>
      <c r="JLU691" s="413"/>
      <c r="JLV691" s="413"/>
      <c r="JLW691" s="413"/>
      <c r="JLX691" s="413"/>
      <c r="JLY691" s="407"/>
      <c r="JLZ691" s="439"/>
      <c r="JMA691" s="413"/>
      <c r="JMB691" s="413"/>
      <c r="JMC691" s="413"/>
      <c r="JMD691" s="413"/>
      <c r="JME691" s="413"/>
      <c r="JMF691" s="413"/>
      <c r="JMG691" s="413"/>
      <c r="JMH691" s="412"/>
      <c r="JMI691" s="412"/>
      <c r="JMJ691" s="412"/>
      <c r="JMK691" s="412"/>
      <c r="JML691" s="412"/>
      <c r="JMM691" s="412"/>
      <c r="JMN691" s="412"/>
      <c r="JMO691" s="412"/>
      <c r="JMP691" s="412"/>
      <c r="JMQ691" s="412"/>
      <c r="JMR691" s="412"/>
      <c r="JMS691" s="412"/>
      <c r="JMT691" s="412"/>
      <c r="JMU691" s="412"/>
      <c r="JMV691" s="412"/>
      <c r="JMW691" s="412"/>
      <c r="JMX691" s="412"/>
      <c r="JMY691" s="412"/>
      <c r="JMZ691" s="412"/>
      <c r="JNA691" s="412"/>
      <c r="JNB691" s="412"/>
      <c r="JNC691" s="412"/>
      <c r="JND691" s="412"/>
      <c r="JNE691" s="412"/>
      <c r="JNF691" s="412"/>
      <c r="JNG691" s="412"/>
      <c r="JNH691" s="412"/>
      <c r="JNI691" s="412"/>
      <c r="JNJ691" s="412"/>
      <c r="JNK691" s="412"/>
      <c r="JNL691" s="412"/>
      <c r="JNM691" s="412"/>
      <c r="JNN691" s="412"/>
      <c r="JNO691" s="412"/>
      <c r="JNP691" s="412"/>
      <c r="JNQ691" s="412"/>
      <c r="JNR691" s="412"/>
      <c r="JNS691" s="412"/>
      <c r="JNT691" s="412"/>
      <c r="JNU691" s="412"/>
      <c r="JNV691" s="412"/>
      <c r="JNW691" s="412"/>
      <c r="JNX691" s="412"/>
      <c r="JNY691" s="412"/>
      <c r="JNZ691" s="413"/>
      <c r="JOA691" s="413"/>
      <c r="JOB691" s="413"/>
      <c r="JOC691" s="413"/>
      <c r="JOD691" s="413"/>
      <c r="JOE691" s="413"/>
      <c r="JOF691" s="413"/>
      <c r="JOG691" s="413"/>
      <c r="JOH691" s="413"/>
      <c r="JOI691" s="413"/>
      <c r="JOJ691" s="413"/>
      <c r="JOK691" s="413"/>
      <c r="JOL691" s="413"/>
      <c r="JOM691" s="413"/>
      <c r="JON691" s="413"/>
      <c r="JOO691" s="413"/>
      <c r="JOP691" s="413"/>
      <c r="JOQ691" s="413"/>
      <c r="JOR691" s="413"/>
      <c r="JOS691" s="413"/>
      <c r="JOT691" s="413"/>
      <c r="JOU691" s="413"/>
      <c r="JOV691" s="413"/>
      <c r="JOW691" s="413"/>
      <c r="JOX691" s="414"/>
      <c r="JOY691" s="414"/>
      <c r="JOZ691" s="414"/>
      <c r="JPA691" s="414"/>
      <c r="JPB691" s="414"/>
      <c r="JPC691" s="413"/>
      <c r="JPD691" s="413"/>
      <c r="JPE691" s="414"/>
      <c r="JPF691" s="414"/>
      <c r="JPG691" s="413"/>
      <c r="JPH691" s="413"/>
      <c r="JPI691" s="414"/>
      <c r="JPJ691" s="414"/>
      <c r="JPK691" s="413"/>
      <c r="JPL691" s="413"/>
      <c r="JPM691" s="413"/>
      <c r="JPN691" s="413"/>
      <c r="JPO691" s="413"/>
      <c r="JPP691" s="413"/>
      <c r="JPQ691" s="413"/>
      <c r="JPR691" s="414"/>
      <c r="JPS691" s="414"/>
      <c r="JPT691" s="413"/>
      <c r="JPU691" s="413"/>
      <c r="JPV691" s="414"/>
      <c r="JPW691" s="414"/>
      <c r="JPX691" s="413"/>
      <c r="JPY691" s="413"/>
      <c r="JPZ691" s="413"/>
      <c r="JQA691" s="413"/>
      <c r="JQB691" s="413"/>
      <c r="JQC691" s="407"/>
      <c r="JQD691" s="439"/>
      <c r="JQE691" s="413"/>
      <c r="JQF691" s="413"/>
      <c r="JQG691" s="413"/>
      <c r="JQH691" s="413"/>
      <c r="JQI691" s="413"/>
      <c r="JQJ691" s="413"/>
      <c r="JQK691" s="413"/>
      <c r="JQL691" s="412"/>
      <c r="JQM691" s="412"/>
      <c r="JQN691" s="412"/>
      <c r="JQO691" s="412"/>
      <c r="JQP691" s="412"/>
      <c r="JQQ691" s="412"/>
      <c r="JQR691" s="412"/>
      <c r="JQS691" s="412"/>
      <c r="JQT691" s="412"/>
      <c r="JQU691" s="412"/>
      <c r="JQV691" s="412"/>
      <c r="JQW691" s="412"/>
      <c r="JQX691" s="412"/>
      <c r="JQY691" s="412"/>
      <c r="JQZ691" s="412"/>
      <c r="JRA691" s="412"/>
      <c r="JRB691" s="412"/>
      <c r="JRC691" s="412"/>
      <c r="JRD691" s="412"/>
      <c r="JRE691" s="412"/>
      <c r="JRF691" s="412"/>
      <c r="JRG691" s="412"/>
      <c r="JRH691" s="412"/>
      <c r="JRI691" s="412"/>
      <c r="JRJ691" s="412"/>
      <c r="JRK691" s="412"/>
      <c r="JRL691" s="412"/>
      <c r="JRM691" s="412"/>
      <c r="JRN691" s="412"/>
      <c r="JRO691" s="412"/>
      <c r="JRP691" s="412"/>
      <c r="JRQ691" s="412"/>
      <c r="JRR691" s="412"/>
      <c r="JRS691" s="412"/>
      <c r="JRT691" s="412"/>
      <c r="JRU691" s="412"/>
      <c r="JRV691" s="412"/>
      <c r="JRW691" s="412"/>
      <c r="JRX691" s="412"/>
      <c r="JRY691" s="412"/>
      <c r="JRZ691" s="412"/>
      <c r="JSA691" s="412"/>
      <c r="JSB691" s="412"/>
      <c r="JSC691" s="412"/>
      <c r="JSD691" s="413"/>
      <c r="JSE691" s="413"/>
      <c r="JSF691" s="413"/>
      <c r="JSG691" s="413"/>
      <c r="JSH691" s="413"/>
      <c r="JSI691" s="413"/>
      <c r="JSJ691" s="413"/>
      <c r="JSK691" s="413"/>
      <c r="JSL691" s="413"/>
      <c r="JSM691" s="413"/>
      <c r="JSN691" s="413"/>
      <c r="JSO691" s="413"/>
      <c r="JSP691" s="413"/>
      <c r="JSQ691" s="413"/>
      <c r="JSR691" s="413"/>
      <c r="JSS691" s="413"/>
      <c r="JST691" s="413"/>
      <c r="JSU691" s="413"/>
      <c r="JSV691" s="413"/>
      <c r="JSW691" s="413"/>
      <c r="JSX691" s="413"/>
      <c r="JSY691" s="413"/>
      <c r="JSZ691" s="413"/>
      <c r="JTA691" s="413"/>
      <c r="JTB691" s="414"/>
      <c r="JTC691" s="414"/>
      <c r="JTD691" s="414"/>
      <c r="JTE691" s="414"/>
      <c r="JTF691" s="414"/>
      <c r="JTG691" s="413"/>
      <c r="JTH691" s="413"/>
      <c r="JTI691" s="414"/>
      <c r="JTJ691" s="414"/>
      <c r="JTK691" s="413"/>
      <c r="JTL691" s="413"/>
      <c r="JTM691" s="414"/>
      <c r="JTN691" s="414"/>
      <c r="JTO691" s="413"/>
      <c r="JTP691" s="413"/>
      <c r="JTQ691" s="413"/>
      <c r="JTR691" s="413"/>
      <c r="JTS691" s="413"/>
      <c r="JTT691" s="413"/>
      <c r="JTU691" s="413"/>
      <c r="JTV691" s="414"/>
      <c r="JTW691" s="414"/>
      <c r="JTX691" s="413"/>
      <c r="JTY691" s="413"/>
      <c r="JTZ691" s="414"/>
      <c r="JUA691" s="414"/>
      <c r="JUB691" s="413"/>
      <c r="JUC691" s="413"/>
      <c r="JUD691" s="413"/>
      <c r="JUE691" s="413"/>
      <c r="JUF691" s="413"/>
      <c r="JUG691" s="407"/>
      <c r="JUH691" s="439"/>
      <c r="JUI691" s="413"/>
      <c r="JUJ691" s="413"/>
      <c r="JUK691" s="413"/>
      <c r="JUL691" s="413"/>
      <c r="JUM691" s="413"/>
      <c r="JUN691" s="413"/>
      <c r="JUO691" s="413"/>
      <c r="JUP691" s="412"/>
      <c r="JUQ691" s="412"/>
      <c r="JUR691" s="412"/>
      <c r="JUS691" s="412"/>
      <c r="JUT691" s="412"/>
      <c r="JUU691" s="412"/>
      <c r="JUV691" s="412"/>
      <c r="JUW691" s="412"/>
      <c r="JUX691" s="412"/>
      <c r="JUY691" s="412"/>
      <c r="JUZ691" s="412"/>
      <c r="JVA691" s="412"/>
      <c r="JVB691" s="412"/>
      <c r="JVC691" s="412"/>
      <c r="JVD691" s="412"/>
      <c r="JVE691" s="412"/>
      <c r="JVF691" s="412"/>
      <c r="JVG691" s="412"/>
      <c r="JVH691" s="412"/>
      <c r="JVI691" s="412"/>
      <c r="JVJ691" s="412"/>
      <c r="JVK691" s="412"/>
      <c r="JVL691" s="412"/>
      <c r="JVM691" s="412"/>
      <c r="JVN691" s="412"/>
      <c r="JVO691" s="412"/>
      <c r="JVP691" s="412"/>
      <c r="JVQ691" s="412"/>
      <c r="JVR691" s="412"/>
      <c r="JVS691" s="412"/>
      <c r="JVT691" s="412"/>
      <c r="JVU691" s="412"/>
      <c r="JVV691" s="412"/>
      <c r="JVW691" s="412"/>
      <c r="JVX691" s="412"/>
      <c r="JVY691" s="412"/>
      <c r="JVZ691" s="412"/>
      <c r="JWA691" s="412"/>
      <c r="JWB691" s="412"/>
      <c r="JWC691" s="412"/>
      <c r="JWD691" s="412"/>
      <c r="JWE691" s="412"/>
      <c r="JWF691" s="412"/>
      <c r="JWG691" s="412"/>
      <c r="JWH691" s="413"/>
      <c r="JWI691" s="413"/>
      <c r="JWJ691" s="413"/>
      <c r="JWK691" s="413"/>
      <c r="JWL691" s="413"/>
      <c r="JWM691" s="413"/>
      <c r="JWN691" s="413"/>
      <c r="JWO691" s="413"/>
      <c r="JWP691" s="413"/>
      <c r="JWQ691" s="413"/>
      <c r="JWR691" s="413"/>
      <c r="JWS691" s="413"/>
      <c r="JWT691" s="413"/>
      <c r="JWU691" s="413"/>
      <c r="JWV691" s="413"/>
      <c r="JWW691" s="413"/>
      <c r="JWX691" s="413"/>
      <c r="JWY691" s="413"/>
      <c r="JWZ691" s="413"/>
      <c r="JXA691" s="413"/>
      <c r="JXB691" s="413"/>
      <c r="JXC691" s="413"/>
      <c r="JXD691" s="413"/>
      <c r="JXE691" s="413"/>
      <c r="JXF691" s="414"/>
      <c r="JXG691" s="414"/>
      <c r="JXH691" s="414"/>
      <c r="JXI691" s="414"/>
      <c r="JXJ691" s="414"/>
      <c r="JXK691" s="413"/>
      <c r="JXL691" s="413"/>
      <c r="JXM691" s="414"/>
      <c r="JXN691" s="414"/>
      <c r="JXO691" s="413"/>
      <c r="JXP691" s="413"/>
      <c r="JXQ691" s="414"/>
      <c r="JXR691" s="414"/>
      <c r="JXS691" s="413"/>
      <c r="JXT691" s="413"/>
      <c r="JXU691" s="413"/>
      <c r="JXV691" s="413"/>
      <c r="JXW691" s="413"/>
      <c r="JXX691" s="413"/>
      <c r="JXY691" s="413"/>
      <c r="JXZ691" s="414"/>
      <c r="JYA691" s="414"/>
      <c r="JYB691" s="413"/>
      <c r="JYC691" s="413"/>
      <c r="JYD691" s="414"/>
      <c r="JYE691" s="414"/>
      <c r="JYF691" s="413"/>
      <c r="JYG691" s="413"/>
      <c r="JYH691" s="413"/>
      <c r="JYI691" s="413"/>
      <c r="JYJ691" s="413"/>
      <c r="JYK691" s="407"/>
      <c r="JYL691" s="439"/>
      <c r="JYM691" s="413"/>
      <c r="JYN691" s="413"/>
      <c r="JYO691" s="413"/>
      <c r="JYP691" s="413"/>
      <c r="JYQ691" s="413"/>
      <c r="JYR691" s="413"/>
      <c r="JYS691" s="413"/>
      <c r="JYT691" s="412"/>
      <c r="JYU691" s="412"/>
      <c r="JYV691" s="412"/>
      <c r="JYW691" s="412"/>
      <c r="JYX691" s="412"/>
      <c r="JYY691" s="412"/>
      <c r="JYZ691" s="412"/>
      <c r="JZA691" s="412"/>
      <c r="JZB691" s="412"/>
      <c r="JZC691" s="412"/>
      <c r="JZD691" s="412"/>
      <c r="JZE691" s="412"/>
      <c r="JZF691" s="412"/>
      <c r="JZG691" s="412"/>
      <c r="JZH691" s="412"/>
      <c r="JZI691" s="412"/>
      <c r="JZJ691" s="412"/>
      <c r="JZK691" s="412"/>
      <c r="JZL691" s="412"/>
      <c r="JZM691" s="412"/>
      <c r="JZN691" s="412"/>
      <c r="JZO691" s="412"/>
      <c r="JZP691" s="412"/>
      <c r="JZQ691" s="412"/>
      <c r="JZR691" s="412"/>
      <c r="JZS691" s="412"/>
      <c r="JZT691" s="412"/>
      <c r="JZU691" s="412"/>
      <c r="JZV691" s="412"/>
      <c r="JZW691" s="412"/>
      <c r="JZX691" s="412"/>
      <c r="JZY691" s="412"/>
      <c r="JZZ691" s="412"/>
      <c r="KAA691" s="412"/>
      <c r="KAB691" s="412"/>
      <c r="KAC691" s="412"/>
      <c r="KAD691" s="412"/>
      <c r="KAE691" s="412"/>
      <c r="KAF691" s="412"/>
      <c r="KAG691" s="412"/>
      <c r="KAH691" s="412"/>
      <c r="KAI691" s="412"/>
      <c r="KAJ691" s="412"/>
      <c r="KAK691" s="412"/>
      <c r="KAL691" s="413"/>
      <c r="KAM691" s="413"/>
      <c r="KAN691" s="413"/>
      <c r="KAO691" s="413"/>
      <c r="KAP691" s="413"/>
      <c r="KAQ691" s="413"/>
      <c r="KAR691" s="413"/>
      <c r="KAS691" s="413"/>
      <c r="KAT691" s="413"/>
      <c r="KAU691" s="413"/>
      <c r="KAV691" s="413"/>
      <c r="KAW691" s="413"/>
      <c r="KAX691" s="413"/>
      <c r="KAY691" s="413"/>
      <c r="KAZ691" s="413"/>
      <c r="KBA691" s="413"/>
      <c r="KBB691" s="413"/>
      <c r="KBC691" s="413"/>
      <c r="KBD691" s="413"/>
      <c r="KBE691" s="413"/>
      <c r="KBF691" s="413"/>
      <c r="KBG691" s="413"/>
      <c r="KBH691" s="413"/>
      <c r="KBI691" s="413"/>
      <c r="KBJ691" s="414"/>
      <c r="KBK691" s="414"/>
      <c r="KBL691" s="414"/>
      <c r="KBM691" s="414"/>
      <c r="KBN691" s="414"/>
      <c r="KBO691" s="413"/>
      <c r="KBP691" s="413"/>
      <c r="KBQ691" s="414"/>
      <c r="KBR691" s="414"/>
      <c r="KBS691" s="413"/>
      <c r="KBT691" s="413"/>
      <c r="KBU691" s="414"/>
      <c r="KBV691" s="414"/>
      <c r="KBW691" s="413"/>
      <c r="KBX691" s="413"/>
      <c r="KBY691" s="413"/>
      <c r="KBZ691" s="413"/>
      <c r="KCA691" s="413"/>
      <c r="KCB691" s="413"/>
      <c r="KCC691" s="413"/>
      <c r="KCD691" s="414"/>
      <c r="KCE691" s="414"/>
      <c r="KCF691" s="413"/>
      <c r="KCG691" s="413"/>
      <c r="KCH691" s="414"/>
      <c r="KCI691" s="414"/>
      <c r="KCJ691" s="413"/>
      <c r="KCK691" s="413"/>
      <c r="KCL691" s="413"/>
      <c r="KCM691" s="413"/>
      <c r="KCN691" s="413"/>
      <c r="KCO691" s="407"/>
      <c r="KCP691" s="439"/>
      <c r="KCQ691" s="413"/>
      <c r="KCR691" s="413"/>
      <c r="KCS691" s="413"/>
      <c r="KCT691" s="413"/>
      <c r="KCU691" s="413"/>
      <c r="KCV691" s="413"/>
      <c r="KCW691" s="413"/>
      <c r="KCX691" s="412"/>
      <c r="KCY691" s="412"/>
      <c r="KCZ691" s="412"/>
      <c r="KDA691" s="412"/>
      <c r="KDB691" s="412"/>
      <c r="KDC691" s="412"/>
      <c r="KDD691" s="412"/>
      <c r="KDE691" s="412"/>
      <c r="KDF691" s="412"/>
      <c r="KDG691" s="412"/>
      <c r="KDH691" s="412"/>
      <c r="KDI691" s="412"/>
      <c r="KDJ691" s="412"/>
      <c r="KDK691" s="412"/>
      <c r="KDL691" s="412"/>
      <c r="KDM691" s="412"/>
      <c r="KDN691" s="412"/>
      <c r="KDO691" s="412"/>
      <c r="KDP691" s="412"/>
      <c r="KDQ691" s="412"/>
      <c r="KDR691" s="412"/>
      <c r="KDS691" s="412"/>
      <c r="KDT691" s="412"/>
      <c r="KDU691" s="412"/>
      <c r="KDV691" s="412"/>
      <c r="KDW691" s="412"/>
      <c r="KDX691" s="412"/>
      <c r="KDY691" s="412"/>
      <c r="KDZ691" s="412"/>
      <c r="KEA691" s="412"/>
      <c r="KEB691" s="412"/>
      <c r="KEC691" s="412"/>
      <c r="KED691" s="412"/>
      <c r="KEE691" s="412"/>
      <c r="KEF691" s="412"/>
      <c r="KEG691" s="412"/>
      <c r="KEH691" s="412"/>
      <c r="KEI691" s="412"/>
      <c r="KEJ691" s="412"/>
      <c r="KEK691" s="412"/>
      <c r="KEL691" s="412"/>
      <c r="KEM691" s="412"/>
      <c r="KEN691" s="412"/>
      <c r="KEO691" s="412"/>
      <c r="KEP691" s="413"/>
      <c r="KEQ691" s="413"/>
      <c r="KER691" s="413"/>
      <c r="KES691" s="413"/>
      <c r="KET691" s="413"/>
      <c r="KEU691" s="413"/>
      <c r="KEV691" s="413"/>
      <c r="KEW691" s="413"/>
      <c r="KEX691" s="413"/>
      <c r="KEY691" s="413"/>
      <c r="KEZ691" s="413"/>
      <c r="KFA691" s="413"/>
      <c r="KFB691" s="413"/>
      <c r="KFC691" s="413"/>
      <c r="KFD691" s="413"/>
      <c r="KFE691" s="413"/>
      <c r="KFF691" s="413"/>
      <c r="KFG691" s="413"/>
      <c r="KFH691" s="413"/>
      <c r="KFI691" s="413"/>
      <c r="KFJ691" s="413"/>
      <c r="KFK691" s="413"/>
      <c r="KFL691" s="413"/>
      <c r="KFM691" s="413"/>
      <c r="KFN691" s="414"/>
      <c r="KFO691" s="414"/>
      <c r="KFP691" s="414"/>
      <c r="KFQ691" s="414"/>
      <c r="KFR691" s="414"/>
      <c r="KFS691" s="413"/>
      <c r="KFT691" s="413"/>
      <c r="KFU691" s="414"/>
      <c r="KFV691" s="414"/>
      <c r="KFW691" s="413"/>
      <c r="KFX691" s="413"/>
      <c r="KFY691" s="414"/>
      <c r="KFZ691" s="414"/>
      <c r="KGA691" s="413"/>
      <c r="KGB691" s="413"/>
      <c r="KGC691" s="413"/>
      <c r="KGD691" s="413"/>
      <c r="KGE691" s="413"/>
      <c r="KGF691" s="413"/>
      <c r="KGG691" s="413"/>
      <c r="KGH691" s="414"/>
      <c r="KGI691" s="414"/>
      <c r="KGJ691" s="413"/>
      <c r="KGK691" s="413"/>
      <c r="KGL691" s="414"/>
      <c r="KGM691" s="414"/>
      <c r="KGN691" s="413"/>
      <c r="KGO691" s="413"/>
      <c r="KGP691" s="413"/>
      <c r="KGQ691" s="413"/>
      <c r="KGR691" s="413"/>
      <c r="KGS691" s="407"/>
      <c r="KGT691" s="439"/>
      <c r="KGU691" s="413"/>
      <c r="KGV691" s="413"/>
      <c r="KGW691" s="413"/>
      <c r="KGX691" s="413"/>
      <c r="KGY691" s="413"/>
      <c r="KGZ691" s="413"/>
      <c r="KHA691" s="413"/>
      <c r="KHB691" s="412"/>
      <c r="KHC691" s="412"/>
      <c r="KHD691" s="412"/>
      <c r="KHE691" s="412"/>
      <c r="KHF691" s="412"/>
      <c r="KHG691" s="412"/>
      <c r="KHH691" s="412"/>
      <c r="KHI691" s="412"/>
      <c r="KHJ691" s="412"/>
      <c r="KHK691" s="412"/>
      <c r="KHL691" s="412"/>
      <c r="KHM691" s="412"/>
      <c r="KHN691" s="412"/>
      <c r="KHO691" s="412"/>
      <c r="KHP691" s="412"/>
      <c r="KHQ691" s="412"/>
      <c r="KHR691" s="412"/>
      <c r="KHS691" s="412"/>
      <c r="KHT691" s="412"/>
      <c r="KHU691" s="412"/>
      <c r="KHV691" s="412"/>
      <c r="KHW691" s="412"/>
      <c r="KHX691" s="412"/>
      <c r="KHY691" s="412"/>
      <c r="KHZ691" s="412"/>
      <c r="KIA691" s="412"/>
      <c r="KIB691" s="412"/>
      <c r="KIC691" s="412"/>
      <c r="KID691" s="412"/>
      <c r="KIE691" s="412"/>
      <c r="KIF691" s="412"/>
      <c r="KIG691" s="412"/>
      <c r="KIH691" s="412"/>
      <c r="KII691" s="412"/>
      <c r="KIJ691" s="412"/>
      <c r="KIK691" s="412"/>
      <c r="KIL691" s="412"/>
      <c r="KIM691" s="412"/>
      <c r="KIN691" s="412"/>
      <c r="KIO691" s="412"/>
      <c r="KIP691" s="412"/>
      <c r="KIQ691" s="412"/>
      <c r="KIR691" s="412"/>
      <c r="KIS691" s="412"/>
      <c r="KIT691" s="413"/>
      <c r="KIU691" s="413"/>
      <c r="KIV691" s="413"/>
      <c r="KIW691" s="413"/>
      <c r="KIX691" s="413"/>
      <c r="KIY691" s="413"/>
      <c r="KIZ691" s="413"/>
      <c r="KJA691" s="413"/>
      <c r="KJB691" s="413"/>
      <c r="KJC691" s="413"/>
      <c r="KJD691" s="413"/>
      <c r="KJE691" s="413"/>
      <c r="KJF691" s="413"/>
      <c r="KJG691" s="413"/>
      <c r="KJH691" s="413"/>
      <c r="KJI691" s="413"/>
      <c r="KJJ691" s="413"/>
      <c r="KJK691" s="413"/>
      <c r="KJL691" s="413"/>
      <c r="KJM691" s="413"/>
      <c r="KJN691" s="413"/>
      <c r="KJO691" s="413"/>
      <c r="KJP691" s="413"/>
      <c r="KJQ691" s="413"/>
      <c r="KJR691" s="414"/>
      <c r="KJS691" s="414"/>
      <c r="KJT691" s="414"/>
      <c r="KJU691" s="414"/>
      <c r="KJV691" s="414"/>
      <c r="KJW691" s="413"/>
      <c r="KJX691" s="413"/>
      <c r="KJY691" s="414"/>
      <c r="KJZ691" s="414"/>
      <c r="KKA691" s="413"/>
      <c r="KKB691" s="413"/>
      <c r="KKC691" s="414"/>
      <c r="KKD691" s="414"/>
      <c r="KKE691" s="413"/>
      <c r="KKF691" s="413"/>
      <c r="KKG691" s="413"/>
      <c r="KKH691" s="413"/>
      <c r="KKI691" s="413"/>
      <c r="KKJ691" s="413"/>
      <c r="KKK691" s="413"/>
      <c r="KKL691" s="414"/>
      <c r="KKM691" s="414"/>
      <c r="KKN691" s="413"/>
      <c r="KKO691" s="413"/>
      <c r="KKP691" s="414"/>
      <c r="KKQ691" s="414"/>
      <c r="KKR691" s="413"/>
      <c r="KKS691" s="413"/>
      <c r="KKT691" s="413"/>
      <c r="KKU691" s="413"/>
      <c r="KKV691" s="413"/>
      <c r="KKW691" s="407"/>
      <c r="KKX691" s="439"/>
      <c r="KKY691" s="413"/>
      <c r="KKZ691" s="413"/>
      <c r="KLA691" s="413"/>
      <c r="KLB691" s="413"/>
      <c r="KLC691" s="413"/>
      <c r="KLD691" s="413"/>
      <c r="KLE691" s="413"/>
      <c r="KLF691" s="412"/>
      <c r="KLG691" s="412"/>
      <c r="KLH691" s="412"/>
      <c r="KLI691" s="412"/>
      <c r="KLJ691" s="412"/>
      <c r="KLK691" s="412"/>
      <c r="KLL691" s="412"/>
      <c r="KLM691" s="412"/>
      <c r="KLN691" s="412"/>
      <c r="KLO691" s="412"/>
      <c r="KLP691" s="412"/>
      <c r="KLQ691" s="412"/>
      <c r="KLR691" s="412"/>
      <c r="KLS691" s="412"/>
      <c r="KLT691" s="412"/>
      <c r="KLU691" s="412"/>
      <c r="KLV691" s="412"/>
      <c r="KLW691" s="412"/>
      <c r="KLX691" s="412"/>
      <c r="KLY691" s="412"/>
      <c r="KLZ691" s="412"/>
      <c r="KMA691" s="412"/>
      <c r="KMB691" s="412"/>
      <c r="KMC691" s="412"/>
      <c r="KMD691" s="412"/>
      <c r="KME691" s="412"/>
      <c r="KMF691" s="412"/>
      <c r="KMG691" s="412"/>
      <c r="KMH691" s="412"/>
      <c r="KMI691" s="412"/>
      <c r="KMJ691" s="412"/>
      <c r="KMK691" s="412"/>
      <c r="KML691" s="412"/>
      <c r="KMM691" s="412"/>
      <c r="KMN691" s="412"/>
      <c r="KMO691" s="412"/>
      <c r="KMP691" s="412"/>
      <c r="KMQ691" s="412"/>
      <c r="KMR691" s="412"/>
      <c r="KMS691" s="412"/>
      <c r="KMT691" s="412"/>
      <c r="KMU691" s="412"/>
      <c r="KMV691" s="412"/>
      <c r="KMW691" s="412"/>
      <c r="KMX691" s="413"/>
      <c r="KMY691" s="413"/>
      <c r="KMZ691" s="413"/>
      <c r="KNA691" s="413"/>
      <c r="KNB691" s="413"/>
      <c r="KNC691" s="413"/>
      <c r="KND691" s="413"/>
      <c r="KNE691" s="413"/>
      <c r="KNF691" s="413"/>
      <c r="KNG691" s="413"/>
      <c r="KNH691" s="413"/>
      <c r="KNI691" s="413"/>
      <c r="KNJ691" s="413"/>
      <c r="KNK691" s="413"/>
      <c r="KNL691" s="413"/>
      <c r="KNM691" s="413"/>
      <c r="KNN691" s="413"/>
      <c r="KNO691" s="413"/>
      <c r="KNP691" s="413"/>
      <c r="KNQ691" s="413"/>
      <c r="KNR691" s="413"/>
      <c r="KNS691" s="413"/>
      <c r="KNT691" s="413"/>
      <c r="KNU691" s="413"/>
      <c r="KNV691" s="414"/>
      <c r="KNW691" s="414"/>
      <c r="KNX691" s="414"/>
      <c r="KNY691" s="414"/>
      <c r="KNZ691" s="414"/>
      <c r="KOA691" s="413"/>
      <c r="KOB691" s="413"/>
      <c r="KOC691" s="414"/>
      <c r="KOD691" s="414"/>
      <c r="KOE691" s="413"/>
      <c r="KOF691" s="413"/>
      <c r="KOG691" s="414"/>
      <c r="KOH691" s="414"/>
      <c r="KOI691" s="413"/>
      <c r="KOJ691" s="413"/>
      <c r="KOK691" s="413"/>
      <c r="KOL691" s="413"/>
      <c r="KOM691" s="413"/>
      <c r="KON691" s="413"/>
      <c r="KOO691" s="413"/>
      <c r="KOP691" s="414"/>
      <c r="KOQ691" s="414"/>
      <c r="KOR691" s="413"/>
      <c r="KOS691" s="413"/>
      <c r="KOT691" s="414"/>
      <c r="KOU691" s="414"/>
      <c r="KOV691" s="413"/>
      <c r="KOW691" s="413"/>
      <c r="KOX691" s="413"/>
      <c r="KOY691" s="413"/>
      <c r="KOZ691" s="413"/>
      <c r="KPA691" s="407"/>
      <c r="KPB691" s="439"/>
      <c r="KPC691" s="413"/>
      <c r="KPD691" s="413"/>
      <c r="KPE691" s="413"/>
      <c r="KPF691" s="413"/>
      <c r="KPG691" s="413"/>
      <c r="KPH691" s="413"/>
      <c r="KPI691" s="413"/>
      <c r="KPJ691" s="412"/>
      <c r="KPK691" s="412"/>
      <c r="KPL691" s="412"/>
      <c r="KPM691" s="412"/>
      <c r="KPN691" s="412"/>
      <c r="KPO691" s="412"/>
      <c r="KPP691" s="412"/>
      <c r="KPQ691" s="412"/>
      <c r="KPR691" s="412"/>
      <c r="KPS691" s="412"/>
      <c r="KPT691" s="412"/>
      <c r="KPU691" s="412"/>
      <c r="KPV691" s="412"/>
      <c r="KPW691" s="412"/>
      <c r="KPX691" s="412"/>
      <c r="KPY691" s="412"/>
      <c r="KPZ691" s="412"/>
      <c r="KQA691" s="412"/>
      <c r="KQB691" s="412"/>
      <c r="KQC691" s="412"/>
      <c r="KQD691" s="412"/>
      <c r="KQE691" s="412"/>
      <c r="KQF691" s="412"/>
      <c r="KQG691" s="412"/>
      <c r="KQH691" s="412"/>
      <c r="KQI691" s="412"/>
      <c r="KQJ691" s="412"/>
      <c r="KQK691" s="412"/>
      <c r="KQL691" s="412"/>
      <c r="KQM691" s="412"/>
      <c r="KQN691" s="412"/>
      <c r="KQO691" s="412"/>
      <c r="KQP691" s="412"/>
      <c r="KQQ691" s="412"/>
      <c r="KQR691" s="412"/>
      <c r="KQS691" s="412"/>
      <c r="KQT691" s="412"/>
      <c r="KQU691" s="412"/>
      <c r="KQV691" s="412"/>
      <c r="KQW691" s="412"/>
      <c r="KQX691" s="412"/>
      <c r="KQY691" s="412"/>
      <c r="KQZ691" s="412"/>
      <c r="KRA691" s="412"/>
      <c r="KRB691" s="413"/>
      <c r="KRC691" s="413"/>
      <c r="KRD691" s="413"/>
      <c r="KRE691" s="413"/>
      <c r="KRF691" s="413"/>
      <c r="KRG691" s="413"/>
      <c r="KRH691" s="413"/>
      <c r="KRI691" s="413"/>
      <c r="KRJ691" s="413"/>
      <c r="KRK691" s="413"/>
      <c r="KRL691" s="413"/>
      <c r="KRM691" s="413"/>
      <c r="KRN691" s="413"/>
      <c r="KRO691" s="413"/>
      <c r="KRP691" s="413"/>
      <c r="KRQ691" s="413"/>
      <c r="KRR691" s="413"/>
      <c r="KRS691" s="413"/>
      <c r="KRT691" s="413"/>
      <c r="KRU691" s="413"/>
      <c r="KRV691" s="413"/>
      <c r="KRW691" s="413"/>
      <c r="KRX691" s="413"/>
      <c r="KRY691" s="413"/>
      <c r="KRZ691" s="414"/>
      <c r="KSA691" s="414"/>
      <c r="KSB691" s="414"/>
      <c r="KSC691" s="414"/>
      <c r="KSD691" s="414"/>
      <c r="KSE691" s="413"/>
      <c r="KSF691" s="413"/>
      <c r="KSG691" s="414"/>
      <c r="KSH691" s="414"/>
      <c r="KSI691" s="413"/>
      <c r="KSJ691" s="413"/>
      <c r="KSK691" s="414"/>
      <c r="KSL691" s="414"/>
      <c r="KSM691" s="413"/>
      <c r="KSN691" s="413"/>
      <c r="KSO691" s="413"/>
      <c r="KSP691" s="413"/>
      <c r="KSQ691" s="413"/>
      <c r="KSR691" s="413"/>
      <c r="KSS691" s="413"/>
      <c r="KST691" s="414"/>
      <c r="KSU691" s="414"/>
      <c r="KSV691" s="413"/>
      <c r="KSW691" s="413"/>
      <c r="KSX691" s="414"/>
      <c r="KSY691" s="414"/>
      <c r="KSZ691" s="413"/>
      <c r="KTA691" s="413"/>
      <c r="KTB691" s="413"/>
      <c r="KTC691" s="413"/>
      <c r="KTD691" s="413"/>
      <c r="KTE691" s="407"/>
      <c r="KTF691" s="439"/>
      <c r="KTG691" s="413"/>
      <c r="KTH691" s="413"/>
      <c r="KTI691" s="413"/>
      <c r="KTJ691" s="413"/>
      <c r="KTK691" s="413"/>
      <c r="KTL691" s="413"/>
      <c r="KTM691" s="413"/>
      <c r="KTN691" s="412"/>
      <c r="KTO691" s="412"/>
      <c r="KTP691" s="412"/>
      <c r="KTQ691" s="412"/>
      <c r="KTR691" s="412"/>
      <c r="KTS691" s="412"/>
      <c r="KTT691" s="412"/>
      <c r="KTU691" s="412"/>
      <c r="KTV691" s="412"/>
      <c r="KTW691" s="412"/>
      <c r="KTX691" s="412"/>
      <c r="KTY691" s="412"/>
      <c r="KTZ691" s="412"/>
      <c r="KUA691" s="412"/>
      <c r="KUB691" s="412"/>
      <c r="KUC691" s="412"/>
      <c r="KUD691" s="412"/>
      <c r="KUE691" s="412"/>
      <c r="KUF691" s="412"/>
      <c r="KUG691" s="412"/>
      <c r="KUH691" s="412"/>
      <c r="KUI691" s="412"/>
      <c r="KUJ691" s="412"/>
      <c r="KUK691" s="412"/>
      <c r="KUL691" s="412"/>
      <c r="KUM691" s="412"/>
      <c r="KUN691" s="412"/>
      <c r="KUO691" s="412"/>
      <c r="KUP691" s="412"/>
      <c r="KUQ691" s="412"/>
      <c r="KUR691" s="412"/>
      <c r="KUS691" s="412"/>
      <c r="KUT691" s="412"/>
      <c r="KUU691" s="412"/>
      <c r="KUV691" s="412"/>
      <c r="KUW691" s="412"/>
      <c r="KUX691" s="412"/>
      <c r="KUY691" s="412"/>
      <c r="KUZ691" s="412"/>
      <c r="KVA691" s="412"/>
      <c r="KVB691" s="412"/>
      <c r="KVC691" s="412"/>
      <c r="KVD691" s="412"/>
      <c r="KVE691" s="412"/>
      <c r="KVF691" s="413"/>
      <c r="KVG691" s="413"/>
      <c r="KVH691" s="413"/>
      <c r="KVI691" s="413"/>
      <c r="KVJ691" s="413"/>
      <c r="KVK691" s="413"/>
      <c r="KVL691" s="413"/>
      <c r="KVM691" s="413"/>
      <c r="KVN691" s="413"/>
      <c r="KVO691" s="413"/>
      <c r="KVP691" s="413"/>
      <c r="KVQ691" s="413"/>
      <c r="KVR691" s="413"/>
      <c r="KVS691" s="413"/>
      <c r="KVT691" s="413"/>
      <c r="KVU691" s="413"/>
      <c r="KVV691" s="413"/>
      <c r="KVW691" s="413"/>
      <c r="KVX691" s="413"/>
      <c r="KVY691" s="413"/>
      <c r="KVZ691" s="413"/>
      <c r="KWA691" s="413"/>
      <c r="KWB691" s="413"/>
      <c r="KWC691" s="413"/>
      <c r="KWD691" s="414"/>
      <c r="KWE691" s="414"/>
      <c r="KWF691" s="414"/>
      <c r="KWG691" s="414"/>
      <c r="KWH691" s="414"/>
      <c r="KWI691" s="413"/>
      <c r="KWJ691" s="413"/>
      <c r="KWK691" s="414"/>
      <c r="KWL691" s="414"/>
      <c r="KWM691" s="413"/>
      <c r="KWN691" s="413"/>
      <c r="KWO691" s="414"/>
      <c r="KWP691" s="414"/>
      <c r="KWQ691" s="413"/>
      <c r="KWR691" s="413"/>
      <c r="KWS691" s="413"/>
      <c r="KWT691" s="413"/>
      <c r="KWU691" s="413"/>
      <c r="KWV691" s="413"/>
      <c r="KWW691" s="413"/>
      <c r="KWX691" s="414"/>
      <c r="KWY691" s="414"/>
      <c r="KWZ691" s="413"/>
      <c r="KXA691" s="413"/>
      <c r="KXB691" s="414"/>
      <c r="KXC691" s="414"/>
      <c r="KXD691" s="413"/>
      <c r="KXE691" s="413"/>
      <c r="KXF691" s="413"/>
      <c r="KXG691" s="413"/>
      <c r="KXH691" s="413"/>
      <c r="KXI691" s="407"/>
      <c r="KXJ691" s="439"/>
      <c r="KXK691" s="413"/>
      <c r="KXL691" s="413"/>
      <c r="KXM691" s="413"/>
      <c r="KXN691" s="413"/>
      <c r="KXO691" s="413"/>
      <c r="KXP691" s="413"/>
      <c r="KXQ691" s="413"/>
      <c r="KXR691" s="412"/>
      <c r="KXS691" s="412"/>
      <c r="KXT691" s="412"/>
      <c r="KXU691" s="412"/>
      <c r="KXV691" s="412"/>
      <c r="KXW691" s="412"/>
      <c r="KXX691" s="412"/>
      <c r="KXY691" s="412"/>
      <c r="KXZ691" s="412"/>
      <c r="KYA691" s="412"/>
      <c r="KYB691" s="412"/>
      <c r="KYC691" s="412"/>
      <c r="KYD691" s="412"/>
      <c r="KYE691" s="412"/>
      <c r="KYF691" s="412"/>
      <c r="KYG691" s="412"/>
      <c r="KYH691" s="412"/>
      <c r="KYI691" s="412"/>
      <c r="KYJ691" s="412"/>
      <c r="KYK691" s="412"/>
      <c r="KYL691" s="412"/>
      <c r="KYM691" s="412"/>
      <c r="KYN691" s="412"/>
      <c r="KYO691" s="412"/>
      <c r="KYP691" s="412"/>
      <c r="KYQ691" s="412"/>
      <c r="KYR691" s="412"/>
      <c r="KYS691" s="412"/>
      <c r="KYT691" s="412"/>
      <c r="KYU691" s="412"/>
      <c r="KYV691" s="412"/>
      <c r="KYW691" s="412"/>
      <c r="KYX691" s="412"/>
      <c r="KYY691" s="412"/>
      <c r="KYZ691" s="412"/>
      <c r="KZA691" s="412"/>
      <c r="KZB691" s="412"/>
      <c r="KZC691" s="412"/>
      <c r="KZD691" s="412"/>
      <c r="KZE691" s="412"/>
      <c r="KZF691" s="412"/>
      <c r="KZG691" s="412"/>
      <c r="KZH691" s="412"/>
      <c r="KZI691" s="412"/>
      <c r="KZJ691" s="413"/>
      <c r="KZK691" s="413"/>
      <c r="KZL691" s="413"/>
      <c r="KZM691" s="413"/>
      <c r="KZN691" s="413"/>
      <c r="KZO691" s="413"/>
      <c r="KZP691" s="413"/>
      <c r="KZQ691" s="413"/>
      <c r="KZR691" s="413"/>
      <c r="KZS691" s="413"/>
      <c r="KZT691" s="413"/>
      <c r="KZU691" s="413"/>
      <c r="KZV691" s="413"/>
      <c r="KZW691" s="413"/>
      <c r="KZX691" s="413"/>
      <c r="KZY691" s="413"/>
      <c r="KZZ691" s="413"/>
      <c r="LAA691" s="413"/>
      <c r="LAB691" s="413"/>
      <c r="LAC691" s="413"/>
      <c r="LAD691" s="413"/>
      <c r="LAE691" s="413"/>
      <c r="LAF691" s="413"/>
      <c r="LAG691" s="413"/>
      <c r="LAH691" s="414"/>
      <c r="LAI691" s="414"/>
      <c r="LAJ691" s="414"/>
      <c r="LAK691" s="414"/>
      <c r="LAL691" s="414"/>
      <c r="LAM691" s="413"/>
      <c r="LAN691" s="413"/>
      <c r="LAO691" s="414"/>
      <c r="LAP691" s="414"/>
      <c r="LAQ691" s="413"/>
      <c r="LAR691" s="413"/>
      <c r="LAS691" s="414"/>
      <c r="LAT691" s="414"/>
      <c r="LAU691" s="413"/>
      <c r="LAV691" s="413"/>
      <c r="LAW691" s="413"/>
      <c r="LAX691" s="413"/>
      <c r="LAY691" s="413"/>
      <c r="LAZ691" s="413"/>
      <c r="LBA691" s="413"/>
      <c r="LBB691" s="414"/>
      <c r="LBC691" s="414"/>
      <c r="LBD691" s="413"/>
      <c r="LBE691" s="413"/>
      <c r="LBF691" s="414"/>
      <c r="LBG691" s="414"/>
      <c r="LBH691" s="413"/>
      <c r="LBI691" s="413"/>
      <c r="LBJ691" s="413"/>
      <c r="LBK691" s="413"/>
      <c r="LBL691" s="413"/>
      <c r="LBM691" s="407"/>
      <c r="LBN691" s="439"/>
      <c r="LBO691" s="413"/>
      <c r="LBP691" s="413"/>
      <c r="LBQ691" s="413"/>
      <c r="LBR691" s="413"/>
      <c r="LBS691" s="413"/>
      <c r="LBT691" s="413"/>
      <c r="LBU691" s="413"/>
      <c r="LBV691" s="412"/>
      <c r="LBW691" s="412"/>
      <c r="LBX691" s="412"/>
      <c r="LBY691" s="412"/>
      <c r="LBZ691" s="412"/>
      <c r="LCA691" s="412"/>
      <c r="LCB691" s="412"/>
      <c r="LCC691" s="412"/>
      <c r="LCD691" s="412"/>
      <c r="LCE691" s="412"/>
      <c r="LCF691" s="412"/>
      <c r="LCG691" s="412"/>
      <c r="LCH691" s="412"/>
      <c r="LCI691" s="412"/>
      <c r="LCJ691" s="412"/>
      <c r="LCK691" s="412"/>
      <c r="LCL691" s="412"/>
      <c r="LCM691" s="412"/>
      <c r="LCN691" s="412"/>
      <c r="LCO691" s="412"/>
      <c r="LCP691" s="412"/>
      <c r="LCQ691" s="412"/>
      <c r="LCR691" s="412"/>
      <c r="LCS691" s="412"/>
      <c r="LCT691" s="412"/>
      <c r="LCU691" s="412"/>
      <c r="LCV691" s="412"/>
      <c r="LCW691" s="412"/>
      <c r="LCX691" s="412"/>
      <c r="LCY691" s="412"/>
      <c r="LCZ691" s="412"/>
      <c r="LDA691" s="412"/>
      <c r="LDB691" s="412"/>
      <c r="LDC691" s="412"/>
      <c r="LDD691" s="412"/>
      <c r="LDE691" s="412"/>
      <c r="LDF691" s="412"/>
      <c r="LDG691" s="412"/>
      <c r="LDH691" s="412"/>
      <c r="LDI691" s="412"/>
      <c r="LDJ691" s="412"/>
      <c r="LDK691" s="412"/>
      <c r="LDL691" s="412"/>
      <c r="LDM691" s="412"/>
      <c r="LDN691" s="413"/>
      <c r="LDO691" s="413"/>
      <c r="LDP691" s="413"/>
      <c r="LDQ691" s="413"/>
      <c r="LDR691" s="413"/>
      <c r="LDS691" s="413"/>
      <c r="LDT691" s="413"/>
      <c r="LDU691" s="413"/>
      <c r="LDV691" s="413"/>
      <c r="LDW691" s="413"/>
      <c r="LDX691" s="413"/>
      <c r="LDY691" s="413"/>
      <c r="LDZ691" s="413"/>
      <c r="LEA691" s="413"/>
      <c r="LEB691" s="413"/>
      <c r="LEC691" s="413"/>
      <c r="LED691" s="413"/>
      <c r="LEE691" s="413"/>
      <c r="LEF691" s="413"/>
      <c r="LEG691" s="413"/>
      <c r="LEH691" s="413"/>
      <c r="LEI691" s="413"/>
      <c r="LEJ691" s="413"/>
      <c r="LEK691" s="413"/>
      <c r="LEL691" s="414"/>
      <c r="LEM691" s="414"/>
      <c r="LEN691" s="414"/>
      <c r="LEO691" s="414"/>
      <c r="LEP691" s="414"/>
      <c r="LEQ691" s="413"/>
      <c r="LER691" s="413"/>
      <c r="LES691" s="414"/>
      <c r="LET691" s="414"/>
      <c r="LEU691" s="413"/>
      <c r="LEV691" s="413"/>
      <c r="LEW691" s="414"/>
      <c r="LEX691" s="414"/>
      <c r="LEY691" s="413"/>
      <c r="LEZ691" s="413"/>
      <c r="LFA691" s="413"/>
      <c r="LFB691" s="413"/>
      <c r="LFC691" s="413"/>
      <c r="LFD691" s="413"/>
      <c r="LFE691" s="413"/>
      <c r="LFF691" s="414"/>
      <c r="LFG691" s="414"/>
      <c r="LFH691" s="413"/>
      <c r="LFI691" s="413"/>
      <c r="LFJ691" s="414"/>
      <c r="LFK691" s="414"/>
      <c r="LFL691" s="413"/>
      <c r="LFM691" s="413"/>
      <c r="LFN691" s="413"/>
      <c r="LFO691" s="413"/>
      <c r="LFP691" s="413"/>
      <c r="LFQ691" s="407"/>
      <c r="LFR691" s="439"/>
      <c r="LFS691" s="413"/>
      <c r="LFT691" s="413"/>
      <c r="LFU691" s="413"/>
      <c r="LFV691" s="413"/>
      <c r="LFW691" s="413"/>
      <c r="LFX691" s="413"/>
      <c r="LFY691" s="413"/>
      <c r="LFZ691" s="412"/>
      <c r="LGA691" s="412"/>
      <c r="LGB691" s="412"/>
      <c r="LGC691" s="412"/>
      <c r="LGD691" s="412"/>
      <c r="LGE691" s="412"/>
      <c r="LGF691" s="412"/>
      <c r="LGG691" s="412"/>
      <c r="LGH691" s="412"/>
      <c r="LGI691" s="412"/>
      <c r="LGJ691" s="412"/>
      <c r="LGK691" s="412"/>
      <c r="LGL691" s="412"/>
      <c r="LGM691" s="412"/>
      <c r="LGN691" s="412"/>
      <c r="LGO691" s="412"/>
      <c r="LGP691" s="412"/>
      <c r="LGQ691" s="412"/>
      <c r="LGR691" s="412"/>
      <c r="LGS691" s="412"/>
      <c r="LGT691" s="412"/>
      <c r="LGU691" s="412"/>
      <c r="LGV691" s="412"/>
      <c r="LGW691" s="412"/>
      <c r="LGX691" s="412"/>
      <c r="LGY691" s="412"/>
      <c r="LGZ691" s="412"/>
      <c r="LHA691" s="412"/>
      <c r="LHB691" s="412"/>
      <c r="LHC691" s="412"/>
      <c r="LHD691" s="412"/>
      <c r="LHE691" s="412"/>
      <c r="LHF691" s="412"/>
      <c r="LHG691" s="412"/>
      <c r="LHH691" s="412"/>
      <c r="LHI691" s="412"/>
      <c r="LHJ691" s="412"/>
      <c r="LHK691" s="412"/>
      <c r="LHL691" s="412"/>
      <c r="LHM691" s="412"/>
      <c r="LHN691" s="412"/>
      <c r="LHO691" s="412"/>
      <c r="LHP691" s="412"/>
      <c r="LHQ691" s="412"/>
      <c r="LHR691" s="413"/>
      <c r="LHS691" s="413"/>
      <c r="LHT691" s="413"/>
      <c r="LHU691" s="413"/>
      <c r="LHV691" s="413"/>
      <c r="LHW691" s="413"/>
      <c r="LHX691" s="413"/>
      <c r="LHY691" s="413"/>
      <c r="LHZ691" s="413"/>
      <c r="LIA691" s="413"/>
      <c r="LIB691" s="413"/>
      <c r="LIC691" s="413"/>
      <c r="LID691" s="413"/>
      <c r="LIE691" s="413"/>
      <c r="LIF691" s="413"/>
      <c r="LIG691" s="413"/>
      <c r="LIH691" s="413"/>
      <c r="LII691" s="413"/>
      <c r="LIJ691" s="413"/>
      <c r="LIK691" s="413"/>
      <c r="LIL691" s="413"/>
      <c r="LIM691" s="413"/>
      <c r="LIN691" s="413"/>
      <c r="LIO691" s="413"/>
      <c r="LIP691" s="414"/>
      <c r="LIQ691" s="414"/>
      <c r="LIR691" s="414"/>
      <c r="LIS691" s="414"/>
      <c r="LIT691" s="414"/>
      <c r="LIU691" s="413"/>
      <c r="LIV691" s="413"/>
      <c r="LIW691" s="414"/>
      <c r="LIX691" s="414"/>
      <c r="LIY691" s="413"/>
      <c r="LIZ691" s="413"/>
      <c r="LJA691" s="414"/>
      <c r="LJB691" s="414"/>
      <c r="LJC691" s="413"/>
      <c r="LJD691" s="413"/>
      <c r="LJE691" s="413"/>
      <c r="LJF691" s="413"/>
      <c r="LJG691" s="413"/>
      <c r="LJH691" s="413"/>
      <c r="LJI691" s="413"/>
      <c r="LJJ691" s="414"/>
      <c r="LJK691" s="414"/>
      <c r="LJL691" s="413"/>
      <c r="LJM691" s="413"/>
      <c r="LJN691" s="414"/>
      <c r="LJO691" s="414"/>
      <c r="LJP691" s="413"/>
      <c r="LJQ691" s="413"/>
      <c r="LJR691" s="413"/>
      <c r="LJS691" s="413"/>
      <c r="LJT691" s="413"/>
      <c r="LJU691" s="407"/>
      <c r="LJV691" s="439"/>
      <c r="LJW691" s="413"/>
      <c r="LJX691" s="413"/>
      <c r="LJY691" s="413"/>
      <c r="LJZ691" s="413"/>
      <c r="LKA691" s="413"/>
      <c r="LKB691" s="413"/>
      <c r="LKC691" s="413"/>
      <c r="LKD691" s="412"/>
      <c r="LKE691" s="412"/>
      <c r="LKF691" s="412"/>
      <c r="LKG691" s="412"/>
      <c r="LKH691" s="412"/>
      <c r="LKI691" s="412"/>
      <c r="LKJ691" s="412"/>
      <c r="LKK691" s="412"/>
      <c r="LKL691" s="412"/>
      <c r="LKM691" s="412"/>
      <c r="LKN691" s="412"/>
      <c r="LKO691" s="412"/>
      <c r="LKP691" s="412"/>
      <c r="LKQ691" s="412"/>
      <c r="LKR691" s="412"/>
      <c r="LKS691" s="412"/>
      <c r="LKT691" s="412"/>
      <c r="LKU691" s="412"/>
      <c r="LKV691" s="412"/>
      <c r="LKW691" s="412"/>
      <c r="LKX691" s="412"/>
      <c r="LKY691" s="412"/>
      <c r="LKZ691" s="412"/>
      <c r="LLA691" s="412"/>
      <c r="LLB691" s="412"/>
      <c r="LLC691" s="412"/>
      <c r="LLD691" s="412"/>
      <c r="LLE691" s="412"/>
      <c r="LLF691" s="412"/>
      <c r="LLG691" s="412"/>
      <c r="LLH691" s="412"/>
      <c r="LLI691" s="412"/>
      <c r="LLJ691" s="412"/>
      <c r="LLK691" s="412"/>
      <c r="LLL691" s="412"/>
      <c r="LLM691" s="412"/>
      <c r="LLN691" s="412"/>
      <c r="LLO691" s="412"/>
      <c r="LLP691" s="412"/>
      <c r="LLQ691" s="412"/>
      <c r="LLR691" s="412"/>
      <c r="LLS691" s="412"/>
      <c r="LLT691" s="412"/>
      <c r="LLU691" s="412"/>
      <c r="LLV691" s="413"/>
      <c r="LLW691" s="413"/>
      <c r="LLX691" s="413"/>
      <c r="LLY691" s="413"/>
      <c r="LLZ691" s="413"/>
      <c r="LMA691" s="413"/>
      <c r="LMB691" s="413"/>
      <c r="LMC691" s="413"/>
      <c r="LMD691" s="413"/>
      <c r="LME691" s="413"/>
      <c r="LMF691" s="413"/>
      <c r="LMG691" s="413"/>
      <c r="LMH691" s="413"/>
      <c r="LMI691" s="413"/>
      <c r="LMJ691" s="413"/>
      <c r="LMK691" s="413"/>
      <c r="LML691" s="413"/>
      <c r="LMM691" s="413"/>
      <c r="LMN691" s="413"/>
      <c r="LMO691" s="413"/>
      <c r="LMP691" s="413"/>
      <c r="LMQ691" s="413"/>
      <c r="LMR691" s="413"/>
      <c r="LMS691" s="413"/>
      <c r="LMT691" s="414"/>
      <c r="LMU691" s="414"/>
      <c r="LMV691" s="414"/>
      <c r="LMW691" s="414"/>
      <c r="LMX691" s="414"/>
      <c r="LMY691" s="413"/>
      <c r="LMZ691" s="413"/>
      <c r="LNA691" s="414"/>
      <c r="LNB691" s="414"/>
      <c r="LNC691" s="413"/>
      <c r="LND691" s="413"/>
      <c r="LNE691" s="414"/>
      <c r="LNF691" s="414"/>
      <c r="LNG691" s="413"/>
      <c r="LNH691" s="413"/>
      <c r="LNI691" s="413"/>
      <c r="LNJ691" s="413"/>
      <c r="LNK691" s="413"/>
      <c r="LNL691" s="413"/>
      <c r="LNM691" s="413"/>
      <c r="LNN691" s="414"/>
      <c r="LNO691" s="414"/>
      <c r="LNP691" s="413"/>
      <c r="LNQ691" s="413"/>
      <c r="LNR691" s="414"/>
      <c r="LNS691" s="414"/>
      <c r="LNT691" s="413"/>
      <c r="LNU691" s="413"/>
      <c r="LNV691" s="413"/>
      <c r="LNW691" s="413"/>
      <c r="LNX691" s="413"/>
      <c r="LNY691" s="407"/>
      <c r="LNZ691" s="439"/>
      <c r="LOA691" s="413"/>
      <c r="LOB691" s="413"/>
      <c r="LOC691" s="413"/>
      <c r="LOD691" s="413"/>
      <c r="LOE691" s="413"/>
      <c r="LOF691" s="413"/>
      <c r="LOG691" s="413"/>
      <c r="LOH691" s="412"/>
      <c r="LOI691" s="412"/>
      <c r="LOJ691" s="412"/>
      <c r="LOK691" s="412"/>
      <c r="LOL691" s="412"/>
      <c r="LOM691" s="412"/>
      <c r="LON691" s="412"/>
      <c r="LOO691" s="412"/>
      <c r="LOP691" s="412"/>
      <c r="LOQ691" s="412"/>
      <c r="LOR691" s="412"/>
      <c r="LOS691" s="412"/>
      <c r="LOT691" s="412"/>
      <c r="LOU691" s="412"/>
      <c r="LOV691" s="412"/>
      <c r="LOW691" s="412"/>
      <c r="LOX691" s="412"/>
      <c r="LOY691" s="412"/>
      <c r="LOZ691" s="412"/>
      <c r="LPA691" s="412"/>
      <c r="LPB691" s="412"/>
      <c r="LPC691" s="412"/>
      <c r="LPD691" s="412"/>
      <c r="LPE691" s="412"/>
      <c r="LPF691" s="412"/>
      <c r="LPG691" s="412"/>
      <c r="LPH691" s="412"/>
      <c r="LPI691" s="412"/>
      <c r="LPJ691" s="412"/>
      <c r="LPK691" s="412"/>
      <c r="LPL691" s="412"/>
      <c r="LPM691" s="412"/>
      <c r="LPN691" s="412"/>
      <c r="LPO691" s="412"/>
      <c r="LPP691" s="412"/>
      <c r="LPQ691" s="412"/>
      <c r="LPR691" s="412"/>
      <c r="LPS691" s="412"/>
      <c r="LPT691" s="412"/>
      <c r="LPU691" s="412"/>
      <c r="LPV691" s="412"/>
      <c r="LPW691" s="412"/>
      <c r="LPX691" s="412"/>
      <c r="LPY691" s="412"/>
      <c r="LPZ691" s="413"/>
      <c r="LQA691" s="413"/>
      <c r="LQB691" s="413"/>
      <c r="LQC691" s="413"/>
      <c r="LQD691" s="413"/>
      <c r="LQE691" s="413"/>
      <c r="LQF691" s="413"/>
      <c r="LQG691" s="413"/>
      <c r="LQH691" s="413"/>
      <c r="LQI691" s="413"/>
      <c r="LQJ691" s="413"/>
      <c r="LQK691" s="413"/>
      <c r="LQL691" s="413"/>
      <c r="LQM691" s="413"/>
      <c r="LQN691" s="413"/>
      <c r="LQO691" s="413"/>
      <c r="LQP691" s="413"/>
      <c r="LQQ691" s="413"/>
      <c r="LQR691" s="413"/>
      <c r="LQS691" s="413"/>
      <c r="LQT691" s="413"/>
      <c r="LQU691" s="413"/>
      <c r="LQV691" s="413"/>
      <c r="LQW691" s="413"/>
      <c r="LQX691" s="414"/>
      <c r="LQY691" s="414"/>
      <c r="LQZ691" s="414"/>
      <c r="LRA691" s="414"/>
      <c r="LRB691" s="414"/>
      <c r="LRC691" s="413"/>
      <c r="LRD691" s="413"/>
      <c r="LRE691" s="414"/>
      <c r="LRF691" s="414"/>
      <c r="LRG691" s="413"/>
      <c r="LRH691" s="413"/>
      <c r="LRI691" s="414"/>
      <c r="LRJ691" s="414"/>
      <c r="LRK691" s="413"/>
      <c r="LRL691" s="413"/>
      <c r="LRM691" s="413"/>
      <c r="LRN691" s="413"/>
      <c r="LRO691" s="413"/>
      <c r="LRP691" s="413"/>
      <c r="LRQ691" s="413"/>
      <c r="LRR691" s="414"/>
      <c r="LRS691" s="414"/>
      <c r="LRT691" s="413"/>
      <c r="LRU691" s="413"/>
      <c r="LRV691" s="414"/>
      <c r="LRW691" s="414"/>
      <c r="LRX691" s="413"/>
      <c r="LRY691" s="413"/>
      <c r="LRZ691" s="413"/>
      <c r="LSA691" s="413"/>
      <c r="LSB691" s="413"/>
      <c r="LSC691" s="407"/>
      <c r="LSD691" s="439"/>
      <c r="LSE691" s="413"/>
      <c r="LSF691" s="413"/>
      <c r="LSG691" s="413"/>
      <c r="LSH691" s="413"/>
      <c r="LSI691" s="413"/>
      <c r="LSJ691" s="413"/>
      <c r="LSK691" s="413"/>
      <c r="LSL691" s="412"/>
      <c r="LSM691" s="412"/>
      <c r="LSN691" s="412"/>
      <c r="LSO691" s="412"/>
      <c r="LSP691" s="412"/>
      <c r="LSQ691" s="412"/>
      <c r="LSR691" s="412"/>
      <c r="LSS691" s="412"/>
      <c r="LST691" s="412"/>
      <c r="LSU691" s="412"/>
      <c r="LSV691" s="412"/>
      <c r="LSW691" s="412"/>
      <c r="LSX691" s="412"/>
      <c r="LSY691" s="412"/>
      <c r="LSZ691" s="412"/>
      <c r="LTA691" s="412"/>
      <c r="LTB691" s="412"/>
      <c r="LTC691" s="412"/>
      <c r="LTD691" s="412"/>
      <c r="LTE691" s="412"/>
      <c r="LTF691" s="412"/>
      <c r="LTG691" s="412"/>
      <c r="LTH691" s="412"/>
      <c r="LTI691" s="412"/>
      <c r="LTJ691" s="412"/>
      <c r="LTK691" s="412"/>
      <c r="LTL691" s="412"/>
      <c r="LTM691" s="412"/>
      <c r="LTN691" s="412"/>
      <c r="LTO691" s="412"/>
      <c r="LTP691" s="412"/>
      <c r="LTQ691" s="412"/>
      <c r="LTR691" s="412"/>
      <c r="LTS691" s="412"/>
      <c r="LTT691" s="412"/>
      <c r="LTU691" s="412"/>
      <c r="LTV691" s="412"/>
      <c r="LTW691" s="412"/>
      <c r="LTX691" s="412"/>
      <c r="LTY691" s="412"/>
      <c r="LTZ691" s="412"/>
      <c r="LUA691" s="412"/>
      <c r="LUB691" s="412"/>
      <c r="LUC691" s="412"/>
      <c r="LUD691" s="413"/>
      <c r="LUE691" s="413"/>
      <c r="LUF691" s="413"/>
      <c r="LUG691" s="413"/>
      <c r="LUH691" s="413"/>
      <c r="LUI691" s="413"/>
      <c r="LUJ691" s="413"/>
      <c r="LUK691" s="413"/>
      <c r="LUL691" s="413"/>
      <c r="LUM691" s="413"/>
      <c r="LUN691" s="413"/>
      <c r="LUO691" s="413"/>
      <c r="LUP691" s="413"/>
      <c r="LUQ691" s="413"/>
      <c r="LUR691" s="413"/>
      <c r="LUS691" s="413"/>
      <c r="LUT691" s="413"/>
      <c r="LUU691" s="413"/>
      <c r="LUV691" s="413"/>
      <c r="LUW691" s="413"/>
      <c r="LUX691" s="413"/>
      <c r="LUY691" s="413"/>
      <c r="LUZ691" s="413"/>
      <c r="LVA691" s="413"/>
      <c r="LVB691" s="414"/>
      <c r="LVC691" s="414"/>
      <c r="LVD691" s="414"/>
      <c r="LVE691" s="414"/>
      <c r="LVF691" s="414"/>
      <c r="LVG691" s="413"/>
      <c r="LVH691" s="413"/>
      <c r="LVI691" s="414"/>
      <c r="LVJ691" s="414"/>
      <c r="LVK691" s="413"/>
      <c r="LVL691" s="413"/>
      <c r="LVM691" s="414"/>
      <c r="LVN691" s="414"/>
      <c r="LVO691" s="413"/>
      <c r="LVP691" s="413"/>
      <c r="LVQ691" s="413"/>
      <c r="LVR691" s="413"/>
      <c r="LVS691" s="413"/>
      <c r="LVT691" s="413"/>
      <c r="LVU691" s="413"/>
      <c r="LVV691" s="414"/>
      <c r="LVW691" s="414"/>
      <c r="LVX691" s="413"/>
      <c r="LVY691" s="413"/>
      <c r="LVZ691" s="414"/>
      <c r="LWA691" s="414"/>
      <c r="LWB691" s="413"/>
      <c r="LWC691" s="413"/>
      <c r="LWD691" s="413"/>
      <c r="LWE691" s="413"/>
      <c r="LWF691" s="413"/>
      <c r="LWG691" s="407"/>
      <c r="LWH691" s="439"/>
      <c r="LWI691" s="413"/>
      <c r="LWJ691" s="413"/>
      <c r="LWK691" s="413"/>
      <c r="LWL691" s="413"/>
      <c r="LWM691" s="413"/>
      <c r="LWN691" s="413"/>
      <c r="LWO691" s="413"/>
      <c r="LWP691" s="412"/>
      <c r="LWQ691" s="412"/>
      <c r="LWR691" s="412"/>
      <c r="LWS691" s="412"/>
      <c r="LWT691" s="412"/>
      <c r="LWU691" s="412"/>
      <c r="LWV691" s="412"/>
      <c r="LWW691" s="412"/>
      <c r="LWX691" s="412"/>
      <c r="LWY691" s="412"/>
      <c r="LWZ691" s="412"/>
      <c r="LXA691" s="412"/>
      <c r="LXB691" s="412"/>
      <c r="LXC691" s="412"/>
      <c r="LXD691" s="412"/>
      <c r="LXE691" s="412"/>
      <c r="LXF691" s="412"/>
      <c r="LXG691" s="412"/>
      <c r="LXH691" s="412"/>
      <c r="LXI691" s="412"/>
      <c r="LXJ691" s="412"/>
      <c r="LXK691" s="412"/>
      <c r="LXL691" s="412"/>
      <c r="LXM691" s="412"/>
      <c r="LXN691" s="412"/>
      <c r="LXO691" s="412"/>
      <c r="LXP691" s="412"/>
      <c r="LXQ691" s="412"/>
      <c r="LXR691" s="412"/>
      <c r="LXS691" s="412"/>
      <c r="LXT691" s="412"/>
      <c r="LXU691" s="412"/>
      <c r="LXV691" s="412"/>
      <c r="LXW691" s="412"/>
      <c r="LXX691" s="412"/>
      <c r="LXY691" s="412"/>
      <c r="LXZ691" s="412"/>
      <c r="LYA691" s="412"/>
      <c r="LYB691" s="412"/>
      <c r="LYC691" s="412"/>
      <c r="LYD691" s="412"/>
      <c r="LYE691" s="412"/>
      <c r="LYF691" s="412"/>
      <c r="LYG691" s="412"/>
      <c r="LYH691" s="413"/>
      <c r="LYI691" s="413"/>
      <c r="LYJ691" s="413"/>
      <c r="LYK691" s="413"/>
      <c r="LYL691" s="413"/>
      <c r="LYM691" s="413"/>
      <c r="LYN691" s="413"/>
      <c r="LYO691" s="413"/>
      <c r="LYP691" s="413"/>
      <c r="LYQ691" s="413"/>
      <c r="LYR691" s="413"/>
      <c r="LYS691" s="413"/>
      <c r="LYT691" s="413"/>
      <c r="LYU691" s="413"/>
      <c r="LYV691" s="413"/>
      <c r="LYW691" s="413"/>
      <c r="LYX691" s="413"/>
      <c r="LYY691" s="413"/>
      <c r="LYZ691" s="413"/>
      <c r="LZA691" s="413"/>
      <c r="LZB691" s="413"/>
      <c r="LZC691" s="413"/>
      <c r="LZD691" s="413"/>
      <c r="LZE691" s="413"/>
      <c r="LZF691" s="414"/>
      <c r="LZG691" s="414"/>
      <c r="LZH691" s="414"/>
      <c r="LZI691" s="414"/>
      <c r="LZJ691" s="414"/>
      <c r="LZK691" s="413"/>
      <c r="LZL691" s="413"/>
      <c r="LZM691" s="414"/>
      <c r="LZN691" s="414"/>
      <c r="LZO691" s="413"/>
      <c r="LZP691" s="413"/>
      <c r="LZQ691" s="414"/>
      <c r="LZR691" s="414"/>
      <c r="LZS691" s="413"/>
      <c r="LZT691" s="413"/>
      <c r="LZU691" s="413"/>
      <c r="LZV691" s="413"/>
      <c r="LZW691" s="413"/>
      <c r="LZX691" s="413"/>
      <c r="LZY691" s="413"/>
      <c r="LZZ691" s="414"/>
      <c r="MAA691" s="414"/>
      <c r="MAB691" s="413"/>
      <c r="MAC691" s="413"/>
      <c r="MAD691" s="414"/>
      <c r="MAE691" s="414"/>
      <c r="MAF691" s="413"/>
      <c r="MAG691" s="413"/>
      <c r="MAH691" s="413"/>
      <c r="MAI691" s="413"/>
      <c r="MAJ691" s="413"/>
      <c r="MAK691" s="407"/>
      <c r="MAL691" s="439"/>
      <c r="MAM691" s="413"/>
      <c r="MAN691" s="413"/>
      <c r="MAO691" s="413"/>
      <c r="MAP691" s="413"/>
      <c r="MAQ691" s="413"/>
      <c r="MAR691" s="413"/>
      <c r="MAS691" s="413"/>
      <c r="MAT691" s="412"/>
      <c r="MAU691" s="412"/>
      <c r="MAV691" s="412"/>
      <c r="MAW691" s="412"/>
      <c r="MAX691" s="412"/>
      <c r="MAY691" s="412"/>
      <c r="MAZ691" s="412"/>
      <c r="MBA691" s="412"/>
      <c r="MBB691" s="412"/>
      <c r="MBC691" s="412"/>
      <c r="MBD691" s="412"/>
      <c r="MBE691" s="412"/>
      <c r="MBF691" s="412"/>
      <c r="MBG691" s="412"/>
      <c r="MBH691" s="412"/>
      <c r="MBI691" s="412"/>
      <c r="MBJ691" s="412"/>
      <c r="MBK691" s="412"/>
      <c r="MBL691" s="412"/>
      <c r="MBM691" s="412"/>
      <c r="MBN691" s="412"/>
      <c r="MBO691" s="412"/>
      <c r="MBP691" s="412"/>
      <c r="MBQ691" s="412"/>
      <c r="MBR691" s="412"/>
      <c r="MBS691" s="412"/>
      <c r="MBT691" s="412"/>
      <c r="MBU691" s="412"/>
      <c r="MBV691" s="412"/>
      <c r="MBW691" s="412"/>
      <c r="MBX691" s="412"/>
      <c r="MBY691" s="412"/>
      <c r="MBZ691" s="412"/>
      <c r="MCA691" s="412"/>
      <c r="MCB691" s="412"/>
      <c r="MCC691" s="412"/>
      <c r="MCD691" s="412"/>
      <c r="MCE691" s="412"/>
      <c r="MCF691" s="412"/>
      <c r="MCG691" s="412"/>
      <c r="MCH691" s="412"/>
      <c r="MCI691" s="412"/>
      <c r="MCJ691" s="412"/>
      <c r="MCK691" s="412"/>
      <c r="MCL691" s="413"/>
      <c r="MCM691" s="413"/>
      <c r="MCN691" s="413"/>
      <c r="MCO691" s="413"/>
      <c r="MCP691" s="413"/>
      <c r="MCQ691" s="413"/>
      <c r="MCR691" s="413"/>
      <c r="MCS691" s="413"/>
      <c r="MCT691" s="413"/>
      <c r="MCU691" s="413"/>
      <c r="MCV691" s="413"/>
      <c r="MCW691" s="413"/>
      <c r="MCX691" s="413"/>
      <c r="MCY691" s="413"/>
      <c r="MCZ691" s="413"/>
      <c r="MDA691" s="413"/>
      <c r="MDB691" s="413"/>
      <c r="MDC691" s="413"/>
      <c r="MDD691" s="413"/>
      <c r="MDE691" s="413"/>
      <c r="MDF691" s="413"/>
      <c r="MDG691" s="413"/>
      <c r="MDH691" s="413"/>
      <c r="MDI691" s="413"/>
      <c r="MDJ691" s="414"/>
      <c r="MDK691" s="414"/>
      <c r="MDL691" s="414"/>
      <c r="MDM691" s="414"/>
      <c r="MDN691" s="414"/>
      <c r="MDO691" s="413"/>
      <c r="MDP691" s="413"/>
      <c r="MDQ691" s="414"/>
      <c r="MDR691" s="414"/>
      <c r="MDS691" s="413"/>
      <c r="MDT691" s="413"/>
      <c r="MDU691" s="414"/>
      <c r="MDV691" s="414"/>
      <c r="MDW691" s="413"/>
      <c r="MDX691" s="413"/>
      <c r="MDY691" s="413"/>
      <c r="MDZ691" s="413"/>
      <c r="MEA691" s="413"/>
      <c r="MEB691" s="413"/>
      <c r="MEC691" s="413"/>
      <c r="MED691" s="414"/>
      <c r="MEE691" s="414"/>
      <c r="MEF691" s="413"/>
      <c r="MEG691" s="413"/>
      <c r="MEH691" s="414"/>
      <c r="MEI691" s="414"/>
      <c r="MEJ691" s="413"/>
      <c r="MEK691" s="413"/>
      <c r="MEL691" s="413"/>
      <c r="MEM691" s="413"/>
      <c r="MEN691" s="413"/>
      <c r="MEO691" s="407"/>
      <c r="MEP691" s="439"/>
      <c r="MEQ691" s="413"/>
      <c r="MER691" s="413"/>
      <c r="MES691" s="413"/>
      <c r="MET691" s="413"/>
      <c r="MEU691" s="413"/>
      <c r="MEV691" s="413"/>
      <c r="MEW691" s="413"/>
      <c r="MEX691" s="412"/>
      <c r="MEY691" s="412"/>
      <c r="MEZ691" s="412"/>
      <c r="MFA691" s="412"/>
      <c r="MFB691" s="412"/>
      <c r="MFC691" s="412"/>
      <c r="MFD691" s="412"/>
      <c r="MFE691" s="412"/>
      <c r="MFF691" s="412"/>
      <c r="MFG691" s="412"/>
      <c r="MFH691" s="412"/>
      <c r="MFI691" s="412"/>
      <c r="MFJ691" s="412"/>
      <c r="MFK691" s="412"/>
      <c r="MFL691" s="412"/>
      <c r="MFM691" s="412"/>
      <c r="MFN691" s="412"/>
      <c r="MFO691" s="412"/>
      <c r="MFP691" s="412"/>
      <c r="MFQ691" s="412"/>
      <c r="MFR691" s="412"/>
      <c r="MFS691" s="412"/>
      <c r="MFT691" s="412"/>
      <c r="MFU691" s="412"/>
      <c r="MFV691" s="412"/>
      <c r="MFW691" s="412"/>
      <c r="MFX691" s="412"/>
      <c r="MFY691" s="412"/>
      <c r="MFZ691" s="412"/>
      <c r="MGA691" s="412"/>
      <c r="MGB691" s="412"/>
      <c r="MGC691" s="412"/>
      <c r="MGD691" s="412"/>
      <c r="MGE691" s="412"/>
      <c r="MGF691" s="412"/>
      <c r="MGG691" s="412"/>
      <c r="MGH691" s="412"/>
      <c r="MGI691" s="412"/>
      <c r="MGJ691" s="412"/>
      <c r="MGK691" s="412"/>
      <c r="MGL691" s="412"/>
      <c r="MGM691" s="412"/>
      <c r="MGN691" s="412"/>
      <c r="MGO691" s="412"/>
      <c r="MGP691" s="413"/>
      <c r="MGQ691" s="413"/>
      <c r="MGR691" s="413"/>
      <c r="MGS691" s="413"/>
      <c r="MGT691" s="413"/>
      <c r="MGU691" s="413"/>
      <c r="MGV691" s="413"/>
      <c r="MGW691" s="413"/>
      <c r="MGX691" s="413"/>
      <c r="MGY691" s="413"/>
      <c r="MGZ691" s="413"/>
      <c r="MHA691" s="413"/>
      <c r="MHB691" s="413"/>
      <c r="MHC691" s="413"/>
      <c r="MHD691" s="413"/>
      <c r="MHE691" s="413"/>
      <c r="MHF691" s="413"/>
      <c r="MHG691" s="413"/>
      <c r="MHH691" s="413"/>
      <c r="MHI691" s="413"/>
      <c r="MHJ691" s="413"/>
      <c r="MHK691" s="413"/>
      <c r="MHL691" s="413"/>
      <c r="MHM691" s="413"/>
      <c r="MHN691" s="414"/>
      <c r="MHO691" s="414"/>
      <c r="MHP691" s="414"/>
      <c r="MHQ691" s="414"/>
      <c r="MHR691" s="414"/>
      <c r="MHS691" s="413"/>
      <c r="MHT691" s="413"/>
      <c r="MHU691" s="414"/>
      <c r="MHV691" s="414"/>
      <c r="MHW691" s="413"/>
      <c r="MHX691" s="413"/>
      <c r="MHY691" s="414"/>
      <c r="MHZ691" s="414"/>
      <c r="MIA691" s="413"/>
      <c r="MIB691" s="413"/>
      <c r="MIC691" s="413"/>
      <c r="MID691" s="413"/>
      <c r="MIE691" s="413"/>
      <c r="MIF691" s="413"/>
      <c r="MIG691" s="413"/>
      <c r="MIH691" s="414"/>
      <c r="MII691" s="414"/>
      <c r="MIJ691" s="413"/>
      <c r="MIK691" s="413"/>
      <c r="MIL691" s="414"/>
      <c r="MIM691" s="414"/>
      <c r="MIN691" s="413"/>
      <c r="MIO691" s="413"/>
      <c r="MIP691" s="413"/>
      <c r="MIQ691" s="413"/>
      <c r="MIR691" s="413"/>
      <c r="MIS691" s="407"/>
      <c r="MIT691" s="439"/>
      <c r="MIU691" s="413"/>
      <c r="MIV691" s="413"/>
      <c r="MIW691" s="413"/>
      <c r="MIX691" s="413"/>
      <c r="MIY691" s="413"/>
      <c r="MIZ691" s="413"/>
      <c r="MJA691" s="413"/>
      <c r="MJB691" s="412"/>
      <c r="MJC691" s="412"/>
      <c r="MJD691" s="412"/>
      <c r="MJE691" s="412"/>
      <c r="MJF691" s="412"/>
      <c r="MJG691" s="412"/>
      <c r="MJH691" s="412"/>
      <c r="MJI691" s="412"/>
      <c r="MJJ691" s="412"/>
      <c r="MJK691" s="412"/>
      <c r="MJL691" s="412"/>
      <c r="MJM691" s="412"/>
      <c r="MJN691" s="412"/>
      <c r="MJO691" s="412"/>
      <c r="MJP691" s="412"/>
      <c r="MJQ691" s="412"/>
      <c r="MJR691" s="412"/>
      <c r="MJS691" s="412"/>
      <c r="MJT691" s="412"/>
      <c r="MJU691" s="412"/>
      <c r="MJV691" s="412"/>
      <c r="MJW691" s="412"/>
      <c r="MJX691" s="412"/>
      <c r="MJY691" s="412"/>
      <c r="MJZ691" s="412"/>
      <c r="MKA691" s="412"/>
      <c r="MKB691" s="412"/>
      <c r="MKC691" s="412"/>
      <c r="MKD691" s="412"/>
      <c r="MKE691" s="412"/>
      <c r="MKF691" s="412"/>
      <c r="MKG691" s="412"/>
      <c r="MKH691" s="412"/>
      <c r="MKI691" s="412"/>
      <c r="MKJ691" s="412"/>
      <c r="MKK691" s="412"/>
      <c r="MKL691" s="412"/>
      <c r="MKM691" s="412"/>
      <c r="MKN691" s="412"/>
      <c r="MKO691" s="412"/>
      <c r="MKP691" s="412"/>
      <c r="MKQ691" s="412"/>
      <c r="MKR691" s="412"/>
      <c r="MKS691" s="412"/>
      <c r="MKT691" s="413"/>
      <c r="MKU691" s="413"/>
      <c r="MKV691" s="413"/>
      <c r="MKW691" s="413"/>
      <c r="MKX691" s="413"/>
      <c r="MKY691" s="413"/>
      <c r="MKZ691" s="413"/>
      <c r="MLA691" s="413"/>
      <c r="MLB691" s="413"/>
      <c r="MLC691" s="413"/>
      <c r="MLD691" s="413"/>
      <c r="MLE691" s="413"/>
      <c r="MLF691" s="413"/>
      <c r="MLG691" s="413"/>
      <c r="MLH691" s="413"/>
      <c r="MLI691" s="413"/>
      <c r="MLJ691" s="413"/>
      <c r="MLK691" s="413"/>
      <c r="MLL691" s="413"/>
      <c r="MLM691" s="413"/>
      <c r="MLN691" s="413"/>
      <c r="MLO691" s="413"/>
      <c r="MLP691" s="413"/>
      <c r="MLQ691" s="413"/>
      <c r="MLR691" s="414"/>
      <c r="MLS691" s="414"/>
      <c r="MLT691" s="414"/>
      <c r="MLU691" s="414"/>
      <c r="MLV691" s="414"/>
      <c r="MLW691" s="413"/>
      <c r="MLX691" s="413"/>
      <c r="MLY691" s="414"/>
      <c r="MLZ691" s="414"/>
      <c r="MMA691" s="413"/>
      <c r="MMB691" s="413"/>
      <c r="MMC691" s="414"/>
      <c r="MMD691" s="414"/>
      <c r="MME691" s="413"/>
      <c r="MMF691" s="413"/>
      <c r="MMG691" s="413"/>
      <c r="MMH691" s="413"/>
      <c r="MMI691" s="413"/>
      <c r="MMJ691" s="413"/>
      <c r="MMK691" s="413"/>
      <c r="MML691" s="414"/>
      <c r="MMM691" s="414"/>
      <c r="MMN691" s="413"/>
      <c r="MMO691" s="413"/>
      <c r="MMP691" s="414"/>
      <c r="MMQ691" s="414"/>
      <c r="MMR691" s="413"/>
      <c r="MMS691" s="413"/>
      <c r="MMT691" s="413"/>
      <c r="MMU691" s="413"/>
      <c r="MMV691" s="413"/>
      <c r="MMW691" s="407"/>
      <c r="MMX691" s="439"/>
      <c r="MMY691" s="413"/>
      <c r="MMZ691" s="413"/>
      <c r="MNA691" s="413"/>
      <c r="MNB691" s="413"/>
      <c r="MNC691" s="413"/>
      <c r="MND691" s="413"/>
      <c r="MNE691" s="413"/>
      <c r="MNF691" s="412"/>
      <c r="MNG691" s="412"/>
      <c r="MNH691" s="412"/>
      <c r="MNI691" s="412"/>
      <c r="MNJ691" s="412"/>
      <c r="MNK691" s="412"/>
      <c r="MNL691" s="412"/>
      <c r="MNM691" s="412"/>
      <c r="MNN691" s="412"/>
      <c r="MNO691" s="412"/>
      <c r="MNP691" s="412"/>
      <c r="MNQ691" s="412"/>
      <c r="MNR691" s="412"/>
      <c r="MNS691" s="412"/>
      <c r="MNT691" s="412"/>
      <c r="MNU691" s="412"/>
      <c r="MNV691" s="412"/>
      <c r="MNW691" s="412"/>
      <c r="MNX691" s="412"/>
      <c r="MNY691" s="412"/>
      <c r="MNZ691" s="412"/>
      <c r="MOA691" s="412"/>
      <c r="MOB691" s="412"/>
      <c r="MOC691" s="412"/>
      <c r="MOD691" s="412"/>
      <c r="MOE691" s="412"/>
      <c r="MOF691" s="412"/>
      <c r="MOG691" s="412"/>
      <c r="MOH691" s="412"/>
      <c r="MOI691" s="412"/>
      <c r="MOJ691" s="412"/>
      <c r="MOK691" s="412"/>
      <c r="MOL691" s="412"/>
      <c r="MOM691" s="412"/>
      <c r="MON691" s="412"/>
      <c r="MOO691" s="412"/>
      <c r="MOP691" s="412"/>
      <c r="MOQ691" s="412"/>
      <c r="MOR691" s="412"/>
      <c r="MOS691" s="412"/>
      <c r="MOT691" s="412"/>
      <c r="MOU691" s="412"/>
      <c r="MOV691" s="412"/>
      <c r="MOW691" s="412"/>
      <c r="MOX691" s="413"/>
      <c r="MOY691" s="413"/>
      <c r="MOZ691" s="413"/>
      <c r="MPA691" s="413"/>
      <c r="MPB691" s="413"/>
      <c r="MPC691" s="413"/>
      <c r="MPD691" s="413"/>
      <c r="MPE691" s="413"/>
      <c r="MPF691" s="413"/>
      <c r="MPG691" s="413"/>
      <c r="MPH691" s="413"/>
      <c r="MPI691" s="413"/>
      <c r="MPJ691" s="413"/>
      <c r="MPK691" s="413"/>
      <c r="MPL691" s="413"/>
      <c r="MPM691" s="413"/>
      <c r="MPN691" s="413"/>
      <c r="MPO691" s="413"/>
      <c r="MPP691" s="413"/>
      <c r="MPQ691" s="413"/>
      <c r="MPR691" s="413"/>
      <c r="MPS691" s="413"/>
      <c r="MPT691" s="413"/>
      <c r="MPU691" s="413"/>
      <c r="MPV691" s="414"/>
      <c r="MPW691" s="414"/>
      <c r="MPX691" s="414"/>
      <c r="MPY691" s="414"/>
      <c r="MPZ691" s="414"/>
      <c r="MQA691" s="413"/>
      <c r="MQB691" s="413"/>
      <c r="MQC691" s="414"/>
      <c r="MQD691" s="414"/>
      <c r="MQE691" s="413"/>
      <c r="MQF691" s="413"/>
      <c r="MQG691" s="414"/>
      <c r="MQH691" s="414"/>
      <c r="MQI691" s="413"/>
      <c r="MQJ691" s="413"/>
      <c r="MQK691" s="413"/>
      <c r="MQL691" s="413"/>
      <c r="MQM691" s="413"/>
      <c r="MQN691" s="413"/>
      <c r="MQO691" s="413"/>
      <c r="MQP691" s="414"/>
      <c r="MQQ691" s="414"/>
      <c r="MQR691" s="413"/>
      <c r="MQS691" s="413"/>
      <c r="MQT691" s="414"/>
      <c r="MQU691" s="414"/>
      <c r="MQV691" s="413"/>
      <c r="MQW691" s="413"/>
      <c r="MQX691" s="413"/>
      <c r="MQY691" s="413"/>
      <c r="MQZ691" s="413"/>
      <c r="MRA691" s="407"/>
      <c r="MRB691" s="439"/>
      <c r="MRC691" s="413"/>
      <c r="MRD691" s="413"/>
      <c r="MRE691" s="413"/>
      <c r="MRF691" s="413"/>
      <c r="MRG691" s="413"/>
      <c r="MRH691" s="413"/>
      <c r="MRI691" s="413"/>
      <c r="MRJ691" s="412"/>
      <c r="MRK691" s="412"/>
      <c r="MRL691" s="412"/>
      <c r="MRM691" s="412"/>
      <c r="MRN691" s="412"/>
      <c r="MRO691" s="412"/>
      <c r="MRP691" s="412"/>
      <c r="MRQ691" s="412"/>
      <c r="MRR691" s="412"/>
      <c r="MRS691" s="412"/>
      <c r="MRT691" s="412"/>
      <c r="MRU691" s="412"/>
      <c r="MRV691" s="412"/>
      <c r="MRW691" s="412"/>
      <c r="MRX691" s="412"/>
      <c r="MRY691" s="412"/>
      <c r="MRZ691" s="412"/>
      <c r="MSA691" s="412"/>
      <c r="MSB691" s="412"/>
      <c r="MSC691" s="412"/>
      <c r="MSD691" s="412"/>
      <c r="MSE691" s="412"/>
      <c r="MSF691" s="412"/>
      <c r="MSG691" s="412"/>
      <c r="MSH691" s="412"/>
      <c r="MSI691" s="412"/>
      <c r="MSJ691" s="412"/>
      <c r="MSK691" s="412"/>
      <c r="MSL691" s="412"/>
      <c r="MSM691" s="412"/>
      <c r="MSN691" s="412"/>
      <c r="MSO691" s="412"/>
      <c r="MSP691" s="412"/>
      <c r="MSQ691" s="412"/>
      <c r="MSR691" s="412"/>
      <c r="MSS691" s="412"/>
      <c r="MST691" s="412"/>
      <c r="MSU691" s="412"/>
      <c r="MSV691" s="412"/>
      <c r="MSW691" s="412"/>
      <c r="MSX691" s="412"/>
      <c r="MSY691" s="412"/>
      <c r="MSZ691" s="412"/>
      <c r="MTA691" s="412"/>
      <c r="MTB691" s="413"/>
      <c r="MTC691" s="413"/>
      <c r="MTD691" s="413"/>
      <c r="MTE691" s="413"/>
      <c r="MTF691" s="413"/>
      <c r="MTG691" s="413"/>
      <c r="MTH691" s="413"/>
      <c r="MTI691" s="413"/>
      <c r="MTJ691" s="413"/>
      <c r="MTK691" s="413"/>
      <c r="MTL691" s="413"/>
      <c r="MTM691" s="413"/>
      <c r="MTN691" s="413"/>
      <c r="MTO691" s="413"/>
      <c r="MTP691" s="413"/>
      <c r="MTQ691" s="413"/>
      <c r="MTR691" s="413"/>
      <c r="MTS691" s="413"/>
      <c r="MTT691" s="413"/>
      <c r="MTU691" s="413"/>
      <c r="MTV691" s="413"/>
      <c r="MTW691" s="413"/>
      <c r="MTX691" s="413"/>
      <c r="MTY691" s="413"/>
      <c r="MTZ691" s="414"/>
      <c r="MUA691" s="414"/>
      <c r="MUB691" s="414"/>
      <c r="MUC691" s="414"/>
      <c r="MUD691" s="414"/>
      <c r="MUE691" s="413"/>
      <c r="MUF691" s="413"/>
      <c r="MUG691" s="414"/>
      <c r="MUH691" s="414"/>
      <c r="MUI691" s="413"/>
      <c r="MUJ691" s="413"/>
      <c r="MUK691" s="414"/>
      <c r="MUL691" s="414"/>
      <c r="MUM691" s="413"/>
      <c r="MUN691" s="413"/>
      <c r="MUO691" s="413"/>
      <c r="MUP691" s="413"/>
      <c r="MUQ691" s="413"/>
      <c r="MUR691" s="413"/>
      <c r="MUS691" s="413"/>
      <c r="MUT691" s="414"/>
      <c r="MUU691" s="414"/>
      <c r="MUV691" s="413"/>
      <c r="MUW691" s="413"/>
      <c r="MUX691" s="414"/>
      <c r="MUY691" s="414"/>
      <c r="MUZ691" s="413"/>
      <c r="MVA691" s="413"/>
      <c r="MVB691" s="413"/>
      <c r="MVC691" s="413"/>
      <c r="MVD691" s="413"/>
      <c r="MVE691" s="407"/>
      <c r="MVF691" s="439"/>
      <c r="MVG691" s="413"/>
      <c r="MVH691" s="413"/>
      <c r="MVI691" s="413"/>
      <c r="MVJ691" s="413"/>
      <c r="MVK691" s="413"/>
      <c r="MVL691" s="413"/>
      <c r="MVM691" s="413"/>
      <c r="MVN691" s="412"/>
      <c r="MVO691" s="412"/>
      <c r="MVP691" s="412"/>
      <c r="MVQ691" s="412"/>
      <c r="MVR691" s="412"/>
      <c r="MVS691" s="412"/>
      <c r="MVT691" s="412"/>
      <c r="MVU691" s="412"/>
      <c r="MVV691" s="412"/>
      <c r="MVW691" s="412"/>
      <c r="MVX691" s="412"/>
      <c r="MVY691" s="412"/>
      <c r="MVZ691" s="412"/>
      <c r="MWA691" s="412"/>
      <c r="MWB691" s="412"/>
      <c r="MWC691" s="412"/>
      <c r="MWD691" s="412"/>
      <c r="MWE691" s="412"/>
      <c r="MWF691" s="412"/>
      <c r="MWG691" s="412"/>
      <c r="MWH691" s="412"/>
      <c r="MWI691" s="412"/>
      <c r="MWJ691" s="412"/>
      <c r="MWK691" s="412"/>
      <c r="MWL691" s="412"/>
      <c r="MWM691" s="412"/>
      <c r="MWN691" s="412"/>
      <c r="MWO691" s="412"/>
      <c r="MWP691" s="412"/>
      <c r="MWQ691" s="412"/>
      <c r="MWR691" s="412"/>
      <c r="MWS691" s="412"/>
      <c r="MWT691" s="412"/>
      <c r="MWU691" s="412"/>
      <c r="MWV691" s="412"/>
      <c r="MWW691" s="412"/>
      <c r="MWX691" s="412"/>
      <c r="MWY691" s="412"/>
      <c r="MWZ691" s="412"/>
      <c r="MXA691" s="412"/>
      <c r="MXB691" s="412"/>
      <c r="MXC691" s="412"/>
      <c r="MXD691" s="412"/>
      <c r="MXE691" s="412"/>
      <c r="MXF691" s="413"/>
      <c r="MXG691" s="413"/>
      <c r="MXH691" s="413"/>
      <c r="MXI691" s="413"/>
      <c r="MXJ691" s="413"/>
      <c r="MXK691" s="413"/>
      <c r="MXL691" s="413"/>
      <c r="MXM691" s="413"/>
      <c r="MXN691" s="413"/>
      <c r="MXO691" s="413"/>
      <c r="MXP691" s="413"/>
      <c r="MXQ691" s="413"/>
      <c r="MXR691" s="413"/>
      <c r="MXS691" s="413"/>
      <c r="MXT691" s="413"/>
      <c r="MXU691" s="413"/>
      <c r="MXV691" s="413"/>
      <c r="MXW691" s="413"/>
      <c r="MXX691" s="413"/>
      <c r="MXY691" s="413"/>
      <c r="MXZ691" s="413"/>
      <c r="MYA691" s="413"/>
      <c r="MYB691" s="413"/>
      <c r="MYC691" s="413"/>
      <c r="MYD691" s="414"/>
      <c r="MYE691" s="414"/>
      <c r="MYF691" s="414"/>
      <c r="MYG691" s="414"/>
      <c r="MYH691" s="414"/>
      <c r="MYI691" s="413"/>
      <c r="MYJ691" s="413"/>
      <c r="MYK691" s="414"/>
      <c r="MYL691" s="414"/>
      <c r="MYM691" s="413"/>
      <c r="MYN691" s="413"/>
      <c r="MYO691" s="414"/>
      <c r="MYP691" s="414"/>
      <c r="MYQ691" s="413"/>
      <c r="MYR691" s="413"/>
      <c r="MYS691" s="413"/>
      <c r="MYT691" s="413"/>
      <c r="MYU691" s="413"/>
      <c r="MYV691" s="413"/>
      <c r="MYW691" s="413"/>
      <c r="MYX691" s="414"/>
      <c r="MYY691" s="414"/>
      <c r="MYZ691" s="413"/>
      <c r="MZA691" s="413"/>
      <c r="MZB691" s="414"/>
      <c r="MZC691" s="414"/>
      <c r="MZD691" s="413"/>
      <c r="MZE691" s="413"/>
      <c r="MZF691" s="413"/>
      <c r="MZG691" s="413"/>
      <c r="MZH691" s="413"/>
      <c r="MZI691" s="407"/>
      <c r="MZJ691" s="439"/>
      <c r="MZK691" s="413"/>
      <c r="MZL691" s="413"/>
      <c r="MZM691" s="413"/>
      <c r="MZN691" s="413"/>
      <c r="MZO691" s="413"/>
      <c r="MZP691" s="413"/>
      <c r="MZQ691" s="413"/>
      <c r="MZR691" s="412"/>
      <c r="MZS691" s="412"/>
      <c r="MZT691" s="412"/>
      <c r="MZU691" s="412"/>
      <c r="MZV691" s="412"/>
      <c r="MZW691" s="412"/>
      <c r="MZX691" s="412"/>
      <c r="MZY691" s="412"/>
      <c r="MZZ691" s="412"/>
      <c r="NAA691" s="412"/>
      <c r="NAB691" s="412"/>
      <c r="NAC691" s="412"/>
      <c r="NAD691" s="412"/>
      <c r="NAE691" s="412"/>
      <c r="NAF691" s="412"/>
      <c r="NAG691" s="412"/>
      <c r="NAH691" s="412"/>
      <c r="NAI691" s="412"/>
      <c r="NAJ691" s="412"/>
      <c r="NAK691" s="412"/>
      <c r="NAL691" s="412"/>
      <c r="NAM691" s="412"/>
      <c r="NAN691" s="412"/>
      <c r="NAO691" s="412"/>
      <c r="NAP691" s="412"/>
      <c r="NAQ691" s="412"/>
      <c r="NAR691" s="412"/>
      <c r="NAS691" s="412"/>
      <c r="NAT691" s="412"/>
      <c r="NAU691" s="412"/>
      <c r="NAV691" s="412"/>
      <c r="NAW691" s="412"/>
      <c r="NAX691" s="412"/>
      <c r="NAY691" s="412"/>
      <c r="NAZ691" s="412"/>
      <c r="NBA691" s="412"/>
      <c r="NBB691" s="412"/>
      <c r="NBC691" s="412"/>
      <c r="NBD691" s="412"/>
      <c r="NBE691" s="412"/>
      <c r="NBF691" s="412"/>
      <c r="NBG691" s="412"/>
      <c r="NBH691" s="412"/>
      <c r="NBI691" s="412"/>
      <c r="NBJ691" s="413"/>
      <c r="NBK691" s="413"/>
      <c r="NBL691" s="413"/>
      <c r="NBM691" s="413"/>
      <c r="NBN691" s="413"/>
      <c r="NBO691" s="413"/>
      <c r="NBP691" s="413"/>
      <c r="NBQ691" s="413"/>
      <c r="NBR691" s="413"/>
      <c r="NBS691" s="413"/>
      <c r="NBT691" s="413"/>
      <c r="NBU691" s="413"/>
      <c r="NBV691" s="413"/>
      <c r="NBW691" s="413"/>
      <c r="NBX691" s="413"/>
      <c r="NBY691" s="413"/>
      <c r="NBZ691" s="413"/>
      <c r="NCA691" s="413"/>
      <c r="NCB691" s="413"/>
      <c r="NCC691" s="413"/>
      <c r="NCD691" s="413"/>
      <c r="NCE691" s="413"/>
      <c r="NCF691" s="413"/>
      <c r="NCG691" s="413"/>
      <c r="NCH691" s="414"/>
      <c r="NCI691" s="414"/>
      <c r="NCJ691" s="414"/>
      <c r="NCK691" s="414"/>
      <c r="NCL691" s="414"/>
      <c r="NCM691" s="413"/>
      <c r="NCN691" s="413"/>
      <c r="NCO691" s="414"/>
      <c r="NCP691" s="414"/>
      <c r="NCQ691" s="413"/>
      <c r="NCR691" s="413"/>
      <c r="NCS691" s="414"/>
      <c r="NCT691" s="414"/>
      <c r="NCU691" s="413"/>
      <c r="NCV691" s="413"/>
      <c r="NCW691" s="413"/>
      <c r="NCX691" s="413"/>
      <c r="NCY691" s="413"/>
      <c r="NCZ691" s="413"/>
      <c r="NDA691" s="413"/>
      <c r="NDB691" s="414"/>
      <c r="NDC691" s="414"/>
      <c r="NDD691" s="413"/>
      <c r="NDE691" s="413"/>
      <c r="NDF691" s="414"/>
      <c r="NDG691" s="414"/>
      <c r="NDH691" s="413"/>
      <c r="NDI691" s="413"/>
      <c r="NDJ691" s="413"/>
      <c r="NDK691" s="413"/>
      <c r="NDL691" s="413"/>
      <c r="NDM691" s="407"/>
      <c r="NDN691" s="439"/>
      <c r="NDO691" s="413"/>
      <c r="NDP691" s="413"/>
      <c r="NDQ691" s="413"/>
      <c r="NDR691" s="413"/>
      <c r="NDS691" s="413"/>
      <c r="NDT691" s="413"/>
      <c r="NDU691" s="413"/>
      <c r="NDV691" s="412"/>
      <c r="NDW691" s="412"/>
      <c r="NDX691" s="412"/>
      <c r="NDY691" s="412"/>
      <c r="NDZ691" s="412"/>
      <c r="NEA691" s="412"/>
      <c r="NEB691" s="412"/>
      <c r="NEC691" s="412"/>
      <c r="NED691" s="412"/>
      <c r="NEE691" s="412"/>
      <c r="NEF691" s="412"/>
      <c r="NEG691" s="412"/>
      <c r="NEH691" s="412"/>
      <c r="NEI691" s="412"/>
      <c r="NEJ691" s="412"/>
      <c r="NEK691" s="412"/>
      <c r="NEL691" s="412"/>
      <c r="NEM691" s="412"/>
      <c r="NEN691" s="412"/>
      <c r="NEO691" s="412"/>
      <c r="NEP691" s="412"/>
      <c r="NEQ691" s="412"/>
      <c r="NER691" s="412"/>
      <c r="NES691" s="412"/>
      <c r="NET691" s="412"/>
      <c r="NEU691" s="412"/>
      <c r="NEV691" s="412"/>
      <c r="NEW691" s="412"/>
      <c r="NEX691" s="412"/>
      <c r="NEY691" s="412"/>
      <c r="NEZ691" s="412"/>
      <c r="NFA691" s="412"/>
      <c r="NFB691" s="412"/>
      <c r="NFC691" s="412"/>
      <c r="NFD691" s="412"/>
      <c r="NFE691" s="412"/>
      <c r="NFF691" s="412"/>
      <c r="NFG691" s="412"/>
      <c r="NFH691" s="412"/>
      <c r="NFI691" s="412"/>
      <c r="NFJ691" s="412"/>
      <c r="NFK691" s="412"/>
      <c r="NFL691" s="412"/>
      <c r="NFM691" s="412"/>
      <c r="NFN691" s="413"/>
      <c r="NFO691" s="413"/>
      <c r="NFP691" s="413"/>
      <c r="NFQ691" s="413"/>
      <c r="NFR691" s="413"/>
      <c r="NFS691" s="413"/>
      <c r="NFT691" s="413"/>
      <c r="NFU691" s="413"/>
      <c r="NFV691" s="413"/>
      <c r="NFW691" s="413"/>
      <c r="NFX691" s="413"/>
      <c r="NFY691" s="413"/>
      <c r="NFZ691" s="413"/>
      <c r="NGA691" s="413"/>
      <c r="NGB691" s="413"/>
      <c r="NGC691" s="413"/>
      <c r="NGD691" s="413"/>
      <c r="NGE691" s="413"/>
      <c r="NGF691" s="413"/>
      <c r="NGG691" s="413"/>
      <c r="NGH691" s="413"/>
      <c r="NGI691" s="413"/>
      <c r="NGJ691" s="413"/>
      <c r="NGK691" s="413"/>
      <c r="NGL691" s="414"/>
      <c r="NGM691" s="414"/>
      <c r="NGN691" s="414"/>
      <c r="NGO691" s="414"/>
      <c r="NGP691" s="414"/>
      <c r="NGQ691" s="413"/>
      <c r="NGR691" s="413"/>
      <c r="NGS691" s="414"/>
      <c r="NGT691" s="414"/>
      <c r="NGU691" s="413"/>
      <c r="NGV691" s="413"/>
      <c r="NGW691" s="414"/>
      <c r="NGX691" s="414"/>
      <c r="NGY691" s="413"/>
      <c r="NGZ691" s="413"/>
      <c r="NHA691" s="413"/>
      <c r="NHB691" s="413"/>
      <c r="NHC691" s="413"/>
      <c r="NHD691" s="413"/>
      <c r="NHE691" s="413"/>
      <c r="NHF691" s="414"/>
      <c r="NHG691" s="414"/>
      <c r="NHH691" s="413"/>
      <c r="NHI691" s="413"/>
      <c r="NHJ691" s="414"/>
      <c r="NHK691" s="414"/>
      <c r="NHL691" s="413"/>
      <c r="NHM691" s="413"/>
      <c r="NHN691" s="413"/>
      <c r="NHO691" s="413"/>
      <c r="NHP691" s="413"/>
      <c r="NHQ691" s="407"/>
      <c r="NHR691" s="439"/>
      <c r="NHS691" s="413"/>
      <c r="NHT691" s="413"/>
      <c r="NHU691" s="413"/>
      <c r="NHV691" s="413"/>
      <c r="NHW691" s="413"/>
      <c r="NHX691" s="413"/>
      <c r="NHY691" s="413"/>
      <c r="NHZ691" s="412"/>
      <c r="NIA691" s="412"/>
      <c r="NIB691" s="412"/>
      <c r="NIC691" s="412"/>
      <c r="NID691" s="412"/>
      <c r="NIE691" s="412"/>
      <c r="NIF691" s="412"/>
      <c r="NIG691" s="412"/>
      <c r="NIH691" s="412"/>
      <c r="NII691" s="412"/>
      <c r="NIJ691" s="412"/>
      <c r="NIK691" s="412"/>
      <c r="NIL691" s="412"/>
      <c r="NIM691" s="412"/>
      <c r="NIN691" s="412"/>
      <c r="NIO691" s="412"/>
      <c r="NIP691" s="412"/>
      <c r="NIQ691" s="412"/>
      <c r="NIR691" s="412"/>
      <c r="NIS691" s="412"/>
      <c r="NIT691" s="412"/>
      <c r="NIU691" s="412"/>
      <c r="NIV691" s="412"/>
      <c r="NIW691" s="412"/>
      <c r="NIX691" s="412"/>
      <c r="NIY691" s="412"/>
      <c r="NIZ691" s="412"/>
      <c r="NJA691" s="412"/>
      <c r="NJB691" s="412"/>
      <c r="NJC691" s="412"/>
      <c r="NJD691" s="412"/>
      <c r="NJE691" s="412"/>
      <c r="NJF691" s="412"/>
      <c r="NJG691" s="412"/>
      <c r="NJH691" s="412"/>
      <c r="NJI691" s="412"/>
      <c r="NJJ691" s="412"/>
      <c r="NJK691" s="412"/>
      <c r="NJL691" s="412"/>
      <c r="NJM691" s="412"/>
      <c r="NJN691" s="412"/>
      <c r="NJO691" s="412"/>
      <c r="NJP691" s="412"/>
      <c r="NJQ691" s="412"/>
      <c r="NJR691" s="413"/>
      <c r="NJS691" s="413"/>
      <c r="NJT691" s="413"/>
      <c r="NJU691" s="413"/>
      <c r="NJV691" s="413"/>
      <c r="NJW691" s="413"/>
      <c r="NJX691" s="413"/>
      <c r="NJY691" s="413"/>
      <c r="NJZ691" s="413"/>
      <c r="NKA691" s="413"/>
      <c r="NKB691" s="413"/>
      <c r="NKC691" s="413"/>
      <c r="NKD691" s="413"/>
      <c r="NKE691" s="413"/>
      <c r="NKF691" s="413"/>
      <c r="NKG691" s="413"/>
      <c r="NKH691" s="413"/>
      <c r="NKI691" s="413"/>
      <c r="NKJ691" s="413"/>
      <c r="NKK691" s="413"/>
      <c r="NKL691" s="413"/>
      <c r="NKM691" s="413"/>
      <c r="NKN691" s="413"/>
      <c r="NKO691" s="413"/>
      <c r="NKP691" s="414"/>
      <c r="NKQ691" s="414"/>
      <c r="NKR691" s="414"/>
      <c r="NKS691" s="414"/>
      <c r="NKT691" s="414"/>
      <c r="NKU691" s="413"/>
      <c r="NKV691" s="413"/>
      <c r="NKW691" s="414"/>
      <c r="NKX691" s="414"/>
      <c r="NKY691" s="413"/>
      <c r="NKZ691" s="413"/>
      <c r="NLA691" s="414"/>
      <c r="NLB691" s="414"/>
      <c r="NLC691" s="413"/>
      <c r="NLD691" s="413"/>
      <c r="NLE691" s="413"/>
      <c r="NLF691" s="413"/>
      <c r="NLG691" s="413"/>
      <c r="NLH691" s="413"/>
      <c r="NLI691" s="413"/>
      <c r="NLJ691" s="414"/>
      <c r="NLK691" s="414"/>
      <c r="NLL691" s="413"/>
      <c r="NLM691" s="413"/>
      <c r="NLN691" s="414"/>
      <c r="NLO691" s="414"/>
      <c r="NLP691" s="413"/>
      <c r="NLQ691" s="413"/>
      <c r="NLR691" s="413"/>
      <c r="NLS691" s="413"/>
      <c r="NLT691" s="413"/>
      <c r="NLU691" s="407"/>
      <c r="NLV691" s="439"/>
      <c r="NLW691" s="413"/>
      <c r="NLX691" s="413"/>
      <c r="NLY691" s="413"/>
      <c r="NLZ691" s="413"/>
      <c r="NMA691" s="413"/>
      <c r="NMB691" s="413"/>
      <c r="NMC691" s="413"/>
      <c r="NMD691" s="412"/>
      <c r="NME691" s="412"/>
      <c r="NMF691" s="412"/>
      <c r="NMG691" s="412"/>
      <c r="NMH691" s="412"/>
      <c r="NMI691" s="412"/>
      <c r="NMJ691" s="412"/>
      <c r="NMK691" s="412"/>
      <c r="NML691" s="412"/>
      <c r="NMM691" s="412"/>
      <c r="NMN691" s="412"/>
      <c r="NMO691" s="412"/>
      <c r="NMP691" s="412"/>
      <c r="NMQ691" s="412"/>
      <c r="NMR691" s="412"/>
      <c r="NMS691" s="412"/>
      <c r="NMT691" s="412"/>
      <c r="NMU691" s="412"/>
      <c r="NMV691" s="412"/>
      <c r="NMW691" s="412"/>
      <c r="NMX691" s="412"/>
      <c r="NMY691" s="412"/>
      <c r="NMZ691" s="412"/>
      <c r="NNA691" s="412"/>
      <c r="NNB691" s="412"/>
      <c r="NNC691" s="412"/>
      <c r="NND691" s="412"/>
      <c r="NNE691" s="412"/>
      <c r="NNF691" s="412"/>
      <c r="NNG691" s="412"/>
      <c r="NNH691" s="412"/>
      <c r="NNI691" s="412"/>
      <c r="NNJ691" s="412"/>
      <c r="NNK691" s="412"/>
      <c r="NNL691" s="412"/>
      <c r="NNM691" s="412"/>
      <c r="NNN691" s="412"/>
      <c r="NNO691" s="412"/>
      <c r="NNP691" s="412"/>
      <c r="NNQ691" s="412"/>
      <c r="NNR691" s="412"/>
      <c r="NNS691" s="412"/>
      <c r="NNT691" s="412"/>
      <c r="NNU691" s="412"/>
      <c r="NNV691" s="413"/>
      <c r="NNW691" s="413"/>
      <c r="NNX691" s="413"/>
      <c r="NNY691" s="413"/>
      <c r="NNZ691" s="413"/>
      <c r="NOA691" s="413"/>
      <c r="NOB691" s="413"/>
      <c r="NOC691" s="413"/>
      <c r="NOD691" s="413"/>
      <c r="NOE691" s="413"/>
      <c r="NOF691" s="413"/>
      <c r="NOG691" s="413"/>
      <c r="NOH691" s="413"/>
      <c r="NOI691" s="413"/>
      <c r="NOJ691" s="413"/>
      <c r="NOK691" s="413"/>
      <c r="NOL691" s="413"/>
      <c r="NOM691" s="413"/>
      <c r="NON691" s="413"/>
      <c r="NOO691" s="413"/>
      <c r="NOP691" s="413"/>
      <c r="NOQ691" s="413"/>
      <c r="NOR691" s="413"/>
      <c r="NOS691" s="413"/>
      <c r="NOT691" s="414"/>
      <c r="NOU691" s="414"/>
      <c r="NOV691" s="414"/>
      <c r="NOW691" s="414"/>
      <c r="NOX691" s="414"/>
      <c r="NOY691" s="413"/>
      <c r="NOZ691" s="413"/>
      <c r="NPA691" s="414"/>
      <c r="NPB691" s="414"/>
      <c r="NPC691" s="413"/>
      <c r="NPD691" s="413"/>
      <c r="NPE691" s="414"/>
      <c r="NPF691" s="414"/>
      <c r="NPG691" s="413"/>
      <c r="NPH691" s="413"/>
      <c r="NPI691" s="413"/>
      <c r="NPJ691" s="413"/>
      <c r="NPK691" s="413"/>
      <c r="NPL691" s="413"/>
      <c r="NPM691" s="413"/>
      <c r="NPN691" s="414"/>
      <c r="NPO691" s="414"/>
      <c r="NPP691" s="413"/>
      <c r="NPQ691" s="413"/>
      <c r="NPR691" s="414"/>
      <c r="NPS691" s="414"/>
      <c r="NPT691" s="413"/>
      <c r="NPU691" s="413"/>
      <c r="NPV691" s="413"/>
      <c r="NPW691" s="413"/>
      <c r="NPX691" s="413"/>
      <c r="NPY691" s="407"/>
      <c r="NPZ691" s="439"/>
      <c r="NQA691" s="413"/>
      <c r="NQB691" s="413"/>
      <c r="NQC691" s="413"/>
      <c r="NQD691" s="413"/>
      <c r="NQE691" s="413"/>
      <c r="NQF691" s="413"/>
      <c r="NQG691" s="413"/>
      <c r="NQH691" s="412"/>
      <c r="NQI691" s="412"/>
      <c r="NQJ691" s="412"/>
      <c r="NQK691" s="412"/>
      <c r="NQL691" s="412"/>
      <c r="NQM691" s="412"/>
      <c r="NQN691" s="412"/>
      <c r="NQO691" s="412"/>
      <c r="NQP691" s="412"/>
      <c r="NQQ691" s="412"/>
      <c r="NQR691" s="412"/>
      <c r="NQS691" s="412"/>
      <c r="NQT691" s="412"/>
      <c r="NQU691" s="412"/>
      <c r="NQV691" s="412"/>
      <c r="NQW691" s="412"/>
      <c r="NQX691" s="412"/>
      <c r="NQY691" s="412"/>
      <c r="NQZ691" s="412"/>
      <c r="NRA691" s="412"/>
      <c r="NRB691" s="412"/>
      <c r="NRC691" s="412"/>
      <c r="NRD691" s="412"/>
      <c r="NRE691" s="412"/>
      <c r="NRF691" s="412"/>
      <c r="NRG691" s="412"/>
      <c r="NRH691" s="412"/>
      <c r="NRI691" s="412"/>
      <c r="NRJ691" s="412"/>
      <c r="NRK691" s="412"/>
      <c r="NRL691" s="412"/>
      <c r="NRM691" s="412"/>
      <c r="NRN691" s="412"/>
      <c r="NRO691" s="412"/>
      <c r="NRP691" s="412"/>
      <c r="NRQ691" s="412"/>
      <c r="NRR691" s="412"/>
      <c r="NRS691" s="412"/>
      <c r="NRT691" s="412"/>
      <c r="NRU691" s="412"/>
      <c r="NRV691" s="412"/>
      <c r="NRW691" s="412"/>
      <c r="NRX691" s="412"/>
      <c r="NRY691" s="412"/>
      <c r="NRZ691" s="413"/>
      <c r="NSA691" s="413"/>
      <c r="NSB691" s="413"/>
      <c r="NSC691" s="413"/>
      <c r="NSD691" s="413"/>
      <c r="NSE691" s="413"/>
      <c r="NSF691" s="413"/>
      <c r="NSG691" s="413"/>
      <c r="NSH691" s="413"/>
      <c r="NSI691" s="413"/>
      <c r="NSJ691" s="413"/>
      <c r="NSK691" s="413"/>
      <c r="NSL691" s="413"/>
      <c r="NSM691" s="413"/>
      <c r="NSN691" s="413"/>
      <c r="NSO691" s="413"/>
      <c r="NSP691" s="413"/>
      <c r="NSQ691" s="413"/>
      <c r="NSR691" s="413"/>
      <c r="NSS691" s="413"/>
      <c r="NST691" s="413"/>
      <c r="NSU691" s="413"/>
      <c r="NSV691" s="413"/>
      <c r="NSW691" s="413"/>
      <c r="NSX691" s="414"/>
      <c r="NSY691" s="414"/>
      <c r="NSZ691" s="414"/>
      <c r="NTA691" s="414"/>
      <c r="NTB691" s="414"/>
      <c r="NTC691" s="413"/>
      <c r="NTD691" s="413"/>
      <c r="NTE691" s="414"/>
      <c r="NTF691" s="414"/>
      <c r="NTG691" s="413"/>
      <c r="NTH691" s="413"/>
      <c r="NTI691" s="414"/>
      <c r="NTJ691" s="414"/>
      <c r="NTK691" s="413"/>
      <c r="NTL691" s="413"/>
      <c r="NTM691" s="413"/>
      <c r="NTN691" s="413"/>
      <c r="NTO691" s="413"/>
      <c r="NTP691" s="413"/>
      <c r="NTQ691" s="413"/>
      <c r="NTR691" s="414"/>
      <c r="NTS691" s="414"/>
      <c r="NTT691" s="413"/>
      <c r="NTU691" s="413"/>
      <c r="NTV691" s="414"/>
      <c r="NTW691" s="414"/>
      <c r="NTX691" s="413"/>
      <c r="NTY691" s="413"/>
      <c r="NTZ691" s="413"/>
      <c r="NUA691" s="413"/>
      <c r="NUB691" s="413"/>
      <c r="NUC691" s="407"/>
      <c r="NUD691" s="439"/>
      <c r="NUE691" s="413"/>
      <c r="NUF691" s="413"/>
      <c r="NUG691" s="413"/>
      <c r="NUH691" s="413"/>
      <c r="NUI691" s="413"/>
      <c r="NUJ691" s="413"/>
      <c r="NUK691" s="413"/>
      <c r="NUL691" s="412"/>
      <c r="NUM691" s="412"/>
      <c r="NUN691" s="412"/>
      <c r="NUO691" s="412"/>
      <c r="NUP691" s="412"/>
      <c r="NUQ691" s="412"/>
      <c r="NUR691" s="412"/>
      <c r="NUS691" s="412"/>
      <c r="NUT691" s="412"/>
      <c r="NUU691" s="412"/>
      <c r="NUV691" s="412"/>
      <c r="NUW691" s="412"/>
      <c r="NUX691" s="412"/>
      <c r="NUY691" s="412"/>
      <c r="NUZ691" s="412"/>
      <c r="NVA691" s="412"/>
      <c r="NVB691" s="412"/>
      <c r="NVC691" s="412"/>
      <c r="NVD691" s="412"/>
      <c r="NVE691" s="412"/>
      <c r="NVF691" s="412"/>
      <c r="NVG691" s="412"/>
      <c r="NVH691" s="412"/>
      <c r="NVI691" s="412"/>
      <c r="NVJ691" s="412"/>
      <c r="NVK691" s="412"/>
      <c r="NVL691" s="412"/>
      <c r="NVM691" s="412"/>
      <c r="NVN691" s="412"/>
      <c r="NVO691" s="412"/>
      <c r="NVP691" s="412"/>
      <c r="NVQ691" s="412"/>
      <c r="NVR691" s="412"/>
      <c r="NVS691" s="412"/>
      <c r="NVT691" s="412"/>
      <c r="NVU691" s="412"/>
      <c r="NVV691" s="412"/>
      <c r="NVW691" s="412"/>
      <c r="NVX691" s="412"/>
      <c r="NVY691" s="412"/>
      <c r="NVZ691" s="412"/>
      <c r="NWA691" s="412"/>
      <c r="NWB691" s="412"/>
      <c r="NWC691" s="412"/>
      <c r="NWD691" s="413"/>
      <c r="NWE691" s="413"/>
      <c r="NWF691" s="413"/>
      <c r="NWG691" s="413"/>
      <c r="NWH691" s="413"/>
      <c r="NWI691" s="413"/>
      <c r="NWJ691" s="413"/>
      <c r="NWK691" s="413"/>
      <c r="NWL691" s="413"/>
      <c r="NWM691" s="413"/>
      <c r="NWN691" s="413"/>
      <c r="NWO691" s="413"/>
      <c r="NWP691" s="413"/>
      <c r="NWQ691" s="413"/>
      <c r="NWR691" s="413"/>
      <c r="NWS691" s="413"/>
      <c r="NWT691" s="413"/>
      <c r="NWU691" s="413"/>
      <c r="NWV691" s="413"/>
      <c r="NWW691" s="413"/>
      <c r="NWX691" s="413"/>
      <c r="NWY691" s="413"/>
      <c r="NWZ691" s="413"/>
      <c r="NXA691" s="413"/>
      <c r="NXB691" s="414"/>
      <c r="NXC691" s="414"/>
      <c r="NXD691" s="414"/>
      <c r="NXE691" s="414"/>
      <c r="NXF691" s="414"/>
      <c r="NXG691" s="413"/>
      <c r="NXH691" s="413"/>
      <c r="NXI691" s="414"/>
      <c r="NXJ691" s="414"/>
      <c r="NXK691" s="413"/>
      <c r="NXL691" s="413"/>
      <c r="NXM691" s="414"/>
      <c r="NXN691" s="414"/>
      <c r="NXO691" s="413"/>
      <c r="NXP691" s="413"/>
      <c r="NXQ691" s="413"/>
      <c r="NXR691" s="413"/>
      <c r="NXS691" s="413"/>
      <c r="NXT691" s="413"/>
      <c r="NXU691" s="413"/>
      <c r="NXV691" s="414"/>
      <c r="NXW691" s="414"/>
      <c r="NXX691" s="413"/>
      <c r="NXY691" s="413"/>
      <c r="NXZ691" s="414"/>
      <c r="NYA691" s="414"/>
      <c r="NYB691" s="413"/>
      <c r="NYC691" s="413"/>
      <c r="NYD691" s="413"/>
      <c r="NYE691" s="413"/>
      <c r="NYF691" s="413"/>
      <c r="NYG691" s="407"/>
      <c r="NYH691" s="439"/>
      <c r="NYI691" s="413"/>
      <c r="NYJ691" s="413"/>
      <c r="NYK691" s="413"/>
      <c r="NYL691" s="413"/>
      <c r="NYM691" s="413"/>
      <c r="NYN691" s="413"/>
      <c r="NYO691" s="413"/>
      <c r="NYP691" s="412"/>
      <c r="NYQ691" s="412"/>
      <c r="NYR691" s="412"/>
      <c r="NYS691" s="412"/>
      <c r="NYT691" s="412"/>
      <c r="NYU691" s="412"/>
      <c r="NYV691" s="412"/>
      <c r="NYW691" s="412"/>
      <c r="NYX691" s="412"/>
      <c r="NYY691" s="412"/>
      <c r="NYZ691" s="412"/>
      <c r="NZA691" s="412"/>
      <c r="NZB691" s="412"/>
      <c r="NZC691" s="412"/>
      <c r="NZD691" s="412"/>
      <c r="NZE691" s="412"/>
      <c r="NZF691" s="412"/>
      <c r="NZG691" s="412"/>
      <c r="NZH691" s="412"/>
      <c r="NZI691" s="412"/>
      <c r="NZJ691" s="412"/>
      <c r="NZK691" s="412"/>
      <c r="NZL691" s="412"/>
      <c r="NZM691" s="412"/>
      <c r="NZN691" s="412"/>
      <c r="NZO691" s="412"/>
      <c r="NZP691" s="412"/>
      <c r="NZQ691" s="412"/>
      <c r="NZR691" s="412"/>
      <c r="NZS691" s="412"/>
      <c r="NZT691" s="412"/>
      <c r="NZU691" s="412"/>
      <c r="NZV691" s="412"/>
      <c r="NZW691" s="412"/>
      <c r="NZX691" s="412"/>
      <c r="NZY691" s="412"/>
      <c r="NZZ691" s="412"/>
      <c r="OAA691" s="412"/>
      <c r="OAB691" s="412"/>
      <c r="OAC691" s="412"/>
      <c r="OAD691" s="412"/>
      <c r="OAE691" s="412"/>
      <c r="OAF691" s="412"/>
      <c r="OAG691" s="412"/>
      <c r="OAH691" s="413"/>
      <c r="OAI691" s="413"/>
      <c r="OAJ691" s="413"/>
      <c r="OAK691" s="413"/>
      <c r="OAL691" s="413"/>
      <c r="OAM691" s="413"/>
      <c r="OAN691" s="413"/>
      <c r="OAO691" s="413"/>
      <c r="OAP691" s="413"/>
      <c r="OAQ691" s="413"/>
      <c r="OAR691" s="413"/>
      <c r="OAS691" s="413"/>
      <c r="OAT691" s="413"/>
      <c r="OAU691" s="413"/>
      <c r="OAV691" s="413"/>
      <c r="OAW691" s="413"/>
      <c r="OAX691" s="413"/>
      <c r="OAY691" s="413"/>
      <c r="OAZ691" s="413"/>
      <c r="OBA691" s="413"/>
      <c r="OBB691" s="413"/>
      <c r="OBC691" s="413"/>
      <c r="OBD691" s="413"/>
      <c r="OBE691" s="413"/>
      <c r="OBF691" s="414"/>
      <c r="OBG691" s="414"/>
      <c r="OBH691" s="414"/>
      <c r="OBI691" s="414"/>
      <c r="OBJ691" s="414"/>
      <c r="OBK691" s="413"/>
      <c r="OBL691" s="413"/>
      <c r="OBM691" s="414"/>
      <c r="OBN691" s="414"/>
      <c r="OBO691" s="413"/>
      <c r="OBP691" s="413"/>
      <c r="OBQ691" s="414"/>
      <c r="OBR691" s="414"/>
      <c r="OBS691" s="413"/>
      <c r="OBT691" s="413"/>
      <c r="OBU691" s="413"/>
      <c r="OBV691" s="413"/>
      <c r="OBW691" s="413"/>
      <c r="OBX691" s="413"/>
      <c r="OBY691" s="413"/>
      <c r="OBZ691" s="414"/>
      <c r="OCA691" s="414"/>
      <c r="OCB691" s="413"/>
      <c r="OCC691" s="413"/>
      <c r="OCD691" s="414"/>
      <c r="OCE691" s="414"/>
      <c r="OCF691" s="413"/>
      <c r="OCG691" s="413"/>
      <c r="OCH691" s="413"/>
      <c r="OCI691" s="413"/>
      <c r="OCJ691" s="413"/>
      <c r="OCK691" s="407"/>
      <c r="OCL691" s="439"/>
      <c r="OCM691" s="413"/>
      <c r="OCN691" s="413"/>
      <c r="OCO691" s="413"/>
      <c r="OCP691" s="413"/>
      <c r="OCQ691" s="413"/>
      <c r="OCR691" s="413"/>
      <c r="OCS691" s="413"/>
      <c r="OCT691" s="412"/>
      <c r="OCU691" s="412"/>
      <c r="OCV691" s="412"/>
      <c r="OCW691" s="412"/>
      <c r="OCX691" s="412"/>
      <c r="OCY691" s="412"/>
      <c r="OCZ691" s="412"/>
      <c r="ODA691" s="412"/>
      <c r="ODB691" s="412"/>
      <c r="ODC691" s="412"/>
      <c r="ODD691" s="412"/>
      <c r="ODE691" s="412"/>
      <c r="ODF691" s="412"/>
      <c r="ODG691" s="412"/>
      <c r="ODH691" s="412"/>
      <c r="ODI691" s="412"/>
      <c r="ODJ691" s="412"/>
      <c r="ODK691" s="412"/>
      <c r="ODL691" s="412"/>
      <c r="ODM691" s="412"/>
      <c r="ODN691" s="412"/>
      <c r="ODO691" s="412"/>
      <c r="ODP691" s="412"/>
      <c r="ODQ691" s="412"/>
      <c r="ODR691" s="412"/>
      <c r="ODS691" s="412"/>
      <c r="ODT691" s="412"/>
      <c r="ODU691" s="412"/>
      <c r="ODV691" s="412"/>
      <c r="ODW691" s="412"/>
      <c r="ODX691" s="412"/>
      <c r="ODY691" s="412"/>
      <c r="ODZ691" s="412"/>
      <c r="OEA691" s="412"/>
      <c r="OEB691" s="412"/>
      <c r="OEC691" s="412"/>
      <c r="OED691" s="412"/>
      <c r="OEE691" s="412"/>
      <c r="OEF691" s="412"/>
      <c r="OEG691" s="412"/>
      <c r="OEH691" s="412"/>
      <c r="OEI691" s="412"/>
      <c r="OEJ691" s="412"/>
      <c r="OEK691" s="412"/>
      <c r="OEL691" s="413"/>
      <c r="OEM691" s="413"/>
      <c r="OEN691" s="413"/>
      <c r="OEO691" s="413"/>
      <c r="OEP691" s="413"/>
      <c r="OEQ691" s="413"/>
      <c r="OER691" s="413"/>
      <c r="OES691" s="413"/>
      <c r="OET691" s="413"/>
      <c r="OEU691" s="413"/>
      <c r="OEV691" s="413"/>
      <c r="OEW691" s="413"/>
      <c r="OEX691" s="413"/>
      <c r="OEY691" s="413"/>
      <c r="OEZ691" s="413"/>
      <c r="OFA691" s="413"/>
      <c r="OFB691" s="413"/>
      <c r="OFC691" s="413"/>
      <c r="OFD691" s="413"/>
      <c r="OFE691" s="413"/>
      <c r="OFF691" s="413"/>
      <c r="OFG691" s="413"/>
      <c r="OFH691" s="413"/>
      <c r="OFI691" s="413"/>
      <c r="OFJ691" s="414"/>
      <c r="OFK691" s="414"/>
      <c r="OFL691" s="414"/>
      <c r="OFM691" s="414"/>
      <c r="OFN691" s="414"/>
      <c r="OFO691" s="413"/>
      <c r="OFP691" s="413"/>
      <c r="OFQ691" s="414"/>
      <c r="OFR691" s="414"/>
      <c r="OFS691" s="413"/>
      <c r="OFT691" s="413"/>
      <c r="OFU691" s="414"/>
      <c r="OFV691" s="414"/>
      <c r="OFW691" s="413"/>
      <c r="OFX691" s="413"/>
      <c r="OFY691" s="413"/>
      <c r="OFZ691" s="413"/>
      <c r="OGA691" s="413"/>
      <c r="OGB691" s="413"/>
      <c r="OGC691" s="413"/>
      <c r="OGD691" s="414"/>
      <c r="OGE691" s="414"/>
      <c r="OGF691" s="413"/>
      <c r="OGG691" s="413"/>
      <c r="OGH691" s="414"/>
      <c r="OGI691" s="414"/>
      <c r="OGJ691" s="413"/>
      <c r="OGK691" s="413"/>
      <c r="OGL691" s="413"/>
      <c r="OGM691" s="413"/>
      <c r="OGN691" s="413"/>
      <c r="OGO691" s="407"/>
      <c r="OGP691" s="439"/>
      <c r="OGQ691" s="413"/>
      <c r="OGR691" s="413"/>
      <c r="OGS691" s="413"/>
      <c r="OGT691" s="413"/>
      <c r="OGU691" s="413"/>
      <c r="OGV691" s="413"/>
      <c r="OGW691" s="413"/>
      <c r="OGX691" s="412"/>
      <c r="OGY691" s="412"/>
      <c r="OGZ691" s="412"/>
      <c r="OHA691" s="412"/>
      <c r="OHB691" s="412"/>
      <c r="OHC691" s="412"/>
      <c r="OHD691" s="412"/>
      <c r="OHE691" s="412"/>
      <c r="OHF691" s="412"/>
      <c r="OHG691" s="412"/>
      <c r="OHH691" s="412"/>
      <c r="OHI691" s="412"/>
      <c r="OHJ691" s="412"/>
      <c r="OHK691" s="412"/>
      <c r="OHL691" s="412"/>
      <c r="OHM691" s="412"/>
      <c r="OHN691" s="412"/>
      <c r="OHO691" s="412"/>
      <c r="OHP691" s="412"/>
      <c r="OHQ691" s="412"/>
      <c r="OHR691" s="412"/>
      <c r="OHS691" s="412"/>
      <c r="OHT691" s="412"/>
      <c r="OHU691" s="412"/>
      <c r="OHV691" s="412"/>
      <c r="OHW691" s="412"/>
      <c r="OHX691" s="412"/>
      <c r="OHY691" s="412"/>
      <c r="OHZ691" s="412"/>
      <c r="OIA691" s="412"/>
      <c r="OIB691" s="412"/>
      <c r="OIC691" s="412"/>
      <c r="OID691" s="412"/>
      <c r="OIE691" s="412"/>
      <c r="OIF691" s="412"/>
      <c r="OIG691" s="412"/>
      <c r="OIH691" s="412"/>
      <c r="OII691" s="412"/>
      <c r="OIJ691" s="412"/>
      <c r="OIK691" s="412"/>
      <c r="OIL691" s="412"/>
      <c r="OIM691" s="412"/>
      <c r="OIN691" s="412"/>
      <c r="OIO691" s="412"/>
      <c r="OIP691" s="413"/>
      <c r="OIQ691" s="413"/>
      <c r="OIR691" s="413"/>
      <c r="OIS691" s="413"/>
      <c r="OIT691" s="413"/>
      <c r="OIU691" s="413"/>
      <c r="OIV691" s="413"/>
      <c r="OIW691" s="413"/>
      <c r="OIX691" s="413"/>
      <c r="OIY691" s="413"/>
      <c r="OIZ691" s="413"/>
      <c r="OJA691" s="413"/>
      <c r="OJB691" s="413"/>
      <c r="OJC691" s="413"/>
      <c r="OJD691" s="413"/>
      <c r="OJE691" s="413"/>
      <c r="OJF691" s="413"/>
      <c r="OJG691" s="413"/>
      <c r="OJH691" s="413"/>
      <c r="OJI691" s="413"/>
      <c r="OJJ691" s="413"/>
      <c r="OJK691" s="413"/>
      <c r="OJL691" s="413"/>
      <c r="OJM691" s="413"/>
      <c r="OJN691" s="414"/>
      <c r="OJO691" s="414"/>
      <c r="OJP691" s="414"/>
      <c r="OJQ691" s="414"/>
      <c r="OJR691" s="414"/>
      <c r="OJS691" s="413"/>
      <c r="OJT691" s="413"/>
      <c r="OJU691" s="414"/>
      <c r="OJV691" s="414"/>
      <c r="OJW691" s="413"/>
      <c r="OJX691" s="413"/>
      <c r="OJY691" s="414"/>
      <c r="OJZ691" s="414"/>
      <c r="OKA691" s="413"/>
      <c r="OKB691" s="413"/>
      <c r="OKC691" s="413"/>
      <c r="OKD691" s="413"/>
      <c r="OKE691" s="413"/>
      <c r="OKF691" s="413"/>
      <c r="OKG691" s="413"/>
      <c r="OKH691" s="414"/>
      <c r="OKI691" s="414"/>
      <c r="OKJ691" s="413"/>
      <c r="OKK691" s="413"/>
      <c r="OKL691" s="414"/>
      <c r="OKM691" s="414"/>
      <c r="OKN691" s="413"/>
      <c r="OKO691" s="413"/>
      <c r="OKP691" s="413"/>
      <c r="OKQ691" s="413"/>
      <c r="OKR691" s="413"/>
      <c r="OKS691" s="407"/>
      <c r="OKT691" s="439"/>
      <c r="OKU691" s="413"/>
      <c r="OKV691" s="413"/>
      <c r="OKW691" s="413"/>
      <c r="OKX691" s="413"/>
      <c r="OKY691" s="413"/>
      <c r="OKZ691" s="413"/>
      <c r="OLA691" s="413"/>
      <c r="OLB691" s="412"/>
      <c r="OLC691" s="412"/>
      <c r="OLD691" s="412"/>
      <c r="OLE691" s="412"/>
      <c r="OLF691" s="412"/>
      <c r="OLG691" s="412"/>
      <c r="OLH691" s="412"/>
      <c r="OLI691" s="412"/>
      <c r="OLJ691" s="412"/>
      <c r="OLK691" s="412"/>
      <c r="OLL691" s="412"/>
      <c r="OLM691" s="412"/>
      <c r="OLN691" s="412"/>
      <c r="OLO691" s="412"/>
      <c r="OLP691" s="412"/>
      <c r="OLQ691" s="412"/>
      <c r="OLR691" s="412"/>
      <c r="OLS691" s="412"/>
      <c r="OLT691" s="412"/>
      <c r="OLU691" s="412"/>
      <c r="OLV691" s="412"/>
      <c r="OLW691" s="412"/>
      <c r="OLX691" s="412"/>
      <c r="OLY691" s="412"/>
      <c r="OLZ691" s="412"/>
      <c r="OMA691" s="412"/>
      <c r="OMB691" s="412"/>
      <c r="OMC691" s="412"/>
      <c r="OMD691" s="412"/>
      <c r="OME691" s="412"/>
      <c r="OMF691" s="412"/>
      <c r="OMG691" s="412"/>
      <c r="OMH691" s="412"/>
      <c r="OMI691" s="412"/>
      <c r="OMJ691" s="412"/>
      <c r="OMK691" s="412"/>
      <c r="OML691" s="412"/>
      <c r="OMM691" s="412"/>
      <c r="OMN691" s="412"/>
      <c r="OMO691" s="412"/>
      <c r="OMP691" s="412"/>
      <c r="OMQ691" s="412"/>
      <c r="OMR691" s="412"/>
      <c r="OMS691" s="412"/>
      <c r="OMT691" s="413"/>
      <c r="OMU691" s="413"/>
      <c r="OMV691" s="413"/>
      <c r="OMW691" s="413"/>
      <c r="OMX691" s="413"/>
      <c r="OMY691" s="413"/>
      <c r="OMZ691" s="413"/>
      <c r="ONA691" s="413"/>
      <c r="ONB691" s="413"/>
      <c r="ONC691" s="413"/>
      <c r="OND691" s="413"/>
      <c r="ONE691" s="413"/>
      <c r="ONF691" s="413"/>
      <c r="ONG691" s="413"/>
      <c r="ONH691" s="413"/>
      <c r="ONI691" s="413"/>
      <c r="ONJ691" s="413"/>
      <c r="ONK691" s="413"/>
      <c r="ONL691" s="413"/>
      <c r="ONM691" s="413"/>
      <c r="ONN691" s="413"/>
      <c r="ONO691" s="413"/>
      <c r="ONP691" s="413"/>
      <c r="ONQ691" s="413"/>
      <c r="ONR691" s="414"/>
      <c r="ONS691" s="414"/>
      <c r="ONT691" s="414"/>
      <c r="ONU691" s="414"/>
      <c r="ONV691" s="414"/>
      <c r="ONW691" s="413"/>
      <c r="ONX691" s="413"/>
      <c r="ONY691" s="414"/>
      <c r="ONZ691" s="414"/>
      <c r="OOA691" s="413"/>
      <c r="OOB691" s="413"/>
      <c r="OOC691" s="414"/>
      <c r="OOD691" s="414"/>
      <c r="OOE691" s="413"/>
      <c r="OOF691" s="413"/>
      <c r="OOG691" s="413"/>
      <c r="OOH691" s="413"/>
      <c r="OOI691" s="413"/>
      <c r="OOJ691" s="413"/>
      <c r="OOK691" s="413"/>
      <c r="OOL691" s="414"/>
      <c r="OOM691" s="414"/>
      <c r="OON691" s="413"/>
      <c r="OOO691" s="413"/>
      <c r="OOP691" s="414"/>
      <c r="OOQ691" s="414"/>
      <c r="OOR691" s="413"/>
      <c r="OOS691" s="413"/>
      <c r="OOT691" s="413"/>
      <c r="OOU691" s="413"/>
      <c r="OOV691" s="413"/>
      <c r="OOW691" s="407"/>
      <c r="OOX691" s="439"/>
      <c r="OOY691" s="413"/>
      <c r="OOZ691" s="413"/>
      <c r="OPA691" s="413"/>
      <c r="OPB691" s="413"/>
      <c r="OPC691" s="413"/>
      <c r="OPD691" s="413"/>
      <c r="OPE691" s="413"/>
      <c r="OPF691" s="412"/>
      <c r="OPG691" s="412"/>
      <c r="OPH691" s="412"/>
      <c r="OPI691" s="412"/>
      <c r="OPJ691" s="412"/>
      <c r="OPK691" s="412"/>
      <c r="OPL691" s="412"/>
      <c r="OPM691" s="412"/>
      <c r="OPN691" s="412"/>
      <c r="OPO691" s="412"/>
      <c r="OPP691" s="412"/>
      <c r="OPQ691" s="412"/>
      <c r="OPR691" s="412"/>
      <c r="OPS691" s="412"/>
      <c r="OPT691" s="412"/>
      <c r="OPU691" s="412"/>
      <c r="OPV691" s="412"/>
      <c r="OPW691" s="412"/>
      <c r="OPX691" s="412"/>
      <c r="OPY691" s="412"/>
      <c r="OPZ691" s="412"/>
      <c r="OQA691" s="412"/>
      <c r="OQB691" s="412"/>
      <c r="OQC691" s="412"/>
      <c r="OQD691" s="412"/>
      <c r="OQE691" s="412"/>
      <c r="OQF691" s="412"/>
      <c r="OQG691" s="412"/>
      <c r="OQH691" s="412"/>
      <c r="OQI691" s="412"/>
      <c r="OQJ691" s="412"/>
      <c r="OQK691" s="412"/>
      <c r="OQL691" s="412"/>
      <c r="OQM691" s="412"/>
      <c r="OQN691" s="412"/>
      <c r="OQO691" s="412"/>
      <c r="OQP691" s="412"/>
      <c r="OQQ691" s="412"/>
      <c r="OQR691" s="412"/>
      <c r="OQS691" s="412"/>
      <c r="OQT691" s="412"/>
      <c r="OQU691" s="412"/>
      <c r="OQV691" s="412"/>
      <c r="OQW691" s="412"/>
      <c r="OQX691" s="413"/>
      <c r="OQY691" s="413"/>
      <c r="OQZ691" s="413"/>
      <c r="ORA691" s="413"/>
      <c r="ORB691" s="413"/>
      <c r="ORC691" s="413"/>
      <c r="ORD691" s="413"/>
      <c r="ORE691" s="413"/>
      <c r="ORF691" s="413"/>
      <c r="ORG691" s="413"/>
      <c r="ORH691" s="413"/>
      <c r="ORI691" s="413"/>
      <c r="ORJ691" s="413"/>
      <c r="ORK691" s="413"/>
      <c r="ORL691" s="413"/>
      <c r="ORM691" s="413"/>
      <c r="ORN691" s="413"/>
      <c r="ORO691" s="413"/>
      <c r="ORP691" s="413"/>
      <c r="ORQ691" s="413"/>
      <c r="ORR691" s="413"/>
      <c r="ORS691" s="413"/>
      <c r="ORT691" s="413"/>
      <c r="ORU691" s="413"/>
      <c r="ORV691" s="414"/>
      <c r="ORW691" s="414"/>
      <c r="ORX691" s="414"/>
      <c r="ORY691" s="414"/>
      <c r="ORZ691" s="414"/>
      <c r="OSA691" s="413"/>
      <c r="OSB691" s="413"/>
      <c r="OSC691" s="414"/>
      <c r="OSD691" s="414"/>
      <c r="OSE691" s="413"/>
      <c r="OSF691" s="413"/>
      <c r="OSG691" s="414"/>
      <c r="OSH691" s="414"/>
      <c r="OSI691" s="413"/>
      <c r="OSJ691" s="413"/>
      <c r="OSK691" s="413"/>
      <c r="OSL691" s="413"/>
      <c r="OSM691" s="413"/>
      <c r="OSN691" s="413"/>
      <c r="OSO691" s="413"/>
      <c r="OSP691" s="414"/>
      <c r="OSQ691" s="414"/>
      <c r="OSR691" s="413"/>
      <c r="OSS691" s="413"/>
      <c r="OST691" s="414"/>
      <c r="OSU691" s="414"/>
      <c r="OSV691" s="413"/>
      <c r="OSW691" s="413"/>
      <c r="OSX691" s="413"/>
      <c r="OSY691" s="413"/>
      <c r="OSZ691" s="413"/>
      <c r="OTA691" s="407"/>
      <c r="OTB691" s="439"/>
      <c r="OTC691" s="413"/>
      <c r="OTD691" s="413"/>
      <c r="OTE691" s="413"/>
      <c r="OTF691" s="413"/>
      <c r="OTG691" s="413"/>
      <c r="OTH691" s="413"/>
      <c r="OTI691" s="413"/>
      <c r="OTJ691" s="412"/>
      <c r="OTK691" s="412"/>
      <c r="OTL691" s="412"/>
      <c r="OTM691" s="412"/>
      <c r="OTN691" s="412"/>
      <c r="OTO691" s="412"/>
      <c r="OTP691" s="412"/>
      <c r="OTQ691" s="412"/>
      <c r="OTR691" s="412"/>
      <c r="OTS691" s="412"/>
      <c r="OTT691" s="412"/>
      <c r="OTU691" s="412"/>
      <c r="OTV691" s="412"/>
      <c r="OTW691" s="412"/>
      <c r="OTX691" s="412"/>
      <c r="OTY691" s="412"/>
      <c r="OTZ691" s="412"/>
      <c r="OUA691" s="412"/>
      <c r="OUB691" s="412"/>
      <c r="OUC691" s="412"/>
      <c r="OUD691" s="412"/>
      <c r="OUE691" s="412"/>
      <c r="OUF691" s="412"/>
      <c r="OUG691" s="412"/>
      <c r="OUH691" s="412"/>
      <c r="OUI691" s="412"/>
      <c r="OUJ691" s="412"/>
      <c r="OUK691" s="412"/>
      <c r="OUL691" s="412"/>
      <c r="OUM691" s="412"/>
      <c r="OUN691" s="412"/>
      <c r="OUO691" s="412"/>
      <c r="OUP691" s="412"/>
      <c r="OUQ691" s="412"/>
      <c r="OUR691" s="412"/>
      <c r="OUS691" s="412"/>
      <c r="OUT691" s="412"/>
      <c r="OUU691" s="412"/>
      <c r="OUV691" s="412"/>
      <c r="OUW691" s="412"/>
      <c r="OUX691" s="412"/>
      <c r="OUY691" s="412"/>
      <c r="OUZ691" s="412"/>
      <c r="OVA691" s="412"/>
      <c r="OVB691" s="413"/>
      <c r="OVC691" s="413"/>
      <c r="OVD691" s="413"/>
      <c r="OVE691" s="413"/>
      <c r="OVF691" s="413"/>
      <c r="OVG691" s="413"/>
      <c r="OVH691" s="413"/>
      <c r="OVI691" s="413"/>
      <c r="OVJ691" s="413"/>
      <c r="OVK691" s="413"/>
      <c r="OVL691" s="413"/>
      <c r="OVM691" s="413"/>
      <c r="OVN691" s="413"/>
      <c r="OVO691" s="413"/>
      <c r="OVP691" s="413"/>
      <c r="OVQ691" s="413"/>
      <c r="OVR691" s="413"/>
      <c r="OVS691" s="413"/>
      <c r="OVT691" s="413"/>
      <c r="OVU691" s="413"/>
      <c r="OVV691" s="413"/>
      <c r="OVW691" s="413"/>
      <c r="OVX691" s="413"/>
      <c r="OVY691" s="413"/>
      <c r="OVZ691" s="414"/>
      <c r="OWA691" s="414"/>
      <c r="OWB691" s="414"/>
      <c r="OWC691" s="414"/>
      <c r="OWD691" s="414"/>
      <c r="OWE691" s="413"/>
      <c r="OWF691" s="413"/>
      <c r="OWG691" s="414"/>
      <c r="OWH691" s="414"/>
      <c r="OWI691" s="413"/>
      <c r="OWJ691" s="413"/>
      <c r="OWK691" s="414"/>
      <c r="OWL691" s="414"/>
      <c r="OWM691" s="413"/>
      <c r="OWN691" s="413"/>
      <c r="OWO691" s="413"/>
      <c r="OWP691" s="413"/>
      <c r="OWQ691" s="413"/>
      <c r="OWR691" s="413"/>
      <c r="OWS691" s="413"/>
      <c r="OWT691" s="414"/>
      <c r="OWU691" s="414"/>
      <c r="OWV691" s="413"/>
      <c r="OWW691" s="413"/>
      <c r="OWX691" s="414"/>
      <c r="OWY691" s="414"/>
      <c r="OWZ691" s="413"/>
      <c r="OXA691" s="413"/>
      <c r="OXB691" s="413"/>
      <c r="OXC691" s="413"/>
      <c r="OXD691" s="413"/>
      <c r="OXE691" s="407"/>
      <c r="OXF691" s="439"/>
      <c r="OXG691" s="413"/>
      <c r="OXH691" s="413"/>
      <c r="OXI691" s="413"/>
      <c r="OXJ691" s="413"/>
      <c r="OXK691" s="413"/>
      <c r="OXL691" s="413"/>
      <c r="OXM691" s="413"/>
      <c r="OXN691" s="412"/>
      <c r="OXO691" s="412"/>
      <c r="OXP691" s="412"/>
      <c r="OXQ691" s="412"/>
      <c r="OXR691" s="412"/>
      <c r="OXS691" s="412"/>
      <c r="OXT691" s="412"/>
      <c r="OXU691" s="412"/>
      <c r="OXV691" s="412"/>
      <c r="OXW691" s="412"/>
      <c r="OXX691" s="412"/>
      <c r="OXY691" s="412"/>
      <c r="OXZ691" s="412"/>
      <c r="OYA691" s="412"/>
      <c r="OYB691" s="412"/>
      <c r="OYC691" s="412"/>
      <c r="OYD691" s="412"/>
      <c r="OYE691" s="412"/>
      <c r="OYF691" s="412"/>
      <c r="OYG691" s="412"/>
      <c r="OYH691" s="412"/>
      <c r="OYI691" s="412"/>
      <c r="OYJ691" s="412"/>
      <c r="OYK691" s="412"/>
      <c r="OYL691" s="412"/>
      <c r="OYM691" s="412"/>
      <c r="OYN691" s="412"/>
      <c r="OYO691" s="412"/>
      <c r="OYP691" s="412"/>
      <c r="OYQ691" s="412"/>
      <c r="OYR691" s="412"/>
      <c r="OYS691" s="412"/>
      <c r="OYT691" s="412"/>
      <c r="OYU691" s="412"/>
      <c r="OYV691" s="412"/>
      <c r="OYW691" s="412"/>
      <c r="OYX691" s="412"/>
      <c r="OYY691" s="412"/>
      <c r="OYZ691" s="412"/>
      <c r="OZA691" s="412"/>
      <c r="OZB691" s="412"/>
      <c r="OZC691" s="412"/>
      <c r="OZD691" s="412"/>
      <c r="OZE691" s="412"/>
      <c r="OZF691" s="413"/>
      <c r="OZG691" s="413"/>
      <c r="OZH691" s="413"/>
      <c r="OZI691" s="413"/>
      <c r="OZJ691" s="413"/>
      <c r="OZK691" s="413"/>
      <c r="OZL691" s="413"/>
      <c r="OZM691" s="413"/>
      <c r="OZN691" s="413"/>
      <c r="OZO691" s="413"/>
      <c r="OZP691" s="413"/>
      <c r="OZQ691" s="413"/>
      <c r="OZR691" s="413"/>
      <c r="OZS691" s="413"/>
      <c r="OZT691" s="413"/>
      <c r="OZU691" s="413"/>
      <c r="OZV691" s="413"/>
      <c r="OZW691" s="413"/>
      <c r="OZX691" s="413"/>
      <c r="OZY691" s="413"/>
      <c r="OZZ691" s="413"/>
      <c r="PAA691" s="413"/>
      <c r="PAB691" s="413"/>
      <c r="PAC691" s="413"/>
      <c r="PAD691" s="414"/>
      <c r="PAE691" s="414"/>
      <c r="PAF691" s="414"/>
      <c r="PAG691" s="414"/>
      <c r="PAH691" s="414"/>
      <c r="PAI691" s="413"/>
      <c r="PAJ691" s="413"/>
      <c r="PAK691" s="414"/>
      <c r="PAL691" s="414"/>
      <c r="PAM691" s="413"/>
      <c r="PAN691" s="413"/>
      <c r="PAO691" s="414"/>
      <c r="PAP691" s="414"/>
      <c r="PAQ691" s="413"/>
      <c r="PAR691" s="413"/>
      <c r="PAS691" s="413"/>
      <c r="PAT691" s="413"/>
      <c r="PAU691" s="413"/>
      <c r="PAV691" s="413"/>
      <c r="PAW691" s="413"/>
      <c r="PAX691" s="414"/>
      <c r="PAY691" s="414"/>
      <c r="PAZ691" s="413"/>
      <c r="PBA691" s="413"/>
      <c r="PBB691" s="414"/>
      <c r="PBC691" s="414"/>
      <c r="PBD691" s="413"/>
      <c r="PBE691" s="413"/>
      <c r="PBF691" s="413"/>
      <c r="PBG691" s="413"/>
      <c r="PBH691" s="413"/>
      <c r="PBI691" s="407"/>
      <c r="PBJ691" s="439"/>
      <c r="PBK691" s="413"/>
      <c r="PBL691" s="413"/>
      <c r="PBM691" s="413"/>
      <c r="PBN691" s="413"/>
      <c r="PBO691" s="413"/>
      <c r="PBP691" s="413"/>
      <c r="PBQ691" s="413"/>
      <c r="PBR691" s="412"/>
      <c r="PBS691" s="412"/>
      <c r="PBT691" s="412"/>
      <c r="PBU691" s="412"/>
      <c r="PBV691" s="412"/>
      <c r="PBW691" s="412"/>
      <c r="PBX691" s="412"/>
      <c r="PBY691" s="412"/>
      <c r="PBZ691" s="412"/>
      <c r="PCA691" s="412"/>
      <c r="PCB691" s="412"/>
      <c r="PCC691" s="412"/>
      <c r="PCD691" s="412"/>
      <c r="PCE691" s="412"/>
      <c r="PCF691" s="412"/>
      <c r="PCG691" s="412"/>
      <c r="PCH691" s="412"/>
      <c r="PCI691" s="412"/>
      <c r="PCJ691" s="412"/>
      <c r="PCK691" s="412"/>
      <c r="PCL691" s="412"/>
      <c r="PCM691" s="412"/>
      <c r="PCN691" s="412"/>
      <c r="PCO691" s="412"/>
      <c r="PCP691" s="412"/>
      <c r="PCQ691" s="412"/>
      <c r="PCR691" s="412"/>
      <c r="PCS691" s="412"/>
      <c r="PCT691" s="412"/>
      <c r="PCU691" s="412"/>
      <c r="PCV691" s="412"/>
      <c r="PCW691" s="412"/>
      <c r="PCX691" s="412"/>
      <c r="PCY691" s="412"/>
      <c r="PCZ691" s="412"/>
      <c r="PDA691" s="412"/>
      <c r="PDB691" s="412"/>
      <c r="PDC691" s="412"/>
      <c r="PDD691" s="412"/>
      <c r="PDE691" s="412"/>
      <c r="PDF691" s="412"/>
      <c r="PDG691" s="412"/>
      <c r="PDH691" s="412"/>
      <c r="PDI691" s="412"/>
      <c r="PDJ691" s="413"/>
      <c r="PDK691" s="413"/>
      <c r="PDL691" s="413"/>
      <c r="PDM691" s="413"/>
      <c r="PDN691" s="413"/>
      <c r="PDO691" s="413"/>
      <c r="PDP691" s="413"/>
      <c r="PDQ691" s="413"/>
      <c r="PDR691" s="413"/>
      <c r="PDS691" s="413"/>
      <c r="PDT691" s="413"/>
      <c r="PDU691" s="413"/>
      <c r="PDV691" s="413"/>
      <c r="PDW691" s="413"/>
      <c r="PDX691" s="413"/>
      <c r="PDY691" s="413"/>
      <c r="PDZ691" s="413"/>
      <c r="PEA691" s="413"/>
      <c r="PEB691" s="413"/>
      <c r="PEC691" s="413"/>
      <c r="PED691" s="413"/>
      <c r="PEE691" s="413"/>
      <c r="PEF691" s="413"/>
      <c r="PEG691" s="413"/>
      <c r="PEH691" s="414"/>
      <c r="PEI691" s="414"/>
      <c r="PEJ691" s="414"/>
      <c r="PEK691" s="414"/>
      <c r="PEL691" s="414"/>
      <c r="PEM691" s="413"/>
      <c r="PEN691" s="413"/>
      <c r="PEO691" s="414"/>
      <c r="PEP691" s="414"/>
      <c r="PEQ691" s="413"/>
      <c r="PER691" s="413"/>
      <c r="PES691" s="414"/>
      <c r="PET691" s="414"/>
      <c r="PEU691" s="413"/>
      <c r="PEV691" s="413"/>
      <c r="PEW691" s="413"/>
      <c r="PEX691" s="413"/>
      <c r="PEY691" s="413"/>
      <c r="PEZ691" s="413"/>
      <c r="PFA691" s="413"/>
      <c r="PFB691" s="414"/>
      <c r="PFC691" s="414"/>
      <c r="PFD691" s="413"/>
      <c r="PFE691" s="413"/>
      <c r="PFF691" s="414"/>
      <c r="PFG691" s="414"/>
      <c r="PFH691" s="413"/>
      <c r="PFI691" s="413"/>
      <c r="PFJ691" s="413"/>
      <c r="PFK691" s="413"/>
      <c r="PFL691" s="413"/>
      <c r="PFM691" s="407"/>
      <c r="PFN691" s="439"/>
      <c r="PFO691" s="413"/>
      <c r="PFP691" s="413"/>
      <c r="PFQ691" s="413"/>
      <c r="PFR691" s="413"/>
      <c r="PFS691" s="413"/>
      <c r="PFT691" s="413"/>
      <c r="PFU691" s="413"/>
      <c r="PFV691" s="412"/>
      <c r="PFW691" s="412"/>
      <c r="PFX691" s="412"/>
      <c r="PFY691" s="412"/>
      <c r="PFZ691" s="412"/>
      <c r="PGA691" s="412"/>
      <c r="PGB691" s="412"/>
      <c r="PGC691" s="412"/>
      <c r="PGD691" s="412"/>
      <c r="PGE691" s="412"/>
      <c r="PGF691" s="412"/>
      <c r="PGG691" s="412"/>
      <c r="PGH691" s="412"/>
      <c r="PGI691" s="412"/>
      <c r="PGJ691" s="412"/>
      <c r="PGK691" s="412"/>
      <c r="PGL691" s="412"/>
      <c r="PGM691" s="412"/>
      <c r="PGN691" s="412"/>
      <c r="PGO691" s="412"/>
      <c r="PGP691" s="412"/>
      <c r="PGQ691" s="412"/>
      <c r="PGR691" s="412"/>
      <c r="PGS691" s="412"/>
      <c r="PGT691" s="412"/>
      <c r="PGU691" s="412"/>
      <c r="PGV691" s="412"/>
      <c r="PGW691" s="412"/>
      <c r="PGX691" s="412"/>
      <c r="PGY691" s="412"/>
      <c r="PGZ691" s="412"/>
      <c r="PHA691" s="412"/>
      <c r="PHB691" s="412"/>
      <c r="PHC691" s="412"/>
      <c r="PHD691" s="412"/>
      <c r="PHE691" s="412"/>
      <c r="PHF691" s="412"/>
      <c r="PHG691" s="412"/>
      <c r="PHH691" s="412"/>
      <c r="PHI691" s="412"/>
      <c r="PHJ691" s="412"/>
      <c r="PHK691" s="412"/>
      <c r="PHL691" s="412"/>
      <c r="PHM691" s="412"/>
      <c r="PHN691" s="413"/>
      <c r="PHO691" s="413"/>
      <c r="PHP691" s="413"/>
      <c r="PHQ691" s="413"/>
      <c r="PHR691" s="413"/>
      <c r="PHS691" s="413"/>
      <c r="PHT691" s="413"/>
      <c r="PHU691" s="413"/>
      <c r="PHV691" s="413"/>
      <c r="PHW691" s="413"/>
      <c r="PHX691" s="413"/>
      <c r="PHY691" s="413"/>
      <c r="PHZ691" s="413"/>
      <c r="PIA691" s="413"/>
      <c r="PIB691" s="413"/>
      <c r="PIC691" s="413"/>
      <c r="PID691" s="413"/>
      <c r="PIE691" s="413"/>
      <c r="PIF691" s="413"/>
      <c r="PIG691" s="413"/>
      <c r="PIH691" s="413"/>
      <c r="PII691" s="413"/>
      <c r="PIJ691" s="413"/>
      <c r="PIK691" s="413"/>
      <c r="PIL691" s="414"/>
      <c r="PIM691" s="414"/>
      <c r="PIN691" s="414"/>
      <c r="PIO691" s="414"/>
      <c r="PIP691" s="414"/>
      <c r="PIQ691" s="413"/>
      <c r="PIR691" s="413"/>
      <c r="PIS691" s="414"/>
      <c r="PIT691" s="414"/>
      <c r="PIU691" s="413"/>
      <c r="PIV691" s="413"/>
      <c r="PIW691" s="414"/>
      <c r="PIX691" s="414"/>
      <c r="PIY691" s="413"/>
      <c r="PIZ691" s="413"/>
      <c r="PJA691" s="413"/>
      <c r="PJB691" s="413"/>
      <c r="PJC691" s="413"/>
      <c r="PJD691" s="413"/>
      <c r="PJE691" s="413"/>
      <c r="PJF691" s="414"/>
      <c r="PJG691" s="414"/>
      <c r="PJH691" s="413"/>
      <c r="PJI691" s="413"/>
      <c r="PJJ691" s="414"/>
      <c r="PJK691" s="414"/>
      <c r="PJL691" s="413"/>
      <c r="PJM691" s="413"/>
      <c r="PJN691" s="413"/>
      <c r="PJO691" s="413"/>
      <c r="PJP691" s="413"/>
      <c r="PJQ691" s="407"/>
      <c r="PJR691" s="439"/>
      <c r="PJS691" s="413"/>
      <c r="PJT691" s="413"/>
      <c r="PJU691" s="413"/>
      <c r="PJV691" s="413"/>
      <c r="PJW691" s="413"/>
      <c r="PJX691" s="413"/>
      <c r="PJY691" s="413"/>
      <c r="PJZ691" s="412"/>
      <c r="PKA691" s="412"/>
      <c r="PKB691" s="412"/>
      <c r="PKC691" s="412"/>
      <c r="PKD691" s="412"/>
      <c r="PKE691" s="412"/>
      <c r="PKF691" s="412"/>
      <c r="PKG691" s="412"/>
      <c r="PKH691" s="412"/>
      <c r="PKI691" s="412"/>
      <c r="PKJ691" s="412"/>
      <c r="PKK691" s="412"/>
      <c r="PKL691" s="412"/>
      <c r="PKM691" s="412"/>
      <c r="PKN691" s="412"/>
      <c r="PKO691" s="412"/>
      <c r="PKP691" s="412"/>
      <c r="PKQ691" s="412"/>
      <c r="PKR691" s="412"/>
      <c r="PKS691" s="412"/>
      <c r="PKT691" s="412"/>
      <c r="PKU691" s="412"/>
      <c r="PKV691" s="412"/>
      <c r="PKW691" s="412"/>
      <c r="PKX691" s="412"/>
      <c r="PKY691" s="412"/>
      <c r="PKZ691" s="412"/>
      <c r="PLA691" s="412"/>
      <c r="PLB691" s="412"/>
      <c r="PLC691" s="412"/>
      <c r="PLD691" s="412"/>
      <c r="PLE691" s="412"/>
      <c r="PLF691" s="412"/>
      <c r="PLG691" s="412"/>
      <c r="PLH691" s="412"/>
      <c r="PLI691" s="412"/>
      <c r="PLJ691" s="412"/>
      <c r="PLK691" s="412"/>
      <c r="PLL691" s="412"/>
      <c r="PLM691" s="412"/>
      <c r="PLN691" s="412"/>
      <c r="PLO691" s="412"/>
      <c r="PLP691" s="412"/>
      <c r="PLQ691" s="412"/>
      <c r="PLR691" s="413"/>
      <c r="PLS691" s="413"/>
      <c r="PLT691" s="413"/>
      <c r="PLU691" s="413"/>
      <c r="PLV691" s="413"/>
      <c r="PLW691" s="413"/>
      <c r="PLX691" s="413"/>
      <c r="PLY691" s="413"/>
      <c r="PLZ691" s="413"/>
      <c r="PMA691" s="413"/>
      <c r="PMB691" s="413"/>
      <c r="PMC691" s="413"/>
      <c r="PMD691" s="413"/>
      <c r="PME691" s="413"/>
      <c r="PMF691" s="413"/>
      <c r="PMG691" s="413"/>
      <c r="PMH691" s="413"/>
      <c r="PMI691" s="413"/>
      <c r="PMJ691" s="413"/>
      <c r="PMK691" s="413"/>
      <c r="PML691" s="413"/>
      <c r="PMM691" s="413"/>
      <c r="PMN691" s="413"/>
      <c r="PMO691" s="413"/>
      <c r="PMP691" s="414"/>
      <c r="PMQ691" s="414"/>
      <c r="PMR691" s="414"/>
      <c r="PMS691" s="414"/>
      <c r="PMT691" s="414"/>
      <c r="PMU691" s="413"/>
      <c r="PMV691" s="413"/>
      <c r="PMW691" s="414"/>
      <c r="PMX691" s="414"/>
      <c r="PMY691" s="413"/>
      <c r="PMZ691" s="413"/>
      <c r="PNA691" s="414"/>
      <c r="PNB691" s="414"/>
      <c r="PNC691" s="413"/>
      <c r="PND691" s="413"/>
      <c r="PNE691" s="413"/>
      <c r="PNF691" s="413"/>
      <c r="PNG691" s="413"/>
      <c r="PNH691" s="413"/>
      <c r="PNI691" s="413"/>
      <c r="PNJ691" s="414"/>
      <c r="PNK691" s="414"/>
      <c r="PNL691" s="413"/>
      <c r="PNM691" s="413"/>
      <c r="PNN691" s="414"/>
      <c r="PNO691" s="414"/>
      <c r="PNP691" s="413"/>
      <c r="PNQ691" s="413"/>
      <c r="PNR691" s="413"/>
      <c r="PNS691" s="413"/>
      <c r="PNT691" s="413"/>
      <c r="PNU691" s="407"/>
      <c r="PNV691" s="439"/>
      <c r="PNW691" s="413"/>
      <c r="PNX691" s="413"/>
      <c r="PNY691" s="413"/>
      <c r="PNZ691" s="413"/>
      <c r="POA691" s="413"/>
      <c r="POB691" s="413"/>
      <c r="POC691" s="413"/>
      <c r="POD691" s="412"/>
      <c r="POE691" s="412"/>
      <c r="POF691" s="412"/>
      <c r="POG691" s="412"/>
      <c r="POH691" s="412"/>
      <c r="POI691" s="412"/>
      <c r="POJ691" s="412"/>
      <c r="POK691" s="412"/>
      <c r="POL691" s="412"/>
      <c r="POM691" s="412"/>
      <c r="PON691" s="412"/>
      <c r="POO691" s="412"/>
      <c r="POP691" s="412"/>
      <c r="POQ691" s="412"/>
      <c r="POR691" s="412"/>
      <c r="POS691" s="412"/>
      <c r="POT691" s="412"/>
      <c r="POU691" s="412"/>
      <c r="POV691" s="412"/>
      <c r="POW691" s="412"/>
      <c r="POX691" s="412"/>
      <c r="POY691" s="412"/>
      <c r="POZ691" s="412"/>
      <c r="PPA691" s="412"/>
      <c r="PPB691" s="412"/>
      <c r="PPC691" s="412"/>
      <c r="PPD691" s="412"/>
      <c r="PPE691" s="412"/>
      <c r="PPF691" s="412"/>
      <c r="PPG691" s="412"/>
      <c r="PPH691" s="412"/>
      <c r="PPI691" s="412"/>
      <c r="PPJ691" s="412"/>
      <c r="PPK691" s="412"/>
      <c r="PPL691" s="412"/>
      <c r="PPM691" s="412"/>
      <c r="PPN691" s="412"/>
      <c r="PPO691" s="412"/>
      <c r="PPP691" s="412"/>
      <c r="PPQ691" s="412"/>
      <c r="PPR691" s="412"/>
      <c r="PPS691" s="412"/>
      <c r="PPT691" s="412"/>
      <c r="PPU691" s="412"/>
      <c r="PPV691" s="413"/>
      <c r="PPW691" s="413"/>
      <c r="PPX691" s="413"/>
      <c r="PPY691" s="413"/>
      <c r="PPZ691" s="413"/>
      <c r="PQA691" s="413"/>
      <c r="PQB691" s="413"/>
      <c r="PQC691" s="413"/>
      <c r="PQD691" s="413"/>
      <c r="PQE691" s="413"/>
      <c r="PQF691" s="413"/>
      <c r="PQG691" s="413"/>
      <c r="PQH691" s="413"/>
      <c r="PQI691" s="413"/>
      <c r="PQJ691" s="413"/>
      <c r="PQK691" s="413"/>
      <c r="PQL691" s="413"/>
      <c r="PQM691" s="413"/>
      <c r="PQN691" s="413"/>
      <c r="PQO691" s="413"/>
      <c r="PQP691" s="413"/>
      <c r="PQQ691" s="413"/>
      <c r="PQR691" s="413"/>
      <c r="PQS691" s="413"/>
      <c r="PQT691" s="414"/>
      <c r="PQU691" s="414"/>
      <c r="PQV691" s="414"/>
      <c r="PQW691" s="414"/>
      <c r="PQX691" s="414"/>
      <c r="PQY691" s="413"/>
      <c r="PQZ691" s="413"/>
      <c r="PRA691" s="414"/>
      <c r="PRB691" s="414"/>
      <c r="PRC691" s="413"/>
      <c r="PRD691" s="413"/>
      <c r="PRE691" s="414"/>
      <c r="PRF691" s="414"/>
      <c r="PRG691" s="413"/>
      <c r="PRH691" s="413"/>
      <c r="PRI691" s="413"/>
      <c r="PRJ691" s="413"/>
      <c r="PRK691" s="413"/>
      <c r="PRL691" s="413"/>
      <c r="PRM691" s="413"/>
      <c r="PRN691" s="414"/>
      <c r="PRO691" s="414"/>
      <c r="PRP691" s="413"/>
      <c r="PRQ691" s="413"/>
      <c r="PRR691" s="414"/>
      <c r="PRS691" s="414"/>
      <c r="PRT691" s="413"/>
      <c r="PRU691" s="413"/>
      <c r="PRV691" s="413"/>
      <c r="PRW691" s="413"/>
      <c r="PRX691" s="413"/>
      <c r="PRY691" s="407"/>
      <c r="PRZ691" s="439"/>
      <c r="PSA691" s="413"/>
      <c r="PSB691" s="413"/>
      <c r="PSC691" s="413"/>
      <c r="PSD691" s="413"/>
      <c r="PSE691" s="413"/>
      <c r="PSF691" s="413"/>
      <c r="PSG691" s="413"/>
      <c r="PSH691" s="412"/>
      <c r="PSI691" s="412"/>
      <c r="PSJ691" s="412"/>
      <c r="PSK691" s="412"/>
      <c r="PSL691" s="412"/>
      <c r="PSM691" s="412"/>
      <c r="PSN691" s="412"/>
      <c r="PSO691" s="412"/>
      <c r="PSP691" s="412"/>
      <c r="PSQ691" s="412"/>
      <c r="PSR691" s="412"/>
      <c r="PSS691" s="412"/>
      <c r="PST691" s="412"/>
      <c r="PSU691" s="412"/>
      <c r="PSV691" s="412"/>
      <c r="PSW691" s="412"/>
      <c r="PSX691" s="412"/>
      <c r="PSY691" s="412"/>
      <c r="PSZ691" s="412"/>
      <c r="PTA691" s="412"/>
      <c r="PTB691" s="412"/>
      <c r="PTC691" s="412"/>
      <c r="PTD691" s="412"/>
      <c r="PTE691" s="412"/>
      <c r="PTF691" s="412"/>
      <c r="PTG691" s="412"/>
      <c r="PTH691" s="412"/>
      <c r="PTI691" s="412"/>
      <c r="PTJ691" s="412"/>
      <c r="PTK691" s="412"/>
      <c r="PTL691" s="412"/>
      <c r="PTM691" s="412"/>
      <c r="PTN691" s="412"/>
      <c r="PTO691" s="412"/>
      <c r="PTP691" s="412"/>
      <c r="PTQ691" s="412"/>
      <c r="PTR691" s="412"/>
      <c r="PTS691" s="412"/>
      <c r="PTT691" s="412"/>
      <c r="PTU691" s="412"/>
      <c r="PTV691" s="412"/>
      <c r="PTW691" s="412"/>
      <c r="PTX691" s="412"/>
      <c r="PTY691" s="412"/>
      <c r="PTZ691" s="413"/>
      <c r="PUA691" s="413"/>
      <c r="PUB691" s="413"/>
      <c r="PUC691" s="413"/>
      <c r="PUD691" s="413"/>
      <c r="PUE691" s="413"/>
      <c r="PUF691" s="413"/>
      <c r="PUG691" s="413"/>
      <c r="PUH691" s="413"/>
      <c r="PUI691" s="413"/>
      <c r="PUJ691" s="413"/>
      <c r="PUK691" s="413"/>
      <c r="PUL691" s="413"/>
      <c r="PUM691" s="413"/>
      <c r="PUN691" s="413"/>
      <c r="PUO691" s="413"/>
      <c r="PUP691" s="413"/>
      <c r="PUQ691" s="413"/>
      <c r="PUR691" s="413"/>
      <c r="PUS691" s="413"/>
      <c r="PUT691" s="413"/>
      <c r="PUU691" s="413"/>
      <c r="PUV691" s="413"/>
      <c r="PUW691" s="413"/>
      <c r="PUX691" s="414"/>
      <c r="PUY691" s="414"/>
      <c r="PUZ691" s="414"/>
      <c r="PVA691" s="414"/>
      <c r="PVB691" s="414"/>
      <c r="PVC691" s="413"/>
      <c r="PVD691" s="413"/>
      <c r="PVE691" s="414"/>
      <c r="PVF691" s="414"/>
      <c r="PVG691" s="413"/>
      <c r="PVH691" s="413"/>
      <c r="PVI691" s="414"/>
      <c r="PVJ691" s="414"/>
      <c r="PVK691" s="413"/>
      <c r="PVL691" s="413"/>
      <c r="PVM691" s="413"/>
      <c r="PVN691" s="413"/>
      <c r="PVO691" s="413"/>
      <c r="PVP691" s="413"/>
      <c r="PVQ691" s="413"/>
      <c r="PVR691" s="414"/>
      <c r="PVS691" s="414"/>
      <c r="PVT691" s="413"/>
      <c r="PVU691" s="413"/>
      <c r="PVV691" s="414"/>
      <c r="PVW691" s="414"/>
      <c r="PVX691" s="413"/>
      <c r="PVY691" s="413"/>
      <c r="PVZ691" s="413"/>
      <c r="PWA691" s="413"/>
      <c r="PWB691" s="413"/>
      <c r="PWC691" s="407"/>
      <c r="PWD691" s="439"/>
      <c r="PWE691" s="413"/>
      <c r="PWF691" s="413"/>
      <c r="PWG691" s="413"/>
      <c r="PWH691" s="413"/>
      <c r="PWI691" s="413"/>
      <c r="PWJ691" s="413"/>
      <c r="PWK691" s="413"/>
      <c r="PWL691" s="412"/>
      <c r="PWM691" s="412"/>
      <c r="PWN691" s="412"/>
      <c r="PWO691" s="412"/>
      <c r="PWP691" s="412"/>
      <c r="PWQ691" s="412"/>
      <c r="PWR691" s="412"/>
      <c r="PWS691" s="412"/>
      <c r="PWT691" s="412"/>
      <c r="PWU691" s="412"/>
      <c r="PWV691" s="412"/>
      <c r="PWW691" s="412"/>
      <c r="PWX691" s="412"/>
      <c r="PWY691" s="412"/>
      <c r="PWZ691" s="412"/>
      <c r="PXA691" s="412"/>
      <c r="PXB691" s="412"/>
      <c r="PXC691" s="412"/>
      <c r="PXD691" s="412"/>
      <c r="PXE691" s="412"/>
      <c r="PXF691" s="412"/>
      <c r="PXG691" s="412"/>
      <c r="PXH691" s="412"/>
      <c r="PXI691" s="412"/>
      <c r="PXJ691" s="412"/>
      <c r="PXK691" s="412"/>
      <c r="PXL691" s="412"/>
      <c r="PXM691" s="412"/>
      <c r="PXN691" s="412"/>
      <c r="PXO691" s="412"/>
      <c r="PXP691" s="412"/>
      <c r="PXQ691" s="412"/>
      <c r="PXR691" s="412"/>
      <c r="PXS691" s="412"/>
      <c r="PXT691" s="412"/>
      <c r="PXU691" s="412"/>
      <c r="PXV691" s="412"/>
      <c r="PXW691" s="412"/>
      <c r="PXX691" s="412"/>
      <c r="PXY691" s="412"/>
      <c r="PXZ691" s="412"/>
      <c r="PYA691" s="412"/>
      <c r="PYB691" s="412"/>
      <c r="PYC691" s="412"/>
      <c r="PYD691" s="413"/>
      <c r="PYE691" s="413"/>
      <c r="PYF691" s="413"/>
      <c r="PYG691" s="413"/>
      <c r="PYH691" s="413"/>
      <c r="PYI691" s="413"/>
      <c r="PYJ691" s="413"/>
      <c r="PYK691" s="413"/>
      <c r="PYL691" s="413"/>
      <c r="PYM691" s="413"/>
      <c r="PYN691" s="413"/>
      <c r="PYO691" s="413"/>
      <c r="PYP691" s="413"/>
      <c r="PYQ691" s="413"/>
      <c r="PYR691" s="413"/>
      <c r="PYS691" s="413"/>
      <c r="PYT691" s="413"/>
      <c r="PYU691" s="413"/>
      <c r="PYV691" s="413"/>
      <c r="PYW691" s="413"/>
      <c r="PYX691" s="413"/>
      <c r="PYY691" s="413"/>
      <c r="PYZ691" s="413"/>
      <c r="PZA691" s="413"/>
      <c r="PZB691" s="414"/>
      <c r="PZC691" s="414"/>
      <c r="PZD691" s="414"/>
      <c r="PZE691" s="414"/>
      <c r="PZF691" s="414"/>
      <c r="PZG691" s="413"/>
      <c r="PZH691" s="413"/>
      <c r="PZI691" s="414"/>
      <c r="PZJ691" s="414"/>
      <c r="PZK691" s="413"/>
      <c r="PZL691" s="413"/>
      <c r="PZM691" s="414"/>
      <c r="PZN691" s="414"/>
      <c r="PZO691" s="413"/>
      <c r="PZP691" s="413"/>
      <c r="PZQ691" s="413"/>
      <c r="PZR691" s="413"/>
      <c r="PZS691" s="413"/>
      <c r="PZT691" s="413"/>
      <c r="PZU691" s="413"/>
      <c r="PZV691" s="414"/>
      <c r="PZW691" s="414"/>
      <c r="PZX691" s="413"/>
      <c r="PZY691" s="413"/>
      <c r="PZZ691" s="414"/>
      <c r="QAA691" s="414"/>
      <c r="QAB691" s="413"/>
      <c r="QAC691" s="413"/>
      <c r="QAD691" s="413"/>
      <c r="QAE691" s="413"/>
      <c r="QAF691" s="413"/>
      <c r="QAG691" s="407"/>
      <c r="QAH691" s="439"/>
      <c r="QAI691" s="413"/>
      <c r="QAJ691" s="413"/>
      <c r="QAK691" s="413"/>
      <c r="QAL691" s="413"/>
      <c r="QAM691" s="413"/>
      <c r="QAN691" s="413"/>
      <c r="QAO691" s="413"/>
      <c r="QAP691" s="412"/>
      <c r="QAQ691" s="412"/>
      <c r="QAR691" s="412"/>
      <c r="QAS691" s="412"/>
      <c r="QAT691" s="412"/>
      <c r="QAU691" s="412"/>
      <c r="QAV691" s="412"/>
      <c r="QAW691" s="412"/>
      <c r="QAX691" s="412"/>
      <c r="QAY691" s="412"/>
      <c r="QAZ691" s="412"/>
      <c r="QBA691" s="412"/>
      <c r="QBB691" s="412"/>
      <c r="QBC691" s="412"/>
      <c r="QBD691" s="412"/>
      <c r="QBE691" s="412"/>
      <c r="QBF691" s="412"/>
      <c r="QBG691" s="412"/>
      <c r="QBH691" s="412"/>
      <c r="QBI691" s="412"/>
      <c r="QBJ691" s="412"/>
      <c r="QBK691" s="412"/>
      <c r="QBL691" s="412"/>
      <c r="QBM691" s="412"/>
      <c r="QBN691" s="412"/>
      <c r="QBO691" s="412"/>
      <c r="QBP691" s="412"/>
      <c r="QBQ691" s="412"/>
      <c r="QBR691" s="412"/>
      <c r="QBS691" s="412"/>
      <c r="QBT691" s="412"/>
      <c r="QBU691" s="412"/>
      <c r="QBV691" s="412"/>
      <c r="QBW691" s="412"/>
      <c r="QBX691" s="412"/>
      <c r="QBY691" s="412"/>
      <c r="QBZ691" s="412"/>
      <c r="QCA691" s="412"/>
      <c r="QCB691" s="412"/>
      <c r="QCC691" s="412"/>
      <c r="QCD691" s="412"/>
      <c r="QCE691" s="412"/>
      <c r="QCF691" s="412"/>
      <c r="QCG691" s="412"/>
      <c r="QCH691" s="413"/>
      <c r="QCI691" s="413"/>
      <c r="QCJ691" s="413"/>
      <c r="QCK691" s="413"/>
      <c r="QCL691" s="413"/>
      <c r="QCM691" s="413"/>
      <c r="QCN691" s="413"/>
      <c r="QCO691" s="413"/>
      <c r="QCP691" s="413"/>
      <c r="QCQ691" s="413"/>
      <c r="QCR691" s="413"/>
      <c r="QCS691" s="413"/>
      <c r="QCT691" s="413"/>
      <c r="QCU691" s="413"/>
      <c r="QCV691" s="413"/>
      <c r="QCW691" s="413"/>
      <c r="QCX691" s="413"/>
      <c r="QCY691" s="413"/>
      <c r="QCZ691" s="413"/>
      <c r="QDA691" s="413"/>
      <c r="QDB691" s="413"/>
      <c r="QDC691" s="413"/>
      <c r="QDD691" s="413"/>
      <c r="QDE691" s="413"/>
      <c r="QDF691" s="414"/>
      <c r="QDG691" s="414"/>
      <c r="QDH691" s="414"/>
      <c r="QDI691" s="414"/>
      <c r="QDJ691" s="414"/>
      <c r="QDK691" s="413"/>
      <c r="QDL691" s="413"/>
      <c r="QDM691" s="414"/>
      <c r="QDN691" s="414"/>
      <c r="QDO691" s="413"/>
      <c r="QDP691" s="413"/>
      <c r="QDQ691" s="414"/>
      <c r="QDR691" s="414"/>
      <c r="QDS691" s="413"/>
      <c r="QDT691" s="413"/>
      <c r="QDU691" s="413"/>
      <c r="QDV691" s="413"/>
      <c r="QDW691" s="413"/>
      <c r="QDX691" s="413"/>
      <c r="QDY691" s="413"/>
      <c r="QDZ691" s="414"/>
      <c r="QEA691" s="414"/>
      <c r="QEB691" s="413"/>
      <c r="QEC691" s="413"/>
      <c r="QED691" s="414"/>
      <c r="QEE691" s="414"/>
      <c r="QEF691" s="413"/>
      <c r="QEG691" s="413"/>
      <c r="QEH691" s="413"/>
      <c r="QEI691" s="413"/>
      <c r="QEJ691" s="413"/>
      <c r="QEK691" s="407"/>
      <c r="QEL691" s="439"/>
      <c r="QEM691" s="413"/>
      <c r="QEN691" s="413"/>
      <c r="QEO691" s="413"/>
      <c r="QEP691" s="413"/>
      <c r="QEQ691" s="413"/>
      <c r="QER691" s="413"/>
      <c r="QES691" s="413"/>
      <c r="QET691" s="412"/>
      <c r="QEU691" s="412"/>
      <c r="QEV691" s="412"/>
      <c r="QEW691" s="412"/>
      <c r="QEX691" s="412"/>
      <c r="QEY691" s="412"/>
      <c r="QEZ691" s="412"/>
      <c r="QFA691" s="412"/>
      <c r="QFB691" s="412"/>
      <c r="QFC691" s="412"/>
      <c r="QFD691" s="412"/>
      <c r="QFE691" s="412"/>
      <c r="QFF691" s="412"/>
      <c r="QFG691" s="412"/>
      <c r="QFH691" s="412"/>
      <c r="QFI691" s="412"/>
      <c r="QFJ691" s="412"/>
      <c r="QFK691" s="412"/>
      <c r="QFL691" s="412"/>
      <c r="QFM691" s="412"/>
      <c r="QFN691" s="412"/>
      <c r="QFO691" s="412"/>
      <c r="QFP691" s="412"/>
      <c r="QFQ691" s="412"/>
      <c r="QFR691" s="412"/>
      <c r="QFS691" s="412"/>
      <c r="QFT691" s="412"/>
      <c r="QFU691" s="412"/>
      <c r="QFV691" s="412"/>
      <c r="QFW691" s="412"/>
      <c r="QFX691" s="412"/>
      <c r="QFY691" s="412"/>
      <c r="QFZ691" s="412"/>
      <c r="QGA691" s="412"/>
      <c r="QGB691" s="412"/>
      <c r="QGC691" s="412"/>
      <c r="QGD691" s="412"/>
      <c r="QGE691" s="412"/>
      <c r="QGF691" s="412"/>
      <c r="QGG691" s="412"/>
      <c r="QGH691" s="412"/>
      <c r="QGI691" s="412"/>
      <c r="QGJ691" s="412"/>
      <c r="QGK691" s="412"/>
      <c r="QGL691" s="413"/>
      <c r="QGM691" s="413"/>
      <c r="QGN691" s="413"/>
      <c r="QGO691" s="413"/>
      <c r="QGP691" s="413"/>
      <c r="QGQ691" s="413"/>
      <c r="QGR691" s="413"/>
      <c r="QGS691" s="413"/>
      <c r="QGT691" s="413"/>
      <c r="QGU691" s="413"/>
      <c r="QGV691" s="413"/>
      <c r="QGW691" s="413"/>
      <c r="QGX691" s="413"/>
      <c r="QGY691" s="413"/>
      <c r="QGZ691" s="413"/>
      <c r="QHA691" s="413"/>
      <c r="QHB691" s="413"/>
      <c r="QHC691" s="413"/>
      <c r="QHD691" s="413"/>
      <c r="QHE691" s="413"/>
      <c r="QHF691" s="413"/>
      <c r="QHG691" s="413"/>
      <c r="QHH691" s="413"/>
      <c r="QHI691" s="413"/>
      <c r="QHJ691" s="414"/>
      <c r="QHK691" s="414"/>
      <c r="QHL691" s="414"/>
      <c r="QHM691" s="414"/>
      <c r="QHN691" s="414"/>
      <c r="QHO691" s="413"/>
      <c r="QHP691" s="413"/>
      <c r="QHQ691" s="414"/>
      <c r="QHR691" s="414"/>
      <c r="QHS691" s="413"/>
      <c r="QHT691" s="413"/>
      <c r="QHU691" s="414"/>
      <c r="QHV691" s="414"/>
      <c r="QHW691" s="413"/>
      <c r="QHX691" s="413"/>
      <c r="QHY691" s="413"/>
      <c r="QHZ691" s="413"/>
      <c r="QIA691" s="413"/>
      <c r="QIB691" s="413"/>
      <c r="QIC691" s="413"/>
      <c r="QID691" s="414"/>
      <c r="QIE691" s="414"/>
      <c r="QIF691" s="413"/>
      <c r="QIG691" s="413"/>
      <c r="QIH691" s="414"/>
      <c r="QII691" s="414"/>
      <c r="QIJ691" s="413"/>
      <c r="QIK691" s="413"/>
      <c r="QIL691" s="413"/>
      <c r="QIM691" s="413"/>
      <c r="QIN691" s="413"/>
      <c r="QIO691" s="407"/>
      <c r="QIP691" s="439"/>
      <c r="QIQ691" s="413"/>
      <c r="QIR691" s="413"/>
      <c r="QIS691" s="413"/>
      <c r="QIT691" s="413"/>
      <c r="QIU691" s="413"/>
      <c r="QIV691" s="413"/>
      <c r="QIW691" s="413"/>
      <c r="QIX691" s="412"/>
      <c r="QIY691" s="412"/>
      <c r="QIZ691" s="412"/>
      <c r="QJA691" s="412"/>
      <c r="QJB691" s="412"/>
      <c r="QJC691" s="412"/>
      <c r="QJD691" s="412"/>
      <c r="QJE691" s="412"/>
      <c r="QJF691" s="412"/>
      <c r="QJG691" s="412"/>
      <c r="QJH691" s="412"/>
      <c r="QJI691" s="412"/>
      <c r="QJJ691" s="412"/>
      <c r="QJK691" s="412"/>
      <c r="QJL691" s="412"/>
      <c r="QJM691" s="412"/>
      <c r="QJN691" s="412"/>
      <c r="QJO691" s="412"/>
      <c r="QJP691" s="412"/>
      <c r="QJQ691" s="412"/>
      <c r="QJR691" s="412"/>
      <c r="QJS691" s="412"/>
      <c r="QJT691" s="412"/>
      <c r="QJU691" s="412"/>
      <c r="QJV691" s="412"/>
      <c r="QJW691" s="412"/>
      <c r="QJX691" s="412"/>
      <c r="QJY691" s="412"/>
      <c r="QJZ691" s="412"/>
      <c r="QKA691" s="412"/>
      <c r="QKB691" s="412"/>
      <c r="QKC691" s="412"/>
      <c r="QKD691" s="412"/>
      <c r="QKE691" s="412"/>
      <c r="QKF691" s="412"/>
      <c r="QKG691" s="412"/>
      <c r="QKH691" s="412"/>
      <c r="QKI691" s="412"/>
      <c r="QKJ691" s="412"/>
      <c r="QKK691" s="412"/>
      <c r="QKL691" s="412"/>
      <c r="QKM691" s="412"/>
      <c r="QKN691" s="412"/>
      <c r="QKO691" s="412"/>
      <c r="QKP691" s="413"/>
      <c r="QKQ691" s="413"/>
      <c r="QKR691" s="413"/>
      <c r="QKS691" s="413"/>
      <c r="QKT691" s="413"/>
      <c r="QKU691" s="413"/>
      <c r="QKV691" s="413"/>
      <c r="QKW691" s="413"/>
      <c r="QKX691" s="413"/>
      <c r="QKY691" s="413"/>
      <c r="QKZ691" s="413"/>
      <c r="QLA691" s="413"/>
      <c r="QLB691" s="413"/>
      <c r="QLC691" s="413"/>
      <c r="QLD691" s="413"/>
      <c r="QLE691" s="413"/>
      <c r="QLF691" s="413"/>
      <c r="QLG691" s="413"/>
      <c r="QLH691" s="413"/>
      <c r="QLI691" s="413"/>
      <c r="QLJ691" s="413"/>
      <c r="QLK691" s="413"/>
      <c r="QLL691" s="413"/>
      <c r="QLM691" s="413"/>
      <c r="QLN691" s="414"/>
      <c r="QLO691" s="414"/>
      <c r="QLP691" s="414"/>
      <c r="QLQ691" s="414"/>
      <c r="QLR691" s="414"/>
      <c r="QLS691" s="413"/>
      <c r="QLT691" s="413"/>
      <c r="QLU691" s="414"/>
      <c r="QLV691" s="414"/>
      <c r="QLW691" s="413"/>
      <c r="QLX691" s="413"/>
      <c r="QLY691" s="414"/>
      <c r="QLZ691" s="414"/>
      <c r="QMA691" s="413"/>
      <c r="QMB691" s="413"/>
      <c r="QMC691" s="413"/>
      <c r="QMD691" s="413"/>
      <c r="QME691" s="413"/>
      <c r="QMF691" s="413"/>
      <c r="QMG691" s="413"/>
      <c r="QMH691" s="414"/>
      <c r="QMI691" s="414"/>
      <c r="QMJ691" s="413"/>
      <c r="QMK691" s="413"/>
      <c r="QML691" s="414"/>
      <c r="QMM691" s="414"/>
      <c r="QMN691" s="413"/>
      <c r="QMO691" s="413"/>
      <c r="QMP691" s="413"/>
      <c r="QMQ691" s="413"/>
      <c r="QMR691" s="413"/>
      <c r="QMS691" s="407"/>
      <c r="QMT691" s="439"/>
      <c r="QMU691" s="413"/>
      <c r="QMV691" s="413"/>
      <c r="QMW691" s="413"/>
      <c r="QMX691" s="413"/>
      <c r="QMY691" s="413"/>
      <c r="QMZ691" s="413"/>
      <c r="QNA691" s="413"/>
      <c r="QNB691" s="412"/>
      <c r="QNC691" s="412"/>
      <c r="QND691" s="412"/>
      <c r="QNE691" s="412"/>
      <c r="QNF691" s="412"/>
      <c r="QNG691" s="412"/>
      <c r="QNH691" s="412"/>
      <c r="QNI691" s="412"/>
      <c r="QNJ691" s="412"/>
      <c r="QNK691" s="412"/>
      <c r="QNL691" s="412"/>
      <c r="QNM691" s="412"/>
      <c r="QNN691" s="412"/>
      <c r="QNO691" s="412"/>
      <c r="QNP691" s="412"/>
      <c r="QNQ691" s="412"/>
      <c r="QNR691" s="412"/>
      <c r="QNS691" s="412"/>
      <c r="QNT691" s="412"/>
      <c r="QNU691" s="412"/>
      <c r="QNV691" s="412"/>
      <c r="QNW691" s="412"/>
      <c r="QNX691" s="412"/>
      <c r="QNY691" s="412"/>
      <c r="QNZ691" s="412"/>
      <c r="QOA691" s="412"/>
      <c r="QOB691" s="412"/>
      <c r="QOC691" s="412"/>
      <c r="QOD691" s="412"/>
      <c r="QOE691" s="412"/>
      <c r="QOF691" s="412"/>
      <c r="QOG691" s="412"/>
      <c r="QOH691" s="412"/>
      <c r="QOI691" s="412"/>
      <c r="QOJ691" s="412"/>
      <c r="QOK691" s="412"/>
      <c r="QOL691" s="412"/>
      <c r="QOM691" s="412"/>
      <c r="QON691" s="412"/>
      <c r="QOO691" s="412"/>
      <c r="QOP691" s="412"/>
      <c r="QOQ691" s="412"/>
      <c r="QOR691" s="412"/>
      <c r="QOS691" s="412"/>
      <c r="QOT691" s="413"/>
      <c r="QOU691" s="413"/>
      <c r="QOV691" s="413"/>
      <c r="QOW691" s="413"/>
      <c r="QOX691" s="413"/>
      <c r="QOY691" s="413"/>
      <c r="QOZ691" s="413"/>
      <c r="QPA691" s="413"/>
      <c r="QPB691" s="413"/>
      <c r="QPC691" s="413"/>
      <c r="QPD691" s="413"/>
      <c r="QPE691" s="413"/>
      <c r="QPF691" s="413"/>
      <c r="QPG691" s="413"/>
      <c r="QPH691" s="413"/>
      <c r="QPI691" s="413"/>
      <c r="QPJ691" s="413"/>
      <c r="QPK691" s="413"/>
      <c r="QPL691" s="413"/>
      <c r="QPM691" s="413"/>
      <c r="QPN691" s="413"/>
      <c r="QPO691" s="413"/>
      <c r="QPP691" s="413"/>
      <c r="QPQ691" s="413"/>
      <c r="QPR691" s="414"/>
      <c r="QPS691" s="414"/>
      <c r="QPT691" s="414"/>
      <c r="QPU691" s="414"/>
      <c r="QPV691" s="414"/>
      <c r="QPW691" s="413"/>
      <c r="QPX691" s="413"/>
      <c r="QPY691" s="414"/>
      <c r="QPZ691" s="414"/>
      <c r="QQA691" s="413"/>
      <c r="QQB691" s="413"/>
      <c r="QQC691" s="414"/>
      <c r="QQD691" s="414"/>
      <c r="QQE691" s="413"/>
      <c r="QQF691" s="413"/>
      <c r="QQG691" s="413"/>
      <c r="QQH691" s="413"/>
      <c r="QQI691" s="413"/>
      <c r="QQJ691" s="413"/>
      <c r="QQK691" s="413"/>
      <c r="QQL691" s="414"/>
      <c r="QQM691" s="414"/>
      <c r="QQN691" s="413"/>
      <c r="QQO691" s="413"/>
      <c r="QQP691" s="414"/>
      <c r="QQQ691" s="414"/>
      <c r="QQR691" s="413"/>
      <c r="QQS691" s="413"/>
      <c r="QQT691" s="413"/>
      <c r="QQU691" s="413"/>
      <c r="QQV691" s="413"/>
      <c r="QQW691" s="407"/>
      <c r="QQX691" s="439"/>
      <c r="QQY691" s="413"/>
      <c r="QQZ691" s="413"/>
      <c r="QRA691" s="413"/>
      <c r="QRB691" s="413"/>
      <c r="QRC691" s="413"/>
      <c r="QRD691" s="413"/>
      <c r="QRE691" s="413"/>
      <c r="QRF691" s="412"/>
      <c r="QRG691" s="412"/>
      <c r="QRH691" s="412"/>
      <c r="QRI691" s="412"/>
      <c r="QRJ691" s="412"/>
      <c r="QRK691" s="412"/>
      <c r="QRL691" s="412"/>
      <c r="QRM691" s="412"/>
      <c r="QRN691" s="412"/>
      <c r="QRO691" s="412"/>
      <c r="QRP691" s="412"/>
      <c r="QRQ691" s="412"/>
      <c r="QRR691" s="412"/>
      <c r="QRS691" s="412"/>
      <c r="QRT691" s="412"/>
      <c r="QRU691" s="412"/>
      <c r="QRV691" s="412"/>
      <c r="QRW691" s="412"/>
      <c r="QRX691" s="412"/>
      <c r="QRY691" s="412"/>
      <c r="QRZ691" s="412"/>
      <c r="QSA691" s="412"/>
      <c r="QSB691" s="412"/>
      <c r="QSC691" s="412"/>
      <c r="QSD691" s="412"/>
      <c r="QSE691" s="412"/>
      <c r="QSF691" s="412"/>
      <c r="QSG691" s="412"/>
      <c r="QSH691" s="412"/>
      <c r="QSI691" s="412"/>
      <c r="QSJ691" s="412"/>
      <c r="QSK691" s="412"/>
      <c r="QSL691" s="412"/>
      <c r="QSM691" s="412"/>
      <c r="QSN691" s="412"/>
      <c r="QSO691" s="412"/>
      <c r="QSP691" s="412"/>
      <c r="QSQ691" s="412"/>
      <c r="QSR691" s="412"/>
      <c r="QSS691" s="412"/>
      <c r="QST691" s="412"/>
      <c r="QSU691" s="412"/>
      <c r="QSV691" s="412"/>
      <c r="QSW691" s="412"/>
      <c r="QSX691" s="413"/>
      <c r="QSY691" s="413"/>
      <c r="QSZ691" s="413"/>
      <c r="QTA691" s="413"/>
      <c r="QTB691" s="413"/>
      <c r="QTC691" s="413"/>
      <c r="QTD691" s="413"/>
      <c r="QTE691" s="413"/>
      <c r="QTF691" s="413"/>
      <c r="QTG691" s="413"/>
      <c r="QTH691" s="413"/>
      <c r="QTI691" s="413"/>
      <c r="QTJ691" s="413"/>
      <c r="QTK691" s="413"/>
      <c r="QTL691" s="413"/>
      <c r="QTM691" s="413"/>
      <c r="QTN691" s="413"/>
      <c r="QTO691" s="413"/>
      <c r="QTP691" s="413"/>
      <c r="QTQ691" s="413"/>
      <c r="QTR691" s="413"/>
      <c r="QTS691" s="413"/>
      <c r="QTT691" s="413"/>
      <c r="QTU691" s="413"/>
      <c r="QTV691" s="414"/>
      <c r="QTW691" s="414"/>
      <c r="QTX691" s="414"/>
      <c r="QTY691" s="414"/>
      <c r="QTZ691" s="414"/>
      <c r="QUA691" s="413"/>
      <c r="QUB691" s="413"/>
      <c r="QUC691" s="414"/>
      <c r="QUD691" s="414"/>
      <c r="QUE691" s="413"/>
      <c r="QUF691" s="413"/>
      <c r="QUG691" s="414"/>
      <c r="QUH691" s="414"/>
      <c r="QUI691" s="413"/>
      <c r="QUJ691" s="413"/>
      <c r="QUK691" s="413"/>
      <c r="QUL691" s="413"/>
      <c r="QUM691" s="413"/>
      <c r="QUN691" s="413"/>
      <c r="QUO691" s="413"/>
      <c r="QUP691" s="414"/>
      <c r="QUQ691" s="414"/>
      <c r="QUR691" s="413"/>
      <c r="QUS691" s="413"/>
      <c r="QUT691" s="414"/>
      <c r="QUU691" s="414"/>
      <c r="QUV691" s="413"/>
      <c r="QUW691" s="413"/>
      <c r="QUX691" s="413"/>
      <c r="QUY691" s="413"/>
      <c r="QUZ691" s="413"/>
      <c r="QVA691" s="407"/>
      <c r="QVB691" s="439"/>
      <c r="QVC691" s="413"/>
      <c r="QVD691" s="413"/>
      <c r="QVE691" s="413"/>
      <c r="QVF691" s="413"/>
      <c r="QVG691" s="413"/>
      <c r="QVH691" s="413"/>
      <c r="QVI691" s="413"/>
      <c r="QVJ691" s="412"/>
      <c r="QVK691" s="412"/>
      <c r="QVL691" s="412"/>
      <c r="QVM691" s="412"/>
      <c r="QVN691" s="412"/>
      <c r="QVO691" s="412"/>
      <c r="QVP691" s="412"/>
      <c r="QVQ691" s="412"/>
      <c r="QVR691" s="412"/>
      <c r="QVS691" s="412"/>
      <c r="QVT691" s="412"/>
      <c r="QVU691" s="412"/>
      <c r="QVV691" s="412"/>
      <c r="QVW691" s="412"/>
      <c r="QVX691" s="412"/>
      <c r="QVY691" s="412"/>
      <c r="QVZ691" s="412"/>
      <c r="QWA691" s="412"/>
      <c r="QWB691" s="412"/>
      <c r="QWC691" s="412"/>
      <c r="QWD691" s="412"/>
      <c r="QWE691" s="412"/>
      <c r="QWF691" s="412"/>
      <c r="QWG691" s="412"/>
      <c r="QWH691" s="412"/>
      <c r="QWI691" s="412"/>
      <c r="QWJ691" s="412"/>
      <c r="QWK691" s="412"/>
      <c r="QWL691" s="412"/>
      <c r="QWM691" s="412"/>
      <c r="QWN691" s="412"/>
      <c r="QWO691" s="412"/>
      <c r="QWP691" s="412"/>
      <c r="QWQ691" s="412"/>
      <c r="QWR691" s="412"/>
      <c r="QWS691" s="412"/>
      <c r="QWT691" s="412"/>
      <c r="QWU691" s="412"/>
      <c r="QWV691" s="412"/>
      <c r="QWW691" s="412"/>
      <c r="QWX691" s="412"/>
      <c r="QWY691" s="412"/>
      <c r="QWZ691" s="412"/>
      <c r="QXA691" s="412"/>
      <c r="QXB691" s="413"/>
      <c r="QXC691" s="413"/>
      <c r="QXD691" s="413"/>
      <c r="QXE691" s="413"/>
      <c r="QXF691" s="413"/>
      <c r="QXG691" s="413"/>
      <c r="QXH691" s="413"/>
      <c r="QXI691" s="413"/>
      <c r="QXJ691" s="413"/>
      <c r="QXK691" s="413"/>
      <c r="QXL691" s="413"/>
      <c r="QXM691" s="413"/>
      <c r="QXN691" s="413"/>
      <c r="QXO691" s="413"/>
      <c r="QXP691" s="413"/>
      <c r="QXQ691" s="413"/>
      <c r="QXR691" s="413"/>
      <c r="QXS691" s="413"/>
      <c r="QXT691" s="413"/>
      <c r="QXU691" s="413"/>
      <c r="QXV691" s="413"/>
      <c r="QXW691" s="413"/>
      <c r="QXX691" s="413"/>
      <c r="QXY691" s="413"/>
      <c r="QXZ691" s="414"/>
      <c r="QYA691" s="414"/>
      <c r="QYB691" s="414"/>
      <c r="QYC691" s="414"/>
      <c r="QYD691" s="414"/>
      <c r="QYE691" s="413"/>
      <c r="QYF691" s="413"/>
      <c r="QYG691" s="414"/>
      <c r="QYH691" s="414"/>
      <c r="QYI691" s="413"/>
      <c r="QYJ691" s="413"/>
      <c r="QYK691" s="414"/>
      <c r="QYL691" s="414"/>
      <c r="QYM691" s="413"/>
      <c r="QYN691" s="413"/>
      <c r="QYO691" s="413"/>
      <c r="QYP691" s="413"/>
      <c r="QYQ691" s="413"/>
      <c r="QYR691" s="413"/>
      <c r="QYS691" s="413"/>
      <c r="QYT691" s="414"/>
      <c r="QYU691" s="414"/>
      <c r="QYV691" s="413"/>
      <c r="QYW691" s="413"/>
      <c r="QYX691" s="414"/>
      <c r="QYY691" s="414"/>
      <c r="QYZ691" s="413"/>
      <c r="QZA691" s="413"/>
      <c r="QZB691" s="413"/>
      <c r="QZC691" s="413"/>
      <c r="QZD691" s="413"/>
      <c r="QZE691" s="407"/>
      <c r="QZF691" s="439"/>
      <c r="QZG691" s="413"/>
      <c r="QZH691" s="413"/>
      <c r="QZI691" s="413"/>
      <c r="QZJ691" s="413"/>
      <c r="QZK691" s="413"/>
      <c r="QZL691" s="413"/>
      <c r="QZM691" s="413"/>
      <c r="QZN691" s="412"/>
      <c r="QZO691" s="412"/>
      <c r="QZP691" s="412"/>
      <c r="QZQ691" s="412"/>
      <c r="QZR691" s="412"/>
      <c r="QZS691" s="412"/>
      <c r="QZT691" s="412"/>
      <c r="QZU691" s="412"/>
      <c r="QZV691" s="412"/>
      <c r="QZW691" s="412"/>
      <c r="QZX691" s="412"/>
      <c r="QZY691" s="412"/>
      <c r="QZZ691" s="412"/>
      <c r="RAA691" s="412"/>
      <c r="RAB691" s="412"/>
      <c r="RAC691" s="412"/>
      <c r="RAD691" s="412"/>
      <c r="RAE691" s="412"/>
      <c r="RAF691" s="412"/>
      <c r="RAG691" s="412"/>
      <c r="RAH691" s="412"/>
      <c r="RAI691" s="412"/>
      <c r="RAJ691" s="412"/>
      <c r="RAK691" s="412"/>
      <c r="RAL691" s="412"/>
      <c r="RAM691" s="412"/>
      <c r="RAN691" s="412"/>
      <c r="RAO691" s="412"/>
      <c r="RAP691" s="412"/>
      <c r="RAQ691" s="412"/>
      <c r="RAR691" s="412"/>
      <c r="RAS691" s="412"/>
      <c r="RAT691" s="412"/>
      <c r="RAU691" s="412"/>
      <c r="RAV691" s="412"/>
      <c r="RAW691" s="412"/>
      <c r="RAX691" s="412"/>
      <c r="RAY691" s="412"/>
      <c r="RAZ691" s="412"/>
      <c r="RBA691" s="412"/>
      <c r="RBB691" s="412"/>
      <c r="RBC691" s="412"/>
      <c r="RBD691" s="412"/>
      <c r="RBE691" s="412"/>
      <c r="RBF691" s="413"/>
      <c r="RBG691" s="413"/>
      <c r="RBH691" s="413"/>
      <c r="RBI691" s="413"/>
      <c r="RBJ691" s="413"/>
      <c r="RBK691" s="413"/>
      <c r="RBL691" s="413"/>
      <c r="RBM691" s="413"/>
      <c r="RBN691" s="413"/>
      <c r="RBO691" s="413"/>
      <c r="RBP691" s="413"/>
      <c r="RBQ691" s="413"/>
      <c r="RBR691" s="413"/>
      <c r="RBS691" s="413"/>
      <c r="RBT691" s="413"/>
      <c r="RBU691" s="413"/>
      <c r="RBV691" s="413"/>
      <c r="RBW691" s="413"/>
      <c r="RBX691" s="413"/>
      <c r="RBY691" s="413"/>
      <c r="RBZ691" s="413"/>
      <c r="RCA691" s="413"/>
      <c r="RCB691" s="413"/>
    </row>
    <row r="692" spans="1:12248" s="80" customFormat="1" ht="127.5" hidden="1" customHeight="1" x14ac:dyDescent="0.3">
      <c r="A692" s="407"/>
      <c r="B692" s="499" t="s">
        <v>14</v>
      </c>
      <c r="C692" s="440" t="s">
        <v>119</v>
      </c>
      <c r="D692" s="412">
        <f t="shared" si="1664"/>
        <v>0</v>
      </c>
      <c r="E692" s="412">
        <v>0</v>
      </c>
      <c r="F692" s="412"/>
      <c r="G692" s="412">
        <v>0</v>
      </c>
      <c r="H692" s="412">
        <v>0</v>
      </c>
      <c r="I692" s="412">
        <f t="shared" si="1677"/>
        <v>0</v>
      </c>
      <c r="J692" s="412" t="e">
        <f t="shared" si="1678"/>
        <v>#DIV/0!</v>
      </c>
      <c r="K692" s="412">
        <v>0</v>
      </c>
      <c r="L692" s="412" t="e">
        <f t="shared" si="1679"/>
        <v>#DIV/0!</v>
      </c>
      <c r="M692" s="412"/>
      <c r="N692" s="412"/>
      <c r="O692" s="412"/>
      <c r="P692" s="412"/>
      <c r="Q692" s="412"/>
      <c r="R692" s="412"/>
      <c r="S692" s="412">
        <f t="shared" si="1680"/>
        <v>0</v>
      </c>
      <c r="T692" s="570" t="e">
        <f t="shared" si="1618"/>
        <v>#DIV/0!</v>
      </c>
      <c r="U692" s="413">
        <v>0</v>
      </c>
      <c r="V692" s="570" t="e">
        <f t="shared" si="1681"/>
        <v>#DIV/0!</v>
      </c>
      <c r="W692" s="412"/>
      <c r="X692" s="412"/>
      <c r="Y692" s="412"/>
      <c r="Z692" s="412"/>
      <c r="AA692" s="412"/>
      <c r="AB692" s="412"/>
      <c r="AC692" s="413">
        <f t="shared" si="1660"/>
        <v>0</v>
      </c>
      <c r="AD692" s="570" t="e">
        <f t="shared" si="1661"/>
        <v>#DIV/0!</v>
      </c>
      <c r="AE692" s="413">
        <v>0</v>
      </c>
      <c r="AF692" s="575" t="e">
        <f t="shared" si="1675"/>
        <v>#DIV/0!</v>
      </c>
      <c r="AG692" s="412"/>
      <c r="AH692" s="575" t="e">
        <f t="shared" si="1623"/>
        <v>#DIV/0!</v>
      </c>
      <c r="AI692" s="412"/>
      <c r="AJ692" s="412"/>
      <c r="AK692" s="412"/>
      <c r="AL692" s="575"/>
      <c r="AM692" s="412"/>
      <c r="AN692" s="412"/>
      <c r="AO692" s="412"/>
      <c r="AP692" s="412"/>
      <c r="AQ692" s="412"/>
      <c r="AR692" s="412"/>
      <c r="AS692" s="412"/>
      <c r="AT692" s="412"/>
      <c r="AU692" s="413">
        <f>AV692</f>
        <v>0</v>
      </c>
      <c r="AV692" s="413">
        <f t="shared" si="1665"/>
        <v>0</v>
      </c>
      <c r="AW692" s="413">
        <v>0</v>
      </c>
      <c r="AX692" s="413"/>
      <c r="AY692" s="413">
        <v>0</v>
      </c>
      <c r="AZ692" s="413">
        <v>0</v>
      </c>
      <c r="BA692" s="413">
        <f t="shared" si="1626"/>
        <v>0</v>
      </c>
      <c r="BB692" s="413"/>
      <c r="BC692" s="413"/>
      <c r="BD692" s="413"/>
      <c r="BE692" s="413">
        <f t="shared" si="1627"/>
        <v>0</v>
      </c>
      <c r="BF692" s="413">
        <f>E692</f>
        <v>0</v>
      </c>
      <c r="BG692" s="413"/>
      <c r="BH692" s="413"/>
      <c r="BI692" s="413">
        <f t="shared" si="1666"/>
        <v>0</v>
      </c>
      <c r="BJ692" s="413">
        <v>0</v>
      </c>
      <c r="BK692" s="413"/>
      <c r="BL692" s="413">
        <v>0</v>
      </c>
      <c r="BM692" s="413">
        <v>0</v>
      </c>
      <c r="BN692" s="413">
        <f t="shared" si="1663"/>
        <v>0</v>
      </c>
      <c r="BO692" s="413">
        <f t="shared" si="1667"/>
        <v>0</v>
      </c>
      <c r="BP692" s="413">
        <v>0</v>
      </c>
      <c r="BQ692" s="413"/>
      <c r="BR692" s="413">
        <v>0</v>
      </c>
      <c r="BS692" s="413">
        <v>0</v>
      </c>
      <c r="BT692" s="413">
        <f t="shared" si="1610"/>
        <v>0</v>
      </c>
      <c r="BU692" s="413">
        <f t="shared" si="1611"/>
        <v>0</v>
      </c>
      <c r="BV692" s="413">
        <f t="shared" si="1668"/>
        <v>0</v>
      </c>
      <c r="BW692" s="413">
        <v>0</v>
      </c>
      <c r="BX692" s="413"/>
      <c r="BY692" s="413">
        <v>0</v>
      </c>
      <c r="BZ692" s="413">
        <v>0</v>
      </c>
      <c r="CA692" s="413">
        <f t="shared" si="1613"/>
        <v>0</v>
      </c>
      <c r="CB692" s="413"/>
      <c r="CC692" s="413"/>
      <c r="CD692" s="413"/>
      <c r="CE692" s="413">
        <f t="shared" si="1628"/>
        <v>0</v>
      </c>
      <c r="CF692" s="413">
        <f t="shared" si="1657"/>
        <v>0</v>
      </c>
      <c r="CG692" s="413"/>
      <c r="CH692" s="413">
        <f t="shared" si="1614"/>
        <v>0</v>
      </c>
      <c r="CI692" s="413">
        <f t="shared" si="1676"/>
        <v>0</v>
      </c>
      <c r="CJ692" s="413"/>
      <c r="CK692" s="413">
        <f t="shared" si="1669"/>
        <v>0</v>
      </c>
      <c r="CL692" s="413">
        <v>0</v>
      </c>
      <c r="CM692" s="413"/>
      <c r="CN692" s="413">
        <v>0</v>
      </c>
      <c r="CO692" s="413">
        <v>0</v>
      </c>
      <c r="CP692" s="413"/>
      <c r="CQ692" s="413"/>
      <c r="CR692" s="413"/>
      <c r="CS692" s="413"/>
      <c r="CT692" s="413"/>
      <c r="CU692" s="413"/>
      <c r="CV692" s="413"/>
      <c r="CW692" s="413"/>
      <c r="CX692" s="413"/>
      <c r="CY692" s="413"/>
      <c r="CZ692" s="413"/>
      <c r="DA692" s="413"/>
      <c r="DB692" s="413"/>
      <c r="DC692" s="414"/>
      <c r="DD692" s="414"/>
      <c r="DE692" s="414"/>
      <c r="DF692" s="414"/>
      <c r="DG692" s="412"/>
      <c r="DH692" s="412"/>
      <c r="DI692" s="412"/>
      <c r="DJ692" s="412"/>
      <c r="DK692" s="412"/>
      <c r="DL692" s="412"/>
      <c r="DM692" s="412"/>
      <c r="DN692" s="412"/>
      <c r="DO692" s="412"/>
      <c r="DP692" s="412"/>
      <c r="DQ692" s="412"/>
      <c r="DR692" s="412"/>
      <c r="DS692" s="412"/>
      <c r="DT692" s="412"/>
      <c r="DU692" s="412"/>
      <c r="DV692" s="412"/>
      <c r="DW692" s="412"/>
      <c r="DX692" s="412"/>
      <c r="DY692" s="412"/>
      <c r="DZ692" s="413"/>
      <c r="EA692" s="413"/>
      <c r="EB692" s="413"/>
      <c r="EC692" s="413"/>
      <c r="ED692" s="413"/>
      <c r="EE692" s="413"/>
      <c r="EF692" s="413"/>
      <c r="EG692" s="413"/>
      <c r="EH692" s="413"/>
      <c r="EI692" s="413"/>
      <c r="EJ692" s="413"/>
      <c r="EK692" s="413"/>
      <c r="EL692" s="413"/>
      <c r="EM692" s="413"/>
      <c r="EN692" s="413"/>
      <c r="EO692" s="413"/>
      <c r="EP692" s="413"/>
      <c r="EQ692" s="413"/>
      <c r="ER692" s="413"/>
      <c r="ES692" s="413"/>
      <c r="ET692" s="413"/>
      <c r="EU692" s="413"/>
      <c r="EV692" s="413"/>
      <c r="EW692" s="413"/>
      <c r="EX692" s="414"/>
      <c r="EY692" s="414"/>
      <c r="EZ692" s="414"/>
      <c r="FA692" s="414"/>
      <c r="FB692" s="414"/>
      <c r="FC692" s="413"/>
      <c r="FD692" s="413"/>
      <c r="FE692" s="414"/>
      <c r="FF692" s="414"/>
      <c r="FG692" s="413"/>
      <c r="FH692" s="413"/>
      <c r="FI692" s="414"/>
      <c r="FJ692" s="414"/>
      <c r="FK692" s="413"/>
      <c r="FL692" s="413"/>
      <c r="FM692" s="413"/>
      <c r="FN692" s="413"/>
      <c r="FO692" s="413"/>
      <c r="FP692" s="413"/>
      <c r="FQ692" s="413"/>
      <c r="FR692" s="414"/>
      <c r="FS692" s="414"/>
      <c r="FT692" s="413"/>
      <c r="FU692" s="413"/>
      <c r="FV692" s="414"/>
      <c r="FW692" s="414"/>
      <c r="FX692" s="413"/>
      <c r="FY692" s="413"/>
      <c r="FZ692" s="413"/>
      <c r="GA692" s="413"/>
      <c r="GB692" s="413"/>
      <c r="GC692" s="407"/>
      <c r="GD692" s="439"/>
      <c r="GE692" s="413"/>
      <c r="GF692" s="413"/>
      <c r="GG692" s="413"/>
      <c r="GH692" s="413"/>
      <c r="GI692" s="413"/>
      <c r="GJ692" s="413"/>
      <c r="GK692" s="413"/>
      <c r="GL692" s="412"/>
      <c r="GM692" s="412"/>
      <c r="GN692" s="412"/>
      <c r="GO692" s="412"/>
      <c r="GP692" s="412"/>
      <c r="GQ692" s="412"/>
      <c r="GR692" s="412"/>
      <c r="GS692" s="412"/>
      <c r="GT692" s="412"/>
      <c r="GU692" s="412"/>
      <c r="GV692" s="412"/>
      <c r="GW692" s="412"/>
      <c r="GX692" s="412"/>
      <c r="GY692" s="412"/>
      <c r="GZ692" s="412"/>
      <c r="HA692" s="412"/>
      <c r="HB692" s="412"/>
      <c r="HC692" s="412"/>
      <c r="HD692" s="412"/>
      <c r="HE692" s="412"/>
      <c r="HF692" s="412"/>
      <c r="HG692" s="412"/>
      <c r="HH692" s="412"/>
      <c r="HI692" s="412"/>
      <c r="HJ692" s="412"/>
      <c r="HK692" s="412"/>
      <c r="HL692" s="412"/>
      <c r="HM692" s="412"/>
      <c r="HN692" s="412"/>
      <c r="HO692" s="412"/>
      <c r="HP692" s="412"/>
      <c r="HQ692" s="412"/>
      <c r="HR692" s="412"/>
      <c r="HS692" s="412"/>
      <c r="HT692" s="412"/>
      <c r="HU692" s="412"/>
      <c r="HV692" s="412"/>
      <c r="HW692" s="412"/>
      <c r="HX692" s="412"/>
      <c r="HY692" s="412"/>
      <c r="HZ692" s="412"/>
      <c r="IA692" s="412"/>
      <c r="IB692" s="412"/>
      <c r="IC692" s="412"/>
      <c r="ID692" s="413"/>
      <c r="IE692" s="413"/>
      <c r="IF692" s="413"/>
      <c r="IG692" s="413"/>
      <c r="IH692" s="413"/>
      <c r="II692" s="413"/>
      <c r="IJ692" s="413"/>
      <c r="IK692" s="413"/>
      <c r="IL692" s="413"/>
      <c r="IM692" s="413"/>
      <c r="IN692" s="413"/>
      <c r="IO692" s="413"/>
      <c r="IP692" s="413"/>
      <c r="IQ692" s="413"/>
      <c r="IR692" s="413"/>
      <c r="IS692" s="413"/>
      <c r="IT692" s="413"/>
      <c r="IU692" s="413"/>
      <c r="IV692" s="413"/>
      <c r="IW692" s="413"/>
      <c r="IX692" s="413"/>
      <c r="IY692" s="413"/>
      <c r="IZ692" s="413"/>
      <c r="JA692" s="413"/>
      <c r="JB692" s="414"/>
      <c r="JC692" s="414"/>
      <c r="JD692" s="414"/>
      <c r="JE692" s="414"/>
      <c r="JF692" s="414"/>
      <c r="JG692" s="413"/>
      <c r="JH692" s="413"/>
      <c r="JI692" s="414"/>
      <c r="JJ692" s="414"/>
      <c r="JK692" s="413"/>
      <c r="JL692" s="413"/>
      <c r="JM692" s="414"/>
      <c r="JN692" s="414"/>
      <c r="JO692" s="413"/>
      <c r="JP692" s="413"/>
      <c r="JQ692" s="413"/>
      <c r="JR692" s="413"/>
      <c r="JS692" s="413"/>
      <c r="JT692" s="413"/>
      <c r="JU692" s="413"/>
      <c r="JV692" s="414"/>
      <c r="JW692" s="414"/>
      <c r="JX692" s="413"/>
      <c r="JY692" s="413"/>
      <c r="JZ692" s="414"/>
      <c r="KA692" s="414"/>
      <c r="KB692" s="413"/>
      <c r="KC692" s="413"/>
      <c r="KD692" s="413"/>
      <c r="KE692" s="413"/>
      <c r="KF692" s="413"/>
      <c r="KG692" s="407"/>
      <c r="KH692" s="439"/>
      <c r="KI692" s="413"/>
      <c r="KJ692" s="413"/>
      <c r="KK692" s="413"/>
      <c r="KL692" s="413"/>
      <c r="KM692" s="413"/>
      <c r="KN692" s="413"/>
      <c r="KO692" s="413"/>
      <c r="KP692" s="412"/>
      <c r="KQ692" s="412"/>
      <c r="KR692" s="412"/>
      <c r="KS692" s="412"/>
      <c r="KT692" s="412"/>
      <c r="KU692" s="412"/>
      <c r="KV692" s="412"/>
      <c r="KW692" s="412"/>
      <c r="KX692" s="412"/>
      <c r="KY692" s="412"/>
      <c r="KZ692" s="412"/>
      <c r="LA692" s="412"/>
      <c r="LB692" s="412"/>
      <c r="LC692" s="412"/>
      <c r="LD692" s="412"/>
      <c r="LE692" s="412"/>
      <c r="LF692" s="412"/>
      <c r="LG692" s="412"/>
      <c r="LH692" s="412"/>
      <c r="LI692" s="412"/>
      <c r="LJ692" s="412"/>
      <c r="LK692" s="412"/>
      <c r="LL692" s="412"/>
      <c r="LM692" s="412"/>
      <c r="LN692" s="412"/>
      <c r="LO692" s="412"/>
      <c r="LP692" s="412"/>
      <c r="LQ692" s="412"/>
      <c r="LR692" s="412"/>
      <c r="LS692" s="412"/>
      <c r="LT692" s="412"/>
      <c r="LU692" s="412"/>
      <c r="LV692" s="412"/>
      <c r="LW692" s="412"/>
      <c r="LX692" s="412"/>
      <c r="LY692" s="412"/>
      <c r="LZ692" s="412"/>
      <c r="MA692" s="412"/>
      <c r="MB692" s="412"/>
      <c r="MC692" s="412"/>
      <c r="MD692" s="412"/>
      <c r="ME692" s="412"/>
      <c r="MF692" s="412"/>
      <c r="MG692" s="412"/>
      <c r="MH692" s="413"/>
      <c r="MI692" s="413"/>
      <c r="MJ692" s="413"/>
      <c r="MK692" s="413"/>
      <c r="ML692" s="413"/>
      <c r="MM692" s="413"/>
      <c r="MN692" s="413"/>
      <c r="MO692" s="413"/>
      <c r="MP692" s="413"/>
      <c r="MQ692" s="413"/>
      <c r="MR692" s="413"/>
      <c r="MS692" s="413"/>
      <c r="MT692" s="413"/>
      <c r="MU692" s="413"/>
      <c r="MV692" s="413"/>
      <c r="MW692" s="413"/>
      <c r="MX692" s="413"/>
      <c r="MY692" s="413"/>
      <c r="MZ692" s="413"/>
      <c r="NA692" s="413"/>
      <c r="NB692" s="413"/>
      <c r="NC692" s="413"/>
      <c r="ND692" s="413"/>
      <c r="NE692" s="413"/>
      <c r="NF692" s="414"/>
      <c r="NG692" s="414"/>
      <c r="NH692" s="414"/>
      <c r="NI692" s="414"/>
      <c r="NJ692" s="414"/>
      <c r="NK692" s="413"/>
      <c r="NL692" s="413"/>
      <c r="NM692" s="414"/>
      <c r="NN692" s="414"/>
      <c r="NO692" s="413"/>
      <c r="NP692" s="413"/>
      <c r="NQ692" s="414"/>
      <c r="NR692" s="414"/>
      <c r="NS692" s="413"/>
      <c r="NT692" s="413"/>
      <c r="NU692" s="413"/>
      <c r="NV692" s="413"/>
      <c r="NW692" s="413"/>
      <c r="NX692" s="413"/>
      <c r="NY692" s="413"/>
      <c r="NZ692" s="414"/>
      <c r="OA692" s="414"/>
      <c r="OB692" s="413"/>
      <c r="OC692" s="413"/>
      <c r="OD692" s="414"/>
      <c r="OE692" s="414"/>
      <c r="OF692" s="413"/>
      <c r="OG692" s="413"/>
      <c r="OH692" s="413"/>
      <c r="OI692" s="413"/>
      <c r="OJ692" s="413"/>
      <c r="OK692" s="407"/>
      <c r="OL692" s="439"/>
      <c r="OM692" s="413"/>
      <c r="ON692" s="413"/>
      <c r="OO692" s="413"/>
      <c r="OP692" s="413"/>
      <c r="OQ692" s="413"/>
      <c r="OR692" s="413"/>
      <c r="OS692" s="413"/>
      <c r="OT692" s="412"/>
      <c r="OU692" s="412"/>
      <c r="OV692" s="412"/>
      <c r="OW692" s="412"/>
      <c r="OX692" s="412"/>
      <c r="OY692" s="412"/>
      <c r="OZ692" s="412"/>
      <c r="PA692" s="412"/>
      <c r="PB692" s="412"/>
      <c r="PC692" s="412"/>
      <c r="PD692" s="412"/>
      <c r="PE692" s="412"/>
      <c r="PF692" s="412"/>
      <c r="PG692" s="412"/>
      <c r="PH692" s="412"/>
      <c r="PI692" s="412"/>
      <c r="PJ692" s="412"/>
      <c r="PK692" s="412"/>
      <c r="PL692" s="412"/>
      <c r="PM692" s="412"/>
      <c r="PN692" s="412"/>
      <c r="PO692" s="412"/>
      <c r="PP692" s="412"/>
      <c r="PQ692" s="412"/>
      <c r="PR692" s="412"/>
      <c r="PS692" s="412"/>
      <c r="PT692" s="412"/>
      <c r="PU692" s="412"/>
      <c r="PV692" s="412"/>
      <c r="PW692" s="412"/>
      <c r="PX692" s="412"/>
      <c r="PY692" s="412"/>
      <c r="PZ692" s="412"/>
      <c r="QA692" s="412"/>
      <c r="QB692" s="412"/>
      <c r="QC692" s="412"/>
      <c r="QD692" s="412"/>
      <c r="QE692" s="412"/>
      <c r="QF692" s="412"/>
      <c r="QG692" s="412"/>
      <c r="QH692" s="412"/>
      <c r="QI692" s="412"/>
      <c r="QJ692" s="412"/>
      <c r="QK692" s="412"/>
      <c r="QL692" s="413"/>
      <c r="QM692" s="413"/>
      <c r="QN692" s="413"/>
      <c r="QO692" s="413"/>
      <c r="QP692" s="413"/>
      <c r="QQ692" s="413"/>
      <c r="QR692" s="413"/>
      <c r="QS692" s="413"/>
      <c r="QT692" s="413"/>
      <c r="QU692" s="413"/>
      <c r="QV692" s="413"/>
      <c r="QW692" s="413"/>
      <c r="QX692" s="413"/>
      <c r="QY692" s="413"/>
      <c r="QZ692" s="413"/>
      <c r="RA692" s="413"/>
      <c r="RB692" s="413"/>
      <c r="RC692" s="413"/>
      <c r="RD692" s="413"/>
      <c r="RE692" s="413"/>
      <c r="RF692" s="413"/>
      <c r="RG692" s="413"/>
      <c r="RH692" s="413"/>
      <c r="RI692" s="413"/>
      <c r="RJ692" s="414"/>
      <c r="RK692" s="414"/>
      <c r="RL692" s="414"/>
      <c r="RM692" s="414"/>
      <c r="RN692" s="414"/>
      <c r="RO692" s="413"/>
      <c r="RP692" s="413"/>
      <c r="RQ692" s="414"/>
      <c r="RR692" s="414"/>
      <c r="RS692" s="413"/>
      <c r="RT692" s="413"/>
      <c r="RU692" s="414"/>
      <c r="RV692" s="414"/>
      <c r="RW692" s="413"/>
      <c r="RX692" s="413"/>
      <c r="RY692" s="413"/>
      <c r="RZ692" s="413"/>
      <c r="SA692" s="413"/>
      <c r="SB692" s="413"/>
      <c r="SC692" s="413"/>
      <c r="SD692" s="414"/>
      <c r="SE692" s="414"/>
      <c r="SF692" s="413"/>
      <c r="SG692" s="413"/>
      <c r="SH692" s="414"/>
      <c r="SI692" s="414"/>
      <c r="SJ692" s="413"/>
      <c r="SK692" s="413"/>
      <c r="SL692" s="413"/>
      <c r="SM692" s="413"/>
      <c r="SN692" s="413"/>
      <c r="SO692" s="407"/>
      <c r="SP692" s="439"/>
      <c r="SQ692" s="413"/>
      <c r="SR692" s="413"/>
      <c r="SS692" s="413"/>
      <c r="ST692" s="413"/>
      <c r="SU692" s="413"/>
      <c r="SV692" s="413"/>
      <c r="SW692" s="413"/>
      <c r="SX692" s="412"/>
      <c r="SY692" s="412"/>
      <c r="SZ692" s="412"/>
      <c r="TA692" s="412"/>
      <c r="TB692" s="412"/>
      <c r="TC692" s="412"/>
      <c r="TD692" s="412"/>
      <c r="TE692" s="412"/>
      <c r="TF692" s="412"/>
      <c r="TG692" s="412"/>
      <c r="TH692" s="412"/>
      <c r="TI692" s="412"/>
      <c r="TJ692" s="412"/>
      <c r="TK692" s="412"/>
      <c r="TL692" s="412"/>
      <c r="TM692" s="412"/>
      <c r="TN692" s="412"/>
      <c r="TO692" s="412"/>
      <c r="TP692" s="412"/>
      <c r="TQ692" s="412"/>
      <c r="TR692" s="412"/>
      <c r="TS692" s="412"/>
      <c r="TT692" s="412"/>
      <c r="TU692" s="412"/>
      <c r="TV692" s="412"/>
      <c r="TW692" s="412"/>
      <c r="TX692" s="412"/>
      <c r="TY692" s="412"/>
      <c r="TZ692" s="412"/>
      <c r="UA692" s="412"/>
      <c r="UB692" s="412"/>
      <c r="UC692" s="412"/>
      <c r="UD692" s="412"/>
      <c r="UE692" s="412"/>
      <c r="UF692" s="412"/>
      <c r="UG692" s="412"/>
      <c r="UH692" s="412"/>
      <c r="UI692" s="412"/>
      <c r="UJ692" s="412"/>
      <c r="UK692" s="412"/>
      <c r="UL692" s="412"/>
      <c r="UM692" s="412"/>
      <c r="UN692" s="412"/>
      <c r="UO692" s="412"/>
      <c r="UP692" s="413"/>
      <c r="UQ692" s="413"/>
      <c r="UR692" s="413"/>
      <c r="US692" s="413"/>
      <c r="UT692" s="413"/>
      <c r="UU692" s="413"/>
      <c r="UV692" s="413"/>
      <c r="UW692" s="413"/>
      <c r="UX692" s="413"/>
      <c r="UY692" s="413"/>
      <c r="UZ692" s="413"/>
      <c r="VA692" s="413"/>
      <c r="VB692" s="413"/>
      <c r="VC692" s="413"/>
      <c r="VD692" s="413"/>
      <c r="VE692" s="413"/>
      <c r="VF692" s="413"/>
      <c r="VG692" s="413"/>
      <c r="VH692" s="413"/>
      <c r="VI692" s="413"/>
      <c r="VJ692" s="413"/>
      <c r="VK692" s="413"/>
      <c r="VL692" s="413"/>
      <c r="VM692" s="413"/>
      <c r="VN692" s="414"/>
      <c r="VO692" s="414"/>
      <c r="VP692" s="414"/>
      <c r="VQ692" s="414"/>
      <c r="VR692" s="414"/>
      <c r="VS692" s="413"/>
      <c r="VT692" s="413"/>
      <c r="VU692" s="414"/>
      <c r="VV692" s="414"/>
      <c r="VW692" s="413"/>
      <c r="VX692" s="413"/>
      <c r="VY692" s="414"/>
      <c r="VZ692" s="414"/>
      <c r="WA692" s="413"/>
      <c r="WB692" s="413"/>
      <c r="WC692" s="413"/>
      <c r="WD692" s="413"/>
      <c r="WE692" s="413"/>
      <c r="WF692" s="413"/>
      <c r="WG692" s="413"/>
      <c r="WH692" s="414"/>
      <c r="WI692" s="414"/>
      <c r="WJ692" s="413"/>
      <c r="WK692" s="413"/>
      <c r="WL692" s="414"/>
      <c r="WM692" s="414"/>
      <c r="WN692" s="413"/>
      <c r="WO692" s="413"/>
      <c r="WP692" s="413"/>
      <c r="WQ692" s="413"/>
      <c r="WR692" s="413"/>
      <c r="WS692" s="407"/>
      <c r="WT692" s="439"/>
      <c r="WU692" s="413"/>
      <c r="WV692" s="413"/>
      <c r="WW692" s="413"/>
      <c r="WX692" s="413"/>
      <c r="WY692" s="413"/>
      <c r="WZ692" s="413"/>
      <c r="XA692" s="413"/>
      <c r="XB692" s="412"/>
      <c r="XC692" s="412"/>
      <c r="XD692" s="412"/>
      <c r="XE692" s="412"/>
      <c r="XF692" s="412"/>
      <c r="XG692" s="412"/>
      <c r="XH692" s="412"/>
      <c r="XI692" s="412"/>
      <c r="XJ692" s="412"/>
      <c r="XK692" s="412"/>
      <c r="XL692" s="412"/>
      <c r="XM692" s="412"/>
      <c r="XN692" s="412"/>
      <c r="XO692" s="412"/>
      <c r="XP692" s="412"/>
      <c r="XQ692" s="412"/>
      <c r="XR692" s="412"/>
      <c r="XS692" s="412"/>
      <c r="XT692" s="412"/>
      <c r="XU692" s="412"/>
      <c r="XV692" s="412"/>
      <c r="XW692" s="412"/>
      <c r="XX692" s="412"/>
      <c r="XY692" s="412"/>
      <c r="XZ692" s="412"/>
      <c r="YA692" s="412"/>
      <c r="YB692" s="412"/>
      <c r="YC692" s="412"/>
      <c r="YD692" s="412"/>
      <c r="YE692" s="412"/>
      <c r="YF692" s="412"/>
      <c r="YG692" s="412"/>
      <c r="YH692" s="412"/>
      <c r="YI692" s="412"/>
      <c r="YJ692" s="412"/>
      <c r="YK692" s="412"/>
      <c r="YL692" s="412"/>
      <c r="YM692" s="412"/>
      <c r="YN692" s="412"/>
      <c r="YO692" s="412"/>
      <c r="YP692" s="412"/>
      <c r="YQ692" s="412"/>
      <c r="YR692" s="412"/>
      <c r="YS692" s="412"/>
      <c r="YT692" s="413"/>
      <c r="YU692" s="413"/>
      <c r="YV692" s="413"/>
      <c r="YW692" s="413"/>
      <c r="YX692" s="413"/>
      <c r="YY692" s="413"/>
      <c r="YZ692" s="413"/>
      <c r="ZA692" s="413"/>
      <c r="ZB692" s="413"/>
      <c r="ZC692" s="413"/>
      <c r="ZD692" s="413"/>
      <c r="ZE692" s="413"/>
      <c r="ZF692" s="413"/>
      <c r="ZG692" s="413"/>
      <c r="ZH692" s="413"/>
      <c r="ZI692" s="413"/>
      <c r="ZJ692" s="413"/>
      <c r="ZK692" s="413"/>
      <c r="ZL692" s="413"/>
      <c r="ZM692" s="413"/>
      <c r="ZN692" s="413"/>
      <c r="ZO692" s="413"/>
      <c r="ZP692" s="413"/>
      <c r="ZQ692" s="413"/>
      <c r="ZR692" s="414"/>
      <c r="ZS692" s="414"/>
      <c r="ZT692" s="414"/>
      <c r="ZU692" s="414"/>
      <c r="ZV692" s="414"/>
      <c r="ZW692" s="413"/>
      <c r="ZX692" s="413"/>
      <c r="ZY692" s="414"/>
      <c r="ZZ692" s="414"/>
      <c r="AAA692" s="413"/>
      <c r="AAB692" s="413"/>
      <c r="AAC692" s="414"/>
      <c r="AAD692" s="414"/>
      <c r="AAE692" s="413"/>
      <c r="AAF692" s="413"/>
      <c r="AAG692" s="413"/>
      <c r="AAH692" s="413"/>
      <c r="AAI692" s="413"/>
      <c r="AAJ692" s="413"/>
      <c r="AAK692" s="413"/>
      <c r="AAL692" s="414"/>
      <c r="AAM692" s="414"/>
      <c r="AAN692" s="413"/>
      <c r="AAO692" s="413"/>
      <c r="AAP692" s="414"/>
      <c r="AAQ692" s="414"/>
      <c r="AAR692" s="413"/>
      <c r="AAS692" s="413"/>
      <c r="AAT692" s="413"/>
      <c r="AAU692" s="413"/>
      <c r="AAV692" s="413"/>
      <c r="AAW692" s="407"/>
      <c r="AAX692" s="439"/>
      <c r="AAY692" s="413"/>
      <c r="AAZ692" s="413"/>
      <c r="ABA692" s="413"/>
      <c r="ABB692" s="413"/>
      <c r="ABC692" s="413"/>
      <c r="ABD692" s="413"/>
      <c r="ABE692" s="413"/>
      <c r="ABF692" s="412"/>
      <c r="ABG692" s="412"/>
      <c r="ABH692" s="412"/>
      <c r="ABI692" s="412"/>
      <c r="ABJ692" s="412"/>
      <c r="ABK692" s="412"/>
      <c r="ABL692" s="412"/>
      <c r="ABM692" s="412"/>
      <c r="ABN692" s="412"/>
      <c r="ABO692" s="412"/>
      <c r="ABP692" s="412"/>
      <c r="ABQ692" s="412"/>
      <c r="ABR692" s="412"/>
      <c r="ABS692" s="412"/>
      <c r="ABT692" s="412"/>
      <c r="ABU692" s="412"/>
      <c r="ABV692" s="412"/>
      <c r="ABW692" s="412"/>
      <c r="ABX692" s="412"/>
      <c r="ABY692" s="412"/>
      <c r="ABZ692" s="412"/>
      <c r="ACA692" s="412"/>
      <c r="ACB692" s="412"/>
      <c r="ACC692" s="412"/>
      <c r="ACD692" s="412"/>
      <c r="ACE692" s="412"/>
      <c r="ACF692" s="412"/>
      <c r="ACG692" s="412"/>
      <c r="ACH692" s="412"/>
      <c r="ACI692" s="412"/>
      <c r="ACJ692" s="412"/>
      <c r="ACK692" s="412"/>
      <c r="ACL692" s="412"/>
      <c r="ACM692" s="412"/>
      <c r="ACN692" s="412"/>
      <c r="ACO692" s="412"/>
      <c r="ACP692" s="412"/>
      <c r="ACQ692" s="412"/>
      <c r="ACR692" s="412"/>
      <c r="ACS692" s="412"/>
      <c r="ACT692" s="412"/>
      <c r="ACU692" s="412"/>
      <c r="ACV692" s="412"/>
      <c r="ACW692" s="412"/>
      <c r="ACX692" s="413"/>
      <c r="ACY692" s="413"/>
      <c r="ACZ692" s="413"/>
      <c r="ADA692" s="413"/>
      <c r="ADB692" s="413"/>
      <c r="ADC692" s="413"/>
      <c r="ADD692" s="413"/>
      <c r="ADE692" s="413"/>
      <c r="ADF692" s="413"/>
      <c r="ADG692" s="413"/>
      <c r="ADH692" s="413"/>
      <c r="ADI692" s="413"/>
      <c r="ADJ692" s="413"/>
      <c r="ADK692" s="413"/>
      <c r="ADL692" s="413"/>
      <c r="ADM692" s="413"/>
      <c r="ADN692" s="413"/>
      <c r="ADO692" s="413"/>
      <c r="ADP692" s="413"/>
      <c r="ADQ692" s="413"/>
      <c r="ADR692" s="413"/>
      <c r="ADS692" s="413"/>
      <c r="ADT692" s="413"/>
      <c r="ADU692" s="413"/>
      <c r="ADV692" s="414"/>
      <c r="ADW692" s="414"/>
      <c r="ADX692" s="414"/>
      <c r="ADY692" s="414"/>
      <c r="ADZ692" s="414"/>
      <c r="AEA692" s="413"/>
      <c r="AEB692" s="413"/>
      <c r="AEC692" s="414"/>
      <c r="AED692" s="414"/>
      <c r="AEE692" s="413"/>
      <c r="AEF692" s="413"/>
      <c r="AEG692" s="414"/>
      <c r="AEH692" s="414"/>
      <c r="AEI692" s="413"/>
      <c r="AEJ692" s="413"/>
      <c r="AEK692" s="413"/>
      <c r="AEL692" s="413"/>
      <c r="AEM692" s="413"/>
      <c r="AEN692" s="413"/>
      <c r="AEO692" s="413"/>
      <c r="AEP692" s="414"/>
      <c r="AEQ692" s="414"/>
      <c r="AER692" s="413"/>
      <c r="AES692" s="413"/>
      <c r="AET692" s="414"/>
      <c r="AEU692" s="414"/>
      <c r="AEV692" s="413"/>
      <c r="AEW692" s="413"/>
      <c r="AEX692" s="413"/>
      <c r="AEY692" s="413"/>
      <c r="AEZ692" s="413"/>
      <c r="AFA692" s="407"/>
      <c r="AFB692" s="439"/>
      <c r="AFC692" s="413"/>
      <c r="AFD692" s="413"/>
      <c r="AFE692" s="413"/>
      <c r="AFF692" s="413"/>
      <c r="AFG692" s="413"/>
      <c r="AFH692" s="413"/>
      <c r="AFI692" s="413"/>
      <c r="AFJ692" s="412"/>
      <c r="AFK692" s="412"/>
      <c r="AFL692" s="412"/>
      <c r="AFM692" s="412"/>
      <c r="AFN692" s="412"/>
      <c r="AFO692" s="412"/>
      <c r="AFP692" s="412"/>
      <c r="AFQ692" s="412"/>
      <c r="AFR692" s="412"/>
      <c r="AFS692" s="412"/>
      <c r="AFT692" s="412"/>
      <c r="AFU692" s="412"/>
      <c r="AFV692" s="412"/>
      <c r="AFW692" s="412"/>
      <c r="AFX692" s="412"/>
      <c r="AFY692" s="412"/>
      <c r="AFZ692" s="412"/>
      <c r="AGA692" s="412"/>
      <c r="AGB692" s="412"/>
      <c r="AGC692" s="412"/>
      <c r="AGD692" s="412"/>
      <c r="AGE692" s="412"/>
      <c r="AGF692" s="412"/>
      <c r="AGG692" s="412"/>
      <c r="AGH692" s="412"/>
      <c r="AGI692" s="412"/>
      <c r="AGJ692" s="412"/>
      <c r="AGK692" s="412"/>
      <c r="AGL692" s="412"/>
      <c r="AGM692" s="412"/>
      <c r="AGN692" s="412"/>
      <c r="AGO692" s="412"/>
      <c r="AGP692" s="412"/>
      <c r="AGQ692" s="412"/>
      <c r="AGR692" s="412"/>
      <c r="AGS692" s="412"/>
      <c r="AGT692" s="412"/>
      <c r="AGU692" s="412"/>
      <c r="AGV692" s="412"/>
      <c r="AGW692" s="412"/>
      <c r="AGX692" s="412"/>
      <c r="AGY692" s="412"/>
      <c r="AGZ692" s="412"/>
      <c r="AHA692" s="412"/>
      <c r="AHB692" s="413"/>
      <c r="AHC692" s="413"/>
      <c r="AHD692" s="413"/>
      <c r="AHE692" s="413"/>
      <c r="AHF692" s="413"/>
      <c r="AHG692" s="413"/>
      <c r="AHH692" s="413"/>
      <c r="AHI692" s="413"/>
      <c r="AHJ692" s="413"/>
      <c r="AHK692" s="413"/>
      <c r="AHL692" s="413"/>
      <c r="AHM692" s="413"/>
      <c r="AHN692" s="413"/>
      <c r="AHO692" s="413"/>
      <c r="AHP692" s="413"/>
      <c r="AHQ692" s="413"/>
      <c r="AHR692" s="413"/>
      <c r="AHS692" s="413"/>
      <c r="AHT692" s="413"/>
      <c r="AHU692" s="413"/>
      <c r="AHV692" s="413"/>
      <c r="AHW692" s="413"/>
      <c r="AHX692" s="413"/>
      <c r="AHY692" s="413"/>
      <c r="AHZ692" s="414"/>
      <c r="AIA692" s="414"/>
      <c r="AIB692" s="414"/>
      <c r="AIC692" s="414"/>
      <c r="AID692" s="414"/>
      <c r="AIE692" s="413"/>
      <c r="AIF692" s="413"/>
      <c r="AIG692" s="414"/>
      <c r="AIH692" s="414"/>
      <c r="AII692" s="413"/>
      <c r="AIJ692" s="413"/>
      <c r="AIK692" s="414"/>
      <c r="AIL692" s="414"/>
      <c r="AIM692" s="413"/>
      <c r="AIN692" s="413"/>
      <c r="AIO692" s="413"/>
      <c r="AIP692" s="413"/>
      <c r="AIQ692" s="413"/>
      <c r="AIR692" s="413"/>
      <c r="AIS692" s="413"/>
      <c r="AIT692" s="414"/>
      <c r="AIU692" s="414"/>
      <c r="AIV692" s="413"/>
      <c r="AIW692" s="413"/>
      <c r="AIX692" s="414"/>
      <c r="AIY692" s="414"/>
      <c r="AIZ692" s="413"/>
      <c r="AJA692" s="413"/>
      <c r="AJB692" s="413"/>
      <c r="AJC692" s="413"/>
      <c r="AJD692" s="413"/>
      <c r="AJE692" s="407"/>
      <c r="AJF692" s="439"/>
      <c r="AJG692" s="413"/>
      <c r="AJH692" s="413"/>
      <c r="AJI692" s="413"/>
      <c r="AJJ692" s="413"/>
      <c r="AJK692" s="413"/>
      <c r="AJL692" s="413"/>
      <c r="AJM692" s="413"/>
      <c r="AJN692" s="412"/>
      <c r="AJO692" s="412"/>
      <c r="AJP692" s="412"/>
      <c r="AJQ692" s="412"/>
      <c r="AJR692" s="412"/>
      <c r="AJS692" s="412"/>
      <c r="AJT692" s="412"/>
      <c r="AJU692" s="412"/>
      <c r="AJV692" s="412"/>
      <c r="AJW692" s="412"/>
      <c r="AJX692" s="412"/>
      <c r="AJY692" s="412"/>
      <c r="AJZ692" s="412"/>
      <c r="AKA692" s="412"/>
      <c r="AKB692" s="412"/>
      <c r="AKC692" s="412"/>
      <c r="AKD692" s="412"/>
      <c r="AKE692" s="412"/>
      <c r="AKF692" s="412"/>
      <c r="AKG692" s="412"/>
      <c r="AKH692" s="412"/>
      <c r="AKI692" s="412"/>
      <c r="AKJ692" s="412"/>
      <c r="AKK692" s="412"/>
      <c r="AKL692" s="412"/>
      <c r="AKM692" s="412"/>
      <c r="AKN692" s="412"/>
      <c r="AKO692" s="412"/>
      <c r="AKP692" s="412"/>
      <c r="AKQ692" s="412"/>
      <c r="AKR692" s="412"/>
      <c r="AKS692" s="412"/>
      <c r="AKT692" s="412"/>
      <c r="AKU692" s="412"/>
      <c r="AKV692" s="412"/>
      <c r="AKW692" s="412"/>
      <c r="AKX692" s="412"/>
      <c r="AKY692" s="412"/>
      <c r="AKZ692" s="412"/>
      <c r="ALA692" s="412"/>
      <c r="ALB692" s="412"/>
      <c r="ALC692" s="412"/>
      <c r="ALD692" s="412"/>
      <c r="ALE692" s="412"/>
      <c r="ALF692" s="413"/>
      <c r="ALG692" s="413"/>
      <c r="ALH692" s="413"/>
      <c r="ALI692" s="413"/>
      <c r="ALJ692" s="413"/>
      <c r="ALK692" s="413"/>
      <c r="ALL692" s="413"/>
      <c r="ALM692" s="413"/>
      <c r="ALN692" s="413"/>
      <c r="ALO692" s="413"/>
      <c r="ALP692" s="413"/>
      <c r="ALQ692" s="413"/>
      <c r="ALR692" s="413"/>
      <c r="ALS692" s="413"/>
      <c r="ALT692" s="413"/>
      <c r="ALU692" s="413"/>
      <c r="ALV692" s="413"/>
      <c r="ALW692" s="413"/>
      <c r="ALX692" s="413"/>
      <c r="ALY692" s="413"/>
      <c r="ALZ692" s="413"/>
      <c r="AMA692" s="413"/>
      <c r="AMB692" s="413"/>
      <c r="AMC692" s="413"/>
      <c r="AMD692" s="414"/>
      <c r="AME692" s="414"/>
      <c r="AMF692" s="414"/>
      <c r="AMG692" s="414"/>
      <c r="AMH692" s="414"/>
      <c r="AMI692" s="413"/>
      <c r="AMJ692" s="413"/>
      <c r="AMK692" s="414"/>
      <c r="AML692" s="414"/>
      <c r="AMM692" s="413"/>
      <c r="AMN692" s="413"/>
      <c r="AMO692" s="414"/>
      <c r="AMP692" s="414"/>
      <c r="AMQ692" s="413"/>
      <c r="AMR692" s="413"/>
      <c r="AMS692" s="413"/>
      <c r="AMT692" s="413"/>
      <c r="AMU692" s="413"/>
      <c r="AMV692" s="413"/>
      <c r="AMW692" s="413"/>
      <c r="AMX692" s="414"/>
      <c r="AMY692" s="414"/>
      <c r="AMZ692" s="413"/>
      <c r="ANA692" s="413"/>
      <c r="ANB692" s="414"/>
      <c r="ANC692" s="414"/>
      <c r="AND692" s="413"/>
      <c r="ANE692" s="413"/>
      <c r="ANF692" s="413"/>
      <c r="ANG692" s="413"/>
      <c r="ANH692" s="413"/>
      <c r="ANI692" s="407"/>
      <c r="ANJ692" s="439"/>
      <c r="ANK692" s="413"/>
      <c r="ANL692" s="413"/>
      <c r="ANM692" s="413"/>
      <c r="ANN692" s="413"/>
      <c r="ANO692" s="413"/>
      <c r="ANP692" s="413"/>
      <c r="ANQ692" s="413"/>
      <c r="ANR692" s="412"/>
      <c r="ANS692" s="412"/>
      <c r="ANT692" s="412"/>
      <c r="ANU692" s="412"/>
      <c r="ANV692" s="412"/>
      <c r="ANW692" s="412"/>
      <c r="ANX692" s="412"/>
      <c r="ANY692" s="412"/>
      <c r="ANZ692" s="412"/>
      <c r="AOA692" s="412"/>
      <c r="AOB692" s="412"/>
      <c r="AOC692" s="412"/>
      <c r="AOD692" s="412"/>
      <c r="AOE692" s="412"/>
      <c r="AOF692" s="412"/>
      <c r="AOG692" s="412"/>
      <c r="AOH692" s="412"/>
      <c r="AOI692" s="412"/>
      <c r="AOJ692" s="412"/>
      <c r="AOK692" s="412"/>
      <c r="AOL692" s="412"/>
      <c r="AOM692" s="412"/>
      <c r="AON692" s="412"/>
      <c r="AOO692" s="412"/>
      <c r="AOP692" s="412"/>
      <c r="AOQ692" s="412"/>
      <c r="AOR692" s="412"/>
      <c r="AOS692" s="412"/>
      <c r="AOT692" s="412"/>
      <c r="AOU692" s="412"/>
      <c r="AOV692" s="412"/>
      <c r="AOW692" s="412"/>
      <c r="AOX692" s="412"/>
      <c r="AOY692" s="412"/>
      <c r="AOZ692" s="412"/>
      <c r="APA692" s="412"/>
      <c r="APB692" s="412"/>
      <c r="APC692" s="412"/>
      <c r="APD692" s="412"/>
      <c r="APE692" s="412"/>
      <c r="APF692" s="412"/>
      <c r="APG692" s="412"/>
      <c r="APH692" s="412"/>
      <c r="API692" s="412"/>
      <c r="APJ692" s="413"/>
      <c r="APK692" s="413"/>
      <c r="APL692" s="413"/>
      <c r="APM692" s="413"/>
      <c r="APN692" s="413"/>
      <c r="APO692" s="413"/>
      <c r="APP692" s="413"/>
      <c r="APQ692" s="413"/>
      <c r="APR692" s="413"/>
      <c r="APS692" s="413"/>
      <c r="APT692" s="413"/>
      <c r="APU692" s="413"/>
      <c r="APV692" s="413"/>
      <c r="APW692" s="413"/>
      <c r="APX692" s="413"/>
      <c r="APY692" s="413"/>
      <c r="APZ692" s="413"/>
      <c r="AQA692" s="413"/>
      <c r="AQB692" s="413"/>
      <c r="AQC692" s="413"/>
      <c r="AQD692" s="413"/>
      <c r="AQE692" s="413"/>
      <c r="AQF692" s="413"/>
      <c r="AQG692" s="413"/>
      <c r="AQH692" s="414"/>
      <c r="AQI692" s="414"/>
      <c r="AQJ692" s="414"/>
      <c r="AQK692" s="414"/>
      <c r="AQL692" s="414"/>
      <c r="AQM692" s="413"/>
      <c r="AQN692" s="413"/>
      <c r="AQO692" s="414"/>
      <c r="AQP692" s="414"/>
      <c r="AQQ692" s="413"/>
      <c r="AQR692" s="413"/>
      <c r="AQS692" s="414"/>
      <c r="AQT692" s="414"/>
      <c r="AQU692" s="413"/>
      <c r="AQV692" s="413"/>
      <c r="AQW692" s="413"/>
      <c r="AQX692" s="413"/>
      <c r="AQY692" s="413"/>
      <c r="AQZ692" s="413"/>
      <c r="ARA692" s="413"/>
      <c r="ARB692" s="414"/>
      <c r="ARC692" s="414"/>
      <c r="ARD692" s="413"/>
      <c r="ARE692" s="413"/>
      <c r="ARF692" s="414"/>
      <c r="ARG692" s="414"/>
      <c r="ARH692" s="413"/>
      <c r="ARI692" s="413"/>
      <c r="ARJ692" s="413"/>
      <c r="ARK692" s="413"/>
      <c r="ARL692" s="413"/>
      <c r="ARM692" s="407"/>
      <c r="ARN692" s="439"/>
      <c r="ARO692" s="413"/>
      <c r="ARP692" s="413"/>
      <c r="ARQ692" s="413"/>
      <c r="ARR692" s="413"/>
      <c r="ARS692" s="413"/>
      <c r="ART692" s="413"/>
      <c r="ARU692" s="413"/>
      <c r="ARV692" s="412"/>
      <c r="ARW692" s="412"/>
      <c r="ARX692" s="412"/>
      <c r="ARY692" s="412"/>
      <c r="ARZ692" s="412"/>
      <c r="ASA692" s="412"/>
      <c r="ASB692" s="412"/>
      <c r="ASC692" s="412"/>
      <c r="ASD692" s="412"/>
      <c r="ASE692" s="412"/>
      <c r="ASF692" s="412"/>
      <c r="ASG692" s="412"/>
      <c r="ASH692" s="412"/>
      <c r="ASI692" s="412"/>
      <c r="ASJ692" s="412"/>
      <c r="ASK692" s="412"/>
      <c r="ASL692" s="412"/>
      <c r="ASM692" s="412"/>
      <c r="ASN692" s="412"/>
      <c r="ASO692" s="412"/>
      <c r="ASP692" s="412"/>
      <c r="ASQ692" s="412"/>
      <c r="ASR692" s="412"/>
      <c r="ASS692" s="412"/>
      <c r="AST692" s="412"/>
      <c r="ASU692" s="412"/>
      <c r="ASV692" s="412"/>
      <c r="ASW692" s="412"/>
      <c r="ASX692" s="412"/>
      <c r="ASY692" s="412"/>
      <c r="ASZ692" s="412"/>
      <c r="ATA692" s="412"/>
      <c r="ATB692" s="412"/>
      <c r="ATC692" s="412"/>
      <c r="ATD692" s="412"/>
      <c r="ATE692" s="412"/>
      <c r="ATF692" s="412"/>
      <c r="ATG692" s="412"/>
      <c r="ATH692" s="412"/>
      <c r="ATI692" s="412"/>
      <c r="ATJ692" s="412"/>
      <c r="ATK692" s="412"/>
      <c r="ATL692" s="412"/>
      <c r="ATM692" s="412"/>
      <c r="ATN692" s="413"/>
      <c r="ATO692" s="413"/>
      <c r="ATP692" s="413"/>
      <c r="ATQ692" s="413"/>
      <c r="ATR692" s="413"/>
      <c r="ATS692" s="413"/>
      <c r="ATT692" s="413"/>
      <c r="ATU692" s="413"/>
      <c r="ATV692" s="413"/>
      <c r="ATW692" s="413"/>
      <c r="ATX692" s="413"/>
      <c r="ATY692" s="413"/>
      <c r="ATZ692" s="413"/>
      <c r="AUA692" s="413"/>
      <c r="AUB692" s="413"/>
      <c r="AUC692" s="413"/>
      <c r="AUD692" s="413"/>
      <c r="AUE692" s="413"/>
      <c r="AUF692" s="413"/>
      <c r="AUG692" s="413"/>
      <c r="AUH692" s="413"/>
      <c r="AUI692" s="413"/>
      <c r="AUJ692" s="413"/>
      <c r="AUK692" s="413"/>
      <c r="AUL692" s="414"/>
      <c r="AUM692" s="414"/>
      <c r="AUN692" s="414"/>
      <c r="AUO692" s="414"/>
      <c r="AUP692" s="414"/>
      <c r="AUQ692" s="413"/>
      <c r="AUR692" s="413"/>
      <c r="AUS692" s="414"/>
      <c r="AUT692" s="414"/>
      <c r="AUU692" s="413"/>
      <c r="AUV692" s="413"/>
      <c r="AUW692" s="414"/>
      <c r="AUX692" s="414"/>
      <c r="AUY692" s="413"/>
      <c r="AUZ692" s="413"/>
      <c r="AVA692" s="413"/>
      <c r="AVB692" s="413"/>
      <c r="AVC692" s="413"/>
      <c r="AVD692" s="413"/>
      <c r="AVE692" s="413"/>
      <c r="AVF692" s="414"/>
      <c r="AVG692" s="414"/>
      <c r="AVH692" s="413"/>
      <c r="AVI692" s="413"/>
      <c r="AVJ692" s="414"/>
      <c r="AVK692" s="414"/>
      <c r="AVL692" s="413"/>
      <c r="AVM692" s="413"/>
      <c r="AVN692" s="413"/>
      <c r="AVO692" s="413"/>
      <c r="AVP692" s="413"/>
      <c r="AVQ692" s="407"/>
      <c r="AVR692" s="439"/>
      <c r="AVS692" s="413"/>
      <c r="AVT692" s="413"/>
      <c r="AVU692" s="413"/>
      <c r="AVV692" s="413"/>
      <c r="AVW692" s="413"/>
      <c r="AVX692" s="413"/>
      <c r="AVY692" s="413"/>
      <c r="AVZ692" s="412"/>
      <c r="AWA692" s="412"/>
      <c r="AWB692" s="412"/>
      <c r="AWC692" s="412"/>
      <c r="AWD692" s="412"/>
      <c r="AWE692" s="412"/>
      <c r="AWF692" s="412"/>
      <c r="AWG692" s="412"/>
      <c r="AWH692" s="412"/>
      <c r="AWI692" s="412"/>
      <c r="AWJ692" s="412"/>
      <c r="AWK692" s="412"/>
      <c r="AWL692" s="412"/>
      <c r="AWM692" s="412"/>
      <c r="AWN692" s="412"/>
      <c r="AWO692" s="412"/>
      <c r="AWP692" s="412"/>
      <c r="AWQ692" s="412"/>
      <c r="AWR692" s="412"/>
      <c r="AWS692" s="412"/>
      <c r="AWT692" s="412"/>
      <c r="AWU692" s="412"/>
      <c r="AWV692" s="412"/>
      <c r="AWW692" s="412"/>
      <c r="AWX692" s="412"/>
      <c r="AWY692" s="412"/>
      <c r="AWZ692" s="412"/>
      <c r="AXA692" s="412"/>
      <c r="AXB692" s="412"/>
      <c r="AXC692" s="412"/>
      <c r="AXD692" s="412"/>
      <c r="AXE692" s="412"/>
      <c r="AXF692" s="412"/>
      <c r="AXG692" s="412"/>
      <c r="AXH692" s="412"/>
      <c r="AXI692" s="412"/>
      <c r="AXJ692" s="412"/>
      <c r="AXK692" s="412"/>
      <c r="AXL692" s="412"/>
      <c r="AXM692" s="412"/>
      <c r="AXN692" s="412"/>
      <c r="AXO692" s="412"/>
      <c r="AXP692" s="412"/>
      <c r="AXQ692" s="412"/>
      <c r="AXR692" s="413"/>
      <c r="AXS692" s="413"/>
      <c r="AXT692" s="413"/>
      <c r="AXU692" s="413"/>
      <c r="AXV692" s="413"/>
      <c r="AXW692" s="413"/>
      <c r="AXX692" s="413"/>
      <c r="AXY692" s="413"/>
      <c r="AXZ692" s="413"/>
      <c r="AYA692" s="413"/>
      <c r="AYB692" s="413"/>
      <c r="AYC692" s="413"/>
      <c r="AYD692" s="413"/>
      <c r="AYE692" s="413"/>
      <c r="AYF692" s="413"/>
      <c r="AYG692" s="413"/>
      <c r="AYH692" s="413"/>
      <c r="AYI692" s="413"/>
      <c r="AYJ692" s="413"/>
      <c r="AYK692" s="413"/>
      <c r="AYL692" s="413"/>
      <c r="AYM692" s="413"/>
      <c r="AYN692" s="413"/>
      <c r="AYO692" s="413"/>
      <c r="AYP692" s="414"/>
      <c r="AYQ692" s="414"/>
      <c r="AYR692" s="414"/>
      <c r="AYS692" s="414"/>
      <c r="AYT692" s="414"/>
      <c r="AYU692" s="413"/>
      <c r="AYV692" s="413"/>
      <c r="AYW692" s="414"/>
      <c r="AYX692" s="414"/>
      <c r="AYY692" s="413"/>
      <c r="AYZ692" s="413"/>
      <c r="AZA692" s="414"/>
      <c r="AZB692" s="414"/>
      <c r="AZC692" s="413"/>
      <c r="AZD692" s="413"/>
      <c r="AZE692" s="413"/>
      <c r="AZF692" s="413"/>
      <c r="AZG692" s="413"/>
      <c r="AZH692" s="413"/>
      <c r="AZI692" s="413"/>
      <c r="AZJ692" s="414"/>
      <c r="AZK692" s="414"/>
      <c r="AZL692" s="413"/>
      <c r="AZM692" s="413"/>
      <c r="AZN692" s="414"/>
      <c r="AZO692" s="414"/>
      <c r="AZP692" s="413"/>
      <c r="AZQ692" s="413"/>
      <c r="AZR692" s="413"/>
      <c r="AZS692" s="413"/>
      <c r="AZT692" s="413"/>
      <c r="AZU692" s="407"/>
      <c r="AZV692" s="439"/>
      <c r="AZW692" s="413"/>
      <c r="AZX692" s="413"/>
      <c r="AZY692" s="413"/>
      <c r="AZZ692" s="413"/>
      <c r="BAA692" s="413"/>
      <c r="BAB692" s="413"/>
      <c r="BAC692" s="413"/>
      <c r="BAD692" s="412"/>
      <c r="BAE692" s="412"/>
      <c r="BAF692" s="412"/>
      <c r="BAG692" s="412"/>
      <c r="BAH692" s="412"/>
      <c r="BAI692" s="412"/>
      <c r="BAJ692" s="412"/>
      <c r="BAK692" s="412"/>
      <c r="BAL692" s="412"/>
      <c r="BAM692" s="412"/>
      <c r="BAN692" s="412"/>
      <c r="BAO692" s="412"/>
      <c r="BAP692" s="412"/>
      <c r="BAQ692" s="412"/>
      <c r="BAR692" s="412"/>
      <c r="BAS692" s="412"/>
      <c r="BAT692" s="412"/>
      <c r="BAU692" s="412"/>
      <c r="BAV692" s="412"/>
      <c r="BAW692" s="412"/>
      <c r="BAX692" s="412"/>
      <c r="BAY692" s="412"/>
      <c r="BAZ692" s="412"/>
      <c r="BBA692" s="412"/>
      <c r="BBB692" s="412"/>
      <c r="BBC692" s="412"/>
      <c r="BBD692" s="412"/>
      <c r="BBE692" s="412"/>
      <c r="BBF692" s="412"/>
      <c r="BBG692" s="412"/>
      <c r="BBH692" s="412"/>
      <c r="BBI692" s="412"/>
      <c r="BBJ692" s="412"/>
      <c r="BBK692" s="412"/>
      <c r="BBL692" s="412"/>
      <c r="BBM692" s="412"/>
      <c r="BBN692" s="412"/>
      <c r="BBO692" s="412"/>
      <c r="BBP692" s="412"/>
      <c r="BBQ692" s="412"/>
      <c r="BBR692" s="412"/>
      <c r="BBS692" s="412"/>
      <c r="BBT692" s="412"/>
      <c r="BBU692" s="412"/>
      <c r="BBV692" s="413"/>
      <c r="BBW692" s="413"/>
      <c r="BBX692" s="413"/>
      <c r="BBY692" s="413"/>
      <c r="BBZ692" s="413"/>
      <c r="BCA692" s="413"/>
      <c r="BCB692" s="413"/>
      <c r="BCC692" s="413"/>
      <c r="BCD692" s="413"/>
      <c r="BCE692" s="413"/>
      <c r="BCF692" s="413"/>
      <c r="BCG692" s="413"/>
      <c r="BCH692" s="413"/>
      <c r="BCI692" s="413"/>
      <c r="BCJ692" s="413"/>
      <c r="BCK692" s="413"/>
      <c r="BCL692" s="413"/>
      <c r="BCM692" s="413"/>
      <c r="BCN692" s="413"/>
      <c r="BCO692" s="413"/>
      <c r="BCP692" s="413"/>
      <c r="BCQ692" s="413"/>
      <c r="BCR692" s="413"/>
      <c r="BCS692" s="413"/>
      <c r="BCT692" s="414"/>
      <c r="BCU692" s="414"/>
      <c r="BCV692" s="414"/>
      <c r="BCW692" s="414"/>
      <c r="BCX692" s="414"/>
      <c r="BCY692" s="413"/>
      <c r="BCZ692" s="413"/>
      <c r="BDA692" s="414"/>
      <c r="BDB692" s="414"/>
      <c r="BDC692" s="413"/>
      <c r="BDD692" s="413"/>
      <c r="BDE692" s="414"/>
      <c r="BDF692" s="414"/>
      <c r="BDG692" s="413"/>
      <c r="BDH692" s="413"/>
      <c r="BDI692" s="413"/>
      <c r="BDJ692" s="413"/>
      <c r="BDK692" s="413"/>
      <c r="BDL692" s="413"/>
      <c r="BDM692" s="413"/>
      <c r="BDN692" s="414"/>
      <c r="BDO692" s="414"/>
      <c r="BDP692" s="413"/>
      <c r="BDQ692" s="413"/>
      <c r="BDR692" s="414"/>
      <c r="BDS692" s="414"/>
      <c r="BDT692" s="413"/>
      <c r="BDU692" s="413"/>
      <c r="BDV692" s="413"/>
      <c r="BDW692" s="413"/>
      <c r="BDX692" s="413"/>
      <c r="BDY692" s="407"/>
      <c r="BDZ692" s="439"/>
      <c r="BEA692" s="413"/>
      <c r="BEB692" s="413"/>
      <c r="BEC692" s="413"/>
      <c r="BED692" s="413"/>
      <c r="BEE692" s="413"/>
      <c r="BEF692" s="413"/>
      <c r="BEG692" s="413"/>
      <c r="BEH692" s="412"/>
      <c r="BEI692" s="412"/>
      <c r="BEJ692" s="412"/>
      <c r="BEK692" s="412"/>
      <c r="BEL692" s="412"/>
      <c r="BEM692" s="412"/>
      <c r="BEN692" s="412"/>
      <c r="BEO692" s="412"/>
      <c r="BEP692" s="412"/>
      <c r="BEQ692" s="412"/>
      <c r="BER692" s="412"/>
      <c r="BES692" s="412"/>
      <c r="BET692" s="412"/>
      <c r="BEU692" s="412"/>
      <c r="BEV692" s="412"/>
      <c r="BEW692" s="412"/>
      <c r="BEX692" s="412"/>
      <c r="BEY692" s="412"/>
      <c r="BEZ692" s="412"/>
      <c r="BFA692" s="412"/>
      <c r="BFB692" s="412"/>
      <c r="BFC692" s="412"/>
      <c r="BFD692" s="412"/>
      <c r="BFE692" s="412"/>
      <c r="BFF692" s="412"/>
      <c r="BFG692" s="412"/>
      <c r="BFH692" s="412"/>
      <c r="BFI692" s="412"/>
      <c r="BFJ692" s="412"/>
      <c r="BFK692" s="412"/>
      <c r="BFL692" s="412"/>
      <c r="BFM692" s="412"/>
      <c r="BFN692" s="412"/>
      <c r="BFO692" s="412"/>
      <c r="BFP692" s="412"/>
      <c r="BFQ692" s="412"/>
      <c r="BFR692" s="412"/>
      <c r="BFS692" s="412"/>
      <c r="BFT692" s="412"/>
      <c r="BFU692" s="412"/>
      <c r="BFV692" s="412"/>
      <c r="BFW692" s="412"/>
      <c r="BFX692" s="412"/>
      <c r="BFY692" s="412"/>
      <c r="BFZ692" s="413"/>
      <c r="BGA692" s="413"/>
      <c r="BGB692" s="413"/>
      <c r="BGC692" s="413"/>
      <c r="BGD692" s="413"/>
      <c r="BGE692" s="413"/>
      <c r="BGF692" s="413"/>
      <c r="BGG692" s="413"/>
      <c r="BGH692" s="413"/>
      <c r="BGI692" s="413"/>
      <c r="BGJ692" s="413"/>
      <c r="BGK692" s="413"/>
      <c r="BGL692" s="413"/>
      <c r="BGM692" s="413"/>
      <c r="BGN692" s="413"/>
      <c r="BGO692" s="413"/>
      <c r="BGP692" s="413"/>
      <c r="BGQ692" s="413"/>
      <c r="BGR692" s="413"/>
      <c r="BGS692" s="413"/>
      <c r="BGT692" s="413"/>
      <c r="BGU692" s="413"/>
      <c r="BGV692" s="413"/>
      <c r="BGW692" s="413"/>
      <c r="BGX692" s="414"/>
      <c r="BGY692" s="414"/>
      <c r="BGZ692" s="414"/>
      <c r="BHA692" s="414"/>
      <c r="BHB692" s="414"/>
      <c r="BHC692" s="413"/>
      <c r="BHD692" s="413"/>
      <c r="BHE692" s="414"/>
      <c r="BHF692" s="414"/>
      <c r="BHG692" s="413"/>
      <c r="BHH692" s="413"/>
      <c r="BHI692" s="414"/>
      <c r="BHJ692" s="414"/>
      <c r="BHK692" s="413"/>
      <c r="BHL692" s="413"/>
      <c r="BHM692" s="413"/>
      <c r="BHN692" s="413"/>
      <c r="BHO692" s="413"/>
      <c r="BHP692" s="413"/>
      <c r="BHQ692" s="413"/>
      <c r="BHR692" s="414"/>
      <c r="BHS692" s="414"/>
      <c r="BHT692" s="413"/>
      <c r="BHU692" s="413"/>
      <c r="BHV692" s="414"/>
      <c r="BHW692" s="414"/>
      <c r="BHX692" s="413"/>
      <c r="BHY692" s="413"/>
      <c r="BHZ692" s="413"/>
      <c r="BIA692" s="413"/>
      <c r="BIB692" s="413"/>
      <c r="BIC692" s="407"/>
      <c r="BID692" s="439"/>
      <c r="BIE692" s="413"/>
      <c r="BIF692" s="413"/>
      <c r="BIG692" s="413"/>
      <c r="BIH692" s="413"/>
      <c r="BII692" s="413"/>
      <c r="BIJ692" s="413"/>
      <c r="BIK692" s="413"/>
      <c r="BIL692" s="412"/>
      <c r="BIM692" s="412"/>
      <c r="BIN692" s="412"/>
      <c r="BIO692" s="412"/>
      <c r="BIP692" s="412"/>
      <c r="BIQ692" s="412"/>
      <c r="BIR692" s="412"/>
      <c r="BIS692" s="412"/>
      <c r="BIT692" s="412"/>
      <c r="BIU692" s="412"/>
      <c r="BIV692" s="412"/>
      <c r="BIW692" s="412"/>
      <c r="BIX692" s="412"/>
      <c r="BIY692" s="412"/>
      <c r="BIZ692" s="412"/>
      <c r="BJA692" s="412"/>
      <c r="BJB692" s="412"/>
      <c r="BJC692" s="412"/>
      <c r="BJD692" s="412"/>
      <c r="BJE692" s="412"/>
      <c r="BJF692" s="412"/>
      <c r="BJG692" s="412"/>
      <c r="BJH692" s="412"/>
      <c r="BJI692" s="412"/>
      <c r="BJJ692" s="412"/>
      <c r="BJK692" s="412"/>
      <c r="BJL692" s="412"/>
      <c r="BJM692" s="412"/>
      <c r="BJN692" s="412"/>
      <c r="BJO692" s="412"/>
      <c r="BJP692" s="412"/>
      <c r="BJQ692" s="412"/>
      <c r="BJR692" s="412"/>
      <c r="BJS692" s="412"/>
      <c r="BJT692" s="412"/>
      <c r="BJU692" s="412"/>
      <c r="BJV692" s="412"/>
      <c r="BJW692" s="412"/>
      <c r="BJX692" s="412"/>
      <c r="BJY692" s="412"/>
      <c r="BJZ692" s="412"/>
      <c r="BKA692" s="412"/>
      <c r="BKB692" s="412"/>
      <c r="BKC692" s="412"/>
      <c r="BKD692" s="413"/>
      <c r="BKE692" s="413"/>
      <c r="BKF692" s="413"/>
      <c r="BKG692" s="413"/>
      <c r="BKH692" s="413"/>
      <c r="BKI692" s="413"/>
      <c r="BKJ692" s="413"/>
      <c r="BKK692" s="413"/>
      <c r="BKL692" s="413"/>
      <c r="BKM692" s="413"/>
      <c r="BKN692" s="413"/>
      <c r="BKO692" s="413"/>
      <c r="BKP692" s="413"/>
      <c r="BKQ692" s="413"/>
      <c r="BKR692" s="413"/>
      <c r="BKS692" s="413"/>
      <c r="BKT692" s="413"/>
      <c r="BKU692" s="413"/>
      <c r="BKV692" s="413"/>
      <c r="BKW692" s="413"/>
      <c r="BKX692" s="413"/>
      <c r="BKY692" s="413"/>
      <c r="BKZ692" s="413"/>
      <c r="BLA692" s="413"/>
      <c r="BLB692" s="414"/>
      <c r="BLC692" s="414"/>
      <c r="BLD692" s="414"/>
      <c r="BLE692" s="414"/>
      <c r="BLF692" s="414"/>
      <c r="BLG692" s="413"/>
      <c r="BLH692" s="413"/>
      <c r="BLI692" s="414"/>
      <c r="BLJ692" s="414"/>
      <c r="BLK692" s="413"/>
      <c r="BLL692" s="413"/>
      <c r="BLM692" s="414"/>
      <c r="BLN692" s="414"/>
      <c r="BLO692" s="413"/>
      <c r="BLP692" s="413"/>
      <c r="BLQ692" s="413"/>
      <c r="BLR692" s="413"/>
      <c r="BLS692" s="413"/>
      <c r="BLT692" s="413"/>
      <c r="BLU692" s="413"/>
      <c r="BLV692" s="414"/>
      <c r="BLW692" s="414"/>
      <c r="BLX692" s="413"/>
      <c r="BLY692" s="413"/>
      <c r="BLZ692" s="414"/>
      <c r="BMA692" s="414"/>
      <c r="BMB692" s="413"/>
      <c r="BMC692" s="413"/>
      <c r="BMD692" s="413"/>
      <c r="BME692" s="413"/>
      <c r="BMF692" s="413"/>
      <c r="BMG692" s="407"/>
      <c r="BMH692" s="439"/>
      <c r="BMI692" s="413"/>
      <c r="BMJ692" s="413"/>
      <c r="BMK692" s="413"/>
      <c r="BML692" s="413"/>
      <c r="BMM692" s="413"/>
      <c r="BMN692" s="413"/>
      <c r="BMO692" s="413"/>
      <c r="BMP692" s="412"/>
      <c r="BMQ692" s="412"/>
      <c r="BMR692" s="412"/>
      <c r="BMS692" s="412"/>
      <c r="BMT692" s="412"/>
      <c r="BMU692" s="412"/>
      <c r="BMV692" s="412"/>
      <c r="BMW692" s="412"/>
      <c r="BMX692" s="412"/>
      <c r="BMY692" s="412"/>
      <c r="BMZ692" s="412"/>
      <c r="BNA692" s="412"/>
      <c r="BNB692" s="412"/>
      <c r="BNC692" s="412"/>
      <c r="BND692" s="412"/>
      <c r="BNE692" s="412"/>
      <c r="BNF692" s="412"/>
      <c r="BNG692" s="412"/>
      <c r="BNH692" s="412"/>
      <c r="BNI692" s="412"/>
      <c r="BNJ692" s="412"/>
      <c r="BNK692" s="412"/>
      <c r="BNL692" s="412"/>
      <c r="BNM692" s="412"/>
      <c r="BNN692" s="412"/>
      <c r="BNO692" s="412"/>
      <c r="BNP692" s="412"/>
      <c r="BNQ692" s="412"/>
      <c r="BNR692" s="412"/>
      <c r="BNS692" s="412"/>
      <c r="BNT692" s="412"/>
      <c r="BNU692" s="412"/>
      <c r="BNV692" s="412"/>
      <c r="BNW692" s="412"/>
      <c r="BNX692" s="412"/>
      <c r="BNY692" s="412"/>
      <c r="BNZ692" s="412"/>
      <c r="BOA692" s="412"/>
      <c r="BOB692" s="412"/>
      <c r="BOC692" s="412"/>
      <c r="BOD692" s="412"/>
      <c r="BOE692" s="412"/>
      <c r="BOF692" s="412"/>
      <c r="BOG692" s="412"/>
      <c r="BOH692" s="413"/>
      <c r="BOI692" s="413"/>
      <c r="BOJ692" s="413"/>
      <c r="BOK692" s="413"/>
      <c r="BOL692" s="413"/>
      <c r="BOM692" s="413"/>
      <c r="BON692" s="413"/>
      <c r="BOO692" s="413"/>
      <c r="BOP692" s="413"/>
      <c r="BOQ692" s="413"/>
      <c r="BOR692" s="413"/>
      <c r="BOS692" s="413"/>
      <c r="BOT692" s="413"/>
      <c r="BOU692" s="413"/>
      <c r="BOV692" s="413"/>
      <c r="BOW692" s="413"/>
      <c r="BOX692" s="413"/>
      <c r="BOY692" s="413"/>
      <c r="BOZ692" s="413"/>
      <c r="BPA692" s="413"/>
      <c r="BPB692" s="413"/>
      <c r="BPC692" s="413"/>
      <c r="BPD692" s="413"/>
      <c r="BPE692" s="413"/>
      <c r="BPF692" s="414"/>
      <c r="BPG692" s="414"/>
      <c r="BPH692" s="414"/>
      <c r="BPI692" s="414"/>
      <c r="BPJ692" s="414"/>
      <c r="BPK692" s="413"/>
      <c r="BPL692" s="413"/>
      <c r="BPM692" s="414"/>
      <c r="BPN692" s="414"/>
      <c r="BPO692" s="413"/>
      <c r="BPP692" s="413"/>
      <c r="BPQ692" s="414"/>
      <c r="BPR692" s="414"/>
      <c r="BPS692" s="413"/>
      <c r="BPT692" s="413"/>
      <c r="BPU692" s="413"/>
      <c r="BPV692" s="413"/>
      <c r="BPW692" s="413"/>
      <c r="BPX692" s="413"/>
      <c r="BPY692" s="413"/>
      <c r="BPZ692" s="414"/>
      <c r="BQA692" s="414"/>
      <c r="BQB692" s="413"/>
      <c r="BQC692" s="413"/>
      <c r="BQD692" s="414"/>
      <c r="BQE692" s="414"/>
      <c r="BQF692" s="413"/>
      <c r="BQG692" s="413"/>
      <c r="BQH692" s="413"/>
      <c r="BQI692" s="413"/>
      <c r="BQJ692" s="413"/>
      <c r="BQK692" s="407"/>
      <c r="BQL692" s="439"/>
      <c r="BQM692" s="413"/>
      <c r="BQN692" s="413"/>
      <c r="BQO692" s="413"/>
      <c r="BQP692" s="413"/>
      <c r="BQQ692" s="413"/>
      <c r="BQR692" s="413"/>
      <c r="BQS692" s="413"/>
      <c r="BQT692" s="412"/>
      <c r="BQU692" s="412"/>
      <c r="BQV692" s="412"/>
      <c r="BQW692" s="412"/>
      <c r="BQX692" s="412"/>
      <c r="BQY692" s="412"/>
      <c r="BQZ692" s="412"/>
      <c r="BRA692" s="412"/>
      <c r="BRB692" s="412"/>
      <c r="BRC692" s="412"/>
      <c r="BRD692" s="412"/>
      <c r="BRE692" s="412"/>
      <c r="BRF692" s="412"/>
      <c r="BRG692" s="412"/>
      <c r="BRH692" s="412"/>
      <c r="BRI692" s="412"/>
      <c r="BRJ692" s="412"/>
      <c r="BRK692" s="412"/>
      <c r="BRL692" s="412"/>
      <c r="BRM692" s="412"/>
      <c r="BRN692" s="412"/>
      <c r="BRO692" s="412"/>
      <c r="BRP692" s="412"/>
      <c r="BRQ692" s="412"/>
      <c r="BRR692" s="412"/>
      <c r="BRS692" s="412"/>
      <c r="BRT692" s="412"/>
      <c r="BRU692" s="412"/>
      <c r="BRV692" s="412"/>
      <c r="BRW692" s="412"/>
      <c r="BRX692" s="412"/>
      <c r="BRY692" s="412"/>
      <c r="BRZ692" s="412"/>
      <c r="BSA692" s="412"/>
      <c r="BSB692" s="412"/>
      <c r="BSC692" s="412"/>
      <c r="BSD692" s="412"/>
      <c r="BSE692" s="412"/>
      <c r="BSF692" s="412"/>
      <c r="BSG692" s="412"/>
      <c r="BSH692" s="412"/>
      <c r="BSI692" s="412"/>
      <c r="BSJ692" s="412"/>
      <c r="BSK692" s="412"/>
      <c r="BSL692" s="413"/>
      <c r="BSM692" s="413"/>
      <c r="BSN692" s="413"/>
      <c r="BSO692" s="413"/>
      <c r="BSP692" s="413"/>
      <c r="BSQ692" s="413"/>
      <c r="BSR692" s="413"/>
      <c r="BSS692" s="413"/>
      <c r="BST692" s="413"/>
      <c r="BSU692" s="413"/>
      <c r="BSV692" s="413"/>
      <c r="BSW692" s="413"/>
      <c r="BSX692" s="413"/>
      <c r="BSY692" s="413"/>
      <c r="BSZ692" s="413"/>
      <c r="BTA692" s="413"/>
      <c r="BTB692" s="413"/>
      <c r="BTC692" s="413"/>
      <c r="BTD692" s="413"/>
      <c r="BTE692" s="413"/>
      <c r="BTF692" s="413"/>
      <c r="BTG692" s="413"/>
      <c r="BTH692" s="413"/>
      <c r="BTI692" s="413"/>
      <c r="BTJ692" s="414"/>
      <c r="BTK692" s="414"/>
      <c r="BTL692" s="414"/>
      <c r="BTM692" s="414"/>
      <c r="BTN692" s="414"/>
      <c r="BTO692" s="413"/>
      <c r="BTP692" s="413"/>
      <c r="BTQ692" s="414"/>
      <c r="BTR692" s="414"/>
      <c r="BTS692" s="413"/>
      <c r="BTT692" s="413"/>
      <c r="BTU692" s="414"/>
      <c r="BTV692" s="414"/>
      <c r="BTW692" s="413"/>
      <c r="BTX692" s="413"/>
      <c r="BTY692" s="413"/>
      <c r="BTZ692" s="413"/>
      <c r="BUA692" s="413"/>
      <c r="BUB692" s="413"/>
      <c r="BUC692" s="413"/>
      <c r="BUD692" s="414"/>
      <c r="BUE692" s="414"/>
      <c r="BUF692" s="413"/>
      <c r="BUG692" s="413"/>
      <c r="BUH692" s="414"/>
      <c r="BUI692" s="414"/>
      <c r="BUJ692" s="413"/>
      <c r="BUK692" s="413"/>
      <c r="BUL692" s="413"/>
      <c r="BUM692" s="413"/>
      <c r="BUN692" s="413"/>
      <c r="BUO692" s="407"/>
      <c r="BUP692" s="439"/>
      <c r="BUQ692" s="413"/>
      <c r="BUR692" s="413"/>
      <c r="BUS692" s="413"/>
      <c r="BUT692" s="413"/>
      <c r="BUU692" s="413"/>
      <c r="BUV692" s="413"/>
      <c r="BUW692" s="413"/>
      <c r="BUX692" s="412"/>
      <c r="BUY692" s="412"/>
      <c r="BUZ692" s="412"/>
      <c r="BVA692" s="412"/>
      <c r="BVB692" s="412"/>
      <c r="BVC692" s="412"/>
      <c r="BVD692" s="412"/>
      <c r="BVE692" s="412"/>
      <c r="BVF692" s="412"/>
      <c r="BVG692" s="412"/>
      <c r="BVH692" s="412"/>
      <c r="BVI692" s="412"/>
      <c r="BVJ692" s="412"/>
      <c r="BVK692" s="412"/>
      <c r="BVL692" s="412"/>
      <c r="BVM692" s="412"/>
      <c r="BVN692" s="412"/>
      <c r="BVO692" s="412"/>
      <c r="BVP692" s="412"/>
      <c r="BVQ692" s="412"/>
      <c r="BVR692" s="412"/>
      <c r="BVS692" s="412"/>
      <c r="BVT692" s="412"/>
      <c r="BVU692" s="412"/>
      <c r="BVV692" s="412"/>
      <c r="BVW692" s="412"/>
      <c r="BVX692" s="412"/>
      <c r="BVY692" s="412"/>
      <c r="BVZ692" s="412"/>
      <c r="BWA692" s="412"/>
      <c r="BWB692" s="412"/>
      <c r="BWC692" s="412"/>
      <c r="BWD692" s="412"/>
      <c r="BWE692" s="412"/>
      <c r="BWF692" s="412"/>
      <c r="BWG692" s="412"/>
      <c r="BWH692" s="412"/>
      <c r="BWI692" s="412"/>
      <c r="BWJ692" s="412"/>
      <c r="BWK692" s="412"/>
      <c r="BWL692" s="412"/>
      <c r="BWM692" s="412"/>
      <c r="BWN692" s="412"/>
      <c r="BWO692" s="412"/>
      <c r="BWP692" s="413"/>
      <c r="BWQ692" s="413"/>
      <c r="BWR692" s="413"/>
      <c r="BWS692" s="413"/>
      <c r="BWT692" s="413"/>
      <c r="BWU692" s="413"/>
      <c r="BWV692" s="413"/>
      <c r="BWW692" s="413"/>
      <c r="BWX692" s="413"/>
      <c r="BWY692" s="413"/>
      <c r="BWZ692" s="413"/>
      <c r="BXA692" s="413"/>
      <c r="BXB692" s="413"/>
      <c r="BXC692" s="413"/>
      <c r="BXD692" s="413"/>
      <c r="BXE692" s="413"/>
      <c r="BXF692" s="413"/>
      <c r="BXG692" s="413"/>
      <c r="BXH692" s="413"/>
      <c r="BXI692" s="413"/>
      <c r="BXJ692" s="413"/>
      <c r="BXK692" s="413"/>
      <c r="BXL692" s="413"/>
      <c r="BXM692" s="413"/>
      <c r="BXN692" s="414"/>
      <c r="BXO692" s="414"/>
      <c r="BXP692" s="414"/>
      <c r="BXQ692" s="414"/>
      <c r="BXR692" s="414"/>
      <c r="BXS692" s="413"/>
      <c r="BXT692" s="413"/>
      <c r="BXU692" s="414"/>
      <c r="BXV692" s="414"/>
      <c r="BXW692" s="413"/>
      <c r="BXX692" s="413"/>
      <c r="BXY692" s="414"/>
      <c r="BXZ692" s="414"/>
      <c r="BYA692" s="413"/>
      <c r="BYB692" s="413"/>
      <c r="BYC692" s="413"/>
      <c r="BYD692" s="413"/>
      <c r="BYE692" s="413"/>
      <c r="BYF692" s="413"/>
      <c r="BYG692" s="413"/>
      <c r="BYH692" s="414"/>
      <c r="BYI692" s="414"/>
      <c r="BYJ692" s="413"/>
      <c r="BYK692" s="413"/>
      <c r="BYL692" s="414"/>
      <c r="BYM692" s="414"/>
      <c r="BYN692" s="413"/>
      <c r="BYO692" s="413"/>
      <c r="BYP692" s="413"/>
      <c r="BYQ692" s="413"/>
      <c r="BYR692" s="413"/>
      <c r="BYS692" s="407"/>
      <c r="BYT692" s="439"/>
      <c r="BYU692" s="413"/>
      <c r="BYV692" s="413"/>
      <c r="BYW692" s="413"/>
      <c r="BYX692" s="413"/>
      <c r="BYY692" s="413"/>
      <c r="BYZ692" s="413"/>
      <c r="BZA692" s="413"/>
      <c r="BZB692" s="412"/>
      <c r="BZC692" s="412"/>
      <c r="BZD692" s="412"/>
      <c r="BZE692" s="412"/>
      <c r="BZF692" s="412"/>
      <c r="BZG692" s="412"/>
      <c r="BZH692" s="412"/>
      <c r="BZI692" s="412"/>
      <c r="BZJ692" s="412"/>
      <c r="BZK692" s="412"/>
      <c r="BZL692" s="412"/>
      <c r="BZM692" s="412"/>
      <c r="BZN692" s="412"/>
      <c r="BZO692" s="412"/>
      <c r="BZP692" s="412"/>
      <c r="BZQ692" s="412"/>
      <c r="BZR692" s="412"/>
      <c r="BZS692" s="412"/>
      <c r="BZT692" s="412"/>
      <c r="BZU692" s="412"/>
      <c r="BZV692" s="412"/>
      <c r="BZW692" s="412"/>
      <c r="BZX692" s="412"/>
      <c r="BZY692" s="412"/>
      <c r="BZZ692" s="412"/>
      <c r="CAA692" s="412"/>
      <c r="CAB692" s="412"/>
      <c r="CAC692" s="412"/>
      <c r="CAD692" s="412"/>
      <c r="CAE692" s="412"/>
      <c r="CAF692" s="412"/>
      <c r="CAG692" s="412"/>
      <c r="CAH692" s="412"/>
      <c r="CAI692" s="412"/>
      <c r="CAJ692" s="412"/>
      <c r="CAK692" s="412"/>
      <c r="CAL692" s="412"/>
      <c r="CAM692" s="412"/>
      <c r="CAN692" s="412"/>
      <c r="CAO692" s="412"/>
      <c r="CAP692" s="412"/>
      <c r="CAQ692" s="412"/>
      <c r="CAR692" s="412"/>
      <c r="CAS692" s="412"/>
      <c r="CAT692" s="413"/>
      <c r="CAU692" s="413"/>
      <c r="CAV692" s="413"/>
      <c r="CAW692" s="413"/>
      <c r="CAX692" s="413"/>
      <c r="CAY692" s="413"/>
      <c r="CAZ692" s="413"/>
      <c r="CBA692" s="413"/>
      <c r="CBB692" s="413"/>
      <c r="CBC692" s="413"/>
      <c r="CBD692" s="413"/>
      <c r="CBE692" s="413"/>
      <c r="CBF692" s="413"/>
      <c r="CBG692" s="413"/>
      <c r="CBH692" s="413"/>
      <c r="CBI692" s="413"/>
      <c r="CBJ692" s="413"/>
      <c r="CBK692" s="413"/>
      <c r="CBL692" s="413"/>
      <c r="CBM692" s="413"/>
      <c r="CBN692" s="413"/>
      <c r="CBO692" s="413"/>
      <c r="CBP692" s="413"/>
      <c r="CBQ692" s="413"/>
      <c r="CBR692" s="414"/>
      <c r="CBS692" s="414"/>
      <c r="CBT692" s="414"/>
      <c r="CBU692" s="414"/>
      <c r="CBV692" s="414"/>
      <c r="CBW692" s="413"/>
      <c r="CBX692" s="413"/>
      <c r="CBY692" s="414"/>
      <c r="CBZ692" s="414"/>
      <c r="CCA692" s="413"/>
      <c r="CCB692" s="413"/>
      <c r="CCC692" s="414"/>
      <c r="CCD692" s="414"/>
      <c r="CCE692" s="413"/>
      <c r="CCF692" s="413"/>
      <c r="CCG692" s="413"/>
      <c r="CCH692" s="413"/>
      <c r="CCI692" s="413"/>
      <c r="CCJ692" s="413"/>
      <c r="CCK692" s="413"/>
      <c r="CCL692" s="414"/>
      <c r="CCM692" s="414"/>
      <c r="CCN692" s="413"/>
      <c r="CCO692" s="413"/>
      <c r="CCP692" s="414"/>
      <c r="CCQ692" s="414"/>
      <c r="CCR692" s="413"/>
      <c r="CCS692" s="413"/>
      <c r="CCT692" s="413"/>
      <c r="CCU692" s="413"/>
      <c r="CCV692" s="413"/>
      <c r="CCW692" s="407"/>
      <c r="CCX692" s="439"/>
      <c r="CCY692" s="413"/>
      <c r="CCZ692" s="413"/>
      <c r="CDA692" s="413"/>
      <c r="CDB692" s="413"/>
      <c r="CDC692" s="413"/>
      <c r="CDD692" s="413"/>
      <c r="CDE692" s="413"/>
      <c r="CDF692" s="412"/>
      <c r="CDG692" s="412"/>
      <c r="CDH692" s="412"/>
      <c r="CDI692" s="412"/>
      <c r="CDJ692" s="412"/>
      <c r="CDK692" s="412"/>
      <c r="CDL692" s="412"/>
      <c r="CDM692" s="412"/>
      <c r="CDN692" s="412"/>
      <c r="CDO692" s="412"/>
      <c r="CDP692" s="412"/>
      <c r="CDQ692" s="412"/>
      <c r="CDR692" s="412"/>
      <c r="CDS692" s="412"/>
      <c r="CDT692" s="412"/>
      <c r="CDU692" s="412"/>
      <c r="CDV692" s="412"/>
      <c r="CDW692" s="412"/>
      <c r="CDX692" s="412"/>
      <c r="CDY692" s="412"/>
      <c r="CDZ692" s="412"/>
      <c r="CEA692" s="412"/>
      <c r="CEB692" s="412"/>
      <c r="CEC692" s="412"/>
      <c r="CED692" s="412"/>
      <c r="CEE692" s="412"/>
      <c r="CEF692" s="412"/>
      <c r="CEG692" s="412"/>
      <c r="CEH692" s="412"/>
      <c r="CEI692" s="412"/>
      <c r="CEJ692" s="412"/>
      <c r="CEK692" s="412"/>
      <c r="CEL692" s="412"/>
      <c r="CEM692" s="412"/>
      <c r="CEN692" s="412"/>
      <c r="CEO692" s="412"/>
      <c r="CEP692" s="412"/>
      <c r="CEQ692" s="412"/>
      <c r="CER692" s="412"/>
      <c r="CES692" s="412"/>
      <c r="CET692" s="412"/>
      <c r="CEU692" s="412"/>
      <c r="CEV692" s="412"/>
      <c r="CEW692" s="412"/>
      <c r="CEX692" s="413"/>
      <c r="CEY692" s="413"/>
      <c r="CEZ692" s="413"/>
      <c r="CFA692" s="413"/>
      <c r="CFB692" s="413"/>
      <c r="CFC692" s="413"/>
      <c r="CFD692" s="413"/>
      <c r="CFE692" s="413"/>
      <c r="CFF692" s="413"/>
      <c r="CFG692" s="413"/>
      <c r="CFH692" s="413"/>
      <c r="CFI692" s="413"/>
      <c r="CFJ692" s="413"/>
      <c r="CFK692" s="413"/>
      <c r="CFL692" s="413"/>
      <c r="CFM692" s="413"/>
      <c r="CFN692" s="413"/>
      <c r="CFO692" s="413"/>
      <c r="CFP692" s="413"/>
      <c r="CFQ692" s="413"/>
      <c r="CFR692" s="413"/>
      <c r="CFS692" s="413"/>
      <c r="CFT692" s="413"/>
      <c r="CFU692" s="413"/>
      <c r="CFV692" s="414"/>
      <c r="CFW692" s="414"/>
      <c r="CFX692" s="414"/>
      <c r="CFY692" s="414"/>
      <c r="CFZ692" s="414"/>
      <c r="CGA692" s="413"/>
      <c r="CGB692" s="413"/>
      <c r="CGC692" s="414"/>
      <c r="CGD692" s="414"/>
      <c r="CGE692" s="413"/>
      <c r="CGF692" s="413"/>
      <c r="CGG692" s="414"/>
      <c r="CGH692" s="414"/>
      <c r="CGI692" s="413"/>
      <c r="CGJ692" s="413"/>
      <c r="CGK692" s="413"/>
      <c r="CGL692" s="413"/>
      <c r="CGM692" s="413"/>
      <c r="CGN692" s="413"/>
      <c r="CGO692" s="413"/>
      <c r="CGP692" s="414"/>
      <c r="CGQ692" s="414"/>
      <c r="CGR692" s="413"/>
      <c r="CGS692" s="413"/>
      <c r="CGT692" s="414"/>
      <c r="CGU692" s="414"/>
      <c r="CGV692" s="413"/>
      <c r="CGW692" s="413"/>
      <c r="CGX692" s="413"/>
      <c r="CGY692" s="413"/>
      <c r="CGZ692" s="413"/>
      <c r="CHA692" s="407"/>
      <c r="CHB692" s="439"/>
      <c r="CHC692" s="413"/>
      <c r="CHD692" s="413"/>
      <c r="CHE692" s="413"/>
      <c r="CHF692" s="413"/>
      <c r="CHG692" s="413"/>
      <c r="CHH692" s="413"/>
      <c r="CHI692" s="413"/>
      <c r="CHJ692" s="412"/>
      <c r="CHK692" s="412"/>
      <c r="CHL692" s="412"/>
      <c r="CHM692" s="412"/>
      <c r="CHN692" s="412"/>
      <c r="CHO692" s="412"/>
      <c r="CHP692" s="412"/>
      <c r="CHQ692" s="412"/>
      <c r="CHR692" s="412"/>
      <c r="CHS692" s="412"/>
      <c r="CHT692" s="412"/>
      <c r="CHU692" s="412"/>
      <c r="CHV692" s="412"/>
      <c r="CHW692" s="412"/>
      <c r="CHX692" s="412"/>
      <c r="CHY692" s="412"/>
      <c r="CHZ692" s="412"/>
      <c r="CIA692" s="412"/>
      <c r="CIB692" s="412"/>
      <c r="CIC692" s="412"/>
      <c r="CID692" s="412"/>
      <c r="CIE692" s="412"/>
      <c r="CIF692" s="412"/>
      <c r="CIG692" s="412"/>
      <c r="CIH692" s="412"/>
      <c r="CII692" s="412"/>
      <c r="CIJ692" s="412"/>
      <c r="CIK692" s="412"/>
      <c r="CIL692" s="412"/>
      <c r="CIM692" s="412"/>
      <c r="CIN692" s="412"/>
      <c r="CIO692" s="412"/>
      <c r="CIP692" s="412"/>
      <c r="CIQ692" s="412"/>
      <c r="CIR692" s="412"/>
      <c r="CIS692" s="412"/>
      <c r="CIT692" s="412"/>
      <c r="CIU692" s="412"/>
      <c r="CIV692" s="412"/>
      <c r="CIW692" s="412"/>
      <c r="CIX692" s="412"/>
      <c r="CIY692" s="412"/>
      <c r="CIZ692" s="412"/>
      <c r="CJA692" s="412"/>
      <c r="CJB692" s="413"/>
      <c r="CJC692" s="413"/>
      <c r="CJD692" s="413"/>
      <c r="CJE692" s="413"/>
      <c r="CJF692" s="413"/>
      <c r="CJG692" s="413"/>
      <c r="CJH692" s="413"/>
      <c r="CJI692" s="413"/>
      <c r="CJJ692" s="413"/>
      <c r="CJK692" s="413"/>
      <c r="CJL692" s="413"/>
      <c r="CJM692" s="413"/>
      <c r="CJN692" s="413"/>
      <c r="CJO692" s="413"/>
      <c r="CJP692" s="413"/>
      <c r="CJQ692" s="413"/>
      <c r="CJR692" s="413"/>
      <c r="CJS692" s="413"/>
      <c r="CJT692" s="413"/>
      <c r="CJU692" s="413"/>
      <c r="CJV692" s="413"/>
      <c r="CJW692" s="413"/>
      <c r="CJX692" s="413"/>
      <c r="CJY692" s="413"/>
      <c r="CJZ692" s="414"/>
      <c r="CKA692" s="414"/>
      <c r="CKB692" s="414"/>
      <c r="CKC692" s="414"/>
      <c r="CKD692" s="414"/>
      <c r="CKE692" s="413"/>
      <c r="CKF692" s="413"/>
      <c r="CKG692" s="414"/>
      <c r="CKH692" s="414"/>
      <c r="CKI692" s="413"/>
      <c r="CKJ692" s="413"/>
      <c r="CKK692" s="414"/>
      <c r="CKL692" s="414"/>
      <c r="CKM692" s="413"/>
      <c r="CKN692" s="413"/>
      <c r="CKO692" s="413"/>
      <c r="CKP692" s="413"/>
      <c r="CKQ692" s="413"/>
      <c r="CKR692" s="413"/>
      <c r="CKS692" s="413"/>
      <c r="CKT692" s="414"/>
      <c r="CKU692" s="414"/>
      <c r="CKV692" s="413"/>
      <c r="CKW692" s="413"/>
      <c r="CKX692" s="414"/>
      <c r="CKY692" s="414"/>
      <c r="CKZ692" s="413"/>
      <c r="CLA692" s="413"/>
      <c r="CLB692" s="413"/>
      <c r="CLC692" s="413"/>
      <c r="CLD692" s="413"/>
      <c r="CLE692" s="407"/>
      <c r="CLF692" s="439"/>
      <c r="CLG692" s="413"/>
      <c r="CLH692" s="413"/>
      <c r="CLI692" s="413"/>
      <c r="CLJ692" s="413"/>
      <c r="CLK692" s="413"/>
      <c r="CLL692" s="413"/>
      <c r="CLM692" s="413"/>
      <c r="CLN692" s="412"/>
      <c r="CLO692" s="412"/>
      <c r="CLP692" s="412"/>
      <c r="CLQ692" s="412"/>
      <c r="CLR692" s="412"/>
      <c r="CLS692" s="412"/>
      <c r="CLT692" s="412"/>
      <c r="CLU692" s="412"/>
      <c r="CLV692" s="412"/>
      <c r="CLW692" s="412"/>
      <c r="CLX692" s="412"/>
      <c r="CLY692" s="412"/>
      <c r="CLZ692" s="412"/>
      <c r="CMA692" s="412"/>
      <c r="CMB692" s="412"/>
      <c r="CMC692" s="412"/>
      <c r="CMD692" s="412"/>
      <c r="CME692" s="412"/>
      <c r="CMF692" s="412"/>
      <c r="CMG692" s="412"/>
      <c r="CMH692" s="412"/>
      <c r="CMI692" s="412"/>
      <c r="CMJ692" s="412"/>
      <c r="CMK692" s="412"/>
      <c r="CML692" s="412"/>
      <c r="CMM692" s="412"/>
      <c r="CMN692" s="412"/>
      <c r="CMO692" s="412"/>
      <c r="CMP692" s="412"/>
      <c r="CMQ692" s="412"/>
      <c r="CMR692" s="412"/>
      <c r="CMS692" s="412"/>
      <c r="CMT692" s="412"/>
      <c r="CMU692" s="412"/>
      <c r="CMV692" s="412"/>
      <c r="CMW692" s="412"/>
      <c r="CMX692" s="412"/>
      <c r="CMY692" s="412"/>
      <c r="CMZ692" s="412"/>
      <c r="CNA692" s="412"/>
      <c r="CNB692" s="412"/>
      <c r="CNC692" s="412"/>
      <c r="CND692" s="412"/>
      <c r="CNE692" s="412"/>
      <c r="CNF692" s="413"/>
      <c r="CNG692" s="413"/>
      <c r="CNH692" s="413"/>
      <c r="CNI692" s="413"/>
      <c r="CNJ692" s="413"/>
      <c r="CNK692" s="413"/>
      <c r="CNL692" s="413"/>
      <c r="CNM692" s="413"/>
      <c r="CNN692" s="413"/>
      <c r="CNO692" s="413"/>
      <c r="CNP692" s="413"/>
      <c r="CNQ692" s="413"/>
      <c r="CNR692" s="413"/>
      <c r="CNS692" s="413"/>
      <c r="CNT692" s="413"/>
      <c r="CNU692" s="413"/>
      <c r="CNV692" s="413"/>
      <c r="CNW692" s="413"/>
      <c r="CNX692" s="413"/>
      <c r="CNY692" s="413"/>
      <c r="CNZ692" s="413"/>
      <c r="COA692" s="413"/>
      <c r="COB692" s="413"/>
      <c r="COC692" s="413"/>
      <c r="COD692" s="414"/>
      <c r="COE692" s="414"/>
      <c r="COF692" s="414"/>
      <c r="COG692" s="414"/>
      <c r="COH692" s="414"/>
      <c r="COI692" s="413"/>
      <c r="COJ692" s="413"/>
      <c r="COK692" s="414"/>
      <c r="COL692" s="414"/>
      <c r="COM692" s="413"/>
      <c r="CON692" s="413"/>
      <c r="COO692" s="414"/>
      <c r="COP692" s="414"/>
      <c r="COQ692" s="413"/>
      <c r="COR692" s="413"/>
      <c r="COS692" s="413"/>
      <c r="COT692" s="413"/>
      <c r="COU692" s="413"/>
      <c r="COV692" s="413"/>
      <c r="COW692" s="413"/>
      <c r="COX692" s="414"/>
      <c r="COY692" s="414"/>
      <c r="COZ692" s="413"/>
      <c r="CPA692" s="413"/>
      <c r="CPB692" s="414"/>
      <c r="CPC692" s="414"/>
      <c r="CPD692" s="413"/>
      <c r="CPE692" s="413"/>
      <c r="CPF692" s="413"/>
      <c r="CPG692" s="413"/>
      <c r="CPH692" s="413"/>
      <c r="CPI692" s="407"/>
      <c r="CPJ692" s="439"/>
      <c r="CPK692" s="413"/>
      <c r="CPL692" s="413"/>
      <c r="CPM692" s="413"/>
      <c r="CPN692" s="413"/>
      <c r="CPO692" s="413"/>
      <c r="CPP692" s="413"/>
      <c r="CPQ692" s="413"/>
      <c r="CPR692" s="412"/>
      <c r="CPS692" s="412"/>
      <c r="CPT692" s="412"/>
      <c r="CPU692" s="412"/>
      <c r="CPV692" s="412"/>
      <c r="CPW692" s="412"/>
      <c r="CPX692" s="412"/>
      <c r="CPY692" s="412"/>
      <c r="CPZ692" s="412"/>
      <c r="CQA692" s="412"/>
      <c r="CQB692" s="412"/>
      <c r="CQC692" s="412"/>
      <c r="CQD692" s="412"/>
      <c r="CQE692" s="412"/>
      <c r="CQF692" s="412"/>
      <c r="CQG692" s="412"/>
      <c r="CQH692" s="412"/>
      <c r="CQI692" s="412"/>
      <c r="CQJ692" s="412"/>
      <c r="CQK692" s="412"/>
      <c r="CQL692" s="412"/>
      <c r="CQM692" s="412"/>
      <c r="CQN692" s="412"/>
      <c r="CQO692" s="412"/>
      <c r="CQP692" s="412"/>
      <c r="CQQ692" s="412"/>
      <c r="CQR692" s="412"/>
      <c r="CQS692" s="412"/>
      <c r="CQT692" s="412"/>
      <c r="CQU692" s="412"/>
      <c r="CQV692" s="412"/>
      <c r="CQW692" s="412"/>
      <c r="CQX692" s="412"/>
      <c r="CQY692" s="412"/>
      <c r="CQZ692" s="412"/>
      <c r="CRA692" s="412"/>
      <c r="CRB692" s="412"/>
      <c r="CRC692" s="412"/>
      <c r="CRD692" s="412"/>
      <c r="CRE692" s="412"/>
      <c r="CRF692" s="412"/>
      <c r="CRG692" s="412"/>
      <c r="CRH692" s="412"/>
      <c r="CRI692" s="412"/>
      <c r="CRJ692" s="413"/>
      <c r="CRK692" s="413"/>
      <c r="CRL692" s="413"/>
      <c r="CRM692" s="413"/>
      <c r="CRN692" s="413"/>
      <c r="CRO692" s="413"/>
      <c r="CRP692" s="413"/>
      <c r="CRQ692" s="413"/>
      <c r="CRR692" s="413"/>
      <c r="CRS692" s="413"/>
      <c r="CRT692" s="413"/>
      <c r="CRU692" s="413"/>
      <c r="CRV692" s="413"/>
      <c r="CRW692" s="413"/>
      <c r="CRX692" s="413"/>
      <c r="CRY692" s="413"/>
      <c r="CRZ692" s="413"/>
      <c r="CSA692" s="413"/>
      <c r="CSB692" s="413"/>
      <c r="CSC692" s="413"/>
      <c r="CSD692" s="413"/>
      <c r="CSE692" s="413"/>
      <c r="CSF692" s="413"/>
      <c r="CSG692" s="413"/>
      <c r="CSH692" s="414"/>
      <c r="CSI692" s="414"/>
      <c r="CSJ692" s="414"/>
      <c r="CSK692" s="414"/>
      <c r="CSL692" s="414"/>
      <c r="CSM692" s="413"/>
      <c r="CSN692" s="413"/>
      <c r="CSO692" s="414"/>
      <c r="CSP692" s="414"/>
      <c r="CSQ692" s="413"/>
      <c r="CSR692" s="413"/>
      <c r="CSS692" s="414"/>
      <c r="CST692" s="414"/>
      <c r="CSU692" s="413"/>
      <c r="CSV692" s="413"/>
      <c r="CSW692" s="413"/>
      <c r="CSX692" s="413"/>
      <c r="CSY692" s="413"/>
      <c r="CSZ692" s="413"/>
      <c r="CTA692" s="413"/>
      <c r="CTB692" s="414"/>
      <c r="CTC692" s="414"/>
      <c r="CTD692" s="413"/>
      <c r="CTE692" s="413"/>
      <c r="CTF692" s="414"/>
      <c r="CTG692" s="414"/>
      <c r="CTH692" s="413"/>
      <c r="CTI692" s="413"/>
      <c r="CTJ692" s="413"/>
      <c r="CTK692" s="413"/>
      <c r="CTL692" s="413"/>
      <c r="CTM692" s="407"/>
      <c r="CTN692" s="439"/>
      <c r="CTO692" s="413"/>
      <c r="CTP692" s="413"/>
      <c r="CTQ692" s="413"/>
      <c r="CTR692" s="413"/>
      <c r="CTS692" s="413"/>
      <c r="CTT692" s="413"/>
      <c r="CTU692" s="413"/>
      <c r="CTV692" s="412"/>
      <c r="CTW692" s="412"/>
      <c r="CTX692" s="412"/>
      <c r="CTY692" s="412"/>
      <c r="CTZ692" s="412"/>
      <c r="CUA692" s="412"/>
      <c r="CUB692" s="412"/>
      <c r="CUC692" s="412"/>
      <c r="CUD692" s="412"/>
      <c r="CUE692" s="412"/>
      <c r="CUF692" s="412"/>
      <c r="CUG692" s="412"/>
      <c r="CUH692" s="412"/>
      <c r="CUI692" s="412"/>
      <c r="CUJ692" s="412"/>
      <c r="CUK692" s="412"/>
      <c r="CUL692" s="412"/>
      <c r="CUM692" s="412"/>
      <c r="CUN692" s="412"/>
      <c r="CUO692" s="412"/>
      <c r="CUP692" s="412"/>
      <c r="CUQ692" s="412"/>
      <c r="CUR692" s="412"/>
      <c r="CUS692" s="412"/>
      <c r="CUT692" s="412"/>
      <c r="CUU692" s="412"/>
      <c r="CUV692" s="412"/>
      <c r="CUW692" s="412"/>
      <c r="CUX692" s="412"/>
      <c r="CUY692" s="412"/>
      <c r="CUZ692" s="412"/>
      <c r="CVA692" s="412"/>
      <c r="CVB692" s="412"/>
      <c r="CVC692" s="412"/>
      <c r="CVD692" s="412"/>
      <c r="CVE692" s="412"/>
      <c r="CVF692" s="412"/>
      <c r="CVG692" s="412"/>
      <c r="CVH692" s="412"/>
      <c r="CVI692" s="412"/>
      <c r="CVJ692" s="412"/>
      <c r="CVK692" s="412"/>
      <c r="CVL692" s="412"/>
      <c r="CVM692" s="412"/>
      <c r="CVN692" s="413"/>
      <c r="CVO692" s="413"/>
      <c r="CVP692" s="413"/>
      <c r="CVQ692" s="413"/>
      <c r="CVR692" s="413"/>
      <c r="CVS692" s="413"/>
      <c r="CVT692" s="413"/>
      <c r="CVU692" s="413"/>
      <c r="CVV692" s="413"/>
      <c r="CVW692" s="413"/>
      <c r="CVX692" s="413"/>
      <c r="CVY692" s="413"/>
      <c r="CVZ692" s="413"/>
      <c r="CWA692" s="413"/>
      <c r="CWB692" s="413"/>
      <c r="CWC692" s="413"/>
      <c r="CWD692" s="413"/>
      <c r="CWE692" s="413"/>
      <c r="CWF692" s="413"/>
      <c r="CWG692" s="413"/>
      <c r="CWH692" s="413"/>
      <c r="CWI692" s="413"/>
      <c r="CWJ692" s="413"/>
      <c r="CWK692" s="413"/>
      <c r="CWL692" s="414"/>
      <c r="CWM692" s="414"/>
      <c r="CWN692" s="414"/>
      <c r="CWO692" s="414"/>
      <c r="CWP692" s="414"/>
      <c r="CWQ692" s="413"/>
      <c r="CWR692" s="413"/>
      <c r="CWS692" s="414"/>
      <c r="CWT692" s="414"/>
      <c r="CWU692" s="413"/>
      <c r="CWV692" s="413"/>
      <c r="CWW692" s="414"/>
      <c r="CWX692" s="414"/>
      <c r="CWY692" s="413"/>
      <c r="CWZ692" s="413"/>
      <c r="CXA692" s="413"/>
      <c r="CXB692" s="413"/>
      <c r="CXC692" s="413"/>
      <c r="CXD692" s="413"/>
      <c r="CXE692" s="413"/>
      <c r="CXF692" s="414"/>
      <c r="CXG692" s="414"/>
      <c r="CXH692" s="413"/>
      <c r="CXI692" s="413"/>
      <c r="CXJ692" s="414"/>
      <c r="CXK692" s="414"/>
      <c r="CXL692" s="413"/>
      <c r="CXM692" s="413"/>
      <c r="CXN692" s="413"/>
      <c r="CXO692" s="413"/>
      <c r="CXP692" s="413"/>
      <c r="CXQ692" s="407"/>
      <c r="CXR692" s="439"/>
      <c r="CXS692" s="413"/>
      <c r="CXT692" s="413"/>
      <c r="CXU692" s="413"/>
      <c r="CXV692" s="413"/>
      <c r="CXW692" s="413"/>
      <c r="CXX692" s="413"/>
      <c r="CXY692" s="413"/>
      <c r="CXZ692" s="412"/>
      <c r="CYA692" s="412"/>
      <c r="CYB692" s="412"/>
      <c r="CYC692" s="412"/>
      <c r="CYD692" s="412"/>
      <c r="CYE692" s="412"/>
      <c r="CYF692" s="412"/>
      <c r="CYG692" s="412"/>
      <c r="CYH692" s="412"/>
      <c r="CYI692" s="412"/>
      <c r="CYJ692" s="412"/>
      <c r="CYK692" s="412"/>
      <c r="CYL692" s="412"/>
      <c r="CYM692" s="412"/>
      <c r="CYN692" s="412"/>
      <c r="CYO692" s="412"/>
      <c r="CYP692" s="412"/>
      <c r="CYQ692" s="412"/>
      <c r="CYR692" s="412"/>
      <c r="CYS692" s="412"/>
      <c r="CYT692" s="412"/>
      <c r="CYU692" s="412"/>
      <c r="CYV692" s="412"/>
      <c r="CYW692" s="412"/>
      <c r="CYX692" s="412"/>
      <c r="CYY692" s="412"/>
      <c r="CYZ692" s="412"/>
      <c r="CZA692" s="412"/>
      <c r="CZB692" s="412"/>
      <c r="CZC692" s="412"/>
      <c r="CZD692" s="412"/>
      <c r="CZE692" s="412"/>
      <c r="CZF692" s="412"/>
      <c r="CZG692" s="412"/>
      <c r="CZH692" s="412"/>
      <c r="CZI692" s="412"/>
      <c r="CZJ692" s="412"/>
      <c r="CZK692" s="412"/>
      <c r="CZL692" s="412"/>
      <c r="CZM692" s="412"/>
      <c r="CZN692" s="412"/>
      <c r="CZO692" s="412"/>
      <c r="CZP692" s="412"/>
      <c r="CZQ692" s="412"/>
      <c r="CZR692" s="413"/>
      <c r="CZS692" s="413"/>
      <c r="CZT692" s="413"/>
      <c r="CZU692" s="413"/>
      <c r="CZV692" s="413"/>
      <c r="CZW692" s="413"/>
      <c r="CZX692" s="413"/>
      <c r="CZY692" s="413"/>
      <c r="CZZ692" s="413"/>
      <c r="DAA692" s="413"/>
      <c r="DAB692" s="413"/>
      <c r="DAC692" s="413"/>
      <c r="DAD692" s="413"/>
      <c r="DAE692" s="413"/>
      <c r="DAF692" s="413"/>
      <c r="DAG692" s="413"/>
      <c r="DAH692" s="413"/>
      <c r="DAI692" s="413"/>
      <c r="DAJ692" s="413"/>
      <c r="DAK692" s="413"/>
      <c r="DAL692" s="413"/>
      <c r="DAM692" s="413"/>
      <c r="DAN692" s="413"/>
      <c r="DAO692" s="413"/>
      <c r="DAP692" s="414"/>
      <c r="DAQ692" s="414"/>
      <c r="DAR692" s="414"/>
      <c r="DAS692" s="414"/>
      <c r="DAT692" s="414"/>
      <c r="DAU692" s="413"/>
      <c r="DAV692" s="413"/>
      <c r="DAW692" s="414"/>
      <c r="DAX692" s="414"/>
      <c r="DAY692" s="413"/>
      <c r="DAZ692" s="413"/>
      <c r="DBA692" s="414"/>
      <c r="DBB692" s="414"/>
      <c r="DBC692" s="413"/>
      <c r="DBD692" s="413"/>
      <c r="DBE692" s="413"/>
      <c r="DBF692" s="413"/>
      <c r="DBG692" s="413"/>
      <c r="DBH692" s="413"/>
      <c r="DBI692" s="413"/>
      <c r="DBJ692" s="414"/>
      <c r="DBK692" s="414"/>
      <c r="DBL692" s="413"/>
      <c r="DBM692" s="413"/>
      <c r="DBN692" s="414"/>
      <c r="DBO692" s="414"/>
      <c r="DBP692" s="413"/>
      <c r="DBQ692" s="413"/>
      <c r="DBR692" s="413"/>
      <c r="DBS692" s="413"/>
      <c r="DBT692" s="413"/>
      <c r="DBU692" s="407"/>
      <c r="DBV692" s="439"/>
      <c r="DBW692" s="413"/>
      <c r="DBX692" s="413"/>
      <c r="DBY692" s="413"/>
      <c r="DBZ692" s="413"/>
      <c r="DCA692" s="413"/>
      <c r="DCB692" s="413"/>
      <c r="DCC692" s="413"/>
      <c r="DCD692" s="412"/>
      <c r="DCE692" s="412"/>
      <c r="DCF692" s="412"/>
      <c r="DCG692" s="412"/>
      <c r="DCH692" s="412"/>
      <c r="DCI692" s="412"/>
      <c r="DCJ692" s="412"/>
      <c r="DCK692" s="412"/>
      <c r="DCL692" s="412"/>
      <c r="DCM692" s="412"/>
      <c r="DCN692" s="412"/>
      <c r="DCO692" s="412"/>
      <c r="DCP692" s="412"/>
      <c r="DCQ692" s="412"/>
      <c r="DCR692" s="412"/>
      <c r="DCS692" s="412"/>
      <c r="DCT692" s="412"/>
      <c r="DCU692" s="412"/>
      <c r="DCV692" s="412"/>
      <c r="DCW692" s="412"/>
      <c r="DCX692" s="412"/>
      <c r="DCY692" s="412"/>
      <c r="DCZ692" s="412"/>
      <c r="DDA692" s="412"/>
      <c r="DDB692" s="412"/>
      <c r="DDC692" s="412"/>
      <c r="DDD692" s="412"/>
      <c r="DDE692" s="412"/>
      <c r="DDF692" s="412"/>
      <c r="DDG692" s="412"/>
      <c r="DDH692" s="412"/>
      <c r="DDI692" s="412"/>
      <c r="DDJ692" s="412"/>
      <c r="DDK692" s="412"/>
      <c r="DDL692" s="412"/>
      <c r="DDM692" s="412"/>
      <c r="DDN692" s="412"/>
      <c r="DDO692" s="412"/>
      <c r="DDP692" s="412"/>
      <c r="DDQ692" s="412"/>
      <c r="DDR692" s="412"/>
      <c r="DDS692" s="412"/>
      <c r="DDT692" s="412"/>
      <c r="DDU692" s="412"/>
      <c r="DDV692" s="413"/>
      <c r="DDW692" s="413"/>
      <c r="DDX692" s="413"/>
      <c r="DDY692" s="413"/>
      <c r="DDZ692" s="413"/>
      <c r="DEA692" s="413"/>
      <c r="DEB692" s="413"/>
      <c r="DEC692" s="413"/>
      <c r="DED692" s="413"/>
      <c r="DEE692" s="413"/>
      <c r="DEF692" s="413"/>
      <c r="DEG692" s="413"/>
      <c r="DEH692" s="413"/>
      <c r="DEI692" s="413"/>
      <c r="DEJ692" s="413"/>
      <c r="DEK692" s="413"/>
      <c r="DEL692" s="413"/>
      <c r="DEM692" s="413"/>
      <c r="DEN692" s="413"/>
      <c r="DEO692" s="413"/>
      <c r="DEP692" s="413"/>
      <c r="DEQ692" s="413"/>
      <c r="DER692" s="413"/>
      <c r="DES692" s="413"/>
      <c r="DET692" s="414"/>
      <c r="DEU692" s="414"/>
      <c r="DEV692" s="414"/>
      <c r="DEW692" s="414"/>
      <c r="DEX692" s="414"/>
      <c r="DEY692" s="413"/>
      <c r="DEZ692" s="413"/>
      <c r="DFA692" s="414"/>
      <c r="DFB692" s="414"/>
      <c r="DFC692" s="413"/>
      <c r="DFD692" s="413"/>
      <c r="DFE692" s="414"/>
      <c r="DFF692" s="414"/>
      <c r="DFG692" s="413"/>
      <c r="DFH692" s="413"/>
      <c r="DFI692" s="413"/>
      <c r="DFJ692" s="413"/>
      <c r="DFK692" s="413"/>
      <c r="DFL692" s="413"/>
      <c r="DFM692" s="413"/>
      <c r="DFN692" s="414"/>
      <c r="DFO692" s="414"/>
      <c r="DFP692" s="413"/>
      <c r="DFQ692" s="413"/>
      <c r="DFR692" s="414"/>
      <c r="DFS692" s="414"/>
      <c r="DFT692" s="413"/>
      <c r="DFU692" s="413"/>
      <c r="DFV692" s="413"/>
      <c r="DFW692" s="413"/>
      <c r="DFX692" s="413"/>
      <c r="DFY692" s="407"/>
      <c r="DFZ692" s="439"/>
      <c r="DGA692" s="413"/>
      <c r="DGB692" s="413"/>
      <c r="DGC692" s="413"/>
      <c r="DGD692" s="413"/>
      <c r="DGE692" s="413"/>
      <c r="DGF692" s="413"/>
      <c r="DGG692" s="413"/>
      <c r="DGH692" s="412"/>
      <c r="DGI692" s="412"/>
      <c r="DGJ692" s="412"/>
      <c r="DGK692" s="412"/>
      <c r="DGL692" s="412"/>
      <c r="DGM692" s="412"/>
      <c r="DGN692" s="412"/>
      <c r="DGO692" s="412"/>
      <c r="DGP692" s="412"/>
      <c r="DGQ692" s="412"/>
      <c r="DGR692" s="412"/>
      <c r="DGS692" s="412"/>
      <c r="DGT692" s="412"/>
      <c r="DGU692" s="412"/>
      <c r="DGV692" s="412"/>
      <c r="DGW692" s="412"/>
      <c r="DGX692" s="412"/>
      <c r="DGY692" s="412"/>
      <c r="DGZ692" s="412"/>
      <c r="DHA692" s="412"/>
      <c r="DHB692" s="412"/>
      <c r="DHC692" s="412"/>
      <c r="DHD692" s="412"/>
      <c r="DHE692" s="412"/>
      <c r="DHF692" s="412"/>
      <c r="DHG692" s="412"/>
      <c r="DHH692" s="412"/>
      <c r="DHI692" s="412"/>
      <c r="DHJ692" s="412"/>
      <c r="DHK692" s="412"/>
      <c r="DHL692" s="412"/>
      <c r="DHM692" s="412"/>
      <c r="DHN692" s="412"/>
      <c r="DHO692" s="412"/>
      <c r="DHP692" s="412"/>
      <c r="DHQ692" s="412"/>
      <c r="DHR692" s="412"/>
      <c r="DHS692" s="412"/>
      <c r="DHT692" s="412"/>
      <c r="DHU692" s="412"/>
      <c r="DHV692" s="412"/>
      <c r="DHW692" s="412"/>
      <c r="DHX692" s="412"/>
      <c r="DHY692" s="412"/>
      <c r="DHZ692" s="413"/>
      <c r="DIA692" s="413"/>
      <c r="DIB692" s="413"/>
      <c r="DIC692" s="413"/>
      <c r="DID692" s="413"/>
      <c r="DIE692" s="413"/>
      <c r="DIF692" s="413"/>
      <c r="DIG692" s="413"/>
      <c r="DIH692" s="413"/>
      <c r="DII692" s="413"/>
      <c r="DIJ692" s="413"/>
      <c r="DIK692" s="413"/>
      <c r="DIL692" s="413"/>
      <c r="DIM692" s="413"/>
      <c r="DIN692" s="413"/>
      <c r="DIO692" s="413"/>
      <c r="DIP692" s="413"/>
      <c r="DIQ692" s="413"/>
      <c r="DIR692" s="413"/>
      <c r="DIS692" s="413"/>
      <c r="DIT692" s="413"/>
      <c r="DIU692" s="413"/>
      <c r="DIV692" s="413"/>
      <c r="DIW692" s="413"/>
      <c r="DIX692" s="414"/>
      <c r="DIY692" s="414"/>
      <c r="DIZ692" s="414"/>
      <c r="DJA692" s="414"/>
      <c r="DJB692" s="414"/>
      <c r="DJC692" s="413"/>
      <c r="DJD692" s="413"/>
      <c r="DJE692" s="414"/>
      <c r="DJF692" s="414"/>
      <c r="DJG692" s="413"/>
      <c r="DJH692" s="413"/>
      <c r="DJI692" s="414"/>
      <c r="DJJ692" s="414"/>
      <c r="DJK692" s="413"/>
      <c r="DJL692" s="413"/>
      <c r="DJM692" s="413"/>
      <c r="DJN692" s="413"/>
      <c r="DJO692" s="413"/>
      <c r="DJP692" s="413"/>
      <c r="DJQ692" s="413"/>
      <c r="DJR692" s="414"/>
      <c r="DJS692" s="414"/>
      <c r="DJT692" s="413"/>
      <c r="DJU692" s="413"/>
      <c r="DJV692" s="414"/>
      <c r="DJW692" s="414"/>
      <c r="DJX692" s="413"/>
      <c r="DJY692" s="413"/>
      <c r="DJZ692" s="413"/>
      <c r="DKA692" s="413"/>
      <c r="DKB692" s="413"/>
      <c r="DKC692" s="407"/>
      <c r="DKD692" s="439"/>
      <c r="DKE692" s="413"/>
      <c r="DKF692" s="413"/>
      <c r="DKG692" s="413"/>
      <c r="DKH692" s="413"/>
      <c r="DKI692" s="413"/>
      <c r="DKJ692" s="413"/>
      <c r="DKK692" s="413"/>
      <c r="DKL692" s="412"/>
      <c r="DKM692" s="412"/>
      <c r="DKN692" s="412"/>
      <c r="DKO692" s="412"/>
      <c r="DKP692" s="412"/>
      <c r="DKQ692" s="412"/>
      <c r="DKR692" s="412"/>
      <c r="DKS692" s="412"/>
      <c r="DKT692" s="412"/>
      <c r="DKU692" s="412"/>
      <c r="DKV692" s="412"/>
      <c r="DKW692" s="412"/>
      <c r="DKX692" s="412"/>
      <c r="DKY692" s="412"/>
      <c r="DKZ692" s="412"/>
      <c r="DLA692" s="412"/>
      <c r="DLB692" s="412"/>
      <c r="DLC692" s="412"/>
      <c r="DLD692" s="412"/>
      <c r="DLE692" s="412"/>
      <c r="DLF692" s="412"/>
      <c r="DLG692" s="412"/>
      <c r="DLH692" s="412"/>
      <c r="DLI692" s="412"/>
      <c r="DLJ692" s="412"/>
      <c r="DLK692" s="412"/>
      <c r="DLL692" s="412"/>
      <c r="DLM692" s="412"/>
      <c r="DLN692" s="412"/>
      <c r="DLO692" s="412"/>
      <c r="DLP692" s="412"/>
      <c r="DLQ692" s="412"/>
      <c r="DLR692" s="412"/>
      <c r="DLS692" s="412"/>
      <c r="DLT692" s="412"/>
      <c r="DLU692" s="412"/>
      <c r="DLV692" s="412"/>
      <c r="DLW692" s="412"/>
      <c r="DLX692" s="412"/>
      <c r="DLY692" s="412"/>
      <c r="DLZ692" s="412"/>
      <c r="DMA692" s="412"/>
      <c r="DMB692" s="412"/>
      <c r="DMC692" s="412"/>
      <c r="DMD692" s="413"/>
      <c r="DME692" s="413"/>
      <c r="DMF692" s="413"/>
      <c r="DMG692" s="413"/>
      <c r="DMH692" s="413"/>
      <c r="DMI692" s="413"/>
      <c r="DMJ692" s="413"/>
      <c r="DMK692" s="413"/>
      <c r="DML692" s="413"/>
      <c r="DMM692" s="413"/>
      <c r="DMN692" s="413"/>
      <c r="DMO692" s="413"/>
      <c r="DMP692" s="413"/>
      <c r="DMQ692" s="413"/>
      <c r="DMR692" s="413"/>
      <c r="DMS692" s="413"/>
      <c r="DMT692" s="413"/>
      <c r="DMU692" s="413"/>
      <c r="DMV692" s="413"/>
      <c r="DMW692" s="413"/>
      <c r="DMX692" s="413"/>
      <c r="DMY692" s="413"/>
      <c r="DMZ692" s="413"/>
      <c r="DNA692" s="413"/>
      <c r="DNB692" s="414"/>
      <c r="DNC692" s="414"/>
      <c r="DND692" s="414"/>
      <c r="DNE692" s="414"/>
      <c r="DNF692" s="414"/>
      <c r="DNG692" s="413"/>
      <c r="DNH692" s="413"/>
      <c r="DNI692" s="414"/>
      <c r="DNJ692" s="414"/>
      <c r="DNK692" s="413"/>
      <c r="DNL692" s="413"/>
      <c r="DNM692" s="414"/>
      <c r="DNN692" s="414"/>
      <c r="DNO692" s="413"/>
      <c r="DNP692" s="413"/>
      <c r="DNQ692" s="413"/>
      <c r="DNR692" s="413"/>
      <c r="DNS692" s="413"/>
      <c r="DNT692" s="413"/>
      <c r="DNU692" s="413"/>
      <c r="DNV692" s="414"/>
      <c r="DNW692" s="414"/>
      <c r="DNX692" s="413"/>
      <c r="DNY692" s="413"/>
      <c r="DNZ692" s="414"/>
      <c r="DOA692" s="414"/>
      <c r="DOB692" s="413"/>
      <c r="DOC692" s="413"/>
      <c r="DOD692" s="413"/>
      <c r="DOE692" s="413"/>
      <c r="DOF692" s="413"/>
      <c r="DOG692" s="407"/>
      <c r="DOH692" s="439"/>
      <c r="DOI692" s="413"/>
      <c r="DOJ692" s="413"/>
      <c r="DOK692" s="413"/>
      <c r="DOL692" s="413"/>
      <c r="DOM692" s="413"/>
      <c r="DON692" s="413"/>
      <c r="DOO692" s="413"/>
      <c r="DOP692" s="412"/>
      <c r="DOQ692" s="412"/>
      <c r="DOR692" s="412"/>
      <c r="DOS692" s="412"/>
      <c r="DOT692" s="412"/>
      <c r="DOU692" s="412"/>
      <c r="DOV692" s="412"/>
      <c r="DOW692" s="412"/>
      <c r="DOX692" s="412"/>
      <c r="DOY692" s="412"/>
      <c r="DOZ692" s="412"/>
      <c r="DPA692" s="412"/>
      <c r="DPB692" s="412"/>
      <c r="DPC692" s="412"/>
      <c r="DPD692" s="412"/>
      <c r="DPE692" s="412"/>
      <c r="DPF692" s="412"/>
      <c r="DPG692" s="412"/>
      <c r="DPH692" s="412"/>
      <c r="DPI692" s="412"/>
      <c r="DPJ692" s="412"/>
      <c r="DPK692" s="412"/>
      <c r="DPL692" s="412"/>
      <c r="DPM692" s="412"/>
      <c r="DPN692" s="412"/>
      <c r="DPO692" s="412"/>
      <c r="DPP692" s="412"/>
      <c r="DPQ692" s="412"/>
      <c r="DPR692" s="412"/>
      <c r="DPS692" s="412"/>
      <c r="DPT692" s="412"/>
      <c r="DPU692" s="412"/>
      <c r="DPV692" s="412"/>
      <c r="DPW692" s="412"/>
      <c r="DPX692" s="412"/>
      <c r="DPY692" s="412"/>
      <c r="DPZ692" s="412"/>
      <c r="DQA692" s="412"/>
      <c r="DQB692" s="412"/>
      <c r="DQC692" s="412"/>
      <c r="DQD692" s="412"/>
      <c r="DQE692" s="412"/>
      <c r="DQF692" s="412"/>
      <c r="DQG692" s="412"/>
      <c r="DQH692" s="413"/>
      <c r="DQI692" s="413"/>
      <c r="DQJ692" s="413"/>
      <c r="DQK692" s="413"/>
      <c r="DQL692" s="413"/>
      <c r="DQM692" s="413"/>
      <c r="DQN692" s="413"/>
      <c r="DQO692" s="413"/>
      <c r="DQP692" s="413"/>
      <c r="DQQ692" s="413"/>
      <c r="DQR692" s="413"/>
      <c r="DQS692" s="413"/>
      <c r="DQT692" s="413"/>
      <c r="DQU692" s="413"/>
      <c r="DQV692" s="413"/>
      <c r="DQW692" s="413"/>
      <c r="DQX692" s="413"/>
      <c r="DQY692" s="413"/>
      <c r="DQZ692" s="413"/>
      <c r="DRA692" s="413"/>
      <c r="DRB692" s="413"/>
      <c r="DRC692" s="413"/>
      <c r="DRD692" s="413"/>
      <c r="DRE692" s="413"/>
      <c r="DRF692" s="414"/>
      <c r="DRG692" s="414"/>
      <c r="DRH692" s="414"/>
      <c r="DRI692" s="414"/>
      <c r="DRJ692" s="414"/>
      <c r="DRK692" s="413"/>
      <c r="DRL692" s="413"/>
      <c r="DRM692" s="414"/>
      <c r="DRN692" s="414"/>
      <c r="DRO692" s="413"/>
      <c r="DRP692" s="413"/>
      <c r="DRQ692" s="414"/>
      <c r="DRR692" s="414"/>
      <c r="DRS692" s="413"/>
      <c r="DRT692" s="413"/>
      <c r="DRU692" s="413"/>
      <c r="DRV692" s="413"/>
      <c r="DRW692" s="413"/>
      <c r="DRX692" s="413"/>
      <c r="DRY692" s="413"/>
      <c r="DRZ692" s="414"/>
      <c r="DSA692" s="414"/>
      <c r="DSB692" s="413"/>
      <c r="DSC692" s="413"/>
      <c r="DSD692" s="414"/>
      <c r="DSE692" s="414"/>
      <c r="DSF692" s="413"/>
      <c r="DSG692" s="413"/>
      <c r="DSH692" s="413"/>
      <c r="DSI692" s="413"/>
      <c r="DSJ692" s="413"/>
      <c r="DSK692" s="407"/>
      <c r="DSL692" s="439"/>
      <c r="DSM692" s="413"/>
      <c r="DSN692" s="413"/>
      <c r="DSO692" s="413"/>
      <c r="DSP692" s="413"/>
      <c r="DSQ692" s="413"/>
      <c r="DSR692" s="413"/>
      <c r="DSS692" s="413"/>
      <c r="DST692" s="412"/>
      <c r="DSU692" s="412"/>
      <c r="DSV692" s="412"/>
      <c r="DSW692" s="412"/>
      <c r="DSX692" s="412"/>
      <c r="DSY692" s="412"/>
      <c r="DSZ692" s="412"/>
      <c r="DTA692" s="412"/>
      <c r="DTB692" s="412"/>
      <c r="DTC692" s="412"/>
      <c r="DTD692" s="412"/>
      <c r="DTE692" s="412"/>
      <c r="DTF692" s="412"/>
      <c r="DTG692" s="412"/>
      <c r="DTH692" s="412"/>
      <c r="DTI692" s="412"/>
      <c r="DTJ692" s="412"/>
      <c r="DTK692" s="412"/>
      <c r="DTL692" s="412"/>
      <c r="DTM692" s="412"/>
      <c r="DTN692" s="412"/>
      <c r="DTO692" s="412"/>
      <c r="DTP692" s="412"/>
      <c r="DTQ692" s="412"/>
      <c r="DTR692" s="412"/>
      <c r="DTS692" s="412"/>
      <c r="DTT692" s="412"/>
      <c r="DTU692" s="412"/>
      <c r="DTV692" s="412"/>
      <c r="DTW692" s="412"/>
      <c r="DTX692" s="412"/>
      <c r="DTY692" s="412"/>
      <c r="DTZ692" s="412"/>
      <c r="DUA692" s="412"/>
      <c r="DUB692" s="412"/>
      <c r="DUC692" s="412"/>
      <c r="DUD692" s="412"/>
      <c r="DUE692" s="412"/>
      <c r="DUF692" s="412"/>
      <c r="DUG692" s="412"/>
      <c r="DUH692" s="412"/>
      <c r="DUI692" s="412"/>
      <c r="DUJ692" s="412"/>
      <c r="DUK692" s="412"/>
      <c r="DUL692" s="413"/>
      <c r="DUM692" s="413"/>
      <c r="DUN692" s="413"/>
      <c r="DUO692" s="413"/>
      <c r="DUP692" s="413"/>
      <c r="DUQ692" s="413"/>
      <c r="DUR692" s="413"/>
      <c r="DUS692" s="413"/>
      <c r="DUT692" s="413"/>
      <c r="DUU692" s="413"/>
      <c r="DUV692" s="413"/>
      <c r="DUW692" s="413"/>
      <c r="DUX692" s="413"/>
      <c r="DUY692" s="413"/>
      <c r="DUZ692" s="413"/>
      <c r="DVA692" s="413"/>
      <c r="DVB692" s="413"/>
      <c r="DVC692" s="413"/>
      <c r="DVD692" s="413"/>
      <c r="DVE692" s="413"/>
      <c r="DVF692" s="413"/>
      <c r="DVG692" s="413"/>
      <c r="DVH692" s="413"/>
      <c r="DVI692" s="413"/>
      <c r="DVJ692" s="414"/>
      <c r="DVK692" s="414"/>
      <c r="DVL692" s="414"/>
      <c r="DVM692" s="414"/>
      <c r="DVN692" s="414"/>
      <c r="DVO692" s="413"/>
      <c r="DVP692" s="413"/>
      <c r="DVQ692" s="414"/>
      <c r="DVR692" s="414"/>
      <c r="DVS692" s="413"/>
      <c r="DVT692" s="413"/>
      <c r="DVU692" s="414"/>
      <c r="DVV692" s="414"/>
      <c r="DVW692" s="413"/>
      <c r="DVX692" s="413"/>
      <c r="DVY692" s="413"/>
      <c r="DVZ692" s="413"/>
      <c r="DWA692" s="413"/>
      <c r="DWB692" s="413"/>
      <c r="DWC692" s="413"/>
      <c r="DWD692" s="414"/>
      <c r="DWE692" s="414"/>
      <c r="DWF692" s="413"/>
      <c r="DWG692" s="413"/>
      <c r="DWH692" s="414"/>
      <c r="DWI692" s="414"/>
      <c r="DWJ692" s="413"/>
      <c r="DWK692" s="413"/>
      <c r="DWL692" s="413"/>
      <c r="DWM692" s="413"/>
      <c r="DWN692" s="413"/>
      <c r="DWO692" s="407"/>
      <c r="DWP692" s="439"/>
      <c r="DWQ692" s="413"/>
      <c r="DWR692" s="413"/>
      <c r="DWS692" s="413"/>
      <c r="DWT692" s="413"/>
      <c r="DWU692" s="413"/>
      <c r="DWV692" s="413"/>
      <c r="DWW692" s="413"/>
      <c r="DWX692" s="412"/>
      <c r="DWY692" s="412"/>
      <c r="DWZ692" s="412"/>
      <c r="DXA692" s="412"/>
      <c r="DXB692" s="412"/>
      <c r="DXC692" s="412"/>
      <c r="DXD692" s="412"/>
      <c r="DXE692" s="412"/>
      <c r="DXF692" s="412"/>
      <c r="DXG692" s="412"/>
      <c r="DXH692" s="412"/>
      <c r="DXI692" s="412"/>
      <c r="DXJ692" s="412"/>
      <c r="DXK692" s="412"/>
      <c r="DXL692" s="412"/>
      <c r="DXM692" s="412"/>
      <c r="DXN692" s="412"/>
      <c r="DXO692" s="412"/>
      <c r="DXP692" s="412"/>
      <c r="DXQ692" s="412"/>
      <c r="DXR692" s="412"/>
      <c r="DXS692" s="412"/>
      <c r="DXT692" s="412"/>
      <c r="DXU692" s="412"/>
      <c r="DXV692" s="412"/>
      <c r="DXW692" s="412"/>
      <c r="DXX692" s="412"/>
      <c r="DXY692" s="412"/>
      <c r="DXZ692" s="412"/>
      <c r="DYA692" s="412"/>
      <c r="DYB692" s="412"/>
      <c r="DYC692" s="412"/>
      <c r="DYD692" s="412"/>
      <c r="DYE692" s="412"/>
      <c r="DYF692" s="412"/>
      <c r="DYG692" s="412"/>
      <c r="DYH692" s="412"/>
      <c r="DYI692" s="412"/>
      <c r="DYJ692" s="412"/>
      <c r="DYK692" s="412"/>
      <c r="DYL692" s="412"/>
      <c r="DYM692" s="412"/>
      <c r="DYN692" s="412"/>
      <c r="DYO692" s="412"/>
      <c r="DYP692" s="413"/>
      <c r="DYQ692" s="413"/>
      <c r="DYR692" s="413"/>
      <c r="DYS692" s="413"/>
      <c r="DYT692" s="413"/>
      <c r="DYU692" s="413"/>
      <c r="DYV692" s="413"/>
      <c r="DYW692" s="413"/>
      <c r="DYX692" s="413"/>
      <c r="DYY692" s="413"/>
      <c r="DYZ692" s="413"/>
      <c r="DZA692" s="413"/>
      <c r="DZB692" s="413"/>
      <c r="DZC692" s="413"/>
      <c r="DZD692" s="413"/>
      <c r="DZE692" s="413"/>
      <c r="DZF692" s="413"/>
      <c r="DZG692" s="413"/>
      <c r="DZH692" s="413"/>
      <c r="DZI692" s="413"/>
      <c r="DZJ692" s="413"/>
      <c r="DZK692" s="413"/>
      <c r="DZL692" s="413"/>
      <c r="DZM692" s="413"/>
      <c r="DZN692" s="414"/>
      <c r="DZO692" s="414"/>
      <c r="DZP692" s="414"/>
      <c r="DZQ692" s="414"/>
      <c r="DZR692" s="414"/>
      <c r="DZS692" s="413"/>
      <c r="DZT692" s="413"/>
      <c r="DZU692" s="414"/>
      <c r="DZV692" s="414"/>
      <c r="DZW692" s="413"/>
      <c r="DZX692" s="413"/>
      <c r="DZY692" s="414"/>
      <c r="DZZ692" s="414"/>
      <c r="EAA692" s="413"/>
      <c r="EAB692" s="413"/>
      <c r="EAC692" s="413"/>
      <c r="EAD692" s="413"/>
      <c r="EAE692" s="413"/>
      <c r="EAF692" s="413"/>
      <c r="EAG692" s="413"/>
      <c r="EAH692" s="414"/>
      <c r="EAI692" s="414"/>
      <c r="EAJ692" s="413"/>
      <c r="EAK692" s="413"/>
      <c r="EAL692" s="414"/>
      <c r="EAM692" s="414"/>
      <c r="EAN692" s="413"/>
      <c r="EAO692" s="413"/>
      <c r="EAP692" s="413"/>
      <c r="EAQ692" s="413"/>
      <c r="EAR692" s="413"/>
      <c r="EAS692" s="407"/>
      <c r="EAT692" s="439"/>
      <c r="EAU692" s="413"/>
      <c r="EAV692" s="413"/>
      <c r="EAW692" s="413"/>
      <c r="EAX692" s="413"/>
      <c r="EAY692" s="413"/>
      <c r="EAZ692" s="413"/>
      <c r="EBA692" s="413"/>
      <c r="EBB692" s="412"/>
      <c r="EBC692" s="412"/>
      <c r="EBD692" s="412"/>
      <c r="EBE692" s="412"/>
      <c r="EBF692" s="412"/>
      <c r="EBG692" s="412"/>
      <c r="EBH692" s="412"/>
      <c r="EBI692" s="412"/>
      <c r="EBJ692" s="412"/>
      <c r="EBK692" s="412"/>
      <c r="EBL692" s="412"/>
      <c r="EBM692" s="412"/>
      <c r="EBN692" s="412"/>
      <c r="EBO692" s="412"/>
      <c r="EBP692" s="412"/>
      <c r="EBQ692" s="412"/>
      <c r="EBR692" s="412"/>
      <c r="EBS692" s="412"/>
      <c r="EBT692" s="412"/>
      <c r="EBU692" s="412"/>
      <c r="EBV692" s="412"/>
      <c r="EBW692" s="412"/>
      <c r="EBX692" s="412"/>
      <c r="EBY692" s="412"/>
      <c r="EBZ692" s="412"/>
      <c r="ECA692" s="412"/>
      <c r="ECB692" s="412"/>
      <c r="ECC692" s="412"/>
      <c r="ECD692" s="412"/>
      <c r="ECE692" s="412"/>
      <c r="ECF692" s="412"/>
      <c r="ECG692" s="412"/>
      <c r="ECH692" s="412"/>
      <c r="ECI692" s="412"/>
      <c r="ECJ692" s="412"/>
      <c r="ECK692" s="412"/>
      <c r="ECL692" s="412"/>
      <c r="ECM692" s="412"/>
      <c r="ECN692" s="412"/>
      <c r="ECO692" s="412"/>
      <c r="ECP692" s="412"/>
      <c r="ECQ692" s="412"/>
      <c r="ECR692" s="412"/>
      <c r="ECS692" s="412"/>
      <c r="ECT692" s="413"/>
      <c r="ECU692" s="413"/>
      <c r="ECV692" s="413"/>
      <c r="ECW692" s="413"/>
      <c r="ECX692" s="413"/>
      <c r="ECY692" s="413"/>
      <c r="ECZ692" s="413"/>
      <c r="EDA692" s="413"/>
      <c r="EDB692" s="413"/>
      <c r="EDC692" s="413"/>
      <c r="EDD692" s="413"/>
      <c r="EDE692" s="413"/>
      <c r="EDF692" s="413"/>
      <c r="EDG692" s="413"/>
      <c r="EDH692" s="413"/>
      <c r="EDI692" s="413"/>
      <c r="EDJ692" s="413"/>
      <c r="EDK692" s="413"/>
      <c r="EDL692" s="413"/>
      <c r="EDM692" s="413"/>
      <c r="EDN692" s="413"/>
      <c r="EDO692" s="413"/>
      <c r="EDP692" s="413"/>
      <c r="EDQ692" s="413"/>
      <c r="EDR692" s="414"/>
      <c r="EDS692" s="414"/>
      <c r="EDT692" s="414"/>
      <c r="EDU692" s="414"/>
      <c r="EDV692" s="414"/>
      <c r="EDW692" s="413"/>
      <c r="EDX692" s="413"/>
      <c r="EDY692" s="414"/>
      <c r="EDZ692" s="414"/>
      <c r="EEA692" s="413"/>
      <c r="EEB692" s="413"/>
      <c r="EEC692" s="414"/>
      <c r="EED692" s="414"/>
      <c r="EEE692" s="413"/>
      <c r="EEF692" s="413"/>
      <c r="EEG692" s="413"/>
      <c r="EEH692" s="413"/>
      <c r="EEI692" s="413"/>
      <c r="EEJ692" s="413"/>
      <c r="EEK692" s="413"/>
      <c r="EEL692" s="414"/>
      <c r="EEM692" s="414"/>
      <c r="EEN692" s="413"/>
      <c r="EEO692" s="413"/>
      <c r="EEP692" s="414"/>
      <c r="EEQ692" s="414"/>
      <c r="EER692" s="413"/>
      <c r="EES692" s="413"/>
      <c r="EET692" s="413"/>
      <c r="EEU692" s="413"/>
      <c r="EEV692" s="413"/>
      <c r="EEW692" s="407"/>
      <c r="EEX692" s="439"/>
      <c r="EEY692" s="413"/>
      <c r="EEZ692" s="413"/>
      <c r="EFA692" s="413"/>
      <c r="EFB692" s="413"/>
      <c r="EFC692" s="413"/>
      <c r="EFD692" s="413"/>
      <c r="EFE692" s="413"/>
      <c r="EFF692" s="412"/>
      <c r="EFG692" s="412"/>
      <c r="EFH692" s="412"/>
      <c r="EFI692" s="412"/>
      <c r="EFJ692" s="412"/>
      <c r="EFK692" s="412"/>
      <c r="EFL692" s="412"/>
      <c r="EFM692" s="412"/>
      <c r="EFN692" s="412"/>
      <c r="EFO692" s="412"/>
      <c r="EFP692" s="412"/>
      <c r="EFQ692" s="412"/>
      <c r="EFR692" s="412"/>
      <c r="EFS692" s="412"/>
      <c r="EFT692" s="412"/>
      <c r="EFU692" s="412"/>
      <c r="EFV692" s="412"/>
      <c r="EFW692" s="412"/>
      <c r="EFX692" s="412"/>
      <c r="EFY692" s="412"/>
      <c r="EFZ692" s="412"/>
      <c r="EGA692" s="412"/>
      <c r="EGB692" s="412"/>
      <c r="EGC692" s="412"/>
      <c r="EGD692" s="412"/>
      <c r="EGE692" s="412"/>
      <c r="EGF692" s="412"/>
      <c r="EGG692" s="412"/>
      <c r="EGH692" s="412"/>
      <c r="EGI692" s="412"/>
      <c r="EGJ692" s="412"/>
      <c r="EGK692" s="412"/>
      <c r="EGL692" s="412"/>
      <c r="EGM692" s="412"/>
      <c r="EGN692" s="412"/>
      <c r="EGO692" s="412"/>
      <c r="EGP692" s="412"/>
      <c r="EGQ692" s="412"/>
      <c r="EGR692" s="412"/>
      <c r="EGS692" s="412"/>
      <c r="EGT692" s="412"/>
      <c r="EGU692" s="412"/>
      <c r="EGV692" s="412"/>
      <c r="EGW692" s="412"/>
      <c r="EGX692" s="413"/>
      <c r="EGY692" s="413"/>
      <c r="EGZ692" s="413"/>
      <c r="EHA692" s="413"/>
      <c r="EHB692" s="413"/>
      <c r="EHC692" s="413"/>
      <c r="EHD692" s="413"/>
      <c r="EHE692" s="413"/>
      <c r="EHF692" s="413"/>
      <c r="EHG692" s="413"/>
      <c r="EHH692" s="413"/>
      <c r="EHI692" s="413"/>
      <c r="EHJ692" s="413"/>
      <c r="EHK692" s="413"/>
      <c r="EHL692" s="413"/>
      <c r="EHM692" s="413"/>
      <c r="EHN692" s="413"/>
      <c r="EHO692" s="413"/>
      <c r="EHP692" s="413"/>
      <c r="EHQ692" s="413"/>
      <c r="EHR692" s="413"/>
      <c r="EHS692" s="413"/>
      <c r="EHT692" s="413"/>
      <c r="EHU692" s="413"/>
      <c r="EHV692" s="414"/>
      <c r="EHW692" s="414"/>
      <c r="EHX692" s="414"/>
      <c r="EHY692" s="414"/>
      <c r="EHZ692" s="414"/>
      <c r="EIA692" s="413"/>
      <c r="EIB692" s="413"/>
      <c r="EIC692" s="414"/>
      <c r="EID692" s="414"/>
      <c r="EIE692" s="413"/>
      <c r="EIF692" s="413"/>
      <c r="EIG692" s="414"/>
      <c r="EIH692" s="414"/>
      <c r="EII692" s="413"/>
      <c r="EIJ692" s="413"/>
      <c r="EIK692" s="413"/>
      <c r="EIL692" s="413"/>
      <c r="EIM692" s="413"/>
      <c r="EIN692" s="413"/>
      <c r="EIO692" s="413"/>
      <c r="EIP692" s="414"/>
      <c r="EIQ692" s="414"/>
      <c r="EIR692" s="413"/>
      <c r="EIS692" s="413"/>
      <c r="EIT692" s="414"/>
      <c r="EIU692" s="414"/>
      <c r="EIV692" s="413"/>
      <c r="EIW692" s="413"/>
      <c r="EIX692" s="413"/>
      <c r="EIY692" s="413"/>
      <c r="EIZ692" s="413"/>
      <c r="EJA692" s="407"/>
      <c r="EJB692" s="439"/>
      <c r="EJC692" s="413"/>
      <c r="EJD692" s="413"/>
      <c r="EJE692" s="413"/>
      <c r="EJF692" s="413"/>
      <c r="EJG692" s="413"/>
      <c r="EJH692" s="413"/>
      <c r="EJI692" s="413"/>
      <c r="EJJ692" s="412"/>
      <c r="EJK692" s="412"/>
      <c r="EJL692" s="412"/>
      <c r="EJM692" s="412"/>
      <c r="EJN692" s="412"/>
      <c r="EJO692" s="412"/>
      <c r="EJP692" s="412"/>
      <c r="EJQ692" s="412"/>
      <c r="EJR692" s="412"/>
      <c r="EJS692" s="412"/>
      <c r="EJT692" s="412"/>
      <c r="EJU692" s="412"/>
      <c r="EJV692" s="412"/>
      <c r="EJW692" s="412"/>
      <c r="EJX692" s="412"/>
      <c r="EJY692" s="412"/>
      <c r="EJZ692" s="412"/>
      <c r="EKA692" s="412"/>
      <c r="EKB692" s="412"/>
      <c r="EKC692" s="412"/>
      <c r="EKD692" s="412"/>
      <c r="EKE692" s="412"/>
      <c r="EKF692" s="412"/>
      <c r="EKG692" s="412"/>
      <c r="EKH692" s="412"/>
      <c r="EKI692" s="412"/>
      <c r="EKJ692" s="412"/>
      <c r="EKK692" s="412"/>
      <c r="EKL692" s="412"/>
      <c r="EKM692" s="412"/>
      <c r="EKN692" s="412"/>
      <c r="EKO692" s="412"/>
      <c r="EKP692" s="412"/>
      <c r="EKQ692" s="412"/>
      <c r="EKR692" s="412"/>
      <c r="EKS692" s="412"/>
      <c r="EKT692" s="412"/>
      <c r="EKU692" s="412"/>
      <c r="EKV692" s="412"/>
      <c r="EKW692" s="412"/>
      <c r="EKX692" s="412"/>
      <c r="EKY692" s="412"/>
      <c r="EKZ692" s="412"/>
      <c r="ELA692" s="412"/>
      <c r="ELB692" s="413"/>
      <c r="ELC692" s="413"/>
      <c r="ELD692" s="413"/>
      <c r="ELE692" s="413"/>
      <c r="ELF692" s="413"/>
      <c r="ELG692" s="413"/>
      <c r="ELH692" s="413"/>
      <c r="ELI692" s="413"/>
      <c r="ELJ692" s="413"/>
      <c r="ELK692" s="413"/>
      <c r="ELL692" s="413"/>
      <c r="ELM692" s="413"/>
      <c r="ELN692" s="413"/>
      <c r="ELO692" s="413"/>
      <c r="ELP692" s="413"/>
      <c r="ELQ692" s="413"/>
      <c r="ELR692" s="413"/>
      <c r="ELS692" s="413"/>
      <c r="ELT692" s="413"/>
      <c r="ELU692" s="413"/>
      <c r="ELV692" s="413"/>
      <c r="ELW692" s="413"/>
      <c r="ELX692" s="413"/>
      <c r="ELY692" s="413"/>
      <c r="ELZ692" s="414"/>
      <c r="EMA692" s="414"/>
      <c r="EMB692" s="414"/>
      <c r="EMC692" s="414"/>
      <c r="EMD692" s="414"/>
      <c r="EME692" s="413"/>
      <c r="EMF692" s="413"/>
      <c r="EMG692" s="414"/>
      <c r="EMH692" s="414"/>
      <c r="EMI692" s="413"/>
      <c r="EMJ692" s="413"/>
      <c r="EMK692" s="414"/>
      <c r="EML692" s="414"/>
      <c r="EMM692" s="413"/>
      <c r="EMN692" s="413"/>
      <c r="EMO692" s="413"/>
      <c r="EMP692" s="413"/>
      <c r="EMQ692" s="413"/>
      <c r="EMR692" s="413"/>
      <c r="EMS692" s="413"/>
      <c r="EMT692" s="414"/>
      <c r="EMU692" s="414"/>
      <c r="EMV692" s="413"/>
      <c r="EMW692" s="413"/>
      <c r="EMX692" s="414"/>
      <c r="EMY692" s="414"/>
      <c r="EMZ692" s="413"/>
      <c r="ENA692" s="413"/>
      <c r="ENB692" s="413"/>
      <c r="ENC692" s="413"/>
      <c r="END692" s="413"/>
      <c r="ENE692" s="407"/>
      <c r="ENF692" s="439"/>
      <c r="ENG692" s="413"/>
      <c r="ENH692" s="413"/>
      <c r="ENI692" s="413"/>
      <c r="ENJ692" s="413"/>
      <c r="ENK692" s="413"/>
      <c r="ENL692" s="413"/>
      <c r="ENM692" s="413"/>
      <c r="ENN692" s="412"/>
      <c r="ENO692" s="412"/>
      <c r="ENP692" s="412"/>
      <c r="ENQ692" s="412"/>
      <c r="ENR692" s="412"/>
      <c r="ENS692" s="412"/>
      <c r="ENT692" s="412"/>
      <c r="ENU692" s="412"/>
      <c r="ENV692" s="412"/>
      <c r="ENW692" s="412"/>
      <c r="ENX692" s="412"/>
      <c r="ENY692" s="412"/>
      <c r="ENZ692" s="412"/>
      <c r="EOA692" s="412"/>
      <c r="EOB692" s="412"/>
      <c r="EOC692" s="412"/>
      <c r="EOD692" s="412"/>
      <c r="EOE692" s="412"/>
      <c r="EOF692" s="412"/>
      <c r="EOG692" s="412"/>
      <c r="EOH692" s="412"/>
      <c r="EOI692" s="412"/>
      <c r="EOJ692" s="412"/>
      <c r="EOK692" s="412"/>
      <c r="EOL692" s="412"/>
      <c r="EOM692" s="412"/>
      <c r="EON692" s="412"/>
      <c r="EOO692" s="412"/>
      <c r="EOP692" s="412"/>
      <c r="EOQ692" s="412"/>
      <c r="EOR692" s="412"/>
      <c r="EOS692" s="412"/>
      <c r="EOT692" s="412"/>
      <c r="EOU692" s="412"/>
      <c r="EOV692" s="412"/>
      <c r="EOW692" s="412"/>
      <c r="EOX692" s="412"/>
      <c r="EOY692" s="412"/>
      <c r="EOZ692" s="412"/>
      <c r="EPA692" s="412"/>
      <c r="EPB692" s="412"/>
      <c r="EPC692" s="412"/>
      <c r="EPD692" s="412"/>
      <c r="EPE692" s="412"/>
      <c r="EPF692" s="413"/>
      <c r="EPG692" s="413"/>
      <c r="EPH692" s="413"/>
      <c r="EPI692" s="413"/>
      <c r="EPJ692" s="413"/>
      <c r="EPK692" s="413"/>
      <c r="EPL692" s="413"/>
      <c r="EPM692" s="413"/>
      <c r="EPN692" s="413"/>
      <c r="EPO692" s="413"/>
      <c r="EPP692" s="413"/>
      <c r="EPQ692" s="413"/>
      <c r="EPR692" s="413"/>
      <c r="EPS692" s="413"/>
      <c r="EPT692" s="413"/>
      <c r="EPU692" s="413"/>
      <c r="EPV692" s="413"/>
      <c r="EPW692" s="413"/>
      <c r="EPX692" s="413"/>
      <c r="EPY692" s="413"/>
      <c r="EPZ692" s="413"/>
      <c r="EQA692" s="413"/>
      <c r="EQB692" s="413"/>
      <c r="EQC692" s="413"/>
      <c r="EQD692" s="414"/>
      <c r="EQE692" s="414"/>
      <c r="EQF692" s="414"/>
      <c r="EQG692" s="414"/>
      <c r="EQH692" s="414"/>
      <c r="EQI692" s="413"/>
      <c r="EQJ692" s="413"/>
      <c r="EQK692" s="414"/>
      <c r="EQL692" s="414"/>
      <c r="EQM692" s="413"/>
      <c r="EQN692" s="413"/>
      <c r="EQO692" s="414"/>
      <c r="EQP692" s="414"/>
      <c r="EQQ692" s="413"/>
      <c r="EQR692" s="413"/>
      <c r="EQS692" s="413"/>
      <c r="EQT692" s="413"/>
      <c r="EQU692" s="413"/>
      <c r="EQV692" s="413"/>
      <c r="EQW692" s="413"/>
      <c r="EQX692" s="414"/>
      <c r="EQY692" s="414"/>
      <c r="EQZ692" s="413"/>
      <c r="ERA692" s="413"/>
      <c r="ERB692" s="414"/>
      <c r="ERC692" s="414"/>
      <c r="ERD692" s="413"/>
      <c r="ERE692" s="413"/>
      <c r="ERF692" s="413"/>
      <c r="ERG692" s="413"/>
      <c r="ERH692" s="413"/>
      <c r="ERI692" s="407"/>
      <c r="ERJ692" s="439"/>
      <c r="ERK692" s="413"/>
      <c r="ERL692" s="413"/>
      <c r="ERM692" s="413"/>
      <c r="ERN692" s="413"/>
      <c r="ERO692" s="413"/>
      <c r="ERP692" s="413"/>
      <c r="ERQ692" s="413"/>
      <c r="ERR692" s="412"/>
      <c r="ERS692" s="412"/>
      <c r="ERT692" s="412"/>
      <c r="ERU692" s="412"/>
      <c r="ERV692" s="412"/>
      <c r="ERW692" s="412"/>
      <c r="ERX692" s="412"/>
      <c r="ERY692" s="412"/>
      <c r="ERZ692" s="412"/>
      <c r="ESA692" s="412"/>
      <c r="ESB692" s="412"/>
      <c r="ESC692" s="412"/>
      <c r="ESD692" s="412"/>
      <c r="ESE692" s="412"/>
      <c r="ESF692" s="412"/>
      <c r="ESG692" s="412"/>
      <c r="ESH692" s="412"/>
      <c r="ESI692" s="412"/>
      <c r="ESJ692" s="412"/>
      <c r="ESK692" s="412"/>
      <c r="ESL692" s="412"/>
      <c r="ESM692" s="412"/>
      <c r="ESN692" s="412"/>
      <c r="ESO692" s="412"/>
      <c r="ESP692" s="412"/>
      <c r="ESQ692" s="412"/>
      <c r="ESR692" s="412"/>
      <c r="ESS692" s="412"/>
      <c r="EST692" s="412"/>
      <c r="ESU692" s="412"/>
      <c r="ESV692" s="412"/>
      <c r="ESW692" s="412"/>
      <c r="ESX692" s="412"/>
      <c r="ESY692" s="412"/>
      <c r="ESZ692" s="412"/>
      <c r="ETA692" s="412"/>
      <c r="ETB692" s="412"/>
      <c r="ETC692" s="412"/>
      <c r="ETD692" s="412"/>
      <c r="ETE692" s="412"/>
      <c r="ETF692" s="412"/>
      <c r="ETG692" s="412"/>
      <c r="ETH692" s="412"/>
      <c r="ETI692" s="412"/>
      <c r="ETJ692" s="413"/>
      <c r="ETK692" s="413"/>
      <c r="ETL692" s="413"/>
      <c r="ETM692" s="413"/>
      <c r="ETN692" s="413"/>
      <c r="ETO692" s="413"/>
      <c r="ETP692" s="413"/>
      <c r="ETQ692" s="413"/>
      <c r="ETR692" s="413"/>
      <c r="ETS692" s="413"/>
      <c r="ETT692" s="413"/>
      <c r="ETU692" s="413"/>
      <c r="ETV692" s="413"/>
      <c r="ETW692" s="413"/>
      <c r="ETX692" s="413"/>
      <c r="ETY692" s="413"/>
      <c r="ETZ692" s="413"/>
      <c r="EUA692" s="413"/>
      <c r="EUB692" s="413"/>
      <c r="EUC692" s="413"/>
      <c r="EUD692" s="413"/>
      <c r="EUE692" s="413"/>
      <c r="EUF692" s="413"/>
      <c r="EUG692" s="413"/>
      <c r="EUH692" s="414"/>
      <c r="EUI692" s="414"/>
      <c r="EUJ692" s="414"/>
      <c r="EUK692" s="414"/>
      <c r="EUL692" s="414"/>
      <c r="EUM692" s="413"/>
      <c r="EUN692" s="413"/>
      <c r="EUO692" s="414"/>
      <c r="EUP692" s="414"/>
      <c r="EUQ692" s="413"/>
      <c r="EUR692" s="413"/>
      <c r="EUS692" s="414"/>
      <c r="EUT692" s="414"/>
      <c r="EUU692" s="413"/>
      <c r="EUV692" s="413"/>
      <c r="EUW692" s="413"/>
      <c r="EUX692" s="413"/>
      <c r="EUY692" s="413"/>
      <c r="EUZ692" s="413"/>
      <c r="EVA692" s="413"/>
      <c r="EVB692" s="414"/>
      <c r="EVC692" s="414"/>
      <c r="EVD692" s="413"/>
      <c r="EVE692" s="413"/>
      <c r="EVF692" s="414"/>
      <c r="EVG692" s="414"/>
      <c r="EVH692" s="413"/>
      <c r="EVI692" s="413"/>
      <c r="EVJ692" s="413"/>
      <c r="EVK692" s="413"/>
      <c r="EVL692" s="413"/>
      <c r="EVM692" s="407"/>
      <c r="EVN692" s="439"/>
      <c r="EVO692" s="413"/>
      <c r="EVP692" s="413"/>
      <c r="EVQ692" s="413"/>
      <c r="EVR692" s="413"/>
      <c r="EVS692" s="413"/>
      <c r="EVT692" s="413"/>
      <c r="EVU692" s="413"/>
      <c r="EVV692" s="412"/>
      <c r="EVW692" s="412"/>
      <c r="EVX692" s="412"/>
      <c r="EVY692" s="412"/>
      <c r="EVZ692" s="412"/>
      <c r="EWA692" s="412"/>
      <c r="EWB692" s="412"/>
      <c r="EWC692" s="412"/>
      <c r="EWD692" s="412"/>
      <c r="EWE692" s="412"/>
      <c r="EWF692" s="412"/>
      <c r="EWG692" s="412"/>
      <c r="EWH692" s="412"/>
      <c r="EWI692" s="412"/>
      <c r="EWJ692" s="412"/>
      <c r="EWK692" s="412"/>
      <c r="EWL692" s="412"/>
      <c r="EWM692" s="412"/>
      <c r="EWN692" s="412"/>
      <c r="EWO692" s="412"/>
      <c r="EWP692" s="412"/>
      <c r="EWQ692" s="412"/>
      <c r="EWR692" s="412"/>
      <c r="EWS692" s="412"/>
      <c r="EWT692" s="412"/>
      <c r="EWU692" s="412"/>
      <c r="EWV692" s="412"/>
      <c r="EWW692" s="412"/>
      <c r="EWX692" s="412"/>
      <c r="EWY692" s="412"/>
      <c r="EWZ692" s="412"/>
      <c r="EXA692" s="412"/>
      <c r="EXB692" s="412"/>
      <c r="EXC692" s="412"/>
      <c r="EXD692" s="412"/>
      <c r="EXE692" s="412"/>
      <c r="EXF692" s="412"/>
      <c r="EXG692" s="412"/>
      <c r="EXH692" s="412"/>
      <c r="EXI692" s="412"/>
      <c r="EXJ692" s="412"/>
      <c r="EXK692" s="412"/>
      <c r="EXL692" s="412"/>
      <c r="EXM692" s="412"/>
      <c r="EXN692" s="413"/>
      <c r="EXO692" s="413"/>
      <c r="EXP692" s="413"/>
      <c r="EXQ692" s="413"/>
      <c r="EXR692" s="413"/>
      <c r="EXS692" s="413"/>
      <c r="EXT692" s="413"/>
      <c r="EXU692" s="413"/>
      <c r="EXV692" s="413"/>
      <c r="EXW692" s="413"/>
      <c r="EXX692" s="413"/>
      <c r="EXY692" s="413"/>
      <c r="EXZ692" s="413"/>
      <c r="EYA692" s="413"/>
      <c r="EYB692" s="413"/>
      <c r="EYC692" s="413"/>
      <c r="EYD692" s="413"/>
      <c r="EYE692" s="413"/>
      <c r="EYF692" s="413"/>
      <c r="EYG692" s="413"/>
      <c r="EYH692" s="413"/>
      <c r="EYI692" s="413"/>
      <c r="EYJ692" s="413"/>
      <c r="EYK692" s="413"/>
      <c r="EYL692" s="414"/>
      <c r="EYM692" s="414"/>
      <c r="EYN692" s="414"/>
      <c r="EYO692" s="414"/>
      <c r="EYP692" s="414"/>
      <c r="EYQ692" s="413"/>
      <c r="EYR692" s="413"/>
      <c r="EYS692" s="414"/>
      <c r="EYT692" s="414"/>
      <c r="EYU692" s="413"/>
      <c r="EYV692" s="413"/>
      <c r="EYW692" s="414"/>
      <c r="EYX692" s="414"/>
      <c r="EYY692" s="413"/>
      <c r="EYZ692" s="413"/>
      <c r="EZA692" s="413"/>
      <c r="EZB692" s="413"/>
      <c r="EZC692" s="413"/>
      <c r="EZD692" s="413"/>
      <c r="EZE692" s="413"/>
      <c r="EZF692" s="414"/>
      <c r="EZG692" s="414"/>
      <c r="EZH692" s="413"/>
      <c r="EZI692" s="413"/>
      <c r="EZJ692" s="414"/>
      <c r="EZK692" s="414"/>
      <c r="EZL692" s="413"/>
      <c r="EZM692" s="413"/>
      <c r="EZN692" s="413"/>
      <c r="EZO692" s="413"/>
      <c r="EZP692" s="413"/>
      <c r="EZQ692" s="407"/>
      <c r="EZR692" s="439"/>
      <c r="EZS692" s="413"/>
      <c r="EZT692" s="413"/>
      <c r="EZU692" s="413"/>
      <c r="EZV692" s="413"/>
      <c r="EZW692" s="413"/>
      <c r="EZX692" s="413"/>
      <c r="EZY692" s="413"/>
      <c r="EZZ692" s="412"/>
      <c r="FAA692" s="412"/>
      <c r="FAB692" s="412"/>
      <c r="FAC692" s="412"/>
      <c r="FAD692" s="412"/>
      <c r="FAE692" s="412"/>
      <c r="FAF692" s="412"/>
      <c r="FAG692" s="412"/>
      <c r="FAH692" s="412"/>
      <c r="FAI692" s="412"/>
      <c r="FAJ692" s="412"/>
      <c r="FAK692" s="412"/>
      <c r="FAL692" s="412"/>
      <c r="FAM692" s="412"/>
      <c r="FAN692" s="412"/>
      <c r="FAO692" s="412"/>
      <c r="FAP692" s="412"/>
      <c r="FAQ692" s="412"/>
      <c r="FAR692" s="412"/>
      <c r="FAS692" s="412"/>
      <c r="FAT692" s="412"/>
      <c r="FAU692" s="412"/>
      <c r="FAV692" s="412"/>
      <c r="FAW692" s="412"/>
      <c r="FAX692" s="412"/>
      <c r="FAY692" s="412"/>
      <c r="FAZ692" s="412"/>
      <c r="FBA692" s="412"/>
      <c r="FBB692" s="412"/>
      <c r="FBC692" s="412"/>
      <c r="FBD692" s="412"/>
      <c r="FBE692" s="412"/>
      <c r="FBF692" s="412"/>
      <c r="FBG692" s="412"/>
      <c r="FBH692" s="412"/>
      <c r="FBI692" s="412"/>
      <c r="FBJ692" s="412"/>
      <c r="FBK692" s="412"/>
      <c r="FBL692" s="412"/>
      <c r="FBM692" s="412"/>
      <c r="FBN692" s="412"/>
      <c r="FBO692" s="412"/>
      <c r="FBP692" s="412"/>
      <c r="FBQ692" s="412"/>
      <c r="FBR692" s="413"/>
      <c r="FBS692" s="413"/>
      <c r="FBT692" s="413"/>
      <c r="FBU692" s="413"/>
      <c r="FBV692" s="413"/>
      <c r="FBW692" s="413"/>
      <c r="FBX692" s="413"/>
      <c r="FBY692" s="413"/>
      <c r="FBZ692" s="413"/>
      <c r="FCA692" s="413"/>
      <c r="FCB692" s="413"/>
      <c r="FCC692" s="413"/>
      <c r="FCD692" s="413"/>
      <c r="FCE692" s="413"/>
      <c r="FCF692" s="413"/>
      <c r="FCG692" s="413"/>
      <c r="FCH692" s="413"/>
      <c r="FCI692" s="413"/>
      <c r="FCJ692" s="413"/>
      <c r="FCK692" s="413"/>
      <c r="FCL692" s="413"/>
      <c r="FCM692" s="413"/>
      <c r="FCN692" s="413"/>
      <c r="FCO692" s="413"/>
      <c r="FCP692" s="414"/>
      <c r="FCQ692" s="414"/>
      <c r="FCR692" s="414"/>
      <c r="FCS692" s="414"/>
      <c r="FCT692" s="414"/>
      <c r="FCU692" s="413"/>
      <c r="FCV692" s="413"/>
      <c r="FCW692" s="414"/>
      <c r="FCX692" s="414"/>
      <c r="FCY692" s="413"/>
      <c r="FCZ692" s="413"/>
      <c r="FDA692" s="414"/>
      <c r="FDB692" s="414"/>
      <c r="FDC692" s="413"/>
      <c r="FDD692" s="413"/>
      <c r="FDE692" s="413"/>
      <c r="FDF692" s="413"/>
      <c r="FDG692" s="413"/>
      <c r="FDH692" s="413"/>
      <c r="FDI692" s="413"/>
      <c r="FDJ692" s="414"/>
      <c r="FDK692" s="414"/>
      <c r="FDL692" s="413"/>
      <c r="FDM692" s="413"/>
      <c r="FDN692" s="414"/>
      <c r="FDO692" s="414"/>
      <c r="FDP692" s="413"/>
      <c r="FDQ692" s="413"/>
      <c r="FDR692" s="413"/>
      <c r="FDS692" s="413"/>
      <c r="FDT692" s="413"/>
      <c r="FDU692" s="407"/>
      <c r="FDV692" s="439"/>
      <c r="FDW692" s="413"/>
      <c r="FDX692" s="413"/>
      <c r="FDY692" s="413"/>
      <c r="FDZ692" s="413"/>
      <c r="FEA692" s="413"/>
      <c r="FEB692" s="413"/>
      <c r="FEC692" s="413"/>
      <c r="FED692" s="412"/>
      <c r="FEE692" s="412"/>
      <c r="FEF692" s="412"/>
      <c r="FEG692" s="412"/>
      <c r="FEH692" s="412"/>
      <c r="FEI692" s="412"/>
      <c r="FEJ692" s="412"/>
      <c r="FEK692" s="412"/>
      <c r="FEL692" s="412"/>
      <c r="FEM692" s="412"/>
      <c r="FEN692" s="412"/>
      <c r="FEO692" s="412"/>
      <c r="FEP692" s="412"/>
      <c r="FEQ692" s="412"/>
      <c r="FER692" s="412"/>
      <c r="FES692" s="412"/>
      <c r="FET692" s="412"/>
      <c r="FEU692" s="412"/>
      <c r="FEV692" s="412"/>
      <c r="FEW692" s="412"/>
      <c r="FEX692" s="412"/>
      <c r="FEY692" s="412"/>
      <c r="FEZ692" s="412"/>
      <c r="FFA692" s="412"/>
      <c r="FFB692" s="412"/>
      <c r="FFC692" s="412"/>
      <c r="FFD692" s="412"/>
      <c r="FFE692" s="412"/>
      <c r="FFF692" s="412"/>
      <c r="FFG692" s="412"/>
      <c r="FFH692" s="412"/>
      <c r="FFI692" s="412"/>
      <c r="FFJ692" s="412"/>
      <c r="FFK692" s="412"/>
      <c r="FFL692" s="412"/>
      <c r="FFM692" s="412"/>
      <c r="FFN692" s="412"/>
      <c r="FFO692" s="412"/>
      <c r="FFP692" s="412"/>
      <c r="FFQ692" s="412"/>
      <c r="FFR692" s="412"/>
      <c r="FFS692" s="412"/>
      <c r="FFT692" s="412"/>
      <c r="FFU692" s="412"/>
      <c r="FFV692" s="413"/>
      <c r="FFW692" s="413"/>
      <c r="FFX692" s="413"/>
      <c r="FFY692" s="413"/>
      <c r="FFZ692" s="413"/>
      <c r="FGA692" s="413"/>
      <c r="FGB692" s="413"/>
      <c r="FGC692" s="413"/>
      <c r="FGD692" s="413"/>
      <c r="FGE692" s="413"/>
      <c r="FGF692" s="413"/>
      <c r="FGG692" s="413"/>
      <c r="FGH692" s="413"/>
      <c r="FGI692" s="413"/>
      <c r="FGJ692" s="413"/>
      <c r="FGK692" s="413"/>
      <c r="FGL692" s="413"/>
      <c r="FGM692" s="413"/>
      <c r="FGN692" s="413"/>
      <c r="FGO692" s="413"/>
      <c r="FGP692" s="413"/>
      <c r="FGQ692" s="413"/>
      <c r="FGR692" s="413"/>
      <c r="FGS692" s="413"/>
      <c r="FGT692" s="414"/>
      <c r="FGU692" s="414"/>
      <c r="FGV692" s="414"/>
      <c r="FGW692" s="414"/>
      <c r="FGX692" s="414"/>
      <c r="FGY692" s="413"/>
      <c r="FGZ692" s="413"/>
      <c r="FHA692" s="414"/>
      <c r="FHB692" s="414"/>
      <c r="FHC692" s="413"/>
      <c r="FHD692" s="413"/>
      <c r="FHE692" s="414"/>
      <c r="FHF692" s="414"/>
      <c r="FHG692" s="413"/>
      <c r="FHH692" s="413"/>
      <c r="FHI692" s="413"/>
      <c r="FHJ692" s="413"/>
      <c r="FHK692" s="413"/>
      <c r="FHL692" s="413"/>
      <c r="FHM692" s="413"/>
      <c r="FHN692" s="414"/>
      <c r="FHO692" s="414"/>
      <c r="FHP692" s="413"/>
      <c r="FHQ692" s="413"/>
      <c r="FHR692" s="414"/>
      <c r="FHS692" s="414"/>
      <c r="FHT692" s="413"/>
      <c r="FHU692" s="413"/>
      <c r="FHV692" s="413"/>
      <c r="FHW692" s="413"/>
      <c r="FHX692" s="413"/>
      <c r="FHY692" s="407"/>
      <c r="FHZ692" s="439"/>
      <c r="FIA692" s="413"/>
      <c r="FIB692" s="413"/>
      <c r="FIC692" s="413"/>
      <c r="FID692" s="413"/>
      <c r="FIE692" s="413"/>
      <c r="FIF692" s="413"/>
      <c r="FIG692" s="413"/>
      <c r="FIH692" s="412"/>
      <c r="FII692" s="412"/>
      <c r="FIJ692" s="412"/>
      <c r="FIK692" s="412"/>
      <c r="FIL692" s="412"/>
      <c r="FIM692" s="412"/>
      <c r="FIN692" s="412"/>
      <c r="FIO692" s="412"/>
      <c r="FIP692" s="412"/>
      <c r="FIQ692" s="412"/>
      <c r="FIR692" s="412"/>
      <c r="FIS692" s="412"/>
      <c r="FIT692" s="412"/>
      <c r="FIU692" s="412"/>
      <c r="FIV692" s="412"/>
      <c r="FIW692" s="412"/>
      <c r="FIX692" s="412"/>
      <c r="FIY692" s="412"/>
      <c r="FIZ692" s="412"/>
      <c r="FJA692" s="412"/>
      <c r="FJB692" s="412"/>
      <c r="FJC692" s="412"/>
      <c r="FJD692" s="412"/>
      <c r="FJE692" s="412"/>
      <c r="FJF692" s="412"/>
      <c r="FJG692" s="412"/>
      <c r="FJH692" s="412"/>
      <c r="FJI692" s="412"/>
      <c r="FJJ692" s="412"/>
      <c r="FJK692" s="412"/>
      <c r="FJL692" s="412"/>
      <c r="FJM692" s="412"/>
      <c r="FJN692" s="412"/>
      <c r="FJO692" s="412"/>
      <c r="FJP692" s="412"/>
      <c r="FJQ692" s="412"/>
      <c r="FJR692" s="412"/>
      <c r="FJS692" s="412"/>
      <c r="FJT692" s="412"/>
      <c r="FJU692" s="412"/>
      <c r="FJV692" s="412"/>
      <c r="FJW692" s="412"/>
      <c r="FJX692" s="412"/>
      <c r="FJY692" s="412"/>
      <c r="FJZ692" s="413"/>
      <c r="FKA692" s="413"/>
      <c r="FKB692" s="413"/>
      <c r="FKC692" s="413"/>
      <c r="FKD692" s="413"/>
      <c r="FKE692" s="413"/>
      <c r="FKF692" s="413"/>
      <c r="FKG692" s="413"/>
      <c r="FKH692" s="413"/>
      <c r="FKI692" s="413"/>
      <c r="FKJ692" s="413"/>
      <c r="FKK692" s="413"/>
      <c r="FKL692" s="413"/>
      <c r="FKM692" s="413"/>
      <c r="FKN692" s="413"/>
      <c r="FKO692" s="413"/>
      <c r="FKP692" s="413"/>
      <c r="FKQ692" s="413"/>
      <c r="FKR692" s="413"/>
      <c r="FKS692" s="413"/>
      <c r="FKT692" s="413"/>
      <c r="FKU692" s="413"/>
      <c r="FKV692" s="413"/>
      <c r="FKW692" s="413"/>
      <c r="FKX692" s="414"/>
      <c r="FKY692" s="414"/>
      <c r="FKZ692" s="414"/>
      <c r="FLA692" s="414"/>
      <c r="FLB692" s="414"/>
      <c r="FLC692" s="413"/>
      <c r="FLD692" s="413"/>
      <c r="FLE692" s="414"/>
      <c r="FLF692" s="414"/>
      <c r="FLG692" s="413"/>
      <c r="FLH692" s="413"/>
      <c r="FLI692" s="414"/>
      <c r="FLJ692" s="414"/>
      <c r="FLK692" s="413"/>
      <c r="FLL692" s="413"/>
      <c r="FLM692" s="413"/>
      <c r="FLN692" s="413"/>
      <c r="FLO692" s="413"/>
      <c r="FLP692" s="413"/>
      <c r="FLQ692" s="413"/>
      <c r="FLR692" s="414"/>
      <c r="FLS692" s="414"/>
      <c r="FLT692" s="413"/>
      <c r="FLU692" s="413"/>
      <c r="FLV692" s="414"/>
      <c r="FLW692" s="414"/>
      <c r="FLX692" s="413"/>
      <c r="FLY692" s="413"/>
      <c r="FLZ692" s="413"/>
      <c r="FMA692" s="413"/>
      <c r="FMB692" s="413"/>
      <c r="FMC692" s="407"/>
      <c r="FMD692" s="439"/>
      <c r="FME692" s="413"/>
      <c r="FMF692" s="413"/>
      <c r="FMG692" s="413"/>
      <c r="FMH692" s="413"/>
      <c r="FMI692" s="413"/>
      <c r="FMJ692" s="413"/>
      <c r="FMK692" s="413"/>
      <c r="FML692" s="412"/>
      <c r="FMM692" s="412"/>
      <c r="FMN692" s="412"/>
      <c r="FMO692" s="412"/>
      <c r="FMP692" s="412"/>
      <c r="FMQ692" s="412"/>
      <c r="FMR692" s="412"/>
      <c r="FMS692" s="412"/>
      <c r="FMT692" s="412"/>
      <c r="FMU692" s="412"/>
      <c r="FMV692" s="412"/>
      <c r="FMW692" s="412"/>
      <c r="FMX692" s="412"/>
      <c r="FMY692" s="412"/>
      <c r="FMZ692" s="412"/>
      <c r="FNA692" s="412"/>
      <c r="FNB692" s="412"/>
      <c r="FNC692" s="412"/>
      <c r="FND692" s="412"/>
      <c r="FNE692" s="412"/>
      <c r="FNF692" s="412"/>
      <c r="FNG692" s="412"/>
      <c r="FNH692" s="412"/>
      <c r="FNI692" s="412"/>
      <c r="FNJ692" s="412"/>
      <c r="FNK692" s="412"/>
      <c r="FNL692" s="412"/>
      <c r="FNM692" s="412"/>
      <c r="FNN692" s="412"/>
      <c r="FNO692" s="412"/>
      <c r="FNP692" s="412"/>
      <c r="FNQ692" s="412"/>
      <c r="FNR692" s="412"/>
      <c r="FNS692" s="412"/>
      <c r="FNT692" s="412"/>
      <c r="FNU692" s="412"/>
      <c r="FNV692" s="412"/>
      <c r="FNW692" s="412"/>
      <c r="FNX692" s="412"/>
      <c r="FNY692" s="412"/>
      <c r="FNZ692" s="412"/>
      <c r="FOA692" s="412"/>
      <c r="FOB692" s="412"/>
      <c r="FOC692" s="412"/>
      <c r="FOD692" s="413"/>
      <c r="FOE692" s="413"/>
      <c r="FOF692" s="413"/>
      <c r="FOG692" s="413"/>
      <c r="FOH692" s="413"/>
      <c r="FOI692" s="413"/>
      <c r="FOJ692" s="413"/>
      <c r="FOK692" s="413"/>
      <c r="FOL692" s="413"/>
      <c r="FOM692" s="413"/>
      <c r="FON692" s="413"/>
      <c r="FOO692" s="413"/>
      <c r="FOP692" s="413"/>
      <c r="FOQ692" s="413"/>
      <c r="FOR692" s="413"/>
      <c r="FOS692" s="413"/>
      <c r="FOT692" s="413"/>
      <c r="FOU692" s="413"/>
      <c r="FOV692" s="413"/>
      <c r="FOW692" s="413"/>
      <c r="FOX692" s="413"/>
      <c r="FOY692" s="413"/>
      <c r="FOZ692" s="413"/>
      <c r="FPA692" s="413"/>
      <c r="FPB692" s="414"/>
      <c r="FPC692" s="414"/>
      <c r="FPD692" s="414"/>
      <c r="FPE692" s="414"/>
      <c r="FPF692" s="414"/>
      <c r="FPG692" s="413"/>
      <c r="FPH692" s="413"/>
      <c r="FPI692" s="414"/>
      <c r="FPJ692" s="414"/>
      <c r="FPK692" s="413"/>
      <c r="FPL692" s="413"/>
      <c r="FPM692" s="414"/>
      <c r="FPN692" s="414"/>
      <c r="FPO692" s="413"/>
      <c r="FPP692" s="413"/>
      <c r="FPQ692" s="413"/>
      <c r="FPR692" s="413"/>
      <c r="FPS692" s="413"/>
      <c r="FPT692" s="413"/>
      <c r="FPU692" s="413"/>
      <c r="FPV692" s="414"/>
      <c r="FPW692" s="414"/>
      <c r="FPX692" s="413"/>
      <c r="FPY692" s="413"/>
      <c r="FPZ692" s="414"/>
      <c r="FQA692" s="414"/>
      <c r="FQB692" s="413"/>
      <c r="FQC692" s="413"/>
      <c r="FQD692" s="413"/>
      <c r="FQE692" s="413"/>
      <c r="FQF692" s="413"/>
      <c r="FQG692" s="407"/>
      <c r="FQH692" s="439"/>
      <c r="FQI692" s="413"/>
      <c r="FQJ692" s="413"/>
      <c r="FQK692" s="413"/>
      <c r="FQL692" s="413"/>
      <c r="FQM692" s="413"/>
      <c r="FQN692" s="413"/>
      <c r="FQO692" s="413"/>
      <c r="FQP692" s="412"/>
      <c r="FQQ692" s="412"/>
      <c r="FQR692" s="412"/>
      <c r="FQS692" s="412"/>
      <c r="FQT692" s="412"/>
      <c r="FQU692" s="412"/>
      <c r="FQV692" s="412"/>
      <c r="FQW692" s="412"/>
      <c r="FQX692" s="412"/>
      <c r="FQY692" s="412"/>
      <c r="FQZ692" s="412"/>
      <c r="FRA692" s="412"/>
      <c r="FRB692" s="412"/>
      <c r="FRC692" s="412"/>
      <c r="FRD692" s="412"/>
      <c r="FRE692" s="412"/>
      <c r="FRF692" s="412"/>
      <c r="FRG692" s="412"/>
      <c r="FRH692" s="412"/>
      <c r="FRI692" s="412"/>
      <c r="FRJ692" s="412"/>
      <c r="FRK692" s="412"/>
      <c r="FRL692" s="412"/>
      <c r="FRM692" s="412"/>
      <c r="FRN692" s="412"/>
      <c r="FRO692" s="412"/>
      <c r="FRP692" s="412"/>
      <c r="FRQ692" s="412"/>
      <c r="FRR692" s="412"/>
      <c r="FRS692" s="412"/>
      <c r="FRT692" s="412"/>
      <c r="FRU692" s="412"/>
      <c r="FRV692" s="412"/>
      <c r="FRW692" s="412"/>
      <c r="FRX692" s="412"/>
      <c r="FRY692" s="412"/>
      <c r="FRZ692" s="412"/>
      <c r="FSA692" s="412"/>
      <c r="FSB692" s="412"/>
      <c r="FSC692" s="412"/>
      <c r="FSD692" s="412"/>
      <c r="FSE692" s="412"/>
      <c r="FSF692" s="412"/>
      <c r="FSG692" s="412"/>
      <c r="FSH692" s="413"/>
      <c r="FSI692" s="413"/>
      <c r="FSJ692" s="413"/>
      <c r="FSK692" s="413"/>
      <c r="FSL692" s="413"/>
      <c r="FSM692" s="413"/>
      <c r="FSN692" s="413"/>
      <c r="FSO692" s="413"/>
      <c r="FSP692" s="413"/>
      <c r="FSQ692" s="413"/>
      <c r="FSR692" s="413"/>
      <c r="FSS692" s="413"/>
      <c r="FST692" s="413"/>
      <c r="FSU692" s="413"/>
      <c r="FSV692" s="413"/>
      <c r="FSW692" s="413"/>
      <c r="FSX692" s="413"/>
      <c r="FSY692" s="413"/>
      <c r="FSZ692" s="413"/>
      <c r="FTA692" s="413"/>
      <c r="FTB692" s="413"/>
      <c r="FTC692" s="413"/>
      <c r="FTD692" s="413"/>
      <c r="FTE692" s="413"/>
      <c r="FTF692" s="414"/>
      <c r="FTG692" s="414"/>
      <c r="FTH692" s="414"/>
      <c r="FTI692" s="414"/>
      <c r="FTJ692" s="414"/>
      <c r="FTK692" s="413"/>
      <c r="FTL692" s="413"/>
      <c r="FTM692" s="414"/>
      <c r="FTN692" s="414"/>
      <c r="FTO692" s="413"/>
      <c r="FTP692" s="413"/>
      <c r="FTQ692" s="414"/>
      <c r="FTR692" s="414"/>
      <c r="FTS692" s="413"/>
      <c r="FTT692" s="413"/>
      <c r="FTU692" s="413"/>
      <c r="FTV692" s="413"/>
      <c r="FTW692" s="413"/>
      <c r="FTX692" s="413"/>
      <c r="FTY692" s="413"/>
      <c r="FTZ692" s="414"/>
      <c r="FUA692" s="414"/>
      <c r="FUB692" s="413"/>
      <c r="FUC692" s="413"/>
      <c r="FUD692" s="414"/>
      <c r="FUE692" s="414"/>
      <c r="FUF692" s="413"/>
      <c r="FUG692" s="413"/>
      <c r="FUH692" s="413"/>
      <c r="FUI692" s="413"/>
      <c r="FUJ692" s="413"/>
      <c r="FUK692" s="407"/>
      <c r="FUL692" s="439"/>
      <c r="FUM692" s="413"/>
      <c r="FUN692" s="413"/>
      <c r="FUO692" s="413"/>
      <c r="FUP692" s="413"/>
      <c r="FUQ692" s="413"/>
      <c r="FUR692" s="413"/>
      <c r="FUS692" s="413"/>
      <c r="FUT692" s="412"/>
      <c r="FUU692" s="412"/>
      <c r="FUV692" s="412"/>
      <c r="FUW692" s="412"/>
      <c r="FUX692" s="412"/>
      <c r="FUY692" s="412"/>
      <c r="FUZ692" s="412"/>
      <c r="FVA692" s="412"/>
      <c r="FVB692" s="412"/>
      <c r="FVC692" s="412"/>
      <c r="FVD692" s="412"/>
      <c r="FVE692" s="412"/>
      <c r="FVF692" s="412"/>
      <c r="FVG692" s="412"/>
      <c r="FVH692" s="412"/>
      <c r="FVI692" s="412"/>
      <c r="FVJ692" s="412"/>
      <c r="FVK692" s="412"/>
      <c r="FVL692" s="412"/>
      <c r="FVM692" s="412"/>
      <c r="FVN692" s="412"/>
      <c r="FVO692" s="412"/>
      <c r="FVP692" s="412"/>
      <c r="FVQ692" s="412"/>
      <c r="FVR692" s="412"/>
      <c r="FVS692" s="412"/>
      <c r="FVT692" s="412"/>
      <c r="FVU692" s="412"/>
      <c r="FVV692" s="412"/>
      <c r="FVW692" s="412"/>
      <c r="FVX692" s="412"/>
      <c r="FVY692" s="412"/>
      <c r="FVZ692" s="412"/>
      <c r="FWA692" s="412"/>
      <c r="FWB692" s="412"/>
      <c r="FWC692" s="412"/>
      <c r="FWD692" s="412"/>
      <c r="FWE692" s="412"/>
      <c r="FWF692" s="412"/>
      <c r="FWG692" s="412"/>
      <c r="FWH692" s="412"/>
      <c r="FWI692" s="412"/>
      <c r="FWJ692" s="412"/>
      <c r="FWK692" s="412"/>
      <c r="FWL692" s="413"/>
      <c r="FWM692" s="413"/>
      <c r="FWN692" s="413"/>
      <c r="FWO692" s="413"/>
      <c r="FWP692" s="413"/>
      <c r="FWQ692" s="413"/>
      <c r="FWR692" s="413"/>
      <c r="FWS692" s="413"/>
      <c r="FWT692" s="413"/>
      <c r="FWU692" s="413"/>
      <c r="FWV692" s="413"/>
      <c r="FWW692" s="413"/>
      <c r="FWX692" s="413"/>
      <c r="FWY692" s="413"/>
      <c r="FWZ692" s="413"/>
      <c r="FXA692" s="413"/>
      <c r="FXB692" s="413"/>
      <c r="FXC692" s="413"/>
      <c r="FXD692" s="413"/>
      <c r="FXE692" s="413"/>
      <c r="FXF692" s="413"/>
      <c r="FXG692" s="413"/>
      <c r="FXH692" s="413"/>
      <c r="FXI692" s="413"/>
      <c r="FXJ692" s="414"/>
      <c r="FXK692" s="414"/>
      <c r="FXL692" s="414"/>
      <c r="FXM692" s="414"/>
      <c r="FXN692" s="414"/>
      <c r="FXO692" s="413"/>
      <c r="FXP692" s="413"/>
      <c r="FXQ692" s="414"/>
      <c r="FXR692" s="414"/>
      <c r="FXS692" s="413"/>
      <c r="FXT692" s="413"/>
      <c r="FXU692" s="414"/>
      <c r="FXV692" s="414"/>
      <c r="FXW692" s="413"/>
      <c r="FXX692" s="413"/>
      <c r="FXY692" s="413"/>
      <c r="FXZ692" s="413"/>
      <c r="FYA692" s="413"/>
      <c r="FYB692" s="413"/>
      <c r="FYC692" s="413"/>
      <c r="FYD692" s="414"/>
      <c r="FYE692" s="414"/>
      <c r="FYF692" s="413"/>
      <c r="FYG692" s="413"/>
      <c r="FYH692" s="414"/>
      <c r="FYI692" s="414"/>
      <c r="FYJ692" s="413"/>
      <c r="FYK692" s="413"/>
      <c r="FYL692" s="413"/>
      <c r="FYM692" s="413"/>
      <c r="FYN692" s="413"/>
      <c r="FYO692" s="407"/>
      <c r="FYP692" s="439"/>
      <c r="FYQ692" s="413"/>
      <c r="FYR692" s="413"/>
      <c r="FYS692" s="413"/>
      <c r="FYT692" s="413"/>
      <c r="FYU692" s="413"/>
      <c r="FYV692" s="413"/>
      <c r="FYW692" s="413"/>
      <c r="FYX692" s="412"/>
      <c r="FYY692" s="412"/>
      <c r="FYZ692" s="412"/>
      <c r="FZA692" s="412"/>
      <c r="FZB692" s="412"/>
      <c r="FZC692" s="412"/>
      <c r="FZD692" s="412"/>
      <c r="FZE692" s="412"/>
      <c r="FZF692" s="412"/>
      <c r="FZG692" s="412"/>
      <c r="FZH692" s="412"/>
      <c r="FZI692" s="412"/>
      <c r="FZJ692" s="412"/>
      <c r="FZK692" s="412"/>
      <c r="FZL692" s="412"/>
      <c r="FZM692" s="412"/>
      <c r="FZN692" s="412"/>
      <c r="FZO692" s="412"/>
      <c r="FZP692" s="412"/>
      <c r="FZQ692" s="412"/>
      <c r="FZR692" s="412"/>
      <c r="FZS692" s="412"/>
      <c r="FZT692" s="412"/>
      <c r="FZU692" s="412"/>
      <c r="FZV692" s="412"/>
      <c r="FZW692" s="412"/>
      <c r="FZX692" s="412"/>
      <c r="FZY692" s="412"/>
      <c r="FZZ692" s="412"/>
      <c r="GAA692" s="412"/>
      <c r="GAB692" s="412"/>
      <c r="GAC692" s="412"/>
      <c r="GAD692" s="412"/>
      <c r="GAE692" s="412"/>
      <c r="GAF692" s="412"/>
      <c r="GAG692" s="412"/>
      <c r="GAH692" s="412"/>
      <c r="GAI692" s="412"/>
      <c r="GAJ692" s="412"/>
      <c r="GAK692" s="412"/>
      <c r="GAL692" s="412"/>
      <c r="GAM692" s="412"/>
      <c r="GAN692" s="412"/>
      <c r="GAO692" s="412"/>
      <c r="GAP692" s="413"/>
      <c r="GAQ692" s="413"/>
      <c r="GAR692" s="413"/>
      <c r="GAS692" s="413"/>
      <c r="GAT692" s="413"/>
      <c r="GAU692" s="413"/>
      <c r="GAV692" s="413"/>
      <c r="GAW692" s="413"/>
      <c r="GAX692" s="413"/>
      <c r="GAY692" s="413"/>
      <c r="GAZ692" s="413"/>
      <c r="GBA692" s="413"/>
      <c r="GBB692" s="413"/>
      <c r="GBC692" s="413"/>
      <c r="GBD692" s="413"/>
      <c r="GBE692" s="413"/>
      <c r="GBF692" s="413"/>
      <c r="GBG692" s="413"/>
      <c r="GBH692" s="413"/>
      <c r="GBI692" s="413"/>
      <c r="GBJ692" s="413"/>
      <c r="GBK692" s="413"/>
      <c r="GBL692" s="413"/>
      <c r="GBM692" s="413"/>
      <c r="GBN692" s="414"/>
      <c r="GBO692" s="414"/>
      <c r="GBP692" s="414"/>
      <c r="GBQ692" s="414"/>
      <c r="GBR692" s="414"/>
      <c r="GBS692" s="413"/>
      <c r="GBT692" s="413"/>
      <c r="GBU692" s="414"/>
      <c r="GBV692" s="414"/>
      <c r="GBW692" s="413"/>
      <c r="GBX692" s="413"/>
      <c r="GBY692" s="414"/>
      <c r="GBZ692" s="414"/>
      <c r="GCA692" s="413"/>
      <c r="GCB692" s="413"/>
      <c r="GCC692" s="413"/>
      <c r="GCD692" s="413"/>
      <c r="GCE692" s="413"/>
      <c r="GCF692" s="413"/>
      <c r="GCG692" s="413"/>
      <c r="GCH692" s="414"/>
      <c r="GCI692" s="414"/>
      <c r="GCJ692" s="413"/>
      <c r="GCK692" s="413"/>
      <c r="GCL692" s="414"/>
      <c r="GCM692" s="414"/>
      <c r="GCN692" s="413"/>
      <c r="GCO692" s="413"/>
      <c r="GCP692" s="413"/>
      <c r="GCQ692" s="413"/>
      <c r="GCR692" s="413"/>
      <c r="GCS692" s="407"/>
      <c r="GCT692" s="439"/>
      <c r="GCU692" s="413"/>
      <c r="GCV692" s="413"/>
      <c r="GCW692" s="413"/>
      <c r="GCX692" s="413"/>
      <c r="GCY692" s="413"/>
      <c r="GCZ692" s="413"/>
      <c r="GDA692" s="413"/>
      <c r="GDB692" s="412"/>
      <c r="GDC692" s="412"/>
      <c r="GDD692" s="412"/>
      <c r="GDE692" s="412"/>
      <c r="GDF692" s="412"/>
      <c r="GDG692" s="412"/>
      <c r="GDH692" s="412"/>
      <c r="GDI692" s="412"/>
      <c r="GDJ692" s="412"/>
      <c r="GDK692" s="412"/>
      <c r="GDL692" s="412"/>
      <c r="GDM692" s="412"/>
      <c r="GDN692" s="412"/>
      <c r="GDO692" s="412"/>
      <c r="GDP692" s="412"/>
      <c r="GDQ692" s="412"/>
      <c r="GDR692" s="412"/>
      <c r="GDS692" s="412"/>
      <c r="GDT692" s="412"/>
      <c r="GDU692" s="412"/>
      <c r="GDV692" s="412"/>
      <c r="GDW692" s="412"/>
      <c r="GDX692" s="412"/>
      <c r="GDY692" s="412"/>
      <c r="GDZ692" s="412"/>
      <c r="GEA692" s="412"/>
      <c r="GEB692" s="412"/>
      <c r="GEC692" s="412"/>
      <c r="GED692" s="412"/>
      <c r="GEE692" s="412"/>
      <c r="GEF692" s="412"/>
      <c r="GEG692" s="412"/>
      <c r="GEH692" s="412"/>
      <c r="GEI692" s="412"/>
      <c r="GEJ692" s="412"/>
      <c r="GEK692" s="412"/>
      <c r="GEL692" s="412"/>
      <c r="GEM692" s="412"/>
      <c r="GEN692" s="412"/>
      <c r="GEO692" s="412"/>
      <c r="GEP692" s="412"/>
      <c r="GEQ692" s="412"/>
      <c r="GER692" s="412"/>
      <c r="GES692" s="412"/>
      <c r="GET692" s="413"/>
      <c r="GEU692" s="413"/>
      <c r="GEV692" s="413"/>
      <c r="GEW692" s="413"/>
      <c r="GEX692" s="413"/>
      <c r="GEY692" s="413"/>
      <c r="GEZ692" s="413"/>
      <c r="GFA692" s="413"/>
      <c r="GFB692" s="413"/>
      <c r="GFC692" s="413"/>
      <c r="GFD692" s="413"/>
      <c r="GFE692" s="413"/>
      <c r="GFF692" s="413"/>
      <c r="GFG692" s="413"/>
      <c r="GFH692" s="413"/>
      <c r="GFI692" s="413"/>
      <c r="GFJ692" s="413"/>
      <c r="GFK692" s="413"/>
      <c r="GFL692" s="413"/>
      <c r="GFM692" s="413"/>
      <c r="GFN692" s="413"/>
      <c r="GFO692" s="413"/>
      <c r="GFP692" s="413"/>
      <c r="GFQ692" s="413"/>
      <c r="GFR692" s="414"/>
      <c r="GFS692" s="414"/>
      <c r="GFT692" s="414"/>
      <c r="GFU692" s="414"/>
      <c r="GFV692" s="414"/>
      <c r="GFW692" s="413"/>
      <c r="GFX692" s="413"/>
      <c r="GFY692" s="414"/>
      <c r="GFZ692" s="414"/>
      <c r="GGA692" s="413"/>
      <c r="GGB692" s="413"/>
      <c r="GGC692" s="414"/>
      <c r="GGD692" s="414"/>
      <c r="GGE692" s="413"/>
      <c r="GGF692" s="413"/>
      <c r="GGG692" s="413"/>
      <c r="GGH692" s="413"/>
      <c r="GGI692" s="413"/>
      <c r="GGJ692" s="413"/>
      <c r="GGK692" s="413"/>
      <c r="GGL692" s="414"/>
      <c r="GGM692" s="414"/>
      <c r="GGN692" s="413"/>
      <c r="GGO692" s="413"/>
      <c r="GGP692" s="414"/>
      <c r="GGQ692" s="414"/>
      <c r="GGR692" s="413"/>
      <c r="GGS692" s="413"/>
      <c r="GGT692" s="413"/>
      <c r="GGU692" s="413"/>
      <c r="GGV692" s="413"/>
      <c r="GGW692" s="407"/>
      <c r="GGX692" s="439"/>
      <c r="GGY692" s="413"/>
      <c r="GGZ692" s="413"/>
      <c r="GHA692" s="413"/>
      <c r="GHB692" s="413"/>
      <c r="GHC692" s="413"/>
      <c r="GHD692" s="413"/>
      <c r="GHE692" s="413"/>
      <c r="GHF692" s="412"/>
      <c r="GHG692" s="412"/>
      <c r="GHH692" s="412"/>
      <c r="GHI692" s="412"/>
      <c r="GHJ692" s="412"/>
      <c r="GHK692" s="412"/>
      <c r="GHL692" s="412"/>
      <c r="GHM692" s="412"/>
      <c r="GHN692" s="412"/>
      <c r="GHO692" s="412"/>
      <c r="GHP692" s="412"/>
      <c r="GHQ692" s="412"/>
      <c r="GHR692" s="412"/>
      <c r="GHS692" s="412"/>
      <c r="GHT692" s="412"/>
      <c r="GHU692" s="412"/>
      <c r="GHV692" s="412"/>
      <c r="GHW692" s="412"/>
      <c r="GHX692" s="412"/>
      <c r="GHY692" s="412"/>
      <c r="GHZ692" s="412"/>
      <c r="GIA692" s="412"/>
      <c r="GIB692" s="412"/>
      <c r="GIC692" s="412"/>
      <c r="GID692" s="412"/>
      <c r="GIE692" s="412"/>
      <c r="GIF692" s="412"/>
      <c r="GIG692" s="412"/>
      <c r="GIH692" s="412"/>
      <c r="GII692" s="412"/>
      <c r="GIJ692" s="412"/>
      <c r="GIK692" s="412"/>
      <c r="GIL692" s="412"/>
      <c r="GIM692" s="412"/>
      <c r="GIN692" s="412"/>
      <c r="GIO692" s="412"/>
      <c r="GIP692" s="412"/>
      <c r="GIQ692" s="412"/>
      <c r="GIR692" s="412"/>
      <c r="GIS692" s="412"/>
      <c r="GIT692" s="412"/>
      <c r="GIU692" s="412"/>
      <c r="GIV692" s="412"/>
      <c r="GIW692" s="412"/>
      <c r="GIX692" s="413"/>
      <c r="GIY692" s="413"/>
      <c r="GIZ692" s="413"/>
      <c r="GJA692" s="413"/>
      <c r="GJB692" s="413"/>
      <c r="GJC692" s="413"/>
      <c r="GJD692" s="413"/>
      <c r="GJE692" s="413"/>
      <c r="GJF692" s="413"/>
      <c r="GJG692" s="413"/>
      <c r="GJH692" s="413"/>
      <c r="GJI692" s="413"/>
      <c r="GJJ692" s="413"/>
      <c r="GJK692" s="413"/>
      <c r="GJL692" s="413"/>
      <c r="GJM692" s="413"/>
      <c r="GJN692" s="413"/>
      <c r="GJO692" s="413"/>
      <c r="GJP692" s="413"/>
      <c r="GJQ692" s="413"/>
      <c r="GJR692" s="413"/>
      <c r="GJS692" s="413"/>
      <c r="GJT692" s="413"/>
      <c r="GJU692" s="413"/>
      <c r="GJV692" s="414"/>
      <c r="GJW692" s="414"/>
      <c r="GJX692" s="414"/>
      <c r="GJY692" s="414"/>
      <c r="GJZ692" s="414"/>
      <c r="GKA692" s="413"/>
      <c r="GKB692" s="413"/>
      <c r="GKC692" s="414"/>
      <c r="GKD692" s="414"/>
      <c r="GKE692" s="413"/>
      <c r="GKF692" s="413"/>
      <c r="GKG692" s="414"/>
      <c r="GKH692" s="414"/>
      <c r="GKI692" s="413"/>
      <c r="GKJ692" s="413"/>
      <c r="GKK692" s="413"/>
      <c r="GKL692" s="413"/>
      <c r="GKM692" s="413"/>
      <c r="GKN692" s="413"/>
      <c r="GKO692" s="413"/>
      <c r="GKP692" s="414"/>
      <c r="GKQ692" s="414"/>
      <c r="GKR692" s="413"/>
      <c r="GKS692" s="413"/>
      <c r="GKT692" s="414"/>
      <c r="GKU692" s="414"/>
      <c r="GKV692" s="413"/>
      <c r="GKW692" s="413"/>
      <c r="GKX692" s="413"/>
      <c r="GKY692" s="413"/>
      <c r="GKZ692" s="413"/>
      <c r="GLA692" s="407"/>
      <c r="GLB692" s="439"/>
      <c r="GLC692" s="413"/>
      <c r="GLD692" s="413"/>
      <c r="GLE692" s="413"/>
      <c r="GLF692" s="413"/>
      <c r="GLG692" s="413"/>
      <c r="GLH692" s="413"/>
      <c r="GLI692" s="413"/>
      <c r="GLJ692" s="412"/>
      <c r="GLK692" s="412"/>
      <c r="GLL692" s="412"/>
      <c r="GLM692" s="412"/>
      <c r="GLN692" s="412"/>
      <c r="GLO692" s="412"/>
      <c r="GLP692" s="412"/>
      <c r="GLQ692" s="412"/>
      <c r="GLR692" s="412"/>
      <c r="GLS692" s="412"/>
      <c r="GLT692" s="412"/>
      <c r="GLU692" s="412"/>
      <c r="GLV692" s="412"/>
      <c r="GLW692" s="412"/>
      <c r="GLX692" s="412"/>
      <c r="GLY692" s="412"/>
      <c r="GLZ692" s="412"/>
      <c r="GMA692" s="412"/>
      <c r="GMB692" s="412"/>
      <c r="GMC692" s="412"/>
      <c r="GMD692" s="412"/>
      <c r="GME692" s="412"/>
      <c r="GMF692" s="412"/>
      <c r="GMG692" s="412"/>
      <c r="GMH692" s="412"/>
      <c r="GMI692" s="412"/>
      <c r="GMJ692" s="412"/>
      <c r="GMK692" s="412"/>
      <c r="GML692" s="412"/>
      <c r="GMM692" s="412"/>
      <c r="GMN692" s="412"/>
      <c r="GMO692" s="412"/>
      <c r="GMP692" s="412"/>
      <c r="GMQ692" s="412"/>
      <c r="GMR692" s="412"/>
      <c r="GMS692" s="412"/>
      <c r="GMT692" s="412"/>
      <c r="GMU692" s="412"/>
      <c r="GMV692" s="412"/>
      <c r="GMW692" s="412"/>
      <c r="GMX692" s="412"/>
      <c r="GMY692" s="412"/>
      <c r="GMZ692" s="412"/>
      <c r="GNA692" s="412"/>
      <c r="GNB692" s="413"/>
      <c r="GNC692" s="413"/>
      <c r="GND692" s="413"/>
      <c r="GNE692" s="413"/>
      <c r="GNF692" s="413"/>
      <c r="GNG692" s="413"/>
      <c r="GNH692" s="413"/>
      <c r="GNI692" s="413"/>
      <c r="GNJ692" s="413"/>
      <c r="GNK692" s="413"/>
      <c r="GNL692" s="413"/>
      <c r="GNM692" s="413"/>
      <c r="GNN692" s="413"/>
      <c r="GNO692" s="413"/>
      <c r="GNP692" s="413"/>
      <c r="GNQ692" s="413"/>
      <c r="GNR692" s="413"/>
      <c r="GNS692" s="413"/>
      <c r="GNT692" s="413"/>
      <c r="GNU692" s="413"/>
      <c r="GNV692" s="413"/>
      <c r="GNW692" s="413"/>
      <c r="GNX692" s="413"/>
      <c r="GNY692" s="413"/>
      <c r="GNZ692" s="414"/>
      <c r="GOA692" s="414"/>
      <c r="GOB692" s="414"/>
      <c r="GOC692" s="414"/>
      <c r="GOD692" s="414"/>
      <c r="GOE692" s="413"/>
      <c r="GOF692" s="413"/>
      <c r="GOG692" s="414"/>
      <c r="GOH692" s="414"/>
      <c r="GOI692" s="413"/>
      <c r="GOJ692" s="413"/>
      <c r="GOK692" s="414"/>
      <c r="GOL692" s="414"/>
      <c r="GOM692" s="413"/>
      <c r="GON692" s="413"/>
      <c r="GOO692" s="413"/>
      <c r="GOP692" s="413"/>
      <c r="GOQ692" s="413"/>
      <c r="GOR692" s="413"/>
      <c r="GOS692" s="413"/>
      <c r="GOT692" s="414"/>
      <c r="GOU692" s="414"/>
      <c r="GOV692" s="413"/>
      <c r="GOW692" s="413"/>
      <c r="GOX692" s="414"/>
      <c r="GOY692" s="414"/>
      <c r="GOZ692" s="413"/>
      <c r="GPA692" s="413"/>
      <c r="GPB692" s="413"/>
      <c r="GPC692" s="413"/>
      <c r="GPD692" s="413"/>
      <c r="GPE692" s="407"/>
      <c r="GPF692" s="439"/>
      <c r="GPG692" s="413"/>
      <c r="GPH692" s="413"/>
      <c r="GPI692" s="413"/>
      <c r="GPJ692" s="413"/>
      <c r="GPK692" s="413"/>
      <c r="GPL692" s="413"/>
      <c r="GPM692" s="413"/>
      <c r="GPN692" s="412"/>
      <c r="GPO692" s="412"/>
      <c r="GPP692" s="412"/>
      <c r="GPQ692" s="412"/>
      <c r="GPR692" s="412"/>
      <c r="GPS692" s="412"/>
      <c r="GPT692" s="412"/>
      <c r="GPU692" s="412"/>
      <c r="GPV692" s="412"/>
      <c r="GPW692" s="412"/>
      <c r="GPX692" s="412"/>
      <c r="GPY692" s="412"/>
      <c r="GPZ692" s="412"/>
      <c r="GQA692" s="412"/>
      <c r="GQB692" s="412"/>
      <c r="GQC692" s="412"/>
      <c r="GQD692" s="412"/>
      <c r="GQE692" s="412"/>
      <c r="GQF692" s="412"/>
      <c r="GQG692" s="412"/>
      <c r="GQH692" s="412"/>
      <c r="GQI692" s="412"/>
      <c r="GQJ692" s="412"/>
      <c r="GQK692" s="412"/>
      <c r="GQL692" s="412"/>
      <c r="GQM692" s="412"/>
      <c r="GQN692" s="412"/>
      <c r="GQO692" s="412"/>
      <c r="GQP692" s="412"/>
      <c r="GQQ692" s="412"/>
      <c r="GQR692" s="412"/>
      <c r="GQS692" s="412"/>
      <c r="GQT692" s="412"/>
      <c r="GQU692" s="412"/>
      <c r="GQV692" s="412"/>
      <c r="GQW692" s="412"/>
      <c r="GQX692" s="412"/>
      <c r="GQY692" s="412"/>
      <c r="GQZ692" s="412"/>
      <c r="GRA692" s="412"/>
      <c r="GRB692" s="412"/>
      <c r="GRC692" s="412"/>
      <c r="GRD692" s="412"/>
      <c r="GRE692" s="412"/>
      <c r="GRF692" s="413"/>
      <c r="GRG692" s="413"/>
      <c r="GRH692" s="413"/>
      <c r="GRI692" s="413"/>
      <c r="GRJ692" s="413"/>
      <c r="GRK692" s="413"/>
      <c r="GRL692" s="413"/>
      <c r="GRM692" s="413"/>
      <c r="GRN692" s="413"/>
      <c r="GRO692" s="413"/>
      <c r="GRP692" s="413"/>
      <c r="GRQ692" s="413"/>
      <c r="GRR692" s="413"/>
      <c r="GRS692" s="413"/>
      <c r="GRT692" s="413"/>
      <c r="GRU692" s="413"/>
      <c r="GRV692" s="413"/>
      <c r="GRW692" s="413"/>
      <c r="GRX692" s="413"/>
      <c r="GRY692" s="413"/>
      <c r="GRZ692" s="413"/>
      <c r="GSA692" s="413"/>
      <c r="GSB692" s="413"/>
      <c r="GSC692" s="413"/>
      <c r="GSD692" s="414"/>
      <c r="GSE692" s="414"/>
      <c r="GSF692" s="414"/>
      <c r="GSG692" s="414"/>
      <c r="GSH692" s="414"/>
      <c r="GSI692" s="413"/>
      <c r="GSJ692" s="413"/>
      <c r="GSK692" s="414"/>
      <c r="GSL692" s="414"/>
      <c r="GSM692" s="413"/>
      <c r="GSN692" s="413"/>
      <c r="GSO692" s="414"/>
      <c r="GSP692" s="414"/>
      <c r="GSQ692" s="413"/>
      <c r="GSR692" s="413"/>
      <c r="GSS692" s="413"/>
      <c r="GST692" s="413"/>
      <c r="GSU692" s="413"/>
      <c r="GSV692" s="413"/>
      <c r="GSW692" s="413"/>
      <c r="GSX692" s="414"/>
      <c r="GSY692" s="414"/>
      <c r="GSZ692" s="413"/>
      <c r="GTA692" s="413"/>
      <c r="GTB692" s="414"/>
      <c r="GTC692" s="414"/>
      <c r="GTD692" s="413"/>
      <c r="GTE692" s="413"/>
      <c r="GTF692" s="413"/>
      <c r="GTG692" s="413"/>
      <c r="GTH692" s="413"/>
      <c r="GTI692" s="407"/>
      <c r="GTJ692" s="439"/>
      <c r="GTK692" s="413"/>
      <c r="GTL692" s="413"/>
      <c r="GTM692" s="413"/>
      <c r="GTN692" s="413"/>
      <c r="GTO692" s="413"/>
      <c r="GTP692" s="413"/>
      <c r="GTQ692" s="413"/>
      <c r="GTR692" s="412"/>
      <c r="GTS692" s="412"/>
      <c r="GTT692" s="412"/>
      <c r="GTU692" s="412"/>
      <c r="GTV692" s="412"/>
      <c r="GTW692" s="412"/>
      <c r="GTX692" s="412"/>
      <c r="GTY692" s="412"/>
      <c r="GTZ692" s="412"/>
      <c r="GUA692" s="412"/>
      <c r="GUB692" s="412"/>
      <c r="GUC692" s="412"/>
      <c r="GUD692" s="412"/>
      <c r="GUE692" s="412"/>
      <c r="GUF692" s="412"/>
      <c r="GUG692" s="412"/>
      <c r="GUH692" s="412"/>
      <c r="GUI692" s="412"/>
      <c r="GUJ692" s="412"/>
      <c r="GUK692" s="412"/>
      <c r="GUL692" s="412"/>
      <c r="GUM692" s="412"/>
      <c r="GUN692" s="412"/>
      <c r="GUO692" s="412"/>
      <c r="GUP692" s="412"/>
      <c r="GUQ692" s="412"/>
      <c r="GUR692" s="412"/>
      <c r="GUS692" s="412"/>
      <c r="GUT692" s="412"/>
      <c r="GUU692" s="412"/>
      <c r="GUV692" s="412"/>
      <c r="GUW692" s="412"/>
      <c r="GUX692" s="412"/>
      <c r="GUY692" s="412"/>
      <c r="GUZ692" s="412"/>
      <c r="GVA692" s="412"/>
      <c r="GVB692" s="412"/>
      <c r="GVC692" s="412"/>
      <c r="GVD692" s="412"/>
      <c r="GVE692" s="412"/>
      <c r="GVF692" s="412"/>
      <c r="GVG692" s="412"/>
      <c r="GVH692" s="412"/>
      <c r="GVI692" s="412"/>
      <c r="GVJ692" s="413"/>
      <c r="GVK692" s="413"/>
      <c r="GVL692" s="413"/>
      <c r="GVM692" s="413"/>
      <c r="GVN692" s="413"/>
      <c r="GVO692" s="413"/>
      <c r="GVP692" s="413"/>
      <c r="GVQ692" s="413"/>
      <c r="GVR692" s="413"/>
      <c r="GVS692" s="413"/>
      <c r="GVT692" s="413"/>
      <c r="GVU692" s="413"/>
      <c r="GVV692" s="413"/>
      <c r="GVW692" s="413"/>
      <c r="GVX692" s="413"/>
      <c r="GVY692" s="413"/>
      <c r="GVZ692" s="413"/>
      <c r="GWA692" s="413"/>
      <c r="GWB692" s="413"/>
      <c r="GWC692" s="413"/>
      <c r="GWD692" s="413"/>
      <c r="GWE692" s="413"/>
      <c r="GWF692" s="413"/>
      <c r="GWG692" s="413"/>
      <c r="GWH692" s="414"/>
      <c r="GWI692" s="414"/>
      <c r="GWJ692" s="414"/>
      <c r="GWK692" s="414"/>
      <c r="GWL692" s="414"/>
      <c r="GWM692" s="413"/>
      <c r="GWN692" s="413"/>
      <c r="GWO692" s="414"/>
      <c r="GWP692" s="414"/>
      <c r="GWQ692" s="413"/>
      <c r="GWR692" s="413"/>
      <c r="GWS692" s="414"/>
      <c r="GWT692" s="414"/>
      <c r="GWU692" s="413"/>
      <c r="GWV692" s="413"/>
      <c r="GWW692" s="413"/>
      <c r="GWX692" s="413"/>
      <c r="GWY692" s="413"/>
      <c r="GWZ692" s="413"/>
      <c r="GXA692" s="413"/>
      <c r="GXB692" s="414"/>
      <c r="GXC692" s="414"/>
      <c r="GXD692" s="413"/>
      <c r="GXE692" s="413"/>
      <c r="GXF692" s="414"/>
      <c r="GXG692" s="414"/>
      <c r="GXH692" s="413"/>
      <c r="GXI692" s="413"/>
      <c r="GXJ692" s="413"/>
      <c r="GXK692" s="413"/>
      <c r="GXL692" s="413"/>
      <c r="GXM692" s="407"/>
      <c r="GXN692" s="439"/>
      <c r="GXO692" s="413"/>
      <c r="GXP692" s="413"/>
      <c r="GXQ692" s="413"/>
      <c r="GXR692" s="413"/>
      <c r="GXS692" s="413"/>
      <c r="GXT692" s="413"/>
      <c r="GXU692" s="413"/>
      <c r="GXV692" s="412"/>
      <c r="GXW692" s="412"/>
      <c r="GXX692" s="412"/>
      <c r="GXY692" s="412"/>
      <c r="GXZ692" s="412"/>
      <c r="GYA692" s="412"/>
      <c r="GYB692" s="412"/>
      <c r="GYC692" s="412"/>
      <c r="GYD692" s="412"/>
      <c r="GYE692" s="412"/>
      <c r="GYF692" s="412"/>
      <c r="GYG692" s="412"/>
      <c r="GYH692" s="412"/>
      <c r="GYI692" s="412"/>
      <c r="GYJ692" s="412"/>
      <c r="GYK692" s="412"/>
      <c r="GYL692" s="412"/>
      <c r="GYM692" s="412"/>
      <c r="GYN692" s="412"/>
      <c r="GYO692" s="412"/>
      <c r="GYP692" s="412"/>
      <c r="GYQ692" s="412"/>
      <c r="GYR692" s="412"/>
      <c r="GYS692" s="412"/>
      <c r="GYT692" s="412"/>
      <c r="GYU692" s="412"/>
      <c r="GYV692" s="412"/>
      <c r="GYW692" s="412"/>
      <c r="GYX692" s="412"/>
      <c r="GYY692" s="412"/>
      <c r="GYZ692" s="412"/>
      <c r="GZA692" s="412"/>
      <c r="GZB692" s="412"/>
      <c r="GZC692" s="412"/>
      <c r="GZD692" s="412"/>
      <c r="GZE692" s="412"/>
      <c r="GZF692" s="412"/>
      <c r="GZG692" s="412"/>
      <c r="GZH692" s="412"/>
      <c r="GZI692" s="412"/>
      <c r="GZJ692" s="412"/>
      <c r="GZK692" s="412"/>
      <c r="GZL692" s="412"/>
      <c r="GZM692" s="412"/>
      <c r="GZN692" s="413"/>
      <c r="GZO692" s="413"/>
      <c r="GZP692" s="413"/>
      <c r="GZQ692" s="413"/>
      <c r="GZR692" s="413"/>
      <c r="GZS692" s="413"/>
      <c r="GZT692" s="413"/>
      <c r="GZU692" s="413"/>
      <c r="GZV692" s="413"/>
      <c r="GZW692" s="413"/>
      <c r="GZX692" s="413"/>
      <c r="GZY692" s="413"/>
      <c r="GZZ692" s="413"/>
      <c r="HAA692" s="413"/>
      <c r="HAB692" s="413"/>
      <c r="HAC692" s="413"/>
      <c r="HAD692" s="413"/>
      <c r="HAE692" s="413"/>
      <c r="HAF692" s="413"/>
      <c r="HAG692" s="413"/>
      <c r="HAH692" s="413"/>
      <c r="HAI692" s="413"/>
      <c r="HAJ692" s="413"/>
      <c r="HAK692" s="413"/>
      <c r="HAL692" s="414"/>
      <c r="HAM692" s="414"/>
      <c r="HAN692" s="414"/>
      <c r="HAO692" s="414"/>
      <c r="HAP692" s="414"/>
      <c r="HAQ692" s="413"/>
      <c r="HAR692" s="413"/>
      <c r="HAS692" s="414"/>
      <c r="HAT692" s="414"/>
      <c r="HAU692" s="413"/>
      <c r="HAV692" s="413"/>
      <c r="HAW692" s="414"/>
      <c r="HAX692" s="414"/>
      <c r="HAY692" s="413"/>
      <c r="HAZ692" s="413"/>
      <c r="HBA692" s="413"/>
      <c r="HBB692" s="413"/>
      <c r="HBC692" s="413"/>
      <c r="HBD692" s="413"/>
      <c r="HBE692" s="413"/>
      <c r="HBF692" s="414"/>
      <c r="HBG692" s="414"/>
      <c r="HBH692" s="413"/>
      <c r="HBI692" s="413"/>
      <c r="HBJ692" s="414"/>
      <c r="HBK692" s="414"/>
      <c r="HBL692" s="413"/>
      <c r="HBM692" s="413"/>
      <c r="HBN692" s="413"/>
      <c r="HBO692" s="413"/>
      <c r="HBP692" s="413"/>
      <c r="HBQ692" s="407"/>
      <c r="HBR692" s="439"/>
      <c r="HBS692" s="413"/>
      <c r="HBT692" s="413"/>
      <c r="HBU692" s="413"/>
      <c r="HBV692" s="413"/>
      <c r="HBW692" s="413"/>
      <c r="HBX692" s="413"/>
      <c r="HBY692" s="413"/>
      <c r="HBZ692" s="412"/>
      <c r="HCA692" s="412"/>
      <c r="HCB692" s="412"/>
      <c r="HCC692" s="412"/>
      <c r="HCD692" s="412"/>
      <c r="HCE692" s="412"/>
      <c r="HCF692" s="412"/>
      <c r="HCG692" s="412"/>
      <c r="HCH692" s="412"/>
      <c r="HCI692" s="412"/>
      <c r="HCJ692" s="412"/>
      <c r="HCK692" s="412"/>
      <c r="HCL692" s="412"/>
      <c r="HCM692" s="412"/>
      <c r="HCN692" s="412"/>
      <c r="HCO692" s="412"/>
      <c r="HCP692" s="412"/>
      <c r="HCQ692" s="412"/>
      <c r="HCR692" s="412"/>
      <c r="HCS692" s="412"/>
      <c r="HCT692" s="412"/>
      <c r="HCU692" s="412"/>
      <c r="HCV692" s="412"/>
      <c r="HCW692" s="412"/>
      <c r="HCX692" s="412"/>
      <c r="HCY692" s="412"/>
      <c r="HCZ692" s="412"/>
      <c r="HDA692" s="412"/>
      <c r="HDB692" s="412"/>
      <c r="HDC692" s="412"/>
      <c r="HDD692" s="412"/>
      <c r="HDE692" s="412"/>
      <c r="HDF692" s="412"/>
      <c r="HDG692" s="412"/>
      <c r="HDH692" s="412"/>
      <c r="HDI692" s="412"/>
      <c r="HDJ692" s="412"/>
      <c r="HDK692" s="412"/>
      <c r="HDL692" s="412"/>
      <c r="HDM692" s="412"/>
      <c r="HDN692" s="412"/>
      <c r="HDO692" s="412"/>
      <c r="HDP692" s="412"/>
      <c r="HDQ692" s="412"/>
      <c r="HDR692" s="413"/>
      <c r="HDS692" s="413"/>
      <c r="HDT692" s="413"/>
      <c r="HDU692" s="413"/>
      <c r="HDV692" s="413"/>
      <c r="HDW692" s="413"/>
      <c r="HDX692" s="413"/>
      <c r="HDY692" s="413"/>
      <c r="HDZ692" s="413"/>
      <c r="HEA692" s="413"/>
      <c r="HEB692" s="413"/>
      <c r="HEC692" s="413"/>
      <c r="HED692" s="413"/>
      <c r="HEE692" s="413"/>
      <c r="HEF692" s="413"/>
      <c r="HEG692" s="413"/>
      <c r="HEH692" s="413"/>
      <c r="HEI692" s="413"/>
      <c r="HEJ692" s="413"/>
      <c r="HEK692" s="413"/>
      <c r="HEL692" s="413"/>
      <c r="HEM692" s="413"/>
      <c r="HEN692" s="413"/>
      <c r="HEO692" s="413"/>
      <c r="HEP692" s="414"/>
      <c r="HEQ692" s="414"/>
      <c r="HER692" s="414"/>
      <c r="HES692" s="414"/>
      <c r="HET692" s="414"/>
      <c r="HEU692" s="413"/>
      <c r="HEV692" s="413"/>
      <c r="HEW692" s="414"/>
      <c r="HEX692" s="414"/>
      <c r="HEY692" s="413"/>
      <c r="HEZ692" s="413"/>
      <c r="HFA692" s="414"/>
      <c r="HFB692" s="414"/>
      <c r="HFC692" s="413"/>
      <c r="HFD692" s="413"/>
      <c r="HFE692" s="413"/>
      <c r="HFF692" s="413"/>
      <c r="HFG692" s="413"/>
      <c r="HFH692" s="413"/>
      <c r="HFI692" s="413"/>
      <c r="HFJ692" s="414"/>
      <c r="HFK692" s="414"/>
      <c r="HFL692" s="413"/>
      <c r="HFM692" s="413"/>
      <c r="HFN692" s="414"/>
      <c r="HFO692" s="414"/>
      <c r="HFP692" s="413"/>
      <c r="HFQ692" s="413"/>
      <c r="HFR692" s="413"/>
      <c r="HFS692" s="413"/>
      <c r="HFT692" s="413"/>
      <c r="HFU692" s="407"/>
      <c r="HFV692" s="439"/>
      <c r="HFW692" s="413"/>
      <c r="HFX692" s="413"/>
      <c r="HFY692" s="413"/>
      <c r="HFZ692" s="413"/>
      <c r="HGA692" s="413"/>
      <c r="HGB692" s="413"/>
      <c r="HGC692" s="413"/>
      <c r="HGD692" s="412"/>
      <c r="HGE692" s="412"/>
      <c r="HGF692" s="412"/>
      <c r="HGG692" s="412"/>
      <c r="HGH692" s="412"/>
      <c r="HGI692" s="412"/>
      <c r="HGJ692" s="412"/>
      <c r="HGK692" s="412"/>
      <c r="HGL692" s="412"/>
      <c r="HGM692" s="412"/>
      <c r="HGN692" s="412"/>
      <c r="HGO692" s="412"/>
      <c r="HGP692" s="412"/>
      <c r="HGQ692" s="412"/>
      <c r="HGR692" s="412"/>
      <c r="HGS692" s="412"/>
      <c r="HGT692" s="412"/>
      <c r="HGU692" s="412"/>
      <c r="HGV692" s="412"/>
      <c r="HGW692" s="412"/>
      <c r="HGX692" s="412"/>
      <c r="HGY692" s="412"/>
      <c r="HGZ692" s="412"/>
      <c r="HHA692" s="412"/>
      <c r="HHB692" s="412"/>
      <c r="HHC692" s="412"/>
      <c r="HHD692" s="412"/>
      <c r="HHE692" s="412"/>
      <c r="HHF692" s="412"/>
      <c r="HHG692" s="412"/>
      <c r="HHH692" s="412"/>
      <c r="HHI692" s="412"/>
      <c r="HHJ692" s="412"/>
      <c r="HHK692" s="412"/>
      <c r="HHL692" s="412"/>
      <c r="HHM692" s="412"/>
      <c r="HHN692" s="412"/>
      <c r="HHO692" s="412"/>
      <c r="HHP692" s="412"/>
      <c r="HHQ692" s="412"/>
      <c r="HHR692" s="412"/>
      <c r="HHS692" s="412"/>
      <c r="HHT692" s="412"/>
      <c r="HHU692" s="412"/>
      <c r="HHV692" s="413"/>
      <c r="HHW692" s="413"/>
      <c r="HHX692" s="413"/>
      <c r="HHY692" s="413"/>
      <c r="HHZ692" s="413"/>
      <c r="HIA692" s="413"/>
      <c r="HIB692" s="413"/>
      <c r="HIC692" s="413"/>
      <c r="HID692" s="413"/>
      <c r="HIE692" s="413"/>
      <c r="HIF692" s="413"/>
      <c r="HIG692" s="413"/>
      <c r="HIH692" s="413"/>
      <c r="HII692" s="413"/>
      <c r="HIJ692" s="413"/>
      <c r="HIK692" s="413"/>
      <c r="HIL692" s="413"/>
      <c r="HIM692" s="413"/>
      <c r="HIN692" s="413"/>
      <c r="HIO692" s="413"/>
      <c r="HIP692" s="413"/>
      <c r="HIQ692" s="413"/>
      <c r="HIR692" s="413"/>
      <c r="HIS692" s="413"/>
      <c r="HIT692" s="414"/>
      <c r="HIU692" s="414"/>
      <c r="HIV692" s="414"/>
      <c r="HIW692" s="414"/>
      <c r="HIX692" s="414"/>
      <c r="HIY692" s="413"/>
      <c r="HIZ692" s="413"/>
      <c r="HJA692" s="414"/>
      <c r="HJB692" s="414"/>
      <c r="HJC692" s="413"/>
      <c r="HJD692" s="413"/>
      <c r="HJE692" s="414"/>
      <c r="HJF692" s="414"/>
      <c r="HJG692" s="413"/>
      <c r="HJH692" s="413"/>
      <c r="HJI692" s="413"/>
      <c r="HJJ692" s="413"/>
      <c r="HJK692" s="413"/>
      <c r="HJL692" s="413"/>
      <c r="HJM692" s="413"/>
      <c r="HJN692" s="414"/>
      <c r="HJO692" s="414"/>
      <c r="HJP692" s="413"/>
      <c r="HJQ692" s="413"/>
      <c r="HJR692" s="414"/>
      <c r="HJS692" s="414"/>
      <c r="HJT692" s="413"/>
      <c r="HJU692" s="413"/>
      <c r="HJV692" s="413"/>
      <c r="HJW692" s="413"/>
      <c r="HJX692" s="413"/>
      <c r="HJY692" s="407"/>
      <c r="HJZ692" s="439"/>
      <c r="HKA692" s="413"/>
      <c r="HKB692" s="413"/>
      <c r="HKC692" s="413"/>
      <c r="HKD692" s="413"/>
      <c r="HKE692" s="413"/>
      <c r="HKF692" s="413"/>
      <c r="HKG692" s="413"/>
      <c r="HKH692" s="412"/>
      <c r="HKI692" s="412"/>
      <c r="HKJ692" s="412"/>
      <c r="HKK692" s="412"/>
      <c r="HKL692" s="412"/>
      <c r="HKM692" s="412"/>
      <c r="HKN692" s="412"/>
      <c r="HKO692" s="412"/>
      <c r="HKP692" s="412"/>
      <c r="HKQ692" s="412"/>
      <c r="HKR692" s="412"/>
      <c r="HKS692" s="412"/>
      <c r="HKT692" s="412"/>
      <c r="HKU692" s="412"/>
      <c r="HKV692" s="412"/>
      <c r="HKW692" s="412"/>
      <c r="HKX692" s="412"/>
      <c r="HKY692" s="412"/>
      <c r="HKZ692" s="412"/>
      <c r="HLA692" s="412"/>
      <c r="HLB692" s="412"/>
      <c r="HLC692" s="412"/>
      <c r="HLD692" s="412"/>
      <c r="HLE692" s="412"/>
      <c r="HLF692" s="412"/>
      <c r="HLG692" s="412"/>
      <c r="HLH692" s="412"/>
      <c r="HLI692" s="412"/>
      <c r="HLJ692" s="412"/>
      <c r="HLK692" s="412"/>
      <c r="HLL692" s="412"/>
      <c r="HLM692" s="412"/>
      <c r="HLN692" s="412"/>
      <c r="HLO692" s="412"/>
      <c r="HLP692" s="412"/>
      <c r="HLQ692" s="412"/>
      <c r="HLR692" s="412"/>
      <c r="HLS692" s="412"/>
      <c r="HLT692" s="412"/>
      <c r="HLU692" s="412"/>
      <c r="HLV692" s="412"/>
      <c r="HLW692" s="412"/>
      <c r="HLX692" s="412"/>
      <c r="HLY692" s="412"/>
      <c r="HLZ692" s="413"/>
      <c r="HMA692" s="413"/>
      <c r="HMB692" s="413"/>
      <c r="HMC692" s="413"/>
      <c r="HMD692" s="413"/>
      <c r="HME692" s="413"/>
      <c r="HMF692" s="413"/>
      <c r="HMG692" s="413"/>
      <c r="HMH692" s="413"/>
      <c r="HMI692" s="413"/>
      <c r="HMJ692" s="413"/>
      <c r="HMK692" s="413"/>
      <c r="HML692" s="413"/>
      <c r="HMM692" s="413"/>
      <c r="HMN692" s="413"/>
      <c r="HMO692" s="413"/>
      <c r="HMP692" s="413"/>
      <c r="HMQ692" s="413"/>
      <c r="HMR692" s="413"/>
      <c r="HMS692" s="413"/>
      <c r="HMT692" s="413"/>
      <c r="HMU692" s="413"/>
      <c r="HMV692" s="413"/>
      <c r="HMW692" s="413"/>
      <c r="HMX692" s="414"/>
      <c r="HMY692" s="414"/>
      <c r="HMZ692" s="414"/>
      <c r="HNA692" s="414"/>
      <c r="HNB692" s="414"/>
      <c r="HNC692" s="413"/>
      <c r="HND692" s="413"/>
      <c r="HNE692" s="414"/>
      <c r="HNF692" s="414"/>
      <c r="HNG692" s="413"/>
      <c r="HNH692" s="413"/>
      <c r="HNI692" s="414"/>
      <c r="HNJ692" s="414"/>
      <c r="HNK692" s="413"/>
      <c r="HNL692" s="413"/>
      <c r="HNM692" s="413"/>
      <c r="HNN692" s="413"/>
      <c r="HNO692" s="413"/>
      <c r="HNP692" s="413"/>
      <c r="HNQ692" s="413"/>
      <c r="HNR692" s="414"/>
      <c r="HNS692" s="414"/>
      <c r="HNT692" s="413"/>
      <c r="HNU692" s="413"/>
      <c r="HNV692" s="414"/>
      <c r="HNW692" s="414"/>
      <c r="HNX692" s="413"/>
      <c r="HNY692" s="413"/>
      <c r="HNZ692" s="413"/>
      <c r="HOA692" s="413"/>
      <c r="HOB692" s="413"/>
      <c r="HOC692" s="407"/>
      <c r="HOD692" s="439"/>
      <c r="HOE692" s="413"/>
      <c r="HOF692" s="413"/>
      <c r="HOG692" s="413"/>
      <c r="HOH692" s="413"/>
      <c r="HOI692" s="413"/>
      <c r="HOJ692" s="413"/>
      <c r="HOK692" s="413"/>
      <c r="HOL692" s="412"/>
      <c r="HOM692" s="412"/>
      <c r="HON692" s="412"/>
      <c r="HOO692" s="412"/>
      <c r="HOP692" s="412"/>
      <c r="HOQ692" s="412"/>
      <c r="HOR692" s="412"/>
      <c r="HOS692" s="412"/>
      <c r="HOT692" s="412"/>
      <c r="HOU692" s="412"/>
      <c r="HOV692" s="412"/>
      <c r="HOW692" s="412"/>
      <c r="HOX692" s="412"/>
      <c r="HOY692" s="412"/>
      <c r="HOZ692" s="412"/>
      <c r="HPA692" s="412"/>
      <c r="HPB692" s="412"/>
      <c r="HPC692" s="412"/>
      <c r="HPD692" s="412"/>
      <c r="HPE692" s="412"/>
      <c r="HPF692" s="412"/>
      <c r="HPG692" s="412"/>
      <c r="HPH692" s="412"/>
      <c r="HPI692" s="412"/>
      <c r="HPJ692" s="412"/>
      <c r="HPK692" s="412"/>
      <c r="HPL692" s="412"/>
      <c r="HPM692" s="412"/>
      <c r="HPN692" s="412"/>
      <c r="HPO692" s="412"/>
      <c r="HPP692" s="412"/>
      <c r="HPQ692" s="412"/>
      <c r="HPR692" s="412"/>
      <c r="HPS692" s="412"/>
      <c r="HPT692" s="412"/>
      <c r="HPU692" s="412"/>
      <c r="HPV692" s="412"/>
      <c r="HPW692" s="412"/>
      <c r="HPX692" s="412"/>
      <c r="HPY692" s="412"/>
      <c r="HPZ692" s="412"/>
      <c r="HQA692" s="412"/>
      <c r="HQB692" s="412"/>
      <c r="HQC692" s="412"/>
      <c r="HQD692" s="413"/>
      <c r="HQE692" s="413"/>
      <c r="HQF692" s="413"/>
      <c r="HQG692" s="413"/>
      <c r="HQH692" s="413"/>
      <c r="HQI692" s="413"/>
      <c r="HQJ692" s="413"/>
      <c r="HQK692" s="413"/>
      <c r="HQL692" s="413"/>
      <c r="HQM692" s="413"/>
      <c r="HQN692" s="413"/>
      <c r="HQO692" s="413"/>
      <c r="HQP692" s="413"/>
      <c r="HQQ692" s="413"/>
      <c r="HQR692" s="413"/>
      <c r="HQS692" s="413"/>
      <c r="HQT692" s="413"/>
      <c r="HQU692" s="413"/>
      <c r="HQV692" s="413"/>
      <c r="HQW692" s="413"/>
      <c r="HQX692" s="413"/>
      <c r="HQY692" s="413"/>
      <c r="HQZ692" s="413"/>
      <c r="HRA692" s="413"/>
      <c r="HRB692" s="414"/>
      <c r="HRC692" s="414"/>
      <c r="HRD692" s="414"/>
      <c r="HRE692" s="414"/>
      <c r="HRF692" s="414"/>
      <c r="HRG692" s="413"/>
      <c r="HRH692" s="413"/>
      <c r="HRI692" s="414"/>
      <c r="HRJ692" s="414"/>
      <c r="HRK692" s="413"/>
      <c r="HRL692" s="413"/>
      <c r="HRM692" s="414"/>
      <c r="HRN692" s="414"/>
      <c r="HRO692" s="413"/>
      <c r="HRP692" s="413"/>
      <c r="HRQ692" s="413"/>
      <c r="HRR692" s="413"/>
      <c r="HRS692" s="413"/>
      <c r="HRT692" s="413"/>
      <c r="HRU692" s="413"/>
      <c r="HRV692" s="414"/>
      <c r="HRW692" s="414"/>
      <c r="HRX692" s="413"/>
      <c r="HRY692" s="413"/>
      <c r="HRZ692" s="414"/>
      <c r="HSA692" s="414"/>
      <c r="HSB692" s="413"/>
      <c r="HSC692" s="413"/>
      <c r="HSD692" s="413"/>
      <c r="HSE692" s="413"/>
      <c r="HSF692" s="413"/>
      <c r="HSG692" s="407"/>
      <c r="HSH692" s="439"/>
      <c r="HSI692" s="413"/>
      <c r="HSJ692" s="413"/>
      <c r="HSK692" s="413"/>
      <c r="HSL692" s="413"/>
      <c r="HSM692" s="413"/>
      <c r="HSN692" s="413"/>
      <c r="HSO692" s="413"/>
      <c r="HSP692" s="412"/>
      <c r="HSQ692" s="412"/>
      <c r="HSR692" s="412"/>
      <c r="HSS692" s="412"/>
      <c r="HST692" s="412"/>
      <c r="HSU692" s="412"/>
      <c r="HSV692" s="412"/>
      <c r="HSW692" s="412"/>
      <c r="HSX692" s="412"/>
      <c r="HSY692" s="412"/>
      <c r="HSZ692" s="412"/>
      <c r="HTA692" s="412"/>
      <c r="HTB692" s="412"/>
      <c r="HTC692" s="412"/>
      <c r="HTD692" s="412"/>
      <c r="HTE692" s="412"/>
      <c r="HTF692" s="412"/>
      <c r="HTG692" s="412"/>
      <c r="HTH692" s="412"/>
      <c r="HTI692" s="412"/>
      <c r="HTJ692" s="412"/>
      <c r="HTK692" s="412"/>
      <c r="HTL692" s="412"/>
      <c r="HTM692" s="412"/>
      <c r="HTN692" s="412"/>
      <c r="HTO692" s="412"/>
      <c r="HTP692" s="412"/>
      <c r="HTQ692" s="412"/>
      <c r="HTR692" s="412"/>
      <c r="HTS692" s="412"/>
      <c r="HTT692" s="412"/>
      <c r="HTU692" s="412"/>
      <c r="HTV692" s="412"/>
      <c r="HTW692" s="412"/>
      <c r="HTX692" s="412"/>
      <c r="HTY692" s="412"/>
      <c r="HTZ692" s="412"/>
      <c r="HUA692" s="412"/>
      <c r="HUB692" s="412"/>
      <c r="HUC692" s="412"/>
      <c r="HUD692" s="412"/>
      <c r="HUE692" s="412"/>
      <c r="HUF692" s="412"/>
      <c r="HUG692" s="412"/>
      <c r="HUH692" s="413"/>
      <c r="HUI692" s="413"/>
      <c r="HUJ692" s="413"/>
      <c r="HUK692" s="413"/>
      <c r="HUL692" s="413"/>
      <c r="HUM692" s="413"/>
      <c r="HUN692" s="413"/>
      <c r="HUO692" s="413"/>
      <c r="HUP692" s="413"/>
      <c r="HUQ692" s="413"/>
      <c r="HUR692" s="413"/>
      <c r="HUS692" s="413"/>
      <c r="HUT692" s="413"/>
      <c r="HUU692" s="413"/>
      <c r="HUV692" s="413"/>
      <c r="HUW692" s="413"/>
      <c r="HUX692" s="413"/>
      <c r="HUY692" s="413"/>
      <c r="HUZ692" s="413"/>
      <c r="HVA692" s="413"/>
      <c r="HVB692" s="413"/>
      <c r="HVC692" s="413"/>
      <c r="HVD692" s="413"/>
      <c r="HVE692" s="413"/>
      <c r="HVF692" s="414"/>
      <c r="HVG692" s="414"/>
      <c r="HVH692" s="414"/>
      <c r="HVI692" s="414"/>
      <c r="HVJ692" s="414"/>
      <c r="HVK692" s="413"/>
      <c r="HVL692" s="413"/>
      <c r="HVM692" s="414"/>
      <c r="HVN692" s="414"/>
      <c r="HVO692" s="413"/>
      <c r="HVP692" s="413"/>
      <c r="HVQ692" s="414"/>
      <c r="HVR692" s="414"/>
      <c r="HVS692" s="413"/>
      <c r="HVT692" s="413"/>
      <c r="HVU692" s="413"/>
      <c r="HVV692" s="413"/>
      <c r="HVW692" s="413"/>
      <c r="HVX692" s="413"/>
      <c r="HVY692" s="413"/>
      <c r="HVZ692" s="414"/>
      <c r="HWA692" s="414"/>
      <c r="HWB692" s="413"/>
      <c r="HWC692" s="413"/>
      <c r="HWD692" s="414"/>
      <c r="HWE692" s="414"/>
      <c r="HWF692" s="413"/>
      <c r="HWG692" s="413"/>
      <c r="HWH692" s="413"/>
      <c r="HWI692" s="413"/>
      <c r="HWJ692" s="413"/>
      <c r="HWK692" s="407"/>
      <c r="HWL692" s="439"/>
      <c r="HWM692" s="413"/>
      <c r="HWN692" s="413"/>
      <c r="HWO692" s="413"/>
      <c r="HWP692" s="413"/>
      <c r="HWQ692" s="413"/>
      <c r="HWR692" s="413"/>
      <c r="HWS692" s="413"/>
      <c r="HWT692" s="412"/>
      <c r="HWU692" s="412"/>
      <c r="HWV692" s="412"/>
      <c r="HWW692" s="412"/>
      <c r="HWX692" s="412"/>
      <c r="HWY692" s="412"/>
      <c r="HWZ692" s="412"/>
      <c r="HXA692" s="412"/>
      <c r="HXB692" s="412"/>
      <c r="HXC692" s="412"/>
      <c r="HXD692" s="412"/>
      <c r="HXE692" s="412"/>
      <c r="HXF692" s="412"/>
      <c r="HXG692" s="412"/>
      <c r="HXH692" s="412"/>
      <c r="HXI692" s="412"/>
      <c r="HXJ692" s="412"/>
      <c r="HXK692" s="412"/>
      <c r="HXL692" s="412"/>
      <c r="HXM692" s="412"/>
      <c r="HXN692" s="412"/>
      <c r="HXO692" s="412"/>
      <c r="HXP692" s="412"/>
      <c r="HXQ692" s="412"/>
      <c r="HXR692" s="412"/>
      <c r="HXS692" s="412"/>
      <c r="HXT692" s="412"/>
      <c r="HXU692" s="412"/>
      <c r="HXV692" s="412"/>
      <c r="HXW692" s="412"/>
      <c r="HXX692" s="412"/>
      <c r="HXY692" s="412"/>
      <c r="HXZ692" s="412"/>
      <c r="HYA692" s="412"/>
      <c r="HYB692" s="412"/>
      <c r="HYC692" s="412"/>
      <c r="HYD692" s="412"/>
      <c r="HYE692" s="412"/>
      <c r="HYF692" s="412"/>
      <c r="HYG692" s="412"/>
      <c r="HYH692" s="412"/>
      <c r="HYI692" s="412"/>
      <c r="HYJ692" s="412"/>
      <c r="HYK692" s="412"/>
      <c r="HYL692" s="413"/>
      <c r="HYM692" s="413"/>
      <c r="HYN692" s="413"/>
      <c r="HYO692" s="413"/>
      <c r="HYP692" s="413"/>
      <c r="HYQ692" s="413"/>
      <c r="HYR692" s="413"/>
      <c r="HYS692" s="413"/>
      <c r="HYT692" s="413"/>
      <c r="HYU692" s="413"/>
      <c r="HYV692" s="413"/>
      <c r="HYW692" s="413"/>
      <c r="HYX692" s="413"/>
      <c r="HYY692" s="413"/>
      <c r="HYZ692" s="413"/>
      <c r="HZA692" s="413"/>
      <c r="HZB692" s="413"/>
      <c r="HZC692" s="413"/>
      <c r="HZD692" s="413"/>
      <c r="HZE692" s="413"/>
      <c r="HZF692" s="413"/>
      <c r="HZG692" s="413"/>
      <c r="HZH692" s="413"/>
      <c r="HZI692" s="413"/>
      <c r="HZJ692" s="414"/>
      <c r="HZK692" s="414"/>
      <c r="HZL692" s="414"/>
      <c r="HZM692" s="414"/>
      <c r="HZN692" s="414"/>
      <c r="HZO692" s="413"/>
      <c r="HZP692" s="413"/>
      <c r="HZQ692" s="414"/>
      <c r="HZR692" s="414"/>
      <c r="HZS692" s="413"/>
      <c r="HZT692" s="413"/>
      <c r="HZU692" s="414"/>
      <c r="HZV692" s="414"/>
      <c r="HZW692" s="413"/>
      <c r="HZX692" s="413"/>
      <c r="HZY692" s="413"/>
      <c r="HZZ692" s="413"/>
      <c r="IAA692" s="413"/>
      <c r="IAB692" s="413"/>
      <c r="IAC692" s="413"/>
      <c r="IAD692" s="414"/>
      <c r="IAE692" s="414"/>
      <c r="IAF692" s="413"/>
      <c r="IAG692" s="413"/>
      <c r="IAH692" s="414"/>
      <c r="IAI692" s="414"/>
      <c r="IAJ692" s="413"/>
      <c r="IAK692" s="413"/>
      <c r="IAL692" s="413"/>
      <c r="IAM692" s="413"/>
      <c r="IAN692" s="413"/>
      <c r="IAO692" s="407"/>
      <c r="IAP692" s="439"/>
      <c r="IAQ692" s="413"/>
      <c r="IAR692" s="413"/>
      <c r="IAS692" s="413"/>
      <c r="IAT692" s="413"/>
      <c r="IAU692" s="413"/>
      <c r="IAV692" s="413"/>
      <c r="IAW692" s="413"/>
      <c r="IAX692" s="412"/>
      <c r="IAY692" s="412"/>
      <c r="IAZ692" s="412"/>
      <c r="IBA692" s="412"/>
      <c r="IBB692" s="412"/>
      <c r="IBC692" s="412"/>
      <c r="IBD692" s="412"/>
      <c r="IBE692" s="412"/>
      <c r="IBF692" s="412"/>
      <c r="IBG692" s="412"/>
      <c r="IBH692" s="412"/>
      <c r="IBI692" s="412"/>
      <c r="IBJ692" s="412"/>
      <c r="IBK692" s="412"/>
      <c r="IBL692" s="412"/>
      <c r="IBM692" s="412"/>
      <c r="IBN692" s="412"/>
      <c r="IBO692" s="412"/>
      <c r="IBP692" s="412"/>
      <c r="IBQ692" s="412"/>
      <c r="IBR692" s="412"/>
      <c r="IBS692" s="412"/>
      <c r="IBT692" s="412"/>
      <c r="IBU692" s="412"/>
      <c r="IBV692" s="412"/>
      <c r="IBW692" s="412"/>
      <c r="IBX692" s="412"/>
      <c r="IBY692" s="412"/>
      <c r="IBZ692" s="412"/>
      <c r="ICA692" s="412"/>
      <c r="ICB692" s="412"/>
      <c r="ICC692" s="412"/>
      <c r="ICD692" s="412"/>
      <c r="ICE692" s="412"/>
      <c r="ICF692" s="412"/>
      <c r="ICG692" s="412"/>
      <c r="ICH692" s="412"/>
      <c r="ICI692" s="412"/>
      <c r="ICJ692" s="412"/>
      <c r="ICK692" s="412"/>
      <c r="ICL692" s="412"/>
      <c r="ICM692" s="412"/>
      <c r="ICN692" s="412"/>
      <c r="ICO692" s="412"/>
      <c r="ICP692" s="413"/>
      <c r="ICQ692" s="413"/>
      <c r="ICR692" s="413"/>
      <c r="ICS692" s="413"/>
      <c r="ICT692" s="413"/>
      <c r="ICU692" s="413"/>
      <c r="ICV692" s="413"/>
      <c r="ICW692" s="413"/>
      <c r="ICX692" s="413"/>
      <c r="ICY692" s="413"/>
      <c r="ICZ692" s="413"/>
      <c r="IDA692" s="413"/>
      <c r="IDB692" s="413"/>
      <c r="IDC692" s="413"/>
      <c r="IDD692" s="413"/>
      <c r="IDE692" s="413"/>
      <c r="IDF692" s="413"/>
      <c r="IDG692" s="413"/>
      <c r="IDH692" s="413"/>
      <c r="IDI692" s="413"/>
      <c r="IDJ692" s="413"/>
      <c r="IDK692" s="413"/>
      <c r="IDL692" s="413"/>
      <c r="IDM692" s="413"/>
      <c r="IDN692" s="414"/>
      <c r="IDO692" s="414"/>
      <c r="IDP692" s="414"/>
      <c r="IDQ692" s="414"/>
      <c r="IDR692" s="414"/>
      <c r="IDS692" s="413"/>
      <c r="IDT692" s="413"/>
      <c r="IDU692" s="414"/>
      <c r="IDV692" s="414"/>
      <c r="IDW692" s="413"/>
      <c r="IDX692" s="413"/>
      <c r="IDY692" s="414"/>
      <c r="IDZ692" s="414"/>
      <c r="IEA692" s="413"/>
      <c r="IEB692" s="413"/>
      <c r="IEC692" s="413"/>
      <c r="IED692" s="413"/>
      <c r="IEE692" s="413"/>
      <c r="IEF692" s="413"/>
      <c r="IEG692" s="413"/>
      <c r="IEH692" s="414"/>
      <c r="IEI692" s="414"/>
      <c r="IEJ692" s="413"/>
      <c r="IEK692" s="413"/>
      <c r="IEL692" s="414"/>
      <c r="IEM692" s="414"/>
      <c r="IEN692" s="413"/>
      <c r="IEO692" s="413"/>
      <c r="IEP692" s="413"/>
      <c r="IEQ692" s="413"/>
      <c r="IER692" s="413"/>
      <c r="IES692" s="407"/>
      <c r="IET692" s="439"/>
      <c r="IEU692" s="413"/>
      <c r="IEV692" s="413"/>
      <c r="IEW692" s="413"/>
      <c r="IEX692" s="413"/>
      <c r="IEY692" s="413"/>
      <c r="IEZ692" s="413"/>
      <c r="IFA692" s="413"/>
      <c r="IFB692" s="412"/>
      <c r="IFC692" s="412"/>
      <c r="IFD692" s="412"/>
      <c r="IFE692" s="412"/>
      <c r="IFF692" s="412"/>
      <c r="IFG692" s="412"/>
      <c r="IFH692" s="412"/>
      <c r="IFI692" s="412"/>
      <c r="IFJ692" s="412"/>
      <c r="IFK692" s="412"/>
      <c r="IFL692" s="412"/>
      <c r="IFM692" s="412"/>
      <c r="IFN692" s="412"/>
      <c r="IFO692" s="412"/>
      <c r="IFP692" s="412"/>
      <c r="IFQ692" s="412"/>
      <c r="IFR692" s="412"/>
      <c r="IFS692" s="412"/>
      <c r="IFT692" s="412"/>
      <c r="IFU692" s="412"/>
      <c r="IFV692" s="412"/>
      <c r="IFW692" s="412"/>
      <c r="IFX692" s="412"/>
      <c r="IFY692" s="412"/>
      <c r="IFZ692" s="412"/>
      <c r="IGA692" s="412"/>
      <c r="IGB692" s="412"/>
      <c r="IGC692" s="412"/>
      <c r="IGD692" s="412"/>
      <c r="IGE692" s="412"/>
      <c r="IGF692" s="412"/>
      <c r="IGG692" s="412"/>
      <c r="IGH692" s="412"/>
      <c r="IGI692" s="412"/>
      <c r="IGJ692" s="412"/>
      <c r="IGK692" s="412"/>
      <c r="IGL692" s="412"/>
      <c r="IGM692" s="412"/>
      <c r="IGN692" s="412"/>
      <c r="IGO692" s="412"/>
      <c r="IGP692" s="412"/>
      <c r="IGQ692" s="412"/>
      <c r="IGR692" s="412"/>
      <c r="IGS692" s="412"/>
      <c r="IGT692" s="413"/>
      <c r="IGU692" s="413"/>
      <c r="IGV692" s="413"/>
      <c r="IGW692" s="413"/>
      <c r="IGX692" s="413"/>
      <c r="IGY692" s="413"/>
      <c r="IGZ692" s="413"/>
      <c r="IHA692" s="413"/>
      <c r="IHB692" s="413"/>
      <c r="IHC692" s="413"/>
      <c r="IHD692" s="413"/>
      <c r="IHE692" s="413"/>
      <c r="IHF692" s="413"/>
      <c r="IHG692" s="413"/>
      <c r="IHH692" s="413"/>
      <c r="IHI692" s="413"/>
      <c r="IHJ692" s="413"/>
      <c r="IHK692" s="413"/>
      <c r="IHL692" s="413"/>
      <c r="IHM692" s="413"/>
      <c r="IHN692" s="413"/>
      <c r="IHO692" s="413"/>
      <c r="IHP692" s="413"/>
      <c r="IHQ692" s="413"/>
      <c r="IHR692" s="414"/>
      <c r="IHS692" s="414"/>
      <c r="IHT692" s="414"/>
      <c r="IHU692" s="414"/>
      <c r="IHV692" s="414"/>
      <c r="IHW692" s="413"/>
      <c r="IHX692" s="413"/>
      <c r="IHY692" s="414"/>
      <c r="IHZ692" s="414"/>
      <c r="IIA692" s="413"/>
      <c r="IIB692" s="413"/>
      <c r="IIC692" s="414"/>
      <c r="IID692" s="414"/>
      <c r="IIE692" s="413"/>
      <c r="IIF692" s="413"/>
      <c r="IIG692" s="413"/>
      <c r="IIH692" s="413"/>
      <c r="III692" s="413"/>
      <c r="IIJ692" s="413"/>
      <c r="IIK692" s="413"/>
      <c r="IIL692" s="414"/>
      <c r="IIM692" s="414"/>
      <c r="IIN692" s="413"/>
      <c r="IIO692" s="413"/>
      <c r="IIP692" s="414"/>
      <c r="IIQ692" s="414"/>
      <c r="IIR692" s="413"/>
      <c r="IIS692" s="413"/>
      <c r="IIT692" s="413"/>
      <c r="IIU692" s="413"/>
      <c r="IIV692" s="413"/>
      <c r="IIW692" s="407"/>
      <c r="IIX692" s="439"/>
      <c r="IIY692" s="413"/>
      <c r="IIZ692" s="413"/>
      <c r="IJA692" s="413"/>
      <c r="IJB692" s="413"/>
      <c r="IJC692" s="413"/>
      <c r="IJD692" s="413"/>
      <c r="IJE692" s="413"/>
      <c r="IJF692" s="412"/>
      <c r="IJG692" s="412"/>
      <c r="IJH692" s="412"/>
      <c r="IJI692" s="412"/>
      <c r="IJJ692" s="412"/>
      <c r="IJK692" s="412"/>
      <c r="IJL692" s="412"/>
      <c r="IJM692" s="412"/>
      <c r="IJN692" s="412"/>
      <c r="IJO692" s="412"/>
      <c r="IJP692" s="412"/>
      <c r="IJQ692" s="412"/>
      <c r="IJR692" s="412"/>
      <c r="IJS692" s="412"/>
      <c r="IJT692" s="412"/>
      <c r="IJU692" s="412"/>
      <c r="IJV692" s="412"/>
      <c r="IJW692" s="412"/>
      <c r="IJX692" s="412"/>
      <c r="IJY692" s="412"/>
      <c r="IJZ692" s="412"/>
      <c r="IKA692" s="412"/>
      <c r="IKB692" s="412"/>
      <c r="IKC692" s="412"/>
      <c r="IKD692" s="412"/>
      <c r="IKE692" s="412"/>
      <c r="IKF692" s="412"/>
      <c r="IKG692" s="412"/>
      <c r="IKH692" s="412"/>
      <c r="IKI692" s="412"/>
      <c r="IKJ692" s="412"/>
      <c r="IKK692" s="412"/>
      <c r="IKL692" s="412"/>
      <c r="IKM692" s="412"/>
      <c r="IKN692" s="412"/>
      <c r="IKO692" s="412"/>
      <c r="IKP692" s="412"/>
      <c r="IKQ692" s="412"/>
      <c r="IKR692" s="412"/>
      <c r="IKS692" s="412"/>
      <c r="IKT692" s="412"/>
      <c r="IKU692" s="412"/>
      <c r="IKV692" s="412"/>
      <c r="IKW692" s="412"/>
      <c r="IKX692" s="413"/>
      <c r="IKY692" s="413"/>
      <c r="IKZ692" s="413"/>
      <c r="ILA692" s="413"/>
      <c r="ILB692" s="413"/>
      <c r="ILC692" s="413"/>
      <c r="ILD692" s="413"/>
      <c r="ILE692" s="413"/>
      <c r="ILF692" s="413"/>
      <c r="ILG692" s="413"/>
      <c r="ILH692" s="413"/>
      <c r="ILI692" s="413"/>
      <c r="ILJ692" s="413"/>
      <c r="ILK692" s="413"/>
      <c r="ILL692" s="413"/>
      <c r="ILM692" s="413"/>
      <c r="ILN692" s="413"/>
      <c r="ILO692" s="413"/>
      <c r="ILP692" s="413"/>
      <c r="ILQ692" s="413"/>
      <c r="ILR692" s="413"/>
      <c r="ILS692" s="413"/>
      <c r="ILT692" s="413"/>
      <c r="ILU692" s="413"/>
      <c r="ILV692" s="414"/>
      <c r="ILW692" s="414"/>
      <c r="ILX692" s="414"/>
      <c r="ILY692" s="414"/>
      <c r="ILZ692" s="414"/>
      <c r="IMA692" s="413"/>
      <c r="IMB692" s="413"/>
      <c r="IMC692" s="414"/>
      <c r="IMD692" s="414"/>
      <c r="IME692" s="413"/>
      <c r="IMF692" s="413"/>
      <c r="IMG692" s="414"/>
      <c r="IMH692" s="414"/>
      <c r="IMI692" s="413"/>
      <c r="IMJ692" s="413"/>
      <c r="IMK692" s="413"/>
      <c r="IML692" s="413"/>
      <c r="IMM692" s="413"/>
      <c r="IMN692" s="413"/>
      <c r="IMO692" s="413"/>
      <c r="IMP692" s="414"/>
      <c r="IMQ692" s="414"/>
      <c r="IMR692" s="413"/>
      <c r="IMS692" s="413"/>
      <c r="IMT692" s="414"/>
      <c r="IMU692" s="414"/>
      <c r="IMV692" s="413"/>
      <c r="IMW692" s="413"/>
      <c r="IMX692" s="413"/>
      <c r="IMY692" s="413"/>
      <c r="IMZ692" s="413"/>
      <c r="INA692" s="407"/>
      <c r="INB692" s="439"/>
      <c r="INC692" s="413"/>
      <c r="IND692" s="413"/>
      <c r="INE692" s="413"/>
      <c r="INF692" s="413"/>
      <c r="ING692" s="413"/>
      <c r="INH692" s="413"/>
      <c r="INI692" s="413"/>
      <c r="INJ692" s="412"/>
      <c r="INK692" s="412"/>
      <c r="INL692" s="412"/>
      <c r="INM692" s="412"/>
      <c r="INN692" s="412"/>
      <c r="INO692" s="412"/>
      <c r="INP692" s="412"/>
      <c r="INQ692" s="412"/>
      <c r="INR692" s="412"/>
      <c r="INS692" s="412"/>
      <c r="INT692" s="412"/>
      <c r="INU692" s="412"/>
      <c r="INV692" s="412"/>
      <c r="INW692" s="412"/>
      <c r="INX692" s="412"/>
      <c r="INY692" s="412"/>
      <c r="INZ692" s="412"/>
      <c r="IOA692" s="412"/>
      <c r="IOB692" s="412"/>
      <c r="IOC692" s="412"/>
      <c r="IOD692" s="412"/>
      <c r="IOE692" s="412"/>
      <c r="IOF692" s="412"/>
      <c r="IOG692" s="412"/>
      <c r="IOH692" s="412"/>
      <c r="IOI692" s="412"/>
      <c r="IOJ692" s="412"/>
      <c r="IOK692" s="412"/>
      <c r="IOL692" s="412"/>
      <c r="IOM692" s="412"/>
      <c r="ION692" s="412"/>
      <c r="IOO692" s="412"/>
      <c r="IOP692" s="412"/>
      <c r="IOQ692" s="412"/>
      <c r="IOR692" s="412"/>
      <c r="IOS692" s="412"/>
      <c r="IOT692" s="412"/>
      <c r="IOU692" s="412"/>
      <c r="IOV692" s="412"/>
      <c r="IOW692" s="412"/>
      <c r="IOX692" s="412"/>
      <c r="IOY692" s="412"/>
      <c r="IOZ692" s="412"/>
      <c r="IPA692" s="412"/>
      <c r="IPB692" s="413"/>
      <c r="IPC692" s="413"/>
      <c r="IPD692" s="413"/>
      <c r="IPE692" s="413"/>
      <c r="IPF692" s="413"/>
      <c r="IPG692" s="413"/>
      <c r="IPH692" s="413"/>
      <c r="IPI692" s="413"/>
      <c r="IPJ692" s="413"/>
      <c r="IPK692" s="413"/>
      <c r="IPL692" s="413"/>
      <c r="IPM692" s="413"/>
      <c r="IPN692" s="413"/>
      <c r="IPO692" s="413"/>
      <c r="IPP692" s="413"/>
      <c r="IPQ692" s="413"/>
      <c r="IPR692" s="413"/>
      <c r="IPS692" s="413"/>
      <c r="IPT692" s="413"/>
      <c r="IPU692" s="413"/>
      <c r="IPV692" s="413"/>
      <c r="IPW692" s="413"/>
      <c r="IPX692" s="413"/>
      <c r="IPY692" s="413"/>
      <c r="IPZ692" s="414"/>
      <c r="IQA692" s="414"/>
      <c r="IQB692" s="414"/>
      <c r="IQC692" s="414"/>
      <c r="IQD692" s="414"/>
      <c r="IQE692" s="413"/>
      <c r="IQF692" s="413"/>
      <c r="IQG692" s="414"/>
      <c r="IQH692" s="414"/>
      <c r="IQI692" s="413"/>
      <c r="IQJ692" s="413"/>
      <c r="IQK692" s="414"/>
      <c r="IQL692" s="414"/>
      <c r="IQM692" s="413"/>
      <c r="IQN692" s="413"/>
      <c r="IQO692" s="413"/>
      <c r="IQP692" s="413"/>
      <c r="IQQ692" s="413"/>
      <c r="IQR692" s="413"/>
      <c r="IQS692" s="413"/>
      <c r="IQT692" s="414"/>
      <c r="IQU692" s="414"/>
      <c r="IQV692" s="413"/>
      <c r="IQW692" s="413"/>
      <c r="IQX692" s="414"/>
      <c r="IQY692" s="414"/>
      <c r="IQZ692" s="413"/>
      <c r="IRA692" s="413"/>
      <c r="IRB692" s="413"/>
      <c r="IRC692" s="413"/>
      <c r="IRD692" s="413"/>
      <c r="IRE692" s="407"/>
      <c r="IRF692" s="439"/>
      <c r="IRG692" s="413"/>
      <c r="IRH692" s="413"/>
      <c r="IRI692" s="413"/>
      <c r="IRJ692" s="413"/>
      <c r="IRK692" s="413"/>
      <c r="IRL692" s="413"/>
      <c r="IRM692" s="413"/>
      <c r="IRN692" s="412"/>
      <c r="IRO692" s="412"/>
      <c r="IRP692" s="412"/>
      <c r="IRQ692" s="412"/>
      <c r="IRR692" s="412"/>
      <c r="IRS692" s="412"/>
      <c r="IRT692" s="412"/>
      <c r="IRU692" s="412"/>
      <c r="IRV692" s="412"/>
      <c r="IRW692" s="412"/>
      <c r="IRX692" s="412"/>
      <c r="IRY692" s="412"/>
      <c r="IRZ692" s="412"/>
      <c r="ISA692" s="412"/>
      <c r="ISB692" s="412"/>
      <c r="ISC692" s="412"/>
      <c r="ISD692" s="412"/>
      <c r="ISE692" s="412"/>
      <c r="ISF692" s="412"/>
      <c r="ISG692" s="412"/>
      <c r="ISH692" s="412"/>
      <c r="ISI692" s="412"/>
      <c r="ISJ692" s="412"/>
      <c r="ISK692" s="412"/>
      <c r="ISL692" s="412"/>
      <c r="ISM692" s="412"/>
      <c r="ISN692" s="412"/>
      <c r="ISO692" s="412"/>
      <c r="ISP692" s="412"/>
      <c r="ISQ692" s="412"/>
      <c r="ISR692" s="412"/>
      <c r="ISS692" s="412"/>
      <c r="IST692" s="412"/>
      <c r="ISU692" s="412"/>
      <c r="ISV692" s="412"/>
      <c r="ISW692" s="412"/>
      <c r="ISX692" s="412"/>
      <c r="ISY692" s="412"/>
      <c r="ISZ692" s="412"/>
      <c r="ITA692" s="412"/>
      <c r="ITB692" s="412"/>
      <c r="ITC692" s="412"/>
      <c r="ITD692" s="412"/>
      <c r="ITE692" s="412"/>
      <c r="ITF692" s="413"/>
      <c r="ITG692" s="413"/>
      <c r="ITH692" s="413"/>
      <c r="ITI692" s="413"/>
      <c r="ITJ692" s="413"/>
      <c r="ITK692" s="413"/>
      <c r="ITL692" s="413"/>
      <c r="ITM692" s="413"/>
      <c r="ITN692" s="413"/>
      <c r="ITO692" s="413"/>
      <c r="ITP692" s="413"/>
      <c r="ITQ692" s="413"/>
      <c r="ITR692" s="413"/>
      <c r="ITS692" s="413"/>
      <c r="ITT692" s="413"/>
      <c r="ITU692" s="413"/>
      <c r="ITV692" s="413"/>
      <c r="ITW692" s="413"/>
      <c r="ITX692" s="413"/>
      <c r="ITY692" s="413"/>
      <c r="ITZ692" s="413"/>
      <c r="IUA692" s="413"/>
      <c r="IUB692" s="413"/>
      <c r="IUC692" s="413"/>
      <c r="IUD692" s="414"/>
      <c r="IUE692" s="414"/>
      <c r="IUF692" s="414"/>
      <c r="IUG692" s="414"/>
      <c r="IUH692" s="414"/>
      <c r="IUI692" s="413"/>
      <c r="IUJ692" s="413"/>
      <c r="IUK692" s="414"/>
      <c r="IUL692" s="414"/>
      <c r="IUM692" s="413"/>
      <c r="IUN692" s="413"/>
      <c r="IUO692" s="414"/>
      <c r="IUP692" s="414"/>
      <c r="IUQ692" s="413"/>
      <c r="IUR692" s="413"/>
      <c r="IUS692" s="413"/>
      <c r="IUT692" s="413"/>
      <c r="IUU692" s="413"/>
      <c r="IUV692" s="413"/>
      <c r="IUW692" s="413"/>
      <c r="IUX692" s="414"/>
      <c r="IUY692" s="414"/>
      <c r="IUZ692" s="413"/>
      <c r="IVA692" s="413"/>
      <c r="IVB692" s="414"/>
      <c r="IVC692" s="414"/>
      <c r="IVD692" s="413"/>
      <c r="IVE692" s="413"/>
      <c r="IVF692" s="413"/>
      <c r="IVG692" s="413"/>
      <c r="IVH692" s="413"/>
      <c r="IVI692" s="407"/>
      <c r="IVJ692" s="439"/>
      <c r="IVK692" s="413"/>
      <c r="IVL692" s="413"/>
      <c r="IVM692" s="413"/>
      <c r="IVN692" s="413"/>
      <c r="IVO692" s="413"/>
      <c r="IVP692" s="413"/>
      <c r="IVQ692" s="413"/>
      <c r="IVR692" s="412"/>
      <c r="IVS692" s="412"/>
      <c r="IVT692" s="412"/>
      <c r="IVU692" s="412"/>
      <c r="IVV692" s="412"/>
      <c r="IVW692" s="412"/>
      <c r="IVX692" s="412"/>
      <c r="IVY692" s="412"/>
      <c r="IVZ692" s="412"/>
      <c r="IWA692" s="412"/>
      <c r="IWB692" s="412"/>
      <c r="IWC692" s="412"/>
      <c r="IWD692" s="412"/>
      <c r="IWE692" s="412"/>
      <c r="IWF692" s="412"/>
      <c r="IWG692" s="412"/>
      <c r="IWH692" s="412"/>
      <c r="IWI692" s="412"/>
      <c r="IWJ692" s="412"/>
      <c r="IWK692" s="412"/>
      <c r="IWL692" s="412"/>
      <c r="IWM692" s="412"/>
      <c r="IWN692" s="412"/>
      <c r="IWO692" s="412"/>
      <c r="IWP692" s="412"/>
      <c r="IWQ692" s="412"/>
      <c r="IWR692" s="412"/>
      <c r="IWS692" s="412"/>
      <c r="IWT692" s="412"/>
      <c r="IWU692" s="412"/>
      <c r="IWV692" s="412"/>
      <c r="IWW692" s="412"/>
      <c r="IWX692" s="412"/>
      <c r="IWY692" s="412"/>
      <c r="IWZ692" s="412"/>
      <c r="IXA692" s="412"/>
      <c r="IXB692" s="412"/>
      <c r="IXC692" s="412"/>
      <c r="IXD692" s="412"/>
      <c r="IXE692" s="412"/>
      <c r="IXF692" s="412"/>
      <c r="IXG692" s="412"/>
      <c r="IXH692" s="412"/>
      <c r="IXI692" s="412"/>
      <c r="IXJ692" s="413"/>
      <c r="IXK692" s="413"/>
      <c r="IXL692" s="413"/>
      <c r="IXM692" s="413"/>
      <c r="IXN692" s="413"/>
      <c r="IXO692" s="413"/>
      <c r="IXP692" s="413"/>
      <c r="IXQ692" s="413"/>
      <c r="IXR692" s="413"/>
      <c r="IXS692" s="413"/>
      <c r="IXT692" s="413"/>
      <c r="IXU692" s="413"/>
      <c r="IXV692" s="413"/>
      <c r="IXW692" s="413"/>
      <c r="IXX692" s="413"/>
      <c r="IXY692" s="413"/>
      <c r="IXZ692" s="413"/>
      <c r="IYA692" s="413"/>
      <c r="IYB692" s="413"/>
      <c r="IYC692" s="413"/>
      <c r="IYD692" s="413"/>
      <c r="IYE692" s="413"/>
      <c r="IYF692" s="413"/>
      <c r="IYG692" s="413"/>
      <c r="IYH692" s="414"/>
      <c r="IYI692" s="414"/>
      <c r="IYJ692" s="414"/>
      <c r="IYK692" s="414"/>
      <c r="IYL692" s="414"/>
      <c r="IYM692" s="413"/>
      <c r="IYN692" s="413"/>
      <c r="IYO692" s="414"/>
      <c r="IYP692" s="414"/>
      <c r="IYQ692" s="413"/>
      <c r="IYR692" s="413"/>
      <c r="IYS692" s="414"/>
      <c r="IYT692" s="414"/>
      <c r="IYU692" s="413"/>
      <c r="IYV692" s="413"/>
      <c r="IYW692" s="413"/>
      <c r="IYX692" s="413"/>
      <c r="IYY692" s="413"/>
      <c r="IYZ692" s="413"/>
      <c r="IZA692" s="413"/>
      <c r="IZB692" s="414"/>
      <c r="IZC692" s="414"/>
      <c r="IZD692" s="413"/>
      <c r="IZE692" s="413"/>
      <c r="IZF692" s="414"/>
      <c r="IZG692" s="414"/>
      <c r="IZH692" s="413"/>
      <c r="IZI692" s="413"/>
      <c r="IZJ692" s="413"/>
      <c r="IZK692" s="413"/>
      <c r="IZL692" s="413"/>
      <c r="IZM692" s="407"/>
      <c r="IZN692" s="439"/>
      <c r="IZO692" s="413"/>
      <c r="IZP692" s="413"/>
      <c r="IZQ692" s="413"/>
      <c r="IZR692" s="413"/>
      <c r="IZS692" s="413"/>
      <c r="IZT692" s="413"/>
      <c r="IZU692" s="413"/>
      <c r="IZV692" s="412"/>
      <c r="IZW692" s="412"/>
      <c r="IZX692" s="412"/>
      <c r="IZY692" s="412"/>
      <c r="IZZ692" s="412"/>
      <c r="JAA692" s="412"/>
      <c r="JAB692" s="412"/>
      <c r="JAC692" s="412"/>
      <c r="JAD692" s="412"/>
      <c r="JAE692" s="412"/>
      <c r="JAF692" s="412"/>
      <c r="JAG692" s="412"/>
      <c r="JAH692" s="412"/>
      <c r="JAI692" s="412"/>
      <c r="JAJ692" s="412"/>
      <c r="JAK692" s="412"/>
      <c r="JAL692" s="412"/>
      <c r="JAM692" s="412"/>
      <c r="JAN692" s="412"/>
      <c r="JAO692" s="412"/>
      <c r="JAP692" s="412"/>
      <c r="JAQ692" s="412"/>
      <c r="JAR692" s="412"/>
      <c r="JAS692" s="412"/>
      <c r="JAT692" s="412"/>
      <c r="JAU692" s="412"/>
      <c r="JAV692" s="412"/>
      <c r="JAW692" s="412"/>
      <c r="JAX692" s="412"/>
      <c r="JAY692" s="412"/>
      <c r="JAZ692" s="412"/>
      <c r="JBA692" s="412"/>
      <c r="JBB692" s="412"/>
      <c r="JBC692" s="412"/>
      <c r="JBD692" s="412"/>
      <c r="JBE692" s="412"/>
      <c r="JBF692" s="412"/>
      <c r="JBG692" s="412"/>
      <c r="JBH692" s="412"/>
      <c r="JBI692" s="412"/>
      <c r="JBJ692" s="412"/>
      <c r="JBK692" s="412"/>
      <c r="JBL692" s="412"/>
      <c r="JBM692" s="412"/>
      <c r="JBN692" s="413"/>
      <c r="JBO692" s="413"/>
      <c r="JBP692" s="413"/>
      <c r="JBQ692" s="413"/>
      <c r="JBR692" s="413"/>
      <c r="JBS692" s="413"/>
      <c r="JBT692" s="413"/>
      <c r="JBU692" s="413"/>
      <c r="JBV692" s="413"/>
      <c r="JBW692" s="413"/>
      <c r="JBX692" s="413"/>
      <c r="JBY692" s="413"/>
      <c r="JBZ692" s="413"/>
      <c r="JCA692" s="413"/>
      <c r="JCB692" s="413"/>
      <c r="JCC692" s="413"/>
      <c r="JCD692" s="413"/>
      <c r="JCE692" s="413"/>
      <c r="JCF692" s="413"/>
      <c r="JCG692" s="413"/>
      <c r="JCH692" s="413"/>
      <c r="JCI692" s="413"/>
      <c r="JCJ692" s="413"/>
      <c r="JCK692" s="413"/>
      <c r="JCL692" s="414"/>
      <c r="JCM692" s="414"/>
      <c r="JCN692" s="414"/>
      <c r="JCO692" s="414"/>
      <c r="JCP692" s="414"/>
      <c r="JCQ692" s="413"/>
      <c r="JCR692" s="413"/>
      <c r="JCS692" s="414"/>
      <c r="JCT692" s="414"/>
      <c r="JCU692" s="413"/>
      <c r="JCV692" s="413"/>
      <c r="JCW692" s="414"/>
      <c r="JCX692" s="414"/>
      <c r="JCY692" s="413"/>
      <c r="JCZ692" s="413"/>
      <c r="JDA692" s="413"/>
      <c r="JDB692" s="413"/>
      <c r="JDC692" s="413"/>
      <c r="JDD692" s="413"/>
      <c r="JDE692" s="413"/>
      <c r="JDF692" s="414"/>
      <c r="JDG692" s="414"/>
      <c r="JDH692" s="413"/>
      <c r="JDI692" s="413"/>
      <c r="JDJ692" s="414"/>
      <c r="JDK692" s="414"/>
      <c r="JDL692" s="413"/>
      <c r="JDM692" s="413"/>
      <c r="JDN692" s="413"/>
      <c r="JDO692" s="413"/>
      <c r="JDP692" s="413"/>
      <c r="JDQ692" s="407"/>
      <c r="JDR692" s="439"/>
      <c r="JDS692" s="413"/>
      <c r="JDT692" s="413"/>
      <c r="JDU692" s="413"/>
      <c r="JDV692" s="413"/>
      <c r="JDW692" s="413"/>
      <c r="JDX692" s="413"/>
      <c r="JDY692" s="413"/>
      <c r="JDZ692" s="412"/>
      <c r="JEA692" s="412"/>
      <c r="JEB692" s="412"/>
      <c r="JEC692" s="412"/>
      <c r="JED692" s="412"/>
      <c r="JEE692" s="412"/>
      <c r="JEF692" s="412"/>
      <c r="JEG692" s="412"/>
      <c r="JEH692" s="412"/>
      <c r="JEI692" s="412"/>
      <c r="JEJ692" s="412"/>
      <c r="JEK692" s="412"/>
      <c r="JEL692" s="412"/>
      <c r="JEM692" s="412"/>
      <c r="JEN692" s="412"/>
      <c r="JEO692" s="412"/>
      <c r="JEP692" s="412"/>
      <c r="JEQ692" s="412"/>
      <c r="JER692" s="412"/>
      <c r="JES692" s="412"/>
      <c r="JET692" s="412"/>
      <c r="JEU692" s="412"/>
      <c r="JEV692" s="412"/>
      <c r="JEW692" s="412"/>
      <c r="JEX692" s="412"/>
      <c r="JEY692" s="412"/>
      <c r="JEZ692" s="412"/>
      <c r="JFA692" s="412"/>
      <c r="JFB692" s="412"/>
      <c r="JFC692" s="412"/>
      <c r="JFD692" s="412"/>
      <c r="JFE692" s="412"/>
      <c r="JFF692" s="412"/>
      <c r="JFG692" s="412"/>
      <c r="JFH692" s="412"/>
      <c r="JFI692" s="412"/>
      <c r="JFJ692" s="412"/>
      <c r="JFK692" s="412"/>
      <c r="JFL692" s="412"/>
      <c r="JFM692" s="412"/>
      <c r="JFN692" s="412"/>
      <c r="JFO692" s="412"/>
      <c r="JFP692" s="412"/>
      <c r="JFQ692" s="412"/>
      <c r="JFR692" s="413"/>
      <c r="JFS692" s="413"/>
      <c r="JFT692" s="413"/>
      <c r="JFU692" s="413"/>
      <c r="JFV692" s="413"/>
      <c r="JFW692" s="413"/>
      <c r="JFX692" s="413"/>
      <c r="JFY692" s="413"/>
      <c r="JFZ692" s="413"/>
      <c r="JGA692" s="413"/>
      <c r="JGB692" s="413"/>
      <c r="JGC692" s="413"/>
      <c r="JGD692" s="413"/>
      <c r="JGE692" s="413"/>
      <c r="JGF692" s="413"/>
      <c r="JGG692" s="413"/>
      <c r="JGH692" s="413"/>
      <c r="JGI692" s="413"/>
      <c r="JGJ692" s="413"/>
      <c r="JGK692" s="413"/>
      <c r="JGL692" s="413"/>
      <c r="JGM692" s="413"/>
      <c r="JGN692" s="413"/>
      <c r="JGO692" s="413"/>
      <c r="JGP692" s="414"/>
      <c r="JGQ692" s="414"/>
      <c r="JGR692" s="414"/>
      <c r="JGS692" s="414"/>
      <c r="JGT692" s="414"/>
      <c r="JGU692" s="413"/>
      <c r="JGV692" s="413"/>
      <c r="JGW692" s="414"/>
      <c r="JGX692" s="414"/>
      <c r="JGY692" s="413"/>
      <c r="JGZ692" s="413"/>
      <c r="JHA692" s="414"/>
      <c r="JHB692" s="414"/>
      <c r="JHC692" s="413"/>
      <c r="JHD692" s="413"/>
      <c r="JHE692" s="413"/>
      <c r="JHF692" s="413"/>
      <c r="JHG692" s="413"/>
      <c r="JHH692" s="413"/>
      <c r="JHI692" s="413"/>
      <c r="JHJ692" s="414"/>
      <c r="JHK692" s="414"/>
      <c r="JHL692" s="413"/>
      <c r="JHM692" s="413"/>
      <c r="JHN692" s="414"/>
      <c r="JHO692" s="414"/>
      <c r="JHP692" s="413"/>
      <c r="JHQ692" s="413"/>
      <c r="JHR692" s="413"/>
      <c r="JHS692" s="413"/>
      <c r="JHT692" s="413"/>
      <c r="JHU692" s="407"/>
      <c r="JHV692" s="439"/>
      <c r="JHW692" s="413"/>
      <c r="JHX692" s="413"/>
      <c r="JHY692" s="413"/>
      <c r="JHZ692" s="413"/>
      <c r="JIA692" s="413"/>
      <c r="JIB692" s="413"/>
      <c r="JIC692" s="413"/>
      <c r="JID692" s="412"/>
      <c r="JIE692" s="412"/>
      <c r="JIF692" s="412"/>
      <c r="JIG692" s="412"/>
      <c r="JIH692" s="412"/>
      <c r="JII692" s="412"/>
      <c r="JIJ692" s="412"/>
      <c r="JIK692" s="412"/>
      <c r="JIL692" s="412"/>
      <c r="JIM692" s="412"/>
      <c r="JIN692" s="412"/>
      <c r="JIO692" s="412"/>
      <c r="JIP692" s="412"/>
      <c r="JIQ692" s="412"/>
      <c r="JIR692" s="412"/>
      <c r="JIS692" s="412"/>
      <c r="JIT692" s="412"/>
      <c r="JIU692" s="412"/>
      <c r="JIV692" s="412"/>
      <c r="JIW692" s="412"/>
      <c r="JIX692" s="412"/>
      <c r="JIY692" s="412"/>
      <c r="JIZ692" s="412"/>
      <c r="JJA692" s="412"/>
      <c r="JJB692" s="412"/>
      <c r="JJC692" s="412"/>
      <c r="JJD692" s="412"/>
      <c r="JJE692" s="412"/>
      <c r="JJF692" s="412"/>
      <c r="JJG692" s="412"/>
      <c r="JJH692" s="412"/>
      <c r="JJI692" s="412"/>
      <c r="JJJ692" s="412"/>
      <c r="JJK692" s="412"/>
      <c r="JJL692" s="412"/>
      <c r="JJM692" s="412"/>
      <c r="JJN692" s="412"/>
      <c r="JJO692" s="412"/>
      <c r="JJP692" s="412"/>
      <c r="JJQ692" s="412"/>
      <c r="JJR692" s="412"/>
      <c r="JJS692" s="412"/>
      <c r="JJT692" s="412"/>
      <c r="JJU692" s="412"/>
      <c r="JJV692" s="413"/>
      <c r="JJW692" s="413"/>
      <c r="JJX692" s="413"/>
      <c r="JJY692" s="413"/>
      <c r="JJZ692" s="413"/>
      <c r="JKA692" s="413"/>
      <c r="JKB692" s="413"/>
      <c r="JKC692" s="413"/>
      <c r="JKD692" s="413"/>
      <c r="JKE692" s="413"/>
      <c r="JKF692" s="413"/>
      <c r="JKG692" s="413"/>
      <c r="JKH692" s="413"/>
      <c r="JKI692" s="413"/>
      <c r="JKJ692" s="413"/>
      <c r="JKK692" s="413"/>
      <c r="JKL692" s="413"/>
      <c r="JKM692" s="413"/>
      <c r="JKN692" s="413"/>
      <c r="JKO692" s="413"/>
      <c r="JKP692" s="413"/>
      <c r="JKQ692" s="413"/>
      <c r="JKR692" s="413"/>
      <c r="JKS692" s="413"/>
      <c r="JKT692" s="414"/>
      <c r="JKU692" s="414"/>
      <c r="JKV692" s="414"/>
      <c r="JKW692" s="414"/>
      <c r="JKX692" s="414"/>
      <c r="JKY692" s="413"/>
      <c r="JKZ692" s="413"/>
      <c r="JLA692" s="414"/>
      <c r="JLB692" s="414"/>
      <c r="JLC692" s="413"/>
      <c r="JLD692" s="413"/>
      <c r="JLE692" s="414"/>
      <c r="JLF692" s="414"/>
      <c r="JLG692" s="413"/>
      <c r="JLH692" s="413"/>
      <c r="JLI692" s="413"/>
      <c r="JLJ692" s="413"/>
      <c r="JLK692" s="413"/>
      <c r="JLL692" s="413"/>
      <c r="JLM692" s="413"/>
      <c r="JLN692" s="414"/>
      <c r="JLO692" s="414"/>
      <c r="JLP692" s="413"/>
      <c r="JLQ692" s="413"/>
      <c r="JLR692" s="414"/>
      <c r="JLS692" s="414"/>
      <c r="JLT692" s="413"/>
      <c r="JLU692" s="413"/>
      <c r="JLV692" s="413"/>
      <c r="JLW692" s="413"/>
      <c r="JLX692" s="413"/>
      <c r="JLY692" s="407"/>
      <c r="JLZ692" s="439"/>
      <c r="JMA692" s="413"/>
      <c r="JMB692" s="413"/>
      <c r="JMC692" s="413"/>
      <c r="JMD692" s="413"/>
      <c r="JME692" s="413"/>
      <c r="JMF692" s="413"/>
      <c r="JMG692" s="413"/>
      <c r="JMH692" s="412"/>
      <c r="JMI692" s="412"/>
      <c r="JMJ692" s="412"/>
      <c r="JMK692" s="412"/>
      <c r="JML692" s="412"/>
      <c r="JMM692" s="412"/>
      <c r="JMN692" s="412"/>
      <c r="JMO692" s="412"/>
      <c r="JMP692" s="412"/>
      <c r="JMQ692" s="412"/>
      <c r="JMR692" s="412"/>
      <c r="JMS692" s="412"/>
      <c r="JMT692" s="412"/>
      <c r="JMU692" s="412"/>
      <c r="JMV692" s="412"/>
      <c r="JMW692" s="412"/>
      <c r="JMX692" s="412"/>
      <c r="JMY692" s="412"/>
      <c r="JMZ692" s="412"/>
      <c r="JNA692" s="412"/>
      <c r="JNB692" s="412"/>
      <c r="JNC692" s="412"/>
      <c r="JND692" s="412"/>
      <c r="JNE692" s="412"/>
      <c r="JNF692" s="412"/>
      <c r="JNG692" s="412"/>
      <c r="JNH692" s="412"/>
      <c r="JNI692" s="412"/>
      <c r="JNJ692" s="412"/>
      <c r="JNK692" s="412"/>
      <c r="JNL692" s="412"/>
      <c r="JNM692" s="412"/>
      <c r="JNN692" s="412"/>
      <c r="JNO692" s="412"/>
      <c r="JNP692" s="412"/>
      <c r="JNQ692" s="412"/>
      <c r="JNR692" s="412"/>
      <c r="JNS692" s="412"/>
      <c r="JNT692" s="412"/>
      <c r="JNU692" s="412"/>
      <c r="JNV692" s="412"/>
      <c r="JNW692" s="412"/>
      <c r="JNX692" s="412"/>
      <c r="JNY692" s="412"/>
      <c r="JNZ692" s="413"/>
      <c r="JOA692" s="413"/>
      <c r="JOB692" s="413"/>
      <c r="JOC692" s="413"/>
      <c r="JOD692" s="413"/>
      <c r="JOE692" s="413"/>
      <c r="JOF692" s="413"/>
      <c r="JOG692" s="413"/>
      <c r="JOH692" s="413"/>
      <c r="JOI692" s="413"/>
      <c r="JOJ692" s="413"/>
      <c r="JOK692" s="413"/>
      <c r="JOL692" s="413"/>
      <c r="JOM692" s="413"/>
      <c r="JON692" s="413"/>
      <c r="JOO692" s="413"/>
      <c r="JOP692" s="413"/>
      <c r="JOQ692" s="413"/>
      <c r="JOR692" s="413"/>
      <c r="JOS692" s="413"/>
      <c r="JOT692" s="413"/>
      <c r="JOU692" s="413"/>
      <c r="JOV692" s="413"/>
      <c r="JOW692" s="413"/>
      <c r="JOX692" s="414"/>
      <c r="JOY692" s="414"/>
      <c r="JOZ692" s="414"/>
      <c r="JPA692" s="414"/>
      <c r="JPB692" s="414"/>
      <c r="JPC692" s="413"/>
      <c r="JPD692" s="413"/>
      <c r="JPE692" s="414"/>
      <c r="JPF692" s="414"/>
      <c r="JPG692" s="413"/>
      <c r="JPH692" s="413"/>
      <c r="JPI692" s="414"/>
      <c r="JPJ692" s="414"/>
      <c r="JPK692" s="413"/>
      <c r="JPL692" s="413"/>
      <c r="JPM692" s="413"/>
      <c r="JPN692" s="413"/>
      <c r="JPO692" s="413"/>
      <c r="JPP692" s="413"/>
      <c r="JPQ692" s="413"/>
      <c r="JPR692" s="414"/>
      <c r="JPS692" s="414"/>
      <c r="JPT692" s="413"/>
      <c r="JPU692" s="413"/>
      <c r="JPV692" s="414"/>
      <c r="JPW692" s="414"/>
      <c r="JPX692" s="413"/>
      <c r="JPY692" s="413"/>
      <c r="JPZ692" s="413"/>
      <c r="JQA692" s="413"/>
      <c r="JQB692" s="413"/>
      <c r="JQC692" s="407"/>
      <c r="JQD692" s="439"/>
      <c r="JQE692" s="413"/>
      <c r="JQF692" s="413"/>
      <c r="JQG692" s="413"/>
      <c r="JQH692" s="413"/>
      <c r="JQI692" s="413"/>
      <c r="JQJ692" s="413"/>
      <c r="JQK692" s="413"/>
      <c r="JQL692" s="412"/>
      <c r="JQM692" s="412"/>
      <c r="JQN692" s="412"/>
      <c r="JQO692" s="412"/>
      <c r="JQP692" s="412"/>
      <c r="JQQ692" s="412"/>
      <c r="JQR692" s="412"/>
      <c r="JQS692" s="412"/>
      <c r="JQT692" s="412"/>
      <c r="JQU692" s="412"/>
      <c r="JQV692" s="412"/>
      <c r="JQW692" s="412"/>
      <c r="JQX692" s="412"/>
      <c r="JQY692" s="412"/>
      <c r="JQZ692" s="412"/>
      <c r="JRA692" s="412"/>
      <c r="JRB692" s="412"/>
      <c r="JRC692" s="412"/>
      <c r="JRD692" s="412"/>
      <c r="JRE692" s="412"/>
      <c r="JRF692" s="412"/>
      <c r="JRG692" s="412"/>
      <c r="JRH692" s="412"/>
      <c r="JRI692" s="412"/>
      <c r="JRJ692" s="412"/>
      <c r="JRK692" s="412"/>
      <c r="JRL692" s="412"/>
      <c r="JRM692" s="412"/>
      <c r="JRN692" s="412"/>
      <c r="JRO692" s="412"/>
      <c r="JRP692" s="412"/>
      <c r="JRQ692" s="412"/>
      <c r="JRR692" s="412"/>
      <c r="JRS692" s="412"/>
      <c r="JRT692" s="412"/>
      <c r="JRU692" s="412"/>
      <c r="JRV692" s="412"/>
      <c r="JRW692" s="412"/>
      <c r="JRX692" s="412"/>
      <c r="JRY692" s="412"/>
      <c r="JRZ692" s="412"/>
      <c r="JSA692" s="412"/>
      <c r="JSB692" s="412"/>
      <c r="JSC692" s="412"/>
      <c r="JSD692" s="413"/>
      <c r="JSE692" s="413"/>
      <c r="JSF692" s="413"/>
      <c r="JSG692" s="413"/>
      <c r="JSH692" s="413"/>
      <c r="JSI692" s="413"/>
      <c r="JSJ692" s="413"/>
      <c r="JSK692" s="413"/>
      <c r="JSL692" s="413"/>
      <c r="JSM692" s="413"/>
      <c r="JSN692" s="413"/>
      <c r="JSO692" s="413"/>
      <c r="JSP692" s="413"/>
      <c r="JSQ692" s="413"/>
      <c r="JSR692" s="413"/>
      <c r="JSS692" s="413"/>
      <c r="JST692" s="413"/>
      <c r="JSU692" s="413"/>
      <c r="JSV692" s="413"/>
      <c r="JSW692" s="413"/>
      <c r="JSX692" s="413"/>
      <c r="JSY692" s="413"/>
      <c r="JSZ692" s="413"/>
      <c r="JTA692" s="413"/>
      <c r="JTB692" s="414"/>
      <c r="JTC692" s="414"/>
      <c r="JTD692" s="414"/>
      <c r="JTE692" s="414"/>
      <c r="JTF692" s="414"/>
      <c r="JTG692" s="413"/>
      <c r="JTH692" s="413"/>
      <c r="JTI692" s="414"/>
      <c r="JTJ692" s="414"/>
      <c r="JTK692" s="413"/>
      <c r="JTL692" s="413"/>
      <c r="JTM692" s="414"/>
      <c r="JTN692" s="414"/>
      <c r="JTO692" s="413"/>
      <c r="JTP692" s="413"/>
      <c r="JTQ692" s="413"/>
      <c r="JTR692" s="413"/>
      <c r="JTS692" s="413"/>
      <c r="JTT692" s="413"/>
      <c r="JTU692" s="413"/>
      <c r="JTV692" s="414"/>
      <c r="JTW692" s="414"/>
      <c r="JTX692" s="413"/>
      <c r="JTY692" s="413"/>
      <c r="JTZ692" s="414"/>
      <c r="JUA692" s="414"/>
      <c r="JUB692" s="413"/>
      <c r="JUC692" s="413"/>
      <c r="JUD692" s="413"/>
      <c r="JUE692" s="413"/>
      <c r="JUF692" s="413"/>
      <c r="JUG692" s="407"/>
      <c r="JUH692" s="439"/>
      <c r="JUI692" s="413"/>
      <c r="JUJ692" s="413"/>
      <c r="JUK692" s="413"/>
      <c r="JUL692" s="413"/>
      <c r="JUM692" s="413"/>
      <c r="JUN692" s="413"/>
      <c r="JUO692" s="413"/>
      <c r="JUP692" s="412"/>
      <c r="JUQ692" s="412"/>
      <c r="JUR692" s="412"/>
      <c r="JUS692" s="412"/>
      <c r="JUT692" s="412"/>
      <c r="JUU692" s="412"/>
      <c r="JUV692" s="412"/>
      <c r="JUW692" s="412"/>
      <c r="JUX692" s="412"/>
      <c r="JUY692" s="412"/>
      <c r="JUZ692" s="412"/>
      <c r="JVA692" s="412"/>
      <c r="JVB692" s="412"/>
      <c r="JVC692" s="412"/>
      <c r="JVD692" s="412"/>
      <c r="JVE692" s="412"/>
      <c r="JVF692" s="412"/>
      <c r="JVG692" s="412"/>
      <c r="JVH692" s="412"/>
      <c r="JVI692" s="412"/>
      <c r="JVJ692" s="412"/>
      <c r="JVK692" s="412"/>
      <c r="JVL692" s="412"/>
      <c r="JVM692" s="412"/>
      <c r="JVN692" s="412"/>
      <c r="JVO692" s="412"/>
      <c r="JVP692" s="412"/>
      <c r="JVQ692" s="412"/>
      <c r="JVR692" s="412"/>
      <c r="JVS692" s="412"/>
      <c r="JVT692" s="412"/>
      <c r="JVU692" s="412"/>
      <c r="JVV692" s="412"/>
      <c r="JVW692" s="412"/>
      <c r="JVX692" s="412"/>
      <c r="JVY692" s="412"/>
      <c r="JVZ692" s="412"/>
      <c r="JWA692" s="412"/>
      <c r="JWB692" s="412"/>
      <c r="JWC692" s="412"/>
      <c r="JWD692" s="412"/>
      <c r="JWE692" s="412"/>
      <c r="JWF692" s="412"/>
      <c r="JWG692" s="412"/>
      <c r="JWH692" s="413"/>
      <c r="JWI692" s="413"/>
      <c r="JWJ692" s="413"/>
      <c r="JWK692" s="413"/>
      <c r="JWL692" s="413"/>
      <c r="JWM692" s="413"/>
      <c r="JWN692" s="413"/>
      <c r="JWO692" s="413"/>
      <c r="JWP692" s="413"/>
      <c r="JWQ692" s="413"/>
      <c r="JWR692" s="413"/>
      <c r="JWS692" s="413"/>
      <c r="JWT692" s="413"/>
      <c r="JWU692" s="413"/>
      <c r="JWV692" s="413"/>
      <c r="JWW692" s="413"/>
      <c r="JWX692" s="413"/>
      <c r="JWY692" s="413"/>
      <c r="JWZ692" s="413"/>
      <c r="JXA692" s="413"/>
      <c r="JXB692" s="413"/>
      <c r="JXC692" s="413"/>
      <c r="JXD692" s="413"/>
      <c r="JXE692" s="413"/>
      <c r="JXF692" s="414"/>
      <c r="JXG692" s="414"/>
      <c r="JXH692" s="414"/>
      <c r="JXI692" s="414"/>
      <c r="JXJ692" s="414"/>
      <c r="JXK692" s="413"/>
      <c r="JXL692" s="413"/>
      <c r="JXM692" s="414"/>
      <c r="JXN692" s="414"/>
      <c r="JXO692" s="413"/>
      <c r="JXP692" s="413"/>
      <c r="JXQ692" s="414"/>
      <c r="JXR692" s="414"/>
      <c r="JXS692" s="413"/>
      <c r="JXT692" s="413"/>
      <c r="JXU692" s="413"/>
      <c r="JXV692" s="413"/>
      <c r="JXW692" s="413"/>
      <c r="JXX692" s="413"/>
      <c r="JXY692" s="413"/>
      <c r="JXZ692" s="414"/>
      <c r="JYA692" s="414"/>
      <c r="JYB692" s="413"/>
      <c r="JYC692" s="413"/>
      <c r="JYD692" s="414"/>
      <c r="JYE692" s="414"/>
      <c r="JYF692" s="413"/>
      <c r="JYG692" s="413"/>
      <c r="JYH692" s="413"/>
      <c r="JYI692" s="413"/>
      <c r="JYJ692" s="413"/>
      <c r="JYK692" s="407"/>
      <c r="JYL692" s="439"/>
      <c r="JYM692" s="413"/>
      <c r="JYN692" s="413"/>
      <c r="JYO692" s="413"/>
      <c r="JYP692" s="413"/>
      <c r="JYQ692" s="413"/>
      <c r="JYR692" s="413"/>
      <c r="JYS692" s="413"/>
      <c r="JYT692" s="412"/>
      <c r="JYU692" s="412"/>
      <c r="JYV692" s="412"/>
      <c r="JYW692" s="412"/>
      <c r="JYX692" s="412"/>
      <c r="JYY692" s="412"/>
      <c r="JYZ692" s="412"/>
      <c r="JZA692" s="412"/>
      <c r="JZB692" s="412"/>
      <c r="JZC692" s="412"/>
      <c r="JZD692" s="412"/>
      <c r="JZE692" s="412"/>
      <c r="JZF692" s="412"/>
      <c r="JZG692" s="412"/>
      <c r="JZH692" s="412"/>
      <c r="JZI692" s="412"/>
      <c r="JZJ692" s="412"/>
      <c r="JZK692" s="412"/>
      <c r="JZL692" s="412"/>
      <c r="JZM692" s="412"/>
      <c r="JZN692" s="412"/>
      <c r="JZO692" s="412"/>
      <c r="JZP692" s="412"/>
      <c r="JZQ692" s="412"/>
      <c r="JZR692" s="412"/>
      <c r="JZS692" s="412"/>
      <c r="JZT692" s="412"/>
      <c r="JZU692" s="412"/>
      <c r="JZV692" s="412"/>
      <c r="JZW692" s="412"/>
      <c r="JZX692" s="412"/>
      <c r="JZY692" s="412"/>
      <c r="JZZ692" s="412"/>
      <c r="KAA692" s="412"/>
      <c r="KAB692" s="412"/>
      <c r="KAC692" s="412"/>
      <c r="KAD692" s="412"/>
      <c r="KAE692" s="412"/>
      <c r="KAF692" s="412"/>
      <c r="KAG692" s="412"/>
      <c r="KAH692" s="412"/>
      <c r="KAI692" s="412"/>
      <c r="KAJ692" s="412"/>
      <c r="KAK692" s="412"/>
      <c r="KAL692" s="413"/>
      <c r="KAM692" s="413"/>
      <c r="KAN692" s="413"/>
      <c r="KAO692" s="413"/>
      <c r="KAP692" s="413"/>
      <c r="KAQ692" s="413"/>
      <c r="KAR692" s="413"/>
      <c r="KAS692" s="413"/>
      <c r="KAT692" s="413"/>
      <c r="KAU692" s="413"/>
      <c r="KAV692" s="413"/>
      <c r="KAW692" s="413"/>
      <c r="KAX692" s="413"/>
      <c r="KAY692" s="413"/>
      <c r="KAZ692" s="413"/>
      <c r="KBA692" s="413"/>
      <c r="KBB692" s="413"/>
      <c r="KBC692" s="413"/>
      <c r="KBD692" s="413"/>
      <c r="KBE692" s="413"/>
      <c r="KBF692" s="413"/>
      <c r="KBG692" s="413"/>
      <c r="KBH692" s="413"/>
      <c r="KBI692" s="413"/>
      <c r="KBJ692" s="414"/>
      <c r="KBK692" s="414"/>
      <c r="KBL692" s="414"/>
      <c r="KBM692" s="414"/>
      <c r="KBN692" s="414"/>
      <c r="KBO692" s="413"/>
      <c r="KBP692" s="413"/>
      <c r="KBQ692" s="414"/>
      <c r="KBR692" s="414"/>
      <c r="KBS692" s="413"/>
      <c r="KBT692" s="413"/>
      <c r="KBU692" s="414"/>
      <c r="KBV692" s="414"/>
      <c r="KBW692" s="413"/>
      <c r="KBX692" s="413"/>
      <c r="KBY692" s="413"/>
      <c r="KBZ692" s="413"/>
      <c r="KCA692" s="413"/>
      <c r="KCB692" s="413"/>
      <c r="KCC692" s="413"/>
      <c r="KCD692" s="414"/>
      <c r="KCE692" s="414"/>
      <c r="KCF692" s="413"/>
      <c r="KCG692" s="413"/>
      <c r="KCH692" s="414"/>
      <c r="KCI692" s="414"/>
      <c r="KCJ692" s="413"/>
      <c r="KCK692" s="413"/>
      <c r="KCL692" s="413"/>
      <c r="KCM692" s="413"/>
      <c r="KCN692" s="413"/>
      <c r="KCO692" s="407"/>
      <c r="KCP692" s="439"/>
      <c r="KCQ692" s="413"/>
      <c r="KCR692" s="413"/>
      <c r="KCS692" s="413"/>
      <c r="KCT692" s="413"/>
      <c r="KCU692" s="413"/>
      <c r="KCV692" s="413"/>
      <c r="KCW692" s="413"/>
      <c r="KCX692" s="412"/>
      <c r="KCY692" s="412"/>
      <c r="KCZ692" s="412"/>
      <c r="KDA692" s="412"/>
      <c r="KDB692" s="412"/>
      <c r="KDC692" s="412"/>
      <c r="KDD692" s="412"/>
      <c r="KDE692" s="412"/>
      <c r="KDF692" s="412"/>
      <c r="KDG692" s="412"/>
      <c r="KDH692" s="412"/>
      <c r="KDI692" s="412"/>
      <c r="KDJ692" s="412"/>
      <c r="KDK692" s="412"/>
      <c r="KDL692" s="412"/>
      <c r="KDM692" s="412"/>
      <c r="KDN692" s="412"/>
      <c r="KDO692" s="412"/>
      <c r="KDP692" s="412"/>
      <c r="KDQ692" s="412"/>
      <c r="KDR692" s="412"/>
      <c r="KDS692" s="412"/>
      <c r="KDT692" s="412"/>
      <c r="KDU692" s="412"/>
      <c r="KDV692" s="412"/>
      <c r="KDW692" s="412"/>
      <c r="KDX692" s="412"/>
      <c r="KDY692" s="412"/>
      <c r="KDZ692" s="412"/>
      <c r="KEA692" s="412"/>
      <c r="KEB692" s="412"/>
      <c r="KEC692" s="412"/>
      <c r="KED692" s="412"/>
      <c r="KEE692" s="412"/>
      <c r="KEF692" s="412"/>
      <c r="KEG692" s="412"/>
      <c r="KEH692" s="412"/>
      <c r="KEI692" s="412"/>
      <c r="KEJ692" s="412"/>
      <c r="KEK692" s="412"/>
      <c r="KEL692" s="412"/>
      <c r="KEM692" s="412"/>
      <c r="KEN692" s="412"/>
      <c r="KEO692" s="412"/>
      <c r="KEP692" s="413"/>
      <c r="KEQ692" s="413"/>
      <c r="KER692" s="413"/>
      <c r="KES692" s="413"/>
      <c r="KET692" s="413"/>
      <c r="KEU692" s="413"/>
      <c r="KEV692" s="413"/>
      <c r="KEW692" s="413"/>
      <c r="KEX692" s="413"/>
      <c r="KEY692" s="413"/>
      <c r="KEZ692" s="413"/>
      <c r="KFA692" s="413"/>
      <c r="KFB692" s="413"/>
      <c r="KFC692" s="413"/>
      <c r="KFD692" s="413"/>
      <c r="KFE692" s="413"/>
      <c r="KFF692" s="413"/>
      <c r="KFG692" s="413"/>
      <c r="KFH692" s="413"/>
      <c r="KFI692" s="413"/>
      <c r="KFJ692" s="413"/>
      <c r="KFK692" s="413"/>
      <c r="KFL692" s="413"/>
      <c r="KFM692" s="413"/>
      <c r="KFN692" s="414"/>
      <c r="KFO692" s="414"/>
      <c r="KFP692" s="414"/>
      <c r="KFQ692" s="414"/>
      <c r="KFR692" s="414"/>
      <c r="KFS692" s="413"/>
      <c r="KFT692" s="413"/>
      <c r="KFU692" s="414"/>
      <c r="KFV692" s="414"/>
      <c r="KFW692" s="413"/>
      <c r="KFX692" s="413"/>
      <c r="KFY692" s="414"/>
      <c r="KFZ692" s="414"/>
      <c r="KGA692" s="413"/>
      <c r="KGB692" s="413"/>
      <c r="KGC692" s="413"/>
      <c r="KGD692" s="413"/>
      <c r="KGE692" s="413"/>
      <c r="KGF692" s="413"/>
      <c r="KGG692" s="413"/>
      <c r="KGH692" s="414"/>
      <c r="KGI692" s="414"/>
      <c r="KGJ692" s="413"/>
      <c r="KGK692" s="413"/>
      <c r="KGL692" s="414"/>
      <c r="KGM692" s="414"/>
      <c r="KGN692" s="413"/>
      <c r="KGO692" s="413"/>
      <c r="KGP692" s="413"/>
      <c r="KGQ692" s="413"/>
      <c r="KGR692" s="413"/>
      <c r="KGS692" s="407"/>
      <c r="KGT692" s="439"/>
      <c r="KGU692" s="413"/>
      <c r="KGV692" s="413"/>
      <c r="KGW692" s="413"/>
      <c r="KGX692" s="413"/>
      <c r="KGY692" s="413"/>
      <c r="KGZ692" s="413"/>
      <c r="KHA692" s="413"/>
      <c r="KHB692" s="412"/>
      <c r="KHC692" s="412"/>
      <c r="KHD692" s="412"/>
      <c r="KHE692" s="412"/>
      <c r="KHF692" s="412"/>
      <c r="KHG692" s="412"/>
      <c r="KHH692" s="412"/>
      <c r="KHI692" s="412"/>
      <c r="KHJ692" s="412"/>
      <c r="KHK692" s="412"/>
      <c r="KHL692" s="412"/>
      <c r="KHM692" s="412"/>
      <c r="KHN692" s="412"/>
      <c r="KHO692" s="412"/>
      <c r="KHP692" s="412"/>
      <c r="KHQ692" s="412"/>
      <c r="KHR692" s="412"/>
      <c r="KHS692" s="412"/>
      <c r="KHT692" s="412"/>
      <c r="KHU692" s="412"/>
      <c r="KHV692" s="412"/>
      <c r="KHW692" s="412"/>
      <c r="KHX692" s="412"/>
      <c r="KHY692" s="412"/>
      <c r="KHZ692" s="412"/>
      <c r="KIA692" s="412"/>
      <c r="KIB692" s="412"/>
      <c r="KIC692" s="412"/>
      <c r="KID692" s="412"/>
      <c r="KIE692" s="412"/>
      <c r="KIF692" s="412"/>
      <c r="KIG692" s="412"/>
      <c r="KIH692" s="412"/>
      <c r="KII692" s="412"/>
      <c r="KIJ692" s="412"/>
      <c r="KIK692" s="412"/>
      <c r="KIL692" s="412"/>
      <c r="KIM692" s="412"/>
      <c r="KIN692" s="412"/>
      <c r="KIO692" s="412"/>
      <c r="KIP692" s="412"/>
      <c r="KIQ692" s="412"/>
      <c r="KIR692" s="412"/>
      <c r="KIS692" s="412"/>
      <c r="KIT692" s="413"/>
      <c r="KIU692" s="413"/>
      <c r="KIV692" s="413"/>
      <c r="KIW692" s="413"/>
      <c r="KIX692" s="413"/>
      <c r="KIY692" s="413"/>
      <c r="KIZ692" s="413"/>
      <c r="KJA692" s="413"/>
      <c r="KJB692" s="413"/>
      <c r="KJC692" s="413"/>
      <c r="KJD692" s="413"/>
      <c r="KJE692" s="413"/>
      <c r="KJF692" s="413"/>
      <c r="KJG692" s="413"/>
      <c r="KJH692" s="413"/>
      <c r="KJI692" s="413"/>
      <c r="KJJ692" s="413"/>
      <c r="KJK692" s="413"/>
      <c r="KJL692" s="413"/>
      <c r="KJM692" s="413"/>
      <c r="KJN692" s="413"/>
      <c r="KJO692" s="413"/>
      <c r="KJP692" s="413"/>
      <c r="KJQ692" s="413"/>
      <c r="KJR692" s="414"/>
      <c r="KJS692" s="414"/>
      <c r="KJT692" s="414"/>
      <c r="KJU692" s="414"/>
      <c r="KJV692" s="414"/>
      <c r="KJW692" s="413"/>
      <c r="KJX692" s="413"/>
      <c r="KJY692" s="414"/>
      <c r="KJZ692" s="414"/>
      <c r="KKA692" s="413"/>
      <c r="KKB692" s="413"/>
      <c r="KKC692" s="414"/>
      <c r="KKD692" s="414"/>
      <c r="KKE692" s="413"/>
      <c r="KKF692" s="413"/>
      <c r="KKG692" s="413"/>
      <c r="KKH692" s="413"/>
      <c r="KKI692" s="413"/>
      <c r="KKJ692" s="413"/>
      <c r="KKK692" s="413"/>
      <c r="KKL692" s="414"/>
      <c r="KKM692" s="414"/>
      <c r="KKN692" s="413"/>
      <c r="KKO692" s="413"/>
      <c r="KKP692" s="414"/>
      <c r="KKQ692" s="414"/>
      <c r="KKR692" s="413"/>
      <c r="KKS692" s="413"/>
      <c r="KKT692" s="413"/>
      <c r="KKU692" s="413"/>
      <c r="KKV692" s="413"/>
      <c r="KKW692" s="407"/>
      <c r="KKX692" s="439"/>
      <c r="KKY692" s="413"/>
      <c r="KKZ692" s="413"/>
      <c r="KLA692" s="413"/>
      <c r="KLB692" s="413"/>
      <c r="KLC692" s="413"/>
      <c r="KLD692" s="413"/>
      <c r="KLE692" s="413"/>
      <c r="KLF692" s="412"/>
      <c r="KLG692" s="412"/>
      <c r="KLH692" s="412"/>
      <c r="KLI692" s="412"/>
      <c r="KLJ692" s="412"/>
      <c r="KLK692" s="412"/>
      <c r="KLL692" s="412"/>
      <c r="KLM692" s="412"/>
      <c r="KLN692" s="412"/>
      <c r="KLO692" s="412"/>
      <c r="KLP692" s="412"/>
      <c r="KLQ692" s="412"/>
      <c r="KLR692" s="412"/>
      <c r="KLS692" s="412"/>
      <c r="KLT692" s="412"/>
      <c r="KLU692" s="412"/>
      <c r="KLV692" s="412"/>
      <c r="KLW692" s="412"/>
      <c r="KLX692" s="412"/>
      <c r="KLY692" s="412"/>
      <c r="KLZ692" s="412"/>
      <c r="KMA692" s="412"/>
      <c r="KMB692" s="412"/>
      <c r="KMC692" s="412"/>
      <c r="KMD692" s="412"/>
      <c r="KME692" s="412"/>
      <c r="KMF692" s="412"/>
      <c r="KMG692" s="412"/>
      <c r="KMH692" s="412"/>
      <c r="KMI692" s="412"/>
      <c r="KMJ692" s="412"/>
      <c r="KMK692" s="412"/>
      <c r="KML692" s="412"/>
      <c r="KMM692" s="412"/>
      <c r="KMN692" s="412"/>
      <c r="KMO692" s="412"/>
      <c r="KMP692" s="412"/>
      <c r="KMQ692" s="412"/>
      <c r="KMR692" s="412"/>
      <c r="KMS692" s="412"/>
      <c r="KMT692" s="412"/>
      <c r="KMU692" s="412"/>
      <c r="KMV692" s="412"/>
      <c r="KMW692" s="412"/>
      <c r="KMX692" s="413"/>
      <c r="KMY692" s="413"/>
      <c r="KMZ692" s="413"/>
      <c r="KNA692" s="413"/>
      <c r="KNB692" s="413"/>
      <c r="KNC692" s="413"/>
      <c r="KND692" s="413"/>
      <c r="KNE692" s="413"/>
      <c r="KNF692" s="413"/>
      <c r="KNG692" s="413"/>
      <c r="KNH692" s="413"/>
      <c r="KNI692" s="413"/>
      <c r="KNJ692" s="413"/>
      <c r="KNK692" s="413"/>
      <c r="KNL692" s="413"/>
      <c r="KNM692" s="413"/>
      <c r="KNN692" s="413"/>
      <c r="KNO692" s="413"/>
      <c r="KNP692" s="413"/>
      <c r="KNQ692" s="413"/>
      <c r="KNR692" s="413"/>
      <c r="KNS692" s="413"/>
      <c r="KNT692" s="413"/>
      <c r="KNU692" s="413"/>
      <c r="KNV692" s="414"/>
      <c r="KNW692" s="414"/>
      <c r="KNX692" s="414"/>
      <c r="KNY692" s="414"/>
      <c r="KNZ692" s="414"/>
      <c r="KOA692" s="413"/>
      <c r="KOB692" s="413"/>
      <c r="KOC692" s="414"/>
      <c r="KOD692" s="414"/>
      <c r="KOE692" s="413"/>
      <c r="KOF692" s="413"/>
      <c r="KOG692" s="414"/>
      <c r="KOH692" s="414"/>
      <c r="KOI692" s="413"/>
      <c r="KOJ692" s="413"/>
      <c r="KOK692" s="413"/>
      <c r="KOL692" s="413"/>
      <c r="KOM692" s="413"/>
      <c r="KON692" s="413"/>
      <c r="KOO692" s="413"/>
      <c r="KOP692" s="414"/>
      <c r="KOQ692" s="414"/>
      <c r="KOR692" s="413"/>
      <c r="KOS692" s="413"/>
      <c r="KOT692" s="414"/>
      <c r="KOU692" s="414"/>
      <c r="KOV692" s="413"/>
      <c r="KOW692" s="413"/>
      <c r="KOX692" s="413"/>
      <c r="KOY692" s="413"/>
      <c r="KOZ692" s="413"/>
      <c r="KPA692" s="407"/>
      <c r="KPB692" s="439"/>
      <c r="KPC692" s="413"/>
      <c r="KPD692" s="413"/>
      <c r="KPE692" s="413"/>
      <c r="KPF692" s="413"/>
      <c r="KPG692" s="413"/>
      <c r="KPH692" s="413"/>
      <c r="KPI692" s="413"/>
      <c r="KPJ692" s="412"/>
      <c r="KPK692" s="412"/>
      <c r="KPL692" s="412"/>
      <c r="KPM692" s="412"/>
      <c r="KPN692" s="412"/>
      <c r="KPO692" s="412"/>
      <c r="KPP692" s="412"/>
      <c r="KPQ692" s="412"/>
      <c r="KPR692" s="412"/>
      <c r="KPS692" s="412"/>
      <c r="KPT692" s="412"/>
      <c r="KPU692" s="412"/>
      <c r="KPV692" s="412"/>
      <c r="KPW692" s="412"/>
      <c r="KPX692" s="412"/>
      <c r="KPY692" s="412"/>
      <c r="KPZ692" s="412"/>
      <c r="KQA692" s="412"/>
      <c r="KQB692" s="412"/>
      <c r="KQC692" s="412"/>
      <c r="KQD692" s="412"/>
      <c r="KQE692" s="412"/>
      <c r="KQF692" s="412"/>
      <c r="KQG692" s="412"/>
      <c r="KQH692" s="412"/>
      <c r="KQI692" s="412"/>
      <c r="KQJ692" s="412"/>
      <c r="KQK692" s="412"/>
      <c r="KQL692" s="412"/>
      <c r="KQM692" s="412"/>
      <c r="KQN692" s="412"/>
      <c r="KQO692" s="412"/>
      <c r="KQP692" s="412"/>
      <c r="KQQ692" s="412"/>
      <c r="KQR692" s="412"/>
      <c r="KQS692" s="412"/>
      <c r="KQT692" s="412"/>
      <c r="KQU692" s="412"/>
      <c r="KQV692" s="412"/>
      <c r="KQW692" s="412"/>
      <c r="KQX692" s="412"/>
      <c r="KQY692" s="412"/>
      <c r="KQZ692" s="412"/>
      <c r="KRA692" s="412"/>
      <c r="KRB692" s="413"/>
      <c r="KRC692" s="413"/>
      <c r="KRD692" s="413"/>
      <c r="KRE692" s="413"/>
      <c r="KRF692" s="413"/>
      <c r="KRG692" s="413"/>
      <c r="KRH692" s="413"/>
      <c r="KRI692" s="413"/>
      <c r="KRJ692" s="413"/>
      <c r="KRK692" s="413"/>
      <c r="KRL692" s="413"/>
      <c r="KRM692" s="413"/>
      <c r="KRN692" s="413"/>
      <c r="KRO692" s="413"/>
      <c r="KRP692" s="413"/>
      <c r="KRQ692" s="413"/>
      <c r="KRR692" s="413"/>
      <c r="KRS692" s="413"/>
      <c r="KRT692" s="413"/>
      <c r="KRU692" s="413"/>
      <c r="KRV692" s="413"/>
      <c r="KRW692" s="413"/>
      <c r="KRX692" s="413"/>
      <c r="KRY692" s="413"/>
      <c r="KRZ692" s="414"/>
      <c r="KSA692" s="414"/>
      <c r="KSB692" s="414"/>
      <c r="KSC692" s="414"/>
      <c r="KSD692" s="414"/>
      <c r="KSE692" s="413"/>
      <c r="KSF692" s="413"/>
      <c r="KSG692" s="414"/>
      <c r="KSH692" s="414"/>
      <c r="KSI692" s="413"/>
      <c r="KSJ692" s="413"/>
      <c r="KSK692" s="414"/>
      <c r="KSL692" s="414"/>
      <c r="KSM692" s="413"/>
      <c r="KSN692" s="413"/>
      <c r="KSO692" s="413"/>
      <c r="KSP692" s="413"/>
      <c r="KSQ692" s="413"/>
      <c r="KSR692" s="413"/>
      <c r="KSS692" s="413"/>
      <c r="KST692" s="414"/>
      <c r="KSU692" s="414"/>
      <c r="KSV692" s="413"/>
      <c r="KSW692" s="413"/>
      <c r="KSX692" s="414"/>
      <c r="KSY692" s="414"/>
      <c r="KSZ692" s="413"/>
      <c r="KTA692" s="413"/>
      <c r="KTB692" s="413"/>
      <c r="KTC692" s="413"/>
      <c r="KTD692" s="413"/>
      <c r="KTE692" s="407"/>
      <c r="KTF692" s="439"/>
      <c r="KTG692" s="413"/>
      <c r="KTH692" s="413"/>
      <c r="KTI692" s="413"/>
      <c r="KTJ692" s="413"/>
      <c r="KTK692" s="413"/>
      <c r="KTL692" s="413"/>
      <c r="KTM692" s="413"/>
      <c r="KTN692" s="412"/>
      <c r="KTO692" s="412"/>
      <c r="KTP692" s="412"/>
      <c r="KTQ692" s="412"/>
      <c r="KTR692" s="412"/>
      <c r="KTS692" s="412"/>
      <c r="KTT692" s="412"/>
      <c r="KTU692" s="412"/>
      <c r="KTV692" s="412"/>
      <c r="KTW692" s="412"/>
      <c r="KTX692" s="412"/>
      <c r="KTY692" s="412"/>
      <c r="KTZ692" s="412"/>
      <c r="KUA692" s="412"/>
      <c r="KUB692" s="412"/>
      <c r="KUC692" s="412"/>
      <c r="KUD692" s="412"/>
      <c r="KUE692" s="412"/>
      <c r="KUF692" s="412"/>
      <c r="KUG692" s="412"/>
      <c r="KUH692" s="412"/>
      <c r="KUI692" s="412"/>
      <c r="KUJ692" s="412"/>
      <c r="KUK692" s="412"/>
      <c r="KUL692" s="412"/>
      <c r="KUM692" s="412"/>
      <c r="KUN692" s="412"/>
      <c r="KUO692" s="412"/>
      <c r="KUP692" s="412"/>
      <c r="KUQ692" s="412"/>
      <c r="KUR692" s="412"/>
      <c r="KUS692" s="412"/>
      <c r="KUT692" s="412"/>
      <c r="KUU692" s="412"/>
      <c r="KUV692" s="412"/>
      <c r="KUW692" s="412"/>
      <c r="KUX692" s="412"/>
      <c r="KUY692" s="412"/>
      <c r="KUZ692" s="412"/>
      <c r="KVA692" s="412"/>
      <c r="KVB692" s="412"/>
      <c r="KVC692" s="412"/>
      <c r="KVD692" s="412"/>
      <c r="KVE692" s="412"/>
      <c r="KVF692" s="413"/>
      <c r="KVG692" s="413"/>
      <c r="KVH692" s="413"/>
      <c r="KVI692" s="413"/>
      <c r="KVJ692" s="413"/>
      <c r="KVK692" s="413"/>
      <c r="KVL692" s="413"/>
      <c r="KVM692" s="413"/>
      <c r="KVN692" s="413"/>
      <c r="KVO692" s="413"/>
      <c r="KVP692" s="413"/>
      <c r="KVQ692" s="413"/>
      <c r="KVR692" s="413"/>
      <c r="KVS692" s="413"/>
      <c r="KVT692" s="413"/>
      <c r="KVU692" s="413"/>
      <c r="KVV692" s="413"/>
      <c r="KVW692" s="413"/>
      <c r="KVX692" s="413"/>
      <c r="KVY692" s="413"/>
      <c r="KVZ692" s="413"/>
      <c r="KWA692" s="413"/>
      <c r="KWB692" s="413"/>
      <c r="KWC692" s="413"/>
      <c r="KWD692" s="414"/>
      <c r="KWE692" s="414"/>
      <c r="KWF692" s="414"/>
      <c r="KWG692" s="414"/>
      <c r="KWH692" s="414"/>
      <c r="KWI692" s="413"/>
      <c r="KWJ692" s="413"/>
      <c r="KWK692" s="414"/>
      <c r="KWL692" s="414"/>
      <c r="KWM692" s="413"/>
      <c r="KWN692" s="413"/>
      <c r="KWO692" s="414"/>
      <c r="KWP692" s="414"/>
      <c r="KWQ692" s="413"/>
      <c r="KWR692" s="413"/>
      <c r="KWS692" s="413"/>
      <c r="KWT692" s="413"/>
      <c r="KWU692" s="413"/>
      <c r="KWV692" s="413"/>
      <c r="KWW692" s="413"/>
      <c r="KWX692" s="414"/>
      <c r="KWY692" s="414"/>
      <c r="KWZ692" s="413"/>
      <c r="KXA692" s="413"/>
      <c r="KXB692" s="414"/>
      <c r="KXC692" s="414"/>
      <c r="KXD692" s="413"/>
      <c r="KXE692" s="413"/>
      <c r="KXF692" s="413"/>
      <c r="KXG692" s="413"/>
      <c r="KXH692" s="413"/>
      <c r="KXI692" s="407"/>
      <c r="KXJ692" s="439"/>
      <c r="KXK692" s="413"/>
      <c r="KXL692" s="413"/>
      <c r="KXM692" s="413"/>
      <c r="KXN692" s="413"/>
      <c r="KXO692" s="413"/>
      <c r="KXP692" s="413"/>
      <c r="KXQ692" s="413"/>
      <c r="KXR692" s="412"/>
      <c r="KXS692" s="412"/>
      <c r="KXT692" s="412"/>
      <c r="KXU692" s="412"/>
      <c r="KXV692" s="412"/>
      <c r="KXW692" s="412"/>
      <c r="KXX692" s="412"/>
      <c r="KXY692" s="412"/>
      <c r="KXZ692" s="412"/>
      <c r="KYA692" s="412"/>
      <c r="KYB692" s="412"/>
      <c r="KYC692" s="412"/>
      <c r="KYD692" s="412"/>
      <c r="KYE692" s="412"/>
      <c r="KYF692" s="412"/>
      <c r="KYG692" s="412"/>
      <c r="KYH692" s="412"/>
      <c r="KYI692" s="412"/>
      <c r="KYJ692" s="412"/>
      <c r="KYK692" s="412"/>
      <c r="KYL692" s="412"/>
      <c r="KYM692" s="412"/>
      <c r="KYN692" s="412"/>
      <c r="KYO692" s="412"/>
      <c r="KYP692" s="412"/>
      <c r="KYQ692" s="412"/>
      <c r="KYR692" s="412"/>
      <c r="KYS692" s="412"/>
      <c r="KYT692" s="412"/>
      <c r="KYU692" s="412"/>
      <c r="KYV692" s="412"/>
      <c r="KYW692" s="412"/>
      <c r="KYX692" s="412"/>
      <c r="KYY692" s="412"/>
      <c r="KYZ692" s="412"/>
      <c r="KZA692" s="412"/>
      <c r="KZB692" s="412"/>
      <c r="KZC692" s="412"/>
      <c r="KZD692" s="412"/>
      <c r="KZE692" s="412"/>
      <c r="KZF692" s="412"/>
      <c r="KZG692" s="412"/>
      <c r="KZH692" s="412"/>
      <c r="KZI692" s="412"/>
      <c r="KZJ692" s="413"/>
      <c r="KZK692" s="413"/>
      <c r="KZL692" s="413"/>
      <c r="KZM692" s="413"/>
      <c r="KZN692" s="413"/>
      <c r="KZO692" s="413"/>
      <c r="KZP692" s="413"/>
      <c r="KZQ692" s="413"/>
      <c r="KZR692" s="413"/>
      <c r="KZS692" s="413"/>
      <c r="KZT692" s="413"/>
      <c r="KZU692" s="413"/>
      <c r="KZV692" s="413"/>
      <c r="KZW692" s="413"/>
      <c r="KZX692" s="413"/>
      <c r="KZY692" s="413"/>
      <c r="KZZ692" s="413"/>
      <c r="LAA692" s="413"/>
      <c r="LAB692" s="413"/>
      <c r="LAC692" s="413"/>
      <c r="LAD692" s="413"/>
      <c r="LAE692" s="413"/>
      <c r="LAF692" s="413"/>
      <c r="LAG692" s="413"/>
      <c r="LAH692" s="414"/>
      <c r="LAI692" s="414"/>
      <c r="LAJ692" s="414"/>
      <c r="LAK692" s="414"/>
      <c r="LAL692" s="414"/>
      <c r="LAM692" s="413"/>
      <c r="LAN692" s="413"/>
      <c r="LAO692" s="414"/>
      <c r="LAP692" s="414"/>
      <c r="LAQ692" s="413"/>
      <c r="LAR692" s="413"/>
      <c r="LAS692" s="414"/>
      <c r="LAT692" s="414"/>
      <c r="LAU692" s="413"/>
      <c r="LAV692" s="413"/>
      <c r="LAW692" s="413"/>
      <c r="LAX692" s="413"/>
      <c r="LAY692" s="413"/>
      <c r="LAZ692" s="413"/>
      <c r="LBA692" s="413"/>
      <c r="LBB692" s="414"/>
      <c r="LBC692" s="414"/>
      <c r="LBD692" s="413"/>
      <c r="LBE692" s="413"/>
      <c r="LBF692" s="414"/>
      <c r="LBG692" s="414"/>
      <c r="LBH692" s="413"/>
      <c r="LBI692" s="413"/>
      <c r="LBJ692" s="413"/>
      <c r="LBK692" s="413"/>
      <c r="LBL692" s="413"/>
      <c r="LBM692" s="407"/>
      <c r="LBN692" s="439"/>
      <c r="LBO692" s="413"/>
      <c r="LBP692" s="413"/>
      <c r="LBQ692" s="413"/>
      <c r="LBR692" s="413"/>
      <c r="LBS692" s="413"/>
      <c r="LBT692" s="413"/>
      <c r="LBU692" s="413"/>
      <c r="LBV692" s="412"/>
      <c r="LBW692" s="412"/>
      <c r="LBX692" s="412"/>
      <c r="LBY692" s="412"/>
      <c r="LBZ692" s="412"/>
      <c r="LCA692" s="412"/>
      <c r="LCB692" s="412"/>
      <c r="LCC692" s="412"/>
      <c r="LCD692" s="412"/>
      <c r="LCE692" s="412"/>
      <c r="LCF692" s="412"/>
      <c r="LCG692" s="412"/>
      <c r="LCH692" s="412"/>
      <c r="LCI692" s="412"/>
      <c r="LCJ692" s="412"/>
      <c r="LCK692" s="412"/>
      <c r="LCL692" s="412"/>
      <c r="LCM692" s="412"/>
      <c r="LCN692" s="412"/>
      <c r="LCO692" s="412"/>
      <c r="LCP692" s="412"/>
      <c r="LCQ692" s="412"/>
      <c r="LCR692" s="412"/>
      <c r="LCS692" s="412"/>
      <c r="LCT692" s="412"/>
      <c r="LCU692" s="412"/>
      <c r="LCV692" s="412"/>
      <c r="LCW692" s="412"/>
      <c r="LCX692" s="412"/>
      <c r="LCY692" s="412"/>
      <c r="LCZ692" s="412"/>
      <c r="LDA692" s="412"/>
      <c r="LDB692" s="412"/>
      <c r="LDC692" s="412"/>
      <c r="LDD692" s="412"/>
      <c r="LDE692" s="412"/>
      <c r="LDF692" s="412"/>
      <c r="LDG692" s="412"/>
      <c r="LDH692" s="412"/>
      <c r="LDI692" s="412"/>
      <c r="LDJ692" s="412"/>
      <c r="LDK692" s="412"/>
      <c r="LDL692" s="412"/>
      <c r="LDM692" s="412"/>
      <c r="LDN692" s="413"/>
      <c r="LDO692" s="413"/>
      <c r="LDP692" s="413"/>
      <c r="LDQ692" s="413"/>
      <c r="LDR692" s="413"/>
      <c r="LDS692" s="413"/>
      <c r="LDT692" s="413"/>
      <c r="LDU692" s="413"/>
      <c r="LDV692" s="413"/>
      <c r="LDW692" s="413"/>
      <c r="LDX692" s="413"/>
      <c r="LDY692" s="413"/>
      <c r="LDZ692" s="413"/>
      <c r="LEA692" s="413"/>
      <c r="LEB692" s="413"/>
      <c r="LEC692" s="413"/>
      <c r="LED692" s="413"/>
      <c r="LEE692" s="413"/>
      <c r="LEF692" s="413"/>
      <c r="LEG692" s="413"/>
      <c r="LEH692" s="413"/>
      <c r="LEI692" s="413"/>
      <c r="LEJ692" s="413"/>
      <c r="LEK692" s="413"/>
      <c r="LEL692" s="414"/>
      <c r="LEM692" s="414"/>
      <c r="LEN692" s="414"/>
      <c r="LEO692" s="414"/>
      <c r="LEP692" s="414"/>
      <c r="LEQ692" s="413"/>
      <c r="LER692" s="413"/>
      <c r="LES692" s="414"/>
      <c r="LET692" s="414"/>
      <c r="LEU692" s="413"/>
      <c r="LEV692" s="413"/>
      <c r="LEW692" s="414"/>
      <c r="LEX692" s="414"/>
      <c r="LEY692" s="413"/>
      <c r="LEZ692" s="413"/>
      <c r="LFA692" s="413"/>
      <c r="LFB692" s="413"/>
      <c r="LFC692" s="413"/>
      <c r="LFD692" s="413"/>
      <c r="LFE692" s="413"/>
      <c r="LFF692" s="414"/>
      <c r="LFG692" s="414"/>
      <c r="LFH692" s="413"/>
      <c r="LFI692" s="413"/>
      <c r="LFJ692" s="414"/>
      <c r="LFK692" s="414"/>
      <c r="LFL692" s="413"/>
      <c r="LFM692" s="413"/>
      <c r="LFN692" s="413"/>
      <c r="LFO692" s="413"/>
      <c r="LFP692" s="413"/>
      <c r="LFQ692" s="407"/>
      <c r="LFR692" s="439"/>
      <c r="LFS692" s="413"/>
      <c r="LFT692" s="413"/>
      <c r="LFU692" s="413"/>
      <c r="LFV692" s="413"/>
      <c r="LFW692" s="413"/>
      <c r="LFX692" s="413"/>
      <c r="LFY692" s="413"/>
      <c r="LFZ692" s="412"/>
      <c r="LGA692" s="412"/>
      <c r="LGB692" s="412"/>
      <c r="LGC692" s="412"/>
      <c r="LGD692" s="412"/>
      <c r="LGE692" s="412"/>
      <c r="LGF692" s="412"/>
      <c r="LGG692" s="412"/>
      <c r="LGH692" s="412"/>
      <c r="LGI692" s="412"/>
      <c r="LGJ692" s="412"/>
      <c r="LGK692" s="412"/>
      <c r="LGL692" s="412"/>
      <c r="LGM692" s="412"/>
      <c r="LGN692" s="412"/>
      <c r="LGO692" s="412"/>
      <c r="LGP692" s="412"/>
      <c r="LGQ692" s="412"/>
      <c r="LGR692" s="412"/>
      <c r="LGS692" s="412"/>
      <c r="LGT692" s="412"/>
      <c r="LGU692" s="412"/>
      <c r="LGV692" s="412"/>
      <c r="LGW692" s="412"/>
      <c r="LGX692" s="412"/>
      <c r="LGY692" s="412"/>
      <c r="LGZ692" s="412"/>
      <c r="LHA692" s="412"/>
      <c r="LHB692" s="412"/>
      <c r="LHC692" s="412"/>
      <c r="LHD692" s="412"/>
      <c r="LHE692" s="412"/>
      <c r="LHF692" s="412"/>
      <c r="LHG692" s="412"/>
      <c r="LHH692" s="412"/>
      <c r="LHI692" s="412"/>
      <c r="LHJ692" s="412"/>
      <c r="LHK692" s="412"/>
      <c r="LHL692" s="412"/>
      <c r="LHM692" s="412"/>
      <c r="LHN692" s="412"/>
      <c r="LHO692" s="412"/>
      <c r="LHP692" s="412"/>
      <c r="LHQ692" s="412"/>
      <c r="LHR692" s="413"/>
      <c r="LHS692" s="413"/>
      <c r="LHT692" s="413"/>
      <c r="LHU692" s="413"/>
      <c r="LHV692" s="413"/>
      <c r="LHW692" s="413"/>
      <c r="LHX692" s="413"/>
      <c r="LHY692" s="413"/>
      <c r="LHZ692" s="413"/>
      <c r="LIA692" s="413"/>
      <c r="LIB692" s="413"/>
      <c r="LIC692" s="413"/>
      <c r="LID692" s="413"/>
      <c r="LIE692" s="413"/>
      <c r="LIF692" s="413"/>
      <c r="LIG692" s="413"/>
      <c r="LIH692" s="413"/>
      <c r="LII692" s="413"/>
      <c r="LIJ692" s="413"/>
      <c r="LIK692" s="413"/>
      <c r="LIL692" s="413"/>
      <c r="LIM692" s="413"/>
      <c r="LIN692" s="413"/>
      <c r="LIO692" s="413"/>
      <c r="LIP692" s="414"/>
      <c r="LIQ692" s="414"/>
      <c r="LIR692" s="414"/>
      <c r="LIS692" s="414"/>
      <c r="LIT692" s="414"/>
      <c r="LIU692" s="413"/>
      <c r="LIV692" s="413"/>
      <c r="LIW692" s="414"/>
      <c r="LIX692" s="414"/>
      <c r="LIY692" s="413"/>
      <c r="LIZ692" s="413"/>
      <c r="LJA692" s="414"/>
      <c r="LJB692" s="414"/>
      <c r="LJC692" s="413"/>
      <c r="LJD692" s="413"/>
      <c r="LJE692" s="413"/>
      <c r="LJF692" s="413"/>
      <c r="LJG692" s="413"/>
      <c r="LJH692" s="413"/>
      <c r="LJI692" s="413"/>
      <c r="LJJ692" s="414"/>
      <c r="LJK692" s="414"/>
      <c r="LJL692" s="413"/>
      <c r="LJM692" s="413"/>
      <c r="LJN692" s="414"/>
      <c r="LJO692" s="414"/>
      <c r="LJP692" s="413"/>
      <c r="LJQ692" s="413"/>
      <c r="LJR692" s="413"/>
      <c r="LJS692" s="413"/>
      <c r="LJT692" s="413"/>
      <c r="LJU692" s="407"/>
      <c r="LJV692" s="439"/>
      <c r="LJW692" s="413"/>
      <c r="LJX692" s="413"/>
      <c r="LJY692" s="413"/>
      <c r="LJZ692" s="413"/>
      <c r="LKA692" s="413"/>
      <c r="LKB692" s="413"/>
      <c r="LKC692" s="413"/>
      <c r="LKD692" s="412"/>
      <c r="LKE692" s="412"/>
      <c r="LKF692" s="412"/>
      <c r="LKG692" s="412"/>
      <c r="LKH692" s="412"/>
      <c r="LKI692" s="412"/>
      <c r="LKJ692" s="412"/>
      <c r="LKK692" s="412"/>
      <c r="LKL692" s="412"/>
      <c r="LKM692" s="412"/>
      <c r="LKN692" s="412"/>
      <c r="LKO692" s="412"/>
      <c r="LKP692" s="412"/>
      <c r="LKQ692" s="412"/>
      <c r="LKR692" s="412"/>
      <c r="LKS692" s="412"/>
      <c r="LKT692" s="412"/>
      <c r="LKU692" s="412"/>
      <c r="LKV692" s="412"/>
      <c r="LKW692" s="412"/>
      <c r="LKX692" s="412"/>
      <c r="LKY692" s="412"/>
      <c r="LKZ692" s="412"/>
      <c r="LLA692" s="412"/>
      <c r="LLB692" s="412"/>
      <c r="LLC692" s="412"/>
      <c r="LLD692" s="412"/>
      <c r="LLE692" s="412"/>
      <c r="LLF692" s="412"/>
      <c r="LLG692" s="412"/>
      <c r="LLH692" s="412"/>
      <c r="LLI692" s="412"/>
      <c r="LLJ692" s="412"/>
      <c r="LLK692" s="412"/>
      <c r="LLL692" s="412"/>
      <c r="LLM692" s="412"/>
      <c r="LLN692" s="412"/>
      <c r="LLO692" s="412"/>
      <c r="LLP692" s="412"/>
      <c r="LLQ692" s="412"/>
      <c r="LLR692" s="412"/>
      <c r="LLS692" s="412"/>
      <c r="LLT692" s="412"/>
      <c r="LLU692" s="412"/>
      <c r="LLV692" s="413"/>
      <c r="LLW692" s="413"/>
      <c r="LLX692" s="413"/>
      <c r="LLY692" s="413"/>
      <c r="LLZ692" s="413"/>
      <c r="LMA692" s="413"/>
      <c r="LMB692" s="413"/>
      <c r="LMC692" s="413"/>
      <c r="LMD692" s="413"/>
      <c r="LME692" s="413"/>
      <c r="LMF692" s="413"/>
      <c r="LMG692" s="413"/>
      <c r="LMH692" s="413"/>
      <c r="LMI692" s="413"/>
      <c r="LMJ692" s="413"/>
      <c r="LMK692" s="413"/>
      <c r="LML692" s="413"/>
      <c r="LMM692" s="413"/>
      <c r="LMN692" s="413"/>
      <c r="LMO692" s="413"/>
      <c r="LMP692" s="413"/>
      <c r="LMQ692" s="413"/>
      <c r="LMR692" s="413"/>
      <c r="LMS692" s="413"/>
      <c r="LMT692" s="414"/>
      <c r="LMU692" s="414"/>
      <c r="LMV692" s="414"/>
      <c r="LMW692" s="414"/>
      <c r="LMX692" s="414"/>
      <c r="LMY692" s="413"/>
      <c r="LMZ692" s="413"/>
      <c r="LNA692" s="414"/>
      <c r="LNB692" s="414"/>
      <c r="LNC692" s="413"/>
      <c r="LND692" s="413"/>
      <c r="LNE692" s="414"/>
      <c r="LNF692" s="414"/>
      <c r="LNG692" s="413"/>
      <c r="LNH692" s="413"/>
      <c r="LNI692" s="413"/>
      <c r="LNJ692" s="413"/>
      <c r="LNK692" s="413"/>
      <c r="LNL692" s="413"/>
      <c r="LNM692" s="413"/>
      <c r="LNN692" s="414"/>
      <c r="LNO692" s="414"/>
      <c r="LNP692" s="413"/>
      <c r="LNQ692" s="413"/>
      <c r="LNR692" s="414"/>
      <c r="LNS692" s="414"/>
      <c r="LNT692" s="413"/>
      <c r="LNU692" s="413"/>
      <c r="LNV692" s="413"/>
      <c r="LNW692" s="413"/>
      <c r="LNX692" s="413"/>
      <c r="LNY692" s="407"/>
      <c r="LNZ692" s="439"/>
      <c r="LOA692" s="413"/>
      <c r="LOB692" s="413"/>
      <c r="LOC692" s="413"/>
      <c r="LOD692" s="413"/>
      <c r="LOE692" s="413"/>
      <c r="LOF692" s="413"/>
      <c r="LOG692" s="413"/>
      <c r="LOH692" s="412"/>
      <c r="LOI692" s="412"/>
      <c r="LOJ692" s="412"/>
      <c r="LOK692" s="412"/>
      <c r="LOL692" s="412"/>
      <c r="LOM692" s="412"/>
      <c r="LON692" s="412"/>
      <c r="LOO692" s="412"/>
      <c r="LOP692" s="412"/>
      <c r="LOQ692" s="412"/>
      <c r="LOR692" s="412"/>
      <c r="LOS692" s="412"/>
      <c r="LOT692" s="412"/>
      <c r="LOU692" s="412"/>
      <c r="LOV692" s="412"/>
      <c r="LOW692" s="412"/>
      <c r="LOX692" s="412"/>
      <c r="LOY692" s="412"/>
      <c r="LOZ692" s="412"/>
      <c r="LPA692" s="412"/>
      <c r="LPB692" s="412"/>
      <c r="LPC692" s="412"/>
      <c r="LPD692" s="412"/>
      <c r="LPE692" s="412"/>
      <c r="LPF692" s="412"/>
      <c r="LPG692" s="412"/>
      <c r="LPH692" s="412"/>
      <c r="LPI692" s="412"/>
      <c r="LPJ692" s="412"/>
      <c r="LPK692" s="412"/>
      <c r="LPL692" s="412"/>
      <c r="LPM692" s="412"/>
      <c r="LPN692" s="412"/>
      <c r="LPO692" s="412"/>
      <c r="LPP692" s="412"/>
      <c r="LPQ692" s="412"/>
      <c r="LPR692" s="412"/>
      <c r="LPS692" s="412"/>
      <c r="LPT692" s="412"/>
      <c r="LPU692" s="412"/>
      <c r="LPV692" s="412"/>
      <c r="LPW692" s="412"/>
      <c r="LPX692" s="412"/>
      <c r="LPY692" s="412"/>
      <c r="LPZ692" s="413"/>
      <c r="LQA692" s="413"/>
      <c r="LQB692" s="413"/>
      <c r="LQC692" s="413"/>
      <c r="LQD692" s="413"/>
      <c r="LQE692" s="413"/>
      <c r="LQF692" s="413"/>
      <c r="LQG692" s="413"/>
      <c r="LQH692" s="413"/>
      <c r="LQI692" s="413"/>
      <c r="LQJ692" s="413"/>
      <c r="LQK692" s="413"/>
      <c r="LQL692" s="413"/>
      <c r="LQM692" s="413"/>
      <c r="LQN692" s="413"/>
      <c r="LQO692" s="413"/>
      <c r="LQP692" s="413"/>
      <c r="LQQ692" s="413"/>
      <c r="LQR692" s="413"/>
      <c r="LQS692" s="413"/>
      <c r="LQT692" s="413"/>
      <c r="LQU692" s="413"/>
      <c r="LQV692" s="413"/>
      <c r="LQW692" s="413"/>
      <c r="LQX692" s="414"/>
      <c r="LQY692" s="414"/>
      <c r="LQZ692" s="414"/>
      <c r="LRA692" s="414"/>
      <c r="LRB692" s="414"/>
      <c r="LRC692" s="413"/>
      <c r="LRD692" s="413"/>
      <c r="LRE692" s="414"/>
      <c r="LRF692" s="414"/>
      <c r="LRG692" s="413"/>
      <c r="LRH692" s="413"/>
      <c r="LRI692" s="414"/>
      <c r="LRJ692" s="414"/>
      <c r="LRK692" s="413"/>
      <c r="LRL692" s="413"/>
      <c r="LRM692" s="413"/>
      <c r="LRN692" s="413"/>
      <c r="LRO692" s="413"/>
      <c r="LRP692" s="413"/>
      <c r="LRQ692" s="413"/>
      <c r="LRR692" s="414"/>
      <c r="LRS692" s="414"/>
      <c r="LRT692" s="413"/>
      <c r="LRU692" s="413"/>
      <c r="LRV692" s="414"/>
      <c r="LRW692" s="414"/>
      <c r="LRX692" s="413"/>
      <c r="LRY692" s="413"/>
      <c r="LRZ692" s="413"/>
      <c r="LSA692" s="413"/>
      <c r="LSB692" s="413"/>
      <c r="LSC692" s="407"/>
      <c r="LSD692" s="439"/>
      <c r="LSE692" s="413"/>
      <c r="LSF692" s="413"/>
      <c r="LSG692" s="413"/>
      <c r="LSH692" s="413"/>
      <c r="LSI692" s="413"/>
      <c r="LSJ692" s="413"/>
      <c r="LSK692" s="413"/>
      <c r="LSL692" s="412"/>
      <c r="LSM692" s="412"/>
      <c r="LSN692" s="412"/>
      <c r="LSO692" s="412"/>
      <c r="LSP692" s="412"/>
      <c r="LSQ692" s="412"/>
      <c r="LSR692" s="412"/>
      <c r="LSS692" s="412"/>
      <c r="LST692" s="412"/>
      <c r="LSU692" s="412"/>
      <c r="LSV692" s="412"/>
      <c r="LSW692" s="412"/>
      <c r="LSX692" s="412"/>
      <c r="LSY692" s="412"/>
      <c r="LSZ692" s="412"/>
      <c r="LTA692" s="412"/>
      <c r="LTB692" s="412"/>
      <c r="LTC692" s="412"/>
      <c r="LTD692" s="412"/>
      <c r="LTE692" s="412"/>
      <c r="LTF692" s="412"/>
      <c r="LTG692" s="412"/>
      <c r="LTH692" s="412"/>
      <c r="LTI692" s="412"/>
      <c r="LTJ692" s="412"/>
      <c r="LTK692" s="412"/>
      <c r="LTL692" s="412"/>
      <c r="LTM692" s="412"/>
      <c r="LTN692" s="412"/>
      <c r="LTO692" s="412"/>
      <c r="LTP692" s="412"/>
      <c r="LTQ692" s="412"/>
      <c r="LTR692" s="412"/>
      <c r="LTS692" s="412"/>
      <c r="LTT692" s="412"/>
      <c r="LTU692" s="412"/>
      <c r="LTV692" s="412"/>
      <c r="LTW692" s="412"/>
      <c r="LTX692" s="412"/>
      <c r="LTY692" s="412"/>
      <c r="LTZ692" s="412"/>
      <c r="LUA692" s="412"/>
      <c r="LUB692" s="412"/>
      <c r="LUC692" s="412"/>
      <c r="LUD692" s="413"/>
      <c r="LUE692" s="413"/>
      <c r="LUF692" s="413"/>
      <c r="LUG692" s="413"/>
      <c r="LUH692" s="413"/>
      <c r="LUI692" s="413"/>
      <c r="LUJ692" s="413"/>
      <c r="LUK692" s="413"/>
      <c r="LUL692" s="413"/>
      <c r="LUM692" s="413"/>
      <c r="LUN692" s="413"/>
      <c r="LUO692" s="413"/>
      <c r="LUP692" s="413"/>
      <c r="LUQ692" s="413"/>
      <c r="LUR692" s="413"/>
      <c r="LUS692" s="413"/>
      <c r="LUT692" s="413"/>
      <c r="LUU692" s="413"/>
      <c r="LUV692" s="413"/>
      <c r="LUW692" s="413"/>
      <c r="LUX692" s="413"/>
      <c r="LUY692" s="413"/>
      <c r="LUZ692" s="413"/>
      <c r="LVA692" s="413"/>
      <c r="LVB692" s="414"/>
      <c r="LVC692" s="414"/>
      <c r="LVD692" s="414"/>
      <c r="LVE692" s="414"/>
      <c r="LVF692" s="414"/>
      <c r="LVG692" s="413"/>
      <c r="LVH692" s="413"/>
      <c r="LVI692" s="414"/>
      <c r="LVJ692" s="414"/>
      <c r="LVK692" s="413"/>
      <c r="LVL692" s="413"/>
      <c r="LVM692" s="414"/>
      <c r="LVN692" s="414"/>
      <c r="LVO692" s="413"/>
      <c r="LVP692" s="413"/>
      <c r="LVQ692" s="413"/>
      <c r="LVR692" s="413"/>
      <c r="LVS692" s="413"/>
      <c r="LVT692" s="413"/>
      <c r="LVU692" s="413"/>
      <c r="LVV692" s="414"/>
      <c r="LVW692" s="414"/>
      <c r="LVX692" s="413"/>
      <c r="LVY692" s="413"/>
      <c r="LVZ692" s="414"/>
      <c r="LWA692" s="414"/>
      <c r="LWB692" s="413"/>
      <c r="LWC692" s="413"/>
      <c r="LWD692" s="413"/>
      <c r="LWE692" s="413"/>
      <c r="LWF692" s="413"/>
      <c r="LWG692" s="407"/>
      <c r="LWH692" s="439"/>
      <c r="LWI692" s="413"/>
      <c r="LWJ692" s="413"/>
      <c r="LWK692" s="413"/>
      <c r="LWL692" s="413"/>
      <c r="LWM692" s="413"/>
      <c r="LWN692" s="413"/>
      <c r="LWO692" s="413"/>
      <c r="LWP692" s="412"/>
      <c r="LWQ692" s="412"/>
      <c r="LWR692" s="412"/>
      <c r="LWS692" s="412"/>
      <c r="LWT692" s="412"/>
      <c r="LWU692" s="412"/>
      <c r="LWV692" s="412"/>
      <c r="LWW692" s="412"/>
      <c r="LWX692" s="412"/>
      <c r="LWY692" s="412"/>
      <c r="LWZ692" s="412"/>
      <c r="LXA692" s="412"/>
      <c r="LXB692" s="412"/>
      <c r="LXC692" s="412"/>
      <c r="LXD692" s="412"/>
      <c r="LXE692" s="412"/>
      <c r="LXF692" s="412"/>
      <c r="LXG692" s="412"/>
      <c r="LXH692" s="412"/>
      <c r="LXI692" s="412"/>
      <c r="LXJ692" s="412"/>
      <c r="LXK692" s="412"/>
      <c r="LXL692" s="412"/>
      <c r="LXM692" s="412"/>
      <c r="LXN692" s="412"/>
      <c r="LXO692" s="412"/>
      <c r="LXP692" s="412"/>
      <c r="LXQ692" s="412"/>
      <c r="LXR692" s="412"/>
      <c r="LXS692" s="412"/>
      <c r="LXT692" s="412"/>
      <c r="LXU692" s="412"/>
      <c r="LXV692" s="412"/>
      <c r="LXW692" s="412"/>
      <c r="LXX692" s="412"/>
      <c r="LXY692" s="412"/>
      <c r="LXZ692" s="412"/>
      <c r="LYA692" s="412"/>
      <c r="LYB692" s="412"/>
      <c r="LYC692" s="412"/>
      <c r="LYD692" s="412"/>
      <c r="LYE692" s="412"/>
      <c r="LYF692" s="412"/>
      <c r="LYG692" s="412"/>
      <c r="LYH692" s="413"/>
      <c r="LYI692" s="413"/>
      <c r="LYJ692" s="413"/>
      <c r="LYK692" s="413"/>
      <c r="LYL692" s="413"/>
      <c r="LYM692" s="413"/>
      <c r="LYN692" s="413"/>
      <c r="LYO692" s="413"/>
      <c r="LYP692" s="413"/>
      <c r="LYQ692" s="413"/>
      <c r="LYR692" s="413"/>
      <c r="LYS692" s="413"/>
      <c r="LYT692" s="413"/>
      <c r="LYU692" s="413"/>
      <c r="LYV692" s="413"/>
      <c r="LYW692" s="413"/>
      <c r="LYX692" s="413"/>
      <c r="LYY692" s="413"/>
      <c r="LYZ692" s="413"/>
      <c r="LZA692" s="413"/>
      <c r="LZB692" s="413"/>
      <c r="LZC692" s="413"/>
      <c r="LZD692" s="413"/>
      <c r="LZE692" s="413"/>
      <c r="LZF692" s="414"/>
      <c r="LZG692" s="414"/>
      <c r="LZH692" s="414"/>
      <c r="LZI692" s="414"/>
      <c r="LZJ692" s="414"/>
      <c r="LZK692" s="413"/>
      <c r="LZL692" s="413"/>
      <c r="LZM692" s="414"/>
      <c r="LZN692" s="414"/>
      <c r="LZO692" s="413"/>
      <c r="LZP692" s="413"/>
      <c r="LZQ692" s="414"/>
      <c r="LZR692" s="414"/>
      <c r="LZS692" s="413"/>
      <c r="LZT692" s="413"/>
      <c r="LZU692" s="413"/>
      <c r="LZV692" s="413"/>
      <c r="LZW692" s="413"/>
      <c r="LZX692" s="413"/>
      <c r="LZY692" s="413"/>
      <c r="LZZ692" s="414"/>
      <c r="MAA692" s="414"/>
      <c r="MAB692" s="413"/>
      <c r="MAC692" s="413"/>
      <c r="MAD692" s="414"/>
      <c r="MAE692" s="414"/>
      <c r="MAF692" s="413"/>
      <c r="MAG692" s="413"/>
      <c r="MAH692" s="413"/>
      <c r="MAI692" s="413"/>
      <c r="MAJ692" s="413"/>
      <c r="MAK692" s="407"/>
      <c r="MAL692" s="439"/>
      <c r="MAM692" s="413"/>
      <c r="MAN692" s="413"/>
      <c r="MAO692" s="413"/>
      <c r="MAP692" s="413"/>
      <c r="MAQ692" s="413"/>
      <c r="MAR692" s="413"/>
      <c r="MAS692" s="413"/>
      <c r="MAT692" s="412"/>
      <c r="MAU692" s="412"/>
      <c r="MAV692" s="412"/>
      <c r="MAW692" s="412"/>
      <c r="MAX692" s="412"/>
      <c r="MAY692" s="412"/>
      <c r="MAZ692" s="412"/>
      <c r="MBA692" s="412"/>
      <c r="MBB692" s="412"/>
      <c r="MBC692" s="412"/>
      <c r="MBD692" s="412"/>
      <c r="MBE692" s="412"/>
      <c r="MBF692" s="412"/>
      <c r="MBG692" s="412"/>
      <c r="MBH692" s="412"/>
      <c r="MBI692" s="412"/>
      <c r="MBJ692" s="412"/>
      <c r="MBK692" s="412"/>
      <c r="MBL692" s="412"/>
      <c r="MBM692" s="412"/>
      <c r="MBN692" s="412"/>
      <c r="MBO692" s="412"/>
      <c r="MBP692" s="412"/>
      <c r="MBQ692" s="412"/>
      <c r="MBR692" s="412"/>
      <c r="MBS692" s="412"/>
      <c r="MBT692" s="412"/>
      <c r="MBU692" s="412"/>
      <c r="MBV692" s="412"/>
      <c r="MBW692" s="412"/>
      <c r="MBX692" s="412"/>
      <c r="MBY692" s="412"/>
      <c r="MBZ692" s="412"/>
      <c r="MCA692" s="412"/>
      <c r="MCB692" s="412"/>
      <c r="MCC692" s="412"/>
      <c r="MCD692" s="412"/>
      <c r="MCE692" s="412"/>
      <c r="MCF692" s="412"/>
      <c r="MCG692" s="412"/>
      <c r="MCH692" s="412"/>
      <c r="MCI692" s="412"/>
      <c r="MCJ692" s="412"/>
      <c r="MCK692" s="412"/>
      <c r="MCL692" s="413"/>
      <c r="MCM692" s="413"/>
      <c r="MCN692" s="413"/>
      <c r="MCO692" s="413"/>
      <c r="MCP692" s="413"/>
      <c r="MCQ692" s="413"/>
      <c r="MCR692" s="413"/>
      <c r="MCS692" s="413"/>
      <c r="MCT692" s="413"/>
      <c r="MCU692" s="413"/>
      <c r="MCV692" s="413"/>
      <c r="MCW692" s="413"/>
      <c r="MCX692" s="413"/>
      <c r="MCY692" s="413"/>
      <c r="MCZ692" s="413"/>
      <c r="MDA692" s="413"/>
      <c r="MDB692" s="413"/>
      <c r="MDC692" s="413"/>
      <c r="MDD692" s="413"/>
      <c r="MDE692" s="413"/>
      <c r="MDF692" s="413"/>
      <c r="MDG692" s="413"/>
      <c r="MDH692" s="413"/>
      <c r="MDI692" s="413"/>
      <c r="MDJ692" s="414"/>
      <c r="MDK692" s="414"/>
      <c r="MDL692" s="414"/>
      <c r="MDM692" s="414"/>
      <c r="MDN692" s="414"/>
      <c r="MDO692" s="413"/>
      <c r="MDP692" s="413"/>
      <c r="MDQ692" s="414"/>
      <c r="MDR692" s="414"/>
      <c r="MDS692" s="413"/>
      <c r="MDT692" s="413"/>
      <c r="MDU692" s="414"/>
      <c r="MDV692" s="414"/>
      <c r="MDW692" s="413"/>
      <c r="MDX692" s="413"/>
      <c r="MDY692" s="413"/>
      <c r="MDZ692" s="413"/>
      <c r="MEA692" s="413"/>
      <c r="MEB692" s="413"/>
      <c r="MEC692" s="413"/>
      <c r="MED692" s="414"/>
      <c r="MEE692" s="414"/>
      <c r="MEF692" s="413"/>
      <c r="MEG692" s="413"/>
      <c r="MEH692" s="414"/>
      <c r="MEI692" s="414"/>
      <c r="MEJ692" s="413"/>
      <c r="MEK692" s="413"/>
      <c r="MEL692" s="413"/>
      <c r="MEM692" s="413"/>
      <c r="MEN692" s="413"/>
      <c r="MEO692" s="407"/>
      <c r="MEP692" s="439"/>
      <c r="MEQ692" s="413"/>
      <c r="MER692" s="413"/>
      <c r="MES692" s="413"/>
      <c r="MET692" s="413"/>
      <c r="MEU692" s="413"/>
      <c r="MEV692" s="413"/>
      <c r="MEW692" s="413"/>
      <c r="MEX692" s="412"/>
      <c r="MEY692" s="412"/>
      <c r="MEZ692" s="412"/>
      <c r="MFA692" s="412"/>
      <c r="MFB692" s="412"/>
      <c r="MFC692" s="412"/>
      <c r="MFD692" s="412"/>
      <c r="MFE692" s="412"/>
      <c r="MFF692" s="412"/>
      <c r="MFG692" s="412"/>
      <c r="MFH692" s="412"/>
      <c r="MFI692" s="412"/>
      <c r="MFJ692" s="412"/>
      <c r="MFK692" s="412"/>
      <c r="MFL692" s="412"/>
      <c r="MFM692" s="412"/>
      <c r="MFN692" s="412"/>
      <c r="MFO692" s="412"/>
      <c r="MFP692" s="412"/>
      <c r="MFQ692" s="412"/>
      <c r="MFR692" s="412"/>
      <c r="MFS692" s="412"/>
      <c r="MFT692" s="412"/>
      <c r="MFU692" s="412"/>
      <c r="MFV692" s="412"/>
      <c r="MFW692" s="412"/>
      <c r="MFX692" s="412"/>
      <c r="MFY692" s="412"/>
      <c r="MFZ692" s="412"/>
      <c r="MGA692" s="412"/>
      <c r="MGB692" s="412"/>
      <c r="MGC692" s="412"/>
      <c r="MGD692" s="412"/>
      <c r="MGE692" s="412"/>
      <c r="MGF692" s="412"/>
      <c r="MGG692" s="412"/>
      <c r="MGH692" s="412"/>
      <c r="MGI692" s="412"/>
      <c r="MGJ692" s="412"/>
      <c r="MGK692" s="412"/>
      <c r="MGL692" s="412"/>
      <c r="MGM692" s="412"/>
      <c r="MGN692" s="412"/>
      <c r="MGO692" s="412"/>
      <c r="MGP692" s="413"/>
      <c r="MGQ692" s="413"/>
      <c r="MGR692" s="413"/>
      <c r="MGS692" s="413"/>
      <c r="MGT692" s="413"/>
      <c r="MGU692" s="413"/>
      <c r="MGV692" s="413"/>
      <c r="MGW692" s="413"/>
      <c r="MGX692" s="413"/>
      <c r="MGY692" s="413"/>
      <c r="MGZ692" s="413"/>
      <c r="MHA692" s="413"/>
      <c r="MHB692" s="413"/>
      <c r="MHC692" s="413"/>
      <c r="MHD692" s="413"/>
      <c r="MHE692" s="413"/>
      <c r="MHF692" s="413"/>
      <c r="MHG692" s="413"/>
      <c r="MHH692" s="413"/>
      <c r="MHI692" s="413"/>
      <c r="MHJ692" s="413"/>
      <c r="MHK692" s="413"/>
      <c r="MHL692" s="413"/>
      <c r="MHM692" s="413"/>
      <c r="MHN692" s="414"/>
      <c r="MHO692" s="414"/>
      <c r="MHP692" s="414"/>
      <c r="MHQ692" s="414"/>
      <c r="MHR692" s="414"/>
      <c r="MHS692" s="413"/>
      <c r="MHT692" s="413"/>
      <c r="MHU692" s="414"/>
      <c r="MHV692" s="414"/>
      <c r="MHW692" s="413"/>
      <c r="MHX692" s="413"/>
      <c r="MHY692" s="414"/>
      <c r="MHZ692" s="414"/>
      <c r="MIA692" s="413"/>
      <c r="MIB692" s="413"/>
      <c r="MIC692" s="413"/>
      <c r="MID692" s="413"/>
      <c r="MIE692" s="413"/>
      <c r="MIF692" s="413"/>
      <c r="MIG692" s="413"/>
      <c r="MIH692" s="414"/>
      <c r="MII692" s="414"/>
      <c r="MIJ692" s="413"/>
      <c r="MIK692" s="413"/>
      <c r="MIL692" s="414"/>
      <c r="MIM692" s="414"/>
      <c r="MIN692" s="413"/>
      <c r="MIO692" s="413"/>
      <c r="MIP692" s="413"/>
      <c r="MIQ692" s="413"/>
      <c r="MIR692" s="413"/>
      <c r="MIS692" s="407"/>
      <c r="MIT692" s="439"/>
      <c r="MIU692" s="413"/>
      <c r="MIV692" s="413"/>
      <c r="MIW692" s="413"/>
      <c r="MIX692" s="413"/>
      <c r="MIY692" s="413"/>
      <c r="MIZ692" s="413"/>
      <c r="MJA692" s="413"/>
      <c r="MJB692" s="412"/>
      <c r="MJC692" s="412"/>
      <c r="MJD692" s="412"/>
      <c r="MJE692" s="412"/>
      <c r="MJF692" s="412"/>
      <c r="MJG692" s="412"/>
      <c r="MJH692" s="412"/>
      <c r="MJI692" s="412"/>
      <c r="MJJ692" s="412"/>
      <c r="MJK692" s="412"/>
      <c r="MJL692" s="412"/>
      <c r="MJM692" s="412"/>
      <c r="MJN692" s="412"/>
      <c r="MJO692" s="412"/>
      <c r="MJP692" s="412"/>
      <c r="MJQ692" s="412"/>
      <c r="MJR692" s="412"/>
      <c r="MJS692" s="412"/>
      <c r="MJT692" s="412"/>
      <c r="MJU692" s="412"/>
      <c r="MJV692" s="412"/>
      <c r="MJW692" s="412"/>
      <c r="MJX692" s="412"/>
      <c r="MJY692" s="412"/>
      <c r="MJZ692" s="412"/>
      <c r="MKA692" s="412"/>
      <c r="MKB692" s="412"/>
      <c r="MKC692" s="412"/>
      <c r="MKD692" s="412"/>
      <c r="MKE692" s="412"/>
      <c r="MKF692" s="412"/>
      <c r="MKG692" s="412"/>
      <c r="MKH692" s="412"/>
      <c r="MKI692" s="412"/>
      <c r="MKJ692" s="412"/>
      <c r="MKK692" s="412"/>
      <c r="MKL692" s="412"/>
      <c r="MKM692" s="412"/>
      <c r="MKN692" s="412"/>
      <c r="MKO692" s="412"/>
      <c r="MKP692" s="412"/>
      <c r="MKQ692" s="412"/>
      <c r="MKR692" s="412"/>
      <c r="MKS692" s="412"/>
      <c r="MKT692" s="413"/>
      <c r="MKU692" s="413"/>
      <c r="MKV692" s="413"/>
      <c r="MKW692" s="413"/>
      <c r="MKX692" s="413"/>
      <c r="MKY692" s="413"/>
      <c r="MKZ692" s="413"/>
      <c r="MLA692" s="413"/>
      <c r="MLB692" s="413"/>
      <c r="MLC692" s="413"/>
      <c r="MLD692" s="413"/>
      <c r="MLE692" s="413"/>
      <c r="MLF692" s="413"/>
      <c r="MLG692" s="413"/>
      <c r="MLH692" s="413"/>
      <c r="MLI692" s="413"/>
      <c r="MLJ692" s="413"/>
      <c r="MLK692" s="413"/>
      <c r="MLL692" s="413"/>
      <c r="MLM692" s="413"/>
      <c r="MLN692" s="413"/>
      <c r="MLO692" s="413"/>
      <c r="MLP692" s="413"/>
      <c r="MLQ692" s="413"/>
      <c r="MLR692" s="414"/>
      <c r="MLS692" s="414"/>
      <c r="MLT692" s="414"/>
      <c r="MLU692" s="414"/>
      <c r="MLV692" s="414"/>
      <c r="MLW692" s="413"/>
      <c r="MLX692" s="413"/>
      <c r="MLY692" s="414"/>
      <c r="MLZ692" s="414"/>
      <c r="MMA692" s="413"/>
      <c r="MMB692" s="413"/>
      <c r="MMC692" s="414"/>
      <c r="MMD692" s="414"/>
      <c r="MME692" s="413"/>
      <c r="MMF692" s="413"/>
      <c r="MMG692" s="413"/>
      <c r="MMH692" s="413"/>
      <c r="MMI692" s="413"/>
      <c r="MMJ692" s="413"/>
      <c r="MMK692" s="413"/>
      <c r="MML692" s="414"/>
      <c r="MMM692" s="414"/>
      <c r="MMN692" s="413"/>
      <c r="MMO692" s="413"/>
      <c r="MMP692" s="414"/>
      <c r="MMQ692" s="414"/>
      <c r="MMR692" s="413"/>
      <c r="MMS692" s="413"/>
      <c r="MMT692" s="413"/>
      <c r="MMU692" s="413"/>
      <c r="MMV692" s="413"/>
      <c r="MMW692" s="407"/>
      <c r="MMX692" s="439"/>
      <c r="MMY692" s="413"/>
      <c r="MMZ692" s="413"/>
      <c r="MNA692" s="413"/>
      <c r="MNB692" s="413"/>
      <c r="MNC692" s="413"/>
      <c r="MND692" s="413"/>
      <c r="MNE692" s="413"/>
      <c r="MNF692" s="412"/>
      <c r="MNG692" s="412"/>
      <c r="MNH692" s="412"/>
      <c r="MNI692" s="412"/>
      <c r="MNJ692" s="412"/>
      <c r="MNK692" s="412"/>
      <c r="MNL692" s="412"/>
      <c r="MNM692" s="412"/>
      <c r="MNN692" s="412"/>
      <c r="MNO692" s="412"/>
      <c r="MNP692" s="412"/>
      <c r="MNQ692" s="412"/>
      <c r="MNR692" s="412"/>
      <c r="MNS692" s="412"/>
      <c r="MNT692" s="412"/>
      <c r="MNU692" s="412"/>
      <c r="MNV692" s="412"/>
      <c r="MNW692" s="412"/>
      <c r="MNX692" s="412"/>
      <c r="MNY692" s="412"/>
      <c r="MNZ692" s="412"/>
      <c r="MOA692" s="412"/>
      <c r="MOB692" s="412"/>
      <c r="MOC692" s="412"/>
      <c r="MOD692" s="412"/>
      <c r="MOE692" s="412"/>
      <c r="MOF692" s="412"/>
      <c r="MOG692" s="412"/>
      <c r="MOH692" s="412"/>
      <c r="MOI692" s="412"/>
      <c r="MOJ692" s="412"/>
      <c r="MOK692" s="412"/>
      <c r="MOL692" s="412"/>
      <c r="MOM692" s="412"/>
      <c r="MON692" s="412"/>
      <c r="MOO692" s="412"/>
      <c r="MOP692" s="412"/>
      <c r="MOQ692" s="412"/>
      <c r="MOR692" s="412"/>
      <c r="MOS692" s="412"/>
      <c r="MOT692" s="412"/>
      <c r="MOU692" s="412"/>
      <c r="MOV692" s="412"/>
      <c r="MOW692" s="412"/>
      <c r="MOX692" s="413"/>
      <c r="MOY692" s="413"/>
      <c r="MOZ692" s="413"/>
      <c r="MPA692" s="413"/>
      <c r="MPB692" s="413"/>
      <c r="MPC692" s="413"/>
      <c r="MPD692" s="413"/>
      <c r="MPE692" s="413"/>
      <c r="MPF692" s="413"/>
      <c r="MPG692" s="413"/>
      <c r="MPH692" s="413"/>
      <c r="MPI692" s="413"/>
      <c r="MPJ692" s="413"/>
      <c r="MPK692" s="413"/>
      <c r="MPL692" s="413"/>
      <c r="MPM692" s="413"/>
      <c r="MPN692" s="413"/>
      <c r="MPO692" s="413"/>
      <c r="MPP692" s="413"/>
      <c r="MPQ692" s="413"/>
      <c r="MPR692" s="413"/>
      <c r="MPS692" s="413"/>
      <c r="MPT692" s="413"/>
      <c r="MPU692" s="413"/>
      <c r="MPV692" s="414"/>
      <c r="MPW692" s="414"/>
      <c r="MPX692" s="414"/>
      <c r="MPY692" s="414"/>
      <c r="MPZ692" s="414"/>
      <c r="MQA692" s="413"/>
      <c r="MQB692" s="413"/>
      <c r="MQC692" s="414"/>
      <c r="MQD692" s="414"/>
      <c r="MQE692" s="413"/>
      <c r="MQF692" s="413"/>
      <c r="MQG692" s="414"/>
      <c r="MQH692" s="414"/>
      <c r="MQI692" s="413"/>
      <c r="MQJ692" s="413"/>
      <c r="MQK692" s="413"/>
      <c r="MQL692" s="413"/>
      <c r="MQM692" s="413"/>
      <c r="MQN692" s="413"/>
      <c r="MQO692" s="413"/>
      <c r="MQP692" s="414"/>
      <c r="MQQ692" s="414"/>
      <c r="MQR692" s="413"/>
      <c r="MQS692" s="413"/>
      <c r="MQT692" s="414"/>
      <c r="MQU692" s="414"/>
      <c r="MQV692" s="413"/>
      <c r="MQW692" s="413"/>
      <c r="MQX692" s="413"/>
      <c r="MQY692" s="413"/>
      <c r="MQZ692" s="413"/>
      <c r="MRA692" s="407"/>
      <c r="MRB692" s="439"/>
      <c r="MRC692" s="413"/>
      <c r="MRD692" s="413"/>
      <c r="MRE692" s="413"/>
      <c r="MRF692" s="413"/>
      <c r="MRG692" s="413"/>
      <c r="MRH692" s="413"/>
      <c r="MRI692" s="413"/>
      <c r="MRJ692" s="412"/>
      <c r="MRK692" s="412"/>
      <c r="MRL692" s="412"/>
      <c r="MRM692" s="412"/>
      <c r="MRN692" s="412"/>
      <c r="MRO692" s="412"/>
      <c r="MRP692" s="412"/>
      <c r="MRQ692" s="412"/>
      <c r="MRR692" s="412"/>
      <c r="MRS692" s="412"/>
      <c r="MRT692" s="412"/>
      <c r="MRU692" s="412"/>
      <c r="MRV692" s="412"/>
      <c r="MRW692" s="412"/>
      <c r="MRX692" s="412"/>
      <c r="MRY692" s="412"/>
      <c r="MRZ692" s="412"/>
      <c r="MSA692" s="412"/>
      <c r="MSB692" s="412"/>
      <c r="MSC692" s="412"/>
      <c r="MSD692" s="412"/>
      <c r="MSE692" s="412"/>
      <c r="MSF692" s="412"/>
      <c r="MSG692" s="412"/>
      <c r="MSH692" s="412"/>
      <c r="MSI692" s="412"/>
      <c r="MSJ692" s="412"/>
      <c r="MSK692" s="412"/>
      <c r="MSL692" s="412"/>
      <c r="MSM692" s="412"/>
      <c r="MSN692" s="412"/>
      <c r="MSO692" s="412"/>
      <c r="MSP692" s="412"/>
      <c r="MSQ692" s="412"/>
      <c r="MSR692" s="412"/>
      <c r="MSS692" s="412"/>
      <c r="MST692" s="412"/>
      <c r="MSU692" s="412"/>
      <c r="MSV692" s="412"/>
      <c r="MSW692" s="412"/>
      <c r="MSX692" s="412"/>
      <c r="MSY692" s="412"/>
      <c r="MSZ692" s="412"/>
      <c r="MTA692" s="412"/>
      <c r="MTB692" s="413"/>
      <c r="MTC692" s="413"/>
      <c r="MTD692" s="413"/>
      <c r="MTE692" s="413"/>
      <c r="MTF692" s="413"/>
      <c r="MTG692" s="413"/>
      <c r="MTH692" s="413"/>
      <c r="MTI692" s="413"/>
      <c r="MTJ692" s="413"/>
      <c r="MTK692" s="413"/>
      <c r="MTL692" s="413"/>
      <c r="MTM692" s="413"/>
      <c r="MTN692" s="413"/>
      <c r="MTO692" s="413"/>
      <c r="MTP692" s="413"/>
      <c r="MTQ692" s="413"/>
      <c r="MTR692" s="413"/>
      <c r="MTS692" s="413"/>
      <c r="MTT692" s="413"/>
      <c r="MTU692" s="413"/>
      <c r="MTV692" s="413"/>
      <c r="MTW692" s="413"/>
      <c r="MTX692" s="413"/>
      <c r="MTY692" s="413"/>
      <c r="MTZ692" s="414"/>
      <c r="MUA692" s="414"/>
      <c r="MUB692" s="414"/>
      <c r="MUC692" s="414"/>
      <c r="MUD692" s="414"/>
      <c r="MUE692" s="413"/>
      <c r="MUF692" s="413"/>
      <c r="MUG692" s="414"/>
      <c r="MUH692" s="414"/>
      <c r="MUI692" s="413"/>
      <c r="MUJ692" s="413"/>
      <c r="MUK692" s="414"/>
      <c r="MUL692" s="414"/>
      <c r="MUM692" s="413"/>
      <c r="MUN692" s="413"/>
      <c r="MUO692" s="413"/>
      <c r="MUP692" s="413"/>
      <c r="MUQ692" s="413"/>
      <c r="MUR692" s="413"/>
      <c r="MUS692" s="413"/>
      <c r="MUT692" s="414"/>
      <c r="MUU692" s="414"/>
      <c r="MUV692" s="413"/>
      <c r="MUW692" s="413"/>
      <c r="MUX692" s="414"/>
      <c r="MUY692" s="414"/>
      <c r="MUZ692" s="413"/>
      <c r="MVA692" s="413"/>
      <c r="MVB692" s="413"/>
      <c r="MVC692" s="413"/>
      <c r="MVD692" s="413"/>
      <c r="MVE692" s="407"/>
      <c r="MVF692" s="439"/>
      <c r="MVG692" s="413"/>
      <c r="MVH692" s="413"/>
      <c r="MVI692" s="413"/>
      <c r="MVJ692" s="413"/>
      <c r="MVK692" s="413"/>
      <c r="MVL692" s="413"/>
      <c r="MVM692" s="413"/>
      <c r="MVN692" s="412"/>
      <c r="MVO692" s="412"/>
      <c r="MVP692" s="412"/>
      <c r="MVQ692" s="412"/>
      <c r="MVR692" s="412"/>
      <c r="MVS692" s="412"/>
      <c r="MVT692" s="412"/>
      <c r="MVU692" s="412"/>
      <c r="MVV692" s="412"/>
      <c r="MVW692" s="412"/>
      <c r="MVX692" s="412"/>
      <c r="MVY692" s="412"/>
      <c r="MVZ692" s="412"/>
      <c r="MWA692" s="412"/>
      <c r="MWB692" s="412"/>
      <c r="MWC692" s="412"/>
      <c r="MWD692" s="412"/>
      <c r="MWE692" s="412"/>
      <c r="MWF692" s="412"/>
      <c r="MWG692" s="412"/>
      <c r="MWH692" s="412"/>
      <c r="MWI692" s="412"/>
      <c r="MWJ692" s="412"/>
      <c r="MWK692" s="412"/>
      <c r="MWL692" s="412"/>
      <c r="MWM692" s="412"/>
      <c r="MWN692" s="412"/>
      <c r="MWO692" s="412"/>
      <c r="MWP692" s="412"/>
      <c r="MWQ692" s="412"/>
      <c r="MWR692" s="412"/>
      <c r="MWS692" s="412"/>
      <c r="MWT692" s="412"/>
      <c r="MWU692" s="412"/>
      <c r="MWV692" s="412"/>
      <c r="MWW692" s="412"/>
      <c r="MWX692" s="412"/>
      <c r="MWY692" s="412"/>
      <c r="MWZ692" s="412"/>
      <c r="MXA692" s="412"/>
      <c r="MXB692" s="412"/>
      <c r="MXC692" s="412"/>
      <c r="MXD692" s="412"/>
      <c r="MXE692" s="412"/>
      <c r="MXF692" s="413"/>
      <c r="MXG692" s="413"/>
      <c r="MXH692" s="413"/>
      <c r="MXI692" s="413"/>
      <c r="MXJ692" s="413"/>
      <c r="MXK692" s="413"/>
      <c r="MXL692" s="413"/>
      <c r="MXM692" s="413"/>
      <c r="MXN692" s="413"/>
      <c r="MXO692" s="413"/>
      <c r="MXP692" s="413"/>
      <c r="MXQ692" s="413"/>
      <c r="MXR692" s="413"/>
      <c r="MXS692" s="413"/>
      <c r="MXT692" s="413"/>
      <c r="MXU692" s="413"/>
      <c r="MXV692" s="413"/>
      <c r="MXW692" s="413"/>
      <c r="MXX692" s="413"/>
      <c r="MXY692" s="413"/>
      <c r="MXZ692" s="413"/>
      <c r="MYA692" s="413"/>
      <c r="MYB692" s="413"/>
      <c r="MYC692" s="413"/>
      <c r="MYD692" s="414"/>
      <c r="MYE692" s="414"/>
      <c r="MYF692" s="414"/>
      <c r="MYG692" s="414"/>
      <c r="MYH692" s="414"/>
      <c r="MYI692" s="413"/>
      <c r="MYJ692" s="413"/>
      <c r="MYK692" s="414"/>
      <c r="MYL692" s="414"/>
      <c r="MYM692" s="413"/>
      <c r="MYN692" s="413"/>
      <c r="MYO692" s="414"/>
      <c r="MYP692" s="414"/>
      <c r="MYQ692" s="413"/>
      <c r="MYR692" s="413"/>
      <c r="MYS692" s="413"/>
      <c r="MYT692" s="413"/>
      <c r="MYU692" s="413"/>
      <c r="MYV692" s="413"/>
      <c r="MYW692" s="413"/>
      <c r="MYX692" s="414"/>
      <c r="MYY692" s="414"/>
      <c r="MYZ692" s="413"/>
      <c r="MZA692" s="413"/>
      <c r="MZB692" s="414"/>
      <c r="MZC692" s="414"/>
      <c r="MZD692" s="413"/>
      <c r="MZE692" s="413"/>
      <c r="MZF692" s="413"/>
      <c r="MZG692" s="413"/>
      <c r="MZH692" s="413"/>
      <c r="MZI692" s="407"/>
      <c r="MZJ692" s="439"/>
      <c r="MZK692" s="413"/>
      <c r="MZL692" s="413"/>
      <c r="MZM692" s="413"/>
      <c r="MZN692" s="413"/>
      <c r="MZO692" s="413"/>
      <c r="MZP692" s="413"/>
      <c r="MZQ692" s="413"/>
      <c r="MZR692" s="412"/>
      <c r="MZS692" s="412"/>
      <c r="MZT692" s="412"/>
      <c r="MZU692" s="412"/>
      <c r="MZV692" s="412"/>
      <c r="MZW692" s="412"/>
      <c r="MZX692" s="412"/>
      <c r="MZY692" s="412"/>
      <c r="MZZ692" s="412"/>
      <c r="NAA692" s="412"/>
      <c r="NAB692" s="412"/>
      <c r="NAC692" s="412"/>
      <c r="NAD692" s="412"/>
      <c r="NAE692" s="412"/>
      <c r="NAF692" s="412"/>
      <c r="NAG692" s="412"/>
      <c r="NAH692" s="412"/>
      <c r="NAI692" s="412"/>
      <c r="NAJ692" s="412"/>
      <c r="NAK692" s="412"/>
      <c r="NAL692" s="412"/>
      <c r="NAM692" s="412"/>
      <c r="NAN692" s="412"/>
      <c r="NAO692" s="412"/>
      <c r="NAP692" s="412"/>
      <c r="NAQ692" s="412"/>
      <c r="NAR692" s="412"/>
      <c r="NAS692" s="412"/>
      <c r="NAT692" s="412"/>
      <c r="NAU692" s="412"/>
      <c r="NAV692" s="412"/>
      <c r="NAW692" s="412"/>
      <c r="NAX692" s="412"/>
      <c r="NAY692" s="412"/>
      <c r="NAZ692" s="412"/>
      <c r="NBA692" s="412"/>
      <c r="NBB692" s="412"/>
      <c r="NBC692" s="412"/>
      <c r="NBD692" s="412"/>
      <c r="NBE692" s="412"/>
      <c r="NBF692" s="412"/>
      <c r="NBG692" s="412"/>
      <c r="NBH692" s="412"/>
      <c r="NBI692" s="412"/>
      <c r="NBJ692" s="413"/>
      <c r="NBK692" s="413"/>
      <c r="NBL692" s="413"/>
      <c r="NBM692" s="413"/>
      <c r="NBN692" s="413"/>
      <c r="NBO692" s="413"/>
      <c r="NBP692" s="413"/>
      <c r="NBQ692" s="413"/>
      <c r="NBR692" s="413"/>
      <c r="NBS692" s="413"/>
      <c r="NBT692" s="413"/>
      <c r="NBU692" s="413"/>
      <c r="NBV692" s="413"/>
      <c r="NBW692" s="413"/>
      <c r="NBX692" s="413"/>
      <c r="NBY692" s="413"/>
      <c r="NBZ692" s="413"/>
      <c r="NCA692" s="413"/>
      <c r="NCB692" s="413"/>
      <c r="NCC692" s="413"/>
      <c r="NCD692" s="413"/>
      <c r="NCE692" s="413"/>
      <c r="NCF692" s="413"/>
      <c r="NCG692" s="413"/>
      <c r="NCH692" s="414"/>
      <c r="NCI692" s="414"/>
      <c r="NCJ692" s="414"/>
      <c r="NCK692" s="414"/>
      <c r="NCL692" s="414"/>
      <c r="NCM692" s="413"/>
      <c r="NCN692" s="413"/>
      <c r="NCO692" s="414"/>
      <c r="NCP692" s="414"/>
      <c r="NCQ692" s="413"/>
      <c r="NCR692" s="413"/>
      <c r="NCS692" s="414"/>
      <c r="NCT692" s="414"/>
      <c r="NCU692" s="413"/>
      <c r="NCV692" s="413"/>
      <c r="NCW692" s="413"/>
      <c r="NCX692" s="413"/>
      <c r="NCY692" s="413"/>
      <c r="NCZ692" s="413"/>
      <c r="NDA692" s="413"/>
      <c r="NDB692" s="414"/>
      <c r="NDC692" s="414"/>
      <c r="NDD692" s="413"/>
      <c r="NDE692" s="413"/>
      <c r="NDF692" s="414"/>
      <c r="NDG692" s="414"/>
      <c r="NDH692" s="413"/>
      <c r="NDI692" s="413"/>
      <c r="NDJ692" s="413"/>
      <c r="NDK692" s="413"/>
      <c r="NDL692" s="413"/>
      <c r="NDM692" s="407"/>
      <c r="NDN692" s="439"/>
      <c r="NDO692" s="413"/>
      <c r="NDP692" s="413"/>
      <c r="NDQ692" s="413"/>
      <c r="NDR692" s="413"/>
      <c r="NDS692" s="413"/>
      <c r="NDT692" s="413"/>
      <c r="NDU692" s="413"/>
      <c r="NDV692" s="412"/>
      <c r="NDW692" s="412"/>
      <c r="NDX692" s="412"/>
      <c r="NDY692" s="412"/>
      <c r="NDZ692" s="412"/>
      <c r="NEA692" s="412"/>
      <c r="NEB692" s="412"/>
      <c r="NEC692" s="412"/>
      <c r="NED692" s="412"/>
      <c r="NEE692" s="412"/>
      <c r="NEF692" s="412"/>
      <c r="NEG692" s="412"/>
      <c r="NEH692" s="412"/>
      <c r="NEI692" s="412"/>
      <c r="NEJ692" s="412"/>
      <c r="NEK692" s="412"/>
      <c r="NEL692" s="412"/>
      <c r="NEM692" s="412"/>
      <c r="NEN692" s="412"/>
      <c r="NEO692" s="412"/>
      <c r="NEP692" s="412"/>
      <c r="NEQ692" s="412"/>
      <c r="NER692" s="412"/>
      <c r="NES692" s="412"/>
      <c r="NET692" s="412"/>
      <c r="NEU692" s="412"/>
      <c r="NEV692" s="412"/>
      <c r="NEW692" s="412"/>
      <c r="NEX692" s="412"/>
      <c r="NEY692" s="412"/>
      <c r="NEZ692" s="412"/>
      <c r="NFA692" s="412"/>
      <c r="NFB692" s="412"/>
      <c r="NFC692" s="412"/>
      <c r="NFD692" s="412"/>
      <c r="NFE692" s="412"/>
      <c r="NFF692" s="412"/>
      <c r="NFG692" s="412"/>
      <c r="NFH692" s="412"/>
      <c r="NFI692" s="412"/>
      <c r="NFJ692" s="412"/>
      <c r="NFK692" s="412"/>
      <c r="NFL692" s="412"/>
      <c r="NFM692" s="412"/>
      <c r="NFN692" s="413"/>
      <c r="NFO692" s="413"/>
      <c r="NFP692" s="413"/>
      <c r="NFQ692" s="413"/>
      <c r="NFR692" s="413"/>
      <c r="NFS692" s="413"/>
      <c r="NFT692" s="413"/>
      <c r="NFU692" s="413"/>
      <c r="NFV692" s="413"/>
      <c r="NFW692" s="413"/>
      <c r="NFX692" s="413"/>
      <c r="NFY692" s="413"/>
      <c r="NFZ692" s="413"/>
      <c r="NGA692" s="413"/>
      <c r="NGB692" s="413"/>
      <c r="NGC692" s="413"/>
      <c r="NGD692" s="413"/>
      <c r="NGE692" s="413"/>
      <c r="NGF692" s="413"/>
      <c r="NGG692" s="413"/>
      <c r="NGH692" s="413"/>
      <c r="NGI692" s="413"/>
      <c r="NGJ692" s="413"/>
      <c r="NGK692" s="413"/>
      <c r="NGL692" s="414"/>
      <c r="NGM692" s="414"/>
      <c r="NGN692" s="414"/>
      <c r="NGO692" s="414"/>
      <c r="NGP692" s="414"/>
      <c r="NGQ692" s="413"/>
      <c r="NGR692" s="413"/>
      <c r="NGS692" s="414"/>
      <c r="NGT692" s="414"/>
      <c r="NGU692" s="413"/>
      <c r="NGV692" s="413"/>
      <c r="NGW692" s="414"/>
      <c r="NGX692" s="414"/>
      <c r="NGY692" s="413"/>
      <c r="NGZ692" s="413"/>
      <c r="NHA692" s="413"/>
      <c r="NHB692" s="413"/>
      <c r="NHC692" s="413"/>
      <c r="NHD692" s="413"/>
      <c r="NHE692" s="413"/>
      <c r="NHF692" s="414"/>
      <c r="NHG692" s="414"/>
      <c r="NHH692" s="413"/>
      <c r="NHI692" s="413"/>
      <c r="NHJ692" s="414"/>
      <c r="NHK692" s="414"/>
      <c r="NHL692" s="413"/>
      <c r="NHM692" s="413"/>
      <c r="NHN692" s="413"/>
      <c r="NHO692" s="413"/>
      <c r="NHP692" s="413"/>
      <c r="NHQ692" s="407"/>
      <c r="NHR692" s="439"/>
      <c r="NHS692" s="413"/>
      <c r="NHT692" s="413"/>
      <c r="NHU692" s="413"/>
      <c r="NHV692" s="413"/>
      <c r="NHW692" s="413"/>
      <c r="NHX692" s="413"/>
      <c r="NHY692" s="413"/>
      <c r="NHZ692" s="412"/>
      <c r="NIA692" s="412"/>
      <c r="NIB692" s="412"/>
      <c r="NIC692" s="412"/>
      <c r="NID692" s="412"/>
      <c r="NIE692" s="412"/>
      <c r="NIF692" s="412"/>
      <c r="NIG692" s="412"/>
      <c r="NIH692" s="412"/>
      <c r="NII692" s="412"/>
      <c r="NIJ692" s="412"/>
      <c r="NIK692" s="412"/>
      <c r="NIL692" s="412"/>
      <c r="NIM692" s="412"/>
      <c r="NIN692" s="412"/>
      <c r="NIO692" s="412"/>
      <c r="NIP692" s="412"/>
      <c r="NIQ692" s="412"/>
      <c r="NIR692" s="412"/>
      <c r="NIS692" s="412"/>
      <c r="NIT692" s="412"/>
      <c r="NIU692" s="412"/>
      <c r="NIV692" s="412"/>
      <c r="NIW692" s="412"/>
      <c r="NIX692" s="412"/>
      <c r="NIY692" s="412"/>
      <c r="NIZ692" s="412"/>
      <c r="NJA692" s="412"/>
      <c r="NJB692" s="412"/>
      <c r="NJC692" s="412"/>
      <c r="NJD692" s="412"/>
      <c r="NJE692" s="412"/>
      <c r="NJF692" s="412"/>
      <c r="NJG692" s="412"/>
      <c r="NJH692" s="412"/>
      <c r="NJI692" s="412"/>
      <c r="NJJ692" s="412"/>
      <c r="NJK692" s="412"/>
      <c r="NJL692" s="412"/>
      <c r="NJM692" s="412"/>
      <c r="NJN692" s="412"/>
      <c r="NJO692" s="412"/>
      <c r="NJP692" s="412"/>
      <c r="NJQ692" s="412"/>
      <c r="NJR692" s="413"/>
      <c r="NJS692" s="413"/>
      <c r="NJT692" s="413"/>
      <c r="NJU692" s="413"/>
      <c r="NJV692" s="413"/>
      <c r="NJW692" s="413"/>
      <c r="NJX692" s="413"/>
      <c r="NJY692" s="413"/>
      <c r="NJZ692" s="413"/>
      <c r="NKA692" s="413"/>
      <c r="NKB692" s="413"/>
      <c r="NKC692" s="413"/>
      <c r="NKD692" s="413"/>
      <c r="NKE692" s="413"/>
      <c r="NKF692" s="413"/>
      <c r="NKG692" s="413"/>
      <c r="NKH692" s="413"/>
      <c r="NKI692" s="413"/>
      <c r="NKJ692" s="413"/>
      <c r="NKK692" s="413"/>
      <c r="NKL692" s="413"/>
      <c r="NKM692" s="413"/>
      <c r="NKN692" s="413"/>
      <c r="NKO692" s="413"/>
      <c r="NKP692" s="414"/>
      <c r="NKQ692" s="414"/>
      <c r="NKR692" s="414"/>
      <c r="NKS692" s="414"/>
      <c r="NKT692" s="414"/>
      <c r="NKU692" s="413"/>
      <c r="NKV692" s="413"/>
      <c r="NKW692" s="414"/>
      <c r="NKX692" s="414"/>
      <c r="NKY692" s="413"/>
      <c r="NKZ692" s="413"/>
      <c r="NLA692" s="414"/>
      <c r="NLB692" s="414"/>
      <c r="NLC692" s="413"/>
      <c r="NLD692" s="413"/>
      <c r="NLE692" s="413"/>
      <c r="NLF692" s="413"/>
      <c r="NLG692" s="413"/>
      <c r="NLH692" s="413"/>
      <c r="NLI692" s="413"/>
      <c r="NLJ692" s="414"/>
      <c r="NLK692" s="414"/>
      <c r="NLL692" s="413"/>
      <c r="NLM692" s="413"/>
      <c r="NLN692" s="414"/>
      <c r="NLO692" s="414"/>
      <c r="NLP692" s="413"/>
      <c r="NLQ692" s="413"/>
      <c r="NLR692" s="413"/>
      <c r="NLS692" s="413"/>
      <c r="NLT692" s="413"/>
      <c r="NLU692" s="407"/>
      <c r="NLV692" s="439"/>
      <c r="NLW692" s="413"/>
      <c r="NLX692" s="413"/>
      <c r="NLY692" s="413"/>
      <c r="NLZ692" s="413"/>
      <c r="NMA692" s="413"/>
      <c r="NMB692" s="413"/>
      <c r="NMC692" s="413"/>
      <c r="NMD692" s="412"/>
      <c r="NME692" s="412"/>
      <c r="NMF692" s="412"/>
      <c r="NMG692" s="412"/>
      <c r="NMH692" s="412"/>
      <c r="NMI692" s="412"/>
      <c r="NMJ692" s="412"/>
      <c r="NMK692" s="412"/>
      <c r="NML692" s="412"/>
      <c r="NMM692" s="412"/>
      <c r="NMN692" s="412"/>
      <c r="NMO692" s="412"/>
      <c r="NMP692" s="412"/>
      <c r="NMQ692" s="412"/>
      <c r="NMR692" s="412"/>
      <c r="NMS692" s="412"/>
      <c r="NMT692" s="412"/>
      <c r="NMU692" s="412"/>
      <c r="NMV692" s="412"/>
      <c r="NMW692" s="412"/>
      <c r="NMX692" s="412"/>
      <c r="NMY692" s="412"/>
      <c r="NMZ692" s="412"/>
      <c r="NNA692" s="412"/>
      <c r="NNB692" s="412"/>
      <c r="NNC692" s="412"/>
      <c r="NND692" s="412"/>
      <c r="NNE692" s="412"/>
      <c r="NNF692" s="412"/>
      <c r="NNG692" s="412"/>
      <c r="NNH692" s="412"/>
      <c r="NNI692" s="412"/>
      <c r="NNJ692" s="412"/>
      <c r="NNK692" s="412"/>
      <c r="NNL692" s="412"/>
      <c r="NNM692" s="412"/>
      <c r="NNN692" s="412"/>
      <c r="NNO692" s="412"/>
      <c r="NNP692" s="412"/>
      <c r="NNQ692" s="412"/>
      <c r="NNR692" s="412"/>
      <c r="NNS692" s="412"/>
      <c r="NNT692" s="412"/>
      <c r="NNU692" s="412"/>
      <c r="NNV692" s="413"/>
      <c r="NNW692" s="413"/>
      <c r="NNX692" s="413"/>
      <c r="NNY692" s="413"/>
      <c r="NNZ692" s="413"/>
      <c r="NOA692" s="413"/>
      <c r="NOB692" s="413"/>
      <c r="NOC692" s="413"/>
      <c r="NOD692" s="413"/>
      <c r="NOE692" s="413"/>
      <c r="NOF692" s="413"/>
      <c r="NOG692" s="413"/>
      <c r="NOH692" s="413"/>
      <c r="NOI692" s="413"/>
      <c r="NOJ692" s="413"/>
      <c r="NOK692" s="413"/>
      <c r="NOL692" s="413"/>
      <c r="NOM692" s="413"/>
      <c r="NON692" s="413"/>
      <c r="NOO692" s="413"/>
      <c r="NOP692" s="413"/>
      <c r="NOQ692" s="413"/>
      <c r="NOR692" s="413"/>
      <c r="NOS692" s="413"/>
      <c r="NOT692" s="414"/>
      <c r="NOU692" s="414"/>
      <c r="NOV692" s="414"/>
      <c r="NOW692" s="414"/>
      <c r="NOX692" s="414"/>
      <c r="NOY692" s="413"/>
      <c r="NOZ692" s="413"/>
      <c r="NPA692" s="414"/>
      <c r="NPB692" s="414"/>
      <c r="NPC692" s="413"/>
      <c r="NPD692" s="413"/>
      <c r="NPE692" s="414"/>
      <c r="NPF692" s="414"/>
      <c r="NPG692" s="413"/>
      <c r="NPH692" s="413"/>
      <c r="NPI692" s="413"/>
      <c r="NPJ692" s="413"/>
      <c r="NPK692" s="413"/>
      <c r="NPL692" s="413"/>
      <c r="NPM692" s="413"/>
      <c r="NPN692" s="414"/>
      <c r="NPO692" s="414"/>
      <c r="NPP692" s="413"/>
      <c r="NPQ692" s="413"/>
      <c r="NPR692" s="414"/>
      <c r="NPS692" s="414"/>
      <c r="NPT692" s="413"/>
      <c r="NPU692" s="413"/>
      <c r="NPV692" s="413"/>
      <c r="NPW692" s="413"/>
      <c r="NPX692" s="413"/>
      <c r="NPY692" s="407"/>
      <c r="NPZ692" s="439"/>
      <c r="NQA692" s="413"/>
      <c r="NQB692" s="413"/>
      <c r="NQC692" s="413"/>
      <c r="NQD692" s="413"/>
      <c r="NQE692" s="413"/>
      <c r="NQF692" s="413"/>
      <c r="NQG692" s="413"/>
      <c r="NQH692" s="412"/>
      <c r="NQI692" s="412"/>
      <c r="NQJ692" s="412"/>
      <c r="NQK692" s="412"/>
      <c r="NQL692" s="412"/>
      <c r="NQM692" s="412"/>
      <c r="NQN692" s="412"/>
      <c r="NQO692" s="412"/>
      <c r="NQP692" s="412"/>
      <c r="NQQ692" s="412"/>
      <c r="NQR692" s="412"/>
      <c r="NQS692" s="412"/>
      <c r="NQT692" s="412"/>
      <c r="NQU692" s="412"/>
      <c r="NQV692" s="412"/>
      <c r="NQW692" s="412"/>
      <c r="NQX692" s="412"/>
      <c r="NQY692" s="412"/>
      <c r="NQZ692" s="412"/>
      <c r="NRA692" s="412"/>
      <c r="NRB692" s="412"/>
      <c r="NRC692" s="412"/>
      <c r="NRD692" s="412"/>
      <c r="NRE692" s="412"/>
      <c r="NRF692" s="412"/>
      <c r="NRG692" s="412"/>
      <c r="NRH692" s="412"/>
      <c r="NRI692" s="412"/>
      <c r="NRJ692" s="412"/>
      <c r="NRK692" s="412"/>
      <c r="NRL692" s="412"/>
      <c r="NRM692" s="412"/>
      <c r="NRN692" s="412"/>
      <c r="NRO692" s="412"/>
      <c r="NRP692" s="412"/>
      <c r="NRQ692" s="412"/>
      <c r="NRR692" s="412"/>
      <c r="NRS692" s="412"/>
      <c r="NRT692" s="412"/>
      <c r="NRU692" s="412"/>
      <c r="NRV692" s="412"/>
      <c r="NRW692" s="412"/>
      <c r="NRX692" s="412"/>
      <c r="NRY692" s="412"/>
      <c r="NRZ692" s="413"/>
      <c r="NSA692" s="413"/>
      <c r="NSB692" s="413"/>
      <c r="NSC692" s="413"/>
      <c r="NSD692" s="413"/>
      <c r="NSE692" s="413"/>
      <c r="NSF692" s="413"/>
      <c r="NSG692" s="413"/>
      <c r="NSH692" s="413"/>
      <c r="NSI692" s="413"/>
      <c r="NSJ692" s="413"/>
      <c r="NSK692" s="413"/>
      <c r="NSL692" s="413"/>
      <c r="NSM692" s="413"/>
      <c r="NSN692" s="413"/>
      <c r="NSO692" s="413"/>
      <c r="NSP692" s="413"/>
      <c r="NSQ692" s="413"/>
      <c r="NSR692" s="413"/>
      <c r="NSS692" s="413"/>
      <c r="NST692" s="413"/>
      <c r="NSU692" s="413"/>
      <c r="NSV692" s="413"/>
      <c r="NSW692" s="413"/>
      <c r="NSX692" s="414"/>
      <c r="NSY692" s="414"/>
      <c r="NSZ692" s="414"/>
      <c r="NTA692" s="414"/>
      <c r="NTB692" s="414"/>
      <c r="NTC692" s="413"/>
      <c r="NTD692" s="413"/>
      <c r="NTE692" s="414"/>
      <c r="NTF692" s="414"/>
      <c r="NTG692" s="413"/>
      <c r="NTH692" s="413"/>
      <c r="NTI692" s="414"/>
      <c r="NTJ692" s="414"/>
      <c r="NTK692" s="413"/>
      <c r="NTL692" s="413"/>
      <c r="NTM692" s="413"/>
      <c r="NTN692" s="413"/>
      <c r="NTO692" s="413"/>
      <c r="NTP692" s="413"/>
      <c r="NTQ692" s="413"/>
      <c r="NTR692" s="414"/>
      <c r="NTS692" s="414"/>
      <c r="NTT692" s="413"/>
      <c r="NTU692" s="413"/>
      <c r="NTV692" s="414"/>
      <c r="NTW692" s="414"/>
      <c r="NTX692" s="413"/>
      <c r="NTY692" s="413"/>
      <c r="NTZ692" s="413"/>
      <c r="NUA692" s="413"/>
      <c r="NUB692" s="413"/>
      <c r="NUC692" s="407"/>
      <c r="NUD692" s="439"/>
      <c r="NUE692" s="413"/>
      <c r="NUF692" s="413"/>
      <c r="NUG692" s="413"/>
      <c r="NUH692" s="413"/>
      <c r="NUI692" s="413"/>
      <c r="NUJ692" s="413"/>
      <c r="NUK692" s="413"/>
      <c r="NUL692" s="412"/>
      <c r="NUM692" s="412"/>
      <c r="NUN692" s="412"/>
      <c r="NUO692" s="412"/>
      <c r="NUP692" s="412"/>
      <c r="NUQ692" s="412"/>
      <c r="NUR692" s="412"/>
      <c r="NUS692" s="412"/>
      <c r="NUT692" s="412"/>
      <c r="NUU692" s="412"/>
      <c r="NUV692" s="412"/>
      <c r="NUW692" s="412"/>
      <c r="NUX692" s="412"/>
      <c r="NUY692" s="412"/>
      <c r="NUZ692" s="412"/>
      <c r="NVA692" s="412"/>
      <c r="NVB692" s="412"/>
      <c r="NVC692" s="412"/>
      <c r="NVD692" s="412"/>
      <c r="NVE692" s="412"/>
      <c r="NVF692" s="412"/>
      <c r="NVG692" s="412"/>
      <c r="NVH692" s="412"/>
      <c r="NVI692" s="412"/>
      <c r="NVJ692" s="412"/>
      <c r="NVK692" s="412"/>
      <c r="NVL692" s="412"/>
      <c r="NVM692" s="412"/>
      <c r="NVN692" s="412"/>
      <c r="NVO692" s="412"/>
      <c r="NVP692" s="412"/>
      <c r="NVQ692" s="412"/>
      <c r="NVR692" s="412"/>
      <c r="NVS692" s="412"/>
      <c r="NVT692" s="412"/>
      <c r="NVU692" s="412"/>
      <c r="NVV692" s="412"/>
      <c r="NVW692" s="412"/>
      <c r="NVX692" s="412"/>
      <c r="NVY692" s="412"/>
      <c r="NVZ692" s="412"/>
      <c r="NWA692" s="412"/>
      <c r="NWB692" s="412"/>
      <c r="NWC692" s="412"/>
      <c r="NWD692" s="413"/>
      <c r="NWE692" s="413"/>
      <c r="NWF692" s="413"/>
      <c r="NWG692" s="413"/>
      <c r="NWH692" s="413"/>
      <c r="NWI692" s="413"/>
      <c r="NWJ692" s="413"/>
      <c r="NWK692" s="413"/>
      <c r="NWL692" s="413"/>
      <c r="NWM692" s="413"/>
      <c r="NWN692" s="413"/>
      <c r="NWO692" s="413"/>
      <c r="NWP692" s="413"/>
      <c r="NWQ692" s="413"/>
      <c r="NWR692" s="413"/>
      <c r="NWS692" s="413"/>
      <c r="NWT692" s="413"/>
      <c r="NWU692" s="413"/>
      <c r="NWV692" s="413"/>
      <c r="NWW692" s="413"/>
      <c r="NWX692" s="413"/>
      <c r="NWY692" s="413"/>
      <c r="NWZ692" s="413"/>
      <c r="NXA692" s="413"/>
      <c r="NXB692" s="414"/>
      <c r="NXC692" s="414"/>
      <c r="NXD692" s="414"/>
      <c r="NXE692" s="414"/>
      <c r="NXF692" s="414"/>
      <c r="NXG692" s="413"/>
      <c r="NXH692" s="413"/>
      <c r="NXI692" s="414"/>
      <c r="NXJ692" s="414"/>
      <c r="NXK692" s="413"/>
      <c r="NXL692" s="413"/>
      <c r="NXM692" s="414"/>
      <c r="NXN692" s="414"/>
      <c r="NXO692" s="413"/>
      <c r="NXP692" s="413"/>
      <c r="NXQ692" s="413"/>
      <c r="NXR692" s="413"/>
      <c r="NXS692" s="413"/>
      <c r="NXT692" s="413"/>
      <c r="NXU692" s="413"/>
      <c r="NXV692" s="414"/>
      <c r="NXW692" s="414"/>
      <c r="NXX692" s="413"/>
      <c r="NXY692" s="413"/>
      <c r="NXZ692" s="414"/>
      <c r="NYA692" s="414"/>
      <c r="NYB692" s="413"/>
      <c r="NYC692" s="413"/>
      <c r="NYD692" s="413"/>
      <c r="NYE692" s="413"/>
      <c r="NYF692" s="413"/>
      <c r="NYG692" s="407"/>
      <c r="NYH692" s="439"/>
      <c r="NYI692" s="413"/>
      <c r="NYJ692" s="413"/>
      <c r="NYK692" s="413"/>
      <c r="NYL692" s="413"/>
      <c r="NYM692" s="413"/>
      <c r="NYN692" s="413"/>
      <c r="NYO692" s="413"/>
      <c r="NYP692" s="412"/>
      <c r="NYQ692" s="412"/>
      <c r="NYR692" s="412"/>
      <c r="NYS692" s="412"/>
      <c r="NYT692" s="412"/>
      <c r="NYU692" s="412"/>
      <c r="NYV692" s="412"/>
      <c r="NYW692" s="412"/>
      <c r="NYX692" s="412"/>
      <c r="NYY692" s="412"/>
      <c r="NYZ692" s="412"/>
      <c r="NZA692" s="412"/>
      <c r="NZB692" s="412"/>
      <c r="NZC692" s="412"/>
      <c r="NZD692" s="412"/>
      <c r="NZE692" s="412"/>
      <c r="NZF692" s="412"/>
      <c r="NZG692" s="412"/>
      <c r="NZH692" s="412"/>
      <c r="NZI692" s="412"/>
      <c r="NZJ692" s="412"/>
      <c r="NZK692" s="412"/>
      <c r="NZL692" s="412"/>
      <c r="NZM692" s="412"/>
      <c r="NZN692" s="412"/>
      <c r="NZO692" s="412"/>
      <c r="NZP692" s="412"/>
      <c r="NZQ692" s="412"/>
      <c r="NZR692" s="412"/>
      <c r="NZS692" s="412"/>
      <c r="NZT692" s="412"/>
      <c r="NZU692" s="412"/>
      <c r="NZV692" s="412"/>
      <c r="NZW692" s="412"/>
      <c r="NZX692" s="412"/>
      <c r="NZY692" s="412"/>
      <c r="NZZ692" s="412"/>
      <c r="OAA692" s="412"/>
      <c r="OAB692" s="412"/>
      <c r="OAC692" s="412"/>
      <c r="OAD692" s="412"/>
      <c r="OAE692" s="412"/>
      <c r="OAF692" s="412"/>
      <c r="OAG692" s="412"/>
      <c r="OAH692" s="413"/>
      <c r="OAI692" s="413"/>
      <c r="OAJ692" s="413"/>
      <c r="OAK692" s="413"/>
      <c r="OAL692" s="413"/>
      <c r="OAM692" s="413"/>
      <c r="OAN692" s="413"/>
      <c r="OAO692" s="413"/>
      <c r="OAP692" s="413"/>
      <c r="OAQ692" s="413"/>
      <c r="OAR692" s="413"/>
      <c r="OAS692" s="413"/>
      <c r="OAT692" s="413"/>
      <c r="OAU692" s="413"/>
      <c r="OAV692" s="413"/>
      <c r="OAW692" s="413"/>
      <c r="OAX692" s="413"/>
      <c r="OAY692" s="413"/>
      <c r="OAZ692" s="413"/>
      <c r="OBA692" s="413"/>
      <c r="OBB692" s="413"/>
      <c r="OBC692" s="413"/>
      <c r="OBD692" s="413"/>
      <c r="OBE692" s="413"/>
      <c r="OBF692" s="414"/>
      <c r="OBG692" s="414"/>
      <c r="OBH692" s="414"/>
      <c r="OBI692" s="414"/>
      <c r="OBJ692" s="414"/>
      <c r="OBK692" s="413"/>
      <c r="OBL692" s="413"/>
      <c r="OBM692" s="414"/>
      <c r="OBN692" s="414"/>
      <c r="OBO692" s="413"/>
      <c r="OBP692" s="413"/>
      <c r="OBQ692" s="414"/>
      <c r="OBR692" s="414"/>
      <c r="OBS692" s="413"/>
      <c r="OBT692" s="413"/>
      <c r="OBU692" s="413"/>
      <c r="OBV692" s="413"/>
      <c r="OBW692" s="413"/>
      <c r="OBX692" s="413"/>
      <c r="OBY692" s="413"/>
      <c r="OBZ692" s="414"/>
      <c r="OCA692" s="414"/>
      <c r="OCB692" s="413"/>
      <c r="OCC692" s="413"/>
      <c r="OCD692" s="414"/>
      <c r="OCE692" s="414"/>
      <c r="OCF692" s="413"/>
      <c r="OCG692" s="413"/>
      <c r="OCH692" s="413"/>
      <c r="OCI692" s="413"/>
      <c r="OCJ692" s="413"/>
      <c r="OCK692" s="407"/>
      <c r="OCL692" s="439"/>
      <c r="OCM692" s="413"/>
      <c r="OCN692" s="413"/>
      <c r="OCO692" s="413"/>
      <c r="OCP692" s="413"/>
      <c r="OCQ692" s="413"/>
      <c r="OCR692" s="413"/>
      <c r="OCS692" s="413"/>
      <c r="OCT692" s="412"/>
      <c r="OCU692" s="412"/>
      <c r="OCV692" s="412"/>
      <c r="OCW692" s="412"/>
      <c r="OCX692" s="412"/>
      <c r="OCY692" s="412"/>
      <c r="OCZ692" s="412"/>
      <c r="ODA692" s="412"/>
      <c r="ODB692" s="412"/>
      <c r="ODC692" s="412"/>
      <c r="ODD692" s="412"/>
      <c r="ODE692" s="412"/>
      <c r="ODF692" s="412"/>
      <c r="ODG692" s="412"/>
      <c r="ODH692" s="412"/>
      <c r="ODI692" s="412"/>
      <c r="ODJ692" s="412"/>
      <c r="ODK692" s="412"/>
      <c r="ODL692" s="412"/>
      <c r="ODM692" s="412"/>
      <c r="ODN692" s="412"/>
      <c r="ODO692" s="412"/>
      <c r="ODP692" s="412"/>
      <c r="ODQ692" s="412"/>
      <c r="ODR692" s="412"/>
      <c r="ODS692" s="412"/>
      <c r="ODT692" s="412"/>
      <c r="ODU692" s="412"/>
      <c r="ODV692" s="412"/>
      <c r="ODW692" s="412"/>
      <c r="ODX692" s="412"/>
      <c r="ODY692" s="412"/>
      <c r="ODZ692" s="412"/>
      <c r="OEA692" s="412"/>
      <c r="OEB692" s="412"/>
      <c r="OEC692" s="412"/>
      <c r="OED692" s="412"/>
      <c r="OEE692" s="412"/>
      <c r="OEF692" s="412"/>
      <c r="OEG692" s="412"/>
      <c r="OEH692" s="412"/>
      <c r="OEI692" s="412"/>
      <c r="OEJ692" s="412"/>
      <c r="OEK692" s="412"/>
      <c r="OEL692" s="413"/>
      <c r="OEM692" s="413"/>
      <c r="OEN692" s="413"/>
      <c r="OEO692" s="413"/>
      <c r="OEP692" s="413"/>
      <c r="OEQ692" s="413"/>
      <c r="OER692" s="413"/>
      <c r="OES692" s="413"/>
      <c r="OET692" s="413"/>
      <c r="OEU692" s="413"/>
      <c r="OEV692" s="413"/>
      <c r="OEW692" s="413"/>
      <c r="OEX692" s="413"/>
      <c r="OEY692" s="413"/>
      <c r="OEZ692" s="413"/>
      <c r="OFA692" s="413"/>
      <c r="OFB692" s="413"/>
      <c r="OFC692" s="413"/>
      <c r="OFD692" s="413"/>
      <c r="OFE692" s="413"/>
      <c r="OFF692" s="413"/>
      <c r="OFG692" s="413"/>
      <c r="OFH692" s="413"/>
      <c r="OFI692" s="413"/>
      <c r="OFJ692" s="414"/>
      <c r="OFK692" s="414"/>
      <c r="OFL692" s="414"/>
      <c r="OFM692" s="414"/>
      <c r="OFN692" s="414"/>
      <c r="OFO692" s="413"/>
      <c r="OFP692" s="413"/>
      <c r="OFQ692" s="414"/>
      <c r="OFR692" s="414"/>
      <c r="OFS692" s="413"/>
      <c r="OFT692" s="413"/>
      <c r="OFU692" s="414"/>
      <c r="OFV692" s="414"/>
      <c r="OFW692" s="413"/>
      <c r="OFX692" s="413"/>
      <c r="OFY692" s="413"/>
      <c r="OFZ692" s="413"/>
      <c r="OGA692" s="413"/>
      <c r="OGB692" s="413"/>
      <c r="OGC692" s="413"/>
      <c r="OGD692" s="414"/>
      <c r="OGE692" s="414"/>
      <c r="OGF692" s="413"/>
      <c r="OGG692" s="413"/>
      <c r="OGH692" s="414"/>
      <c r="OGI692" s="414"/>
      <c r="OGJ692" s="413"/>
      <c r="OGK692" s="413"/>
      <c r="OGL692" s="413"/>
      <c r="OGM692" s="413"/>
      <c r="OGN692" s="413"/>
      <c r="OGO692" s="407"/>
      <c r="OGP692" s="439"/>
      <c r="OGQ692" s="413"/>
      <c r="OGR692" s="413"/>
      <c r="OGS692" s="413"/>
      <c r="OGT692" s="413"/>
      <c r="OGU692" s="413"/>
      <c r="OGV692" s="413"/>
      <c r="OGW692" s="413"/>
      <c r="OGX692" s="412"/>
      <c r="OGY692" s="412"/>
      <c r="OGZ692" s="412"/>
      <c r="OHA692" s="412"/>
      <c r="OHB692" s="412"/>
      <c r="OHC692" s="412"/>
      <c r="OHD692" s="412"/>
      <c r="OHE692" s="412"/>
      <c r="OHF692" s="412"/>
      <c r="OHG692" s="412"/>
      <c r="OHH692" s="412"/>
      <c r="OHI692" s="412"/>
      <c r="OHJ692" s="412"/>
      <c r="OHK692" s="412"/>
      <c r="OHL692" s="412"/>
      <c r="OHM692" s="412"/>
      <c r="OHN692" s="412"/>
      <c r="OHO692" s="412"/>
      <c r="OHP692" s="412"/>
      <c r="OHQ692" s="412"/>
      <c r="OHR692" s="412"/>
      <c r="OHS692" s="412"/>
      <c r="OHT692" s="412"/>
      <c r="OHU692" s="412"/>
      <c r="OHV692" s="412"/>
      <c r="OHW692" s="412"/>
      <c r="OHX692" s="412"/>
      <c r="OHY692" s="412"/>
      <c r="OHZ692" s="412"/>
      <c r="OIA692" s="412"/>
      <c r="OIB692" s="412"/>
      <c r="OIC692" s="412"/>
      <c r="OID692" s="412"/>
      <c r="OIE692" s="412"/>
      <c r="OIF692" s="412"/>
      <c r="OIG692" s="412"/>
      <c r="OIH692" s="412"/>
      <c r="OII692" s="412"/>
      <c r="OIJ692" s="412"/>
      <c r="OIK692" s="412"/>
      <c r="OIL692" s="412"/>
      <c r="OIM692" s="412"/>
      <c r="OIN692" s="412"/>
      <c r="OIO692" s="412"/>
      <c r="OIP692" s="413"/>
      <c r="OIQ692" s="413"/>
      <c r="OIR692" s="413"/>
      <c r="OIS692" s="413"/>
      <c r="OIT692" s="413"/>
      <c r="OIU692" s="413"/>
      <c r="OIV692" s="413"/>
      <c r="OIW692" s="413"/>
      <c r="OIX692" s="413"/>
      <c r="OIY692" s="413"/>
      <c r="OIZ692" s="413"/>
      <c r="OJA692" s="413"/>
      <c r="OJB692" s="413"/>
      <c r="OJC692" s="413"/>
      <c r="OJD692" s="413"/>
      <c r="OJE692" s="413"/>
      <c r="OJF692" s="413"/>
      <c r="OJG692" s="413"/>
      <c r="OJH692" s="413"/>
      <c r="OJI692" s="413"/>
      <c r="OJJ692" s="413"/>
      <c r="OJK692" s="413"/>
      <c r="OJL692" s="413"/>
      <c r="OJM692" s="413"/>
      <c r="OJN692" s="414"/>
      <c r="OJO692" s="414"/>
      <c r="OJP692" s="414"/>
      <c r="OJQ692" s="414"/>
      <c r="OJR692" s="414"/>
      <c r="OJS692" s="413"/>
      <c r="OJT692" s="413"/>
      <c r="OJU692" s="414"/>
      <c r="OJV692" s="414"/>
      <c r="OJW692" s="413"/>
      <c r="OJX692" s="413"/>
      <c r="OJY692" s="414"/>
      <c r="OJZ692" s="414"/>
      <c r="OKA692" s="413"/>
      <c r="OKB692" s="413"/>
      <c r="OKC692" s="413"/>
      <c r="OKD692" s="413"/>
      <c r="OKE692" s="413"/>
      <c r="OKF692" s="413"/>
      <c r="OKG692" s="413"/>
      <c r="OKH692" s="414"/>
      <c r="OKI692" s="414"/>
      <c r="OKJ692" s="413"/>
      <c r="OKK692" s="413"/>
      <c r="OKL692" s="414"/>
      <c r="OKM692" s="414"/>
      <c r="OKN692" s="413"/>
      <c r="OKO692" s="413"/>
      <c r="OKP692" s="413"/>
      <c r="OKQ692" s="413"/>
      <c r="OKR692" s="413"/>
      <c r="OKS692" s="407"/>
      <c r="OKT692" s="439"/>
      <c r="OKU692" s="413"/>
      <c r="OKV692" s="413"/>
      <c r="OKW692" s="413"/>
      <c r="OKX692" s="413"/>
      <c r="OKY692" s="413"/>
      <c r="OKZ692" s="413"/>
      <c r="OLA692" s="413"/>
      <c r="OLB692" s="412"/>
      <c r="OLC692" s="412"/>
      <c r="OLD692" s="412"/>
      <c r="OLE692" s="412"/>
      <c r="OLF692" s="412"/>
      <c r="OLG692" s="412"/>
      <c r="OLH692" s="412"/>
      <c r="OLI692" s="412"/>
      <c r="OLJ692" s="412"/>
      <c r="OLK692" s="412"/>
      <c r="OLL692" s="412"/>
      <c r="OLM692" s="412"/>
      <c r="OLN692" s="412"/>
      <c r="OLO692" s="412"/>
      <c r="OLP692" s="412"/>
      <c r="OLQ692" s="412"/>
      <c r="OLR692" s="412"/>
      <c r="OLS692" s="412"/>
      <c r="OLT692" s="412"/>
      <c r="OLU692" s="412"/>
      <c r="OLV692" s="412"/>
      <c r="OLW692" s="412"/>
      <c r="OLX692" s="412"/>
      <c r="OLY692" s="412"/>
      <c r="OLZ692" s="412"/>
      <c r="OMA692" s="412"/>
      <c r="OMB692" s="412"/>
      <c r="OMC692" s="412"/>
      <c r="OMD692" s="412"/>
      <c r="OME692" s="412"/>
      <c r="OMF692" s="412"/>
      <c r="OMG692" s="412"/>
      <c r="OMH692" s="412"/>
      <c r="OMI692" s="412"/>
      <c r="OMJ692" s="412"/>
      <c r="OMK692" s="412"/>
      <c r="OML692" s="412"/>
      <c r="OMM692" s="412"/>
      <c r="OMN692" s="412"/>
      <c r="OMO692" s="412"/>
      <c r="OMP692" s="412"/>
      <c r="OMQ692" s="412"/>
      <c r="OMR692" s="412"/>
      <c r="OMS692" s="412"/>
      <c r="OMT692" s="413"/>
      <c r="OMU692" s="413"/>
      <c r="OMV692" s="413"/>
      <c r="OMW692" s="413"/>
      <c r="OMX692" s="413"/>
      <c r="OMY692" s="413"/>
      <c r="OMZ692" s="413"/>
      <c r="ONA692" s="413"/>
      <c r="ONB692" s="413"/>
      <c r="ONC692" s="413"/>
      <c r="OND692" s="413"/>
      <c r="ONE692" s="413"/>
      <c r="ONF692" s="413"/>
      <c r="ONG692" s="413"/>
      <c r="ONH692" s="413"/>
      <c r="ONI692" s="413"/>
      <c r="ONJ692" s="413"/>
      <c r="ONK692" s="413"/>
      <c r="ONL692" s="413"/>
      <c r="ONM692" s="413"/>
      <c r="ONN692" s="413"/>
      <c r="ONO692" s="413"/>
      <c r="ONP692" s="413"/>
      <c r="ONQ692" s="413"/>
      <c r="ONR692" s="414"/>
      <c r="ONS692" s="414"/>
      <c r="ONT692" s="414"/>
      <c r="ONU692" s="414"/>
      <c r="ONV692" s="414"/>
      <c r="ONW692" s="413"/>
      <c r="ONX692" s="413"/>
      <c r="ONY692" s="414"/>
      <c r="ONZ692" s="414"/>
      <c r="OOA692" s="413"/>
      <c r="OOB692" s="413"/>
      <c r="OOC692" s="414"/>
      <c r="OOD692" s="414"/>
      <c r="OOE692" s="413"/>
      <c r="OOF692" s="413"/>
      <c r="OOG692" s="413"/>
      <c r="OOH692" s="413"/>
      <c r="OOI692" s="413"/>
      <c r="OOJ692" s="413"/>
      <c r="OOK692" s="413"/>
      <c r="OOL692" s="414"/>
      <c r="OOM692" s="414"/>
      <c r="OON692" s="413"/>
      <c r="OOO692" s="413"/>
      <c r="OOP692" s="414"/>
      <c r="OOQ692" s="414"/>
      <c r="OOR692" s="413"/>
      <c r="OOS692" s="413"/>
      <c r="OOT692" s="413"/>
      <c r="OOU692" s="413"/>
      <c r="OOV692" s="413"/>
      <c r="OOW692" s="407"/>
      <c r="OOX692" s="439"/>
      <c r="OOY692" s="413"/>
      <c r="OOZ692" s="413"/>
      <c r="OPA692" s="413"/>
      <c r="OPB692" s="413"/>
      <c r="OPC692" s="413"/>
      <c r="OPD692" s="413"/>
      <c r="OPE692" s="413"/>
      <c r="OPF692" s="412"/>
      <c r="OPG692" s="412"/>
      <c r="OPH692" s="412"/>
      <c r="OPI692" s="412"/>
      <c r="OPJ692" s="412"/>
      <c r="OPK692" s="412"/>
      <c r="OPL692" s="412"/>
      <c r="OPM692" s="412"/>
      <c r="OPN692" s="412"/>
      <c r="OPO692" s="412"/>
      <c r="OPP692" s="412"/>
      <c r="OPQ692" s="412"/>
      <c r="OPR692" s="412"/>
      <c r="OPS692" s="412"/>
      <c r="OPT692" s="412"/>
      <c r="OPU692" s="412"/>
      <c r="OPV692" s="412"/>
      <c r="OPW692" s="412"/>
      <c r="OPX692" s="412"/>
      <c r="OPY692" s="412"/>
      <c r="OPZ692" s="412"/>
      <c r="OQA692" s="412"/>
      <c r="OQB692" s="412"/>
      <c r="OQC692" s="412"/>
      <c r="OQD692" s="412"/>
      <c r="OQE692" s="412"/>
      <c r="OQF692" s="412"/>
      <c r="OQG692" s="412"/>
      <c r="OQH692" s="412"/>
      <c r="OQI692" s="412"/>
      <c r="OQJ692" s="412"/>
      <c r="OQK692" s="412"/>
      <c r="OQL692" s="412"/>
      <c r="OQM692" s="412"/>
      <c r="OQN692" s="412"/>
      <c r="OQO692" s="412"/>
      <c r="OQP692" s="412"/>
      <c r="OQQ692" s="412"/>
      <c r="OQR692" s="412"/>
      <c r="OQS692" s="412"/>
      <c r="OQT692" s="412"/>
      <c r="OQU692" s="412"/>
      <c r="OQV692" s="412"/>
      <c r="OQW692" s="412"/>
      <c r="OQX692" s="413"/>
      <c r="OQY692" s="413"/>
      <c r="OQZ692" s="413"/>
      <c r="ORA692" s="413"/>
      <c r="ORB692" s="413"/>
      <c r="ORC692" s="413"/>
      <c r="ORD692" s="413"/>
      <c r="ORE692" s="413"/>
      <c r="ORF692" s="413"/>
      <c r="ORG692" s="413"/>
      <c r="ORH692" s="413"/>
      <c r="ORI692" s="413"/>
      <c r="ORJ692" s="413"/>
      <c r="ORK692" s="413"/>
      <c r="ORL692" s="413"/>
      <c r="ORM692" s="413"/>
      <c r="ORN692" s="413"/>
      <c r="ORO692" s="413"/>
      <c r="ORP692" s="413"/>
      <c r="ORQ692" s="413"/>
      <c r="ORR692" s="413"/>
      <c r="ORS692" s="413"/>
      <c r="ORT692" s="413"/>
      <c r="ORU692" s="413"/>
      <c r="ORV692" s="414"/>
      <c r="ORW692" s="414"/>
      <c r="ORX692" s="414"/>
      <c r="ORY692" s="414"/>
      <c r="ORZ692" s="414"/>
      <c r="OSA692" s="413"/>
      <c r="OSB692" s="413"/>
      <c r="OSC692" s="414"/>
      <c r="OSD692" s="414"/>
      <c r="OSE692" s="413"/>
      <c r="OSF692" s="413"/>
      <c r="OSG692" s="414"/>
      <c r="OSH692" s="414"/>
      <c r="OSI692" s="413"/>
      <c r="OSJ692" s="413"/>
      <c r="OSK692" s="413"/>
      <c r="OSL692" s="413"/>
      <c r="OSM692" s="413"/>
      <c r="OSN692" s="413"/>
      <c r="OSO692" s="413"/>
      <c r="OSP692" s="414"/>
      <c r="OSQ692" s="414"/>
      <c r="OSR692" s="413"/>
      <c r="OSS692" s="413"/>
      <c r="OST692" s="414"/>
      <c r="OSU692" s="414"/>
      <c r="OSV692" s="413"/>
      <c r="OSW692" s="413"/>
      <c r="OSX692" s="413"/>
      <c r="OSY692" s="413"/>
      <c r="OSZ692" s="413"/>
      <c r="OTA692" s="407"/>
      <c r="OTB692" s="439"/>
      <c r="OTC692" s="413"/>
      <c r="OTD692" s="413"/>
      <c r="OTE692" s="413"/>
      <c r="OTF692" s="413"/>
      <c r="OTG692" s="413"/>
      <c r="OTH692" s="413"/>
      <c r="OTI692" s="413"/>
      <c r="OTJ692" s="412"/>
      <c r="OTK692" s="412"/>
      <c r="OTL692" s="412"/>
      <c r="OTM692" s="412"/>
      <c r="OTN692" s="412"/>
      <c r="OTO692" s="412"/>
      <c r="OTP692" s="412"/>
      <c r="OTQ692" s="412"/>
      <c r="OTR692" s="412"/>
      <c r="OTS692" s="412"/>
      <c r="OTT692" s="412"/>
      <c r="OTU692" s="412"/>
      <c r="OTV692" s="412"/>
      <c r="OTW692" s="412"/>
      <c r="OTX692" s="412"/>
      <c r="OTY692" s="412"/>
      <c r="OTZ692" s="412"/>
      <c r="OUA692" s="412"/>
      <c r="OUB692" s="412"/>
      <c r="OUC692" s="412"/>
      <c r="OUD692" s="412"/>
      <c r="OUE692" s="412"/>
      <c r="OUF692" s="412"/>
      <c r="OUG692" s="412"/>
      <c r="OUH692" s="412"/>
      <c r="OUI692" s="412"/>
      <c r="OUJ692" s="412"/>
      <c r="OUK692" s="412"/>
      <c r="OUL692" s="412"/>
      <c r="OUM692" s="412"/>
      <c r="OUN692" s="412"/>
      <c r="OUO692" s="412"/>
      <c r="OUP692" s="412"/>
      <c r="OUQ692" s="412"/>
      <c r="OUR692" s="412"/>
      <c r="OUS692" s="412"/>
      <c r="OUT692" s="412"/>
      <c r="OUU692" s="412"/>
      <c r="OUV692" s="412"/>
      <c r="OUW692" s="412"/>
      <c r="OUX692" s="412"/>
      <c r="OUY692" s="412"/>
      <c r="OUZ692" s="412"/>
      <c r="OVA692" s="412"/>
      <c r="OVB692" s="413"/>
      <c r="OVC692" s="413"/>
      <c r="OVD692" s="413"/>
      <c r="OVE692" s="413"/>
      <c r="OVF692" s="413"/>
      <c r="OVG692" s="413"/>
      <c r="OVH692" s="413"/>
      <c r="OVI692" s="413"/>
      <c r="OVJ692" s="413"/>
      <c r="OVK692" s="413"/>
      <c r="OVL692" s="413"/>
      <c r="OVM692" s="413"/>
      <c r="OVN692" s="413"/>
      <c r="OVO692" s="413"/>
      <c r="OVP692" s="413"/>
      <c r="OVQ692" s="413"/>
      <c r="OVR692" s="413"/>
      <c r="OVS692" s="413"/>
      <c r="OVT692" s="413"/>
      <c r="OVU692" s="413"/>
      <c r="OVV692" s="413"/>
      <c r="OVW692" s="413"/>
      <c r="OVX692" s="413"/>
      <c r="OVY692" s="413"/>
      <c r="OVZ692" s="414"/>
      <c r="OWA692" s="414"/>
      <c r="OWB692" s="414"/>
      <c r="OWC692" s="414"/>
      <c r="OWD692" s="414"/>
      <c r="OWE692" s="413"/>
      <c r="OWF692" s="413"/>
      <c r="OWG692" s="414"/>
      <c r="OWH692" s="414"/>
      <c r="OWI692" s="413"/>
      <c r="OWJ692" s="413"/>
      <c r="OWK692" s="414"/>
      <c r="OWL692" s="414"/>
      <c r="OWM692" s="413"/>
      <c r="OWN692" s="413"/>
      <c r="OWO692" s="413"/>
      <c r="OWP692" s="413"/>
      <c r="OWQ692" s="413"/>
      <c r="OWR692" s="413"/>
      <c r="OWS692" s="413"/>
      <c r="OWT692" s="414"/>
      <c r="OWU692" s="414"/>
      <c r="OWV692" s="413"/>
      <c r="OWW692" s="413"/>
      <c r="OWX692" s="414"/>
      <c r="OWY692" s="414"/>
      <c r="OWZ692" s="413"/>
      <c r="OXA692" s="413"/>
      <c r="OXB692" s="413"/>
      <c r="OXC692" s="413"/>
      <c r="OXD692" s="413"/>
      <c r="OXE692" s="407"/>
      <c r="OXF692" s="439"/>
      <c r="OXG692" s="413"/>
      <c r="OXH692" s="413"/>
      <c r="OXI692" s="413"/>
      <c r="OXJ692" s="413"/>
      <c r="OXK692" s="413"/>
      <c r="OXL692" s="413"/>
      <c r="OXM692" s="413"/>
      <c r="OXN692" s="412"/>
      <c r="OXO692" s="412"/>
      <c r="OXP692" s="412"/>
      <c r="OXQ692" s="412"/>
      <c r="OXR692" s="412"/>
      <c r="OXS692" s="412"/>
      <c r="OXT692" s="412"/>
      <c r="OXU692" s="412"/>
      <c r="OXV692" s="412"/>
      <c r="OXW692" s="412"/>
      <c r="OXX692" s="412"/>
      <c r="OXY692" s="412"/>
      <c r="OXZ692" s="412"/>
      <c r="OYA692" s="412"/>
      <c r="OYB692" s="412"/>
      <c r="OYC692" s="412"/>
      <c r="OYD692" s="412"/>
      <c r="OYE692" s="412"/>
      <c r="OYF692" s="412"/>
      <c r="OYG692" s="412"/>
      <c r="OYH692" s="412"/>
      <c r="OYI692" s="412"/>
      <c r="OYJ692" s="412"/>
      <c r="OYK692" s="412"/>
      <c r="OYL692" s="412"/>
      <c r="OYM692" s="412"/>
      <c r="OYN692" s="412"/>
      <c r="OYO692" s="412"/>
      <c r="OYP692" s="412"/>
      <c r="OYQ692" s="412"/>
      <c r="OYR692" s="412"/>
      <c r="OYS692" s="412"/>
      <c r="OYT692" s="412"/>
      <c r="OYU692" s="412"/>
      <c r="OYV692" s="412"/>
      <c r="OYW692" s="412"/>
      <c r="OYX692" s="412"/>
      <c r="OYY692" s="412"/>
      <c r="OYZ692" s="412"/>
      <c r="OZA692" s="412"/>
      <c r="OZB692" s="412"/>
      <c r="OZC692" s="412"/>
      <c r="OZD692" s="412"/>
      <c r="OZE692" s="412"/>
      <c r="OZF692" s="413"/>
      <c r="OZG692" s="413"/>
      <c r="OZH692" s="413"/>
      <c r="OZI692" s="413"/>
      <c r="OZJ692" s="413"/>
      <c r="OZK692" s="413"/>
      <c r="OZL692" s="413"/>
      <c r="OZM692" s="413"/>
      <c r="OZN692" s="413"/>
      <c r="OZO692" s="413"/>
      <c r="OZP692" s="413"/>
      <c r="OZQ692" s="413"/>
      <c r="OZR692" s="413"/>
      <c r="OZS692" s="413"/>
      <c r="OZT692" s="413"/>
      <c r="OZU692" s="413"/>
      <c r="OZV692" s="413"/>
      <c r="OZW692" s="413"/>
      <c r="OZX692" s="413"/>
      <c r="OZY692" s="413"/>
      <c r="OZZ692" s="413"/>
      <c r="PAA692" s="413"/>
      <c r="PAB692" s="413"/>
      <c r="PAC692" s="413"/>
      <c r="PAD692" s="414"/>
      <c r="PAE692" s="414"/>
      <c r="PAF692" s="414"/>
      <c r="PAG692" s="414"/>
      <c r="PAH692" s="414"/>
      <c r="PAI692" s="413"/>
      <c r="PAJ692" s="413"/>
      <c r="PAK692" s="414"/>
      <c r="PAL692" s="414"/>
      <c r="PAM692" s="413"/>
      <c r="PAN692" s="413"/>
      <c r="PAO692" s="414"/>
      <c r="PAP692" s="414"/>
      <c r="PAQ692" s="413"/>
      <c r="PAR692" s="413"/>
      <c r="PAS692" s="413"/>
      <c r="PAT692" s="413"/>
      <c r="PAU692" s="413"/>
      <c r="PAV692" s="413"/>
      <c r="PAW692" s="413"/>
      <c r="PAX692" s="414"/>
      <c r="PAY692" s="414"/>
      <c r="PAZ692" s="413"/>
      <c r="PBA692" s="413"/>
      <c r="PBB692" s="414"/>
      <c r="PBC692" s="414"/>
      <c r="PBD692" s="413"/>
      <c r="PBE692" s="413"/>
      <c r="PBF692" s="413"/>
      <c r="PBG692" s="413"/>
      <c r="PBH692" s="413"/>
      <c r="PBI692" s="407"/>
      <c r="PBJ692" s="439"/>
      <c r="PBK692" s="413"/>
      <c r="PBL692" s="413"/>
      <c r="PBM692" s="413"/>
      <c r="PBN692" s="413"/>
      <c r="PBO692" s="413"/>
      <c r="PBP692" s="413"/>
      <c r="PBQ692" s="413"/>
      <c r="PBR692" s="412"/>
      <c r="PBS692" s="412"/>
      <c r="PBT692" s="412"/>
      <c r="PBU692" s="412"/>
      <c r="PBV692" s="412"/>
      <c r="PBW692" s="412"/>
      <c r="PBX692" s="412"/>
      <c r="PBY692" s="412"/>
      <c r="PBZ692" s="412"/>
      <c r="PCA692" s="412"/>
      <c r="PCB692" s="412"/>
      <c r="PCC692" s="412"/>
      <c r="PCD692" s="412"/>
      <c r="PCE692" s="412"/>
      <c r="PCF692" s="412"/>
      <c r="PCG692" s="412"/>
      <c r="PCH692" s="412"/>
      <c r="PCI692" s="412"/>
      <c r="PCJ692" s="412"/>
      <c r="PCK692" s="412"/>
      <c r="PCL692" s="412"/>
      <c r="PCM692" s="412"/>
      <c r="PCN692" s="412"/>
      <c r="PCO692" s="412"/>
      <c r="PCP692" s="412"/>
      <c r="PCQ692" s="412"/>
      <c r="PCR692" s="412"/>
      <c r="PCS692" s="412"/>
      <c r="PCT692" s="412"/>
      <c r="PCU692" s="412"/>
      <c r="PCV692" s="412"/>
      <c r="PCW692" s="412"/>
      <c r="PCX692" s="412"/>
      <c r="PCY692" s="412"/>
      <c r="PCZ692" s="412"/>
      <c r="PDA692" s="412"/>
      <c r="PDB692" s="412"/>
      <c r="PDC692" s="412"/>
      <c r="PDD692" s="412"/>
      <c r="PDE692" s="412"/>
      <c r="PDF692" s="412"/>
      <c r="PDG692" s="412"/>
      <c r="PDH692" s="412"/>
      <c r="PDI692" s="412"/>
      <c r="PDJ692" s="413"/>
      <c r="PDK692" s="413"/>
      <c r="PDL692" s="413"/>
      <c r="PDM692" s="413"/>
      <c r="PDN692" s="413"/>
      <c r="PDO692" s="413"/>
      <c r="PDP692" s="413"/>
      <c r="PDQ692" s="413"/>
      <c r="PDR692" s="413"/>
      <c r="PDS692" s="413"/>
      <c r="PDT692" s="413"/>
      <c r="PDU692" s="413"/>
      <c r="PDV692" s="413"/>
      <c r="PDW692" s="413"/>
      <c r="PDX692" s="413"/>
      <c r="PDY692" s="413"/>
      <c r="PDZ692" s="413"/>
      <c r="PEA692" s="413"/>
      <c r="PEB692" s="413"/>
      <c r="PEC692" s="413"/>
      <c r="PED692" s="413"/>
      <c r="PEE692" s="413"/>
      <c r="PEF692" s="413"/>
      <c r="PEG692" s="413"/>
      <c r="PEH692" s="414"/>
      <c r="PEI692" s="414"/>
      <c r="PEJ692" s="414"/>
      <c r="PEK692" s="414"/>
      <c r="PEL692" s="414"/>
      <c r="PEM692" s="413"/>
      <c r="PEN692" s="413"/>
      <c r="PEO692" s="414"/>
      <c r="PEP692" s="414"/>
      <c r="PEQ692" s="413"/>
      <c r="PER692" s="413"/>
      <c r="PES692" s="414"/>
      <c r="PET692" s="414"/>
      <c r="PEU692" s="413"/>
      <c r="PEV692" s="413"/>
      <c r="PEW692" s="413"/>
      <c r="PEX692" s="413"/>
      <c r="PEY692" s="413"/>
      <c r="PEZ692" s="413"/>
      <c r="PFA692" s="413"/>
      <c r="PFB692" s="414"/>
      <c r="PFC692" s="414"/>
      <c r="PFD692" s="413"/>
      <c r="PFE692" s="413"/>
      <c r="PFF692" s="414"/>
      <c r="PFG692" s="414"/>
      <c r="PFH692" s="413"/>
      <c r="PFI692" s="413"/>
      <c r="PFJ692" s="413"/>
      <c r="PFK692" s="413"/>
      <c r="PFL692" s="413"/>
      <c r="PFM692" s="407"/>
      <c r="PFN692" s="439"/>
      <c r="PFO692" s="413"/>
      <c r="PFP692" s="413"/>
      <c r="PFQ692" s="413"/>
      <c r="PFR692" s="413"/>
      <c r="PFS692" s="413"/>
      <c r="PFT692" s="413"/>
      <c r="PFU692" s="413"/>
      <c r="PFV692" s="412"/>
      <c r="PFW692" s="412"/>
      <c r="PFX692" s="412"/>
      <c r="PFY692" s="412"/>
      <c r="PFZ692" s="412"/>
      <c r="PGA692" s="412"/>
      <c r="PGB692" s="412"/>
      <c r="PGC692" s="412"/>
      <c r="PGD692" s="412"/>
      <c r="PGE692" s="412"/>
      <c r="PGF692" s="412"/>
      <c r="PGG692" s="412"/>
      <c r="PGH692" s="412"/>
      <c r="PGI692" s="412"/>
      <c r="PGJ692" s="412"/>
      <c r="PGK692" s="412"/>
      <c r="PGL692" s="412"/>
      <c r="PGM692" s="412"/>
      <c r="PGN692" s="412"/>
      <c r="PGO692" s="412"/>
      <c r="PGP692" s="412"/>
      <c r="PGQ692" s="412"/>
      <c r="PGR692" s="412"/>
      <c r="PGS692" s="412"/>
      <c r="PGT692" s="412"/>
      <c r="PGU692" s="412"/>
      <c r="PGV692" s="412"/>
      <c r="PGW692" s="412"/>
      <c r="PGX692" s="412"/>
      <c r="PGY692" s="412"/>
      <c r="PGZ692" s="412"/>
      <c r="PHA692" s="412"/>
      <c r="PHB692" s="412"/>
      <c r="PHC692" s="412"/>
      <c r="PHD692" s="412"/>
      <c r="PHE692" s="412"/>
      <c r="PHF692" s="412"/>
      <c r="PHG692" s="412"/>
      <c r="PHH692" s="412"/>
      <c r="PHI692" s="412"/>
      <c r="PHJ692" s="412"/>
      <c r="PHK692" s="412"/>
      <c r="PHL692" s="412"/>
      <c r="PHM692" s="412"/>
      <c r="PHN692" s="413"/>
      <c r="PHO692" s="413"/>
      <c r="PHP692" s="413"/>
      <c r="PHQ692" s="413"/>
      <c r="PHR692" s="413"/>
      <c r="PHS692" s="413"/>
      <c r="PHT692" s="413"/>
      <c r="PHU692" s="413"/>
      <c r="PHV692" s="413"/>
      <c r="PHW692" s="413"/>
      <c r="PHX692" s="413"/>
      <c r="PHY692" s="413"/>
      <c r="PHZ692" s="413"/>
      <c r="PIA692" s="413"/>
      <c r="PIB692" s="413"/>
      <c r="PIC692" s="413"/>
      <c r="PID692" s="413"/>
      <c r="PIE692" s="413"/>
      <c r="PIF692" s="413"/>
      <c r="PIG692" s="413"/>
      <c r="PIH692" s="413"/>
      <c r="PII692" s="413"/>
      <c r="PIJ692" s="413"/>
      <c r="PIK692" s="413"/>
      <c r="PIL692" s="414"/>
      <c r="PIM692" s="414"/>
      <c r="PIN692" s="414"/>
      <c r="PIO692" s="414"/>
      <c r="PIP692" s="414"/>
      <c r="PIQ692" s="413"/>
      <c r="PIR692" s="413"/>
      <c r="PIS692" s="414"/>
      <c r="PIT692" s="414"/>
      <c r="PIU692" s="413"/>
      <c r="PIV692" s="413"/>
      <c r="PIW692" s="414"/>
      <c r="PIX692" s="414"/>
      <c r="PIY692" s="413"/>
      <c r="PIZ692" s="413"/>
      <c r="PJA692" s="413"/>
      <c r="PJB692" s="413"/>
      <c r="PJC692" s="413"/>
      <c r="PJD692" s="413"/>
      <c r="PJE692" s="413"/>
      <c r="PJF692" s="414"/>
      <c r="PJG692" s="414"/>
      <c r="PJH692" s="413"/>
      <c r="PJI692" s="413"/>
      <c r="PJJ692" s="414"/>
      <c r="PJK692" s="414"/>
      <c r="PJL692" s="413"/>
      <c r="PJM692" s="413"/>
      <c r="PJN692" s="413"/>
      <c r="PJO692" s="413"/>
      <c r="PJP692" s="413"/>
      <c r="PJQ692" s="407"/>
      <c r="PJR692" s="439"/>
      <c r="PJS692" s="413"/>
      <c r="PJT692" s="413"/>
      <c r="PJU692" s="413"/>
      <c r="PJV692" s="413"/>
      <c r="PJW692" s="413"/>
      <c r="PJX692" s="413"/>
      <c r="PJY692" s="413"/>
      <c r="PJZ692" s="412"/>
      <c r="PKA692" s="412"/>
      <c r="PKB692" s="412"/>
      <c r="PKC692" s="412"/>
      <c r="PKD692" s="412"/>
      <c r="PKE692" s="412"/>
      <c r="PKF692" s="412"/>
      <c r="PKG692" s="412"/>
      <c r="PKH692" s="412"/>
      <c r="PKI692" s="412"/>
      <c r="PKJ692" s="412"/>
      <c r="PKK692" s="412"/>
      <c r="PKL692" s="412"/>
      <c r="PKM692" s="412"/>
      <c r="PKN692" s="412"/>
      <c r="PKO692" s="412"/>
      <c r="PKP692" s="412"/>
      <c r="PKQ692" s="412"/>
      <c r="PKR692" s="412"/>
      <c r="PKS692" s="412"/>
      <c r="PKT692" s="412"/>
      <c r="PKU692" s="412"/>
      <c r="PKV692" s="412"/>
      <c r="PKW692" s="412"/>
      <c r="PKX692" s="412"/>
      <c r="PKY692" s="412"/>
      <c r="PKZ692" s="412"/>
      <c r="PLA692" s="412"/>
      <c r="PLB692" s="412"/>
      <c r="PLC692" s="412"/>
      <c r="PLD692" s="412"/>
      <c r="PLE692" s="412"/>
      <c r="PLF692" s="412"/>
      <c r="PLG692" s="412"/>
      <c r="PLH692" s="412"/>
      <c r="PLI692" s="412"/>
      <c r="PLJ692" s="412"/>
      <c r="PLK692" s="412"/>
      <c r="PLL692" s="412"/>
      <c r="PLM692" s="412"/>
      <c r="PLN692" s="412"/>
      <c r="PLO692" s="412"/>
      <c r="PLP692" s="412"/>
      <c r="PLQ692" s="412"/>
      <c r="PLR692" s="413"/>
      <c r="PLS692" s="413"/>
      <c r="PLT692" s="413"/>
      <c r="PLU692" s="413"/>
      <c r="PLV692" s="413"/>
      <c r="PLW692" s="413"/>
      <c r="PLX692" s="413"/>
      <c r="PLY692" s="413"/>
      <c r="PLZ692" s="413"/>
      <c r="PMA692" s="413"/>
      <c r="PMB692" s="413"/>
      <c r="PMC692" s="413"/>
      <c r="PMD692" s="413"/>
      <c r="PME692" s="413"/>
      <c r="PMF692" s="413"/>
      <c r="PMG692" s="413"/>
      <c r="PMH692" s="413"/>
      <c r="PMI692" s="413"/>
      <c r="PMJ692" s="413"/>
      <c r="PMK692" s="413"/>
      <c r="PML692" s="413"/>
      <c r="PMM692" s="413"/>
      <c r="PMN692" s="413"/>
      <c r="PMO692" s="413"/>
      <c r="PMP692" s="414"/>
      <c r="PMQ692" s="414"/>
      <c r="PMR692" s="414"/>
      <c r="PMS692" s="414"/>
      <c r="PMT692" s="414"/>
      <c r="PMU692" s="413"/>
      <c r="PMV692" s="413"/>
      <c r="PMW692" s="414"/>
      <c r="PMX692" s="414"/>
      <c r="PMY692" s="413"/>
      <c r="PMZ692" s="413"/>
      <c r="PNA692" s="414"/>
      <c r="PNB692" s="414"/>
      <c r="PNC692" s="413"/>
      <c r="PND692" s="413"/>
      <c r="PNE692" s="413"/>
      <c r="PNF692" s="413"/>
      <c r="PNG692" s="413"/>
      <c r="PNH692" s="413"/>
      <c r="PNI692" s="413"/>
      <c r="PNJ692" s="414"/>
      <c r="PNK692" s="414"/>
      <c r="PNL692" s="413"/>
      <c r="PNM692" s="413"/>
      <c r="PNN692" s="414"/>
      <c r="PNO692" s="414"/>
      <c r="PNP692" s="413"/>
      <c r="PNQ692" s="413"/>
      <c r="PNR692" s="413"/>
      <c r="PNS692" s="413"/>
      <c r="PNT692" s="413"/>
      <c r="PNU692" s="407"/>
      <c r="PNV692" s="439"/>
      <c r="PNW692" s="413"/>
      <c r="PNX692" s="413"/>
      <c r="PNY692" s="413"/>
      <c r="PNZ692" s="413"/>
      <c r="POA692" s="413"/>
      <c r="POB692" s="413"/>
      <c r="POC692" s="413"/>
      <c r="POD692" s="412"/>
      <c r="POE692" s="412"/>
      <c r="POF692" s="412"/>
      <c r="POG692" s="412"/>
      <c r="POH692" s="412"/>
      <c r="POI692" s="412"/>
      <c r="POJ692" s="412"/>
      <c r="POK692" s="412"/>
      <c r="POL692" s="412"/>
      <c r="POM692" s="412"/>
      <c r="PON692" s="412"/>
      <c r="POO692" s="412"/>
      <c r="POP692" s="412"/>
      <c r="POQ692" s="412"/>
      <c r="POR692" s="412"/>
      <c r="POS692" s="412"/>
      <c r="POT692" s="412"/>
      <c r="POU692" s="412"/>
      <c r="POV692" s="412"/>
      <c r="POW692" s="412"/>
      <c r="POX692" s="412"/>
      <c r="POY692" s="412"/>
      <c r="POZ692" s="412"/>
      <c r="PPA692" s="412"/>
      <c r="PPB692" s="412"/>
      <c r="PPC692" s="412"/>
      <c r="PPD692" s="412"/>
      <c r="PPE692" s="412"/>
      <c r="PPF692" s="412"/>
      <c r="PPG692" s="412"/>
      <c r="PPH692" s="412"/>
      <c r="PPI692" s="412"/>
      <c r="PPJ692" s="412"/>
      <c r="PPK692" s="412"/>
      <c r="PPL692" s="412"/>
      <c r="PPM692" s="412"/>
      <c r="PPN692" s="412"/>
      <c r="PPO692" s="412"/>
      <c r="PPP692" s="412"/>
      <c r="PPQ692" s="412"/>
      <c r="PPR692" s="412"/>
      <c r="PPS692" s="412"/>
      <c r="PPT692" s="412"/>
      <c r="PPU692" s="412"/>
      <c r="PPV692" s="413"/>
      <c r="PPW692" s="413"/>
      <c r="PPX692" s="413"/>
      <c r="PPY692" s="413"/>
      <c r="PPZ692" s="413"/>
      <c r="PQA692" s="413"/>
      <c r="PQB692" s="413"/>
      <c r="PQC692" s="413"/>
      <c r="PQD692" s="413"/>
      <c r="PQE692" s="413"/>
      <c r="PQF692" s="413"/>
      <c r="PQG692" s="413"/>
      <c r="PQH692" s="413"/>
      <c r="PQI692" s="413"/>
      <c r="PQJ692" s="413"/>
      <c r="PQK692" s="413"/>
      <c r="PQL692" s="413"/>
      <c r="PQM692" s="413"/>
      <c r="PQN692" s="413"/>
      <c r="PQO692" s="413"/>
      <c r="PQP692" s="413"/>
      <c r="PQQ692" s="413"/>
      <c r="PQR692" s="413"/>
      <c r="PQS692" s="413"/>
      <c r="PQT692" s="414"/>
      <c r="PQU692" s="414"/>
      <c r="PQV692" s="414"/>
      <c r="PQW692" s="414"/>
      <c r="PQX692" s="414"/>
      <c r="PQY692" s="413"/>
      <c r="PQZ692" s="413"/>
      <c r="PRA692" s="414"/>
      <c r="PRB692" s="414"/>
      <c r="PRC692" s="413"/>
      <c r="PRD692" s="413"/>
      <c r="PRE692" s="414"/>
      <c r="PRF692" s="414"/>
      <c r="PRG692" s="413"/>
      <c r="PRH692" s="413"/>
      <c r="PRI692" s="413"/>
      <c r="PRJ692" s="413"/>
      <c r="PRK692" s="413"/>
      <c r="PRL692" s="413"/>
      <c r="PRM692" s="413"/>
      <c r="PRN692" s="414"/>
      <c r="PRO692" s="414"/>
      <c r="PRP692" s="413"/>
      <c r="PRQ692" s="413"/>
      <c r="PRR692" s="414"/>
      <c r="PRS692" s="414"/>
      <c r="PRT692" s="413"/>
      <c r="PRU692" s="413"/>
      <c r="PRV692" s="413"/>
      <c r="PRW692" s="413"/>
      <c r="PRX692" s="413"/>
      <c r="PRY692" s="407"/>
      <c r="PRZ692" s="439"/>
      <c r="PSA692" s="413"/>
      <c r="PSB692" s="413"/>
      <c r="PSC692" s="413"/>
      <c r="PSD692" s="413"/>
      <c r="PSE692" s="413"/>
      <c r="PSF692" s="413"/>
      <c r="PSG692" s="413"/>
      <c r="PSH692" s="412"/>
      <c r="PSI692" s="412"/>
      <c r="PSJ692" s="412"/>
      <c r="PSK692" s="412"/>
      <c r="PSL692" s="412"/>
      <c r="PSM692" s="412"/>
      <c r="PSN692" s="412"/>
      <c r="PSO692" s="412"/>
      <c r="PSP692" s="412"/>
      <c r="PSQ692" s="412"/>
      <c r="PSR692" s="412"/>
      <c r="PSS692" s="412"/>
      <c r="PST692" s="412"/>
      <c r="PSU692" s="412"/>
      <c r="PSV692" s="412"/>
      <c r="PSW692" s="412"/>
      <c r="PSX692" s="412"/>
      <c r="PSY692" s="412"/>
      <c r="PSZ692" s="412"/>
      <c r="PTA692" s="412"/>
      <c r="PTB692" s="412"/>
      <c r="PTC692" s="412"/>
      <c r="PTD692" s="412"/>
      <c r="PTE692" s="412"/>
      <c r="PTF692" s="412"/>
      <c r="PTG692" s="412"/>
      <c r="PTH692" s="412"/>
      <c r="PTI692" s="412"/>
      <c r="PTJ692" s="412"/>
      <c r="PTK692" s="412"/>
      <c r="PTL692" s="412"/>
      <c r="PTM692" s="412"/>
      <c r="PTN692" s="412"/>
      <c r="PTO692" s="412"/>
      <c r="PTP692" s="412"/>
      <c r="PTQ692" s="412"/>
      <c r="PTR692" s="412"/>
      <c r="PTS692" s="412"/>
      <c r="PTT692" s="412"/>
      <c r="PTU692" s="412"/>
      <c r="PTV692" s="412"/>
      <c r="PTW692" s="412"/>
      <c r="PTX692" s="412"/>
      <c r="PTY692" s="412"/>
      <c r="PTZ692" s="413"/>
      <c r="PUA692" s="413"/>
      <c r="PUB692" s="413"/>
      <c r="PUC692" s="413"/>
      <c r="PUD692" s="413"/>
      <c r="PUE692" s="413"/>
      <c r="PUF692" s="413"/>
      <c r="PUG692" s="413"/>
      <c r="PUH692" s="413"/>
      <c r="PUI692" s="413"/>
      <c r="PUJ692" s="413"/>
      <c r="PUK692" s="413"/>
      <c r="PUL692" s="413"/>
      <c r="PUM692" s="413"/>
      <c r="PUN692" s="413"/>
      <c r="PUO692" s="413"/>
      <c r="PUP692" s="413"/>
      <c r="PUQ692" s="413"/>
      <c r="PUR692" s="413"/>
      <c r="PUS692" s="413"/>
      <c r="PUT692" s="413"/>
      <c r="PUU692" s="413"/>
      <c r="PUV692" s="413"/>
      <c r="PUW692" s="413"/>
      <c r="PUX692" s="414"/>
      <c r="PUY692" s="414"/>
      <c r="PUZ692" s="414"/>
      <c r="PVA692" s="414"/>
      <c r="PVB692" s="414"/>
      <c r="PVC692" s="413"/>
      <c r="PVD692" s="413"/>
      <c r="PVE692" s="414"/>
      <c r="PVF692" s="414"/>
      <c r="PVG692" s="413"/>
      <c r="PVH692" s="413"/>
      <c r="PVI692" s="414"/>
      <c r="PVJ692" s="414"/>
      <c r="PVK692" s="413"/>
      <c r="PVL692" s="413"/>
      <c r="PVM692" s="413"/>
      <c r="PVN692" s="413"/>
      <c r="PVO692" s="413"/>
      <c r="PVP692" s="413"/>
      <c r="PVQ692" s="413"/>
      <c r="PVR692" s="414"/>
      <c r="PVS692" s="414"/>
      <c r="PVT692" s="413"/>
      <c r="PVU692" s="413"/>
      <c r="PVV692" s="414"/>
      <c r="PVW692" s="414"/>
      <c r="PVX692" s="413"/>
      <c r="PVY692" s="413"/>
      <c r="PVZ692" s="413"/>
      <c r="PWA692" s="413"/>
      <c r="PWB692" s="413"/>
      <c r="PWC692" s="407"/>
      <c r="PWD692" s="439"/>
      <c r="PWE692" s="413"/>
      <c r="PWF692" s="413"/>
      <c r="PWG692" s="413"/>
      <c r="PWH692" s="413"/>
      <c r="PWI692" s="413"/>
      <c r="PWJ692" s="413"/>
      <c r="PWK692" s="413"/>
      <c r="PWL692" s="412"/>
      <c r="PWM692" s="412"/>
      <c r="PWN692" s="412"/>
      <c r="PWO692" s="412"/>
      <c r="PWP692" s="412"/>
      <c r="PWQ692" s="412"/>
      <c r="PWR692" s="412"/>
      <c r="PWS692" s="412"/>
      <c r="PWT692" s="412"/>
      <c r="PWU692" s="412"/>
      <c r="PWV692" s="412"/>
      <c r="PWW692" s="412"/>
      <c r="PWX692" s="412"/>
      <c r="PWY692" s="412"/>
      <c r="PWZ692" s="412"/>
      <c r="PXA692" s="412"/>
      <c r="PXB692" s="412"/>
      <c r="PXC692" s="412"/>
      <c r="PXD692" s="412"/>
      <c r="PXE692" s="412"/>
      <c r="PXF692" s="412"/>
      <c r="PXG692" s="412"/>
      <c r="PXH692" s="412"/>
      <c r="PXI692" s="412"/>
      <c r="PXJ692" s="412"/>
      <c r="PXK692" s="412"/>
      <c r="PXL692" s="412"/>
      <c r="PXM692" s="412"/>
      <c r="PXN692" s="412"/>
      <c r="PXO692" s="412"/>
      <c r="PXP692" s="412"/>
      <c r="PXQ692" s="412"/>
      <c r="PXR692" s="412"/>
      <c r="PXS692" s="412"/>
      <c r="PXT692" s="412"/>
      <c r="PXU692" s="412"/>
      <c r="PXV692" s="412"/>
      <c r="PXW692" s="412"/>
      <c r="PXX692" s="412"/>
      <c r="PXY692" s="412"/>
      <c r="PXZ692" s="412"/>
      <c r="PYA692" s="412"/>
      <c r="PYB692" s="412"/>
      <c r="PYC692" s="412"/>
      <c r="PYD692" s="413"/>
      <c r="PYE692" s="413"/>
      <c r="PYF692" s="413"/>
      <c r="PYG692" s="413"/>
      <c r="PYH692" s="413"/>
      <c r="PYI692" s="413"/>
      <c r="PYJ692" s="413"/>
      <c r="PYK692" s="413"/>
      <c r="PYL692" s="413"/>
      <c r="PYM692" s="413"/>
      <c r="PYN692" s="413"/>
      <c r="PYO692" s="413"/>
      <c r="PYP692" s="413"/>
      <c r="PYQ692" s="413"/>
      <c r="PYR692" s="413"/>
      <c r="PYS692" s="413"/>
      <c r="PYT692" s="413"/>
      <c r="PYU692" s="413"/>
      <c r="PYV692" s="413"/>
      <c r="PYW692" s="413"/>
      <c r="PYX692" s="413"/>
      <c r="PYY692" s="413"/>
      <c r="PYZ692" s="413"/>
      <c r="PZA692" s="413"/>
      <c r="PZB692" s="414"/>
      <c r="PZC692" s="414"/>
      <c r="PZD692" s="414"/>
      <c r="PZE692" s="414"/>
      <c r="PZF692" s="414"/>
      <c r="PZG692" s="413"/>
      <c r="PZH692" s="413"/>
      <c r="PZI692" s="414"/>
      <c r="PZJ692" s="414"/>
      <c r="PZK692" s="413"/>
      <c r="PZL692" s="413"/>
      <c r="PZM692" s="414"/>
      <c r="PZN692" s="414"/>
      <c r="PZO692" s="413"/>
      <c r="PZP692" s="413"/>
      <c r="PZQ692" s="413"/>
      <c r="PZR692" s="413"/>
      <c r="PZS692" s="413"/>
      <c r="PZT692" s="413"/>
      <c r="PZU692" s="413"/>
      <c r="PZV692" s="414"/>
      <c r="PZW692" s="414"/>
      <c r="PZX692" s="413"/>
      <c r="PZY692" s="413"/>
      <c r="PZZ692" s="414"/>
      <c r="QAA692" s="414"/>
      <c r="QAB692" s="413"/>
      <c r="QAC692" s="413"/>
      <c r="QAD692" s="413"/>
      <c r="QAE692" s="413"/>
      <c r="QAF692" s="413"/>
      <c r="QAG692" s="407"/>
      <c r="QAH692" s="439"/>
      <c r="QAI692" s="413"/>
      <c r="QAJ692" s="413"/>
      <c r="QAK692" s="413"/>
      <c r="QAL692" s="413"/>
      <c r="QAM692" s="413"/>
      <c r="QAN692" s="413"/>
      <c r="QAO692" s="413"/>
      <c r="QAP692" s="412"/>
      <c r="QAQ692" s="412"/>
      <c r="QAR692" s="412"/>
      <c r="QAS692" s="412"/>
      <c r="QAT692" s="412"/>
      <c r="QAU692" s="412"/>
      <c r="QAV692" s="412"/>
      <c r="QAW692" s="412"/>
      <c r="QAX692" s="412"/>
      <c r="QAY692" s="412"/>
      <c r="QAZ692" s="412"/>
      <c r="QBA692" s="412"/>
      <c r="QBB692" s="412"/>
      <c r="QBC692" s="412"/>
      <c r="QBD692" s="412"/>
      <c r="QBE692" s="412"/>
      <c r="QBF692" s="412"/>
      <c r="QBG692" s="412"/>
      <c r="QBH692" s="412"/>
      <c r="QBI692" s="412"/>
      <c r="QBJ692" s="412"/>
      <c r="QBK692" s="412"/>
      <c r="QBL692" s="412"/>
      <c r="QBM692" s="412"/>
      <c r="QBN692" s="412"/>
      <c r="QBO692" s="412"/>
      <c r="QBP692" s="412"/>
      <c r="QBQ692" s="412"/>
      <c r="QBR692" s="412"/>
      <c r="QBS692" s="412"/>
      <c r="QBT692" s="412"/>
      <c r="QBU692" s="412"/>
      <c r="QBV692" s="412"/>
      <c r="QBW692" s="412"/>
      <c r="QBX692" s="412"/>
      <c r="QBY692" s="412"/>
      <c r="QBZ692" s="412"/>
      <c r="QCA692" s="412"/>
      <c r="QCB692" s="412"/>
      <c r="QCC692" s="412"/>
      <c r="QCD692" s="412"/>
      <c r="QCE692" s="412"/>
      <c r="QCF692" s="412"/>
      <c r="QCG692" s="412"/>
      <c r="QCH692" s="413"/>
      <c r="QCI692" s="413"/>
      <c r="QCJ692" s="413"/>
      <c r="QCK692" s="413"/>
      <c r="QCL692" s="413"/>
      <c r="QCM692" s="413"/>
      <c r="QCN692" s="413"/>
      <c r="QCO692" s="413"/>
      <c r="QCP692" s="413"/>
      <c r="QCQ692" s="413"/>
      <c r="QCR692" s="413"/>
      <c r="QCS692" s="413"/>
      <c r="QCT692" s="413"/>
      <c r="QCU692" s="413"/>
      <c r="QCV692" s="413"/>
      <c r="QCW692" s="413"/>
      <c r="QCX692" s="413"/>
      <c r="QCY692" s="413"/>
      <c r="QCZ692" s="413"/>
      <c r="QDA692" s="413"/>
      <c r="QDB692" s="413"/>
      <c r="QDC692" s="413"/>
      <c r="QDD692" s="413"/>
      <c r="QDE692" s="413"/>
      <c r="QDF692" s="414"/>
      <c r="QDG692" s="414"/>
      <c r="QDH692" s="414"/>
      <c r="QDI692" s="414"/>
      <c r="QDJ692" s="414"/>
      <c r="QDK692" s="413"/>
      <c r="QDL692" s="413"/>
      <c r="QDM692" s="414"/>
      <c r="QDN692" s="414"/>
      <c r="QDO692" s="413"/>
      <c r="QDP692" s="413"/>
      <c r="QDQ692" s="414"/>
      <c r="QDR692" s="414"/>
      <c r="QDS692" s="413"/>
      <c r="QDT692" s="413"/>
      <c r="QDU692" s="413"/>
      <c r="QDV692" s="413"/>
      <c r="QDW692" s="413"/>
      <c r="QDX692" s="413"/>
      <c r="QDY692" s="413"/>
      <c r="QDZ692" s="414"/>
      <c r="QEA692" s="414"/>
      <c r="QEB692" s="413"/>
      <c r="QEC692" s="413"/>
      <c r="QED692" s="414"/>
      <c r="QEE692" s="414"/>
      <c r="QEF692" s="413"/>
      <c r="QEG692" s="413"/>
      <c r="QEH692" s="413"/>
      <c r="QEI692" s="413"/>
      <c r="QEJ692" s="413"/>
      <c r="QEK692" s="407"/>
      <c r="QEL692" s="439"/>
      <c r="QEM692" s="413"/>
      <c r="QEN692" s="413"/>
      <c r="QEO692" s="413"/>
      <c r="QEP692" s="413"/>
      <c r="QEQ692" s="413"/>
      <c r="QER692" s="413"/>
      <c r="QES692" s="413"/>
      <c r="QET692" s="412"/>
      <c r="QEU692" s="412"/>
      <c r="QEV692" s="412"/>
      <c r="QEW692" s="412"/>
      <c r="QEX692" s="412"/>
      <c r="QEY692" s="412"/>
      <c r="QEZ692" s="412"/>
      <c r="QFA692" s="412"/>
      <c r="QFB692" s="412"/>
      <c r="QFC692" s="412"/>
      <c r="QFD692" s="412"/>
      <c r="QFE692" s="412"/>
      <c r="QFF692" s="412"/>
      <c r="QFG692" s="412"/>
      <c r="QFH692" s="412"/>
      <c r="QFI692" s="412"/>
      <c r="QFJ692" s="412"/>
      <c r="QFK692" s="412"/>
      <c r="QFL692" s="412"/>
      <c r="QFM692" s="412"/>
      <c r="QFN692" s="412"/>
      <c r="QFO692" s="412"/>
      <c r="QFP692" s="412"/>
      <c r="QFQ692" s="412"/>
      <c r="QFR692" s="412"/>
      <c r="QFS692" s="412"/>
      <c r="QFT692" s="412"/>
      <c r="QFU692" s="412"/>
      <c r="QFV692" s="412"/>
      <c r="QFW692" s="412"/>
      <c r="QFX692" s="412"/>
      <c r="QFY692" s="412"/>
      <c r="QFZ692" s="412"/>
      <c r="QGA692" s="412"/>
      <c r="QGB692" s="412"/>
      <c r="QGC692" s="412"/>
      <c r="QGD692" s="412"/>
      <c r="QGE692" s="412"/>
      <c r="QGF692" s="412"/>
      <c r="QGG692" s="412"/>
      <c r="QGH692" s="412"/>
      <c r="QGI692" s="412"/>
      <c r="QGJ692" s="412"/>
      <c r="QGK692" s="412"/>
      <c r="QGL692" s="413"/>
      <c r="QGM692" s="413"/>
      <c r="QGN692" s="413"/>
      <c r="QGO692" s="413"/>
      <c r="QGP692" s="413"/>
      <c r="QGQ692" s="413"/>
      <c r="QGR692" s="413"/>
      <c r="QGS692" s="413"/>
      <c r="QGT692" s="413"/>
      <c r="QGU692" s="413"/>
      <c r="QGV692" s="413"/>
      <c r="QGW692" s="413"/>
      <c r="QGX692" s="413"/>
      <c r="QGY692" s="413"/>
      <c r="QGZ692" s="413"/>
      <c r="QHA692" s="413"/>
      <c r="QHB692" s="413"/>
      <c r="QHC692" s="413"/>
      <c r="QHD692" s="413"/>
      <c r="QHE692" s="413"/>
      <c r="QHF692" s="413"/>
      <c r="QHG692" s="413"/>
      <c r="QHH692" s="413"/>
      <c r="QHI692" s="413"/>
      <c r="QHJ692" s="414"/>
      <c r="QHK692" s="414"/>
      <c r="QHL692" s="414"/>
      <c r="QHM692" s="414"/>
      <c r="QHN692" s="414"/>
      <c r="QHO692" s="413"/>
      <c r="QHP692" s="413"/>
      <c r="QHQ692" s="414"/>
      <c r="QHR692" s="414"/>
      <c r="QHS692" s="413"/>
      <c r="QHT692" s="413"/>
      <c r="QHU692" s="414"/>
      <c r="QHV692" s="414"/>
      <c r="QHW692" s="413"/>
      <c r="QHX692" s="413"/>
      <c r="QHY692" s="413"/>
      <c r="QHZ692" s="413"/>
      <c r="QIA692" s="413"/>
      <c r="QIB692" s="413"/>
      <c r="QIC692" s="413"/>
      <c r="QID692" s="414"/>
      <c r="QIE692" s="414"/>
      <c r="QIF692" s="413"/>
      <c r="QIG692" s="413"/>
      <c r="QIH692" s="414"/>
      <c r="QII692" s="414"/>
      <c r="QIJ692" s="413"/>
      <c r="QIK692" s="413"/>
      <c r="QIL692" s="413"/>
      <c r="QIM692" s="413"/>
      <c r="QIN692" s="413"/>
      <c r="QIO692" s="407"/>
      <c r="QIP692" s="439"/>
      <c r="QIQ692" s="413"/>
      <c r="QIR692" s="413"/>
      <c r="QIS692" s="413"/>
      <c r="QIT692" s="413"/>
      <c r="QIU692" s="413"/>
      <c r="QIV692" s="413"/>
      <c r="QIW692" s="413"/>
      <c r="QIX692" s="412"/>
      <c r="QIY692" s="412"/>
      <c r="QIZ692" s="412"/>
      <c r="QJA692" s="412"/>
      <c r="QJB692" s="412"/>
      <c r="QJC692" s="412"/>
      <c r="QJD692" s="412"/>
      <c r="QJE692" s="412"/>
      <c r="QJF692" s="412"/>
      <c r="QJG692" s="412"/>
      <c r="QJH692" s="412"/>
      <c r="QJI692" s="412"/>
      <c r="QJJ692" s="412"/>
      <c r="QJK692" s="412"/>
      <c r="QJL692" s="412"/>
      <c r="QJM692" s="412"/>
      <c r="QJN692" s="412"/>
      <c r="QJO692" s="412"/>
      <c r="QJP692" s="412"/>
      <c r="QJQ692" s="412"/>
      <c r="QJR692" s="412"/>
      <c r="QJS692" s="412"/>
      <c r="QJT692" s="412"/>
      <c r="QJU692" s="412"/>
      <c r="QJV692" s="412"/>
      <c r="QJW692" s="412"/>
      <c r="QJX692" s="412"/>
      <c r="QJY692" s="412"/>
      <c r="QJZ692" s="412"/>
      <c r="QKA692" s="412"/>
      <c r="QKB692" s="412"/>
      <c r="QKC692" s="412"/>
      <c r="QKD692" s="412"/>
      <c r="QKE692" s="412"/>
      <c r="QKF692" s="412"/>
      <c r="QKG692" s="412"/>
      <c r="QKH692" s="412"/>
      <c r="QKI692" s="412"/>
      <c r="QKJ692" s="412"/>
      <c r="QKK692" s="412"/>
      <c r="QKL692" s="412"/>
      <c r="QKM692" s="412"/>
      <c r="QKN692" s="412"/>
      <c r="QKO692" s="412"/>
      <c r="QKP692" s="413"/>
      <c r="QKQ692" s="413"/>
      <c r="QKR692" s="413"/>
      <c r="QKS692" s="413"/>
      <c r="QKT692" s="413"/>
      <c r="QKU692" s="413"/>
      <c r="QKV692" s="413"/>
      <c r="QKW692" s="413"/>
      <c r="QKX692" s="413"/>
      <c r="QKY692" s="413"/>
      <c r="QKZ692" s="413"/>
      <c r="QLA692" s="413"/>
      <c r="QLB692" s="413"/>
      <c r="QLC692" s="413"/>
      <c r="QLD692" s="413"/>
      <c r="QLE692" s="413"/>
      <c r="QLF692" s="413"/>
      <c r="QLG692" s="413"/>
      <c r="QLH692" s="413"/>
      <c r="QLI692" s="413"/>
      <c r="QLJ692" s="413"/>
      <c r="QLK692" s="413"/>
      <c r="QLL692" s="413"/>
      <c r="QLM692" s="413"/>
      <c r="QLN692" s="414"/>
      <c r="QLO692" s="414"/>
      <c r="QLP692" s="414"/>
      <c r="QLQ692" s="414"/>
      <c r="QLR692" s="414"/>
      <c r="QLS692" s="413"/>
      <c r="QLT692" s="413"/>
      <c r="QLU692" s="414"/>
      <c r="QLV692" s="414"/>
      <c r="QLW692" s="413"/>
      <c r="QLX692" s="413"/>
      <c r="QLY692" s="414"/>
      <c r="QLZ692" s="414"/>
      <c r="QMA692" s="413"/>
      <c r="QMB692" s="413"/>
      <c r="QMC692" s="413"/>
      <c r="QMD692" s="413"/>
      <c r="QME692" s="413"/>
      <c r="QMF692" s="413"/>
      <c r="QMG692" s="413"/>
      <c r="QMH692" s="414"/>
      <c r="QMI692" s="414"/>
      <c r="QMJ692" s="413"/>
      <c r="QMK692" s="413"/>
      <c r="QML692" s="414"/>
      <c r="QMM692" s="414"/>
      <c r="QMN692" s="413"/>
      <c r="QMO692" s="413"/>
      <c r="QMP692" s="413"/>
      <c r="QMQ692" s="413"/>
      <c r="QMR692" s="413"/>
      <c r="QMS692" s="407"/>
      <c r="QMT692" s="439"/>
      <c r="QMU692" s="413"/>
      <c r="QMV692" s="413"/>
      <c r="QMW692" s="413"/>
      <c r="QMX692" s="413"/>
      <c r="QMY692" s="413"/>
      <c r="QMZ692" s="413"/>
      <c r="QNA692" s="413"/>
      <c r="QNB692" s="412"/>
      <c r="QNC692" s="412"/>
      <c r="QND692" s="412"/>
      <c r="QNE692" s="412"/>
      <c r="QNF692" s="412"/>
      <c r="QNG692" s="412"/>
      <c r="QNH692" s="412"/>
      <c r="QNI692" s="412"/>
      <c r="QNJ692" s="412"/>
      <c r="QNK692" s="412"/>
      <c r="QNL692" s="412"/>
      <c r="QNM692" s="412"/>
      <c r="QNN692" s="412"/>
      <c r="QNO692" s="412"/>
      <c r="QNP692" s="412"/>
      <c r="QNQ692" s="412"/>
      <c r="QNR692" s="412"/>
      <c r="QNS692" s="412"/>
      <c r="QNT692" s="412"/>
      <c r="QNU692" s="412"/>
      <c r="QNV692" s="412"/>
      <c r="QNW692" s="412"/>
      <c r="QNX692" s="412"/>
      <c r="QNY692" s="412"/>
      <c r="QNZ692" s="412"/>
      <c r="QOA692" s="412"/>
      <c r="QOB692" s="412"/>
      <c r="QOC692" s="412"/>
      <c r="QOD692" s="412"/>
      <c r="QOE692" s="412"/>
      <c r="QOF692" s="412"/>
      <c r="QOG692" s="412"/>
      <c r="QOH692" s="412"/>
      <c r="QOI692" s="412"/>
      <c r="QOJ692" s="412"/>
      <c r="QOK692" s="412"/>
      <c r="QOL692" s="412"/>
      <c r="QOM692" s="412"/>
      <c r="QON692" s="412"/>
      <c r="QOO692" s="412"/>
      <c r="QOP692" s="412"/>
      <c r="QOQ692" s="412"/>
      <c r="QOR692" s="412"/>
      <c r="QOS692" s="412"/>
      <c r="QOT692" s="413"/>
      <c r="QOU692" s="413"/>
      <c r="QOV692" s="413"/>
      <c r="QOW692" s="413"/>
      <c r="QOX692" s="413"/>
      <c r="QOY692" s="413"/>
      <c r="QOZ692" s="413"/>
      <c r="QPA692" s="413"/>
      <c r="QPB692" s="413"/>
      <c r="QPC692" s="413"/>
      <c r="QPD692" s="413"/>
      <c r="QPE692" s="413"/>
      <c r="QPF692" s="413"/>
      <c r="QPG692" s="413"/>
      <c r="QPH692" s="413"/>
      <c r="QPI692" s="413"/>
      <c r="QPJ692" s="413"/>
      <c r="QPK692" s="413"/>
      <c r="QPL692" s="413"/>
      <c r="QPM692" s="413"/>
      <c r="QPN692" s="413"/>
      <c r="QPO692" s="413"/>
      <c r="QPP692" s="413"/>
      <c r="QPQ692" s="413"/>
      <c r="QPR692" s="414"/>
      <c r="QPS692" s="414"/>
      <c r="QPT692" s="414"/>
      <c r="QPU692" s="414"/>
      <c r="QPV692" s="414"/>
      <c r="QPW692" s="413"/>
      <c r="QPX692" s="413"/>
      <c r="QPY692" s="414"/>
      <c r="QPZ692" s="414"/>
      <c r="QQA692" s="413"/>
      <c r="QQB692" s="413"/>
      <c r="QQC692" s="414"/>
      <c r="QQD692" s="414"/>
      <c r="QQE692" s="413"/>
      <c r="QQF692" s="413"/>
      <c r="QQG692" s="413"/>
      <c r="QQH692" s="413"/>
      <c r="QQI692" s="413"/>
      <c r="QQJ692" s="413"/>
      <c r="QQK692" s="413"/>
      <c r="QQL692" s="414"/>
      <c r="QQM692" s="414"/>
      <c r="QQN692" s="413"/>
      <c r="QQO692" s="413"/>
      <c r="QQP692" s="414"/>
      <c r="QQQ692" s="414"/>
      <c r="QQR692" s="413"/>
      <c r="QQS692" s="413"/>
      <c r="QQT692" s="413"/>
      <c r="QQU692" s="413"/>
      <c r="QQV692" s="413"/>
      <c r="QQW692" s="407"/>
      <c r="QQX692" s="439"/>
      <c r="QQY692" s="413"/>
      <c r="QQZ692" s="413"/>
      <c r="QRA692" s="413"/>
      <c r="QRB692" s="413"/>
      <c r="QRC692" s="413"/>
      <c r="QRD692" s="413"/>
      <c r="QRE692" s="413"/>
      <c r="QRF692" s="412"/>
      <c r="QRG692" s="412"/>
      <c r="QRH692" s="412"/>
      <c r="QRI692" s="412"/>
      <c r="QRJ692" s="412"/>
      <c r="QRK692" s="412"/>
      <c r="QRL692" s="412"/>
      <c r="QRM692" s="412"/>
      <c r="QRN692" s="412"/>
      <c r="QRO692" s="412"/>
      <c r="QRP692" s="412"/>
      <c r="QRQ692" s="412"/>
      <c r="QRR692" s="412"/>
      <c r="QRS692" s="412"/>
      <c r="QRT692" s="412"/>
      <c r="QRU692" s="412"/>
      <c r="QRV692" s="412"/>
      <c r="QRW692" s="412"/>
      <c r="QRX692" s="412"/>
      <c r="QRY692" s="412"/>
      <c r="QRZ692" s="412"/>
      <c r="QSA692" s="412"/>
      <c r="QSB692" s="412"/>
      <c r="QSC692" s="412"/>
      <c r="QSD692" s="412"/>
      <c r="QSE692" s="412"/>
      <c r="QSF692" s="412"/>
      <c r="QSG692" s="412"/>
      <c r="QSH692" s="412"/>
      <c r="QSI692" s="412"/>
      <c r="QSJ692" s="412"/>
      <c r="QSK692" s="412"/>
      <c r="QSL692" s="412"/>
      <c r="QSM692" s="412"/>
      <c r="QSN692" s="412"/>
      <c r="QSO692" s="412"/>
      <c r="QSP692" s="412"/>
      <c r="QSQ692" s="412"/>
      <c r="QSR692" s="412"/>
      <c r="QSS692" s="412"/>
      <c r="QST692" s="412"/>
      <c r="QSU692" s="412"/>
      <c r="QSV692" s="412"/>
      <c r="QSW692" s="412"/>
      <c r="QSX692" s="413"/>
      <c r="QSY692" s="413"/>
      <c r="QSZ692" s="413"/>
      <c r="QTA692" s="413"/>
      <c r="QTB692" s="413"/>
      <c r="QTC692" s="413"/>
      <c r="QTD692" s="413"/>
      <c r="QTE692" s="413"/>
      <c r="QTF692" s="413"/>
      <c r="QTG692" s="413"/>
      <c r="QTH692" s="413"/>
      <c r="QTI692" s="413"/>
      <c r="QTJ692" s="413"/>
      <c r="QTK692" s="413"/>
      <c r="QTL692" s="413"/>
      <c r="QTM692" s="413"/>
      <c r="QTN692" s="413"/>
      <c r="QTO692" s="413"/>
      <c r="QTP692" s="413"/>
      <c r="QTQ692" s="413"/>
      <c r="QTR692" s="413"/>
      <c r="QTS692" s="413"/>
      <c r="QTT692" s="413"/>
      <c r="QTU692" s="413"/>
      <c r="QTV692" s="414"/>
      <c r="QTW692" s="414"/>
      <c r="QTX692" s="414"/>
      <c r="QTY692" s="414"/>
      <c r="QTZ692" s="414"/>
      <c r="QUA692" s="413"/>
      <c r="QUB692" s="413"/>
      <c r="QUC692" s="414"/>
      <c r="QUD692" s="414"/>
      <c r="QUE692" s="413"/>
      <c r="QUF692" s="413"/>
      <c r="QUG692" s="414"/>
      <c r="QUH692" s="414"/>
      <c r="QUI692" s="413"/>
      <c r="QUJ692" s="413"/>
      <c r="QUK692" s="413"/>
      <c r="QUL692" s="413"/>
      <c r="QUM692" s="413"/>
      <c r="QUN692" s="413"/>
      <c r="QUO692" s="413"/>
      <c r="QUP692" s="414"/>
      <c r="QUQ692" s="414"/>
      <c r="QUR692" s="413"/>
      <c r="QUS692" s="413"/>
      <c r="QUT692" s="414"/>
      <c r="QUU692" s="414"/>
      <c r="QUV692" s="413"/>
      <c r="QUW692" s="413"/>
      <c r="QUX692" s="413"/>
      <c r="QUY692" s="413"/>
      <c r="QUZ692" s="413"/>
      <c r="QVA692" s="407"/>
      <c r="QVB692" s="439"/>
      <c r="QVC692" s="413"/>
      <c r="QVD692" s="413"/>
      <c r="QVE692" s="413"/>
      <c r="QVF692" s="413"/>
      <c r="QVG692" s="413"/>
      <c r="QVH692" s="413"/>
      <c r="QVI692" s="413"/>
      <c r="QVJ692" s="412"/>
      <c r="QVK692" s="412"/>
      <c r="QVL692" s="412"/>
      <c r="QVM692" s="412"/>
      <c r="QVN692" s="412"/>
      <c r="QVO692" s="412"/>
      <c r="QVP692" s="412"/>
      <c r="QVQ692" s="412"/>
      <c r="QVR692" s="412"/>
      <c r="QVS692" s="412"/>
      <c r="QVT692" s="412"/>
      <c r="QVU692" s="412"/>
      <c r="QVV692" s="412"/>
      <c r="QVW692" s="412"/>
      <c r="QVX692" s="412"/>
      <c r="QVY692" s="412"/>
      <c r="QVZ692" s="412"/>
      <c r="QWA692" s="412"/>
      <c r="QWB692" s="412"/>
      <c r="QWC692" s="412"/>
      <c r="QWD692" s="412"/>
      <c r="QWE692" s="412"/>
      <c r="QWF692" s="412"/>
      <c r="QWG692" s="412"/>
      <c r="QWH692" s="412"/>
      <c r="QWI692" s="412"/>
      <c r="QWJ692" s="412"/>
      <c r="QWK692" s="412"/>
      <c r="QWL692" s="412"/>
      <c r="QWM692" s="412"/>
      <c r="QWN692" s="412"/>
      <c r="QWO692" s="412"/>
      <c r="QWP692" s="412"/>
      <c r="QWQ692" s="412"/>
      <c r="QWR692" s="412"/>
      <c r="QWS692" s="412"/>
      <c r="QWT692" s="412"/>
      <c r="QWU692" s="412"/>
      <c r="QWV692" s="412"/>
      <c r="QWW692" s="412"/>
      <c r="QWX692" s="412"/>
      <c r="QWY692" s="412"/>
      <c r="QWZ692" s="412"/>
      <c r="QXA692" s="412"/>
      <c r="QXB692" s="413"/>
      <c r="QXC692" s="413"/>
      <c r="QXD692" s="413"/>
      <c r="QXE692" s="413"/>
      <c r="QXF692" s="413"/>
      <c r="QXG692" s="413"/>
      <c r="QXH692" s="413"/>
      <c r="QXI692" s="413"/>
      <c r="QXJ692" s="413"/>
      <c r="QXK692" s="413"/>
      <c r="QXL692" s="413"/>
      <c r="QXM692" s="413"/>
      <c r="QXN692" s="413"/>
      <c r="QXO692" s="413"/>
      <c r="QXP692" s="413"/>
      <c r="QXQ692" s="413"/>
      <c r="QXR692" s="413"/>
      <c r="QXS692" s="413"/>
      <c r="QXT692" s="413"/>
      <c r="QXU692" s="413"/>
      <c r="QXV692" s="413"/>
      <c r="QXW692" s="413"/>
      <c r="QXX692" s="413"/>
      <c r="QXY692" s="413"/>
      <c r="QXZ692" s="414"/>
      <c r="QYA692" s="414"/>
      <c r="QYB692" s="414"/>
      <c r="QYC692" s="414"/>
      <c r="QYD692" s="414"/>
      <c r="QYE692" s="413"/>
      <c r="QYF692" s="413"/>
      <c r="QYG692" s="414"/>
      <c r="QYH692" s="414"/>
      <c r="QYI692" s="413"/>
      <c r="QYJ692" s="413"/>
      <c r="QYK692" s="414"/>
      <c r="QYL692" s="414"/>
      <c r="QYM692" s="413"/>
      <c r="QYN692" s="413"/>
      <c r="QYO692" s="413"/>
      <c r="QYP692" s="413"/>
      <c r="QYQ692" s="413"/>
      <c r="QYR692" s="413"/>
      <c r="QYS692" s="413"/>
      <c r="QYT692" s="414"/>
      <c r="QYU692" s="414"/>
      <c r="QYV692" s="413"/>
      <c r="QYW692" s="413"/>
      <c r="QYX692" s="414"/>
      <c r="QYY692" s="414"/>
      <c r="QYZ692" s="413"/>
      <c r="QZA692" s="413"/>
      <c r="QZB692" s="413"/>
      <c r="QZC692" s="413"/>
      <c r="QZD692" s="413"/>
      <c r="QZE692" s="407"/>
      <c r="QZF692" s="439"/>
      <c r="QZG692" s="413"/>
      <c r="QZH692" s="413"/>
      <c r="QZI692" s="413"/>
      <c r="QZJ692" s="413"/>
      <c r="QZK692" s="413"/>
      <c r="QZL692" s="413"/>
      <c r="QZM692" s="413"/>
      <c r="QZN692" s="412"/>
      <c r="QZO692" s="412"/>
      <c r="QZP692" s="412"/>
      <c r="QZQ692" s="412"/>
      <c r="QZR692" s="412"/>
      <c r="QZS692" s="412"/>
      <c r="QZT692" s="412"/>
      <c r="QZU692" s="412"/>
      <c r="QZV692" s="412"/>
      <c r="QZW692" s="412"/>
      <c r="QZX692" s="412"/>
      <c r="QZY692" s="412"/>
      <c r="QZZ692" s="412"/>
      <c r="RAA692" s="412"/>
      <c r="RAB692" s="412"/>
      <c r="RAC692" s="412"/>
      <c r="RAD692" s="412"/>
      <c r="RAE692" s="412"/>
      <c r="RAF692" s="412"/>
      <c r="RAG692" s="412"/>
      <c r="RAH692" s="412"/>
      <c r="RAI692" s="412"/>
      <c r="RAJ692" s="412"/>
      <c r="RAK692" s="412"/>
      <c r="RAL692" s="412"/>
      <c r="RAM692" s="412"/>
      <c r="RAN692" s="412"/>
      <c r="RAO692" s="412"/>
      <c r="RAP692" s="412"/>
      <c r="RAQ692" s="412"/>
      <c r="RAR692" s="412"/>
      <c r="RAS692" s="412"/>
      <c r="RAT692" s="412"/>
      <c r="RAU692" s="412"/>
      <c r="RAV692" s="412"/>
      <c r="RAW692" s="412"/>
      <c r="RAX692" s="412"/>
      <c r="RAY692" s="412"/>
      <c r="RAZ692" s="412"/>
      <c r="RBA692" s="412"/>
      <c r="RBB692" s="412"/>
      <c r="RBC692" s="412"/>
      <c r="RBD692" s="412"/>
      <c r="RBE692" s="412"/>
      <c r="RBF692" s="413"/>
      <c r="RBG692" s="413"/>
      <c r="RBH692" s="413"/>
      <c r="RBI692" s="413"/>
      <c r="RBJ692" s="413"/>
      <c r="RBK692" s="413"/>
      <c r="RBL692" s="413"/>
      <c r="RBM692" s="413"/>
      <c r="RBN692" s="413"/>
      <c r="RBO692" s="413"/>
      <c r="RBP692" s="413"/>
      <c r="RBQ692" s="413"/>
      <c r="RBR692" s="413"/>
      <c r="RBS692" s="413"/>
      <c r="RBT692" s="413"/>
      <c r="RBU692" s="413"/>
      <c r="RBV692" s="413"/>
      <c r="RBW692" s="413"/>
      <c r="RBX692" s="413"/>
      <c r="RBY692" s="413"/>
      <c r="RBZ692" s="413"/>
      <c r="RCA692" s="413"/>
      <c r="RCB692" s="413"/>
    </row>
    <row r="693" spans="1:12248" s="80" customFormat="1" ht="127.5" hidden="1" customHeight="1" x14ac:dyDescent="0.3">
      <c r="A693" s="407"/>
      <c r="B693" s="499" t="s">
        <v>11</v>
      </c>
      <c r="C693" s="440" t="s">
        <v>361</v>
      </c>
      <c r="D693" s="412">
        <f>E693+F693+G693+H693</f>
        <v>706923.85274</v>
      </c>
      <c r="E693" s="412">
        <f>E695</f>
        <v>706923.85274</v>
      </c>
      <c r="F693" s="412"/>
      <c r="G693" s="412"/>
      <c r="H693" s="412"/>
      <c r="I693" s="412">
        <f t="shared" si="1677"/>
        <v>60874.205099999999</v>
      </c>
      <c r="J693" s="412">
        <f t="shared" si="1678"/>
        <v>8.6111403461709146E-2</v>
      </c>
      <c r="K693" s="412">
        <f>K695</f>
        <v>60874.205099999999</v>
      </c>
      <c r="L693" s="412">
        <f t="shared" si="1679"/>
        <v>8.6111403461709146E-2</v>
      </c>
      <c r="M693" s="412"/>
      <c r="N693" s="412"/>
      <c r="O693" s="412"/>
      <c r="P693" s="412"/>
      <c r="Q693" s="412"/>
      <c r="R693" s="412"/>
      <c r="S693" s="412">
        <f t="shared" si="1680"/>
        <v>595</v>
      </c>
      <c r="T693" s="570">
        <f t="shared" si="1618"/>
        <v>8.4167481079300266E-4</v>
      </c>
      <c r="U693" s="413">
        <f>U695</f>
        <v>595</v>
      </c>
      <c r="V693" s="570">
        <f t="shared" si="1681"/>
        <v>8.4167481079300266E-4</v>
      </c>
      <c r="W693" s="412"/>
      <c r="X693" s="412"/>
      <c r="Y693" s="412"/>
      <c r="Z693" s="412"/>
      <c r="AA693" s="412"/>
      <c r="AB693" s="412"/>
      <c r="AC693" s="413">
        <f t="shared" si="1660"/>
        <v>0</v>
      </c>
      <c r="AD693" s="570">
        <f t="shared" si="1661"/>
        <v>0</v>
      </c>
      <c r="AE693" s="413">
        <f>AE695</f>
        <v>576218.83206000004</v>
      </c>
      <c r="AF693" s="575">
        <f t="shared" si="1675"/>
        <v>0.81510735537725298</v>
      </c>
      <c r="AG693" s="412"/>
      <c r="AH693" s="575" t="e">
        <f t="shared" si="1623"/>
        <v>#DIV/0!</v>
      </c>
      <c r="AI693" s="412"/>
      <c r="AJ693" s="412"/>
      <c r="AK693" s="412"/>
      <c r="AL693" s="575"/>
      <c r="AM693" s="412"/>
      <c r="AN693" s="412"/>
      <c r="AO693" s="412"/>
      <c r="AP693" s="412"/>
      <c r="AQ693" s="412"/>
      <c r="AR693" s="412"/>
      <c r="AS693" s="412"/>
      <c r="AT693" s="412"/>
      <c r="AU693" s="413"/>
      <c r="AV693" s="413">
        <f>AW693+AX693+AY693+AZ693</f>
        <v>706923.85274</v>
      </c>
      <c r="AW693" s="413">
        <f>AW695</f>
        <v>706923.85274</v>
      </c>
      <c r="AX693" s="413"/>
      <c r="AY693" s="413"/>
      <c r="AZ693" s="413"/>
      <c r="BA693" s="413"/>
      <c r="BB693" s="413"/>
      <c r="BC693" s="413"/>
      <c r="BD693" s="413"/>
      <c r="BE693" s="413"/>
      <c r="BF693" s="413"/>
      <c r="BG693" s="413"/>
      <c r="BH693" s="413"/>
      <c r="BI693" s="413">
        <f>BJ693+BK693+BL693+BM693</f>
        <v>673973</v>
      </c>
      <c r="BJ693" s="413">
        <f>BJ695</f>
        <v>673973</v>
      </c>
      <c r="BK693" s="413"/>
      <c r="BL693" s="413"/>
      <c r="BM693" s="413"/>
      <c r="BN693" s="413"/>
      <c r="BO693" s="413">
        <f>BP693+BQ693+BR693+BS693</f>
        <v>673973</v>
      </c>
      <c r="BP693" s="413">
        <f>BP695</f>
        <v>673973</v>
      </c>
      <c r="BQ693" s="413"/>
      <c r="BR693" s="413"/>
      <c r="BS693" s="413"/>
      <c r="BT693" s="413"/>
      <c r="BU693" s="413"/>
      <c r="BV693" s="413">
        <f>BW693+BX693+BY693+BZ693</f>
        <v>500000</v>
      </c>
      <c r="BW693" s="413">
        <f>BW695</f>
        <v>500000</v>
      </c>
      <c r="BX693" s="413"/>
      <c r="BY693" s="413"/>
      <c r="BZ693" s="413"/>
      <c r="CA693" s="413"/>
      <c r="CB693" s="413"/>
      <c r="CC693" s="413"/>
      <c r="CD693" s="413"/>
      <c r="CE693" s="413"/>
      <c r="CF693" s="413"/>
      <c r="CG693" s="413"/>
      <c r="CH693" s="413"/>
      <c r="CI693" s="413"/>
      <c r="CJ693" s="413"/>
      <c r="CK693" s="413">
        <f>CL693+CM693+CN693+CO693</f>
        <v>500000</v>
      </c>
      <c r="CL693" s="413">
        <f>CL695</f>
        <v>500000</v>
      </c>
      <c r="CM693" s="413"/>
      <c r="CN693" s="413"/>
      <c r="CO693" s="413"/>
      <c r="CP693" s="413"/>
      <c r="CQ693" s="413"/>
      <c r="CR693" s="413"/>
      <c r="CS693" s="413"/>
      <c r="CT693" s="413"/>
      <c r="CU693" s="413"/>
      <c r="CV693" s="413"/>
      <c r="CW693" s="413"/>
      <c r="CX693" s="413"/>
      <c r="CY693" s="413"/>
      <c r="CZ693" s="413"/>
      <c r="DA693" s="413"/>
      <c r="DB693" s="413"/>
      <c r="DC693" s="414"/>
      <c r="DD693" s="414"/>
      <c r="DE693" s="414"/>
      <c r="DF693" s="414"/>
      <c r="DG693" s="412"/>
      <c r="DH693" s="412"/>
      <c r="DI693" s="412"/>
      <c r="DJ693" s="412"/>
      <c r="DK693" s="412"/>
      <c r="DL693" s="412"/>
      <c r="DM693" s="412"/>
      <c r="DN693" s="412"/>
      <c r="DO693" s="412"/>
      <c r="DP693" s="412"/>
      <c r="DQ693" s="412"/>
      <c r="DR693" s="412"/>
      <c r="DS693" s="412"/>
      <c r="DT693" s="412"/>
      <c r="DU693" s="412"/>
      <c r="DV693" s="412"/>
      <c r="DW693" s="412"/>
      <c r="DX693" s="412"/>
      <c r="DY693" s="412"/>
      <c r="DZ693" s="413"/>
      <c r="EA693" s="413"/>
      <c r="EB693" s="413"/>
      <c r="EC693" s="413"/>
      <c r="ED693" s="413"/>
      <c r="EE693" s="413"/>
      <c r="EF693" s="413"/>
      <c r="EG693" s="413"/>
      <c r="EH693" s="413"/>
      <c r="EI693" s="413"/>
      <c r="EJ693" s="413"/>
      <c r="EK693" s="413"/>
      <c r="EL693" s="413"/>
      <c r="EM693" s="413"/>
      <c r="EN693" s="413"/>
      <c r="EO693" s="413"/>
      <c r="EP693" s="413"/>
      <c r="EQ693" s="413"/>
      <c r="ER693" s="413"/>
      <c r="ES693" s="413"/>
      <c r="ET693" s="413"/>
      <c r="EU693" s="413"/>
      <c r="EV693" s="413"/>
      <c r="EW693" s="413"/>
      <c r="EX693" s="414"/>
      <c r="EY693" s="414"/>
      <c r="EZ693" s="414"/>
      <c r="FA693" s="414"/>
      <c r="FB693" s="414"/>
      <c r="FC693" s="413"/>
      <c r="FD693" s="413"/>
      <c r="FE693" s="414"/>
      <c r="FF693" s="414"/>
      <c r="FG693" s="413"/>
      <c r="FH693" s="413"/>
      <c r="FI693" s="414"/>
      <c r="FJ693" s="414"/>
      <c r="FK693" s="413"/>
      <c r="FL693" s="413"/>
      <c r="FM693" s="413"/>
      <c r="FN693" s="413"/>
      <c r="FO693" s="413"/>
      <c r="FP693" s="413"/>
      <c r="FQ693" s="413"/>
      <c r="FR693" s="414"/>
      <c r="FS693" s="414"/>
      <c r="FT693" s="413"/>
      <c r="FU693" s="413"/>
      <c r="FV693" s="414"/>
      <c r="FW693" s="414"/>
      <c r="FX693" s="413"/>
      <c r="FY693" s="413"/>
      <c r="FZ693" s="413"/>
      <c r="GA693" s="413"/>
      <c r="GB693" s="413"/>
      <c r="GC693" s="407"/>
      <c r="GD693" s="439"/>
      <c r="GE693" s="413"/>
      <c r="GF693" s="413"/>
      <c r="GG693" s="413"/>
      <c r="GH693" s="413"/>
      <c r="GI693" s="413"/>
      <c r="GJ693" s="413"/>
      <c r="GK693" s="413"/>
      <c r="GL693" s="412"/>
      <c r="GM693" s="412"/>
      <c r="GN693" s="412"/>
      <c r="GO693" s="412"/>
      <c r="GP693" s="412"/>
      <c r="GQ693" s="412"/>
      <c r="GR693" s="412"/>
      <c r="GS693" s="412"/>
      <c r="GT693" s="412"/>
      <c r="GU693" s="412"/>
      <c r="GV693" s="412"/>
      <c r="GW693" s="412"/>
      <c r="GX693" s="412"/>
      <c r="GY693" s="412"/>
      <c r="GZ693" s="412"/>
      <c r="HA693" s="412"/>
      <c r="HB693" s="412"/>
      <c r="HC693" s="412"/>
      <c r="HD693" s="412"/>
      <c r="HE693" s="412"/>
      <c r="HF693" s="412"/>
      <c r="HG693" s="412"/>
      <c r="HH693" s="412"/>
      <c r="HI693" s="412"/>
      <c r="HJ693" s="412"/>
      <c r="HK693" s="412"/>
      <c r="HL693" s="412"/>
      <c r="HM693" s="412"/>
      <c r="HN693" s="412"/>
      <c r="HO693" s="412"/>
      <c r="HP693" s="412"/>
      <c r="HQ693" s="412"/>
      <c r="HR693" s="412"/>
      <c r="HS693" s="412"/>
      <c r="HT693" s="412"/>
      <c r="HU693" s="412"/>
      <c r="HV693" s="412"/>
      <c r="HW693" s="412"/>
      <c r="HX693" s="412"/>
      <c r="HY693" s="412"/>
      <c r="HZ693" s="412"/>
      <c r="IA693" s="412"/>
      <c r="IB693" s="412"/>
      <c r="IC693" s="412"/>
      <c r="ID693" s="413"/>
      <c r="IE693" s="413"/>
      <c r="IF693" s="413"/>
      <c r="IG693" s="413"/>
      <c r="IH693" s="413"/>
      <c r="II693" s="413"/>
      <c r="IJ693" s="413"/>
      <c r="IK693" s="413"/>
      <c r="IL693" s="413"/>
      <c r="IM693" s="413"/>
      <c r="IN693" s="413"/>
      <c r="IO693" s="413"/>
      <c r="IP693" s="413"/>
      <c r="IQ693" s="413"/>
      <c r="IR693" s="413"/>
      <c r="IS693" s="413"/>
      <c r="IT693" s="413"/>
      <c r="IU693" s="413"/>
      <c r="IV693" s="413"/>
      <c r="IW693" s="413"/>
      <c r="IX693" s="413"/>
      <c r="IY693" s="413"/>
      <c r="IZ693" s="413"/>
      <c r="JA693" s="413"/>
      <c r="JB693" s="414"/>
      <c r="JC693" s="414"/>
      <c r="JD693" s="414"/>
      <c r="JE693" s="414"/>
      <c r="JF693" s="414"/>
      <c r="JG693" s="413"/>
      <c r="JH693" s="413"/>
      <c r="JI693" s="414"/>
      <c r="JJ693" s="414"/>
      <c r="JK693" s="413"/>
      <c r="JL693" s="413"/>
      <c r="JM693" s="414"/>
      <c r="JN693" s="414"/>
      <c r="JO693" s="413"/>
      <c r="JP693" s="413"/>
      <c r="JQ693" s="413"/>
      <c r="JR693" s="413"/>
      <c r="JS693" s="413"/>
      <c r="JT693" s="413"/>
      <c r="JU693" s="413"/>
      <c r="JV693" s="414"/>
      <c r="JW693" s="414"/>
      <c r="JX693" s="413"/>
      <c r="JY693" s="413"/>
      <c r="JZ693" s="414"/>
      <c r="KA693" s="414"/>
      <c r="KB693" s="413"/>
      <c r="KC693" s="413"/>
      <c r="KD693" s="413"/>
      <c r="KE693" s="413"/>
      <c r="KF693" s="413"/>
      <c r="KG693" s="407"/>
      <c r="KH693" s="439"/>
      <c r="KI693" s="413"/>
      <c r="KJ693" s="413"/>
      <c r="KK693" s="413"/>
      <c r="KL693" s="413"/>
      <c r="KM693" s="413"/>
      <c r="KN693" s="413"/>
      <c r="KO693" s="413"/>
      <c r="KP693" s="412"/>
      <c r="KQ693" s="412"/>
      <c r="KR693" s="412"/>
      <c r="KS693" s="412"/>
      <c r="KT693" s="412"/>
      <c r="KU693" s="412"/>
      <c r="KV693" s="412"/>
      <c r="KW693" s="412"/>
      <c r="KX693" s="412"/>
      <c r="KY693" s="412"/>
      <c r="KZ693" s="412"/>
      <c r="LA693" s="412"/>
      <c r="LB693" s="412"/>
      <c r="LC693" s="412"/>
      <c r="LD693" s="412"/>
      <c r="LE693" s="412"/>
      <c r="LF693" s="412"/>
      <c r="LG693" s="412"/>
      <c r="LH693" s="412"/>
      <c r="LI693" s="412"/>
      <c r="LJ693" s="412"/>
      <c r="LK693" s="412"/>
      <c r="LL693" s="412"/>
      <c r="LM693" s="412"/>
      <c r="LN693" s="412"/>
      <c r="LO693" s="412"/>
      <c r="LP693" s="412"/>
      <c r="LQ693" s="412"/>
      <c r="LR693" s="412"/>
      <c r="LS693" s="412"/>
      <c r="LT693" s="412"/>
      <c r="LU693" s="412"/>
      <c r="LV693" s="412"/>
      <c r="LW693" s="412"/>
      <c r="LX693" s="412"/>
      <c r="LY693" s="412"/>
      <c r="LZ693" s="412"/>
      <c r="MA693" s="412"/>
      <c r="MB693" s="412"/>
      <c r="MC693" s="412"/>
      <c r="MD693" s="412"/>
      <c r="ME693" s="412"/>
      <c r="MF693" s="412"/>
      <c r="MG693" s="412"/>
      <c r="MH693" s="413"/>
      <c r="MI693" s="413"/>
      <c r="MJ693" s="413"/>
      <c r="MK693" s="413"/>
      <c r="ML693" s="413"/>
      <c r="MM693" s="413"/>
      <c r="MN693" s="413"/>
      <c r="MO693" s="413"/>
      <c r="MP693" s="413"/>
      <c r="MQ693" s="413"/>
      <c r="MR693" s="413"/>
      <c r="MS693" s="413"/>
      <c r="MT693" s="413"/>
      <c r="MU693" s="413"/>
      <c r="MV693" s="413"/>
      <c r="MW693" s="413"/>
      <c r="MX693" s="413"/>
      <c r="MY693" s="413"/>
      <c r="MZ693" s="413"/>
      <c r="NA693" s="413"/>
      <c r="NB693" s="413"/>
      <c r="NC693" s="413"/>
      <c r="ND693" s="413"/>
      <c r="NE693" s="413"/>
      <c r="NF693" s="414"/>
      <c r="NG693" s="414"/>
      <c r="NH693" s="414"/>
      <c r="NI693" s="414"/>
      <c r="NJ693" s="414"/>
      <c r="NK693" s="413"/>
      <c r="NL693" s="413"/>
      <c r="NM693" s="414"/>
      <c r="NN693" s="414"/>
      <c r="NO693" s="413"/>
      <c r="NP693" s="413"/>
      <c r="NQ693" s="414"/>
      <c r="NR693" s="414"/>
      <c r="NS693" s="413"/>
      <c r="NT693" s="413"/>
      <c r="NU693" s="413"/>
      <c r="NV693" s="413"/>
      <c r="NW693" s="413"/>
      <c r="NX693" s="413"/>
      <c r="NY693" s="413"/>
      <c r="NZ693" s="414"/>
      <c r="OA693" s="414"/>
      <c r="OB693" s="413"/>
      <c r="OC693" s="413"/>
      <c r="OD693" s="414"/>
      <c r="OE693" s="414"/>
      <c r="OF693" s="413"/>
      <c r="OG693" s="413"/>
      <c r="OH693" s="413"/>
      <c r="OI693" s="413"/>
      <c r="OJ693" s="413"/>
      <c r="OK693" s="407"/>
      <c r="OL693" s="439"/>
      <c r="OM693" s="413"/>
      <c r="ON693" s="413"/>
      <c r="OO693" s="413"/>
      <c r="OP693" s="413"/>
      <c r="OQ693" s="413"/>
      <c r="OR693" s="413"/>
      <c r="OS693" s="413"/>
      <c r="OT693" s="412"/>
      <c r="OU693" s="412"/>
      <c r="OV693" s="412"/>
      <c r="OW693" s="412"/>
      <c r="OX693" s="412"/>
      <c r="OY693" s="412"/>
      <c r="OZ693" s="412"/>
      <c r="PA693" s="412"/>
      <c r="PB693" s="412"/>
      <c r="PC693" s="412"/>
      <c r="PD693" s="412"/>
      <c r="PE693" s="412"/>
      <c r="PF693" s="412"/>
      <c r="PG693" s="412"/>
      <c r="PH693" s="412"/>
      <c r="PI693" s="412"/>
      <c r="PJ693" s="412"/>
      <c r="PK693" s="412"/>
      <c r="PL693" s="412"/>
      <c r="PM693" s="412"/>
      <c r="PN693" s="412"/>
      <c r="PO693" s="412"/>
      <c r="PP693" s="412"/>
      <c r="PQ693" s="412"/>
      <c r="PR693" s="412"/>
      <c r="PS693" s="412"/>
      <c r="PT693" s="412"/>
      <c r="PU693" s="412"/>
      <c r="PV693" s="412"/>
      <c r="PW693" s="412"/>
      <c r="PX693" s="412"/>
      <c r="PY693" s="412"/>
      <c r="PZ693" s="412"/>
      <c r="QA693" s="412"/>
      <c r="QB693" s="412"/>
      <c r="QC693" s="412"/>
      <c r="QD693" s="412"/>
      <c r="QE693" s="412"/>
      <c r="QF693" s="412"/>
      <c r="QG693" s="412"/>
      <c r="QH693" s="412"/>
      <c r="QI693" s="412"/>
      <c r="QJ693" s="412"/>
      <c r="QK693" s="412"/>
      <c r="QL693" s="413"/>
      <c r="QM693" s="413"/>
      <c r="QN693" s="413"/>
      <c r="QO693" s="413"/>
      <c r="QP693" s="413"/>
      <c r="QQ693" s="413"/>
      <c r="QR693" s="413"/>
      <c r="QS693" s="413"/>
      <c r="QT693" s="413"/>
      <c r="QU693" s="413"/>
      <c r="QV693" s="413"/>
      <c r="QW693" s="413"/>
      <c r="QX693" s="413"/>
      <c r="QY693" s="413"/>
      <c r="QZ693" s="413"/>
      <c r="RA693" s="413"/>
      <c r="RB693" s="413"/>
      <c r="RC693" s="413"/>
      <c r="RD693" s="413"/>
      <c r="RE693" s="413"/>
      <c r="RF693" s="413"/>
      <c r="RG693" s="413"/>
      <c r="RH693" s="413"/>
      <c r="RI693" s="413"/>
      <c r="RJ693" s="414"/>
      <c r="RK693" s="414"/>
      <c r="RL693" s="414"/>
      <c r="RM693" s="414"/>
      <c r="RN693" s="414"/>
      <c r="RO693" s="413"/>
      <c r="RP693" s="413"/>
      <c r="RQ693" s="414"/>
      <c r="RR693" s="414"/>
      <c r="RS693" s="413"/>
      <c r="RT693" s="413"/>
      <c r="RU693" s="414"/>
      <c r="RV693" s="414"/>
      <c r="RW693" s="413"/>
      <c r="RX693" s="413"/>
      <c r="RY693" s="413"/>
      <c r="RZ693" s="413"/>
      <c r="SA693" s="413"/>
      <c r="SB693" s="413"/>
      <c r="SC693" s="413"/>
      <c r="SD693" s="414"/>
      <c r="SE693" s="414"/>
      <c r="SF693" s="413"/>
      <c r="SG693" s="413"/>
      <c r="SH693" s="414"/>
      <c r="SI693" s="414"/>
      <c r="SJ693" s="413"/>
      <c r="SK693" s="413"/>
      <c r="SL693" s="413"/>
      <c r="SM693" s="413"/>
      <c r="SN693" s="413"/>
      <c r="SO693" s="407"/>
      <c r="SP693" s="439"/>
      <c r="SQ693" s="413"/>
      <c r="SR693" s="413"/>
      <c r="SS693" s="413"/>
      <c r="ST693" s="413"/>
      <c r="SU693" s="413"/>
      <c r="SV693" s="413"/>
      <c r="SW693" s="413"/>
      <c r="SX693" s="412"/>
      <c r="SY693" s="412"/>
      <c r="SZ693" s="412"/>
      <c r="TA693" s="412"/>
      <c r="TB693" s="412"/>
      <c r="TC693" s="412"/>
      <c r="TD693" s="412"/>
      <c r="TE693" s="412"/>
      <c r="TF693" s="412"/>
      <c r="TG693" s="412"/>
      <c r="TH693" s="412"/>
      <c r="TI693" s="412"/>
      <c r="TJ693" s="412"/>
      <c r="TK693" s="412"/>
      <c r="TL693" s="412"/>
      <c r="TM693" s="412"/>
      <c r="TN693" s="412"/>
      <c r="TO693" s="412"/>
      <c r="TP693" s="412"/>
      <c r="TQ693" s="412"/>
      <c r="TR693" s="412"/>
      <c r="TS693" s="412"/>
      <c r="TT693" s="412"/>
      <c r="TU693" s="412"/>
      <c r="TV693" s="412"/>
      <c r="TW693" s="412"/>
      <c r="TX693" s="412"/>
      <c r="TY693" s="412"/>
      <c r="TZ693" s="412"/>
      <c r="UA693" s="412"/>
      <c r="UB693" s="412"/>
      <c r="UC693" s="412"/>
      <c r="UD693" s="412"/>
      <c r="UE693" s="412"/>
      <c r="UF693" s="412"/>
      <c r="UG693" s="412"/>
      <c r="UH693" s="412"/>
      <c r="UI693" s="412"/>
      <c r="UJ693" s="412"/>
      <c r="UK693" s="412"/>
      <c r="UL693" s="412"/>
      <c r="UM693" s="412"/>
      <c r="UN693" s="412"/>
      <c r="UO693" s="412"/>
      <c r="UP693" s="413"/>
      <c r="UQ693" s="413"/>
      <c r="UR693" s="413"/>
      <c r="US693" s="413"/>
      <c r="UT693" s="413"/>
      <c r="UU693" s="413"/>
      <c r="UV693" s="413"/>
      <c r="UW693" s="413"/>
      <c r="UX693" s="413"/>
      <c r="UY693" s="413"/>
      <c r="UZ693" s="413"/>
      <c r="VA693" s="413"/>
      <c r="VB693" s="413"/>
      <c r="VC693" s="413"/>
      <c r="VD693" s="413"/>
      <c r="VE693" s="413"/>
      <c r="VF693" s="413"/>
      <c r="VG693" s="413"/>
      <c r="VH693" s="413"/>
      <c r="VI693" s="413"/>
      <c r="VJ693" s="413"/>
      <c r="VK693" s="413"/>
      <c r="VL693" s="413"/>
      <c r="VM693" s="413"/>
      <c r="VN693" s="414"/>
      <c r="VO693" s="414"/>
      <c r="VP693" s="414"/>
      <c r="VQ693" s="414"/>
      <c r="VR693" s="414"/>
      <c r="VS693" s="413"/>
      <c r="VT693" s="413"/>
      <c r="VU693" s="414"/>
      <c r="VV693" s="414"/>
      <c r="VW693" s="413"/>
      <c r="VX693" s="413"/>
      <c r="VY693" s="414"/>
      <c r="VZ693" s="414"/>
      <c r="WA693" s="413"/>
      <c r="WB693" s="413"/>
      <c r="WC693" s="413"/>
      <c r="WD693" s="413"/>
      <c r="WE693" s="413"/>
      <c r="WF693" s="413"/>
      <c r="WG693" s="413"/>
      <c r="WH693" s="414"/>
      <c r="WI693" s="414"/>
      <c r="WJ693" s="413"/>
      <c r="WK693" s="413"/>
      <c r="WL693" s="414"/>
      <c r="WM693" s="414"/>
      <c r="WN693" s="413"/>
      <c r="WO693" s="413"/>
      <c r="WP693" s="413"/>
      <c r="WQ693" s="413"/>
      <c r="WR693" s="413"/>
      <c r="WS693" s="407"/>
      <c r="WT693" s="439"/>
      <c r="WU693" s="413"/>
      <c r="WV693" s="413"/>
      <c r="WW693" s="413"/>
      <c r="WX693" s="413"/>
      <c r="WY693" s="413"/>
      <c r="WZ693" s="413"/>
      <c r="XA693" s="413"/>
      <c r="XB693" s="412"/>
      <c r="XC693" s="412"/>
      <c r="XD693" s="412"/>
      <c r="XE693" s="412"/>
      <c r="XF693" s="412"/>
      <c r="XG693" s="412"/>
      <c r="XH693" s="412"/>
      <c r="XI693" s="412"/>
      <c r="XJ693" s="412"/>
      <c r="XK693" s="412"/>
      <c r="XL693" s="412"/>
      <c r="XM693" s="412"/>
      <c r="XN693" s="412"/>
      <c r="XO693" s="412"/>
      <c r="XP693" s="412"/>
      <c r="XQ693" s="412"/>
      <c r="XR693" s="412"/>
      <c r="XS693" s="412"/>
      <c r="XT693" s="412"/>
      <c r="XU693" s="412"/>
      <c r="XV693" s="412"/>
      <c r="XW693" s="412"/>
      <c r="XX693" s="412"/>
      <c r="XY693" s="412"/>
      <c r="XZ693" s="412"/>
      <c r="YA693" s="412"/>
      <c r="YB693" s="412"/>
      <c r="YC693" s="412"/>
      <c r="YD693" s="412"/>
      <c r="YE693" s="412"/>
      <c r="YF693" s="412"/>
      <c r="YG693" s="412"/>
      <c r="YH693" s="412"/>
      <c r="YI693" s="412"/>
      <c r="YJ693" s="412"/>
      <c r="YK693" s="412"/>
      <c r="YL693" s="412"/>
      <c r="YM693" s="412"/>
      <c r="YN693" s="412"/>
      <c r="YO693" s="412"/>
      <c r="YP693" s="412"/>
      <c r="YQ693" s="412"/>
      <c r="YR693" s="412"/>
      <c r="YS693" s="412"/>
      <c r="YT693" s="413"/>
      <c r="YU693" s="413"/>
      <c r="YV693" s="413"/>
      <c r="YW693" s="413"/>
      <c r="YX693" s="413"/>
      <c r="YY693" s="413"/>
      <c r="YZ693" s="413"/>
      <c r="ZA693" s="413"/>
      <c r="ZB693" s="413"/>
      <c r="ZC693" s="413"/>
      <c r="ZD693" s="413"/>
      <c r="ZE693" s="413"/>
      <c r="ZF693" s="413"/>
      <c r="ZG693" s="413"/>
      <c r="ZH693" s="413"/>
      <c r="ZI693" s="413"/>
      <c r="ZJ693" s="413"/>
      <c r="ZK693" s="413"/>
      <c r="ZL693" s="413"/>
      <c r="ZM693" s="413"/>
      <c r="ZN693" s="413"/>
      <c r="ZO693" s="413"/>
      <c r="ZP693" s="413"/>
      <c r="ZQ693" s="413"/>
      <c r="ZR693" s="414"/>
      <c r="ZS693" s="414"/>
      <c r="ZT693" s="414"/>
      <c r="ZU693" s="414"/>
      <c r="ZV693" s="414"/>
      <c r="ZW693" s="413"/>
      <c r="ZX693" s="413"/>
      <c r="ZY693" s="414"/>
      <c r="ZZ693" s="414"/>
      <c r="AAA693" s="413"/>
      <c r="AAB693" s="413"/>
      <c r="AAC693" s="414"/>
      <c r="AAD693" s="414"/>
      <c r="AAE693" s="413"/>
      <c r="AAF693" s="413"/>
      <c r="AAG693" s="413"/>
      <c r="AAH693" s="413"/>
      <c r="AAI693" s="413"/>
      <c r="AAJ693" s="413"/>
      <c r="AAK693" s="413"/>
      <c r="AAL693" s="414"/>
      <c r="AAM693" s="414"/>
      <c r="AAN693" s="413"/>
      <c r="AAO693" s="413"/>
      <c r="AAP693" s="414"/>
      <c r="AAQ693" s="414"/>
      <c r="AAR693" s="413"/>
      <c r="AAS693" s="413"/>
      <c r="AAT693" s="413"/>
      <c r="AAU693" s="413"/>
      <c r="AAV693" s="413"/>
      <c r="AAW693" s="407"/>
      <c r="AAX693" s="439"/>
      <c r="AAY693" s="413"/>
      <c r="AAZ693" s="413"/>
      <c r="ABA693" s="413"/>
      <c r="ABB693" s="413"/>
      <c r="ABC693" s="413"/>
      <c r="ABD693" s="413"/>
      <c r="ABE693" s="413"/>
      <c r="ABF693" s="412"/>
      <c r="ABG693" s="412"/>
      <c r="ABH693" s="412"/>
      <c r="ABI693" s="412"/>
      <c r="ABJ693" s="412"/>
      <c r="ABK693" s="412"/>
      <c r="ABL693" s="412"/>
      <c r="ABM693" s="412"/>
      <c r="ABN693" s="412"/>
      <c r="ABO693" s="412"/>
      <c r="ABP693" s="412"/>
      <c r="ABQ693" s="412"/>
      <c r="ABR693" s="412"/>
      <c r="ABS693" s="412"/>
      <c r="ABT693" s="412"/>
      <c r="ABU693" s="412"/>
      <c r="ABV693" s="412"/>
      <c r="ABW693" s="412"/>
      <c r="ABX693" s="412"/>
      <c r="ABY693" s="412"/>
      <c r="ABZ693" s="412"/>
      <c r="ACA693" s="412"/>
      <c r="ACB693" s="412"/>
      <c r="ACC693" s="412"/>
      <c r="ACD693" s="412"/>
      <c r="ACE693" s="412"/>
      <c r="ACF693" s="412"/>
      <c r="ACG693" s="412"/>
      <c r="ACH693" s="412"/>
      <c r="ACI693" s="412"/>
      <c r="ACJ693" s="412"/>
      <c r="ACK693" s="412"/>
      <c r="ACL693" s="412"/>
      <c r="ACM693" s="412"/>
      <c r="ACN693" s="412"/>
      <c r="ACO693" s="412"/>
      <c r="ACP693" s="412"/>
      <c r="ACQ693" s="412"/>
      <c r="ACR693" s="412"/>
      <c r="ACS693" s="412"/>
      <c r="ACT693" s="412"/>
      <c r="ACU693" s="412"/>
      <c r="ACV693" s="412"/>
      <c r="ACW693" s="412"/>
      <c r="ACX693" s="413"/>
      <c r="ACY693" s="413"/>
      <c r="ACZ693" s="413"/>
      <c r="ADA693" s="413"/>
      <c r="ADB693" s="413"/>
      <c r="ADC693" s="413"/>
      <c r="ADD693" s="413"/>
      <c r="ADE693" s="413"/>
      <c r="ADF693" s="413"/>
      <c r="ADG693" s="413"/>
      <c r="ADH693" s="413"/>
      <c r="ADI693" s="413"/>
      <c r="ADJ693" s="413"/>
      <c r="ADK693" s="413"/>
      <c r="ADL693" s="413"/>
      <c r="ADM693" s="413"/>
      <c r="ADN693" s="413"/>
      <c r="ADO693" s="413"/>
      <c r="ADP693" s="413"/>
      <c r="ADQ693" s="413"/>
      <c r="ADR693" s="413"/>
      <c r="ADS693" s="413"/>
      <c r="ADT693" s="413"/>
      <c r="ADU693" s="413"/>
      <c r="ADV693" s="414"/>
      <c r="ADW693" s="414"/>
      <c r="ADX693" s="414"/>
      <c r="ADY693" s="414"/>
      <c r="ADZ693" s="414"/>
      <c r="AEA693" s="413"/>
      <c r="AEB693" s="413"/>
      <c r="AEC693" s="414"/>
      <c r="AED693" s="414"/>
      <c r="AEE693" s="413"/>
      <c r="AEF693" s="413"/>
      <c r="AEG693" s="414"/>
      <c r="AEH693" s="414"/>
      <c r="AEI693" s="413"/>
      <c r="AEJ693" s="413"/>
      <c r="AEK693" s="413"/>
      <c r="AEL693" s="413"/>
      <c r="AEM693" s="413"/>
      <c r="AEN693" s="413"/>
      <c r="AEO693" s="413"/>
      <c r="AEP693" s="414"/>
      <c r="AEQ693" s="414"/>
      <c r="AER693" s="413"/>
      <c r="AES693" s="413"/>
      <c r="AET693" s="414"/>
      <c r="AEU693" s="414"/>
      <c r="AEV693" s="413"/>
      <c r="AEW693" s="413"/>
      <c r="AEX693" s="413"/>
      <c r="AEY693" s="413"/>
      <c r="AEZ693" s="413"/>
      <c r="AFA693" s="407"/>
      <c r="AFB693" s="439"/>
      <c r="AFC693" s="413"/>
      <c r="AFD693" s="413"/>
      <c r="AFE693" s="413"/>
      <c r="AFF693" s="413"/>
      <c r="AFG693" s="413"/>
      <c r="AFH693" s="413"/>
      <c r="AFI693" s="413"/>
      <c r="AFJ693" s="412"/>
      <c r="AFK693" s="412"/>
      <c r="AFL693" s="412"/>
      <c r="AFM693" s="412"/>
      <c r="AFN693" s="412"/>
      <c r="AFO693" s="412"/>
      <c r="AFP693" s="412"/>
      <c r="AFQ693" s="412"/>
      <c r="AFR693" s="412"/>
      <c r="AFS693" s="412"/>
      <c r="AFT693" s="412"/>
      <c r="AFU693" s="412"/>
      <c r="AFV693" s="412"/>
      <c r="AFW693" s="412"/>
      <c r="AFX693" s="412"/>
      <c r="AFY693" s="412"/>
      <c r="AFZ693" s="412"/>
      <c r="AGA693" s="412"/>
      <c r="AGB693" s="412"/>
      <c r="AGC693" s="412"/>
      <c r="AGD693" s="412"/>
      <c r="AGE693" s="412"/>
      <c r="AGF693" s="412"/>
      <c r="AGG693" s="412"/>
      <c r="AGH693" s="412"/>
      <c r="AGI693" s="412"/>
      <c r="AGJ693" s="412"/>
      <c r="AGK693" s="412"/>
      <c r="AGL693" s="412"/>
      <c r="AGM693" s="412"/>
      <c r="AGN693" s="412"/>
      <c r="AGO693" s="412"/>
      <c r="AGP693" s="412"/>
      <c r="AGQ693" s="412"/>
      <c r="AGR693" s="412"/>
      <c r="AGS693" s="412"/>
      <c r="AGT693" s="412"/>
      <c r="AGU693" s="412"/>
      <c r="AGV693" s="412"/>
      <c r="AGW693" s="412"/>
      <c r="AGX693" s="412"/>
      <c r="AGY693" s="412"/>
      <c r="AGZ693" s="412"/>
      <c r="AHA693" s="412"/>
      <c r="AHB693" s="413"/>
      <c r="AHC693" s="413"/>
      <c r="AHD693" s="413"/>
      <c r="AHE693" s="413"/>
      <c r="AHF693" s="413"/>
      <c r="AHG693" s="413"/>
      <c r="AHH693" s="413"/>
      <c r="AHI693" s="413"/>
      <c r="AHJ693" s="413"/>
      <c r="AHK693" s="413"/>
      <c r="AHL693" s="413"/>
      <c r="AHM693" s="413"/>
      <c r="AHN693" s="413"/>
      <c r="AHO693" s="413"/>
      <c r="AHP693" s="413"/>
      <c r="AHQ693" s="413"/>
      <c r="AHR693" s="413"/>
      <c r="AHS693" s="413"/>
      <c r="AHT693" s="413"/>
      <c r="AHU693" s="413"/>
      <c r="AHV693" s="413"/>
      <c r="AHW693" s="413"/>
      <c r="AHX693" s="413"/>
      <c r="AHY693" s="413"/>
      <c r="AHZ693" s="414"/>
      <c r="AIA693" s="414"/>
      <c r="AIB693" s="414"/>
      <c r="AIC693" s="414"/>
      <c r="AID693" s="414"/>
      <c r="AIE693" s="413"/>
      <c r="AIF693" s="413"/>
      <c r="AIG693" s="414"/>
      <c r="AIH693" s="414"/>
      <c r="AII693" s="413"/>
      <c r="AIJ693" s="413"/>
      <c r="AIK693" s="414"/>
      <c r="AIL693" s="414"/>
      <c r="AIM693" s="413"/>
      <c r="AIN693" s="413"/>
      <c r="AIO693" s="413"/>
      <c r="AIP693" s="413"/>
      <c r="AIQ693" s="413"/>
      <c r="AIR693" s="413"/>
      <c r="AIS693" s="413"/>
      <c r="AIT693" s="414"/>
      <c r="AIU693" s="414"/>
      <c r="AIV693" s="413"/>
      <c r="AIW693" s="413"/>
      <c r="AIX693" s="414"/>
      <c r="AIY693" s="414"/>
      <c r="AIZ693" s="413"/>
      <c r="AJA693" s="413"/>
      <c r="AJB693" s="413"/>
      <c r="AJC693" s="413"/>
      <c r="AJD693" s="413"/>
      <c r="AJE693" s="407"/>
      <c r="AJF693" s="439"/>
      <c r="AJG693" s="413"/>
      <c r="AJH693" s="413"/>
      <c r="AJI693" s="413"/>
      <c r="AJJ693" s="413"/>
      <c r="AJK693" s="413"/>
      <c r="AJL693" s="413"/>
      <c r="AJM693" s="413"/>
      <c r="AJN693" s="412"/>
      <c r="AJO693" s="412"/>
      <c r="AJP693" s="412"/>
      <c r="AJQ693" s="412"/>
      <c r="AJR693" s="412"/>
      <c r="AJS693" s="412"/>
      <c r="AJT693" s="412"/>
      <c r="AJU693" s="412"/>
      <c r="AJV693" s="412"/>
      <c r="AJW693" s="412"/>
      <c r="AJX693" s="412"/>
      <c r="AJY693" s="412"/>
      <c r="AJZ693" s="412"/>
      <c r="AKA693" s="412"/>
      <c r="AKB693" s="412"/>
      <c r="AKC693" s="412"/>
      <c r="AKD693" s="412"/>
      <c r="AKE693" s="412"/>
      <c r="AKF693" s="412"/>
      <c r="AKG693" s="412"/>
      <c r="AKH693" s="412"/>
      <c r="AKI693" s="412"/>
      <c r="AKJ693" s="412"/>
      <c r="AKK693" s="412"/>
      <c r="AKL693" s="412"/>
      <c r="AKM693" s="412"/>
      <c r="AKN693" s="412"/>
      <c r="AKO693" s="412"/>
      <c r="AKP693" s="412"/>
      <c r="AKQ693" s="412"/>
      <c r="AKR693" s="412"/>
      <c r="AKS693" s="412"/>
      <c r="AKT693" s="412"/>
      <c r="AKU693" s="412"/>
      <c r="AKV693" s="412"/>
      <c r="AKW693" s="412"/>
      <c r="AKX693" s="412"/>
      <c r="AKY693" s="412"/>
      <c r="AKZ693" s="412"/>
      <c r="ALA693" s="412"/>
      <c r="ALB693" s="412"/>
      <c r="ALC693" s="412"/>
      <c r="ALD693" s="412"/>
      <c r="ALE693" s="412"/>
      <c r="ALF693" s="413"/>
      <c r="ALG693" s="413"/>
      <c r="ALH693" s="413"/>
      <c r="ALI693" s="413"/>
      <c r="ALJ693" s="413"/>
      <c r="ALK693" s="413"/>
      <c r="ALL693" s="413"/>
      <c r="ALM693" s="413"/>
      <c r="ALN693" s="413"/>
      <c r="ALO693" s="413"/>
      <c r="ALP693" s="413"/>
      <c r="ALQ693" s="413"/>
      <c r="ALR693" s="413"/>
      <c r="ALS693" s="413"/>
      <c r="ALT693" s="413"/>
      <c r="ALU693" s="413"/>
      <c r="ALV693" s="413"/>
      <c r="ALW693" s="413"/>
      <c r="ALX693" s="413"/>
      <c r="ALY693" s="413"/>
      <c r="ALZ693" s="413"/>
      <c r="AMA693" s="413"/>
      <c r="AMB693" s="413"/>
      <c r="AMC693" s="413"/>
      <c r="AMD693" s="414"/>
      <c r="AME693" s="414"/>
      <c r="AMF693" s="414"/>
      <c r="AMG693" s="414"/>
      <c r="AMH693" s="414"/>
      <c r="AMI693" s="413"/>
      <c r="AMJ693" s="413"/>
      <c r="AMK693" s="414"/>
      <c r="AML693" s="414"/>
      <c r="AMM693" s="413"/>
      <c r="AMN693" s="413"/>
      <c r="AMO693" s="414"/>
      <c r="AMP693" s="414"/>
      <c r="AMQ693" s="413"/>
      <c r="AMR693" s="413"/>
      <c r="AMS693" s="413"/>
      <c r="AMT693" s="413"/>
      <c r="AMU693" s="413"/>
      <c r="AMV693" s="413"/>
      <c r="AMW693" s="413"/>
      <c r="AMX693" s="414"/>
      <c r="AMY693" s="414"/>
      <c r="AMZ693" s="413"/>
      <c r="ANA693" s="413"/>
      <c r="ANB693" s="414"/>
      <c r="ANC693" s="414"/>
      <c r="AND693" s="413"/>
      <c r="ANE693" s="413"/>
      <c r="ANF693" s="413"/>
      <c r="ANG693" s="413"/>
      <c r="ANH693" s="413"/>
      <c r="ANI693" s="407"/>
      <c r="ANJ693" s="439"/>
      <c r="ANK693" s="413"/>
      <c r="ANL693" s="413"/>
      <c r="ANM693" s="413"/>
      <c r="ANN693" s="413"/>
      <c r="ANO693" s="413"/>
      <c r="ANP693" s="413"/>
      <c r="ANQ693" s="413"/>
      <c r="ANR693" s="412"/>
      <c r="ANS693" s="412"/>
      <c r="ANT693" s="412"/>
      <c r="ANU693" s="412"/>
      <c r="ANV693" s="412"/>
      <c r="ANW693" s="412"/>
      <c r="ANX693" s="412"/>
      <c r="ANY693" s="412"/>
      <c r="ANZ693" s="412"/>
      <c r="AOA693" s="412"/>
      <c r="AOB693" s="412"/>
      <c r="AOC693" s="412"/>
      <c r="AOD693" s="412"/>
      <c r="AOE693" s="412"/>
      <c r="AOF693" s="412"/>
      <c r="AOG693" s="412"/>
      <c r="AOH693" s="412"/>
      <c r="AOI693" s="412"/>
      <c r="AOJ693" s="412"/>
      <c r="AOK693" s="412"/>
      <c r="AOL693" s="412"/>
      <c r="AOM693" s="412"/>
      <c r="AON693" s="412"/>
      <c r="AOO693" s="412"/>
      <c r="AOP693" s="412"/>
      <c r="AOQ693" s="412"/>
      <c r="AOR693" s="412"/>
      <c r="AOS693" s="412"/>
      <c r="AOT693" s="412"/>
      <c r="AOU693" s="412"/>
      <c r="AOV693" s="412"/>
      <c r="AOW693" s="412"/>
      <c r="AOX693" s="412"/>
      <c r="AOY693" s="412"/>
      <c r="AOZ693" s="412"/>
      <c r="APA693" s="412"/>
      <c r="APB693" s="412"/>
      <c r="APC693" s="412"/>
      <c r="APD693" s="412"/>
      <c r="APE693" s="412"/>
      <c r="APF693" s="412"/>
      <c r="APG693" s="412"/>
      <c r="APH693" s="412"/>
      <c r="API693" s="412"/>
      <c r="APJ693" s="413"/>
      <c r="APK693" s="413"/>
      <c r="APL693" s="413"/>
      <c r="APM693" s="413"/>
      <c r="APN693" s="413"/>
      <c r="APO693" s="413"/>
      <c r="APP693" s="413"/>
      <c r="APQ693" s="413"/>
      <c r="APR693" s="413"/>
      <c r="APS693" s="413"/>
      <c r="APT693" s="413"/>
      <c r="APU693" s="413"/>
      <c r="APV693" s="413"/>
      <c r="APW693" s="413"/>
      <c r="APX693" s="413"/>
      <c r="APY693" s="413"/>
      <c r="APZ693" s="413"/>
      <c r="AQA693" s="413"/>
      <c r="AQB693" s="413"/>
      <c r="AQC693" s="413"/>
      <c r="AQD693" s="413"/>
      <c r="AQE693" s="413"/>
      <c r="AQF693" s="413"/>
      <c r="AQG693" s="413"/>
      <c r="AQH693" s="414"/>
      <c r="AQI693" s="414"/>
      <c r="AQJ693" s="414"/>
      <c r="AQK693" s="414"/>
      <c r="AQL693" s="414"/>
      <c r="AQM693" s="413"/>
      <c r="AQN693" s="413"/>
      <c r="AQO693" s="414"/>
      <c r="AQP693" s="414"/>
      <c r="AQQ693" s="413"/>
      <c r="AQR693" s="413"/>
      <c r="AQS693" s="414"/>
      <c r="AQT693" s="414"/>
      <c r="AQU693" s="413"/>
      <c r="AQV693" s="413"/>
      <c r="AQW693" s="413"/>
      <c r="AQX693" s="413"/>
      <c r="AQY693" s="413"/>
      <c r="AQZ693" s="413"/>
      <c r="ARA693" s="413"/>
      <c r="ARB693" s="414"/>
      <c r="ARC693" s="414"/>
      <c r="ARD693" s="413"/>
      <c r="ARE693" s="413"/>
      <c r="ARF693" s="414"/>
      <c r="ARG693" s="414"/>
      <c r="ARH693" s="413"/>
      <c r="ARI693" s="413"/>
      <c r="ARJ693" s="413"/>
      <c r="ARK693" s="413"/>
      <c r="ARL693" s="413"/>
      <c r="ARM693" s="407"/>
      <c r="ARN693" s="439"/>
      <c r="ARO693" s="413"/>
      <c r="ARP693" s="413"/>
      <c r="ARQ693" s="413"/>
      <c r="ARR693" s="413"/>
      <c r="ARS693" s="413"/>
      <c r="ART693" s="413"/>
      <c r="ARU693" s="413"/>
      <c r="ARV693" s="412"/>
      <c r="ARW693" s="412"/>
      <c r="ARX693" s="412"/>
      <c r="ARY693" s="412"/>
      <c r="ARZ693" s="412"/>
      <c r="ASA693" s="412"/>
      <c r="ASB693" s="412"/>
      <c r="ASC693" s="412"/>
      <c r="ASD693" s="412"/>
      <c r="ASE693" s="412"/>
      <c r="ASF693" s="412"/>
      <c r="ASG693" s="412"/>
      <c r="ASH693" s="412"/>
      <c r="ASI693" s="412"/>
      <c r="ASJ693" s="412"/>
      <c r="ASK693" s="412"/>
      <c r="ASL693" s="412"/>
      <c r="ASM693" s="412"/>
      <c r="ASN693" s="412"/>
      <c r="ASO693" s="412"/>
      <c r="ASP693" s="412"/>
      <c r="ASQ693" s="412"/>
      <c r="ASR693" s="412"/>
      <c r="ASS693" s="412"/>
      <c r="AST693" s="412"/>
      <c r="ASU693" s="412"/>
      <c r="ASV693" s="412"/>
      <c r="ASW693" s="412"/>
      <c r="ASX693" s="412"/>
      <c r="ASY693" s="412"/>
      <c r="ASZ693" s="412"/>
      <c r="ATA693" s="412"/>
      <c r="ATB693" s="412"/>
      <c r="ATC693" s="412"/>
      <c r="ATD693" s="412"/>
      <c r="ATE693" s="412"/>
      <c r="ATF693" s="412"/>
      <c r="ATG693" s="412"/>
      <c r="ATH693" s="412"/>
      <c r="ATI693" s="412"/>
      <c r="ATJ693" s="412"/>
      <c r="ATK693" s="412"/>
      <c r="ATL693" s="412"/>
      <c r="ATM693" s="412"/>
      <c r="ATN693" s="413"/>
      <c r="ATO693" s="413"/>
      <c r="ATP693" s="413"/>
      <c r="ATQ693" s="413"/>
      <c r="ATR693" s="413"/>
      <c r="ATS693" s="413"/>
      <c r="ATT693" s="413"/>
      <c r="ATU693" s="413"/>
      <c r="ATV693" s="413"/>
      <c r="ATW693" s="413"/>
      <c r="ATX693" s="413"/>
      <c r="ATY693" s="413"/>
      <c r="ATZ693" s="413"/>
      <c r="AUA693" s="413"/>
      <c r="AUB693" s="413"/>
      <c r="AUC693" s="413"/>
      <c r="AUD693" s="413"/>
      <c r="AUE693" s="413"/>
      <c r="AUF693" s="413"/>
      <c r="AUG693" s="413"/>
      <c r="AUH693" s="413"/>
      <c r="AUI693" s="413"/>
      <c r="AUJ693" s="413"/>
      <c r="AUK693" s="413"/>
      <c r="AUL693" s="414"/>
      <c r="AUM693" s="414"/>
      <c r="AUN693" s="414"/>
      <c r="AUO693" s="414"/>
      <c r="AUP693" s="414"/>
      <c r="AUQ693" s="413"/>
      <c r="AUR693" s="413"/>
      <c r="AUS693" s="414"/>
      <c r="AUT693" s="414"/>
      <c r="AUU693" s="413"/>
      <c r="AUV693" s="413"/>
      <c r="AUW693" s="414"/>
      <c r="AUX693" s="414"/>
      <c r="AUY693" s="413"/>
      <c r="AUZ693" s="413"/>
      <c r="AVA693" s="413"/>
      <c r="AVB693" s="413"/>
      <c r="AVC693" s="413"/>
      <c r="AVD693" s="413"/>
      <c r="AVE693" s="413"/>
      <c r="AVF693" s="414"/>
      <c r="AVG693" s="414"/>
      <c r="AVH693" s="413"/>
      <c r="AVI693" s="413"/>
      <c r="AVJ693" s="414"/>
      <c r="AVK693" s="414"/>
      <c r="AVL693" s="413"/>
      <c r="AVM693" s="413"/>
      <c r="AVN693" s="413"/>
      <c r="AVO693" s="413"/>
      <c r="AVP693" s="413"/>
      <c r="AVQ693" s="407"/>
      <c r="AVR693" s="439"/>
      <c r="AVS693" s="413"/>
      <c r="AVT693" s="413"/>
      <c r="AVU693" s="413"/>
      <c r="AVV693" s="413"/>
      <c r="AVW693" s="413"/>
      <c r="AVX693" s="413"/>
      <c r="AVY693" s="413"/>
      <c r="AVZ693" s="412"/>
      <c r="AWA693" s="412"/>
      <c r="AWB693" s="412"/>
      <c r="AWC693" s="412"/>
      <c r="AWD693" s="412"/>
      <c r="AWE693" s="412"/>
      <c r="AWF693" s="412"/>
      <c r="AWG693" s="412"/>
      <c r="AWH693" s="412"/>
      <c r="AWI693" s="412"/>
      <c r="AWJ693" s="412"/>
      <c r="AWK693" s="412"/>
      <c r="AWL693" s="412"/>
      <c r="AWM693" s="412"/>
      <c r="AWN693" s="412"/>
      <c r="AWO693" s="412"/>
      <c r="AWP693" s="412"/>
      <c r="AWQ693" s="412"/>
      <c r="AWR693" s="412"/>
      <c r="AWS693" s="412"/>
      <c r="AWT693" s="412"/>
      <c r="AWU693" s="412"/>
      <c r="AWV693" s="412"/>
      <c r="AWW693" s="412"/>
      <c r="AWX693" s="412"/>
      <c r="AWY693" s="412"/>
      <c r="AWZ693" s="412"/>
      <c r="AXA693" s="412"/>
      <c r="AXB693" s="412"/>
      <c r="AXC693" s="412"/>
      <c r="AXD693" s="412"/>
      <c r="AXE693" s="412"/>
      <c r="AXF693" s="412"/>
      <c r="AXG693" s="412"/>
      <c r="AXH693" s="412"/>
      <c r="AXI693" s="412"/>
      <c r="AXJ693" s="412"/>
      <c r="AXK693" s="412"/>
      <c r="AXL693" s="412"/>
      <c r="AXM693" s="412"/>
      <c r="AXN693" s="412"/>
      <c r="AXO693" s="412"/>
      <c r="AXP693" s="412"/>
      <c r="AXQ693" s="412"/>
      <c r="AXR693" s="413"/>
      <c r="AXS693" s="413"/>
      <c r="AXT693" s="413"/>
      <c r="AXU693" s="413"/>
      <c r="AXV693" s="413"/>
      <c r="AXW693" s="413"/>
      <c r="AXX693" s="413"/>
      <c r="AXY693" s="413"/>
      <c r="AXZ693" s="413"/>
      <c r="AYA693" s="413"/>
      <c r="AYB693" s="413"/>
      <c r="AYC693" s="413"/>
      <c r="AYD693" s="413"/>
      <c r="AYE693" s="413"/>
      <c r="AYF693" s="413"/>
      <c r="AYG693" s="413"/>
      <c r="AYH693" s="413"/>
      <c r="AYI693" s="413"/>
      <c r="AYJ693" s="413"/>
      <c r="AYK693" s="413"/>
      <c r="AYL693" s="413"/>
      <c r="AYM693" s="413"/>
      <c r="AYN693" s="413"/>
      <c r="AYO693" s="413"/>
      <c r="AYP693" s="414"/>
      <c r="AYQ693" s="414"/>
      <c r="AYR693" s="414"/>
      <c r="AYS693" s="414"/>
      <c r="AYT693" s="414"/>
      <c r="AYU693" s="413"/>
      <c r="AYV693" s="413"/>
      <c r="AYW693" s="414"/>
      <c r="AYX693" s="414"/>
      <c r="AYY693" s="413"/>
      <c r="AYZ693" s="413"/>
      <c r="AZA693" s="414"/>
      <c r="AZB693" s="414"/>
      <c r="AZC693" s="413"/>
      <c r="AZD693" s="413"/>
      <c r="AZE693" s="413"/>
      <c r="AZF693" s="413"/>
      <c r="AZG693" s="413"/>
      <c r="AZH693" s="413"/>
      <c r="AZI693" s="413"/>
      <c r="AZJ693" s="414"/>
      <c r="AZK693" s="414"/>
      <c r="AZL693" s="413"/>
      <c r="AZM693" s="413"/>
      <c r="AZN693" s="414"/>
      <c r="AZO693" s="414"/>
      <c r="AZP693" s="413"/>
      <c r="AZQ693" s="413"/>
      <c r="AZR693" s="413"/>
      <c r="AZS693" s="413"/>
      <c r="AZT693" s="413"/>
      <c r="AZU693" s="407"/>
      <c r="AZV693" s="439"/>
      <c r="AZW693" s="413"/>
      <c r="AZX693" s="413"/>
      <c r="AZY693" s="413"/>
      <c r="AZZ693" s="413"/>
      <c r="BAA693" s="413"/>
      <c r="BAB693" s="413"/>
      <c r="BAC693" s="413"/>
      <c r="BAD693" s="412"/>
      <c r="BAE693" s="412"/>
      <c r="BAF693" s="412"/>
      <c r="BAG693" s="412"/>
      <c r="BAH693" s="412"/>
      <c r="BAI693" s="412"/>
      <c r="BAJ693" s="412"/>
      <c r="BAK693" s="412"/>
      <c r="BAL693" s="412"/>
      <c r="BAM693" s="412"/>
      <c r="BAN693" s="412"/>
      <c r="BAO693" s="412"/>
      <c r="BAP693" s="412"/>
      <c r="BAQ693" s="412"/>
      <c r="BAR693" s="412"/>
      <c r="BAS693" s="412"/>
      <c r="BAT693" s="412"/>
      <c r="BAU693" s="412"/>
      <c r="BAV693" s="412"/>
      <c r="BAW693" s="412"/>
      <c r="BAX693" s="412"/>
      <c r="BAY693" s="412"/>
      <c r="BAZ693" s="412"/>
      <c r="BBA693" s="412"/>
      <c r="BBB693" s="412"/>
      <c r="BBC693" s="412"/>
      <c r="BBD693" s="412"/>
      <c r="BBE693" s="412"/>
      <c r="BBF693" s="412"/>
      <c r="BBG693" s="412"/>
      <c r="BBH693" s="412"/>
      <c r="BBI693" s="412"/>
      <c r="BBJ693" s="412"/>
      <c r="BBK693" s="412"/>
      <c r="BBL693" s="412"/>
      <c r="BBM693" s="412"/>
      <c r="BBN693" s="412"/>
      <c r="BBO693" s="412"/>
      <c r="BBP693" s="412"/>
      <c r="BBQ693" s="412"/>
      <c r="BBR693" s="412"/>
      <c r="BBS693" s="412"/>
      <c r="BBT693" s="412"/>
      <c r="BBU693" s="412"/>
      <c r="BBV693" s="413"/>
      <c r="BBW693" s="413"/>
      <c r="BBX693" s="413"/>
      <c r="BBY693" s="413"/>
      <c r="BBZ693" s="413"/>
      <c r="BCA693" s="413"/>
      <c r="BCB693" s="413"/>
      <c r="BCC693" s="413"/>
      <c r="BCD693" s="413"/>
      <c r="BCE693" s="413"/>
      <c r="BCF693" s="413"/>
      <c r="BCG693" s="413"/>
      <c r="BCH693" s="413"/>
      <c r="BCI693" s="413"/>
      <c r="BCJ693" s="413"/>
      <c r="BCK693" s="413"/>
      <c r="BCL693" s="413"/>
      <c r="BCM693" s="413"/>
      <c r="BCN693" s="413"/>
      <c r="BCO693" s="413"/>
      <c r="BCP693" s="413"/>
      <c r="BCQ693" s="413"/>
      <c r="BCR693" s="413"/>
      <c r="BCS693" s="413"/>
      <c r="BCT693" s="414"/>
      <c r="BCU693" s="414"/>
      <c r="BCV693" s="414"/>
      <c r="BCW693" s="414"/>
      <c r="BCX693" s="414"/>
      <c r="BCY693" s="413"/>
      <c r="BCZ693" s="413"/>
      <c r="BDA693" s="414"/>
      <c r="BDB693" s="414"/>
      <c r="BDC693" s="413"/>
      <c r="BDD693" s="413"/>
      <c r="BDE693" s="414"/>
      <c r="BDF693" s="414"/>
      <c r="BDG693" s="413"/>
      <c r="BDH693" s="413"/>
      <c r="BDI693" s="413"/>
      <c r="BDJ693" s="413"/>
      <c r="BDK693" s="413"/>
      <c r="BDL693" s="413"/>
      <c r="BDM693" s="413"/>
      <c r="BDN693" s="414"/>
      <c r="BDO693" s="414"/>
      <c r="BDP693" s="413"/>
      <c r="BDQ693" s="413"/>
      <c r="BDR693" s="414"/>
      <c r="BDS693" s="414"/>
      <c r="BDT693" s="413"/>
      <c r="BDU693" s="413"/>
      <c r="BDV693" s="413"/>
      <c r="BDW693" s="413"/>
      <c r="BDX693" s="413"/>
      <c r="BDY693" s="407"/>
      <c r="BDZ693" s="439"/>
      <c r="BEA693" s="413"/>
      <c r="BEB693" s="413"/>
      <c r="BEC693" s="413"/>
      <c r="BED693" s="413"/>
      <c r="BEE693" s="413"/>
      <c r="BEF693" s="413"/>
      <c r="BEG693" s="413"/>
      <c r="BEH693" s="412"/>
      <c r="BEI693" s="412"/>
      <c r="BEJ693" s="412"/>
      <c r="BEK693" s="412"/>
      <c r="BEL693" s="412"/>
      <c r="BEM693" s="412"/>
      <c r="BEN693" s="412"/>
      <c r="BEO693" s="412"/>
      <c r="BEP693" s="412"/>
      <c r="BEQ693" s="412"/>
      <c r="BER693" s="412"/>
      <c r="BES693" s="412"/>
      <c r="BET693" s="412"/>
      <c r="BEU693" s="412"/>
      <c r="BEV693" s="412"/>
      <c r="BEW693" s="412"/>
      <c r="BEX693" s="412"/>
      <c r="BEY693" s="412"/>
      <c r="BEZ693" s="412"/>
      <c r="BFA693" s="412"/>
      <c r="BFB693" s="412"/>
      <c r="BFC693" s="412"/>
      <c r="BFD693" s="412"/>
      <c r="BFE693" s="412"/>
      <c r="BFF693" s="412"/>
      <c r="BFG693" s="412"/>
      <c r="BFH693" s="412"/>
      <c r="BFI693" s="412"/>
      <c r="BFJ693" s="412"/>
      <c r="BFK693" s="412"/>
      <c r="BFL693" s="412"/>
      <c r="BFM693" s="412"/>
      <c r="BFN693" s="412"/>
      <c r="BFO693" s="412"/>
      <c r="BFP693" s="412"/>
      <c r="BFQ693" s="412"/>
      <c r="BFR693" s="412"/>
      <c r="BFS693" s="412"/>
      <c r="BFT693" s="412"/>
      <c r="BFU693" s="412"/>
      <c r="BFV693" s="412"/>
      <c r="BFW693" s="412"/>
      <c r="BFX693" s="412"/>
      <c r="BFY693" s="412"/>
      <c r="BFZ693" s="413"/>
      <c r="BGA693" s="413"/>
      <c r="BGB693" s="413"/>
      <c r="BGC693" s="413"/>
      <c r="BGD693" s="413"/>
      <c r="BGE693" s="413"/>
      <c r="BGF693" s="413"/>
      <c r="BGG693" s="413"/>
      <c r="BGH693" s="413"/>
      <c r="BGI693" s="413"/>
      <c r="BGJ693" s="413"/>
      <c r="BGK693" s="413"/>
      <c r="BGL693" s="413"/>
      <c r="BGM693" s="413"/>
      <c r="BGN693" s="413"/>
      <c r="BGO693" s="413"/>
      <c r="BGP693" s="413"/>
      <c r="BGQ693" s="413"/>
      <c r="BGR693" s="413"/>
      <c r="BGS693" s="413"/>
      <c r="BGT693" s="413"/>
      <c r="BGU693" s="413"/>
      <c r="BGV693" s="413"/>
      <c r="BGW693" s="413"/>
      <c r="BGX693" s="414"/>
      <c r="BGY693" s="414"/>
      <c r="BGZ693" s="414"/>
      <c r="BHA693" s="414"/>
      <c r="BHB693" s="414"/>
      <c r="BHC693" s="413"/>
      <c r="BHD693" s="413"/>
      <c r="BHE693" s="414"/>
      <c r="BHF693" s="414"/>
      <c r="BHG693" s="413"/>
      <c r="BHH693" s="413"/>
      <c r="BHI693" s="414"/>
      <c r="BHJ693" s="414"/>
      <c r="BHK693" s="413"/>
      <c r="BHL693" s="413"/>
      <c r="BHM693" s="413"/>
      <c r="BHN693" s="413"/>
      <c r="BHO693" s="413"/>
      <c r="BHP693" s="413"/>
      <c r="BHQ693" s="413"/>
      <c r="BHR693" s="414"/>
      <c r="BHS693" s="414"/>
      <c r="BHT693" s="413"/>
      <c r="BHU693" s="413"/>
      <c r="BHV693" s="414"/>
      <c r="BHW693" s="414"/>
      <c r="BHX693" s="413"/>
      <c r="BHY693" s="413"/>
      <c r="BHZ693" s="413"/>
      <c r="BIA693" s="413"/>
      <c r="BIB693" s="413"/>
      <c r="BIC693" s="407"/>
      <c r="BID693" s="439"/>
      <c r="BIE693" s="413"/>
      <c r="BIF693" s="413"/>
      <c r="BIG693" s="413"/>
      <c r="BIH693" s="413"/>
      <c r="BII693" s="413"/>
      <c r="BIJ693" s="413"/>
      <c r="BIK693" s="413"/>
      <c r="BIL693" s="412"/>
      <c r="BIM693" s="412"/>
      <c r="BIN693" s="412"/>
      <c r="BIO693" s="412"/>
      <c r="BIP693" s="412"/>
      <c r="BIQ693" s="412"/>
      <c r="BIR693" s="412"/>
      <c r="BIS693" s="412"/>
      <c r="BIT693" s="412"/>
      <c r="BIU693" s="412"/>
      <c r="BIV693" s="412"/>
      <c r="BIW693" s="412"/>
      <c r="BIX693" s="412"/>
      <c r="BIY693" s="412"/>
      <c r="BIZ693" s="412"/>
      <c r="BJA693" s="412"/>
      <c r="BJB693" s="412"/>
      <c r="BJC693" s="412"/>
      <c r="BJD693" s="412"/>
      <c r="BJE693" s="412"/>
      <c r="BJF693" s="412"/>
      <c r="BJG693" s="412"/>
      <c r="BJH693" s="412"/>
      <c r="BJI693" s="412"/>
      <c r="BJJ693" s="412"/>
      <c r="BJK693" s="412"/>
      <c r="BJL693" s="412"/>
      <c r="BJM693" s="412"/>
      <c r="BJN693" s="412"/>
      <c r="BJO693" s="412"/>
      <c r="BJP693" s="412"/>
      <c r="BJQ693" s="412"/>
      <c r="BJR693" s="412"/>
      <c r="BJS693" s="412"/>
      <c r="BJT693" s="412"/>
      <c r="BJU693" s="412"/>
      <c r="BJV693" s="412"/>
      <c r="BJW693" s="412"/>
      <c r="BJX693" s="412"/>
      <c r="BJY693" s="412"/>
      <c r="BJZ693" s="412"/>
      <c r="BKA693" s="412"/>
      <c r="BKB693" s="412"/>
      <c r="BKC693" s="412"/>
      <c r="BKD693" s="413"/>
      <c r="BKE693" s="413"/>
      <c r="BKF693" s="413"/>
      <c r="BKG693" s="413"/>
      <c r="BKH693" s="413"/>
      <c r="BKI693" s="413"/>
      <c r="BKJ693" s="413"/>
      <c r="BKK693" s="413"/>
      <c r="BKL693" s="413"/>
      <c r="BKM693" s="413"/>
      <c r="BKN693" s="413"/>
      <c r="BKO693" s="413"/>
      <c r="BKP693" s="413"/>
      <c r="BKQ693" s="413"/>
      <c r="BKR693" s="413"/>
      <c r="BKS693" s="413"/>
      <c r="BKT693" s="413"/>
      <c r="BKU693" s="413"/>
      <c r="BKV693" s="413"/>
      <c r="BKW693" s="413"/>
      <c r="BKX693" s="413"/>
      <c r="BKY693" s="413"/>
      <c r="BKZ693" s="413"/>
      <c r="BLA693" s="413"/>
      <c r="BLB693" s="414"/>
      <c r="BLC693" s="414"/>
      <c r="BLD693" s="414"/>
      <c r="BLE693" s="414"/>
      <c r="BLF693" s="414"/>
      <c r="BLG693" s="413"/>
      <c r="BLH693" s="413"/>
      <c r="BLI693" s="414"/>
      <c r="BLJ693" s="414"/>
      <c r="BLK693" s="413"/>
      <c r="BLL693" s="413"/>
      <c r="BLM693" s="414"/>
      <c r="BLN693" s="414"/>
      <c r="BLO693" s="413"/>
      <c r="BLP693" s="413"/>
      <c r="BLQ693" s="413"/>
      <c r="BLR693" s="413"/>
      <c r="BLS693" s="413"/>
      <c r="BLT693" s="413"/>
      <c r="BLU693" s="413"/>
      <c r="BLV693" s="414"/>
      <c r="BLW693" s="414"/>
      <c r="BLX693" s="413"/>
      <c r="BLY693" s="413"/>
      <c r="BLZ693" s="414"/>
      <c r="BMA693" s="414"/>
      <c r="BMB693" s="413"/>
      <c r="BMC693" s="413"/>
      <c r="BMD693" s="413"/>
      <c r="BME693" s="413"/>
      <c r="BMF693" s="413"/>
      <c r="BMG693" s="407"/>
      <c r="BMH693" s="439"/>
      <c r="BMI693" s="413"/>
      <c r="BMJ693" s="413"/>
      <c r="BMK693" s="413"/>
      <c r="BML693" s="413"/>
      <c r="BMM693" s="413"/>
      <c r="BMN693" s="413"/>
      <c r="BMO693" s="413"/>
      <c r="BMP693" s="412"/>
      <c r="BMQ693" s="412"/>
      <c r="BMR693" s="412"/>
      <c r="BMS693" s="412"/>
      <c r="BMT693" s="412"/>
      <c r="BMU693" s="412"/>
      <c r="BMV693" s="412"/>
      <c r="BMW693" s="412"/>
      <c r="BMX693" s="412"/>
      <c r="BMY693" s="412"/>
      <c r="BMZ693" s="412"/>
      <c r="BNA693" s="412"/>
      <c r="BNB693" s="412"/>
      <c r="BNC693" s="412"/>
      <c r="BND693" s="412"/>
      <c r="BNE693" s="412"/>
      <c r="BNF693" s="412"/>
      <c r="BNG693" s="412"/>
      <c r="BNH693" s="412"/>
      <c r="BNI693" s="412"/>
      <c r="BNJ693" s="412"/>
      <c r="BNK693" s="412"/>
      <c r="BNL693" s="412"/>
      <c r="BNM693" s="412"/>
      <c r="BNN693" s="412"/>
      <c r="BNO693" s="412"/>
      <c r="BNP693" s="412"/>
      <c r="BNQ693" s="412"/>
      <c r="BNR693" s="412"/>
      <c r="BNS693" s="412"/>
      <c r="BNT693" s="412"/>
      <c r="BNU693" s="412"/>
      <c r="BNV693" s="412"/>
      <c r="BNW693" s="412"/>
      <c r="BNX693" s="412"/>
      <c r="BNY693" s="412"/>
      <c r="BNZ693" s="412"/>
      <c r="BOA693" s="412"/>
      <c r="BOB693" s="412"/>
      <c r="BOC693" s="412"/>
      <c r="BOD693" s="412"/>
      <c r="BOE693" s="412"/>
      <c r="BOF693" s="412"/>
      <c r="BOG693" s="412"/>
      <c r="BOH693" s="413"/>
      <c r="BOI693" s="413"/>
      <c r="BOJ693" s="413"/>
      <c r="BOK693" s="413"/>
      <c r="BOL693" s="413"/>
      <c r="BOM693" s="413"/>
      <c r="BON693" s="413"/>
      <c r="BOO693" s="413"/>
      <c r="BOP693" s="413"/>
      <c r="BOQ693" s="413"/>
      <c r="BOR693" s="413"/>
      <c r="BOS693" s="413"/>
      <c r="BOT693" s="413"/>
      <c r="BOU693" s="413"/>
      <c r="BOV693" s="413"/>
      <c r="BOW693" s="413"/>
      <c r="BOX693" s="413"/>
      <c r="BOY693" s="413"/>
      <c r="BOZ693" s="413"/>
      <c r="BPA693" s="413"/>
      <c r="BPB693" s="413"/>
      <c r="BPC693" s="413"/>
      <c r="BPD693" s="413"/>
      <c r="BPE693" s="413"/>
      <c r="BPF693" s="414"/>
      <c r="BPG693" s="414"/>
      <c r="BPH693" s="414"/>
      <c r="BPI693" s="414"/>
      <c r="BPJ693" s="414"/>
      <c r="BPK693" s="413"/>
      <c r="BPL693" s="413"/>
      <c r="BPM693" s="414"/>
      <c r="BPN693" s="414"/>
      <c r="BPO693" s="413"/>
      <c r="BPP693" s="413"/>
      <c r="BPQ693" s="414"/>
      <c r="BPR693" s="414"/>
      <c r="BPS693" s="413"/>
      <c r="BPT693" s="413"/>
      <c r="BPU693" s="413"/>
      <c r="BPV693" s="413"/>
      <c r="BPW693" s="413"/>
      <c r="BPX693" s="413"/>
      <c r="BPY693" s="413"/>
      <c r="BPZ693" s="414"/>
      <c r="BQA693" s="414"/>
      <c r="BQB693" s="413"/>
      <c r="BQC693" s="413"/>
      <c r="BQD693" s="414"/>
      <c r="BQE693" s="414"/>
      <c r="BQF693" s="413"/>
      <c r="BQG693" s="413"/>
      <c r="BQH693" s="413"/>
      <c r="BQI693" s="413"/>
      <c r="BQJ693" s="413"/>
      <c r="BQK693" s="407"/>
      <c r="BQL693" s="439"/>
      <c r="BQM693" s="413"/>
      <c r="BQN693" s="413"/>
      <c r="BQO693" s="413"/>
      <c r="BQP693" s="413"/>
      <c r="BQQ693" s="413"/>
      <c r="BQR693" s="413"/>
      <c r="BQS693" s="413"/>
      <c r="BQT693" s="412"/>
      <c r="BQU693" s="412"/>
      <c r="BQV693" s="412"/>
      <c r="BQW693" s="412"/>
      <c r="BQX693" s="412"/>
      <c r="BQY693" s="412"/>
      <c r="BQZ693" s="412"/>
      <c r="BRA693" s="412"/>
      <c r="BRB693" s="412"/>
      <c r="BRC693" s="412"/>
      <c r="BRD693" s="412"/>
      <c r="BRE693" s="412"/>
      <c r="BRF693" s="412"/>
      <c r="BRG693" s="412"/>
      <c r="BRH693" s="412"/>
      <c r="BRI693" s="412"/>
      <c r="BRJ693" s="412"/>
      <c r="BRK693" s="412"/>
      <c r="BRL693" s="412"/>
      <c r="BRM693" s="412"/>
      <c r="BRN693" s="412"/>
      <c r="BRO693" s="412"/>
      <c r="BRP693" s="412"/>
      <c r="BRQ693" s="412"/>
      <c r="BRR693" s="412"/>
      <c r="BRS693" s="412"/>
      <c r="BRT693" s="412"/>
      <c r="BRU693" s="412"/>
      <c r="BRV693" s="412"/>
      <c r="BRW693" s="412"/>
      <c r="BRX693" s="412"/>
      <c r="BRY693" s="412"/>
      <c r="BRZ693" s="412"/>
      <c r="BSA693" s="412"/>
      <c r="BSB693" s="412"/>
      <c r="BSC693" s="412"/>
      <c r="BSD693" s="412"/>
      <c r="BSE693" s="412"/>
      <c r="BSF693" s="412"/>
      <c r="BSG693" s="412"/>
      <c r="BSH693" s="412"/>
      <c r="BSI693" s="412"/>
      <c r="BSJ693" s="412"/>
      <c r="BSK693" s="412"/>
      <c r="BSL693" s="413"/>
      <c r="BSM693" s="413"/>
      <c r="BSN693" s="413"/>
      <c r="BSO693" s="413"/>
      <c r="BSP693" s="413"/>
      <c r="BSQ693" s="413"/>
      <c r="BSR693" s="413"/>
      <c r="BSS693" s="413"/>
      <c r="BST693" s="413"/>
      <c r="BSU693" s="413"/>
      <c r="BSV693" s="413"/>
      <c r="BSW693" s="413"/>
      <c r="BSX693" s="413"/>
      <c r="BSY693" s="413"/>
      <c r="BSZ693" s="413"/>
      <c r="BTA693" s="413"/>
      <c r="BTB693" s="413"/>
      <c r="BTC693" s="413"/>
      <c r="BTD693" s="413"/>
      <c r="BTE693" s="413"/>
      <c r="BTF693" s="413"/>
      <c r="BTG693" s="413"/>
      <c r="BTH693" s="413"/>
      <c r="BTI693" s="413"/>
      <c r="BTJ693" s="414"/>
      <c r="BTK693" s="414"/>
      <c r="BTL693" s="414"/>
      <c r="BTM693" s="414"/>
      <c r="BTN693" s="414"/>
      <c r="BTO693" s="413"/>
      <c r="BTP693" s="413"/>
      <c r="BTQ693" s="414"/>
      <c r="BTR693" s="414"/>
      <c r="BTS693" s="413"/>
      <c r="BTT693" s="413"/>
      <c r="BTU693" s="414"/>
      <c r="BTV693" s="414"/>
      <c r="BTW693" s="413"/>
      <c r="BTX693" s="413"/>
      <c r="BTY693" s="413"/>
      <c r="BTZ693" s="413"/>
      <c r="BUA693" s="413"/>
      <c r="BUB693" s="413"/>
      <c r="BUC693" s="413"/>
      <c r="BUD693" s="414"/>
      <c r="BUE693" s="414"/>
      <c r="BUF693" s="413"/>
      <c r="BUG693" s="413"/>
      <c r="BUH693" s="414"/>
      <c r="BUI693" s="414"/>
      <c r="BUJ693" s="413"/>
      <c r="BUK693" s="413"/>
      <c r="BUL693" s="413"/>
      <c r="BUM693" s="413"/>
      <c r="BUN693" s="413"/>
      <c r="BUO693" s="407"/>
      <c r="BUP693" s="439"/>
      <c r="BUQ693" s="413"/>
      <c r="BUR693" s="413"/>
      <c r="BUS693" s="413"/>
      <c r="BUT693" s="413"/>
      <c r="BUU693" s="413"/>
      <c r="BUV693" s="413"/>
      <c r="BUW693" s="413"/>
      <c r="BUX693" s="412"/>
      <c r="BUY693" s="412"/>
      <c r="BUZ693" s="412"/>
      <c r="BVA693" s="412"/>
      <c r="BVB693" s="412"/>
      <c r="BVC693" s="412"/>
      <c r="BVD693" s="412"/>
      <c r="BVE693" s="412"/>
      <c r="BVF693" s="412"/>
      <c r="BVG693" s="412"/>
      <c r="BVH693" s="412"/>
      <c r="BVI693" s="412"/>
      <c r="BVJ693" s="412"/>
      <c r="BVK693" s="412"/>
      <c r="BVL693" s="412"/>
      <c r="BVM693" s="412"/>
      <c r="BVN693" s="412"/>
      <c r="BVO693" s="412"/>
      <c r="BVP693" s="412"/>
      <c r="BVQ693" s="412"/>
      <c r="BVR693" s="412"/>
      <c r="BVS693" s="412"/>
      <c r="BVT693" s="412"/>
      <c r="BVU693" s="412"/>
      <c r="BVV693" s="412"/>
      <c r="BVW693" s="412"/>
      <c r="BVX693" s="412"/>
      <c r="BVY693" s="412"/>
      <c r="BVZ693" s="412"/>
      <c r="BWA693" s="412"/>
      <c r="BWB693" s="412"/>
      <c r="BWC693" s="412"/>
      <c r="BWD693" s="412"/>
      <c r="BWE693" s="412"/>
      <c r="BWF693" s="412"/>
      <c r="BWG693" s="412"/>
      <c r="BWH693" s="412"/>
      <c r="BWI693" s="412"/>
      <c r="BWJ693" s="412"/>
      <c r="BWK693" s="412"/>
      <c r="BWL693" s="412"/>
      <c r="BWM693" s="412"/>
      <c r="BWN693" s="412"/>
      <c r="BWO693" s="412"/>
      <c r="BWP693" s="413"/>
      <c r="BWQ693" s="413"/>
      <c r="BWR693" s="413"/>
      <c r="BWS693" s="413"/>
      <c r="BWT693" s="413"/>
      <c r="BWU693" s="413"/>
      <c r="BWV693" s="413"/>
      <c r="BWW693" s="413"/>
      <c r="BWX693" s="413"/>
      <c r="BWY693" s="413"/>
      <c r="BWZ693" s="413"/>
      <c r="BXA693" s="413"/>
      <c r="BXB693" s="413"/>
      <c r="BXC693" s="413"/>
      <c r="BXD693" s="413"/>
      <c r="BXE693" s="413"/>
      <c r="BXF693" s="413"/>
      <c r="BXG693" s="413"/>
      <c r="BXH693" s="413"/>
      <c r="BXI693" s="413"/>
      <c r="BXJ693" s="413"/>
      <c r="BXK693" s="413"/>
      <c r="BXL693" s="413"/>
      <c r="BXM693" s="413"/>
      <c r="BXN693" s="414"/>
      <c r="BXO693" s="414"/>
      <c r="BXP693" s="414"/>
      <c r="BXQ693" s="414"/>
      <c r="BXR693" s="414"/>
      <c r="BXS693" s="413"/>
      <c r="BXT693" s="413"/>
      <c r="BXU693" s="414"/>
      <c r="BXV693" s="414"/>
      <c r="BXW693" s="413"/>
      <c r="BXX693" s="413"/>
      <c r="BXY693" s="414"/>
      <c r="BXZ693" s="414"/>
      <c r="BYA693" s="413"/>
      <c r="BYB693" s="413"/>
      <c r="BYC693" s="413"/>
      <c r="BYD693" s="413"/>
      <c r="BYE693" s="413"/>
      <c r="BYF693" s="413"/>
      <c r="BYG693" s="413"/>
      <c r="BYH693" s="414"/>
      <c r="BYI693" s="414"/>
      <c r="BYJ693" s="413"/>
      <c r="BYK693" s="413"/>
      <c r="BYL693" s="414"/>
      <c r="BYM693" s="414"/>
      <c r="BYN693" s="413"/>
      <c r="BYO693" s="413"/>
      <c r="BYP693" s="413"/>
      <c r="BYQ693" s="413"/>
      <c r="BYR693" s="413"/>
      <c r="BYS693" s="407"/>
      <c r="BYT693" s="439"/>
      <c r="BYU693" s="413"/>
      <c r="BYV693" s="413"/>
      <c r="BYW693" s="413"/>
      <c r="BYX693" s="413"/>
      <c r="BYY693" s="413"/>
      <c r="BYZ693" s="413"/>
      <c r="BZA693" s="413"/>
      <c r="BZB693" s="412"/>
      <c r="BZC693" s="412"/>
      <c r="BZD693" s="412"/>
      <c r="BZE693" s="412"/>
      <c r="BZF693" s="412"/>
      <c r="BZG693" s="412"/>
      <c r="BZH693" s="412"/>
      <c r="BZI693" s="412"/>
      <c r="BZJ693" s="412"/>
      <c r="BZK693" s="412"/>
      <c r="BZL693" s="412"/>
      <c r="BZM693" s="412"/>
      <c r="BZN693" s="412"/>
      <c r="BZO693" s="412"/>
      <c r="BZP693" s="412"/>
      <c r="BZQ693" s="412"/>
      <c r="BZR693" s="412"/>
      <c r="BZS693" s="412"/>
      <c r="BZT693" s="412"/>
      <c r="BZU693" s="412"/>
      <c r="BZV693" s="412"/>
      <c r="BZW693" s="412"/>
      <c r="BZX693" s="412"/>
      <c r="BZY693" s="412"/>
      <c r="BZZ693" s="412"/>
      <c r="CAA693" s="412"/>
      <c r="CAB693" s="412"/>
      <c r="CAC693" s="412"/>
      <c r="CAD693" s="412"/>
      <c r="CAE693" s="412"/>
      <c r="CAF693" s="412"/>
      <c r="CAG693" s="412"/>
      <c r="CAH693" s="412"/>
      <c r="CAI693" s="412"/>
      <c r="CAJ693" s="412"/>
      <c r="CAK693" s="412"/>
      <c r="CAL693" s="412"/>
      <c r="CAM693" s="412"/>
      <c r="CAN693" s="412"/>
      <c r="CAO693" s="412"/>
      <c r="CAP693" s="412"/>
      <c r="CAQ693" s="412"/>
      <c r="CAR693" s="412"/>
      <c r="CAS693" s="412"/>
      <c r="CAT693" s="413"/>
      <c r="CAU693" s="413"/>
      <c r="CAV693" s="413"/>
      <c r="CAW693" s="413"/>
      <c r="CAX693" s="413"/>
      <c r="CAY693" s="413"/>
      <c r="CAZ693" s="413"/>
      <c r="CBA693" s="413"/>
      <c r="CBB693" s="413"/>
      <c r="CBC693" s="413"/>
      <c r="CBD693" s="413"/>
      <c r="CBE693" s="413"/>
      <c r="CBF693" s="413"/>
      <c r="CBG693" s="413"/>
      <c r="CBH693" s="413"/>
      <c r="CBI693" s="413"/>
      <c r="CBJ693" s="413"/>
      <c r="CBK693" s="413"/>
      <c r="CBL693" s="413"/>
      <c r="CBM693" s="413"/>
      <c r="CBN693" s="413"/>
      <c r="CBO693" s="413"/>
      <c r="CBP693" s="413"/>
      <c r="CBQ693" s="413"/>
      <c r="CBR693" s="414"/>
      <c r="CBS693" s="414"/>
      <c r="CBT693" s="414"/>
      <c r="CBU693" s="414"/>
      <c r="CBV693" s="414"/>
      <c r="CBW693" s="413"/>
      <c r="CBX693" s="413"/>
      <c r="CBY693" s="414"/>
      <c r="CBZ693" s="414"/>
      <c r="CCA693" s="413"/>
      <c r="CCB693" s="413"/>
      <c r="CCC693" s="414"/>
      <c r="CCD693" s="414"/>
      <c r="CCE693" s="413"/>
      <c r="CCF693" s="413"/>
      <c r="CCG693" s="413"/>
      <c r="CCH693" s="413"/>
      <c r="CCI693" s="413"/>
      <c r="CCJ693" s="413"/>
      <c r="CCK693" s="413"/>
      <c r="CCL693" s="414"/>
      <c r="CCM693" s="414"/>
      <c r="CCN693" s="413"/>
      <c r="CCO693" s="413"/>
      <c r="CCP693" s="414"/>
      <c r="CCQ693" s="414"/>
      <c r="CCR693" s="413"/>
      <c r="CCS693" s="413"/>
      <c r="CCT693" s="413"/>
      <c r="CCU693" s="413"/>
      <c r="CCV693" s="413"/>
      <c r="CCW693" s="407"/>
      <c r="CCX693" s="439"/>
      <c r="CCY693" s="413"/>
      <c r="CCZ693" s="413"/>
      <c r="CDA693" s="413"/>
      <c r="CDB693" s="413"/>
      <c r="CDC693" s="413"/>
      <c r="CDD693" s="413"/>
      <c r="CDE693" s="413"/>
      <c r="CDF693" s="412"/>
      <c r="CDG693" s="412"/>
      <c r="CDH693" s="412"/>
      <c r="CDI693" s="412"/>
      <c r="CDJ693" s="412"/>
      <c r="CDK693" s="412"/>
      <c r="CDL693" s="412"/>
      <c r="CDM693" s="412"/>
      <c r="CDN693" s="412"/>
      <c r="CDO693" s="412"/>
      <c r="CDP693" s="412"/>
      <c r="CDQ693" s="412"/>
      <c r="CDR693" s="412"/>
      <c r="CDS693" s="412"/>
      <c r="CDT693" s="412"/>
      <c r="CDU693" s="412"/>
      <c r="CDV693" s="412"/>
      <c r="CDW693" s="412"/>
      <c r="CDX693" s="412"/>
      <c r="CDY693" s="412"/>
      <c r="CDZ693" s="412"/>
      <c r="CEA693" s="412"/>
      <c r="CEB693" s="412"/>
      <c r="CEC693" s="412"/>
      <c r="CED693" s="412"/>
      <c r="CEE693" s="412"/>
      <c r="CEF693" s="412"/>
      <c r="CEG693" s="412"/>
      <c r="CEH693" s="412"/>
      <c r="CEI693" s="412"/>
      <c r="CEJ693" s="412"/>
      <c r="CEK693" s="412"/>
      <c r="CEL693" s="412"/>
      <c r="CEM693" s="412"/>
      <c r="CEN693" s="412"/>
      <c r="CEO693" s="412"/>
      <c r="CEP693" s="412"/>
      <c r="CEQ693" s="412"/>
      <c r="CER693" s="412"/>
      <c r="CES693" s="412"/>
      <c r="CET693" s="412"/>
      <c r="CEU693" s="412"/>
      <c r="CEV693" s="412"/>
      <c r="CEW693" s="412"/>
      <c r="CEX693" s="413"/>
      <c r="CEY693" s="413"/>
      <c r="CEZ693" s="413"/>
      <c r="CFA693" s="413"/>
      <c r="CFB693" s="413"/>
      <c r="CFC693" s="413"/>
      <c r="CFD693" s="413"/>
      <c r="CFE693" s="413"/>
      <c r="CFF693" s="413"/>
      <c r="CFG693" s="413"/>
      <c r="CFH693" s="413"/>
      <c r="CFI693" s="413"/>
      <c r="CFJ693" s="413"/>
      <c r="CFK693" s="413"/>
      <c r="CFL693" s="413"/>
      <c r="CFM693" s="413"/>
      <c r="CFN693" s="413"/>
      <c r="CFO693" s="413"/>
      <c r="CFP693" s="413"/>
      <c r="CFQ693" s="413"/>
      <c r="CFR693" s="413"/>
      <c r="CFS693" s="413"/>
      <c r="CFT693" s="413"/>
      <c r="CFU693" s="413"/>
      <c r="CFV693" s="414"/>
      <c r="CFW693" s="414"/>
      <c r="CFX693" s="414"/>
      <c r="CFY693" s="414"/>
      <c r="CFZ693" s="414"/>
      <c r="CGA693" s="413"/>
      <c r="CGB693" s="413"/>
      <c r="CGC693" s="414"/>
      <c r="CGD693" s="414"/>
      <c r="CGE693" s="413"/>
      <c r="CGF693" s="413"/>
      <c r="CGG693" s="414"/>
      <c r="CGH693" s="414"/>
      <c r="CGI693" s="413"/>
      <c r="CGJ693" s="413"/>
      <c r="CGK693" s="413"/>
      <c r="CGL693" s="413"/>
      <c r="CGM693" s="413"/>
      <c r="CGN693" s="413"/>
      <c r="CGO693" s="413"/>
      <c r="CGP693" s="414"/>
      <c r="CGQ693" s="414"/>
      <c r="CGR693" s="413"/>
      <c r="CGS693" s="413"/>
      <c r="CGT693" s="414"/>
      <c r="CGU693" s="414"/>
      <c r="CGV693" s="413"/>
      <c r="CGW693" s="413"/>
      <c r="CGX693" s="413"/>
      <c r="CGY693" s="413"/>
      <c r="CGZ693" s="413"/>
      <c r="CHA693" s="407"/>
      <c r="CHB693" s="439"/>
      <c r="CHC693" s="413"/>
      <c r="CHD693" s="413"/>
      <c r="CHE693" s="413"/>
      <c r="CHF693" s="413"/>
      <c r="CHG693" s="413"/>
      <c r="CHH693" s="413"/>
      <c r="CHI693" s="413"/>
      <c r="CHJ693" s="412"/>
      <c r="CHK693" s="412"/>
      <c r="CHL693" s="412"/>
      <c r="CHM693" s="412"/>
      <c r="CHN693" s="412"/>
      <c r="CHO693" s="412"/>
      <c r="CHP693" s="412"/>
      <c r="CHQ693" s="412"/>
      <c r="CHR693" s="412"/>
      <c r="CHS693" s="412"/>
      <c r="CHT693" s="412"/>
      <c r="CHU693" s="412"/>
      <c r="CHV693" s="412"/>
      <c r="CHW693" s="412"/>
      <c r="CHX693" s="412"/>
      <c r="CHY693" s="412"/>
      <c r="CHZ693" s="412"/>
      <c r="CIA693" s="412"/>
      <c r="CIB693" s="412"/>
      <c r="CIC693" s="412"/>
      <c r="CID693" s="412"/>
      <c r="CIE693" s="412"/>
      <c r="CIF693" s="412"/>
      <c r="CIG693" s="412"/>
      <c r="CIH693" s="412"/>
      <c r="CII693" s="412"/>
      <c r="CIJ693" s="412"/>
      <c r="CIK693" s="412"/>
      <c r="CIL693" s="412"/>
      <c r="CIM693" s="412"/>
      <c r="CIN693" s="412"/>
      <c r="CIO693" s="412"/>
      <c r="CIP693" s="412"/>
      <c r="CIQ693" s="412"/>
      <c r="CIR693" s="412"/>
      <c r="CIS693" s="412"/>
      <c r="CIT693" s="412"/>
      <c r="CIU693" s="412"/>
      <c r="CIV693" s="412"/>
      <c r="CIW693" s="412"/>
      <c r="CIX693" s="412"/>
      <c r="CIY693" s="412"/>
      <c r="CIZ693" s="412"/>
      <c r="CJA693" s="412"/>
      <c r="CJB693" s="413"/>
      <c r="CJC693" s="413"/>
      <c r="CJD693" s="413"/>
      <c r="CJE693" s="413"/>
      <c r="CJF693" s="413"/>
      <c r="CJG693" s="413"/>
      <c r="CJH693" s="413"/>
      <c r="CJI693" s="413"/>
      <c r="CJJ693" s="413"/>
      <c r="CJK693" s="413"/>
      <c r="CJL693" s="413"/>
      <c r="CJM693" s="413"/>
      <c r="CJN693" s="413"/>
      <c r="CJO693" s="413"/>
      <c r="CJP693" s="413"/>
      <c r="CJQ693" s="413"/>
      <c r="CJR693" s="413"/>
      <c r="CJS693" s="413"/>
      <c r="CJT693" s="413"/>
      <c r="CJU693" s="413"/>
      <c r="CJV693" s="413"/>
      <c r="CJW693" s="413"/>
      <c r="CJX693" s="413"/>
      <c r="CJY693" s="413"/>
      <c r="CJZ693" s="414"/>
      <c r="CKA693" s="414"/>
      <c r="CKB693" s="414"/>
      <c r="CKC693" s="414"/>
      <c r="CKD693" s="414"/>
      <c r="CKE693" s="413"/>
      <c r="CKF693" s="413"/>
      <c r="CKG693" s="414"/>
      <c r="CKH693" s="414"/>
      <c r="CKI693" s="413"/>
      <c r="CKJ693" s="413"/>
      <c r="CKK693" s="414"/>
      <c r="CKL693" s="414"/>
      <c r="CKM693" s="413"/>
      <c r="CKN693" s="413"/>
      <c r="CKO693" s="413"/>
      <c r="CKP693" s="413"/>
      <c r="CKQ693" s="413"/>
      <c r="CKR693" s="413"/>
      <c r="CKS693" s="413"/>
      <c r="CKT693" s="414"/>
      <c r="CKU693" s="414"/>
      <c r="CKV693" s="413"/>
      <c r="CKW693" s="413"/>
      <c r="CKX693" s="414"/>
      <c r="CKY693" s="414"/>
      <c r="CKZ693" s="413"/>
      <c r="CLA693" s="413"/>
      <c r="CLB693" s="413"/>
      <c r="CLC693" s="413"/>
      <c r="CLD693" s="413"/>
      <c r="CLE693" s="407"/>
      <c r="CLF693" s="439"/>
      <c r="CLG693" s="413"/>
      <c r="CLH693" s="413"/>
      <c r="CLI693" s="413"/>
      <c r="CLJ693" s="413"/>
      <c r="CLK693" s="413"/>
      <c r="CLL693" s="413"/>
      <c r="CLM693" s="413"/>
      <c r="CLN693" s="412"/>
      <c r="CLO693" s="412"/>
      <c r="CLP693" s="412"/>
      <c r="CLQ693" s="412"/>
      <c r="CLR693" s="412"/>
      <c r="CLS693" s="412"/>
      <c r="CLT693" s="412"/>
      <c r="CLU693" s="412"/>
      <c r="CLV693" s="412"/>
      <c r="CLW693" s="412"/>
      <c r="CLX693" s="412"/>
      <c r="CLY693" s="412"/>
      <c r="CLZ693" s="412"/>
      <c r="CMA693" s="412"/>
      <c r="CMB693" s="412"/>
      <c r="CMC693" s="412"/>
      <c r="CMD693" s="412"/>
      <c r="CME693" s="412"/>
      <c r="CMF693" s="412"/>
      <c r="CMG693" s="412"/>
      <c r="CMH693" s="412"/>
      <c r="CMI693" s="412"/>
      <c r="CMJ693" s="412"/>
      <c r="CMK693" s="412"/>
      <c r="CML693" s="412"/>
      <c r="CMM693" s="412"/>
      <c r="CMN693" s="412"/>
      <c r="CMO693" s="412"/>
      <c r="CMP693" s="412"/>
      <c r="CMQ693" s="412"/>
      <c r="CMR693" s="412"/>
      <c r="CMS693" s="412"/>
      <c r="CMT693" s="412"/>
      <c r="CMU693" s="412"/>
      <c r="CMV693" s="412"/>
      <c r="CMW693" s="412"/>
      <c r="CMX693" s="412"/>
      <c r="CMY693" s="412"/>
      <c r="CMZ693" s="412"/>
      <c r="CNA693" s="412"/>
      <c r="CNB693" s="412"/>
      <c r="CNC693" s="412"/>
      <c r="CND693" s="412"/>
      <c r="CNE693" s="412"/>
      <c r="CNF693" s="413"/>
      <c r="CNG693" s="413"/>
      <c r="CNH693" s="413"/>
      <c r="CNI693" s="413"/>
      <c r="CNJ693" s="413"/>
      <c r="CNK693" s="413"/>
      <c r="CNL693" s="413"/>
      <c r="CNM693" s="413"/>
      <c r="CNN693" s="413"/>
      <c r="CNO693" s="413"/>
      <c r="CNP693" s="413"/>
      <c r="CNQ693" s="413"/>
      <c r="CNR693" s="413"/>
      <c r="CNS693" s="413"/>
      <c r="CNT693" s="413"/>
      <c r="CNU693" s="413"/>
      <c r="CNV693" s="413"/>
      <c r="CNW693" s="413"/>
      <c r="CNX693" s="413"/>
      <c r="CNY693" s="413"/>
      <c r="CNZ693" s="413"/>
      <c r="COA693" s="413"/>
      <c r="COB693" s="413"/>
      <c r="COC693" s="413"/>
      <c r="COD693" s="414"/>
      <c r="COE693" s="414"/>
      <c r="COF693" s="414"/>
      <c r="COG693" s="414"/>
      <c r="COH693" s="414"/>
      <c r="COI693" s="413"/>
      <c r="COJ693" s="413"/>
      <c r="COK693" s="414"/>
      <c r="COL693" s="414"/>
      <c r="COM693" s="413"/>
      <c r="CON693" s="413"/>
      <c r="COO693" s="414"/>
      <c r="COP693" s="414"/>
      <c r="COQ693" s="413"/>
      <c r="COR693" s="413"/>
      <c r="COS693" s="413"/>
      <c r="COT693" s="413"/>
      <c r="COU693" s="413"/>
      <c r="COV693" s="413"/>
      <c r="COW693" s="413"/>
      <c r="COX693" s="414"/>
      <c r="COY693" s="414"/>
      <c r="COZ693" s="413"/>
      <c r="CPA693" s="413"/>
      <c r="CPB693" s="414"/>
      <c r="CPC693" s="414"/>
      <c r="CPD693" s="413"/>
      <c r="CPE693" s="413"/>
      <c r="CPF693" s="413"/>
      <c r="CPG693" s="413"/>
      <c r="CPH693" s="413"/>
      <c r="CPI693" s="407"/>
      <c r="CPJ693" s="439"/>
      <c r="CPK693" s="413"/>
      <c r="CPL693" s="413"/>
      <c r="CPM693" s="413"/>
      <c r="CPN693" s="413"/>
      <c r="CPO693" s="413"/>
      <c r="CPP693" s="413"/>
      <c r="CPQ693" s="413"/>
      <c r="CPR693" s="412"/>
      <c r="CPS693" s="412"/>
      <c r="CPT693" s="412"/>
      <c r="CPU693" s="412"/>
      <c r="CPV693" s="412"/>
      <c r="CPW693" s="412"/>
      <c r="CPX693" s="412"/>
      <c r="CPY693" s="412"/>
      <c r="CPZ693" s="412"/>
      <c r="CQA693" s="412"/>
      <c r="CQB693" s="412"/>
      <c r="CQC693" s="412"/>
      <c r="CQD693" s="412"/>
      <c r="CQE693" s="412"/>
      <c r="CQF693" s="412"/>
      <c r="CQG693" s="412"/>
      <c r="CQH693" s="412"/>
      <c r="CQI693" s="412"/>
      <c r="CQJ693" s="412"/>
      <c r="CQK693" s="412"/>
      <c r="CQL693" s="412"/>
      <c r="CQM693" s="412"/>
      <c r="CQN693" s="412"/>
      <c r="CQO693" s="412"/>
      <c r="CQP693" s="412"/>
      <c r="CQQ693" s="412"/>
      <c r="CQR693" s="412"/>
      <c r="CQS693" s="412"/>
      <c r="CQT693" s="412"/>
      <c r="CQU693" s="412"/>
      <c r="CQV693" s="412"/>
      <c r="CQW693" s="412"/>
      <c r="CQX693" s="412"/>
      <c r="CQY693" s="412"/>
      <c r="CQZ693" s="412"/>
      <c r="CRA693" s="412"/>
      <c r="CRB693" s="412"/>
      <c r="CRC693" s="412"/>
      <c r="CRD693" s="412"/>
      <c r="CRE693" s="412"/>
      <c r="CRF693" s="412"/>
      <c r="CRG693" s="412"/>
      <c r="CRH693" s="412"/>
      <c r="CRI693" s="412"/>
      <c r="CRJ693" s="413"/>
      <c r="CRK693" s="413"/>
      <c r="CRL693" s="413"/>
      <c r="CRM693" s="413"/>
      <c r="CRN693" s="413"/>
      <c r="CRO693" s="413"/>
      <c r="CRP693" s="413"/>
      <c r="CRQ693" s="413"/>
      <c r="CRR693" s="413"/>
      <c r="CRS693" s="413"/>
      <c r="CRT693" s="413"/>
      <c r="CRU693" s="413"/>
      <c r="CRV693" s="413"/>
      <c r="CRW693" s="413"/>
      <c r="CRX693" s="413"/>
      <c r="CRY693" s="413"/>
      <c r="CRZ693" s="413"/>
      <c r="CSA693" s="413"/>
      <c r="CSB693" s="413"/>
      <c r="CSC693" s="413"/>
      <c r="CSD693" s="413"/>
      <c r="CSE693" s="413"/>
      <c r="CSF693" s="413"/>
      <c r="CSG693" s="413"/>
      <c r="CSH693" s="414"/>
      <c r="CSI693" s="414"/>
      <c r="CSJ693" s="414"/>
      <c r="CSK693" s="414"/>
      <c r="CSL693" s="414"/>
      <c r="CSM693" s="413"/>
      <c r="CSN693" s="413"/>
      <c r="CSO693" s="414"/>
      <c r="CSP693" s="414"/>
      <c r="CSQ693" s="413"/>
      <c r="CSR693" s="413"/>
      <c r="CSS693" s="414"/>
      <c r="CST693" s="414"/>
      <c r="CSU693" s="413"/>
      <c r="CSV693" s="413"/>
      <c r="CSW693" s="413"/>
      <c r="CSX693" s="413"/>
      <c r="CSY693" s="413"/>
      <c r="CSZ693" s="413"/>
      <c r="CTA693" s="413"/>
      <c r="CTB693" s="414"/>
      <c r="CTC693" s="414"/>
      <c r="CTD693" s="413"/>
      <c r="CTE693" s="413"/>
      <c r="CTF693" s="414"/>
      <c r="CTG693" s="414"/>
      <c r="CTH693" s="413"/>
      <c r="CTI693" s="413"/>
      <c r="CTJ693" s="413"/>
      <c r="CTK693" s="413"/>
      <c r="CTL693" s="413"/>
      <c r="CTM693" s="407"/>
      <c r="CTN693" s="439"/>
      <c r="CTO693" s="413"/>
      <c r="CTP693" s="413"/>
      <c r="CTQ693" s="413"/>
      <c r="CTR693" s="413"/>
      <c r="CTS693" s="413"/>
      <c r="CTT693" s="413"/>
      <c r="CTU693" s="413"/>
      <c r="CTV693" s="412"/>
      <c r="CTW693" s="412"/>
      <c r="CTX693" s="412"/>
      <c r="CTY693" s="412"/>
      <c r="CTZ693" s="412"/>
      <c r="CUA693" s="412"/>
      <c r="CUB693" s="412"/>
      <c r="CUC693" s="412"/>
      <c r="CUD693" s="412"/>
      <c r="CUE693" s="412"/>
      <c r="CUF693" s="412"/>
      <c r="CUG693" s="412"/>
      <c r="CUH693" s="412"/>
      <c r="CUI693" s="412"/>
      <c r="CUJ693" s="412"/>
      <c r="CUK693" s="412"/>
      <c r="CUL693" s="412"/>
      <c r="CUM693" s="412"/>
      <c r="CUN693" s="412"/>
      <c r="CUO693" s="412"/>
      <c r="CUP693" s="412"/>
      <c r="CUQ693" s="412"/>
      <c r="CUR693" s="412"/>
      <c r="CUS693" s="412"/>
      <c r="CUT693" s="412"/>
      <c r="CUU693" s="412"/>
      <c r="CUV693" s="412"/>
      <c r="CUW693" s="412"/>
      <c r="CUX693" s="412"/>
      <c r="CUY693" s="412"/>
      <c r="CUZ693" s="412"/>
      <c r="CVA693" s="412"/>
      <c r="CVB693" s="412"/>
      <c r="CVC693" s="412"/>
      <c r="CVD693" s="412"/>
      <c r="CVE693" s="412"/>
      <c r="CVF693" s="412"/>
      <c r="CVG693" s="412"/>
      <c r="CVH693" s="412"/>
      <c r="CVI693" s="412"/>
      <c r="CVJ693" s="412"/>
      <c r="CVK693" s="412"/>
      <c r="CVL693" s="412"/>
      <c r="CVM693" s="412"/>
      <c r="CVN693" s="413"/>
      <c r="CVO693" s="413"/>
      <c r="CVP693" s="413"/>
      <c r="CVQ693" s="413"/>
      <c r="CVR693" s="413"/>
      <c r="CVS693" s="413"/>
      <c r="CVT693" s="413"/>
      <c r="CVU693" s="413"/>
      <c r="CVV693" s="413"/>
      <c r="CVW693" s="413"/>
      <c r="CVX693" s="413"/>
      <c r="CVY693" s="413"/>
      <c r="CVZ693" s="413"/>
      <c r="CWA693" s="413"/>
      <c r="CWB693" s="413"/>
      <c r="CWC693" s="413"/>
      <c r="CWD693" s="413"/>
      <c r="CWE693" s="413"/>
      <c r="CWF693" s="413"/>
      <c r="CWG693" s="413"/>
      <c r="CWH693" s="413"/>
      <c r="CWI693" s="413"/>
      <c r="CWJ693" s="413"/>
      <c r="CWK693" s="413"/>
      <c r="CWL693" s="414"/>
      <c r="CWM693" s="414"/>
      <c r="CWN693" s="414"/>
      <c r="CWO693" s="414"/>
      <c r="CWP693" s="414"/>
      <c r="CWQ693" s="413"/>
      <c r="CWR693" s="413"/>
      <c r="CWS693" s="414"/>
      <c r="CWT693" s="414"/>
      <c r="CWU693" s="413"/>
      <c r="CWV693" s="413"/>
      <c r="CWW693" s="414"/>
      <c r="CWX693" s="414"/>
      <c r="CWY693" s="413"/>
      <c r="CWZ693" s="413"/>
      <c r="CXA693" s="413"/>
      <c r="CXB693" s="413"/>
      <c r="CXC693" s="413"/>
      <c r="CXD693" s="413"/>
      <c r="CXE693" s="413"/>
      <c r="CXF693" s="414"/>
      <c r="CXG693" s="414"/>
      <c r="CXH693" s="413"/>
      <c r="CXI693" s="413"/>
      <c r="CXJ693" s="414"/>
      <c r="CXK693" s="414"/>
      <c r="CXL693" s="413"/>
      <c r="CXM693" s="413"/>
      <c r="CXN693" s="413"/>
      <c r="CXO693" s="413"/>
      <c r="CXP693" s="413"/>
      <c r="CXQ693" s="407"/>
      <c r="CXR693" s="439"/>
      <c r="CXS693" s="413"/>
      <c r="CXT693" s="413"/>
      <c r="CXU693" s="413"/>
      <c r="CXV693" s="413"/>
      <c r="CXW693" s="413"/>
      <c r="CXX693" s="413"/>
      <c r="CXY693" s="413"/>
      <c r="CXZ693" s="412"/>
      <c r="CYA693" s="412"/>
      <c r="CYB693" s="412"/>
      <c r="CYC693" s="412"/>
      <c r="CYD693" s="412"/>
      <c r="CYE693" s="412"/>
      <c r="CYF693" s="412"/>
      <c r="CYG693" s="412"/>
      <c r="CYH693" s="412"/>
      <c r="CYI693" s="412"/>
      <c r="CYJ693" s="412"/>
      <c r="CYK693" s="412"/>
      <c r="CYL693" s="412"/>
      <c r="CYM693" s="412"/>
      <c r="CYN693" s="412"/>
      <c r="CYO693" s="412"/>
      <c r="CYP693" s="412"/>
      <c r="CYQ693" s="412"/>
      <c r="CYR693" s="412"/>
      <c r="CYS693" s="412"/>
      <c r="CYT693" s="412"/>
      <c r="CYU693" s="412"/>
      <c r="CYV693" s="412"/>
      <c r="CYW693" s="412"/>
      <c r="CYX693" s="412"/>
      <c r="CYY693" s="412"/>
      <c r="CYZ693" s="412"/>
      <c r="CZA693" s="412"/>
      <c r="CZB693" s="412"/>
      <c r="CZC693" s="412"/>
      <c r="CZD693" s="412"/>
      <c r="CZE693" s="412"/>
      <c r="CZF693" s="412"/>
      <c r="CZG693" s="412"/>
      <c r="CZH693" s="412"/>
      <c r="CZI693" s="412"/>
      <c r="CZJ693" s="412"/>
      <c r="CZK693" s="412"/>
      <c r="CZL693" s="412"/>
      <c r="CZM693" s="412"/>
      <c r="CZN693" s="412"/>
      <c r="CZO693" s="412"/>
      <c r="CZP693" s="412"/>
      <c r="CZQ693" s="412"/>
      <c r="CZR693" s="413"/>
      <c r="CZS693" s="413"/>
      <c r="CZT693" s="413"/>
      <c r="CZU693" s="413"/>
      <c r="CZV693" s="413"/>
      <c r="CZW693" s="413"/>
      <c r="CZX693" s="413"/>
      <c r="CZY693" s="413"/>
      <c r="CZZ693" s="413"/>
      <c r="DAA693" s="413"/>
      <c r="DAB693" s="413"/>
      <c r="DAC693" s="413"/>
      <c r="DAD693" s="413"/>
      <c r="DAE693" s="413"/>
      <c r="DAF693" s="413"/>
      <c r="DAG693" s="413"/>
      <c r="DAH693" s="413"/>
      <c r="DAI693" s="413"/>
      <c r="DAJ693" s="413"/>
      <c r="DAK693" s="413"/>
      <c r="DAL693" s="413"/>
      <c r="DAM693" s="413"/>
      <c r="DAN693" s="413"/>
      <c r="DAO693" s="413"/>
      <c r="DAP693" s="414"/>
      <c r="DAQ693" s="414"/>
      <c r="DAR693" s="414"/>
      <c r="DAS693" s="414"/>
      <c r="DAT693" s="414"/>
      <c r="DAU693" s="413"/>
      <c r="DAV693" s="413"/>
      <c r="DAW693" s="414"/>
      <c r="DAX693" s="414"/>
      <c r="DAY693" s="413"/>
      <c r="DAZ693" s="413"/>
      <c r="DBA693" s="414"/>
      <c r="DBB693" s="414"/>
      <c r="DBC693" s="413"/>
      <c r="DBD693" s="413"/>
      <c r="DBE693" s="413"/>
      <c r="DBF693" s="413"/>
      <c r="DBG693" s="413"/>
      <c r="DBH693" s="413"/>
      <c r="DBI693" s="413"/>
      <c r="DBJ693" s="414"/>
      <c r="DBK693" s="414"/>
      <c r="DBL693" s="413"/>
      <c r="DBM693" s="413"/>
      <c r="DBN693" s="414"/>
      <c r="DBO693" s="414"/>
      <c r="DBP693" s="413"/>
      <c r="DBQ693" s="413"/>
      <c r="DBR693" s="413"/>
      <c r="DBS693" s="413"/>
      <c r="DBT693" s="413"/>
      <c r="DBU693" s="407"/>
      <c r="DBV693" s="439"/>
      <c r="DBW693" s="413"/>
      <c r="DBX693" s="413"/>
      <c r="DBY693" s="413"/>
      <c r="DBZ693" s="413"/>
      <c r="DCA693" s="413"/>
      <c r="DCB693" s="413"/>
      <c r="DCC693" s="413"/>
      <c r="DCD693" s="412"/>
      <c r="DCE693" s="412"/>
      <c r="DCF693" s="412"/>
      <c r="DCG693" s="412"/>
      <c r="DCH693" s="412"/>
      <c r="DCI693" s="412"/>
      <c r="DCJ693" s="412"/>
      <c r="DCK693" s="412"/>
      <c r="DCL693" s="412"/>
      <c r="DCM693" s="412"/>
      <c r="DCN693" s="412"/>
      <c r="DCO693" s="412"/>
      <c r="DCP693" s="412"/>
      <c r="DCQ693" s="412"/>
      <c r="DCR693" s="412"/>
      <c r="DCS693" s="412"/>
      <c r="DCT693" s="412"/>
      <c r="DCU693" s="412"/>
      <c r="DCV693" s="412"/>
      <c r="DCW693" s="412"/>
      <c r="DCX693" s="412"/>
      <c r="DCY693" s="412"/>
      <c r="DCZ693" s="412"/>
      <c r="DDA693" s="412"/>
      <c r="DDB693" s="412"/>
      <c r="DDC693" s="412"/>
      <c r="DDD693" s="412"/>
      <c r="DDE693" s="412"/>
      <c r="DDF693" s="412"/>
      <c r="DDG693" s="412"/>
      <c r="DDH693" s="412"/>
      <c r="DDI693" s="412"/>
      <c r="DDJ693" s="412"/>
      <c r="DDK693" s="412"/>
      <c r="DDL693" s="412"/>
      <c r="DDM693" s="412"/>
      <c r="DDN693" s="412"/>
      <c r="DDO693" s="412"/>
      <c r="DDP693" s="412"/>
      <c r="DDQ693" s="412"/>
      <c r="DDR693" s="412"/>
      <c r="DDS693" s="412"/>
      <c r="DDT693" s="412"/>
      <c r="DDU693" s="412"/>
      <c r="DDV693" s="413"/>
      <c r="DDW693" s="413"/>
      <c r="DDX693" s="413"/>
      <c r="DDY693" s="413"/>
      <c r="DDZ693" s="413"/>
      <c r="DEA693" s="413"/>
      <c r="DEB693" s="413"/>
      <c r="DEC693" s="413"/>
      <c r="DED693" s="413"/>
      <c r="DEE693" s="413"/>
      <c r="DEF693" s="413"/>
      <c r="DEG693" s="413"/>
      <c r="DEH693" s="413"/>
      <c r="DEI693" s="413"/>
      <c r="DEJ693" s="413"/>
      <c r="DEK693" s="413"/>
      <c r="DEL693" s="413"/>
      <c r="DEM693" s="413"/>
      <c r="DEN693" s="413"/>
      <c r="DEO693" s="413"/>
      <c r="DEP693" s="413"/>
      <c r="DEQ693" s="413"/>
      <c r="DER693" s="413"/>
      <c r="DES693" s="413"/>
      <c r="DET693" s="414"/>
      <c r="DEU693" s="414"/>
      <c r="DEV693" s="414"/>
      <c r="DEW693" s="414"/>
      <c r="DEX693" s="414"/>
      <c r="DEY693" s="413"/>
      <c r="DEZ693" s="413"/>
      <c r="DFA693" s="414"/>
      <c r="DFB693" s="414"/>
      <c r="DFC693" s="413"/>
      <c r="DFD693" s="413"/>
      <c r="DFE693" s="414"/>
      <c r="DFF693" s="414"/>
      <c r="DFG693" s="413"/>
      <c r="DFH693" s="413"/>
      <c r="DFI693" s="413"/>
      <c r="DFJ693" s="413"/>
      <c r="DFK693" s="413"/>
      <c r="DFL693" s="413"/>
      <c r="DFM693" s="413"/>
      <c r="DFN693" s="414"/>
      <c r="DFO693" s="414"/>
      <c r="DFP693" s="413"/>
      <c r="DFQ693" s="413"/>
      <c r="DFR693" s="414"/>
      <c r="DFS693" s="414"/>
      <c r="DFT693" s="413"/>
      <c r="DFU693" s="413"/>
      <c r="DFV693" s="413"/>
      <c r="DFW693" s="413"/>
      <c r="DFX693" s="413"/>
      <c r="DFY693" s="407"/>
      <c r="DFZ693" s="439"/>
      <c r="DGA693" s="413"/>
      <c r="DGB693" s="413"/>
      <c r="DGC693" s="413"/>
      <c r="DGD693" s="413"/>
      <c r="DGE693" s="413"/>
      <c r="DGF693" s="413"/>
      <c r="DGG693" s="413"/>
      <c r="DGH693" s="412"/>
      <c r="DGI693" s="412"/>
      <c r="DGJ693" s="412"/>
      <c r="DGK693" s="412"/>
      <c r="DGL693" s="412"/>
      <c r="DGM693" s="412"/>
      <c r="DGN693" s="412"/>
      <c r="DGO693" s="412"/>
      <c r="DGP693" s="412"/>
      <c r="DGQ693" s="412"/>
      <c r="DGR693" s="412"/>
      <c r="DGS693" s="412"/>
      <c r="DGT693" s="412"/>
      <c r="DGU693" s="412"/>
      <c r="DGV693" s="412"/>
      <c r="DGW693" s="412"/>
      <c r="DGX693" s="412"/>
      <c r="DGY693" s="412"/>
      <c r="DGZ693" s="412"/>
      <c r="DHA693" s="412"/>
      <c r="DHB693" s="412"/>
      <c r="DHC693" s="412"/>
      <c r="DHD693" s="412"/>
      <c r="DHE693" s="412"/>
      <c r="DHF693" s="412"/>
      <c r="DHG693" s="412"/>
      <c r="DHH693" s="412"/>
      <c r="DHI693" s="412"/>
      <c r="DHJ693" s="412"/>
      <c r="DHK693" s="412"/>
      <c r="DHL693" s="412"/>
      <c r="DHM693" s="412"/>
      <c r="DHN693" s="412"/>
      <c r="DHO693" s="412"/>
      <c r="DHP693" s="412"/>
      <c r="DHQ693" s="412"/>
      <c r="DHR693" s="412"/>
      <c r="DHS693" s="412"/>
      <c r="DHT693" s="412"/>
      <c r="DHU693" s="412"/>
      <c r="DHV693" s="412"/>
      <c r="DHW693" s="412"/>
      <c r="DHX693" s="412"/>
      <c r="DHY693" s="412"/>
      <c r="DHZ693" s="413"/>
      <c r="DIA693" s="413"/>
      <c r="DIB693" s="413"/>
      <c r="DIC693" s="413"/>
      <c r="DID693" s="413"/>
      <c r="DIE693" s="413"/>
      <c r="DIF693" s="413"/>
      <c r="DIG693" s="413"/>
      <c r="DIH693" s="413"/>
      <c r="DII693" s="413"/>
      <c r="DIJ693" s="413"/>
      <c r="DIK693" s="413"/>
      <c r="DIL693" s="413"/>
      <c r="DIM693" s="413"/>
      <c r="DIN693" s="413"/>
      <c r="DIO693" s="413"/>
      <c r="DIP693" s="413"/>
      <c r="DIQ693" s="413"/>
      <c r="DIR693" s="413"/>
      <c r="DIS693" s="413"/>
      <c r="DIT693" s="413"/>
      <c r="DIU693" s="413"/>
      <c r="DIV693" s="413"/>
      <c r="DIW693" s="413"/>
      <c r="DIX693" s="414"/>
      <c r="DIY693" s="414"/>
      <c r="DIZ693" s="414"/>
      <c r="DJA693" s="414"/>
      <c r="DJB693" s="414"/>
      <c r="DJC693" s="413"/>
      <c r="DJD693" s="413"/>
      <c r="DJE693" s="414"/>
      <c r="DJF693" s="414"/>
      <c r="DJG693" s="413"/>
      <c r="DJH693" s="413"/>
      <c r="DJI693" s="414"/>
      <c r="DJJ693" s="414"/>
      <c r="DJK693" s="413"/>
      <c r="DJL693" s="413"/>
      <c r="DJM693" s="413"/>
      <c r="DJN693" s="413"/>
      <c r="DJO693" s="413"/>
      <c r="DJP693" s="413"/>
      <c r="DJQ693" s="413"/>
      <c r="DJR693" s="414"/>
      <c r="DJS693" s="414"/>
      <c r="DJT693" s="413"/>
      <c r="DJU693" s="413"/>
      <c r="DJV693" s="414"/>
      <c r="DJW693" s="414"/>
      <c r="DJX693" s="413"/>
      <c r="DJY693" s="413"/>
      <c r="DJZ693" s="413"/>
      <c r="DKA693" s="413"/>
      <c r="DKB693" s="413"/>
      <c r="DKC693" s="407"/>
      <c r="DKD693" s="439"/>
      <c r="DKE693" s="413"/>
      <c r="DKF693" s="413"/>
      <c r="DKG693" s="413"/>
      <c r="DKH693" s="413"/>
      <c r="DKI693" s="413"/>
      <c r="DKJ693" s="413"/>
      <c r="DKK693" s="413"/>
      <c r="DKL693" s="412"/>
      <c r="DKM693" s="412"/>
      <c r="DKN693" s="412"/>
      <c r="DKO693" s="412"/>
      <c r="DKP693" s="412"/>
      <c r="DKQ693" s="412"/>
      <c r="DKR693" s="412"/>
      <c r="DKS693" s="412"/>
      <c r="DKT693" s="412"/>
      <c r="DKU693" s="412"/>
      <c r="DKV693" s="412"/>
      <c r="DKW693" s="412"/>
      <c r="DKX693" s="412"/>
      <c r="DKY693" s="412"/>
      <c r="DKZ693" s="412"/>
      <c r="DLA693" s="412"/>
      <c r="DLB693" s="412"/>
      <c r="DLC693" s="412"/>
      <c r="DLD693" s="412"/>
      <c r="DLE693" s="412"/>
      <c r="DLF693" s="412"/>
      <c r="DLG693" s="412"/>
      <c r="DLH693" s="412"/>
      <c r="DLI693" s="412"/>
      <c r="DLJ693" s="412"/>
      <c r="DLK693" s="412"/>
      <c r="DLL693" s="412"/>
      <c r="DLM693" s="412"/>
      <c r="DLN693" s="412"/>
      <c r="DLO693" s="412"/>
      <c r="DLP693" s="412"/>
      <c r="DLQ693" s="412"/>
      <c r="DLR693" s="412"/>
      <c r="DLS693" s="412"/>
      <c r="DLT693" s="412"/>
      <c r="DLU693" s="412"/>
      <c r="DLV693" s="412"/>
      <c r="DLW693" s="412"/>
      <c r="DLX693" s="412"/>
      <c r="DLY693" s="412"/>
      <c r="DLZ693" s="412"/>
      <c r="DMA693" s="412"/>
      <c r="DMB693" s="412"/>
      <c r="DMC693" s="412"/>
      <c r="DMD693" s="413"/>
      <c r="DME693" s="413"/>
      <c r="DMF693" s="413"/>
      <c r="DMG693" s="413"/>
      <c r="DMH693" s="413"/>
      <c r="DMI693" s="413"/>
      <c r="DMJ693" s="413"/>
      <c r="DMK693" s="413"/>
      <c r="DML693" s="413"/>
      <c r="DMM693" s="413"/>
      <c r="DMN693" s="413"/>
      <c r="DMO693" s="413"/>
      <c r="DMP693" s="413"/>
      <c r="DMQ693" s="413"/>
      <c r="DMR693" s="413"/>
      <c r="DMS693" s="413"/>
      <c r="DMT693" s="413"/>
      <c r="DMU693" s="413"/>
      <c r="DMV693" s="413"/>
      <c r="DMW693" s="413"/>
      <c r="DMX693" s="413"/>
      <c r="DMY693" s="413"/>
      <c r="DMZ693" s="413"/>
      <c r="DNA693" s="413"/>
      <c r="DNB693" s="414"/>
      <c r="DNC693" s="414"/>
      <c r="DND693" s="414"/>
      <c r="DNE693" s="414"/>
      <c r="DNF693" s="414"/>
      <c r="DNG693" s="413"/>
      <c r="DNH693" s="413"/>
      <c r="DNI693" s="414"/>
      <c r="DNJ693" s="414"/>
      <c r="DNK693" s="413"/>
      <c r="DNL693" s="413"/>
      <c r="DNM693" s="414"/>
      <c r="DNN693" s="414"/>
      <c r="DNO693" s="413"/>
      <c r="DNP693" s="413"/>
      <c r="DNQ693" s="413"/>
      <c r="DNR693" s="413"/>
      <c r="DNS693" s="413"/>
      <c r="DNT693" s="413"/>
      <c r="DNU693" s="413"/>
      <c r="DNV693" s="414"/>
      <c r="DNW693" s="414"/>
      <c r="DNX693" s="413"/>
      <c r="DNY693" s="413"/>
      <c r="DNZ693" s="414"/>
      <c r="DOA693" s="414"/>
      <c r="DOB693" s="413"/>
      <c r="DOC693" s="413"/>
      <c r="DOD693" s="413"/>
      <c r="DOE693" s="413"/>
      <c r="DOF693" s="413"/>
      <c r="DOG693" s="407"/>
      <c r="DOH693" s="439"/>
      <c r="DOI693" s="413"/>
      <c r="DOJ693" s="413"/>
      <c r="DOK693" s="413"/>
      <c r="DOL693" s="413"/>
      <c r="DOM693" s="413"/>
      <c r="DON693" s="413"/>
      <c r="DOO693" s="413"/>
      <c r="DOP693" s="412"/>
      <c r="DOQ693" s="412"/>
      <c r="DOR693" s="412"/>
      <c r="DOS693" s="412"/>
      <c r="DOT693" s="412"/>
      <c r="DOU693" s="412"/>
      <c r="DOV693" s="412"/>
      <c r="DOW693" s="412"/>
      <c r="DOX693" s="412"/>
      <c r="DOY693" s="412"/>
      <c r="DOZ693" s="412"/>
      <c r="DPA693" s="412"/>
      <c r="DPB693" s="412"/>
      <c r="DPC693" s="412"/>
      <c r="DPD693" s="412"/>
      <c r="DPE693" s="412"/>
      <c r="DPF693" s="412"/>
      <c r="DPG693" s="412"/>
      <c r="DPH693" s="412"/>
      <c r="DPI693" s="412"/>
      <c r="DPJ693" s="412"/>
      <c r="DPK693" s="412"/>
      <c r="DPL693" s="412"/>
      <c r="DPM693" s="412"/>
      <c r="DPN693" s="412"/>
      <c r="DPO693" s="412"/>
      <c r="DPP693" s="412"/>
      <c r="DPQ693" s="412"/>
      <c r="DPR693" s="412"/>
      <c r="DPS693" s="412"/>
      <c r="DPT693" s="412"/>
      <c r="DPU693" s="412"/>
      <c r="DPV693" s="412"/>
      <c r="DPW693" s="412"/>
      <c r="DPX693" s="412"/>
      <c r="DPY693" s="412"/>
      <c r="DPZ693" s="412"/>
      <c r="DQA693" s="412"/>
      <c r="DQB693" s="412"/>
      <c r="DQC693" s="412"/>
      <c r="DQD693" s="412"/>
      <c r="DQE693" s="412"/>
      <c r="DQF693" s="412"/>
      <c r="DQG693" s="412"/>
      <c r="DQH693" s="413"/>
      <c r="DQI693" s="413"/>
      <c r="DQJ693" s="413"/>
      <c r="DQK693" s="413"/>
      <c r="DQL693" s="413"/>
      <c r="DQM693" s="413"/>
      <c r="DQN693" s="413"/>
      <c r="DQO693" s="413"/>
      <c r="DQP693" s="413"/>
      <c r="DQQ693" s="413"/>
      <c r="DQR693" s="413"/>
      <c r="DQS693" s="413"/>
      <c r="DQT693" s="413"/>
      <c r="DQU693" s="413"/>
      <c r="DQV693" s="413"/>
      <c r="DQW693" s="413"/>
      <c r="DQX693" s="413"/>
      <c r="DQY693" s="413"/>
      <c r="DQZ693" s="413"/>
      <c r="DRA693" s="413"/>
      <c r="DRB693" s="413"/>
      <c r="DRC693" s="413"/>
      <c r="DRD693" s="413"/>
      <c r="DRE693" s="413"/>
      <c r="DRF693" s="414"/>
      <c r="DRG693" s="414"/>
      <c r="DRH693" s="414"/>
      <c r="DRI693" s="414"/>
      <c r="DRJ693" s="414"/>
      <c r="DRK693" s="413"/>
      <c r="DRL693" s="413"/>
      <c r="DRM693" s="414"/>
      <c r="DRN693" s="414"/>
      <c r="DRO693" s="413"/>
      <c r="DRP693" s="413"/>
      <c r="DRQ693" s="414"/>
      <c r="DRR693" s="414"/>
      <c r="DRS693" s="413"/>
      <c r="DRT693" s="413"/>
      <c r="DRU693" s="413"/>
      <c r="DRV693" s="413"/>
      <c r="DRW693" s="413"/>
      <c r="DRX693" s="413"/>
      <c r="DRY693" s="413"/>
      <c r="DRZ693" s="414"/>
      <c r="DSA693" s="414"/>
      <c r="DSB693" s="413"/>
      <c r="DSC693" s="413"/>
      <c r="DSD693" s="414"/>
      <c r="DSE693" s="414"/>
      <c r="DSF693" s="413"/>
      <c r="DSG693" s="413"/>
      <c r="DSH693" s="413"/>
      <c r="DSI693" s="413"/>
      <c r="DSJ693" s="413"/>
      <c r="DSK693" s="407"/>
      <c r="DSL693" s="439"/>
      <c r="DSM693" s="413"/>
      <c r="DSN693" s="413"/>
      <c r="DSO693" s="413"/>
      <c r="DSP693" s="413"/>
      <c r="DSQ693" s="413"/>
      <c r="DSR693" s="413"/>
      <c r="DSS693" s="413"/>
      <c r="DST693" s="412"/>
      <c r="DSU693" s="412"/>
      <c r="DSV693" s="412"/>
      <c r="DSW693" s="412"/>
      <c r="DSX693" s="412"/>
      <c r="DSY693" s="412"/>
      <c r="DSZ693" s="412"/>
      <c r="DTA693" s="412"/>
      <c r="DTB693" s="412"/>
      <c r="DTC693" s="412"/>
      <c r="DTD693" s="412"/>
      <c r="DTE693" s="412"/>
      <c r="DTF693" s="412"/>
      <c r="DTG693" s="412"/>
      <c r="DTH693" s="412"/>
      <c r="DTI693" s="412"/>
      <c r="DTJ693" s="412"/>
      <c r="DTK693" s="412"/>
      <c r="DTL693" s="412"/>
      <c r="DTM693" s="412"/>
      <c r="DTN693" s="412"/>
      <c r="DTO693" s="412"/>
      <c r="DTP693" s="412"/>
      <c r="DTQ693" s="412"/>
      <c r="DTR693" s="412"/>
      <c r="DTS693" s="412"/>
      <c r="DTT693" s="412"/>
      <c r="DTU693" s="412"/>
      <c r="DTV693" s="412"/>
      <c r="DTW693" s="412"/>
      <c r="DTX693" s="412"/>
      <c r="DTY693" s="412"/>
      <c r="DTZ693" s="412"/>
      <c r="DUA693" s="412"/>
      <c r="DUB693" s="412"/>
      <c r="DUC693" s="412"/>
      <c r="DUD693" s="412"/>
      <c r="DUE693" s="412"/>
      <c r="DUF693" s="412"/>
      <c r="DUG693" s="412"/>
      <c r="DUH693" s="412"/>
      <c r="DUI693" s="412"/>
      <c r="DUJ693" s="412"/>
      <c r="DUK693" s="412"/>
      <c r="DUL693" s="413"/>
      <c r="DUM693" s="413"/>
      <c r="DUN693" s="413"/>
      <c r="DUO693" s="413"/>
      <c r="DUP693" s="413"/>
      <c r="DUQ693" s="413"/>
      <c r="DUR693" s="413"/>
      <c r="DUS693" s="413"/>
      <c r="DUT693" s="413"/>
      <c r="DUU693" s="413"/>
      <c r="DUV693" s="413"/>
      <c r="DUW693" s="413"/>
      <c r="DUX693" s="413"/>
      <c r="DUY693" s="413"/>
      <c r="DUZ693" s="413"/>
      <c r="DVA693" s="413"/>
      <c r="DVB693" s="413"/>
      <c r="DVC693" s="413"/>
      <c r="DVD693" s="413"/>
      <c r="DVE693" s="413"/>
      <c r="DVF693" s="413"/>
      <c r="DVG693" s="413"/>
      <c r="DVH693" s="413"/>
      <c r="DVI693" s="413"/>
      <c r="DVJ693" s="414"/>
      <c r="DVK693" s="414"/>
      <c r="DVL693" s="414"/>
      <c r="DVM693" s="414"/>
      <c r="DVN693" s="414"/>
      <c r="DVO693" s="413"/>
      <c r="DVP693" s="413"/>
      <c r="DVQ693" s="414"/>
      <c r="DVR693" s="414"/>
      <c r="DVS693" s="413"/>
      <c r="DVT693" s="413"/>
      <c r="DVU693" s="414"/>
      <c r="DVV693" s="414"/>
      <c r="DVW693" s="413"/>
      <c r="DVX693" s="413"/>
      <c r="DVY693" s="413"/>
      <c r="DVZ693" s="413"/>
      <c r="DWA693" s="413"/>
      <c r="DWB693" s="413"/>
      <c r="DWC693" s="413"/>
      <c r="DWD693" s="414"/>
      <c r="DWE693" s="414"/>
      <c r="DWF693" s="413"/>
      <c r="DWG693" s="413"/>
      <c r="DWH693" s="414"/>
      <c r="DWI693" s="414"/>
      <c r="DWJ693" s="413"/>
      <c r="DWK693" s="413"/>
      <c r="DWL693" s="413"/>
      <c r="DWM693" s="413"/>
      <c r="DWN693" s="413"/>
      <c r="DWO693" s="407"/>
      <c r="DWP693" s="439"/>
      <c r="DWQ693" s="413"/>
      <c r="DWR693" s="413"/>
      <c r="DWS693" s="413"/>
      <c r="DWT693" s="413"/>
      <c r="DWU693" s="413"/>
      <c r="DWV693" s="413"/>
      <c r="DWW693" s="413"/>
      <c r="DWX693" s="412"/>
      <c r="DWY693" s="412"/>
      <c r="DWZ693" s="412"/>
      <c r="DXA693" s="412"/>
      <c r="DXB693" s="412"/>
      <c r="DXC693" s="412"/>
      <c r="DXD693" s="412"/>
      <c r="DXE693" s="412"/>
      <c r="DXF693" s="412"/>
      <c r="DXG693" s="412"/>
      <c r="DXH693" s="412"/>
      <c r="DXI693" s="412"/>
      <c r="DXJ693" s="412"/>
      <c r="DXK693" s="412"/>
      <c r="DXL693" s="412"/>
      <c r="DXM693" s="412"/>
      <c r="DXN693" s="412"/>
      <c r="DXO693" s="412"/>
      <c r="DXP693" s="412"/>
      <c r="DXQ693" s="412"/>
      <c r="DXR693" s="412"/>
      <c r="DXS693" s="412"/>
      <c r="DXT693" s="412"/>
      <c r="DXU693" s="412"/>
      <c r="DXV693" s="412"/>
      <c r="DXW693" s="412"/>
      <c r="DXX693" s="412"/>
      <c r="DXY693" s="412"/>
      <c r="DXZ693" s="412"/>
      <c r="DYA693" s="412"/>
      <c r="DYB693" s="412"/>
      <c r="DYC693" s="412"/>
      <c r="DYD693" s="412"/>
      <c r="DYE693" s="412"/>
      <c r="DYF693" s="412"/>
      <c r="DYG693" s="412"/>
      <c r="DYH693" s="412"/>
      <c r="DYI693" s="412"/>
      <c r="DYJ693" s="412"/>
      <c r="DYK693" s="412"/>
      <c r="DYL693" s="412"/>
      <c r="DYM693" s="412"/>
      <c r="DYN693" s="412"/>
      <c r="DYO693" s="412"/>
      <c r="DYP693" s="413"/>
      <c r="DYQ693" s="413"/>
      <c r="DYR693" s="413"/>
      <c r="DYS693" s="413"/>
      <c r="DYT693" s="413"/>
      <c r="DYU693" s="413"/>
      <c r="DYV693" s="413"/>
      <c r="DYW693" s="413"/>
      <c r="DYX693" s="413"/>
      <c r="DYY693" s="413"/>
      <c r="DYZ693" s="413"/>
      <c r="DZA693" s="413"/>
      <c r="DZB693" s="413"/>
      <c r="DZC693" s="413"/>
      <c r="DZD693" s="413"/>
      <c r="DZE693" s="413"/>
      <c r="DZF693" s="413"/>
      <c r="DZG693" s="413"/>
      <c r="DZH693" s="413"/>
      <c r="DZI693" s="413"/>
      <c r="DZJ693" s="413"/>
      <c r="DZK693" s="413"/>
      <c r="DZL693" s="413"/>
      <c r="DZM693" s="413"/>
      <c r="DZN693" s="414"/>
      <c r="DZO693" s="414"/>
      <c r="DZP693" s="414"/>
      <c r="DZQ693" s="414"/>
      <c r="DZR693" s="414"/>
      <c r="DZS693" s="413"/>
      <c r="DZT693" s="413"/>
      <c r="DZU693" s="414"/>
      <c r="DZV693" s="414"/>
      <c r="DZW693" s="413"/>
      <c r="DZX693" s="413"/>
      <c r="DZY693" s="414"/>
      <c r="DZZ693" s="414"/>
      <c r="EAA693" s="413"/>
      <c r="EAB693" s="413"/>
      <c r="EAC693" s="413"/>
      <c r="EAD693" s="413"/>
      <c r="EAE693" s="413"/>
      <c r="EAF693" s="413"/>
      <c r="EAG693" s="413"/>
      <c r="EAH693" s="414"/>
      <c r="EAI693" s="414"/>
      <c r="EAJ693" s="413"/>
      <c r="EAK693" s="413"/>
      <c r="EAL693" s="414"/>
      <c r="EAM693" s="414"/>
      <c r="EAN693" s="413"/>
      <c r="EAO693" s="413"/>
      <c r="EAP693" s="413"/>
      <c r="EAQ693" s="413"/>
      <c r="EAR693" s="413"/>
      <c r="EAS693" s="407"/>
      <c r="EAT693" s="439"/>
      <c r="EAU693" s="413"/>
      <c r="EAV693" s="413"/>
      <c r="EAW693" s="413"/>
      <c r="EAX693" s="413"/>
      <c r="EAY693" s="413"/>
      <c r="EAZ693" s="413"/>
      <c r="EBA693" s="413"/>
      <c r="EBB693" s="412"/>
      <c r="EBC693" s="412"/>
      <c r="EBD693" s="412"/>
      <c r="EBE693" s="412"/>
      <c r="EBF693" s="412"/>
      <c r="EBG693" s="412"/>
      <c r="EBH693" s="412"/>
      <c r="EBI693" s="412"/>
      <c r="EBJ693" s="412"/>
      <c r="EBK693" s="412"/>
      <c r="EBL693" s="412"/>
      <c r="EBM693" s="412"/>
      <c r="EBN693" s="412"/>
      <c r="EBO693" s="412"/>
      <c r="EBP693" s="412"/>
      <c r="EBQ693" s="412"/>
      <c r="EBR693" s="412"/>
      <c r="EBS693" s="412"/>
      <c r="EBT693" s="412"/>
      <c r="EBU693" s="412"/>
      <c r="EBV693" s="412"/>
      <c r="EBW693" s="412"/>
      <c r="EBX693" s="412"/>
      <c r="EBY693" s="412"/>
      <c r="EBZ693" s="412"/>
      <c r="ECA693" s="412"/>
      <c r="ECB693" s="412"/>
      <c r="ECC693" s="412"/>
      <c r="ECD693" s="412"/>
      <c r="ECE693" s="412"/>
      <c r="ECF693" s="412"/>
      <c r="ECG693" s="412"/>
      <c r="ECH693" s="412"/>
      <c r="ECI693" s="412"/>
      <c r="ECJ693" s="412"/>
      <c r="ECK693" s="412"/>
      <c r="ECL693" s="412"/>
      <c r="ECM693" s="412"/>
      <c r="ECN693" s="412"/>
      <c r="ECO693" s="412"/>
      <c r="ECP693" s="412"/>
      <c r="ECQ693" s="412"/>
      <c r="ECR693" s="412"/>
      <c r="ECS693" s="412"/>
      <c r="ECT693" s="413"/>
      <c r="ECU693" s="413"/>
      <c r="ECV693" s="413"/>
      <c r="ECW693" s="413"/>
      <c r="ECX693" s="413"/>
      <c r="ECY693" s="413"/>
      <c r="ECZ693" s="413"/>
      <c r="EDA693" s="413"/>
      <c r="EDB693" s="413"/>
      <c r="EDC693" s="413"/>
      <c r="EDD693" s="413"/>
      <c r="EDE693" s="413"/>
      <c r="EDF693" s="413"/>
      <c r="EDG693" s="413"/>
      <c r="EDH693" s="413"/>
      <c r="EDI693" s="413"/>
      <c r="EDJ693" s="413"/>
      <c r="EDK693" s="413"/>
      <c r="EDL693" s="413"/>
      <c r="EDM693" s="413"/>
      <c r="EDN693" s="413"/>
      <c r="EDO693" s="413"/>
      <c r="EDP693" s="413"/>
      <c r="EDQ693" s="413"/>
      <c r="EDR693" s="414"/>
      <c r="EDS693" s="414"/>
      <c r="EDT693" s="414"/>
      <c r="EDU693" s="414"/>
      <c r="EDV693" s="414"/>
      <c r="EDW693" s="413"/>
      <c r="EDX693" s="413"/>
      <c r="EDY693" s="414"/>
      <c r="EDZ693" s="414"/>
      <c r="EEA693" s="413"/>
      <c r="EEB693" s="413"/>
      <c r="EEC693" s="414"/>
      <c r="EED693" s="414"/>
      <c r="EEE693" s="413"/>
      <c r="EEF693" s="413"/>
      <c r="EEG693" s="413"/>
      <c r="EEH693" s="413"/>
      <c r="EEI693" s="413"/>
      <c r="EEJ693" s="413"/>
      <c r="EEK693" s="413"/>
      <c r="EEL693" s="414"/>
      <c r="EEM693" s="414"/>
      <c r="EEN693" s="413"/>
      <c r="EEO693" s="413"/>
      <c r="EEP693" s="414"/>
      <c r="EEQ693" s="414"/>
      <c r="EER693" s="413"/>
      <c r="EES693" s="413"/>
      <c r="EET693" s="413"/>
      <c r="EEU693" s="413"/>
      <c r="EEV693" s="413"/>
      <c r="EEW693" s="407"/>
      <c r="EEX693" s="439"/>
      <c r="EEY693" s="413"/>
      <c r="EEZ693" s="413"/>
      <c r="EFA693" s="413"/>
      <c r="EFB693" s="413"/>
      <c r="EFC693" s="413"/>
      <c r="EFD693" s="413"/>
      <c r="EFE693" s="413"/>
      <c r="EFF693" s="412"/>
      <c r="EFG693" s="412"/>
      <c r="EFH693" s="412"/>
      <c r="EFI693" s="412"/>
      <c r="EFJ693" s="412"/>
      <c r="EFK693" s="412"/>
      <c r="EFL693" s="412"/>
      <c r="EFM693" s="412"/>
      <c r="EFN693" s="412"/>
      <c r="EFO693" s="412"/>
      <c r="EFP693" s="412"/>
      <c r="EFQ693" s="412"/>
      <c r="EFR693" s="412"/>
      <c r="EFS693" s="412"/>
      <c r="EFT693" s="412"/>
      <c r="EFU693" s="412"/>
      <c r="EFV693" s="412"/>
      <c r="EFW693" s="412"/>
      <c r="EFX693" s="412"/>
      <c r="EFY693" s="412"/>
      <c r="EFZ693" s="412"/>
      <c r="EGA693" s="412"/>
      <c r="EGB693" s="412"/>
      <c r="EGC693" s="412"/>
      <c r="EGD693" s="412"/>
      <c r="EGE693" s="412"/>
      <c r="EGF693" s="412"/>
      <c r="EGG693" s="412"/>
      <c r="EGH693" s="412"/>
      <c r="EGI693" s="412"/>
      <c r="EGJ693" s="412"/>
      <c r="EGK693" s="412"/>
      <c r="EGL693" s="412"/>
      <c r="EGM693" s="412"/>
      <c r="EGN693" s="412"/>
      <c r="EGO693" s="412"/>
      <c r="EGP693" s="412"/>
      <c r="EGQ693" s="412"/>
      <c r="EGR693" s="412"/>
      <c r="EGS693" s="412"/>
      <c r="EGT693" s="412"/>
      <c r="EGU693" s="412"/>
      <c r="EGV693" s="412"/>
      <c r="EGW693" s="412"/>
      <c r="EGX693" s="413"/>
      <c r="EGY693" s="413"/>
      <c r="EGZ693" s="413"/>
      <c r="EHA693" s="413"/>
      <c r="EHB693" s="413"/>
      <c r="EHC693" s="413"/>
      <c r="EHD693" s="413"/>
      <c r="EHE693" s="413"/>
      <c r="EHF693" s="413"/>
      <c r="EHG693" s="413"/>
      <c r="EHH693" s="413"/>
      <c r="EHI693" s="413"/>
      <c r="EHJ693" s="413"/>
      <c r="EHK693" s="413"/>
      <c r="EHL693" s="413"/>
      <c r="EHM693" s="413"/>
      <c r="EHN693" s="413"/>
      <c r="EHO693" s="413"/>
      <c r="EHP693" s="413"/>
      <c r="EHQ693" s="413"/>
      <c r="EHR693" s="413"/>
      <c r="EHS693" s="413"/>
      <c r="EHT693" s="413"/>
      <c r="EHU693" s="413"/>
      <c r="EHV693" s="414"/>
      <c r="EHW693" s="414"/>
      <c r="EHX693" s="414"/>
      <c r="EHY693" s="414"/>
      <c r="EHZ693" s="414"/>
      <c r="EIA693" s="413"/>
      <c r="EIB693" s="413"/>
      <c r="EIC693" s="414"/>
      <c r="EID693" s="414"/>
      <c r="EIE693" s="413"/>
      <c r="EIF693" s="413"/>
      <c r="EIG693" s="414"/>
      <c r="EIH693" s="414"/>
      <c r="EII693" s="413"/>
      <c r="EIJ693" s="413"/>
      <c r="EIK693" s="413"/>
      <c r="EIL693" s="413"/>
      <c r="EIM693" s="413"/>
      <c r="EIN693" s="413"/>
      <c r="EIO693" s="413"/>
      <c r="EIP693" s="414"/>
      <c r="EIQ693" s="414"/>
      <c r="EIR693" s="413"/>
      <c r="EIS693" s="413"/>
      <c r="EIT693" s="414"/>
      <c r="EIU693" s="414"/>
      <c r="EIV693" s="413"/>
      <c r="EIW693" s="413"/>
      <c r="EIX693" s="413"/>
      <c r="EIY693" s="413"/>
      <c r="EIZ693" s="413"/>
      <c r="EJA693" s="407"/>
      <c r="EJB693" s="439"/>
      <c r="EJC693" s="413"/>
      <c r="EJD693" s="413"/>
      <c r="EJE693" s="413"/>
      <c r="EJF693" s="413"/>
      <c r="EJG693" s="413"/>
      <c r="EJH693" s="413"/>
      <c r="EJI693" s="413"/>
      <c r="EJJ693" s="412"/>
      <c r="EJK693" s="412"/>
      <c r="EJL693" s="412"/>
      <c r="EJM693" s="412"/>
      <c r="EJN693" s="412"/>
      <c r="EJO693" s="412"/>
      <c r="EJP693" s="412"/>
      <c r="EJQ693" s="412"/>
      <c r="EJR693" s="412"/>
      <c r="EJS693" s="412"/>
      <c r="EJT693" s="412"/>
      <c r="EJU693" s="412"/>
      <c r="EJV693" s="412"/>
      <c r="EJW693" s="412"/>
      <c r="EJX693" s="412"/>
      <c r="EJY693" s="412"/>
      <c r="EJZ693" s="412"/>
      <c r="EKA693" s="412"/>
      <c r="EKB693" s="412"/>
      <c r="EKC693" s="412"/>
      <c r="EKD693" s="412"/>
      <c r="EKE693" s="412"/>
      <c r="EKF693" s="412"/>
      <c r="EKG693" s="412"/>
      <c r="EKH693" s="412"/>
      <c r="EKI693" s="412"/>
      <c r="EKJ693" s="412"/>
      <c r="EKK693" s="412"/>
      <c r="EKL693" s="412"/>
      <c r="EKM693" s="412"/>
      <c r="EKN693" s="412"/>
      <c r="EKO693" s="412"/>
      <c r="EKP693" s="412"/>
      <c r="EKQ693" s="412"/>
      <c r="EKR693" s="412"/>
      <c r="EKS693" s="412"/>
      <c r="EKT693" s="412"/>
      <c r="EKU693" s="412"/>
      <c r="EKV693" s="412"/>
      <c r="EKW693" s="412"/>
      <c r="EKX693" s="412"/>
      <c r="EKY693" s="412"/>
      <c r="EKZ693" s="412"/>
      <c r="ELA693" s="412"/>
      <c r="ELB693" s="413"/>
      <c r="ELC693" s="413"/>
      <c r="ELD693" s="413"/>
      <c r="ELE693" s="413"/>
      <c r="ELF693" s="413"/>
      <c r="ELG693" s="413"/>
      <c r="ELH693" s="413"/>
      <c r="ELI693" s="413"/>
      <c r="ELJ693" s="413"/>
      <c r="ELK693" s="413"/>
      <c r="ELL693" s="413"/>
      <c r="ELM693" s="413"/>
      <c r="ELN693" s="413"/>
      <c r="ELO693" s="413"/>
      <c r="ELP693" s="413"/>
      <c r="ELQ693" s="413"/>
      <c r="ELR693" s="413"/>
      <c r="ELS693" s="413"/>
      <c r="ELT693" s="413"/>
      <c r="ELU693" s="413"/>
      <c r="ELV693" s="413"/>
      <c r="ELW693" s="413"/>
      <c r="ELX693" s="413"/>
      <c r="ELY693" s="413"/>
      <c r="ELZ693" s="414"/>
      <c r="EMA693" s="414"/>
      <c r="EMB693" s="414"/>
      <c r="EMC693" s="414"/>
      <c r="EMD693" s="414"/>
      <c r="EME693" s="413"/>
      <c r="EMF693" s="413"/>
      <c r="EMG693" s="414"/>
      <c r="EMH693" s="414"/>
      <c r="EMI693" s="413"/>
      <c r="EMJ693" s="413"/>
      <c r="EMK693" s="414"/>
      <c r="EML693" s="414"/>
      <c r="EMM693" s="413"/>
      <c r="EMN693" s="413"/>
      <c r="EMO693" s="413"/>
      <c r="EMP693" s="413"/>
      <c r="EMQ693" s="413"/>
      <c r="EMR693" s="413"/>
      <c r="EMS693" s="413"/>
      <c r="EMT693" s="414"/>
      <c r="EMU693" s="414"/>
      <c r="EMV693" s="413"/>
      <c r="EMW693" s="413"/>
      <c r="EMX693" s="414"/>
      <c r="EMY693" s="414"/>
      <c r="EMZ693" s="413"/>
      <c r="ENA693" s="413"/>
      <c r="ENB693" s="413"/>
      <c r="ENC693" s="413"/>
      <c r="END693" s="413"/>
      <c r="ENE693" s="407"/>
      <c r="ENF693" s="439"/>
      <c r="ENG693" s="413"/>
      <c r="ENH693" s="413"/>
      <c r="ENI693" s="413"/>
      <c r="ENJ693" s="413"/>
      <c r="ENK693" s="413"/>
      <c r="ENL693" s="413"/>
      <c r="ENM693" s="413"/>
      <c r="ENN693" s="412"/>
      <c r="ENO693" s="412"/>
      <c r="ENP693" s="412"/>
      <c r="ENQ693" s="412"/>
      <c r="ENR693" s="412"/>
      <c r="ENS693" s="412"/>
      <c r="ENT693" s="412"/>
      <c r="ENU693" s="412"/>
      <c r="ENV693" s="412"/>
      <c r="ENW693" s="412"/>
      <c r="ENX693" s="412"/>
      <c r="ENY693" s="412"/>
      <c r="ENZ693" s="412"/>
      <c r="EOA693" s="412"/>
      <c r="EOB693" s="412"/>
      <c r="EOC693" s="412"/>
      <c r="EOD693" s="412"/>
      <c r="EOE693" s="412"/>
      <c r="EOF693" s="412"/>
      <c r="EOG693" s="412"/>
      <c r="EOH693" s="412"/>
      <c r="EOI693" s="412"/>
      <c r="EOJ693" s="412"/>
      <c r="EOK693" s="412"/>
      <c r="EOL693" s="412"/>
      <c r="EOM693" s="412"/>
      <c r="EON693" s="412"/>
      <c r="EOO693" s="412"/>
      <c r="EOP693" s="412"/>
      <c r="EOQ693" s="412"/>
      <c r="EOR693" s="412"/>
      <c r="EOS693" s="412"/>
      <c r="EOT693" s="412"/>
      <c r="EOU693" s="412"/>
      <c r="EOV693" s="412"/>
      <c r="EOW693" s="412"/>
      <c r="EOX693" s="412"/>
      <c r="EOY693" s="412"/>
      <c r="EOZ693" s="412"/>
      <c r="EPA693" s="412"/>
      <c r="EPB693" s="412"/>
      <c r="EPC693" s="412"/>
      <c r="EPD693" s="412"/>
      <c r="EPE693" s="412"/>
      <c r="EPF693" s="413"/>
      <c r="EPG693" s="413"/>
      <c r="EPH693" s="413"/>
      <c r="EPI693" s="413"/>
      <c r="EPJ693" s="413"/>
      <c r="EPK693" s="413"/>
      <c r="EPL693" s="413"/>
      <c r="EPM693" s="413"/>
      <c r="EPN693" s="413"/>
      <c r="EPO693" s="413"/>
      <c r="EPP693" s="413"/>
      <c r="EPQ693" s="413"/>
      <c r="EPR693" s="413"/>
      <c r="EPS693" s="413"/>
      <c r="EPT693" s="413"/>
      <c r="EPU693" s="413"/>
      <c r="EPV693" s="413"/>
      <c r="EPW693" s="413"/>
      <c r="EPX693" s="413"/>
      <c r="EPY693" s="413"/>
      <c r="EPZ693" s="413"/>
      <c r="EQA693" s="413"/>
      <c r="EQB693" s="413"/>
      <c r="EQC693" s="413"/>
      <c r="EQD693" s="414"/>
      <c r="EQE693" s="414"/>
      <c r="EQF693" s="414"/>
      <c r="EQG693" s="414"/>
      <c r="EQH693" s="414"/>
      <c r="EQI693" s="413"/>
      <c r="EQJ693" s="413"/>
      <c r="EQK693" s="414"/>
      <c r="EQL693" s="414"/>
      <c r="EQM693" s="413"/>
      <c r="EQN693" s="413"/>
      <c r="EQO693" s="414"/>
      <c r="EQP693" s="414"/>
      <c r="EQQ693" s="413"/>
      <c r="EQR693" s="413"/>
      <c r="EQS693" s="413"/>
      <c r="EQT693" s="413"/>
      <c r="EQU693" s="413"/>
      <c r="EQV693" s="413"/>
      <c r="EQW693" s="413"/>
      <c r="EQX693" s="414"/>
      <c r="EQY693" s="414"/>
      <c r="EQZ693" s="413"/>
      <c r="ERA693" s="413"/>
      <c r="ERB693" s="414"/>
      <c r="ERC693" s="414"/>
      <c r="ERD693" s="413"/>
      <c r="ERE693" s="413"/>
      <c r="ERF693" s="413"/>
      <c r="ERG693" s="413"/>
      <c r="ERH693" s="413"/>
      <c r="ERI693" s="407"/>
      <c r="ERJ693" s="439"/>
      <c r="ERK693" s="413"/>
      <c r="ERL693" s="413"/>
      <c r="ERM693" s="413"/>
      <c r="ERN693" s="413"/>
      <c r="ERO693" s="413"/>
      <c r="ERP693" s="413"/>
      <c r="ERQ693" s="413"/>
      <c r="ERR693" s="412"/>
      <c r="ERS693" s="412"/>
      <c r="ERT693" s="412"/>
      <c r="ERU693" s="412"/>
      <c r="ERV693" s="412"/>
      <c r="ERW693" s="412"/>
      <c r="ERX693" s="412"/>
      <c r="ERY693" s="412"/>
      <c r="ERZ693" s="412"/>
      <c r="ESA693" s="412"/>
      <c r="ESB693" s="412"/>
      <c r="ESC693" s="412"/>
      <c r="ESD693" s="412"/>
      <c r="ESE693" s="412"/>
      <c r="ESF693" s="412"/>
      <c r="ESG693" s="412"/>
      <c r="ESH693" s="412"/>
      <c r="ESI693" s="412"/>
      <c r="ESJ693" s="412"/>
      <c r="ESK693" s="412"/>
      <c r="ESL693" s="412"/>
      <c r="ESM693" s="412"/>
      <c r="ESN693" s="412"/>
      <c r="ESO693" s="412"/>
      <c r="ESP693" s="412"/>
      <c r="ESQ693" s="412"/>
      <c r="ESR693" s="412"/>
      <c r="ESS693" s="412"/>
      <c r="EST693" s="412"/>
      <c r="ESU693" s="412"/>
      <c r="ESV693" s="412"/>
      <c r="ESW693" s="412"/>
      <c r="ESX693" s="412"/>
      <c r="ESY693" s="412"/>
      <c r="ESZ693" s="412"/>
      <c r="ETA693" s="412"/>
      <c r="ETB693" s="412"/>
      <c r="ETC693" s="412"/>
      <c r="ETD693" s="412"/>
      <c r="ETE693" s="412"/>
      <c r="ETF693" s="412"/>
      <c r="ETG693" s="412"/>
      <c r="ETH693" s="412"/>
      <c r="ETI693" s="412"/>
      <c r="ETJ693" s="413"/>
      <c r="ETK693" s="413"/>
      <c r="ETL693" s="413"/>
      <c r="ETM693" s="413"/>
      <c r="ETN693" s="413"/>
      <c r="ETO693" s="413"/>
      <c r="ETP693" s="413"/>
      <c r="ETQ693" s="413"/>
      <c r="ETR693" s="413"/>
      <c r="ETS693" s="413"/>
      <c r="ETT693" s="413"/>
      <c r="ETU693" s="413"/>
      <c r="ETV693" s="413"/>
      <c r="ETW693" s="413"/>
      <c r="ETX693" s="413"/>
      <c r="ETY693" s="413"/>
      <c r="ETZ693" s="413"/>
      <c r="EUA693" s="413"/>
      <c r="EUB693" s="413"/>
      <c r="EUC693" s="413"/>
      <c r="EUD693" s="413"/>
      <c r="EUE693" s="413"/>
      <c r="EUF693" s="413"/>
      <c r="EUG693" s="413"/>
      <c r="EUH693" s="414"/>
      <c r="EUI693" s="414"/>
      <c r="EUJ693" s="414"/>
      <c r="EUK693" s="414"/>
      <c r="EUL693" s="414"/>
      <c r="EUM693" s="413"/>
      <c r="EUN693" s="413"/>
      <c r="EUO693" s="414"/>
      <c r="EUP693" s="414"/>
      <c r="EUQ693" s="413"/>
      <c r="EUR693" s="413"/>
      <c r="EUS693" s="414"/>
      <c r="EUT693" s="414"/>
      <c r="EUU693" s="413"/>
      <c r="EUV693" s="413"/>
      <c r="EUW693" s="413"/>
      <c r="EUX693" s="413"/>
      <c r="EUY693" s="413"/>
      <c r="EUZ693" s="413"/>
      <c r="EVA693" s="413"/>
      <c r="EVB693" s="414"/>
      <c r="EVC693" s="414"/>
      <c r="EVD693" s="413"/>
      <c r="EVE693" s="413"/>
      <c r="EVF693" s="414"/>
      <c r="EVG693" s="414"/>
      <c r="EVH693" s="413"/>
      <c r="EVI693" s="413"/>
      <c r="EVJ693" s="413"/>
      <c r="EVK693" s="413"/>
      <c r="EVL693" s="413"/>
      <c r="EVM693" s="407"/>
      <c r="EVN693" s="439"/>
      <c r="EVO693" s="413"/>
      <c r="EVP693" s="413"/>
      <c r="EVQ693" s="413"/>
      <c r="EVR693" s="413"/>
      <c r="EVS693" s="413"/>
      <c r="EVT693" s="413"/>
      <c r="EVU693" s="413"/>
      <c r="EVV693" s="412"/>
      <c r="EVW693" s="412"/>
      <c r="EVX693" s="412"/>
      <c r="EVY693" s="412"/>
      <c r="EVZ693" s="412"/>
      <c r="EWA693" s="412"/>
      <c r="EWB693" s="412"/>
      <c r="EWC693" s="412"/>
      <c r="EWD693" s="412"/>
      <c r="EWE693" s="412"/>
      <c r="EWF693" s="412"/>
      <c r="EWG693" s="412"/>
      <c r="EWH693" s="412"/>
      <c r="EWI693" s="412"/>
      <c r="EWJ693" s="412"/>
      <c r="EWK693" s="412"/>
      <c r="EWL693" s="412"/>
      <c r="EWM693" s="412"/>
      <c r="EWN693" s="412"/>
      <c r="EWO693" s="412"/>
      <c r="EWP693" s="412"/>
      <c r="EWQ693" s="412"/>
      <c r="EWR693" s="412"/>
      <c r="EWS693" s="412"/>
      <c r="EWT693" s="412"/>
      <c r="EWU693" s="412"/>
      <c r="EWV693" s="412"/>
      <c r="EWW693" s="412"/>
      <c r="EWX693" s="412"/>
      <c r="EWY693" s="412"/>
      <c r="EWZ693" s="412"/>
      <c r="EXA693" s="412"/>
      <c r="EXB693" s="412"/>
      <c r="EXC693" s="412"/>
      <c r="EXD693" s="412"/>
      <c r="EXE693" s="412"/>
      <c r="EXF693" s="412"/>
      <c r="EXG693" s="412"/>
      <c r="EXH693" s="412"/>
      <c r="EXI693" s="412"/>
      <c r="EXJ693" s="412"/>
      <c r="EXK693" s="412"/>
      <c r="EXL693" s="412"/>
      <c r="EXM693" s="412"/>
      <c r="EXN693" s="413"/>
      <c r="EXO693" s="413"/>
      <c r="EXP693" s="413"/>
      <c r="EXQ693" s="413"/>
      <c r="EXR693" s="413"/>
      <c r="EXS693" s="413"/>
      <c r="EXT693" s="413"/>
      <c r="EXU693" s="413"/>
      <c r="EXV693" s="413"/>
      <c r="EXW693" s="413"/>
      <c r="EXX693" s="413"/>
      <c r="EXY693" s="413"/>
      <c r="EXZ693" s="413"/>
      <c r="EYA693" s="413"/>
      <c r="EYB693" s="413"/>
      <c r="EYC693" s="413"/>
      <c r="EYD693" s="413"/>
      <c r="EYE693" s="413"/>
      <c r="EYF693" s="413"/>
      <c r="EYG693" s="413"/>
      <c r="EYH693" s="413"/>
      <c r="EYI693" s="413"/>
      <c r="EYJ693" s="413"/>
      <c r="EYK693" s="413"/>
      <c r="EYL693" s="414"/>
      <c r="EYM693" s="414"/>
      <c r="EYN693" s="414"/>
      <c r="EYO693" s="414"/>
      <c r="EYP693" s="414"/>
      <c r="EYQ693" s="413"/>
      <c r="EYR693" s="413"/>
      <c r="EYS693" s="414"/>
      <c r="EYT693" s="414"/>
      <c r="EYU693" s="413"/>
      <c r="EYV693" s="413"/>
      <c r="EYW693" s="414"/>
      <c r="EYX693" s="414"/>
      <c r="EYY693" s="413"/>
      <c r="EYZ693" s="413"/>
      <c r="EZA693" s="413"/>
      <c r="EZB693" s="413"/>
      <c r="EZC693" s="413"/>
      <c r="EZD693" s="413"/>
      <c r="EZE693" s="413"/>
      <c r="EZF693" s="414"/>
      <c r="EZG693" s="414"/>
      <c r="EZH693" s="413"/>
      <c r="EZI693" s="413"/>
      <c r="EZJ693" s="414"/>
      <c r="EZK693" s="414"/>
      <c r="EZL693" s="413"/>
      <c r="EZM693" s="413"/>
      <c r="EZN693" s="413"/>
      <c r="EZO693" s="413"/>
      <c r="EZP693" s="413"/>
      <c r="EZQ693" s="407"/>
      <c r="EZR693" s="439"/>
      <c r="EZS693" s="413"/>
      <c r="EZT693" s="413"/>
      <c r="EZU693" s="413"/>
      <c r="EZV693" s="413"/>
      <c r="EZW693" s="413"/>
      <c r="EZX693" s="413"/>
      <c r="EZY693" s="413"/>
      <c r="EZZ693" s="412"/>
      <c r="FAA693" s="412"/>
      <c r="FAB693" s="412"/>
      <c r="FAC693" s="412"/>
      <c r="FAD693" s="412"/>
      <c r="FAE693" s="412"/>
      <c r="FAF693" s="412"/>
      <c r="FAG693" s="412"/>
      <c r="FAH693" s="412"/>
      <c r="FAI693" s="412"/>
      <c r="FAJ693" s="412"/>
      <c r="FAK693" s="412"/>
      <c r="FAL693" s="412"/>
      <c r="FAM693" s="412"/>
      <c r="FAN693" s="412"/>
      <c r="FAO693" s="412"/>
      <c r="FAP693" s="412"/>
      <c r="FAQ693" s="412"/>
      <c r="FAR693" s="412"/>
      <c r="FAS693" s="412"/>
      <c r="FAT693" s="412"/>
      <c r="FAU693" s="412"/>
      <c r="FAV693" s="412"/>
      <c r="FAW693" s="412"/>
      <c r="FAX693" s="412"/>
      <c r="FAY693" s="412"/>
      <c r="FAZ693" s="412"/>
      <c r="FBA693" s="412"/>
      <c r="FBB693" s="412"/>
      <c r="FBC693" s="412"/>
      <c r="FBD693" s="412"/>
      <c r="FBE693" s="412"/>
      <c r="FBF693" s="412"/>
      <c r="FBG693" s="412"/>
      <c r="FBH693" s="412"/>
      <c r="FBI693" s="412"/>
      <c r="FBJ693" s="412"/>
      <c r="FBK693" s="412"/>
      <c r="FBL693" s="412"/>
      <c r="FBM693" s="412"/>
      <c r="FBN693" s="412"/>
      <c r="FBO693" s="412"/>
      <c r="FBP693" s="412"/>
      <c r="FBQ693" s="412"/>
      <c r="FBR693" s="413"/>
      <c r="FBS693" s="413"/>
      <c r="FBT693" s="413"/>
      <c r="FBU693" s="413"/>
      <c r="FBV693" s="413"/>
      <c r="FBW693" s="413"/>
      <c r="FBX693" s="413"/>
      <c r="FBY693" s="413"/>
      <c r="FBZ693" s="413"/>
      <c r="FCA693" s="413"/>
      <c r="FCB693" s="413"/>
      <c r="FCC693" s="413"/>
      <c r="FCD693" s="413"/>
      <c r="FCE693" s="413"/>
      <c r="FCF693" s="413"/>
      <c r="FCG693" s="413"/>
      <c r="FCH693" s="413"/>
      <c r="FCI693" s="413"/>
      <c r="FCJ693" s="413"/>
      <c r="FCK693" s="413"/>
      <c r="FCL693" s="413"/>
      <c r="FCM693" s="413"/>
      <c r="FCN693" s="413"/>
      <c r="FCO693" s="413"/>
      <c r="FCP693" s="414"/>
      <c r="FCQ693" s="414"/>
      <c r="FCR693" s="414"/>
      <c r="FCS693" s="414"/>
      <c r="FCT693" s="414"/>
      <c r="FCU693" s="413"/>
      <c r="FCV693" s="413"/>
      <c r="FCW693" s="414"/>
      <c r="FCX693" s="414"/>
      <c r="FCY693" s="413"/>
      <c r="FCZ693" s="413"/>
      <c r="FDA693" s="414"/>
      <c r="FDB693" s="414"/>
      <c r="FDC693" s="413"/>
      <c r="FDD693" s="413"/>
      <c r="FDE693" s="413"/>
      <c r="FDF693" s="413"/>
      <c r="FDG693" s="413"/>
      <c r="FDH693" s="413"/>
      <c r="FDI693" s="413"/>
      <c r="FDJ693" s="414"/>
      <c r="FDK693" s="414"/>
      <c r="FDL693" s="413"/>
      <c r="FDM693" s="413"/>
      <c r="FDN693" s="414"/>
      <c r="FDO693" s="414"/>
      <c r="FDP693" s="413"/>
      <c r="FDQ693" s="413"/>
      <c r="FDR693" s="413"/>
      <c r="FDS693" s="413"/>
      <c r="FDT693" s="413"/>
      <c r="FDU693" s="407"/>
      <c r="FDV693" s="439"/>
      <c r="FDW693" s="413"/>
      <c r="FDX693" s="413"/>
      <c r="FDY693" s="413"/>
      <c r="FDZ693" s="413"/>
      <c r="FEA693" s="413"/>
      <c r="FEB693" s="413"/>
      <c r="FEC693" s="413"/>
      <c r="FED693" s="412"/>
      <c r="FEE693" s="412"/>
      <c r="FEF693" s="412"/>
      <c r="FEG693" s="412"/>
      <c r="FEH693" s="412"/>
      <c r="FEI693" s="412"/>
      <c r="FEJ693" s="412"/>
      <c r="FEK693" s="412"/>
      <c r="FEL693" s="412"/>
      <c r="FEM693" s="412"/>
      <c r="FEN693" s="412"/>
      <c r="FEO693" s="412"/>
      <c r="FEP693" s="412"/>
      <c r="FEQ693" s="412"/>
      <c r="FER693" s="412"/>
      <c r="FES693" s="412"/>
      <c r="FET693" s="412"/>
      <c r="FEU693" s="412"/>
      <c r="FEV693" s="412"/>
      <c r="FEW693" s="412"/>
      <c r="FEX693" s="412"/>
      <c r="FEY693" s="412"/>
      <c r="FEZ693" s="412"/>
      <c r="FFA693" s="412"/>
      <c r="FFB693" s="412"/>
      <c r="FFC693" s="412"/>
      <c r="FFD693" s="412"/>
      <c r="FFE693" s="412"/>
      <c r="FFF693" s="412"/>
      <c r="FFG693" s="412"/>
      <c r="FFH693" s="412"/>
      <c r="FFI693" s="412"/>
      <c r="FFJ693" s="412"/>
      <c r="FFK693" s="412"/>
      <c r="FFL693" s="412"/>
      <c r="FFM693" s="412"/>
      <c r="FFN693" s="412"/>
      <c r="FFO693" s="412"/>
      <c r="FFP693" s="412"/>
      <c r="FFQ693" s="412"/>
      <c r="FFR693" s="412"/>
      <c r="FFS693" s="412"/>
      <c r="FFT693" s="412"/>
      <c r="FFU693" s="412"/>
      <c r="FFV693" s="413"/>
      <c r="FFW693" s="413"/>
      <c r="FFX693" s="413"/>
      <c r="FFY693" s="413"/>
      <c r="FFZ693" s="413"/>
      <c r="FGA693" s="413"/>
      <c r="FGB693" s="413"/>
      <c r="FGC693" s="413"/>
      <c r="FGD693" s="413"/>
      <c r="FGE693" s="413"/>
      <c r="FGF693" s="413"/>
      <c r="FGG693" s="413"/>
      <c r="FGH693" s="413"/>
      <c r="FGI693" s="413"/>
      <c r="FGJ693" s="413"/>
      <c r="FGK693" s="413"/>
      <c r="FGL693" s="413"/>
      <c r="FGM693" s="413"/>
      <c r="FGN693" s="413"/>
      <c r="FGO693" s="413"/>
      <c r="FGP693" s="413"/>
      <c r="FGQ693" s="413"/>
      <c r="FGR693" s="413"/>
      <c r="FGS693" s="413"/>
      <c r="FGT693" s="414"/>
      <c r="FGU693" s="414"/>
      <c r="FGV693" s="414"/>
      <c r="FGW693" s="414"/>
      <c r="FGX693" s="414"/>
      <c r="FGY693" s="413"/>
      <c r="FGZ693" s="413"/>
      <c r="FHA693" s="414"/>
      <c r="FHB693" s="414"/>
      <c r="FHC693" s="413"/>
      <c r="FHD693" s="413"/>
      <c r="FHE693" s="414"/>
      <c r="FHF693" s="414"/>
      <c r="FHG693" s="413"/>
      <c r="FHH693" s="413"/>
      <c r="FHI693" s="413"/>
      <c r="FHJ693" s="413"/>
      <c r="FHK693" s="413"/>
      <c r="FHL693" s="413"/>
      <c r="FHM693" s="413"/>
      <c r="FHN693" s="414"/>
      <c r="FHO693" s="414"/>
      <c r="FHP693" s="413"/>
      <c r="FHQ693" s="413"/>
      <c r="FHR693" s="414"/>
      <c r="FHS693" s="414"/>
      <c r="FHT693" s="413"/>
      <c r="FHU693" s="413"/>
      <c r="FHV693" s="413"/>
      <c r="FHW693" s="413"/>
      <c r="FHX693" s="413"/>
      <c r="FHY693" s="407"/>
      <c r="FHZ693" s="439"/>
      <c r="FIA693" s="413"/>
      <c r="FIB693" s="413"/>
      <c r="FIC693" s="413"/>
      <c r="FID693" s="413"/>
      <c r="FIE693" s="413"/>
      <c r="FIF693" s="413"/>
      <c r="FIG693" s="413"/>
      <c r="FIH693" s="412"/>
      <c r="FII693" s="412"/>
      <c r="FIJ693" s="412"/>
      <c r="FIK693" s="412"/>
      <c r="FIL693" s="412"/>
      <c r="FIM693" s="412"/>
      <c r="FIN693" s="412"/>
      <c r="FIO693" s="412"/>
      <c r="FIP693" s="412"/>
      <c r="FIQ693" s="412"/>
      <c r="FIR693" s="412"/>
      <c r="FIS693" s="412"/>
      <c r="FIT693" s="412"/>
      <c r="FIU693" s="412"/>
      <c r="FIV693" s="412"/>
      <c r="FIW693" s="412"/>
      <c r="FIX693" s="412"/>
      <c r="FIY693" s="412"/>
      <c r="FIZ693" s="412"/>
      <c r="FJA693" s="412"/>
      <c r="FJB693" s="412"/>
      <c r="FJC693" s="412"/>
      <c r="FJD693" s="412"/>
      <c r="FJE693" s="412"/>
      <c r="FJF693" s="412"/>
      <c r="FJG693" s="412"/>
      <c r="FJH693" s="412"/>
      <c r="FJI693" s="412"/>
      <c r="FJJ693" s="412"/>
      <c r="FJK693" s="412"/>
      <c r="FJL693" s="412"/>
      <c r="FJM693" s="412"/>
      <c r="FJN693" s="412"/>
      <c r="FJO693" s="412"/>
      <c r="FJP693" s="412"/>
      <c r="FJQ693" s="412"/>
      <c r="FJR693" s="412"/>
      <c r="FJS693" s="412"/>
      <c r="FJT693" s="412"/>
      <c r="FJU693" s="412"/>
      <c r="FJV693" s="412"/>
      <c r="FJW693" s="412"/>
      <c r="FJX693" s="412"/>
      <c r="FJY693" s="412"/>
      <c r="FJZ693" s="413"/>
      <c r="FKA693" s="413"/>
      <c r="FKB693" s="413"/>
      <c r="FKC693" s="413"/>
      <c r="FKD693" s="413"/>
      <c r="FKE693" s="413"/>
      <c r="FKF693" s="413"/>
      <c r="FKG693" s="413"/>
      <c r="FKH693" s="413"/>
      <c r="FKI693" s="413"/>
      <c r="FKJ693" s="413"/>
      <c r="FKK693" s="413"/>
      <c r="FKL693" s="413"/>
      <c r="FKM693" s="413"/>
      <c r="FKN693" s="413"/>
      <c r="FKO693" s="413"/>
      <c r="FKP693" s="413"/>
      <c r="FKQ693" s="413"/>
      <c r="FKR693" s="413"/>
      <c r="FKS693" s="413"/>
      <c r="FKT693" s="413"/>
      <c r="FKU693" s="413"/>
      <c r="FKV693" s="413"/>
      <c r="FKW693" s="413"/>
      <c r="FKX693" s="414"/>
      <c r="FKY693" s="414"/>
      <c r="FKZ693" s="414"/>
      <c r="FLA693" s="414"/>
      <c r="FLB693" s="414"/>
      <c r="FLC693" s="413"/>
      <c r="FLD693" s="413"/>
      <c r="FLE693" s="414"/>
      <c r="FLF693" s="414"/>
      <c r="FLG693" s="413"/>
      <c r="FLH693" s="413"/>
      <c r="FLI693" s="414"/>
      <c r="FLJ693" s="414"/>
      <c r="FLK693" s="413"/>
      <c r="FLL693" s="413"/>
      <c r="FLM693" s="413"/>
      <c r="FLN693" s="413"/>
      <c r="FLO693" s="413"/>
      <c r="FLP693" s="413"/>
      <c r="FLQ693" s="413"/>
      <c r="FLR693" s="414"/>
      <c r="FLS693" s="414"/>
      <c r="FLT693" s="413"/>
      <c r="FLU693" s="413"/>
      <c r="FLV693" s="414"/>
      <c r="FLW693" s="414"/>
      <c r="FLX693" s="413"/>
      <c r="FLY693" s="413"/>
      <c r="FLZ693" s="413"/>
      <c r="FMA693" s="413"/>
      <c r="FMB693" s="413"/>
      <c r="FMC693" s="407"/>
      <c r="FMD693" s="439"/>
      <c r="FME693" s="413"/>
      <c r="FMF693" s="413"/>
      <c r="FMG693" s="413"/>
      <c r="FMH693" s="413"/>
      <c r="FMI693" s="413"/>
      <c r="FMJ693" s="413"/>
      <c r="FMK693" s="413"/>
      <c r="FML693" s="412"/>
      <c r="FMM693" s="412"/>
      <c r="FMN693" s="412"/>
      <c r="FMO693" s="412"/>
      <c r="FMP693" s="412"/>
      <c r="FMQ693" s="412"/>
      <c r="FMR693" s="412"/>
      <c r="FMS693" s="412"/>
      <c r="FMT693" s="412"/>
      <c r="FMU693" s="412"/>
      <c r="FMV693" s="412"/>
      <c r="FMW693" s="412"/>
      <c r="FMX693" s="412"/>
      <c r="FMY693" s="412"/>
      <c r="FMZ693" s="412"/>
      <c r="FNA693" s="412"/>
      <c r="FNB693" s="412"/>
      <c r="FNC693" s="412"/>
      <c r="FND693" s="412"/>
      <c r="FNE693" s="412"/>
      <c r="FNF693" s="412"/>
      <c r="FNG693" s="412"/>
      <c r="FNH693" s="412"/>
      <c r="FNI693" s="412"/>
      <c r="FNJ693" s="412"/>
      <c r="FNK693" s="412"/>
      <c r="FNL693" s="412"/>
      <c r="FNM693" s="412"/>
      <c r="FNN693" s="412"/>
      <c r="FNO693" s="412"/>
      <c r="FNP693" s="412"/>
      <c r="FNQ693" s="412"/>
      <c r="FNR693" s="412"/>
      <c r="FNS693" s="412"/>
      <c r="FNT693" s="412"/>
      <c r="FNU693" s="412"/>
      <c r="FNV693" s="412"/>
      <c r="FNW693" s="412"/>
      <c r="FNX693" s="412"/>
      <c r="FNY693" s="412"/>
      <c r="FNZ693" s="412"/>
      <c r="FOA693" s="412"/>
      <c r="FOB693" s="412"/>
      <c r="FOC693" s="412"/>
      <c r="FOD693" s="413"/>
      <c r="FOE693" s="413"/>
      <c r="FOF693" s="413"/>
      <c r="FOG693" s="413"/>
      <c r="FOH693" s="413"/>
      <c r="FOI693" s="413"/>
      <c r="FOJ693" s="413"/>
      <c r="FOK693" s="413"/>
      <c r="FOL693" s="413"/>
      <c r="FOM693" s="413"/>
      <c r="FON693" s="413"/>
      <c r="FOO693" s="413"/>
      <c r="FOP693" s="413"/>
      <c r="FOQ693" s="413"/>
      <c r="FOR693" s="413"/>
      <c r="FOS693" s="413"/>
      <c r="FOT693" s="413"/>
      <c r="FOU693" s="413"/>
      <c r="FOV693" s="413"/>
      <c r="FOW693" s="413"/>
      <c r="FOX693" s="413"/>
      <c r="FOY693" s="413"/>
      <c r="FOZ693" s="413"/>
      <c r="FPA693" s="413"/>
      <c r="FPB693" s="414"/>
      <c r="FPC693" s="414"/>
      <c r="FPD693" s="414"/>
      <c r="FPE693" s="414"/>
      <c r="FPF693" s="414"/>
      <c r="FPG693" s="413"/>
      <c r="FPH693" s="413"/>
      <c r="FPI693" s="414"/>
      <c r="FPJ693" s="414"/>
      <c r="FPK693" s="413"/>
      <c r="FPL693" s="413"/>
      <c r="FPM693" s="414"/>
      <c r="FPN693" s="414"/>
      <c r="FPO693" s="413"/>
      <c r="FPP693" s="413"/>
      <c r="FPQ693" s="413"/>
      <c r="FPR693" s="413"/>
      <c r="FPS693" s="413"/>
      <c r="FPT693" s="413"/>
      <c r="FPU693" s="413"/>
      <c r="FPV693" s="414"/>
      <c r="FPW693" s="414"/>
      <c r="FPX693" s="413"/>
      <c r="FPY693" s="413"/>
      <c r="FPZ693" s="414"/>
      <c r="FQA693" s="414"/>
      <c r="FQB693" s="413"/>
      <c r="FQC693" s="413"/>
      <c r="FQD693" s="413"/>
      <c r="FQE693" s="413"/>
      <c r="FQF693" s="413"/>
      <c r="FQG693" s="407"/>
      <c r="FQH693" s="439"/>
      <c r="FQI693" s="413"/>
      <c r="FQJ693" s="413"/>
      <c r="FQK693" s="413"/>
      <c r="FQL693" s="413"/>
      <c r="FQM693" s="413"/>
      <c r="FQN693" s="413"/>
      <c r="FQO693" s="413"/>
      <c r="FQP693" s="412"/>
      <c r="FQQ693" s="412"/>
      <c r="FQR693" s="412"/>
      <c r="FQS693" s="412"/>
      <c r="FQT693" s="412"/>
      <c r="FQU693" s="412"/>
      <c r="FQV693" s="412"/>
      <c r="FQW693" s="412"/>
      <c r="FQX693" s="412"/>
      <c r="FQY693" s="412"/>
      <c r="FQZ693" s="412"/>
      <c r="FRA693" s="412"/>
      <c r="FRB693" s="412"/>
      <c r="FRC693" s="412"/>
      <c r="FRD693" s="412"/>
      <c r="FRE693" s="412"/>
      <c r="FRF693" s="412"/>
      <c r="FRG693" s="412"/>
      <c r="FRH693" s="412"/>
      <c r="FRI693" s="412"/>
      <c r="FRJ693" s="412"/>
      <c r="FRK693" s="412"/>
      <c r="FRL693" s="412"/>
      <c r="FRM693" s="412"/>
      <c r="FRN693" s="412"/>
      <c r="FRO693" s="412"/>
      <c r="FRP693" s="412"/>
      <c r="FRQ693" s="412"/>
      <c r="FRR693" s="412"/>
      <c r="FRS693" s="412"/>
      <c r="FRT693" s="412"/>
      <c r="FRU693" s="412"/>
      <c r="FRV693" s="412"/>
      <c r="FRW693" s="412"/>
      <c r="FRX693" s="412"/>
      <c r="FRY693" s="412"/>
      <c r="FRZ693" s="412"/>
      <c r="FSA693" s="412"/>
      <c r="FSB693" s="412"/>
      <c r="FSC693" s="412"/>
      <c r="FSD693" s="412"/>
      <c r="FSE693" s="412"/>
      <c r="FSF693" s="412"/>
      <c r="FSG693" s="412"/>
      <c r="FSH693" s="413"/>
      <c r="FSI693" s="413"/>
      <c r="FSJ693" s="413"/>
      <c r="FSK693" s="413"/>
      <c r="FSL693" s="413"/>
      <c r="FSM693" s="413"/>
      <c r="FSN693" s="413"/>
      <c r="FSO693" s="413"/>
      <c r="FSP693" s="413"/>
      <c r="FSQ693" s="413"/>
      <c r="FSR693" s="413"/>
      <c r="FSS693" s="413"/>
      <c r="FST693" s="413"/>
      <c r="FSU693" s="413"/>
      <c r="FSV693" s="413"/>
      <c r="FSW693" s="413"/>
      <c r="FSX693" s="413"/>
      <c r="FSY693" s="413"/>
      <c r="FSZ693" s="413"/>
      <c r="FTA693" s="413"/>
      <c r="FTB693" s="413"/>
      <c r="FTC693" s="413"/>
      <c r="FTD693" s="413"/>
      <c r="FTE693" s="413"/>
      <c r="FTF693" s="414"/>
      <c r="FTG693" s="414"/>
      <c r="FTH693" s="414"/>
      <c r="FTI693" s="414"/>
      <c r="FTJ693" s="414"/>
      <c r="FTK693" s="413"/>
      <c r="FTL693" s="413"/>
      <c r="FTM693" s="414"/>
      <c r="FTN693" s="414"/>
      <c r="FTO693" s="413"/>
      <c r="FTP693" s="413"/>
      <c r="FTQ693" s="414"/>
      <c r="FTR693" s="414"/>
      <c r="FTS693" s="413"/>
      <c r="FTT693" s="413"/>
      <c r="FTU693" s="413"/>
      <c r="FTV693" s="413"/>
      <c r="FTW693" s="413"/>
      <c r="FTX693" s="413"/>
      <c r="FTY693" s="413"/>
      <c r="FTZ693" s="414"/>
      <c r="FUA693" s="414"/>
      <c r="FUB693" s="413"/>
      <c r="FUC693" s="413"/>
      <c r="FUD693" s="414"/>
      <c r="FUE693" s="414"/>
      <c r="FUF693" s="413"/>
      <c r="FUG693" s="413"/>
      <c r="FUH693" s="413"/>
      <c r="FUI693" s="413"/>
      <c r="FUJ693" s="413"/>
      <c r="FUK693" s="407"/>
      <c r="FUL693" s="439"/>
      <c r="FUM693" s="413"/>
      <c r="FUN693" s="413"/>
      <c r="FUO693" s="413"/>
      <c r="FUP693" s="413"/>
      <c r="FUQ693" s="413"/>
      <c r="FUR693" s="413"/>
      <c r="FUS693" s="413"/>
      <c r="FUT693" s="412"/>
      <c r="FUU693" s="412"/>
      <c r="FUV693" s="412"/>
      <c r="FUW693" s="412"/>
      <c r="FUX693" s="412"/>
      <c r="FUY693" s="412"/>
      <c r="FUZ693" s="412"/>
      <c r="FVA693" s="412"/>
      <c r="FVB693" s="412"/>
      <c r="FVC693" s="412"/>
      <c r="FVD693" s="412"/>
      <c r="FVE693" s="412"/>
      <c r="FVF693" s="412"/>
      <c r="FVG693" s="412"/>
      <c r="FVH693" s="412"/>
      <c r="FVI693" s="412"/>
      <c r="FVJ693" s="412"/>
      <c r="FVK693" s="412"/>
      <c r="FVL693" s="412"/>
      <c r="FVM693" s="412"/>
      <c r="FVN693" s="412"/>
      <c r="FVO693" s="412"/>
      <c r="FVP693" s="412"/>
      <c r="FVQ693" s="412"/>
      <c r="FVR693" s="412"/>
      <c r="FVS693" s="412"/>
      <c r="FVT693" s="412"/>
      <c r="FVU693" s="412"/>
      <c r="FVV693" s="412"/>
      <c r="FVW693" s="412"/>
      <c r="FVX693" s="412"/>
      <c r="FVY693" s="412"/>
      <c r="FVZ693" s="412"/>
      <c r="FWA693" s="412"/>
      <c r="FWB693" s="412"/>
      <c r="FWC693" s="412"/>
      <c r="FWD693" s="412"/>
      <c r="FWE693" s="412"/>
      <c r="FWF693" s="412"/>
      <c r="FWG693" s="412"/>
      <c r="FWH693" s="412"/>
      <c r="FWI693" s="412"/>
      <c r="FWJ693" s="412"/>
      <c r="FWK693" s="412"/>
      <c r="FWL693" s="413"/>
      <c r="FWM693" s="413"/>
      <c r="FWN693" s="413"/>
      <c r="FWO693" s="413"/>
      <c r="FWP693" s="413"/>
      <c r="FWQ693" s="413"/>
      <c r="FWR693" s="413"/>
      <c r="FWS693" s="413"/>
      <c r="FWT693" s="413"/>
      <c r="FWU693" s="413"/>
      <c r="FWV693" s="413"/>
      <c r="FWW693" s="413"/>
      <c r="FWX693" s="413"/>
      <c r="FWY693" s="413"/>
      <c r="FWZ693" s="413"/>
      <c r="FXA693" s="413"/>
      <c r="FXB693" s="413"/>
      <c r="FXC693" s="413"/>
      <c r="FXD693" s="413"/>
      <c r="FXE693" s="413"/>
      <c r="FXF693" s="413"/>
      <c r="FXG693" s="413"/>
      <c r="FXH693" s="413"/>
      <c r="FXI693" s="413"/>
      <c r="FXJ693" s="414"/>
      <c r="FXK693" s="414"/>
      <c r="FXL693" s="414"/>
      <c r="FXM693" s="414"/>
      <c r="FXN693" s="414"/>
      <c r="FXO693" s="413"/>
      <c r="FXP693" s="413"/>
      <c r="FXQ693" s="414"/>
      <c r="FXR693" s="414"/>
      <c r="FXS693" s="413"/>
      <c r="FXT693" s="413"/>
      <c r="FXU693" s="414"/>
      <c r="FXV693" s="414"/>
      <c r="FXW693" s="413"/>
      <c r="FXX693" s="413"/>
      <c r="FXY693" s="413"/>
      <c r="FXZ693" s="413"/>
      <c r="FYA693" s="413"/>
      <c r="FYB693" s="413"/>
      <c r="FYC693" s="413"/>
      <c r="FYD693" s="414"/>
      <c r="FYE693" s="414"/>
      <c r="FYF693" s="413"/>
      <c r="FYG693" s="413"/>
      <c r="FYH693" s="414"/>
      <c r="FYI693" s="414"/>
      <c r="FYJ693" s="413"/>
      <c r="FYK693" s="413"/>
      <c r="FYL693" s="413"/>
      <c r="FYM693" s="413"/>
      <c r="FYN693" s="413"/>
      <c r="FYO693" s="407"/>
      <c r="FYP693" s="439"/>
      <c r="FYQ693" s="413"/>
      <c r="FYR693" s="413"/>
      <c r="FYS693" s="413"/>
      <c r="FYT693" s="413"/>
      <c r="FYU693" s="413"/>
      <c r="FYV693" s="413"/>
      <c r="FYW693" s="413"/>
      <c r="FYX693" s="412"/>
      <c r="FYY693" s="412"/>
      <c r="FYZ693" s="412"/>
      <c r="FZA693" s="412"/>
      <c r="FZB693" s="412"/>
      <c r="FZC693" s="412"/>
      <c r="FZD693" s="412"/>
      <c r="FZE693" s="412"/>
      <c r="FZF693" s="412"/>
      <c r="FZG693" s="412"/>
      <c r="FZH693" s="412"/>
      <c r="FZI693" s="412"/>
      <c r="FZJ693" s="412"/>
      <c r="FZK693" s="412"/>
      <c r="FZL693" s="412"/>
      <c r="FZM693" s="412"/>
      <c r="FZN693" s="412"/>
      <c r="FZO693" s="412"/>
      <c r="FZP693" s="412"/>
      <c r="FZQ693" s="412"/>
      <c r="FZR693" s="412"/>
      <c r="FZS693" s="412"/>
      <c r="FZT693" s="412"/>
      <c r="FZU693" s="412"/>
      <c r="FZV693" s="412"/>
      <c r="FZW693" s="412"/>
      <c r="FZX693" s="412"/>
      <c r="FZY693" s="412"/>
      <c r="FZZ693" s="412"/>
      <c r="GAA693" s="412"/>
      <c r="GAB693" s="412"/>
      <c r="GAC693" s="412"/>
      <c r="GAD693" s="412"/>
      <c r="GAE693" s="412"/>
      <c r="GAF693" s="412"/>
      <c r="GAG693" s="412"/>
      <c r="GAH693" s="412"/>
      <c r="GAI693" s="412"/>
      <c r="GAJ693" s="412"/>
      <c r="GAK693" s="412"/>
      <c r="GAL693" s="412"/>
      <c r="GAM693" s="412"/>
      <c r="GAN693" s="412"/>
      <c r="GAO693" s="412"/>
      <c r="GAP693" s="413"/>
      <c r="GAQ693" s="413"/>
      <c r="GAR693" s="413"/>
      <c r="GAS693" s="413"/>
      <c r="GAT693" s="413"/>
      <c r="GAU693" s="413"/>
      <c r="GAV693" s="413"/>
      <c r="GAW693" s="413"/>
      <c r="GAX693" s="413"/>
      <c r="GAY693" s="413"/>
      <c r="GAZ693" s="413"/>
      <c r="GBA693" s="413"/>
      <c r="GBB693" s="413"/>
      <c r="GBC693" s="413"/>
      <c r="GBD693" s="413"/>
      <c r="GBE693" s="413"/>
      <c r="GBF693" s="413"/>
      <c r="GBG693" s="413"/>
      <c r="GBH693" s="413"/>
      <c r="GBI693" s="413"/>
      <c r="GBJ693" s="413"/>
      <c r="GBK693" s="413"/>
      <c r="GBL693" s="413"/>
      <c r="GBM693" s="413"/>
      <c r="GBN693" s="414"/>
      <c r="GBO693" s="414"/>
      <c r="GBP693" s="414"/>
      <c r="GBQ693" s="414"/>
      <c r="GBR693" s="414"/>
      <c r="GBS693" s="413"/>
      <c r="GBT693" s="413"/>
      <c r="GBU693" s="414"/>
      <c r="GBV693" s="414"/>
      <c r="GBW693" s="413"/>
      <c r="GBX693" s="413"/>
      <c r="GBY693" s="414"/>
      <c r="GBZ693" s="414"/>
      <c r="GCA693" s="413"/>
      <c r="GCB693" s="413"/>
      <c r="GCC693" s="413"/>
      <c r="GCD693" s="413"/>
      <c r="GCE693" s="413"/>
      <c r="GCF693" s="413"/>
      <c r="GCG693" s="413"/>
      <c r="GCH693" s="414"/>
      <c r="GCI693" s="414"/>
      <c r="GCJ693" s="413"/>
      <c r="GCK693" s="413"/>
      <c r="GCL693" s="414"/>
      <c r="GCM693" s="414"/>
      <c r="GCN693" s="413"/>
      <c r="GCO693" s="413"/>
      <c r="GCP693" s="413"/>
      <c r="GCQ693" s="413"/>
      <c r="GCR693" s="413"/>
      <c r="GCS693" s="407"/>
      <c r="GCT693" s="439"/>
      <c r="GCU693" s="413"/>
      <c r="GCV693" s="413"/>
      <c r="GCW693" s="413"/>
      <c r="GCX693" s="413"/>
      <c r="GCY693" s="413"/>
      <c r="GCZ693" s="413"/>
      <c r="GDA693" s="413"/>
      <c r="GDB693" s="412"/>
      <c r="GDC693" s="412"/>
      <c r="GDD693" s="412"/>
      <c r="GDE693" s="412"/>
      <c r="GDF693" s="412"/>
      <c r="GDG693" s="412"/>
      <c r="GDH693" s="412"/>
      <c r="GDI693" s="412"/>
      <c r="GDJ693" s="412"/>
      <c r="GDK693" s="412"/>
      <c r="GDL693" s="412"/>
      <c r="GDM693" s="412"/>
      <c r="GDN693" s="412"/>
      <c r="GDO693" s="412"/>
      <c r="GDP693" s="412"/>
      <c r="GDQ693" s="412"/>
      <c r="GDR693" s="412"/>
      <c r="GDS693" s="412"/>
      <c r="GDT693" s="412"/>
      <c r="GDU693" s="412"/>
      <c r="GDV693" s="412"/>
      <c r="GDW693" s="412"/>
      <c r="GDX693" s="412"/>
      <c r="GDY693" s="412"/>
      <c r="GDZ693" s="412"/>
      <c r="GEA693" s="412"/>
      <c r="GEB693" s="412"/>
      <c r="GEC693" s="412"/>
      <c r="GED693" s="412"/>
      <c r="GEE693" s="412"/>
      <c r="GEF693" s="412"/>
      <c r="GEG693" s="412"/>
      <c r="GEH693" s="412"/>
      <c r="GEI693" s="412"/>
      <c r="GEJ693" s="412"/>
      <c r="GEK693" s="412"/>
      <c r="GEL693" s="412"/>
      <c r="GEM693" s="412"/>
      <c r="GEN693" s="412"/>
      <c r="GEO693" s="412"/>
      <c r="GEP693" s="412"/>
      <c r="GEQ693" s="412"/>
      <c r="GER693" s="412"/>
      <c r="GES693" s="412"/>
      <c r="GET693" s="413"/>
      <c r="GEU693" s="413"/>
      <c r="GEV693" s="413"/>
      <c r="GEW693" s="413"/>
      <c r="GEX693" s="413"/>
      <c r="GEY693" s="413"/>
      <c r="GEZ693" s="413"/>
      <c r="GFA693" s="413"/>
      <c r="GFB693" s="413"/>
      <c r="GFC693" s="413"/>
      <c r="GFD693" s="413"/>
      <c r="GFE693" s="413"/>
      <c r="GFF693" s="413"/>
      <c r="GFG693" s="413"/>
      <c r="GFH693" s="413"/>
      <c r="GFI693" s="413"/>
      <c r="GFJ693" s="413"/>
      <c r="GFK693" s="413"/>
      <c r="GFL693" s="413"/>
      <c r="GFM693" s="413"/>
      <c r="GFN693" s="413"/>
      <c r="GFO693" s="413"/>
      <c r="GFP693" s="413"/>
      <c r="GFQ693" s="413"/>
      <c r="GFR693" s="414"/>
      <c r="GFS693" s="414"/>
      <c r="GFT693" s="414"/>
      <c r="GFU693" s="414"/>
      <c r="GFV693" s="414"/>
      <c r="GFW693" s="413"/>
      <c r="GFX693" s="413"/>
      <c r="GFY693" s="414"/>
      <c r="GFZ693" s="414"/>
      <c r="GGA693" s="413"/>
      <c r="GGB693" s="413"/>
      <c r="GGC693" s="414"/>
      <c r="GGD693" s="414"/>
      <c r="GGE693" s="413"/>
      <c r="GGF693" s="413"/>
      <c r="GGG693" s="413"/>
      <c r="GGH693" s="413"/>
      <c r="GGI693" s="413"/>
      <c r="GGJ693" s="413"/>
      <c r="GGK693" s="413"/>
      <c r="GGL693" s="414"/>
      <c r="GGM693" s="414"/>
      <c r="GGN693" s="413"/>
      <c r="GGO693" s="413"/>
      <c r="GGP693" s="414"/>
      <c r="GGQ693" s="414"/>
      <c r="GGR693" s="413"/>
      <c r="GGS693" s="413"/>
      <c r="GGT693" s="413"/>
      <c r="GGU693" s="413"/>
      <c r="GGV693" s="413"/>
      <c r="GGW693" s="407"/>
      <c r="GGX693" s="439"/>
      <c r="GGY693" s="413"/>
      <c r="GGZ693" s="413"/>
      <c r="GHA693" s="413"/>
      <c r="GHB693" s="413"/>
      <c r="GHC693" s="413"/>
      <c r="GHD693" s="413"/>
      <c r="GHE693" s="413"/>
      <c r="GHF693" s="412"/>
      <c r="GHG693" s="412"/>
      <c r="GHH693" s="412"/>
      <c r="GHI693" s="412"/>
      <c r="GHJ693" s="412"/>
      <c r="GHK693" s="412"/>
      <c r="GHL693" s="412"/>
      <c r="GHM693" s="412"/>
      <c r="GHN693" s="412"/>
      <c r="GHO693" s="412"/>
      <c r="GHP693" s="412"/>
      <c r="GHQ693" s="412"/>
      <c r="GHR693" s="412"/>
      <c r="GHS693" s="412"/>
      <c r="GHT693" s="412"/>
      <c r="GHU693" s="412"/>
      <c r="GHV693" s="412"/>
      <c r="GHW693" s="412"/>
      <c r="GHX693" s="412"/>
      <c r="GHY693" s="412"/>
      <c r="GHZ693" s="412"/>
      <c r="GIA693" s="412"/>
      <c r="GIB693" s="412"/>
      <c r="GIC693" s="412"/>
      <c r="GID693" s="412"/>
      <c r="GIE693" s="412"/>
      <c r="GIF693" s="412"/>
      <c r="GIG693" s="412"/>
      <c r="GIH693" s="412"/>
      <c r="GII693" s="412"/>
      <c r="GIJ693" s="412"/>
      <c r="GIK693" s="412"/>
      <c r="GIL693" s="412"/>
      <c r="GIM693" s="412"/>
      <c r="GIN693" s="412"/>
      <c r="GIO693" s="412"/>
      <c r="GIP693" s="412"/>
      <c r="GIQ693" s="412"/>
      <c r="GIR693" s="412"/>
      <c r="GIS693" s="412"/>
      <c r="GIT693" s="412"/>
      <c r="GIU693" s="412"/>
      <c r="GIV693" s="412"/>
      <c r="GIW693" s="412"/>
      <c r="GIX693" s="413"/>
      <c r="GIY693" s="413"/>
      <c r="GIZ693" s="413"/>
      <c r="GJA693" s="413"/>
      <c r="GJB693" s="413"/>
      <c r="GJC693" s="413"/>
      <c r="GJD693" s="413"/>
      <c r="GJE693" s="413"/>
      <c r="GJF693" s="413"/>
      <c r="GJG693" s="413"/>
      <c r="GJH693" s="413"/>
      <c r="GJI693" s="413"/>
      <c r="GJJ693" s="413"/>
      <c r="GJK693" s="413"/>
      <c r="GJL693" s="413"/>
      <c r="GJM693" s="413"/>
      <c r="GJN693" s="413"/>
      <c r="GJO693" s="413"/>
      <c r="GJP693" s="413"/>
      <c r="GJQ693" s="413"/>
      <c r="GJR693" s="413"/>
      <c r="GJS693" s="413"/>
      <c r="GJT693" s="413"/>
      <c r="GJU693" s="413"/>
      <c r="GJV693" s="414"/>
      <c r="GJW693" s="414"/>
      <c r="GJX693" s="414"/>
      <c r="GJY693" s="414"/>
      <c r="GJZ693" s="414"/>
      <c r="GKA693" s="413"/>
      <c r="GKB693" s="413"/>
      <c r="GKC693" s="414"/>
      <c r="GKD693" s="414"/>
      <c r="GKE693" s="413"/>
      <c r="GKF693" s="413"/>
      <c r="GKG693" s="414"/>
      <c r="GKH693" s="414"/>
      <c r="GKI693" s="413"/>
      <c r="GKJ693" s="413"/>
      <c r="GKK693" s="413"/>
      <c r="GKL693" s="413"/>
      <c r="GKM693" s="413"/>
      <c r="GKN693" s="413"/>
      <c r="GKO693" s="413"/>
      <c r="GKP693" s="414"/>
      <c r="GKQ693" s="414"/>
      <c r="GKR693" s="413"/>
      <c r="GKS693" s="413"/>
      <c r="GKT693" s="414"/>
      <c r="GKU693" s="414"/>
      <c r="GKV693" s="413"/>
      <c r="GKW693" s="413"/>
      <c r="GKX693" s="413"/>
      <c r="GKY693" s="413"/>
      <c r="GKZ693" s="413"/>
      <c r="GLA693" s="407"/>
      <c r="GLB693" s="439"/>
      <c r="GLC693" s="413"/>
      <c r="GLD693" s="413"/>
      <c r="GLE693" s="413"/>
      <c r="GLF693" s="413"/>
      <c r="GLG693" s="413"/>
      <c r="GLH693" s="413"/>
      <c r="GLI693" s="413"/>
      <c r="GLJ693" s="412"/>
      <c r="GLK693" s="412"/>
      <c r="GLL693" s="412"/>
      <c r="GLM693" s="412"/>
      <c r="GLN693" s="412"/>
      <c r="GLO693" s="412"/>
      <c r="GLP693" s="412"/>
      <c r="GLQ693" s="412"/>
      <c r="GLR693" s="412"/>
      <c r="GLS693" s="412"/>
      <c r="GLT693" s="412"/>
      <c r="GLU693" s="412"/>
      <c r="GLV693" s="412"/>
      <c r="GLW693" s="412"/>
      <c r="GLX693" s="412"/>
      <c r="GLY693" s="412"/>
      <c r="GLZ693" s="412"/>
      <c r="GMA693" s="412"/>
      <c r="GMB693" s="412"/>
      <c r="GMC693" s="412"/>
      <c r="GMD693" s="412"/>
      <c r="GME693" s="412"/>
      <c r="GMF693" s="412"/>
      <c r="GMG693" s="412"/>
      <c r="GMH693" s="412"/>
      <c r="GMI693" s="412"/>
      <c r="GMJ693" s="412"/>
      <c r="GMK693" s="412"/>
      <c r="GML693" s="412"/>
      <c r="GMM693" s="412"/>
      <c r="GMN693" s="412"/>
      <c r="GMO693" s="412"/>
      <c r="GMP693" s="412"/>
      <c r="GMQ693" s="412"/>
      <c r="GMR693" s="412"/>
      <c r="GMS693" s="412"/>
      <c r="GMT693" s="412"/>
      <c r="GMU693" s="412"/>
      <c r="GMV693" s="412"/>
      <c r="GMW693" s="412"/>
      <c r="GMX693" s="412"/>
      <c r="GMY693" s="412"/>
      <c r="GMZ693" s="412"/>
      <c r="GNA693" s="412"/>
      <c r="GNB693" s="413"/>
      <c r="GNC693" s="413"/>
      <c r="GND693" s="413"/>
      <c r="GNE693" s="413"/>
      <c r="GNF693" s="413"/>
      <c r="GNG693" s="413"/>
      <c r="GNH693" s="413"/>
      <c r="GNI693" s="413"/>
      <c r="GNJ693" s="413"/>
      <c r="GNK693" s="413"/>
      <c r="GNL693" s="413"/>
      <c r="GNM693" s="413"/>
      <c r="GNN693" s="413"/>
      <c r="GNO693" s="413"/>
      <c r="GNP693" s="413"/>
      <c r="GNQ693" s="413"/>
      <c r="GNR693" s="413"/>
      <c r="GNS693" s="413"/>
      <c r="GNT693" s="413"/>
      <c r="GNU693" s="413"/>
      <c r="GNV693" s="413"/>
      <c r="GNW693" s="413"/>
      <c r="GNX693" s="413"/>
      <c r="GNY693" s="413"/>
      <c r="GNZ693" s="414"/>
      <c r="GOA693" s="414"/>
      <c r="GOB693" s="414"/>
      <c r="GOC693" s="414"/>
      <c r="GOD693" s="414"/>
      <c r="GOE693" s="413"/>
      <c r="GOF693" s="413"/>
      <c r="GOG693" s="414"/>
      <c r="GOH693" s="414"/>
      <c r="GOI693" s="413"/>
      <c r="GOJ693" s="413"/>
      <c r="GOK693" s="414"/>
      <c r="GOL693" s="414"/>
      <c r="GOM693" s="413"/>
      <c r="GON693" s="413"/>
      <c r="GOO693" s="413"/>
      <c r="GOP693" s="413"/>
      <c r="GOQ693" s="413"/>
      <c r="GOR693" s="413"/>
      <c r="GOS693" s="413"/>
      <c r="GOT693" s="414"/>
      <c r="GOU693" s="414"/>
      <c r="GOV693" s="413"/>
      <c r="GOW693" s="413"/>
      <c r="GOX693" s="414"/>
      <c r="GOY693" s="414"/>
      <c r="GOZ693" s="413"/>
      <c r="GPA693" s="413"/>
      <c r="GPB693" s="413"/>
      <c r="GPC693" s="413"/>
      <c r="GPD693" s="413"/>
      <c r="GPE693" s="407"/>
      <c r="GPF693" s="439"/>
      <c r="GPG693" s="413"/>
      <c r="GPH693" s="413"/>
      <c r="GPI693" s="413"/>
      <c r="GPJ693" s="413"/>
      <c r="GPK693" s="413"/>
      <c r="GPL693" s="413"/>
      <c r="GPM693" s="413"/>
      <c r="GPN693" s="412"/>
      <c r="GPO693" s="412"/>
      <c r="GPP693" s="412"/>
      <c r="GPQ693" s="412"/>
      <c r="GPR693" s="412"/>
      <c r="GPS693" s="412"/>
      <c r="GPT693" s="412"/>
      <c r="GPU693" s="412"/>
      <c r="GPV693" s="412"/>
      <c r="GPW693" s="412"/>
      <c r="GPX693" s="412"/>
      <c r="GPY693" s="412"/>
      <c r="GPZ693" s="412"/>
      <c r="GQA693" s="412"/>
      <c r="GQB693" s="412"/>
      <c r="GQC693" s="412"/>
      <c r="GQD693" s="412"/>
      <c r="GQE693" s="412"/>
      <c r="GQF693" s="412"/>
      <c r="GQG693" s="412"/>
      <c r="GQH693" s="412"/>
      <c r="GQI693" s="412"/>
      <c r="GQJ693" s="412"/>
      <c r="GQK693" s="412"/>
      <c r="GQL693" s="412"/>
      <c r="GQM693" s="412"/>
      <c r="GQN693" s="412"/>
      <c r="GQO693" s="412"/>
      <c r="GQP693" s="412"/>
      <c r="GQQ693" s="412"/>
      <c r="GQR693" s="412"/>
      <c r="GQS693" s="412"/>
      <c r="GQT693" s="412"/>
      <c r="GQU693" s="412"/>
      <c r="GQV693" s="412"/>
      <c r="GQW693" s="412"/>
      <c r="GQX693" s="412"/>
      <c r="GQY693" s="412"/>
      <c r="GQZ693" s="412"/>
      <c r="GRA693" s="412"/>
      <c r="GRB693" s="412"/>
      <c r="GRC693" s="412"/>
      <c r="GRD693" s="412"/>
      <c r="GRE693" s="412"/>
      <c r="GRF693" s="413"/>
      <c r="GRG693" s="413"/>
      <c r="GRH693" s="413"/>
      <c r="GRI693" s="413"/>
      <c r="GRJ693" s="413"/>
      <c r="GRK693" s="413"/>
      <c r="GRL693" s="413"/>
      <c r="GRM693" s="413"/>
      <c r="GRN693" s="413"/>
      <c r="GRO693" s="413"/>
      <c r="GRP693" s="413"/>
      <c r="GRQ693" s="413"/>
      <c r="GRR693" s="413"/>
      <c r="GRS693" s="413"/>
      <c r="GRT693" s="413"/>
      <c r="GRU693" s="413"/>
      <c r="GRV693" s="413"/>
      <c r="GRW693" s="413"/>
      <c r="GRX693" s="413"/>
      <c r="GRY693" s="413"/>
      <c r="GRZ693" s="413"/>
      <c r="GSA693" s="413"/>
      <c r="GSB693" s="413"/>
      <c r="GSC693" s="413"/>
      <c r="GSD693" s="414"/>
      <c r="GSE693" s="414"/>
      <c r="GSF693" s="414"/>
      <c r="GSG693" s="414"/>
      <c r="GSH693" s="414"/>
      <c r="GSI693" s="413"/>
      <c r="GSJ693" s="413"/>
      <c r="GSK693" s="414"/>
      <c r="GSL693" s="414"/>
      <c r="GSM693" s="413"/>
      <c r="GSN693" s="413"/>
      <c r="GSO693" s="414"/>
      <c r="GSP693" s="414"/>
      <c r="GSQ693" s="413"/>
      <c r="GSR693" s="413"/>
      <c r="GSS693" s="413"/>
      <c r="GST693" s="413"/>
      <c r="GSU693" s="413"/>
      <c r="GSV693" s="413"/>
      <c r="GSW693" s="413"/>
      <c r="GSX693" s="414"/>
      <c r="GSY693" s="414"/>
      <c r="GSZ693" s="413"/>
      <c r="GTA693" s="413"/>
      <c r="GTB693" s="414"/>
      <c r="GTC693" s="414"/>
      <c r="GTD693" s="413"/>
      <c r="GTE693" s="413"/>
      <c r="GTF693" s="413"/>
      <c r="GTG693" s="413"/>
      <c r="GTH693" s="413"/>
      <c r="GTI693" s="407"/>
      <c r="GTJ693" s="439"/>
      <c r="GTK693" s="413"/>
      <c r="GTL693" s="413"/>
      <c r="GTM693" s="413"/>
      <c r="GTN693" s="413"/>
      <c r="GTO693" s="413"/>
      <c r="GTP693" s="413"/>
      <c r="GTQ693" s="413"/>
      <c r="GTR693" s="412"/>
      <c r="GTS693" s="412"/>
      <c r="GTT693" s="412"/>
      <c r="GTU693" s="412"/>
      <c r="GTV693" s="412"/>
      <c r="GTW693" s="412"/>
      <c r="GTX693" s="412"/>
      <c r="GTY693" s="412"/>
      <c r="GTZ693" s="412"/>
      <c r="GUA693" s="412"/>
      <c r="GUB693" s="412"/>
      <c r="GUC693" s="412"/>
      <c r="GUD693" s="412"/>
      <c r="GUE693" s="412"/>
      <c r="GUF693" s="412"/>
      <c r="GUG693" s="412"/>
      <c r="GUH693" s="412"/>
      <c r="GUI693" s="412"/>
      <c r="GUJ693" s="412"/>
      <c r="GUK693" s="412"/>
      <c r="GUL693" s="412"/>
      <c r="GUM693" s="412"/>
      <c r="GUN693" s="412"/>
      <c r="GUO693" s="412"/>
      <c r="GUP693" s="412"/>
      <c r="GUQ693" s="412"/>
      <c r="GUR693" s="412"/>
      <c r="GUS693" s="412"/>
      <c r="GUT693" s="412"/>
      <c r="GUU693" s="412"/>
      <c r="GUV693" s="412"/>
      <c r="GUW693" s="412"/>
      <c r="GUX693" s="412"/>
      <c r="GUY693" s="412"/>
      <c r="GUZ693" s="412"/>
      <c r="GVA693" s="412"/>
      <c r="GVB693" s="412"/>
      <c r="GVC693" s="412"/>
      <c r="GVD693" s="412"/>
      <c r="GVE693" s="412"/>
      <c r="GVF693" s="412"/>
      <c r="GVG693" s="412"/>
      <c r="GVH693" s="412"/>
      <c r="GVI693" s="412"/>
      <c r="GVJ693" s="413"/>
      <c r="GVK693" s="413"/>
      <c r="GVL693" s="413"/>
      <c r="GVM693" s="413"/>
      <c r="GVN693" s="413"/>
      <c r="GVO693" s="413"/>
      <c r="GVP693" s="413"/>
      <c r="GVQ693" s="413"/>
      <c r="GVR693" s="413"/>
      <c r="GVS693" s="413"/>
      <c r="GVT693" s="413"/>
      <c r="GVU693" s="413"/>
      <c r="GVV693" s="413"/>
      <c r="GVW693" s="413"/>
      <c r="GVX693" s="413"/>
      <c r="GVY693" s="413"/>
      <c r="GVZ693" s="413"/>
      <c r="GWA693" s="413"/>
      <c r="GWB693" s="413"/>
      <c r="GWC693" s="413"/>
      <c r="GWD693" s="413"/>
      <c r="GWE693" s="413"/>
      <c r="GWF693" s="413"/>
      <c r="GWG693" s="413"/>
      <c r="GWH693" s="414"/>
      <c r="GWI693" s="414"/>
      <c r="GWJ693" s="414"/>
      <c r="GWK693" s="414"/>
      <c r="GWL693" s="414"/>
      <c r="GWM693" s="413"/>
      <c r="GWN693" s="413"/>
      <c r="GWO693" s="414"/>
      <c r="GWP693" s="414"/>
      <c r="GWQ693" s="413"/>
      <c r="GWR693" s="413"/>
      <c r="GWS693" s="414"/>
      <c r="GWT693" s="414"/>
      <c r="GWU693" s="413"/>
      <c r="GWV693" s="413"/>
      <c r="GWW693" s="413"/>
      <c r="GWX693" s="413"/>
      <c r="GWY693" s="413"/>
      <c r="GWZ693" s="413"/>
      <c r="GXA693" s="413"/>
      <c r="GXB693" s="414"/>
      <c r="GXC693" s="414"/>
      <c r="GXD693" s="413"/>
      <c r="GXE693" s="413"/>
      <c r="GXF693" s="414"/>
      <c r="GXG693" s="414"/>
      <c r="GXH693" s="413"/>
      <c r="GXI693" s="413"/>
      <c r="GXJ693" s="413"/>
      <c r="GXK693" s="413"/>
      <c r="GXL693" s="413"/>
      <c r="GXM693" s="407"/>
      <c r="GXN693" s="439"/>
      <c r="GXO693" s="413"/>
      <c r="GXP693" s="413"/>
      <c r="GXQ693" s="413"/>
      <c r="GXR693" s="413"/>
      <c r="GXS693" s="413"/>
      <c r="GXT693" s="413"/>
      <c r="GXU693" s="413"/>
      <c r="GXV693" s="412"/>
      <c r="GXW693" s="412"/>
      <c r="GXX693" s="412"/>
      <c r="GXY693" s="412"/>
      <c r="GXZ693" s="412"/>
      <c r="GYA693" s="412"/>
      <c r="GYB693" s="412"/>
      <c r="GYC693" s="412"/>
      <c r="GYD693" s="412"/>
      <c r="GYE693" s="412"/>
      <c r="GYF693" s="412"/>
      <c r="GYG693" s="412"/>
      <c r="GYH693" s="412"/>
      <c r="GYI693" s="412"/>
      <c r="GYJ693" s="412"/>
      <c r="GYK693" s="412"/>
      <c r="GYL693" s="412"/>
      <c r="GYM693" s="412"/>
      <c r="GYN693" s="412"/>
      <c r="GYO693" s="412"/>
      <c r="GYP693" s="412"/>
      <c r="GYQ693" s="412"/>
      <c r="GYR693" s="412"/>
      <c r="GYS693" s="412"/>
      <c r="GYT693" s="412"/>
      <c r="GYU693" s="412"/>
      <c r="GYV693" s="412"/>
      <c r="GYW693" s="412"/>
      <c r="GYX693" s="412"/>
      <c r="GYY693" s="412"/>
      <c r="GYZ693" s="412"/>
      <c r="GZA693" s="412"/>
      <c r="GZB693" s="412"/>
      <c r="GZC693" s="412"/>
      <c r="GZD693" s="412"/>
      <c r="GZE693" s="412"/>
      <c r="GZF693" s="412"/>
      <c r="GZG693" s="412"/>
      <c r="GZH693" s="412"/>
      <c r="GZI693" s="412"/>
      <c r="GZJ693" s="412"/>
      <c r="GZK693" s="412"/>
      <c r="GZL693" s="412"/>
      <c r="GZM693" s="412"/>
      <c r="GZN693" s="413"/>
      <c r="GZO693" s="413"/>
      <c r="GZP693" s="413"/>
      <c r="GZQ693" s="413"/>
      <c r="GZR693" s="413"/>
      <c r="GZS693" s="413"/>
      <c r="GZT693" s="413"/>
      <c r="GZU693" s="413"/>
      <c r="GZV693" s="413"/>
      <c r="GZW693" s="413"/>
      <c r="GZX693" s="413"/>
      <c r="GZY693" s="413"/>
      <c r="GZZ693" s="413"/>
      <c r="HAA693" s="413"/>
      <c r="HAB693" s="413"/>
      <c r="HAC693" s="413"/>
      <c r="HAD693" s="413"/>
      <c r="HAE693" s="413"/>
      <c r="HAF693" s="413"/>
      <c r="HAG693" s="413"/>
      <c r="HAH693" s="413"/>
      <c r="HAI693" s="413"/>
      <c r="HAJ693" s="413"/>
      <c r="HAK693" s="413"/>
      <c r="HAL693" s="414"/>
      <c r="HAM693" s="414"/>
      <c r="HAN693" s="414"/>
      <c r="HAO693" s="414"/>
      <c r="HAP693" s="414"/>
      <c r="HAQ693" s="413"/>
      <c r="HAR693" s="413"/>
      <c r="HAS693" s="414"/>
      <c r="HAT693" s="414"/>
      <c r="HAU693" s="413"/>
      <c r="HAV693" s="413"/>
      <c r="HAW693" s="414"/>
      <c r="HAX693" s="414"/>
      <c r="HAY693" s="413"/>
      <c r="HAZ693" s="413"/>
      <c r="HBA693" s="413"/>
      <c r="HBB693" s="413"/>
      <c r="HBC693" s="413"/>
      <c r="HBD693" s="413"/>
      <c r="HBE693" s="413"/>
      <c r="HBF693" s="414"/>
      <c r="HBG693" s="414"/>
      <c r="HBH693" s="413"/>
      <c r="HBI693" s="413"/>
      <c r="HBJ693" s="414"/>
      <c r="HBK693" s="414"/>
      <c r="HBL693" s="413"/>
      <c r="HBM693" s="413"/>
      <c r="HBN693" s="413"/>
      <c r="HBO693" s="413"/>
      <c r="HBP693" s="413"/>
      <c r="HBQ693" s="407"/>
      <c r="HBR693" s="439"/>
      <c r="HBS693" s="413"/>
      <c r="HBT693" s="413"/>
      <c r="HBU693" s="413"/>
      <c r="HBV693" s="413"/>
      <c r="HBW693" s="413"/>
      <c r="HBX693" s="413"/>
      <c r="HBY693" s="413"/>
      <c r="HBZ693" s="412"/>
      <c r="HCA693" s="412"/>
      <c r="HCB693" s="412"/>
      <c r="HCC693" s="412"/>
      <c r="HCD693" s="412"/>
      <c r="HCE693" s="412"/>
      <c r="HCF693" s="412"/>
      <c r="HCG693" s="412"/>
      <c r="HCH693" s="412"/>
      <c r="HCI693" s="412"/>
      <c r="HCJ693" s="412"/>
      <c r="HCK693" s="412"/>
      <c r="HCL693" s="412"/>
      <c r="HCM693" s="412"/>
      <c r="HCN693" s="412"/>
      <c r="HCO693" s="412"/>
      <c r="HCP693" s="412"/>
      <c r="HCQ693" s="412"/>
      <c r="HCR693" s="412"/>
      <c r="HCS693" s="412"/>
      <c r="HCT693" s="412"/>
      <c r="HCU693" s="412"/>
      <c r="HCV693" s="412"/>
      <c r="HCW693" s="412"/>
      <c r="HCX693" s="412"/>
      <c r="HCY693" s="412"/>
      <c r="HCZ693" s="412"/>
      <c r="HDA693" s="412"/>
      <c r="HDB693" s="412"/>
      <c r="HDC693" s="412"/>
      <c r="HDD693" s="412"/>
      <c r="HDE693" s="412"/>
      <c r="HDF693" s="412"/>
      <c r="HDG693" s="412"/>
      <c r="HDH693" s="412"/>
      <c r="HDI693" s="412"/>
      <c r="HDJ693" s="412"/>
      <c r="HDK693" s="412"/>
      <c r="HDL693" s="412"/>
      <c r="HDM693" s="412"/>
      <c r="HDN693" s="412"/>
      <c r="HDO693" s="412"/>
      <c r="HDP693" s="412"/>
      <c r="HDQ693" s="412"/>
      <c r="HDR693" s="413"/>
      <c r="HDS693" s="413"/>
      <c r="HDT693" s="413"/>
      <c r="HDU693" s="413"/>
      <c r="HDV693" s="413"/>
      <c r="HDW693" s="413"/>
      <c r="HDX693" s="413"/>
      <c r="HDY693" s="413"/>
      <c r="HDZ693" s="413"/>
      <c r="HEA693" s="413"/>
      <c r="HEB693" s="413"/>
      <c r="HEC693" s="413"/>
      <c r="HED693" s="413"/>
      <c r="HEE693" s="413"/>
      <c r="HEF693" s="413"/>
      <c r="HEG693" s="413"/>
      <c r="HEH693" s="413"/>
      <c r="HEI693" s="413"/>
      <c r="HEJ693" s="413"/>
      <c r="HEK693" s="413"/>
      <c r="HEL693" s="413"/>
      <c r="HEM693" s="413"/>
      <c r="HEN693" s="413"/>
      <c r="HEO693" s="413"/>
      <c r="HEP693" s="414"/>
      <c r="HEQ693" s="414"/>
      <c r="HER693" s="414"/>
      <c r="HES693" s="414"/>
      <c r="HET693" s="414"/>
      <c r="HEU693" s="413"/>
      <c r="HEV693" s="413"/>
      <c r="HEW693" s="414"/>
      <c r="HEX693" s="414"/>
      <c r="HEY693" s="413"/>
      <c r="HEZ693" s="413"/>
      <c r="HFA693" s="414"/>
      <c r="HFB693" s="414"/>
      <c r="HFC693" s="413"/>
      <c r="HFD693" s="413"/>
      <c r="HFE693" s="413"/>
      <c r="HFF693" s="413"/>
      <c r="HFG693" s="413"/>
      <c r="HFH693" s="413"/>
      <c r="HFI693" s="413"/>
      <c r="HFJ693" s="414"/>
      <c r="HFK693" s="414"/>
      <c r="HFL693" s="413"/>
      <c r="HFM693" s="413"/>
      <c r="HFN693" s="414"/>
      <c r="HFO693" s="414"/>
      <c r="HFP693" s="413"/>
      <c r="HFQ693" s="413"/>
      <c r="HFR693" s="413"/>
      <c r="HFS693" s="413"/>
      <c r="HFT693" s="413"/>
      <c r="HFU693" s="407"/>
      <c r="HFV693" s="439"/>
      <c r="HFW693" s="413"/>
      <c r="HFX693" s="413"/>
      <c r="HFY693" s="413"/>
      <c r="HFZ693" s="413"/>
      <c r="HGA693" s="413"/>
      <c r="HGB693" s="413"/>
      <c r="HGC693" s="413"/>
      <c r="HGD693" s="412"/>
      <c r="HGE693" s="412"/>
      <c r="HGF693" s="412"/>
      <c r="HGG693" s="412"/>
      <c r="HGH693" s="412"/>
      <c r="HGI693" s="412"/>
      <c r="HGJ693" s="412"/>
      <c r="HGK693" s="412"/>
      <c r="HGL693" s="412"/>
      <c r="HGM693" s="412"/>
      <c r="HGN693" s="412"/>
      <c r="HGO693" s="412"/>
      <c r="HGP693" s="412"/>
      <c r="HGQ693" s="412"/>
      <c r="HGR693" s="412"/>
      <c r="HGS693" s="412"/>
      <c r="HGT693" s="412"/>
      <c r="HGU693" s="412"/>
      <c r="HGV693" s="412"/>
      <c r="HGW693" s="412"/>
      <c r="HGX693" s="412"/>
      <c r="HGY693" s="412"/>
      <c r="HGZ693" s="412"/>
      <c r="HHA693" s="412"/>
      <c r="HHB693" s="412"/>
      <c r="HHC693" s="412"/>
      <c r="HHD693" s="412"/>
      <c r="HHE693" s="412"/>
      <c r="HHF693" s="412"/>
      <c r="HHG693" s="412"/>
      <c r="HHH693" s="412"/>
      <c r="HHI693" s="412"/>
      <c r="HHJ693" s="412"/>
      <c r="HHK693" s="412"/>
      <c r="HHL693" s="412"/>
      <c r="HHM693" s="412"/>
      <c r="HHN693" s="412"/>
      <c r="HHO693" s="412"/>
      <c r="HHP693" s="412"/>
      <c r="HHQ693" s="412"/>
      <c r="HHR693" s="412"/>
      <c r="HHS693" s="412"/>
      <c r="HHT693" s="412"/>
      <c r="HHU693" s="412"/>
      <c r="HHV693" s="413"/>
      <c r="HHW693" s="413"/>
      <c r="HHX693" s="413"/>
      <c r="HHY693" s="413"/>
      <c r="HHZ693" s="413"/>
      <c r="HIA693" s="413"/>
      <c r="HIB693" s="413"/>
      <c r="HIC693" s="413"/>
      <c r="HID693" s="413"/>
      <c r="HIE693" s="413"/>
      <c r="HIF693" s="413"/>
      <c r="HIG693" s="413"/>
      <c r="HIH693" s="413"/>
      <c r="HII693" s="413"/>
      <c r="HIJ693" s="413"/>
      <c r="HIK693" s="413"/>
      <c r="HIL693" s="413"/>
      <c r="HIM693" s="413"/>
      <c r="HIN693" s="413"/>
      <c r="HIO693" s="413"/>
      <c r="HIP693" s="413"/>
      <c r="HIQ693" s="413"/>
      <c r="HIR693" s="413"/>
      <c r="HIS693" s="413"/>
      <c r="HIT693" s="414"/>
      <c r="HIU693" s="414"/>
      <c r="HIV693" s="414"/>
      <c r="HIW693" s="414"/>
      <c r="HIX693" s="414"/>
      <c r="HIY693" s="413"/>
      <c r="HIZ693" s="413"/>
      <c r="HJA693" s="414"/>
      <c r="HJB693" s="414"/>
      <c r="HJC693" s="413"/>
      <c r="HJD693" s="413"/>
      <c r="HJE693" s="414"/>
      <c r="HJF693" s="414"/>
      <c r="HJG693" s="413"/>
      <c r="HJH693" s="413"/>
      <c r="HJI693" s="413"/>
      <c r="HJJ693" s="413"/>
      <c r="HJK693" s="413"/>
      <c r="HJL693" s="413"/>
      <c r="HJM693" s="413"/>
      <c r="HJN693" s="414"/>
      <c r="HJO693" s="414"/>
      <c r="HJP693" s="413"/>
      <c r="HJQ693" s="413"/>
      <c r="HJR693" s="414"/>
      <c r="HJS693" s="414"/>
      <c r="HJT693" s="413"/>
      <c r="HJU693" s="413"/>
      <c r="HJV693" s="413"/>
      <c r="HJW693" s="413"/>
      <c r="HJX693" s="413"/>
      <c r="HJY693" s="407"/>
      <c r="HJZ693" s="439"/>
      <c r="HKA693" s="413"/>
      <c r="HKB693" s="413"/>
      <c r="HKC693" s="413"/>
      <c r="HKD693" s="413"/>
      <c r="HKE693" s="413"/>
      <c r="HKF693" s="413"/>
      <c r="HKG693" s="413"/>
      <c r="HKH693" s="412"/>
      <c r="HKI693" s="412"/>
      <c r="HKJ693" s="412"/>
      <c r="HKK693" s="412"/>
      <c r="HKL693" s="412"/>
      <c r="HKM693" s="412"/>
      <c r="HKN693" s="412"/>
      <c r="HKO693" s="412"/>
      <c r="HKP693" s="412"/>
      <c r="HKQ693" s="412"/>
      <c r="HKR693" s="412"/>
      <c r="HKS693" s="412"/>
      <c r="HKT693" s="412"/>
      <c r="HKU693" s="412"/>
      <c r="HKV693" s="412"/>
      <c r="HKW693" s="412"/>
      <c r="HKX693" s="412"/>
      <c r="HKY693" s="412"/>
      <c r="HKZ693" s="412"/>
      <c r="HLA693" s="412"/>
      <c r="HLB693" s="412"/>
      <c r="HLC693" s="412"/>
      <c r="HLD693" s="412"/>
      <c r="HLE693" s="412"/>
      <c r="HLF693" s="412"/>
      <c r="HLG693" s="412"/>
      <c r="HLH693" s="412"/>
      <c r="HLI693" s="412"/>
      <c r="HLJ693" s="412"/>
      <c r="HLK693" s="412"/>
      <c r="HLL693" s="412"/>
      <c r="HLM693" s="412"/>
      <c r="HLN693" s="412"/>
      <c r="HLO693" s="412"/>
      <c r="HLP693" s="412"/>
      <c r="HLQ693" s="412"/>
      <c r="HLR693" s="412"/>
      <c r="HLS693" s="412"/>
      <c r="HLT693" s="412"/>
      <c r="HLU693" s="412"/>
      <c r="HLV693" s="412"/>
      <c r="HLW693" s="412"/>
      <c r="HLX693" s="412"/>
      <c r="HLY693" s="412"/>
      <c r="HLZ693" s="413"/>
      <c r="HMA693" s="413"/>
      <c r="HMB693" s="413"/>
      <c r="HMC693" s="413"/>
      <c r="HMD693" s="413"/>
      <c r="HME693" s="413"/>
      <c r="HMF693" s="413"/>
      <c r="HMG693" s="413"/>
      <c r="HMH693" s="413"/>
      <c r="HMI693" s="413"/>
      <c r="HMJ693" s="413"/>
      <c r="HMK693" s="413"/>
      <c r="HML693" s="413"/>
      <c r="HMM693" s="413"/>
      <c r="HMN693" s="413"/>
      <c r="HMO693" s="413"/>
      <c r="HMP693" s="413"/>
      <c r="HMQ693" s="413"/>
      <c r="HMR693" s="413"/>
      <c r="HMS693" s="413"/>
      <c r="HMT693" s="413"/>
      <c r="HMU693" s="413"/>
      <c r="HMV693" s="413"/>
      <c r="HMW693" s="413"/>
      <c r="HMX693" s="414"/>
      <c r="HMY693" s="414"/>
      <c r="HMZ693" s="414"/>
      <c r="HNA693" s="414"/>
      <c r="HNB693" s="414"/>
      <c r="HNC693" s="413"/>
      <c r="HND693" s="413"/>
      <c r="HNE693" s="414"/>
      <c r="HNF693" s="414"/>
      <c r="HNG693" s="413"/>
      <c r="HNH693" s="413"/>
      <c r="HNI693" s="414"/>
      <c r="HNJ693" s="414"/>
      <c r="HNK693" s="413"/>
      <c r="HNL693" s="413"/>
      <c r="HNM693" s="413"/>
      <c r="HNN693" s="413"/>
      <c r="HNO693" s="413"/>
      <c r="HNP693" s="413"/>
      <c r="HNQ693" s="413"/>
      <c r="HNR693" s="414"/>
      <c r="HNS693" s="414"/>
      <c r="HNT693" s="413"/>
      <c r="HNU693" s="413"/>
      <c r="HNV693" s="414"/>
      <c r="HNW693" s="414"/>
      <c r="HNX693" s="413"/>
      <c r="HNY693" s="413"/>
      <c r="HNZ693" s="413"/>
      <c r="HOA693" s="413"/>
      <c r="HOB693" s="413"/>
      <c r="HOC693" s="407"/>
      <c r="HOD693" s="439"/>
      <c r="HOE693" s="413"/>
      <c r="HOF693" s="413"/>
      <c r="HOG693" s="413"/>
      <c r="HOH693" s="413"/>
      <c r="HOI693" s="413"/>
      <c r="HOJ693" s="413"/>
      <c r="HOK693" s="413"/>
      <c r="HOL693" s="412"/>
      <c r="HOM693" s="412"/>
      <c r="HON693" s="412"/>
      <c r="HOO693" s="412"/>
      <c r="HOP693" s="412"/>
      <c r="HOQ693" s="412"/>
      <c r="HOR693" s="412"/>
      <c r="HOS693" s="412"/>
      <c r="HOT693" s="412"/>
      <c r="HOU693" s="412"/>
      <c r="HOV693" s="412"/>
      <c r="HOW693" s="412"/>
      <c r="HOX693" s="412"/>
      <c r="HOY693" s="412"/>
      <c r="HOZ693" s="412"/>
      <c r="HPA693" s="412"/>
      <c r="HPB693" s="412"/>
      <c r="HPC693" s="412"/>
      <c r="HPD693" s="412"/>
      <c r="HPE693" s="412"/>
      <c r="HPF693" s="412"/>
      <c r="HPG693" s="412"/>
      <c r="HPH693" s="412"/>
      <c r="HPI693" s="412"/>
      <c r="HPJ693" s="412"/>
      <c r="HPK693" s="412"/>
      <c r="HPL693" s="412"/>
      <c r="HPM693" s="412"/>
      <c r="HPN693" s="412"/>
      <c r="HPO693" s="412"/>
      <c r="HPP693" s="412"/>
      <c r="HPQ693" s="412"/>
      <c r="HPR693" s="412"/>
      <c r="HPS693" s="412"/>
      <c r="HPT693" s="412"/>
      <c r="HPU693" s="412"/>
      <c r="HPV693" s="412"/>
      <c r="HPW693" s="412"/>
      <c r="HPX693" s="412"/>
      <c r="HPY693" s="412"/>
      <c r="HPZ693" s="412"/>
      <c r="HQA693" s="412"/>
      <c r="HQB693" s="412"/>
      <c r="HQC693" s="412"/>
      <c r="HQD693" s="413"/>
      <c r="HQE693" s="413"/>
      <c r="HQF693" s="413"/>
      <c r="HQG693" s="413"/>
      <c r="HQH693" s="413"/>
      <c r="HQI693" s="413"/>
      <c r="HQJ693" s="413"/>
      <c r="HQK693" s="413"/>
      <c r="HQL693" s="413"/>
      <c r="HQM693" s="413"/>
      <c r="HQN693" s="413"/>
      <c r="HQO693" s="413"/>
      <c r="HQP693" s="413"/>
      <c r="HQQ693" s="413"/>
      <c r="HQR693" s="413"/>
      <c r="HQS693" s="413"/>
      <c r="HQT693" s="413"/>
      <c r="HQU693" s="413"/>
      <c r="HQV693" s="413"/>
      <c r="HQW693" s="413"/>
      <c r="HQX693" s="413"/>
      <c r="HQY693" s="413"/>
      <c r="HQZ693" s="413"/>
      <c r="HRA693" s="413"/>
      <c r="HRB693" s="414"/>
      <c r="HRC693" s="414"/>
      <c r="HRD693" s="414"/>
      <c r="HRE693" s="414"/>
      <c r="HRF693" s="414"/>
      <c r="HRG693" s="413"/>
      <c r="HRH693" s="413"/>
      <c r="HRI693" s="414"/>
      <c r="HRJ693" s="414"/>
      <c r="HRK693" s="413"/>
      <c r="HRL693" s="413"/>
      <c r="HRM693" s="414"/>
      <c r="HRN693" s="414"/>
      <c r="HRO693" s="413"/>
      <c r="HRP693" s="413"/>
      <c r="HRQ693" s="413"/>
      <c r="HRR693" s="413"/>
      <c r="HRS693" s="413"/>
      <c r="HRT693" s="413"/>
      <c r="HRU693" s="413"/>
      <c r="HRV693" s="414"/>
      <c r="HRW693" s="414"/>
      <c r="HRX693" s="413"/>
      <c r="HRY693" s="413"/>
      <c r="HRZ693" s="414"/>
      <c r="HSA693" s="414"/>
      <c r="HSB693" s="413"/>
      <c r="HSC693" s="413"/>
      <c r="HSD693" s="413"/>
      <c r="HSE693" s="413"/>
      <c r="HSF693" s="413"/>
      <c r="HSG693" s="407"/>
      <c r="HSH693" s="439"/>
      <c r="HSI693" s="413"/>
      <c r="HSJ693" s="413"/>
      <c r="HSK693" s="413"/>
      <c r="HSL693" s="413"/>
      <c r="HSM693" s="413"/>
      <c r="HSN693" s="413"/>
      <c r="HSO693" s="413"/>
      <c r="HSP693" s="412"/>
      <c r="HSQ693" s="412"/>
      <c r="HSR693" s="412"/>
      <c r="HSS693" s="412"/>
      <c r="HST693" s="412"/>
      <c r="HSU693" s="412"/>
      <c r="HSV693" s="412"/>
      <c r="HSW693" s="412"/>
      <c r="HSX693" s="412"/>
      <c r="HSY693" s="412"/>
      <c r="HSZ693" s="412"/>
      <c r="HTA693" s="412"/>
      <c r="HTB693" s="412"/>
      <c r="HTC693" s="412"/>
      <c r="HTD693" s="412"/>
      <c r="HTE693" s="412"/>
      <c r="HTF693" s="412"/>
      <c r="HTG693" s="412"/>
      <c r="HTH693" s="412"/>
      <c r="HTI693" s="412"/>
      <c r="HTJ693" s="412"/>
      <c r="HTK693" s="412"/>
      <c r="HTL693" s="412"/>
      <c r="HTM693" s="412"/>
      <c r="HTN693" s="412"/>
      <c r="HTO693" s="412"/>
      <c r="HTP693" s="412"/>
      <c r="HTQ693" s="412"/>
      <c r="HTR693" s="412"/>
      <c r="HTS693" s="412"/>
      <c r="HTT693" s="412"/>
      <c r="HTU693" s="412"/>
      <c r="HTV693" s="412"/>
      <c r="HTW693" s="412"/>
      <c r="HTX693" s="412"/>
      <c r="HTY693" s="412"/>
      <c r="HTZ693" s="412"/>
      <c r="HUA693" s="412"/>
      <c r="HUB693" s="412"/>
      <c r="HUC693" s="412"/>
      <c r="HUD693" s="412"/>
      <c r="HUE693" s="412"/>
      <c r="HUF693" s="412"/>
      <c r="HUG693" s="412"/>
      <c r="HUH693" s="413"/>
      <c r="HUI693" s="413"/>
      <c r="HUJ693" s="413"/>
      <c r="HUK693" s="413"/>
      <c r="HUL693" s="413"/>
      <c r="HUM693" s="413"/>
      <c r="HUN693" s="413"/>
      <c r="HUO693" s="413"/>
      <c r="HUP693" s="413"/>
      <c r="HUQ693" s="413"/>
      <c r="HUR693" s="413"/>
      <c r="HUS693" s="413"/>
      <c r="HUT693" s="413"/>
      <c r="HUU693" s="413"/>
      <c r="HUV693" s="413"/>
      <c r="HUW693" s="413"/>
      <c r="HUX693" s="413"/>
      <c r="HUY693" s="413"/>
      <c r="HUZ693" s="413"/>
      <c r="HVA693" s="413"/>
      <c r="HVB693" s="413"/>
      <c r="HVC693" s="413"/>
      <c r="HVD693" s="413"/>
      <c r="HVE693" s="413"/>
      <c r="HVF693" s="414"/>
      <c r="HVG693" s="414"/>
      <c r="HVH693" s="414"/>
      <c r="HVI693" s="414"/>
      <c r="HVJ693" s="414"/>
      <c r="HVK693" s="413"/>
      <c r="HVL693" s="413"/>
      <c r="HVM693" s="414"/>
      <c r="HVN693" s="414"/>
      <c r="HVO693" s="413"/>
      <c r="HVP693" s="413"/>
      <c r="HVQ693" s="414"/>
      <c r="HVR693" s="414"/>
      <c r="HVS693" s="413"/>
      <c r="HVT693" s="413"/>
      <c r="HVU693" s="413"/>
      <c r="HVV693" s="413"/>
      <c r="HVW693" s="413"/>
      <c r="HVX693" s="413"/>
      <c r="HVY693" s="413"/>
      <c r="HVZ693" s="414"/>
      <c r="HWA693" s="414"/>
      <c r="HWB693" s="413"/>
      <c r="HWC693" s="413"/>
      <c r="HWD693" s="414"/>
      <c r="HWE693" s="414"/>
      <c r="HWF693" s="413"/>
      <c r="HWG693" s="413"/>
      <c r="HWH693" s="413"/>
      <c r="HWI693" s="413"/>
      <c r="HWJ693" s="413"/>
      <c r="HWK693" s="407"/>
      <c r="HWL693" s="439"/>
      <c r="HWM693" s="413"/>
      <c r="HWN693" s="413"/>
      <c r="HWO693" s="413"/>
      <c r="HWP693" s="413"/>
      <c r="HWQ693" s="413"/>
      <c r="HWR693" s="413"/>
      <c r="HWS693" s="413"/>
      <c r="HWT693" s="412"/>
      <c r="HWU693" s="412"/>
      <c r="HWV693" s="412"/>
      <c r="HWW693" s="412"/>
      <c r="HWX693" s="412"/>
      <c r="HWY693" s="412"/>
      <c r="HWZ693" s="412"/>
      <c r="HXA693" s="412"/>
      <c r="HXB693" s="412"/>
      <c r="HXC693" s="412"/>
      <c r="HXD693" s="412"/>
      <c r="HXE693" s="412"/>
      <c r="HXF693" s="412"/>
      <c r="HXG693" s="412"/>
      <c r="HXH693" s="412"/>
      <c r="HXI693" s="412"/>
      <c r="HXJ693" s="412"/>
      <c r="HXK693" s="412"/>
      <c r="HXL693" s="412"/>
      <c r="HXM693" s="412"/>
      <c r="HXN693" s="412"/>
      <c r="HXO693" s="412"/>
      <c r="HXP693" s="412"/>
      <c r="HXQ693" s="412"/>
      <c r="HXR693" s="412"/>
      <c r="HXS693" s="412"/>
      <c r="HXT693" s="412"/>
      <c r="HXU693" s="412"/>
      <c r="HXV693" s="412"/>
      <c r="HXW693" s="412"/>
      <c r="HXX693" s="412"/>
      <c r="HXY693" s="412"/>
      <c r="HXZ693" s="412"/>
      <c r="HYA693" s="412"/>
      <c r="HYB693" s="412"/>
      <c r="HYC693" s="412"/>
      <c r="HYD693" s="412"/>
      <c r="HYE693" s="412"/>
      <c r="HYF693" s="412"/>
      <c r="HYG693" s="412"/>
      <c r="HYH693" s="412"/>
      <c r="HYI693" s="412"/>
      <c r="HYJ693" s="412"/>
      <c r="HYK693" s="412"/>
      <c r="HYL693" s="413"/>
      <c r="HYM693" s="413"/>
      <c r="HYN693" s="413"/>
      <c r="HYO693" s="413"/>
      <c r="HYP693" s="413"/>
      <c r="HYQ693" s="413"/>
      <c r="HYR693" s="413"/>
      <c r="HYS693" s="413"/>
      <c r="HYT693" s="413"/>
      <c r="HYU693" s="413"/>
      <c r="HYV693" s="413"/>
      <c r="HYW693" s="413"/>
      <c r="HYX693" s="413"/>
      <c r="HYY693" s="413"/>
      <c r="HYZ693" s="413"/>
      <c r="HZA693" s="413"/>
      <c r="HZB693" s="413"/>
      <c r="HZC693" s="413"/>
      <c r="HZD693" s="413"/>
      <c r="HZE693" s="413"/>
      <c r="HZF693" s="413"/>
      <c r="HZG693" s="413"/>
      <c r="HZH693" s="413"/>
      <c r="HZI693" s="413"/>
      <c r="HZJ693" s="414"/>
      <c r="HZK693" s="414"/>
      <c r="HZL693" s="414"/>
      <c r="HZM693" s="414"/>
      <c r="HZN693" s="414"/>
      <c r="HZO693" s="413"/>
      <c r="HZP693" s="413"/>
      <c r="HZQ693" s="414"/>
      <c r="HZR693" s="414"/>
      <c r="HZS693" s="413"/>
      <c r="HZT693" s="413"/>
      <c r="HZU693" s="414"/>
      <c r="HZV693" s="414"/>
      <c r="HZW693" s="413"/>
      <c r="HZX693" s="413"/>
      <c r="HZY693" s="413"/>
      <c r="HZZ693" s="413"/>
      <c r="IAA693" s="413"/>
      <c r="IAB693" s="413"/>
      <c r="IAC693" s="413"/>
      <c r="IAD693" s="414"/>
      <c r="IAE693" s="414"/>
      <c r="IAF693" s="413"/>
      <c r="IAG693" s="413"/>
      <c r="IAH693" s="414"/>
      <c r="IAI693" s="414"/>
      <c r="IAJ693" s="413"/>
      <c r="IAK693" s="413"/>
      <c r="IAL693" s="413"/>
      <c r="IAM693" s="413"/>
      <c r="IAN693" s="413"/>
      <c r="IAO693" s="407"/>
      <c r="IAP693" s="439"/>
      <c r="IAQ693" s="413"/>
      <c r="IAR693" s="413"/>
      <c r="IAS693" s="413"/>
      <c r="IAT693" s="413"/>
      <c r="IAU693" s="413"/>
      <c r="IAV693" s="413"/>
      <c r="IAW693" s="413"/>
      <c r="IAX693" s="412"/>
      <c r="IAY693" s="412"/>
      <c r="IAZ693" s="412"/>
      <c r="IBA693" s="412"/>
      <c r="IBB693" s="412"/>
      <c r="IBC693" s="412"/>
      <c r="IBD693" s="412"/>
      <c r="IBE693" s="412"/>
      <c r="IBF693" s="412"/>
      <c r="IBG693" s="412"/>
      <c r="IBH693" s="412"/>
      <c r="IBI693" s="412"/>
      <c r="IBJ693" s="412"/>
      <c r="IBK693" s="412"/>
      <c r="IBL693" s="412"/>
      <c r="IBM693" s="412"/>
      <c r="IBN693" s="412"/>
      <c r="IBO693" s="412"/>
      <c r="IBP693" s="412"/>
      <c r="IBQ693" s="412"/>
      <c r="IBR693" s="412"/>
      <c r="IBS693" s="412"/>
      <c r="IBT693" s="412"/>
      <c r="IBU693" s="412"/>
      <c r="IBV693" s="412"/>
      <c r="IBW693" s="412"/>
      <c r="IBX693" s="412"/>
      <c r="IBY693" s="412"/>
      <c r="IBZ693" s="412"/>
      <c r="ICA693" s="412"/>
      <c r="ICB693" s="412"/>
      <c r="ICC693" s="412"/>
      <c r="ICD693" s="412"/>
      <c r="ICE693" s="412"/>
      <c r="ICF693" s="412"/>
      <c r="ICG693" s="412"/>
      <c r="ICH693" s="412"/>
      <c r="ICI693" s="412"/>
      <c r="ICJ693" s="412"/>
      <c r="ICK693" s="412"/>
      <c r="ICL693" s="412"/>
      <c r="ICM693" s="412"/>
      <c r="ICN693" s="412"/>
      <c r="ICO693" s="412"/>
      <c r="ICP693" s="413"/>
      <c r="ICQ693" s="413"/>
      <c r="ICR693" s="413"/>
      <c r="ICS693" s="413"/>
      <c r="ICT693" s="413"/>
      <c r="ICU693" s="413"/>
      <c r="ICV693" s="413"/>
      <c r="ICW693" s="413"/>
      <c r="ICX693" s="413"/>
      <c r="ICY693" s="413"/>
      <c r="ICZ693" s="413"/>
      <c r="IDA693" s="413"/>
      <c r="IDB693" s="413"/>
      <c r="IDC693" s="413"/>
      <c r="IDD693" s="413"/>
      <c r="IDE693" s="413"/>
      <c r="IDF693" s="413"/>
      <c r="IDG693" s="413"/>
      <c r="IDH693" s="413"/>
      <c r="IDI693" s="413"/>
      <c r="IDJ693" s="413"/>
      <c r="IDK693" s="413"/>
      <c r="IDL693" s="413"/>
      <c r="IDM693" s="413"/>
      <c r="IDN693" s="414"/>
      <c r="IDO693" s="414"/>
      <c r="IDP693" s="414"/>
      <c r="IDQ693" s="414"/>
      <c r="IDR693" s="414"/>
      <c r="IDS693" s="413"/>
      <c r="IDT693" s="413"/>
      <c r="IDU693" s="414"/>
      <c r="IDV693" s="414"/>
      <c r="IDW693" s="413"/>
      <c r="IDX693" s="413"/>
      <c r="IDY693" s="414"/>
      <c r="IDZ693" s="414"/>
      <c r="IEA693" s="413"/>
      <c r="IEB693" s="413"/>
      <c r="IEC693" s="413"/>
      <c r="IED693" s="413"/>
      <c r="IEE693" s="413"/>
      <c r="IEF693" s="413"/>
      <c r="IEG693" s="413"/>
      <c r="IEH693" s="414"/>
      <c r="IEI693" s="414"/>
      <c r="IEJ693" s="413"/>
      <c r="IEK693" s="413"/>
      <c r="IEL693" s="414"/>
      <c r="IEM693" s="414"/>
      <c r="IEN693" s="413"/>
      <c r="IEO693" s="413"/>
      <c r="IEP693" s="413"/>
      <c r="IEQ693" s="413"/>
      <c r="IER693" s="413"/>
      <c r="IES693" s="407"/>
      <c r="IET693" s="439"/>
      <c r="IEU693" s="413"/>
      <c r="IEV693" s="413"/>
      <c r="IEW693" s="413"/>
      <c r="IEX693" s="413"/>
      <c r="IEY693" s="413"/>
      <c r="IEZ693" s="413"/>
      <c r="IFA693" s="413"/>
      <c r="IFB693" s="412"/>
      <c r="IFC693" s="412"/>
      <c r="IFD693" s="412"/>
      <c r="IFE693" s="412"/>
      <c r="IFF693" s="412"/>
      <c r="IFG693" s="412"/>
      <c r="IFH693" s="412"/>
      <c r="IFI693" s="412"/>
      <c r="IFJ693" s="412"/>
      <c r="IFK693" s="412"/>
      <c r="IFL693" s="412"/>
      <c r="IFM693" s="412"/>
      <c r="IFN693" s="412"/>
      <c r="IFO693" s="412"/>
      <c r="IFP693" s="412"/>
      <c r="IFQ693" s="412"/>
      <c r="IFR693" s="412"/>
      <c r="IFS693" s="412"/>
      <c r="IFT693" s="412"/>
      <c r="IFU693" s="412"/>
      <c r="IFV693" s="412"/>
      <c r="IFW693" s="412"/>
      <c r="IFX693" s="412"/>
      <c r="IFY693" s="412"/>
      <c r="IFZ693" s="412"/>
      <c r="IGA693" s="412"/>
      <c r="IGB693" s="412"/>
      <c r="IGC693" s="412"/>
      <c r="IGD693" s="412"/>
      <c r="IGE693" s="412"/>
      <c r="IGF693" s="412"/>
      <c r="IGG693" s="412"/>
      <c r="IGH693" s="412"/>
      <c r="IGI693" s="412"/>
      <c r="IGJ693" s="412"/>
      <c r="IGK693" s="412"/>
      <c r="IGL693" s="412"/>
      <c r="IGM693" s="412"/>
      <c r="IGN693" s="412"/>
      <c r="IGO693" s="412"/>
      <c r="IGP693" s="412"/>
      <c r="IGQ693" s="412"/>
      <c r="IGR693" s="412"/>
      <c r="IGS693" s="412"/>
      <c r="IGT693" s="413"/>
      <c r="IGU693" s="413"/>
      <c r="IGV693" s="413"/>
      <c r="IGW693" s="413"/>
      <c r="IGX693" s="413"/>
      <c r="IGY693" s="413"/>
      <c r="IGZ693" s="413"/>
      <c r="IHA693" s="413"/>
      <c r="IHB693" s="413"/>
      <c r="IHC693" s="413"/>
      <c r="IHD693" s="413"/>
      <c r="IHE693" s="413"/>
      <c r="IHF693" s="413"/>
      <c r="IHG693" s="413"/>
      <c r="IHH693" s="413"/>
      <c r="IHI693" s="413"/>
      <c r="IHJ693" s="413"/>
      <c r="IHK693" s="413"/>
      <c r="IHL693" s="413"/>
      <c r="IHM693" s="413"/>
      <c r="IHN693" s="413"/>
      <c r="IHO693" s="413"/>
      <c r="IHP693" s="413"/>
      <c r="IHQ693" s="413"/>
      <c r="IHR693" s="414"/>
      <c r="IHS693" s="414"/>
      <c r="IHT693" s="414"/>
      <c r="IHU693" s="414"/>
      <c r="IHV693" s="414"/>
      <c r="IHW693" s="413"/>
      <c r="IHX693" s="413"/>
      <c r="IHY693" s="414"/>
      <c r="IHZ693" s="414"/>
      <c r="IIA693" s="413"/>
      <c r="IIB693" s="413"/>
      <c r="IIC693" s="414"/>
      <c r="IID693" s="414"/>
      <c r="IIE693" s="413"/>
      <c r="IIF693" s="413"/>
      <c r="IIG693" s="413"/>
      <c r="IIH693" s="413"/>
      <c r="III693" s="413"/>
      <c r="IIJ693" s="413"/>
      <c r="IIK693" s="413"/>
      <c r="IIL693" s="414"/>
      <c r="IIM693" s="414"/>
      <c r="IIN693" s="413"/>
      <c r="IIO693" s="413"/>
      <c r="IIP693" s="414"/>
      <c r="IIQ693" s="414"/>
      <c r="IIR693" s="413"/>
      <c r="IIS693" s="413"/>
      <c r="IIT693" s="413"/>
      <c r="IIU693" s="413"/>
      <c r="IIV693" s="413"/>
      <c r="IIW693" s="407"/>
      <c r="IIX693" s="439"/>
      <c r="IIY693" s="413"/>
      <c r="IIZ693" s="413"/>
      <c r="IJA693" s="413"/>
      <c r="IJB693" s="413"/>
      <c r="IJC693" s="413"/>
      <c r="IJD693" s="413"/>
      <c r="IJE693" s="413"/>
      <c r="IJF693" s="412"/>
      <c r="IJG693" s="412"/>
      <c r="IJH693" s="412"/>
      <c r="IJI693" s="412"/>
      <c r="IJJ693" s="412"/>
      <c r="IJK693" s="412"/>
      <c r="IJL693" s="412"/>
      <c r="IJM693" s="412"/>
      <c r="IJN693" s="412"/>
      <c r="IJO693" s="412"/>
      <c r="IJP693" s="412"/>
      <c r="IJQ693" s="412"/>
      <c r="IJR693" s="412"/>
      <c r="IJS693" s="412"/>
      <c r="IJT693" s="412"/>
      <c r="IJU693" s="412"/>
      <c r="IJV693" s="412"/>
      <c r="IJW693" s="412"/>
      <c r="IJX693" s="412"/>
      <c r="IJY693" s="412"/>
      <c r="IJZ693" s="412"/>
      <c r="IKA693" s="412"/>
      <c r="IKB693" s="412"/>
      <c r="IKC693" s="412"/>
      <c r="IKD693" s="412"/>
      <c r="IKE693" s="412"/>
      <c r="IKF693" s="412"/>
      <c r="IKG693" s="412"/>
      <c r="IKH693" s="412"/>
      <c r="IKI693" s="412"/>
      <c r="IKJ693" s="412"/>
      <c r="IKK693" s="412"/>
      <c r="IKL693" s="412"/>
      <c r="IKM693" s="412"/>
      <c r="IKN693" s="412"/>
      <c r="IKO693" s="412"/>
      <c r="IKP693" s="412"/>
      <c r="IKQ693" s="412"/>
      <c r="IKR693" s="412"/>
      <c r="IKS693" s="412"/>
      <c r="IKT693" s="412"/>
      <c r="IKU693" s="412"/>
      <c r="IKV693" s="412"/>
      <c r="IKW693" s="412"/>
      <c r="IKX693" s="413"/>
      <c r="IKY693" s="413"/>
      <c r="IKZ693" s="413"/>
      <c r="ILA693" s="413"/>
      <c r="ILB693" s="413"/>
      <c r="ILC693" s="413"/>
      <c r="ILD693" s="413"/>
      <c r="ILE693" s="413"/>
      <c r="ILF693" s="413"/>
      <c r="ILG693" s="413"/>
      <c r="ILH693" s="413"/>
      <c r="ILI693" s="413"/>
      <c r="ILJ693" s="413"/>
      <c r="ILK693" s="413"/>
      <c r="ILL693" s="413"/>
      <c r="ILM693" s="413"/>
      <c r="ILN693" s="413"/>
      <c r="ILO693" s="413"/>
      <c r="ILP693" s="413"/>
      <c r="ILQ693" s="413"/>
      <c r="ILR693" s="413"/>
      <c r="ILS693" s="413"/>
      <c r="ILT693" s="413"/>
      <c r="ILU693" s="413"/>
      <c r="ILV693" s="414"/>
      <c r="ILW693" s="414"/>
      <c r="ILX693" s="414"/>
      <c r="ILY693" s="414"/>
      <c r="ILZ693" s="414"/>
      <c r="IMA693" s="413"/>
      <c r="IMB693" s="413"/>
      <c r="IMC693" s="414"/>
      <c r="IMD693" s="414"/>
      <c r="IME693" s="413"/>
      <c r="IMF693" s="413"/>
      <c r="IMG693" s="414"/>
      <c r="IMH693" s="414"/>
      <c r="IMI693" s="413"/>
      <c r="IMJ693" s="413"/>
      <c r="IMK693" s="413"/>
      <c r="IML693" s="413"/>
      <c r="IMM693" s="413"/>
      <c r="IMN693" s="413"/>
      <c r="IMO693" s="413"/>
      <c r="IMP693" s="414"/>
      <c r="IMQ693" s="414"/>
      <c r="IMR693" s="413"/>
      <c r="IMS693" s="413"/>
      <c r="IMT693" s="414"/>
      <c r="IMU693" s="414"/>
      <c r="IMV693" s="413"/>
      <c r="IMW693" s="413"/>
      <c r="IMX693" s="413"/>
      <c r="IMY693" s="413"/>
      <c r="IMZ693" s="413"/>
      <c r="INA693" s="407"/>
      <c r="INB693" s="439"/>
      <c r="INC693" s="413"/>
      <c r="IND693" s="413"/>
      <c r="INE693" s="413"/>
      <c r="INF693" s="413"/>
      <c r="ING693" s="413"/>
      <c r="INH693" s="413"/>
      <c r="INI693" s="413"/>
      <c r="INJ693" s="412"/>
      <c r="INK693" s="412"/>
      <c r="INL693" s="412"/>
      <c r="INM693" s="412"/>
      <c r="INN693" s="412"/>
      <c r="INO693" s="412"/>
      <c r="INP693" s="412"/>
      <c r="INQ693" s="412"/>
      <c r="INR693" s="412"/>
      <c r="INS693" s="412"/>
      <c r="INT693" s="412"/>
      <c r="INU693" s="412"/>
      <c r="INV693" s="412"/>
      <c r="INW693" s="412"/>
      <c r="INX693" s="412"/>
      <c r="INY693" s="412"/>
      <c r="INZ693" s="412"/>
      <c r="IOA693" s="412"/>
      <c r="IOB693" s="412"/>
      <c r="IOC693" s="412"/>
      <c r="IOD693" s="412"/>
      <c r="IOE693" s="412"/>
      <c r="IOF693" s="412"/>
      <c r="IOG693" s="412"/>
      <c r="IOH693" s="412"/>
      <c r="IOI693" s="412"/>
      <c r="IOJ693" s="412"/>
      <c r="IOK693" s="412"/>
      <c r="IOL693" s="412"/>
      <c r="IOM693" s="412"/>
      <c r="ION693" s="412"/>
      <c r="IOO693" s="412"/>
      <c r="IOP693" s="412"/>
      <c r="IOQ693" s="412"/>
      <c r="IOR693" s="412"/>
      <c r="IOS693" s="412"/>
      <c r="IOT693" s="412"/>
      <c r="IOU693" s="412"/>
      <c r="IOV693" s="412"/>
      <c r="IOW693" s="412"/>
      <c r="IOX693" s="412"/>
      <c r="IOY693" s="412"/>
      <c r="IOZ693" s="412"/>
      <c r="IPA693" s="412"/>
      <c r="IPB693" s="413"/>
      <c r="IPC693" s="413"/>
      <c r="IPD693" s="413"/>
      <c r="IPE693" s="413"/>
      <c r="IPF693" s="413"/>
      <c r="IPG693" s="413"/>
      <c r="IPH693" s="413"/>
      <c r="IPI693" s="413"/>
      <c r="IPJ693" s="413"/>
      <c r="IPK693" s="413"/>
      <c r="IPL693" s="413"/>
      <c r="IPM693" s="413"/>
      <c r="IPN693" s="413"/>
      <c r="IPO693" s="413"/>
      <c r="IPP693" s="413"/>
      <c r="IPQ693" s="413"/>
      <c r="IPR693" s="413"/>
      <c r="IPS693" s="413"/>
      <c r="IPT693" s="413"/>
      <c r="IPU693" s="413"/>
      <c r="IPV693" s="413"/>
      <c r="IPW693" s="413"/>
      <c r="IPX693" s="413"/>
      <c r="IPY693" s="413"/>
      <c r="IPZ693" s="414"/>
      <c r="IQA693" s="414"/>
      <c r="IQB693" s="414"/>
      <c r="IQC693" s="414"/>
      <c r="IQD693" s="414"/>
      <c r="IQE693" s="413"/>
      <c r="IQF693" s="413"/>
      <c r="IQG693" s="414"/>
      <c r="IQH693" s="414"/>
      <c r="IQI693" s="413"/>
      <c r="IQJ693" s="413"/>
      <c r="IQK693" s="414"/>
      <c r="IQL693" s="414"/>
      <c r="IQM693" s="413"/>
      <c r="IQN693" s="413"/>
      <c r="IQO693" s="413"/>
      <c r="IQP693" s="413"/>
      <c r="IQQ693" s="413"/>
      <c r="IQR693" s="413"/>
      <c r="IQS693" s="413"/>
      <c r="IQT693" s="414"/>
      <c r="IQU693" s="414"/>
      <c r="IQV693" s="413"/>
      <c r="IQW693" s="413"/>
      <c r="IQX693" s="414"/>
      <c r="IQY693" s="414"/>
      <c r="IQZ693" s="413"/>
      <c r="IRA693" s="413"/>
      <c r="IRB693" s="413"/>
      <c r="IRC693" s="413"/>
      <c r="IRD693" s="413"/>
      <c r="IRE693" s="407"/>
      <c r="IRF693" s="439"/>
      <c r="IRG693" s="413"/>
      <c r="IRH693" s="413"/>
      <c r="IRI693" s="413"/>
      <c r="IRJ693" s="413"/>
      <c r="IRK693" s="413"/>
      <c r="IRL693" s="413"/>
      <c r="IRM693" s="413"/>
      <c r="IRN693" s="412"/>
      <c r="IRO693" s="412"/>
      <c r="IRP693" s="412"/>
      <c r="IRQ693" s="412"/>
      <c r="IRR693" s="412"/>
      <c r="IRS693" s="412"/>
      <c r="IRT693" s="412"/>
      <c r="IRU693" s="412"/>
      <c r="IRV693" s="412"/>
      <c r="IRW693" s="412"/>
      <c r="IRX693" s="412"/>
      <c r="IRY693" s="412"/>
      <c r="IRZ693" s="412"/>
      <c r="ISA693" s="412"/>
      <c r="ISB693" s="412"/>
      <c r="ISC693" s="412"/>
      <c r="ISD693" s="412"/>
      <c r="ISE693" s="412"/>
      <c r="ISF693" s="412"/>
      <c r="ISG693" s="412"/>
      <c r="ISH693" s="412"/>
      <c r="ISI693" s="412"/>
      <c r="ISJ693" s="412"/>
      <c r="ISK693" s="412"/>
      <c r="ISL693" s="412"/>
      <c r="ISM693" s="412"/>
      <c r="ISN693" s="412"/>
      <c r="ISO693" s="412"/>
      <c r="ISP693" s="412"/>
      <c r="ISQ693" s="412"/>
      <c r="ISR693" s="412"/>
      <c r="ISS693" s="412"/>
      <c r="IST693" s="412"/>
      <c r="ISU693" s="412"/>
      <c r="ISV693" s="412"/>
      <c r="ISW693" s="412"/>
      <c r="ISX693" s="412"/>
      <c r="ISY693" s="412"/>
      <c r="ISZ693" s="412"/>
      <c r="ITA693" s="412"/>
      <c r="ITB693" s="412"/>
      <c r="ITC693" s="412"/>
      <c r="ITD693" s="412"/>
      <c r="ITE693" s="412"/>
      <c r="ITF693" s="413"/>
      <c r="ITG693" s="413"/>
      <c r="ITH693" s="413"/>
      <c r="ITI693" s="413"/>
      <c r="ITJ693" s="413"/>
      <c r="ITK693" s="413"/>
      <c r="ITL693" s="413"/>
      <c r="ITM693" s="413"/>
      <c r="ITN693" s="413"/>
      <c r="ITO693" s="413"/>
      <c r="ITP693" s="413"/>
      <c r="ITQ693" s="413"/>
      <c r="ITR693" s="413"/>
      <c r="ITS693" s="413"/>
      <c r="ITT693" s="413"/>
      <c r="ITU693" s="413"/>
      <c r="ITV693" s="413"/>
      <c r="ITW693" s="413"/>
      <c r="ITX693" s="413"/>
      <c r="ITY693" s="413"/>
      <c r="ITZ693" s="413"/>
      <c r="IUA693" s="413"/>
      <c r="IUB693" s="413"/>
      <c r="IUC693" s="413"/>
      <c r="IUD693" s="414"/>
      <c r="IUE693" s="414"/>
      <c r="IUF693" s="414"/>
      <c r="IUG693" s="414"/>
      <c r="IUH693" s="414"/>
      <c r="IUI693" s="413"/>
      <c r="IUJ693" s="413"/>
      <c r="IUK693" s="414"/>
      <c r="IUL693" s="414"/>
      <c r="IUM693" s="413"/>
      <c r="IUN693" s="413"/>
      <c r="IUO693" s="414"/>
      <c r="IUP693" s="414"/>
      <c r="IUQ693" s="413"/>
      <c r="IUR693" s="413"/>
      <c r="IUS693" s="413"/>
      <c r="IUT693" s="413"/>
      <c r="IUU693" s="413"/>
      <c r="IUV693" s="413"/>
      <c r="IUW693" s="413"/>
      <c r="IUX693" s="414"/>
      <c r="IUY693" s="414"/>
      <c r="IUZ693" s="413"/>
      <c r="IVA693" s="413"/>
      <c r="IVB693" s="414"/>
      <c r="IVC693" s="414"/>
      <c r="IVD693" s="413"/>
      <c r="IVE693" s="413"/>
      <c r="IVF693" s="413"/>
      <c r="IVG693" s="413"/>
      <c r="IVH693" s="413"/>
      <c r="IVI693" s="407"/>
      <c r="IVJ693" s="439"/>
      <c r="IVK693" s="413"/>
      <c r="IVL693" s="413"/>
      <c r="IVM693" s="413"/>
      <c r="IVN693" s="413"/>
      <c r="IVO693" s="413"/>
      <c r="IVP693" s="413"/>
      <c r="IVQ693" s="413"/>
      <c r="IVR693" s="412"/>
      <c r="IVS693" s="412"/>
      <c r="IVT693" s="412"/>
      <c r="IVU693" s="412"/>
      <c r="IVV693" s="412"/>
      <c r="IVW693" s="412"/>
      <c r="IVX693" s="412"/>
      <c r="IVY693" s="412"/>
      <c r="IVZ693" s="412"/>
      <c r="IWA693" s="412"/>
      <c r="IWB693" s="412"/>
      <c r="IWC693" s="412"/>
      <c r="IWD693" s="412"/>
      <c r="IWE693" s="412"/>
      <c r="IWF693" s="412"/>
      <c r="IWG693" s="412"/>
      <c r="IWH693" s="412"/>
      <c r="IWI693" s="412"/>
      <c r="IWJ693" s="412"/>
      <c r="IWK693" s="412"/>
      <c r="IWL693" s="412"/>
      <c r="IWM693" s="412"/>
      <c r="IWN693" s="412"/>
      <c r="IWO693" s="412"/>
      <c r="IWP693" s="412"/>
      <c r="IWQ693" s="412"/>
      <c r="IWR693" s="412"/>
      <c r="IWS693" s="412"/>
      <c r="IWT693" s="412"/>
      <c r="IWU693" s="412"/>
      <c r="IWV693" s="412"/>
      <c r="IWW693" s="412"/>
      <c r="IWX693" s="412"/>
      <c r="IWY693" s="412"/>
      <c r="IWZ693" s="412"/>
      <c r="IXA693" s="412"/>
      <c r="IXB693" s="412"/>
      <c r="IXC693" s="412"/>
      <c r="IXD693" s="412"/>
      <c r="IXE693" s="412"/>
      <c r="IXF693" s="412"/>
      <c r="IXG693" s="412"/>
      <c r="IXH693" s="412"/>
      <c r="IXI693" s="412"/>
      <c r="IXJ693" s="413"/>
      <c r="IXK693" s="413"/>
      <c r="IXL693" s="413"/>
      <c r="IXM693" s="413"/>
      <c r="IXN693" s="413"/>
      <c r="IXO693" s="413"/>
      <c r="IXP693" s="413"/>
      <c r="IXQ693" s="413"/>
      <c r="IXR693" s="413"/>
      <c r="IXS693" s="413"/>
      <c r="IXT693" s="413"/>
      <c r="IXU693" s="413"/>
      <c r="IXV693" s="413"/>
      <c r="IXW693" s="413"/>
      <c r="IXX693" s="413"/>
      <c r="IXY693" s="413"/>
      <c r="IXZ693" s="413"/>
      <c r="IYA693" s="413"/>
      <c r="IYB693" s="413"/>
      <c r="IYC693" s="413"/>
      <c r="IYD693" s="413"/>
      <c r="IYE693" s="413"/>
      <c r="IYF693" s="413"/>
      <c r="IYG693" s="413"/>
      <c r="IYH693" s="414"/>
      <c r="IYI693" s="414"/>
      <c r="IYJ693" s="414"/>
      <c r="IYK693" s="414"/>
      <c r="IYL693" s="414"/>
      <c r="IYM693" s="413"/>
      <c r="IYN693" s="413"/>
      <c r="IYO693" s="414"/>
      <c r="IYP693" s="414"/>
      <c r="IYQ693" s="413"/>
      <c r="IYR693" s="413"/>
      <c r="IYS693" s="414"/>
      <c r="IYT693" s="414"/>
      <c r="IYU693" s="413"/>
      <c r="IYV693" s="413"/>
      <c r="IYW693" s="413"/>
      <c r="IYX693" s="413"/>
      <c r="IYY693" s="413"/>
      <c r="IYZ693" s="413"/>
      <c r="IZA693" s="413"/>
      <c r="IZB693" s="414"/>
      <c r="IZC693" s="414"/>
      <c r="IZD693" s="413"/>
      <c r="IZE693" s="413"/>
      <c r="IZF693" s="414"/>
      <c r="IZG693" s="414"/>
      <c r="IZH693" s="413"/>
      <c r="IZI693" s="413"/>
      <c r="IZJ693" s="413"/>
      <c r="IZK693" s="413"/>
      <c r="IZL693" s="413"/>
      <c r="IZM693" s="407"/>
      <c r="IZN693" s="439"/>
      <c r="IZO693" s="413"/>
      <c r="IZP693" s="413"/>
      <c r="IZQ693" s="413"/>
      <c r="IZR693" s="413"/>
      <c r="IZS693" s="413"/>
      <c r="IZT693" s="413"/>
      <c r="IZU693" s="413"/>
      <c r="IZV693" s="412"/>
      <c r="IZW693" s="412"/>
      <c r="IZX693" s="412"/>
      <c r="IZY693" s="412"/>
      <c r="IZZ693" s="412"/>
      <c r="JAA693" s="412"/>
      <c r="JAB693" s="412"/>
      <c r="JAC693" s="412"/>
      <c r="JAD693" s="412"/>
      <c r="JAE693" s="412"/>
      <c r="JAF693" s="412"/>
      <c r="JAG693" s="412"/>
      <c r="JAH693" s="412"/>
      <c r="JAI693" s="412"/>
      <c r="JAJ693" s="412"/>
      <c r="JAK693" s="412"/>
      <c r="JAL693" s="412"/>
      <c r="JAM693" s="412"/>
      <c r="JAN693" s="412"/>
      <c r="JAO693" s="412"/>
      <c r="JAP693" s="412"/>
      <c r="JAQ693" s="412"/>
      <c r="JAR693" s="412"/>
      <c r="JAS693" s="412"/>
      <c r="JAT693" s="412"/>
      <c r="JAU693" s="412"/>
      <c r="JAV693" s="412"/>
      <c r="JAW693" s="412"/>
      <c r="JAX693" s="412"/>
      <c r="JAY693" s="412"/>
      <c r="JAZ693" s="412"/>
      <c r="JBA693" s="412"/>
      <c r="JBB693" s="412"/>
      <c r="JBC693" s="412"/>
      <c r="JBD693" s="412"/>
      <c r="JBE693" s="412"/>
      <c r="JBF693" s="412"/>
      <c r="JBG693" s="412"/>
      <c r="JBH693" s="412"/>
      <c r="JBI693" s="412"/>
      <c r="JBJ693" s="412"/>
      <c r="JBK693" s="412"/>
      <c r="JBL693" s="412"/>
      <c r="JBM693" s="412"/>
      <c r="JBN693" s="413"/>
      <c r="JBO693" s="413"/>
      <c r="JBP693" s="413"/>
      <c r="JBQ693" s="413"/>
      <c r="JBR693" s="413"/>
      <c r="JBS693" s="413"/>
      <c r="JBT693" s="413"/>
      <c r="JBU693" s="413"/>
      <c r="JBV693" s="413"/>
      <c r="JBW693" s="413"/>
      <c r="JBX693" s="413"/>
      <c r="JBY693" s="413"/>
      <c r="JBZ693" s="413"/>
      <c r="JCA693" s="413"/>
      <c r="JCB693" s="413"/>
      <c r="JCC693" s="413"/>
      <c r="JCD693" s="413"/>
      <c r="JCE693" s="413"/>
      <c r="JCF693" s="413"/>
      <c r="JCG693" s="413"/>
      <c r="JCH693" s="413"/>
      <c r="JCI693" s="413"/>
      <c r="JCJ693" s="413"/>
      <c r="JCK693" s="413"/>
      <c r="JCL693" s="414"/>
      <c r="JCM693" s="414"/>
      <c r="JCN693" s="414"/>
      <c r="JCO693" s="414"/>
      <c r="JCP693" s="414"/>
      <c r="JCQ693" s="413"/>
      <c r="JCR693" s="413"/>
      <c r="JCS693" s="414"/>
      <c r="JCT693" s="414"/>
      <c r="JCU693" s="413"/>
      <c r="JCV693" s="413"/>
      <c r="JCW693" s="414"/>
      <c r="JCX693" s="414"/>
      <c r="JCY693" s="413"/>
      <c r="JCZ693" s="413"/>
      <c r="JDA693" s="413"/>
      <c r="JDB693" s="413"/>
      <c r="JDC693" s="413"/>
      <c r="JDD693" s="413"/>
      <c r="JDE693" s="413"/>
      <c r="JDF693" s="414"/>
      <c r="JDG693" s="414"/>
      <c r="JDH693" s="413"/>
      <c r="JDI693" s="413"/>
      <c r="JDJ693" s="414"/>
      <c r="JDK693" s="414"/>
      <c r="JDL693" s="413"/>
      <c r="JDM693" s="413"/>
      <c r="JDN693" s="413"/>
      <c r="JDO693" s="413"/>
      <c r="JDP693" s="413"/>
      <c r="JDQ693" s="407"/>
      <c r="JDR693" s="439"/>
      <c r="JDS693" s="413"/>
      <c r="JDT693" s="413"/>
      <c r="JDU693" s="413"/>
      <c r="JDV693" s="413"/>
      <c r="JDW693" s="413"/>
      <c r="JDX693" s="413"/>
      <c r="JDY693" s="413"/>
      <c r="JDZ693" s="412"/>
      <c r="JEA693" s="412"/>
      <c r="JEB693" s="412"/>
      <c r="JEC693" s="412"/>
      <c r="JED693" s="412"/>
      <c r="JEE693" s="412"/>
      <c r="JEF693" s="412"/>
      <c r="JEG693" s="412"/>
      <c r="JEH693" s="412"/>
      <c r="JEI693" s="412"/>
      <c r="JEJ693" s="412"/>
      <c r="JEK693" s="412"/>
      <c r="JEL693" s="412"/>
      <c r="JEM693" s="412"/>
      <c r="JEN693" s="412"/>
      <c r="JEO693" s="412"/>
      <c r="JEP693" s="412"/>
      <c r="JEQ693" s="412"/>
      <c r="JER693" s="412"/>
      <c r="JES693" s="412"/>
      <c r="JET693" s="412"/>
      <c r="JEU693" s="412"/>
      <c r="JEV693" s="412"/>
      <c r="JEW693" s="412"/>
      <c r="JEX693" s="412"/>
      <c r="JEY693" s="412"/>
      <c r="JEZ693" s="412"/>
      <c r="JFA693" s="412"/>
      <c r="JFB693" s="412"/>
      <c r="JFC693" s="412"/>
      <c r="JFD693" s="412"/>
      <c r="JFE693" s="412"/>
      <c r="JFF693" s="412"/>
      <c r="JFG693" s="412"/>
      <c r="JFH693" s="412"/>
      <c r="JFI693" s="412"/>
      <c r="JFJ693" s="412"/>
      <c r="JFK693" s="412"/>
      <c r="JFL693" s="412"/>
      <c r="JFM693" s="412"/>
      <c r="JFN693" s="412"/>
      <c r="JFO693" s="412"/>
      <c r="JFP693" s="412"/>
      <c r="JFQ693" s="412"/>
      <c r="JFR693" s="413"/>
      <c r="JFS693" s="413"/>
      <c r="JFT693" s="413"/>
      <c r="JFU693" s="413"/>
      <c r="JFV693" s="413"/>
      <c r="JFW693" s="413"/>
      <c r="JFX693" s="413"/>
      <c r="JFY693" s="413"/>
      <c r="JFZ693" s="413"/>
      <c r="JGA693" s="413"/>
      <c r="JGB693" s="413"/>
      <c r="JGC693" s="413"/>
      <c r="JGD693" s="413"/>
      <c r="JGE693" s="413"/>
      <c r="JGF693" s="413"/>
      <c r="JGG693" s="413"/>
      <c r="JGH693" s="413"/>
      <c r="JGI693" s="413"/>
      <c r="JGJ693" s="413"/>
      <c r="JGK693" s="413"/>
      <c r="JGL693" s="413"/>
      <c r="JGM693" s="413"/>
      <c r="JGN693" s="413"/>
      <c r="JGO693" s="413"/>
      <c r="JGP693" s="414"/>
      <c r="JGQ693" s="414"/>
      <c r="JGR693" s="414"/>
      <c r="JGS693" s="414"/>
      <c r="JGT693" s="414"/>
      <c r="JGU693" s="413"/>
      <c r="JGV693" s="413"/>
      <c r="JGW693" s="414"/>
      <c r="JGX693" s="414"/>
      <c r="JGY693" s="413"/>
      <c r="JGZ693" s="413"/>
      <c r="JHA693" s="414"/>
      <c r="JHB693" s="414"/>
      <c r="JHC693" s="413"/>
      <c r="JHD693" s="413"/>
      <c r="JHE693" s="413"/>
      <c r="JHF693" s="413"/>
      <c r="JHG693" s="413"/>
      <c r="JHH693" s="413"/>
      <c r="JHI693" s="413"/>
      <c r="JHJ693" s="414"/>
      <c r="JHK693" s="414"/>
      <c r="JHL693" s="413"/>
      <c r="JHM693" s="413"/>
      <c r="JHN693" s="414"/>
      <c r="JHO693" s="414"/>
      <c r="JHP693" s="413"/>
      <c r="JHQ693" s="413"/>
      <c r="JHR693" s="413"/>
      <c r="JHS693" s="413"/>
      <c r="JHT693" s="413"/>
      <c r="JHU693" s="407"/>
      <c r="JHV693" s="439"/>
      <c r="JHW693" s="413"/>
      <c r="JHX693" s="413"/>
      <c r="JHY693" s="413"/>
      <c r="JHZ693" s="413"/>
      <c r="JIA693" s="413"/>
      <c r="JIB693" s="413"/>
      <c r="JIC693" s="413"/>
      <c r="JID693" s="412"/>
      <c r="JIE693" s="412"/>
      <c r="JIF693" s="412"/>
      <c r="JIG693" s="412"/>
      <c r="JIH693" s="412"/>
      <c r="JII693" s="412"/>
      <c r="JIJ693" s="412"/>
      <c r="JIK693" s="412"/>
      <c r="JIL693" s="412"/>
      <c r="JIM693" s="412"/>
      <c r="JIN693" s="412"/>
      <c r="JIO693" s="412"/>
      <c r="JIP693" s="412"/>
      <c r="JIQ693" s="412"/>
      <c r="JIR693" s="412"/>
      <c r="JIS693" s="412"/>
      <c r="JIT693" s="412"/>
      <c r="JIU693" s="412"/>
      <c r="JIV693" s="412"/>
      <c r="JIW693" s="412"/>
      <c r="JIX693" s="412"/>
      <c r="JIY693" s="412"/>
      <c r="JIZ693" s="412"/>
      <c r="JJA693" s="412"/>
      <c r="JJB693" s="412"/>
      <c r="JJC693" s="412"/>
      <c r="JJD693" s="412"/>
      <c r="JJE693" s="412"/>
      <c r="JJF693" s="412"/>
      <c r="JJG693" s="412"/>
      <c r="JJH693" s="412"/>
      <c r="JJI693" s="412"/>
      <c r="JJJ693" s="412"/>
      <c r="JJK693" s="412"/>
      <c r="JJL693" s="412"/>
      <c r="JJM693" s="412"/>
      <c r="JJN693" s="412"/>
      <c r="JJO693" s="412"/>
      <c r="JJP693" s="412"/>
      <c r="JJQ693" s="412"/>
      <c r="JJR693" s="412"/>
      <c r="JJS693" s="412"/>
      <c r="JJT693" s="412"/>
      <c r="JJU693" s="412"/>
      <c r="JJV693" s="413"/>
      <c r="JJW693" s="413"/>
      <c r="JJX693" s="413"/>
      <c r="JJY693" s="413"/>
      <c r="JJZ693" s="413"/>
      <c r="JKA693" s="413"/>
      <c r="JKB693" s="413"/>
      <c r="JKC693" s="413"/>
      <c r="JKD693" s="413"/>
      <c r="JKE693" s="413"/>
      <c r="JKF693" s="413"/>
      <c r="JKG693" s="413"/>
      <c r="JKH693" s="413"/>
      <c r="JKI693" s="413"/>
      <c r="JKJ693" s="413"/>
      <c r="JKK693" s="413"/>
      <c r="JKL693" s="413"/>
      <c r="JKM693" s="413"/>
      <c r="JKN693" s="413"/>
      <c r="JKO693" s="413"/>
      <c r="JKP693" s="413"/>
      <c r="JKQ693" s="413"/>
      <c r="JKR693" s="413"/>
      <c r="JKS693" s="413"/>
      <c r="JKT693" s="414"/>
      <c r="JKU693" s="414"/>
      <c r="JKV693" s="414"/>
      <c r="JKW693" s="414"/>
      <c r="JKX693" s="414"/>
      <c r="JKY693" s="413"/>
      <c r="JKZ693" s="413"/>
      <c r="JLA693" s="414"/>
      <c r="JLB693" s="414"/>
      <c r="JLC693" s="413"/>
      <c r="JLD693" s="413"/>
      <c r="JLE693" s="414"/>
      <c r="JLF693" s="414"/>
      <c r="JLG693" s="413"/>
      <c r="JLH693" s="413"/>
      <c r="JLI693" s="413"/>
      <c r="JLJ693" s="413"/>
      <c r="JLK693" s="413"/>
      <c r="JLL693" s="413"/>
      <c r="JLM693" s="413"/>
      <c r="JLN693" s="414"/>
      <c r="JLO693" s="414"/>
      <c r="JLP693" s="413"/>
      <c r="JLQ693" s="413"/>
      <c r="JLR693" s="414"/>
      <c r="JLS693" s="414"/>
      <c r="JLT693" s="413"/>
      <c r="JLU693" s="413"/>
      <c r="JLV693" s="413"/>
      <c r="JLW693" s="413"/>
      <c r="JLX693" s="413"/>
      <c r="JLY693" s="407"/>
      <c r="JLZ693" s="439"/>
      <c r="JMA693" s="413"/>
      <c r="JMB693" s="413"/>
      <c r="JMC693" s="413"/>
      <c r="JMD693" s="413"/>
      <c r="JME693" s="413"/>
      <c r="JMF693" s="413"/>
      <c r="JMG693" s="413"/>
      <c r="JMH693" s="412"/>
      <c r="JMI693" s="412"/>
      <c r="JMJ693" s="412"/>
      <c r="JMK693" s="412"/>
      <c r="JML693" s="412"/>
      <c r="JMM693" s="412"/>
      <c r="JMN693" s="412"/>
      <c r="JMO693" s="412"/>
      <c r="JMP693" s="412"/>
      <c r="JMQ693" s="412"/>
      <c r="JMR693" s="412"/>
      <c r="JMS693" s="412"/>
      <c r="JMT693" s="412"/>
      <c r="JMU693" s="412"/>
      <c r="JMV693" s="412"/>
      <c r="JMW693" s="412"/>
      <c r="JMX693" s="412"/>
      <c r="JMY693" s="412"/>
      <c r="JMZ693" s="412"/>
      <c r="JNA693" s="412"/>
      <c r="JNB693" s="412"/>
      <c r="JNC693" s="412"/>
      <c r="JND693" s="412"/>
      <c r="JNE693" s="412"/>
      <c r="JNF693" s="412"/>
      <c r="JNG693" s="412"/>
      <c r="JNH693" s="412"/>
      <c r="JNI693" s="412"/>
      <c r="JNJ693" s="412"/>
      <c r="JNK693" s="412"/>
      <c r="JNL693" s="412"/>
      <c r="JNM693" s="412"/>
      <c r="JNN693" s="412"/>
      <c r="JNO693" s="412"/>
      <c r="JNP693" s="412"/>
      <c r="JNQ693" s="412"/>
      <c r="JNR693" s="412"/>
      <c r="JNS693" s="412"/>
      <c r="JNT693" s="412"/>
      <c r="JNU693" s="412"/>
      <c r="JNV693" s="412"/>
      <c r="JNW693" s="412"/>
      <c r="JNX693" s="412"/>
      <c r="JNY693" s="412"/>
      <c r="JNZ693" s="413"/>
      <c r="JOA693" s="413"/>
      <c r="JOB693" s="413"/>
      <c r="JOC693" s="413"/>
      <c r="JOD693" s="413"/>
      <c r="JOE693" s="413"/>
      <c r="JOF693" s="413"/>
      <c r="JOG693" s="413"/>
      <c r="JOH693" s="413"/>
      <c r="JOI693" s="413"/>
      <c r="JOJ693" s="413"/>
      <c r="JOK693" s="413"/>
      <c r="JOL693" s="413"/>
      <c r="JOM693" s="413"/>
      <c r="JON693" s="413"/>
      <c r="JOO693" s="413"/>
      <c r="JOP693" s="413"/>
      <c r="JOQ693" s="413"/>
      <c r="JOR693" s="413"/>
      <c r="JOS693" s="413"/>
      <c r="JOT693" s="413"/>
      <c r="JOU693" s="413"/>
      <c r="JOV693" s="413"/>
      <c r="JOW693" s="413"/>
      <c r="JOX693" s="414"/>
      <c r="JOY693" s="414"/>
      <c r="JOZ693" s="414"/>
      <c r="JPA693" s="414"/>
      <c r="JPB693" s="414"/>
      <c r="JPC693" s="413"/>
      <c r="JPD693" s="413"/>
      <c r="JPE693" s="414"/>
      <c r="JPF693" s="414"/>
      <c r="JPG693" s="413"/>
      <c r="JPH693" s="413"/>
      <c r="JPI693" s="414"/>
      <c r="JPJ693" s="414"/>
      <c r="JPK693" s="413"/>
      <c r="JPL693" s="413"/>
      <c r="JPM693" s="413"/>
      <c r="JPN693" s="413"/>
      <c r="JPO693" s="413"/>
      <c r="JPP693" s="413"/>
      <c r="JPQ693" s="413"/>
      <c r="JPR693" s="414"/>
      <c r="JPS693" s="414"/>
      <c r="JPT693" s="413"/>
      <c r="JPU693" s="413"/>
      <c r="JPV693" s="414"/>
      <c r="JPW693" s="414"/>
      <c r="JPX693" s="413"/>
      <c r="JPY693" s="413"/>
      <c r="JPZ693" s="413"/>
      <c r="JQA693" s="413"/>
      <c r="JQB693" s="413"/>
      <c r="JQC693" s="407"/>
      <c r="JQD693" s="439"/>
      <c r="JQE693" s="413"/>
      <c r="JQF693" s="413"/>
      <c r="JQG693" s="413"/>
      <c r="JQH693" s="413"/>
      <c r="JQI693" s="413"/>
      <c r="JQJ693" s="413"/>
      <c r="JQK693" s="413"/>
      <c r="JQL693" s="412"/>
      <c r="JQM693" s="412"/>
      <c r="JQN693" s="412"/>
      <c r="JQO693" s="412"/>
      <c r="JQP693" s="412"/>
      <c r="JQQ693" s="412"/>
      <c r="JQR693" s="412"/>
      <c r="JQS693" s="412"/>
      <c r="JQT693" s="412"/>
      <c r="JQU693" s="412"/>
      <c r="JQV693" s="412"/>
      <c r="JQW693" s="412"/>
      <c r="JQX693" s="412"/>
      <c r="JQY693" s="412"/>
      <c r="JQZ693" s="412"/>
      <c r="JRA693" s="412"/>
      <c r="JRB693" s="412"/>
      <c r="JRC693" s="412"/>
      <c r="JRD693" s="412"/>
      <c r="JRE693" s="412"/>
      <c r="JRF693" s="412"/>
      <c r="JRG693" s="412"/>
      <c r="JRH693" s="412"/>
      <c r="JRI693" s="412"/>
      <c r="JRJ693" s="412"/>
      <c r="JRK693" s="412"/>
      <c r="JRL693" s="412"/>
      <c r="JRM693" s="412"/>
      <c r="JRN693" s="412"/>
      <c r="JRO693" s="412"/>
      <c r="JRP693" s="412"/>
      <c r="JRQ693" s="412"/>
      <c r="JRR693" s="412"/>
      <c r="JRS693" s="412"/>
      <c r="JRT693" s="412"/>
      <c r="JRU693" s="412"/>
      <c r="JRV693" s="412"/>
      <c r="JRW693" s="412"/>
      <c r="JRX693" s="412"/>
      <c r="JRY693" s="412"/>
      <c r="JRZ693" s="412"/>
      <c r="JSA693" s="412"/>
      <c r="JSB693" s="412"/>
      <c r="JSC693" s="412"/>
      <c r="JSD693" s="413"/>
      <c r="JSE693" s="413"/>
      <c r="JSF693" s="413"/>
      <c r="JSG693" s="413"/>
      <c r="JSH693" s="413"/>
      <c r="JSI693" s="413"/>
      <c r="JSJ693" s="413"/>
      <c r="JSK693" s="413"/>
      <c r="JSL693" s="413"/>
      <c r="JSM693" s="413"/>
      <c r="JSN693" s="413"/>
      <c r="JSO693" s="413"/>
      <c r="JSP693" s="413"/>
      <c r="JSQ693" s="413"/>
      <c r="JSR693" s="413"/>
      <c r="JSS693" s="413"/>
      <c r="JST693" s="413"/>
      <c r="JSU693" s="413"/>
      <c r="JSV693" s="413"/>
      <c r="JSW693" s="413"/>
      <c r="JSX693" s="413"/>
      <c r="JSY693" s="413"/>
      <c r="JSZ693" s="413"/>
      <c r="JTA693" s="413"/>
      <c r="JTB693" s="414"/>
      <c r="JTC693" s="414"/>
      <c r="JTD693" s="414"/>
      <c r="JTE693" s="414"/>
      <c r="JTF693" s="414"/>
      <c r="JTG693" s="413"/>
      <c r="JTH693" s="413"/>
      <c r="JTI693" s="414"/>
      <c r="JTJ693" s="414"/>
      <c r="JTK693" s="413"/>
      <c r="JTL693" s="413"/>
      <c r="JTM693" s="414"/>
      <c r="JTN693" s="414"/>
      <c r="JTO693" s="413"/>
      <c r="JTP693" s="413"/>
      <c r="JTQ693" s="413"/>
      <c r="JTR693" s="413"/>
      <c r="JTS693" s="413"/>
      <c r="JTT693" s="413"/>
      <c r="JTU693" s="413"/>
      <c r="JTV693" s="414"/>
      <c r="JTW693" s="414"/>
      <c r="JTX693" s="413"/>
      <c r="JTY693" s="413"/>
      <c r="JTZ693" s="414"/>
      <c r="JUA693" s="414"/>
      <c r="JUB693" s="413"/>
      <c r="JUC693" s="413"/>
      <c r="JUD693" s="413"/>
      <c r="JUE693" s="413"/>
      <c r="JUF693" s="413"/>
      <c r="JUG693" s="407"/>
      <c r="JUH693" s="439"/>
      <c r="JUI693" s="413"/>
      <c r="JUJ693" s="413"/>
      <c r="JUK693" s="413"/>
      <c r="JUL693" s="413"/>
      <c r="JUM693" s="413"/>
      <c r="JUN693" s="413"/>
      <c r="JUO693" s="413"/>
      <c r="JUP693" s="412"/>
      <c r="JUQ693" s="412"/>
      <c r="JUR693" s="412"/>
      <c r="JUS693" s="412"/>
      <c r="JUT693" s="412"/>
      <c r="JUU693" s="412"/>
      <c r="JUV693" s="412"/>
      <c r="JUW693" s="412"/>
      <c r="JUX693" s="412"/>
      <c r="JUY693" s="412"/>
      <c r="JUZ693" s="412"/>
      <c r="JVA693" s="412"/>
      <c r="JVB693" s="412"/>
      <c r="JVC693" s="412"/>
      <c r="JVD693" s="412"/>
      <c r="JVE693" s="412"/>
      <c r="JVF693" s="412"/>
      <c r="JVG693" s="412"/>
      <c r="JVH693" s="412"/>
      <c r="JVI693" s="412"/>
      <c r="JVJ693" s="412"/>
      <c r="JVK693" s="412"/>
      <c r="JVL693" s="412"/>
      <c r="JVM693" s="412"/>
      <c r="JVN693" s="412"/>
      <c r="JVO693" s="412"/>
      <c r="JVP693" s="412"/>
      <c r="JVQ693" s="412"/>
      <c r="JVR693" s="412"/>
      <c r="JVS693" s="412"/>
      <c r="JVT693" s="412"/>
      <c r="JVU693" s="412"/>
      <c r="JVV693" s="412"/>
      <c r="JVW693" s="412"/>
      <c r="JVX693" s="412"/>
      <c r="JVY693" s="412"/>
      <c r="JVZ693" s="412"/>
      <c r="JWA693" s="412"/>
      <c r="JWB693" s="412"/>
      <c r="JWC693" s="412"/>
      <c r="JWD693" s="412"/>
      <c r="JWE693" s="412"/>
      <c r="JWF693" s="412"/>
      <c r="JWG693" s="412"/>
      <c r="JWH693" s="413"/>
      <c r="JWI693" s="413"/>
      <c r="JWJ693" s="413"/>
      <c r="JWK693" s="413"/>
      <c r="JWL693" s="413"/>
      <c r="JWM693" s="413"/>
      <c r="JWN693" s="413"/>
      <c r="JWO693" s="413"/>
      <c r="JWP693" s="413"/>
      <c r="JWQ693" s="413"/>
      <c r="JWR693" s="413"/>
      <c r="JWS693" s="413"/>
      <c r="JWT693" s="413"/>
      <c r="JWU693" s="413"/>
      <c r="JWV693" s="413"/>
      <c r="JWW693" s="413"/>
      <c r="JWX693" s="413"/>
      <c r="JWY693" s="413"/>
      <c r="JWZ693" s="413"/>
      <c r="JXA693" s="413"/>
      <c r="JXB693" s="413"/>
      <c r="JXC693" s="413"/>
      <c r="JXD693" s="413"/>
      <c r="JXE693" s="413"/>
      <c r="JXF693" s="414"/>
      <c r="JXG693" s="414"/>
      <c r="JXH693" s="414"/>
      <c r="JXI693" s="414"/>
      <c r="JXJ693" s="414"/>
      <c r="JXK693" s="413"/>
      <c r="JXL693" s="413"/>
      <c r="JXM693" s="414"/>
      <c r="JXN693" s="414"/>
      <c r="JXO693" s="413"/>
      <c r="JXP693" s="413"/>
      <c r="JXQ693" s="414"/>
      <c r="JXR693" s="414"/>
      <c r="JXS693" s="413"/>
      <c r="JXT693" s="413"/>
      <c r="JXU693" s="413"/>
      <c r="JXV693" s="413"/>
      <c r="JXW693" s="413"/>
      <c r="JXX693" s="413"/>
      <c r="JXY693" s="413"/>
      <c r="JXZ693" s="414"/>
      <c r="JYA693" s="414"/>
      <c r="JYB693" s="413"/>
      <c r="JYC693" s="413"/>
      <c r="JYD693" s="414"/>
      <c r="JYE693" s="414"/>
      <c r="JYF693" s="413"/>
      <c r="JYG693" s="413"/>
      <c r="JYH693" s="413"/>
      <c r="JYI693" s="413"/>
      <c r="JYJ693" s="413"/>
      <c r="JYK693" s="407"/>
      <c r="JYL693" s="439"/>
      <c r="JYM693" s="413"/>
      <c r="JYN693" s="413"/>
      <c r="JYO693" s="413"/>
      <c r="JYP693" s="413"/>
      <c r="JYQ693" s="413"/>
      <c r="JYR693" s="413"/>
      <c r="JYS693" s="413"/>
      <c r="JYT693" s="412"/>
      <c r="JYU693" s="412"/>
      <c r="JYV693" s="412"/>
      <c r="JYW693" s="412"/>
      <c r="JYX693" s="412"/>
      <c r="JYY693" s="412"/>
      <c r="JYZ693" s="412"/>
      <c r="JZA693" s="412"/>
      <c r="JZB693" s="412"/>
      <c r="JZC693" s="412"/>
      <c r="JZD693" s="412"/>
      <c r="JZE693" s="412"/>
      <c r="JZF693" s="412"/>
      <c r="JZG693" s="412"/>
      <c r="JZH693" s="412"/>
      <c r="JZI693" s="412"/>
      <c r="JZJ693" s="412"/>
      <c r="JZK693" s="412"/>
      <c r="JZL693" s="412"/>
      <c r="JZM693" s="412"/>
      <c r="JZN693" s="412"/>
      <c r="JZO693" s="412"/>
      <c r="JZP693" s="412"/>
      <c r="JZQ693" s="412"/>
      <c r="JZR693" s="412"/>
      <c r="JZS693" s="412"/>
      <c r="JZT693" s="412"/>
      <c r="JZU693" s="412"/>
      <c r="JZV693" s="412"/>
      <c r="JZW693" s="412"/>
      <c r="JZX693" s="412"/>
      <c r="JZY693" s="412"/>
      <c r="JZZ693" s="412"/>
      <c r="KAA693" s="412"/>
      <c r="KAB693" s="412"/>
      <c r="KAC693" s="412"/>
      <c r="KAD693" s="412"/>
      <c r="KAE693" s="412"/>
      <c r="KAF693" s="412"/>
      <c r="KAG693" s="412"/>
      <c r="KAH693" s="412"/>
      <c r="KAI693" s="412"/>
      <c r="KAJ693" s="412"/>
      <c r="KAK693" s="412"/>
      <c r="KAL693" s="413"/>
      <c r="KAM693" s="413"/>
      <c r="KAN693" s="413"/>
      <c r="KAO693" s="413"/>
      <c r="KAP693" s="413"/>
      <c r="KAQ693" s="413"/>
      <c r="KAR693" s="413"/>
      <c r="KAS693" s="413"/>
      <c r="KAT693" s="413"/>
      <c r="KAU693" s="413"/>
      <c r="KAV693" s="413"/>
      <c r="KAW693" s="413"/>
      <c r="KAX693" s="413"/>
      <c r="KAY693" s="413"/>
      <c r="KAZ693" s="413"/>
      <c r="KBA693" s="413"/>
      <c r="KBB693" s="413"/>
      <c r="KBC693" s="413"/>
      <c r="KBD693" s="413"/>
      <c r="KBE693" s="413"/>
      <c r="KBF693" s="413"/>
      <c r="KBG693" s="413"/>
      <c r="KBH693" s="413"/>
      <c r="KBI693" s="413"/>
      <c r="KBJ693" s="414"/>
      <c r="KBK693" s="414"/>
      <c r="KBL693" s="414"/>
      <c r="KBM693" s="414"/>
      <c r="KBN693" s="414"/>
      <c r="KBO693" s="413"/>
      <c r="KBP693" s="413"/>
      <c r="KBQ693" s="414"/>
      <c r="KBR693" s="414"/>
      <c r="KBS693" s="413"/>
      <c r="KBT693" s="413"/>
      <c r="KBU693" s="414"/>
      <c r="KBV693" s="414"/>
      <c r="KBW693" s="413"/>
      <c r="KBX693" s="413"/>
      <c r="KBY693" s="413"/>
      <c r="KBZ693" s="413"/>
      <c r="KCA693" s="413"/>
      <c r="KCB693" s="413"/>
      <c r="KCC693" s="413"/>
      <c r="KCD693" s="414"/>
      <c r="KCE693" s="414"/>
      <c r="KCF693" s="413"/>
      <c r="KCG693" s="413"/>
      <c r="KCH693" s="414"/>
      <c r="KCI693" s="414"/>
      <c r="KCJ693" s="413"/>
      <c r="KCK693" s="413"/>
      <c r="KCL693" s="413"/>
      <c r="KCM693" s="413"/>
      <c r="KCN693" s="413"/>
      <c r="KCO693" s="407"/>
      <c r="KCP693" s="439"/>
      <c r="KCQ693" s="413"/>
      <c r="KCR693" s="413"/>
      <c r="KCS693" s="413"/>
      <c r="KCT693" s="413"/>
      <c r="KCU693" s="413"/>
      <c r="KCV693" s="413"/>
      <c r="KCW693" s="413"/>
      <c r="KCX693" s="412"/>
      <c r="KCY693" s="412"/>
      <c r="KCZ693" s="412"/>
      <c r="KDA693" s="412"/>
      <c r="KDB693" s="412"/>
      <c r="KDC693" s="412"/>
      <c r="KDD693" s="412"/>
      <c r="KDE693" s="412"/>
      <c r="KDF693" s="412"/>
      <c r="KDG693" s="412"/>
      <c r="KDH693" s="412"/>
      <c r="KDI693" s="412"/>
      <c r="KDJ693" s="412"/>
      <c r="KDK693" s="412"/>
      <c r="KDL693" s="412"/>
      <c r="KDM693" s="412"/>
      <c r="KDN693" s="412"/>
      <c r="KDO693" s="412"/>
      <c r="KDP693" s="412"/>
      <c r="KDQ693" s="412"/>
      <c r="KDR693" s="412"/>
      <c r="KDS693" s="412"/>
      <c r="KDT693" s="412"/>
      <c r="KDU693" s="412"/>
      <c r="KDV693" s="412"/>
      <c r="KDW693" s="412"/>
      <c r="KDX693" s="412"/>
      <c r="KDY693" s="412"/>
      <c r="KDZ693" s="412"/>
      <c r="KEA693" s="412"/>
      <c r="KEB693" s="412"/>
      <c r="KEC693" s="412"/>
      <c r="KED693" s="412"/>
      <c r="KEE693" s="412"/>
      <c r="KEF693" s="412"/>
      <c r="KEG693" s="412"/>
      <c r="KEH693" s="412"/>
      <c r="KEI693" s="412"/>
      <c r="KEJ693" s="412"/>
      <c r="KEK693" s="412"/>
      <c r="KEL693" s="412"/>
      <c r="KEM693" s="412"/>
      <c r="KEN693" s="412"/>
      <c r="KEO693" s="412"/>
      <c r="KEP693" s="413"/>
      <c r="KEQ693" s="413"/>
      <c r="KER693" s="413"/>
      <c r="KES693" s="413"/>
      <c r="KET693" s="413"/>
      <c r="KEU693" s="413"/>
      <c r="KEV693" s="413"/>
      <c r="KEW693" s="413"/>
      <c r="KEX693" s="413"/>
      <c r="KEY693" s="413"/>
      <c r="KEZ693" s="413"/>
      <c r="KFA693" s="413"/>
      <c r="KFB693" s="413"/>
      <c r="KFC693" s="413"/>
      <c r="KFD693" s="413"/>
      <c r="KFE693" s="413"/>
      <c r="KFF693" s="413"/>
      <c r="KFG693" s="413"/>
      <c r="KFH693" s="413"/>
      <c r="KFI693" s="413"/>
      <c r="KFJ693" s="413"/>
      <c r="KFK693" s="413"/>
      <c r="KFL693" s="413"/>
      <c r="KFM693" s="413"/>
      <c r="KFN693" s="414"/>
      <c r="KFO693" s="414"/>
      <c r="KFP693" s="414"/>
      <c r="KFQ693" s="414"/>
      <c r="KFR693" s="414"/>
      <c r="KFS693" s="413"/>
      <c r="KFT693" s="413"/>
      <c r="KFU693" s="414"/>
      <c r="KFV693" s="414"/>
      <c r="KFW693" s="413"/>
      <c r="KFX693" s="413"/>
      <c r="KFY693" s="414"/>
      <c r="KFZ693" s="414"/>
      <c r="KGA693" s="413"/>
      <c r="KGB693" s="413"/>
      <c r="KGC693" s="413"/>
      <c r="KGD693" s="413"/>
      <c r="KGE693" s="413"/>
      <c r="KGF693" s="413"/>
      <c r="KGG693" s="413"/>
      <c r="KGH693" s="414"/>
      <c r="KGI693" s="414"/>
      <c r="KGJ693" s="413"/>
      <c r="KGK693" s="413"/>
      <c r="KGL693" s="414"/>
      <c r="KGM693" s="414"/>
      <c r="KGN693" s="413"/>
      <c r="KGO693" s="413"/>
      <c r="KGP693" s="413"/>
      <c r="KGQ693" s="413"/>
      <c r="KGR693" s="413"/>
      <c r="KGS693" s="407"/>
      <c r="KGT693" s="439"/>
      <c r="KGU693" s="413"/>
      <c r="KGV693" s="413"/>
      <c r="KGW693" s="413"/>
      <c r="KGX693" s="413"/>
      <c r="KGY693" s="413"/>
      <c r="KGZ693" s="413"/>
      <c r="KHA693" s="413"/>
      <c r="KHB693" s="412"/>
      <c r="KHC693" s="412"/>
      <c r="KHD693" s="412"/>
      <c r="KHE693" s="412"/>
      <c r="KHF693" s="412"/>
      <c r="KHG693" s="412"/>
      <c r="KHH693" s="412"/>
      <c r="KHI693" s="412"/>
      <c r="KHJ693" s="412"/>
      <c r="KHK693" s="412"/>
      <c r="KHL693" s="412"/>
      <c r="KHM693" s="412"/>
      <c r="KHN693" s="412"/>
      <c r="KHO693" s="412"/>
      <c r="KHP693" s="412"/>
      <c r="KHQ693" s="412"/>
      <c r="KHR693" s="412"/>
      <c r="KHS693" s="412"/>
      <c r="KHT693" s="412"/>
      <c r="KHU693" s="412"/>
      <c r="KHV693" s="412"/>
      <c r="KHW693" s="412"/>
      <c r="KHX693" s="412"/>
      <c r="KHY693" s="412"/>
      <c r="KHZ693" s="412"/>
      <c r="KIA693" s="412"/>
      <c r="KIB693" s="412"/>
      <c r="KIC693" s="412"/>
      <c r="KID693" s="412"/>
      <c r="KIE693" s="412"/>
      <c r="KIF693" s="412"/>
      <c r="KIG693" s="412"/>
      <c r="KIH693" s="412"/>
      <c r="KII693" s="412"/>
      <c r="KIJ693" s="412"/>
      <c r="KIK693" s="412"/>
      <c r="KIL693" s="412"/>
      <c r="KIM693" s="412"/>
      <c r="KIN693" s="412"/>
      <c r="KIO693" s="412"/>
      <c r="KIP693" s="412"/>
      <c r="KIQ693" s="412"/>
      <c r="KIR693" s="412"/>
      <c r="KIS693" s="412"/>
      <c r="KIT693" s="413"/>
      <c r="KIU693" s="413"/>
      <c r="KIV693" s="413"/>
      <c r="KIW693" s="413"/>
      <c r="KIX693" s="413"/>
      <c r="KIY693" s="413"/>
      <c r="KIZ693" s="413"/>
      <c r="KJA693" s="413"/>
      <c r="KJB693" s="413"/>
      <c r="KJC693" s="413"/>
      <c r="KJD693" s="413"/>
      <c r="KJE693" s="413"/>
      <c r="KJF693" s="413"/>
      <c r="KJG693" s="413"/>
      <c r="KJH693" s="413"/>
      <c r="KJI693" s="413"/>
      <c r="KJJ693" s="413"/>
      <c r="KJK693" s="413"/>
      <c r="KJL693" s="413"/>
      <c r="KJM693" s="413"/>
      <c r="KJN693" s="413"/>
      <c r="KJO693" s="413"/>
      <c r="KJP693" s="413"/>
      <c r="KJQ693" s="413"/>
      <c r="KJR693" s="414"/>
      <c r="KJS693" s="414"/>
      <c r="KJT693" s="414"/>
      <c r="KJU693" s="414"/>
      <c r="KJV693" s="414"/>
      <c r="KJW693" s="413"/>
      <c r="KJX693" s="413"/>
      <c r="KJY693" s="414"/>
      <c r="KJZ693" s="414"/>
      <c r="KKA693" s="413"/>
      <c r="KKB693" s="413"/>
      <c r="KKC693" s="414"/>
      <c r="KKD693" s="414"/>
      <c r="KKE693" s="413"/>
      <c r="KKF693" s="413"/>
      <c r="KKG693" s="413"/>
      <c r="KKH693" s="413"/>
      <c r="KKI693" s="413"/>
      <c r="KKJ693" s="413"/>
      <c r="KKK693" s="413"/>
      <c r="KKL693" s="414"/>
      <c r="KKM693" s="414"/>
      <c r="KKN693" s="413"/>
      <c r="KKO693" s="413"/>
      <c r="KKP693" s="414"/>
      <c r="KKQ693" s="414"/>
      <c r="KKR693" s="413"/>
      <c r="KKS693" s="413"/>
      <c r="KKT693" s="413"/>
      <c r="KKU693" s="413"/>
      <c r="KKV693" s="413"/>
      <c r="KKW693" s="407"/>
      <c r="KKX693" s="439"/>
      <c r="KKY693" s="413"/>
      <c r="KKZ693" s="413"/>
      <c r="KLA693" s="413"/>
      <c r="KLB693" s="413"/>
      <c r="KLC693" s="413"/>
      <c r="KLD693" s="413"/>
      <c r="KLE693" s="413"/>
      <c r="KLF693" s="412"/>
      <c r="KLG693" s="412"/>
      <c r="KLH693" s="412"/>
      <c r="KLI693" s="412"/>
      <c r="KLJ693" s="412"/>
      <c r="KLK693" s="412"/>
      <c r="KLL693" s="412"/>
      <c r="KLM693" s="412"/>
      <c r="KLN693" s="412"/>
      <c r="KLO693" s="412"/>
      <c r="KLP693" s="412"/>
      <c r="KLQ693" s="412"/>
      <c r="KLR693" s="412"/>
      <c r="KLS693" s="412"/>
      <c r="KLT693" s="412"/>
      <c r="KLU693" s="412"/>
      <c r="KLV693" s="412"/>
      <c r="KLW693" s="412"/>
      <c r="KLX693" s="412"/>
      <c r="KLY693" s="412"/>
      <c r="KLZ693" s="412"/>
      <c r="KMA693" s="412"/>
      <c r="KMB693" s="412"/>
      <c r="KMC693" s="412"/>
      <c r="KMD693" s="412"/>
      <c r="KME693" s="412"/>
      <c r="KMF693" s="412"/>
      <c r="KMG693" s="412"/>
      <c r="KMH693" s="412"/>
      <c r="KMI693" s="412"/>
      <c r="KMJ693" s="412"/>
      <c r="KMK693" s="412"/>
      <c r="KML693" s="412"/>
      <c r="KMM693" s="412"/>
      <c r="KMN693" s="412"/>
      <c r="KMO693" s="412"/>
      <c r="KMP693" s="412"/>
      <c r="KMQ693" s="412"/>
      <c r="KMR693" s="412"/>
      <c r="KMS693" s="412"/>
      <c r="KMT693" s="412"/>
      <c r="KMU693" s="412"/>
      <c r="KMV693" s="412"/>
      <c r="KMW693" s="412"/>
      <c r="KMX693" s="413"/>
      <c r="KMY693" s="413"/>
      <c r="KMZ693" s="413"/>
      <c r="KNA693" s="413"/>
      <c r="KNB693" s="413"/>
      <c r="KNC693" s="413"/>
      <c r="KND693" s="413"/>
      <c r="KNE693" s="413"/>
      <c r="KNF693" s="413"/>
      <c r="KNG693" s="413"/>
      <c r="KNH693" s="413"/>
      <c r="KNI693" s="413"/>
      <c r="KNJ693" s="413"/>
      <c r="KNK693" s="413"/>
      <c r="KNL693" s="413"/>
      <c r="KNM693" s="413"/>
      <c r="KNN693" s="413"/>
      <c r="KNO693" s="413"/>
      <c r="KNP693" s="413"/>
      <c r="KNQ693" s="413"/>
      <c r="KNR693" s="413"/>
      <c r="KNS693" s="413"/>
      <c r="KNT693" s="413"/>
      <c r="KNU693" s="413"/>
      <c r="KNV693" s="414"/>
      <c r="KNW693" s="414"/>
      <c r="KNX693" s="414"/>
      <c r="KNY693" s="414"/>
      <c r="KNZ693" s="414"/>
      <c r="KOA693" s="413"/>
      <c r="KOB693" s="413"/>
      <c r="KOC693" s="414"/>
      <c r="KOD693" s="414"/>
      <c r="KOE693" s="413"/>
      <c r="KOF693" s="413"/>
      <c r="KOG693" s="414"/>
      <c r="KOH693" s="414"/>
      <c r="KOI693" s="413"/>
      <c r="KOJ693" s="413"/>
      <c r="KOK693" s="413"/>
      <c r="KOL693" s="413"/>
      <c r="KOM693" s="413"/>
      <c r="KON693" s="413"/>
      <c r="KOO693" s="413"/>
      <c r="KOP693" s="414"/>
      <c r="KOQ693" s="414"/>
      <c r="KOR693" s="413"/>
      <c r="KOS693" s="413"/>
      <c r="KOT693" s="414"/>
      <c r="KOU693" s="414"/>
      <c r="KOV693" s="413"/>
      <c r="KOW693" s="413"/>
      <c r="KOX693" s="413"/>
      <c r="KOY693" s="413"/>
      <c r="KOZ693" s="413"/>
      <c r="KPA693" s="407"/>
      <c r="KPB693" s="439"/>
      <c r="KPC693" s="413"/>
      <c r="KPD693" s="413"/>
      <c r="KPE693" s="413"/>
      <c r="KPF693" s="413"/>
      <c r="KPG693" s="413"/>
      <c r="KPH693" s="413"/>
      <c r="KPI693" s="413"/>
      <c r="KPJ693" s="412"/>
      <c r="KPK693" s="412"/>
      <c r="KPL693" s="412"/>
      <c r="KPM693" s="412"/>
      <c r="KPN693" s="412"/>
      <c r="KPO693" s="412"/>
      <c r="KPP693" s="412"/>
      <c r="KPQ693" s="412"/>
      <c r="KPR693" s="412"/>
      <c r="KPS693" s="412"/>
      <c r="KPT693" s="412"/>
      <c r="KPU693" s="412"/>
      <c r="KPV693" s="412"/>
      <c r="KPW693" s="412"/>
      <c r="KPX693" s="412"/>
      <c r="KPY693" s="412"/>
      <c r="KPZ693" s="412"/>
      <c r="KQA693" s="412"/>
      <c r="KQB693" s="412"/>
      <c r="KQC693" s="412"/>
      <c r="KQD693" s="412"/>
      <c r="KQE693" s="412"/>
      <c r="KQF693" s="412"/>
      <c r="KQG693" s="412"/>
      <c r="KQH693" s="412"/>
      <c r="KQI693" s="412"/>
      <c r="KQJ693" s="412"/>
      <c r="KQK693" s="412"/>
      <c r="KQL693" s="412"/>
      <c r="KQM693" s="412"/>
      <c r="KQN693" s="412"/>
      <c r="KQO693" s="412"/>
      <c r="KQP693" s="412"/>
      <c r="KQQ693" s="412"/>
      <c r="KQR693" s="412"/>
      <c r="KQS693" s="412"/>
      <c r="KQT693" s="412"/>
      <c r="KQU693" s="412"/>
      <c r="KQV693" s="412"/>
      <c r="KQW693" s="412"/>
      <c r="KQX693" s="412"/>
      <c r="KQY693" s="412"/>
      <c r="KQZ693" s="412"/>
      <c r="KRA693" s="412"/>
      <c r="KRB693" s="413"/>
      <c r="KRC693" s="413"/>
      <c r="KRD693" s="413"/>
      <c r="KRE693" s="413"/>
      <c r="KRF693" s="413"/>
      <c r="KRG693" s="413"/>
      <c r="KRH693" s="413"/>
      <c r="KRI693" s="413"/>
      <c r="KRJ693" s="413"/>
      <c r="KRK693" s="413"/>
      <c r="KRL693" s="413"/>
      <c r="KRM693" s="413"/>
      <c r="KRN693" s="413"/>
      <c r="KRO693" s="413"/>
      <c r="KRP693" s="413"/>
      <c r="KRQ693" s="413"/>
      <c r="KRR693" s="413"/>
      <c r="KRS693" s="413"/>
      <c r="KRT693" s="413"/>
      <c r="KRU693" s="413"/>
      <c r="KRV693" s="413"/>
      <c r="KRW693" s="413"/>
      <c r="KRX693" s="413"/>
      <c r="KRY693" s="413"/>
      <c r="KRZ693" s="414"/>
      <c r="KSA693" s="414"/>
      <c r="KSB693" s="414"/>
      <c r="KSC693" s="414"/>
      <c r="KSD693" s="414"/>
      <c r="KSE693" s="413"/>
      <c r="KSF693" s="413"/>
      <c r="KSG693" s="414"/>
      <c r="KSH693" s="414"/>
      <c r="KSI693" s="413"/>
      <c r="KSJ693" s="413"/>
      <c r="KSK693" s="414"/>
      <c r="KSL693" s="414"/>
      <c r="KSM693" s="413"/>
      <c r="KSN693" s="413"/>
      <c r="KSO693" s="413"/>
      <c r="KSP693" s="413"/>
      <c r="KSQ693" s="413"/>
      <c r="KSR693" s="413"/>
      <c r="KSS693" s="413"/>
      <c r="KST693" s="414"/>
      <c r="KSU693" s="414"/>
      <c r="KSV693" s="413"/>
      <c r="KSW693" s="413"/>
      <c r="KSX693" s="414"/>
      <c r="KSY693" s="414"/>
      <c r="KSZ693" s="413"/>
      <c r="KTA693" s="413"/>
      <c r="KTB693" s="413"/>
      <c r="KTC693" s="413"/>
      <c r="KTD693" s="413"/>
      <c r="KTE693" s="407"/>
      <c r="KTF693" s="439"/>
      <c r="KTG693" s="413"/>
      <c r="KTH693" s="413"/>
      <c r="KTI693" s="413"/>
      <c r="KTJ693" s="413"/>
      <c r="KTK693" s="413"/>
      <c r="KTL693" s="413"/>
      <c r="KTM693" s="413"/>
      <c r="KTN693" s="412"/>
      <c r="KTO693" s="412"/>
      <c r="KTP693" s="412"/>
      <c r="KTQ693" s="412"/>
      <c r="KTR693" s="412"/>
      <c r="KTS693" s="412"/>
      <c r="KTT693" s="412"/>
      <c r="KTU693" s="412"/>
      <c r="KTV693" s="412"/>
      <c r="KTW693" s="412"/>
      <c r="KTX693" s="412"/>
      <c r="KTY693" s="412"/>
      <c r="KTZ693" s="412"/>
      <c r="KUA693" s="412"/>
      <c r="KUB693" s="412"/>
      <c r="KUC693" s="412"/>
      <c r="KUD693" s="412"/>
      <c r="KUE693" s="412"/>
      <c r="KUF693" s="412"/>
      <c r="KUG693" s="412"/>
      <c r="KUH693" s="412"/>
      <c r="KUI693" s="412"/>
      <c r="KUJ693" s="412"/>
      <c r="KUK693" s="412"/>
      <c r="KUL693" s="412"/>
      <c r="KUM693" s="412"/>
      <c r="KUN693" s="412"/>
      <c r="KUO693" s="412"/>
      <c r="KUP693" s="412"/>
      <c r="KUQ693" s="412"/>
      <c r="KUR693" s="412"/>
      <c r="KUS693" s="412"/>
      <c r="KUT693" s="412"/>
      <c r="KUU693" s="412"/>
      <c r="KUV693" s="412"/>
      <c r="KUW693" s="412"/>
      <c r="KUX693" s="412"/>
      <c r="KUY693" s="412"/>
      <c r="KUZ693" s="412"/>
      <c r="KVA693" s="412"/>
      <c r="KVB693" s="412"/>
      <c r="KVC693" s="412"/>
      <c r="KVD693" s="412"/>
      <c r="KVE693" s="412"/>
      <c r="KVF693" s="413"/>
      <c r="KVG693" s="413"/>
      <c r="KVH693" s="413"/>
      <c r="KVI693" s="413"/>
      <c r="KVJ693" s="413"/>
      <c r="KVK693" s="413"/>
      <c r="KVL693" s="413"/>
      <c r="KVM693" s="413"/>
      <c r="KVN693" s="413"/>
      <c r="KVO693" s="413"/>
      <c r="KVP693" s="413"/>
      <c r="KVQ693" s="413"/>
      <c r="KVR693" s="413"/>
      <c r="KVS693" s="413"/>
      <c r="KVT693" s="413"/>
      <c r="KVU693" s="413"/>
      <c r="KVV693" s="413"/>
      <c r="KVW693" s="413"/>
      <c r="KVX693" s="413"/>
      <c r="KVY693" s="413"/>
      <c r="KVZ693" s="413"/>
      <c r="KWA693" s="413"/>
      <c r="KWB693" s="413"/>
      <c r="KWC693" s="413"/>
      <c r="KWD693" s="414"/>
      <c r="KWE693" s="414"/>
      <c r="KWF693" s="414"/>
      <c r="KWG693" s="414"/>
      <c r="KWH693" s="414"/>
      <c r="KWI693" s="413"/>
      <c r="KWJ693" s="413"/>
      <c r="KWK693" s="414"/>
      <c r="KWL693" s="414"/>
      <c r="KWM693" s="413"/>
      <c r="KWN693" s="413"/>
      <c r="KWO693" s="414"/>
      <c r="KWP693" s="414"/>
      <c r="KWQ693" s="413"/>
      <c r="KWR693" s="413"/>
      <c r="KWS693" s="413"/>
      <c r="KWT693" s="413"/>
      <c r="KWU693" s="413"/>
      <c r="KWV693" s="413"/>
      <c r="KWW693" s="413"/>
      <c r="KWX693" s="414"/>
      <c r="KWY693" s="414"/>
      <c r="KWZ693" s="413"/>
      <c r="KXA693" s="413"/>
      <c r="KXB693" s="414"/>
      <c r="KXC693" s="414"/>
      <c r="KXD693" s="413"/>
      <c r="KXE693" s="413"/>
      <c r="KXF693" s="413"/>
      <c r="KXG693" s="413"/>
      <c r="KXH693" s="413"/>
      <c r="KXI693" s="407"/>
      <c r="KXJ693" s="439"/>
      <c r="KXK693" s="413"/>
      <c r="KXL693" s="413"/>
      <c r="KXM693" s="413"/>
      <c r="KXN693" s="413"/>
      <c r="KXO693" s="413"/>
      <c r="KXP693" s="413"/>
      <c r="KXQ693" s="413"/>
      <c r="KXR693" s="412"/>
      <c r="KXS693" s="412"/>
      <c r="KXT693" s="412"/>
      <c r="KXU693" s="412"/>
      <c r="KXV693" s="412"/>
      <c r="KXW693" s="412"/>
      <c r="KXX693" s="412"/>
      <c r="KXY693" s="412"/>
      <c r="KXZ693" s="412"/>
      <c r="KYA693" s="412"/>
      <c r="KYB693" s="412"/>
      <c r="KYC693" s="412"/>
      <c r="KYD693" s="412"/>
      <c r="KYE693" s="412"/>
      <c r="KYF693" s="412"/>
      <c r="KYG693" s="412"/>
      <c r="KYH693" s="412"/>
      <c r="KYI693" s="412"/>
      <c r="KYJ693" s="412"/>
      <c r="KYK693" s="412"/>
      <c r="KYL693" s="412"/>
      <c r="KYM693" s="412"/>
      <c r="KYN693" s="412"/>
      <c r="KYO693" s="412"/>
      <c r="KYP693" s="412"/>
      <c r="KYQ693" s="412"/>
      <c r="KYR693" s="412"/>
      <c r="KYS693" s="412"/>
      <c r="KYT693" s="412"/>
      <c r="KYU693" s="412"/>
      <c r="KYV693" s="412"/>
      <c r="KYW693" s="412"/>
      <c r="KYX693" s="412"/>
      <c r="KYY693" s="412"/>
      <c r="KYZ693" s="412"/>
      <c r="KZA693" s="412"/>
      <c r="KZB693" s="412"/>
      <c r="KZC693" s="412"/>
      <c r="KZD693" s="412"/>
      <c r="KZE693" s="412"/>
      <c r="KZF693" s="412"/>
      <c r="KZG693" s="412"/>
      <c r="KZH693" s="412"/>
      <c r="KZI693" s="412"/>
      <c r="KZJ693" s="413"/>
      <c r="KZK693" s="413"/>
      <c r="KZL693" s="413"/>
      <c r="KZM693" s="413"/>
      <c r="KZN693" s="413"/>
      <c r="KZO693" s="413"/>
      <c r="KZP693" s="413"/>
      <c r="KZQ693" s="413"/>
      <c r="KZR693" s="413"/>
      <c r="KZS693" s="413"/>
      <c r="KZT693" s="413"/>
      <c r="KZU693" s="413"/>
      <c r="KZV693" s="413"/>
      <c r="KZW693" s="413"/>
      <c r="KZX693" s="413"/>
      <c r="KZY693" s="413"/>
      <c r="KZZ693" s="413"/>
      <c r="LAA693" s="413"/>
      <c r="LAB693" s="413"/>
      <c r="LAC693" s="413"/>
      <c r="LAD693" s="413"/>
      <c r="LAE693" s="413"/>
      <c r="LAF693" s="413"/>
      <c r="LAG693" s="413"/>
      <c r="LAH693" s="414"/>
      <c r="LAI693" s="414"/>
      <c r="LAJ693" s="414"/>
      <c r="LAK693" s="414"/>
      <c r="LAL693" s="414"/>
      <c r="LAM693" s="413"/>
      <c r="LAN693" s="413"/>
      <c r="LAO693" s="414"/>
      <c r="LAP693" s="414"/>
      <c r="LAQ693" s="413"/>
      <c r="LAR693" s="413"/>
      <c r="LAS693" s="414"/>
      <c r="LAT693" s="414"/>
      <c r="LAU693" s="413"/>
      <c r="LAV693" s="413"/>
      <c r="LAW693" s="413"/>
      <c r="LAX693" s="413"/>
      <c r="LAY693" s="413"/>
      <c r="LAZ693" s="413"/>
      <c r="LBA693" s="413"/>
      <c r="LBB693" s="414"/>
      <c r="LBC693" s="414"/>
      <c r="LBD693" s="413"/>
      <c r="LBE693" s="413"/>
      <c r="LBF693" s="414"/>
      <c r="LBG693" s="414"/>
      <c r="LBH693" s="413"/>
      <c r="LBI693" s="413"/>
      <c r="LBJ693" s="413"/>
      <c r="LBK693" s="413"/>
      <c r="LBL693" s="413"/>
      <c r="LBM693" s="407"/>
      <c r="LBN693" s="439"/>
      <c r="LBO693" s="413"/>
      <c r="LBP693" s="413"/>
      <c r="LBQ693" s="413"/>
      <c r="LBR693" s="413"/>
      <c r="LBS693" s="413"/>
      <c r="LBT693" s="413"/>
      <c r="LBU693" s="413"/>
      <c r="LBV693" s="412"/>
      <c r="LBW693" s="412"/>
      <c r="LBX693" s="412"/>
      <c r="LBY693" s="412"/>
      <c r="LBZ693" s="412"/>
      <c r="LCA693" s="412"/>
      <c r="LCB693" s="412"/>
      <c r="LCC693" s="412"/>
      <c r="LCD693" s="412"/>
      <c r="LCE693" s="412"/>
      <c r="LCF693" s="412"/>
      <c r="LCG693" s="412"/>
      <c r="LCH693" s="412"/>
      <c r="LCI693" s="412"/>
      <c r="LCJ693" s="412"/>
      <c r="LCK693" s="412"/>
      <c r="LCL693" s="412"/>
      <c r="LCM693" s="412"/>
      <c r="LCN693" s="412"/>
      <c r="LCO693" s="412"/>
      <c r="LCP693" s="412"/>
      <c r="LCQ693" s="412"/>
      <c r="LCR693" s="412"/>
      <c r="LCS693" s="412"/>
      <c r="LCT693" s="412"/>
      <c r="LCU693" s="412"/>
      <c r="LCV693" s="412"/>
      <c r="LCW693" s="412"/>
      <c r="LCX693" s="412"/>
      <c r="LCY693" s="412"/>
      <c r="LCZ693" s="412"/>
      <c r="LDA693" s="412"/>
      <c r="LDB693" s="412"/>
      <c r="LDC693" s="412"/>
      <c r="LDD693" s="412"/>
      <c r="LDE693" s="412"/>
      <c r="LDF693" s="412"/>
      <c r="LDG693" s="412"/>
      <c r="LDH693" s="412"/>
      <c r="LDI693" s="412"/>
      <c r="LDJ693" s="412"/>
      <c r="LDK693" s="412"/>
      <c r="LDL693" s="412"/>
      <c r="LDM693" s="412"/>
      <c r="LDN693" s="413"/>
      <c r="LDO693" s="413"/>
      <c r="LDP693" s="413"/>
      <c r="LDQ693" s="413"/>
      <c r="LDR693" s="413"/>
      <c r="LDS693" s="413"/>
      <c r="LDT693" s="413"/>
      <c r="LDU693" s="413"/>
      <c r="LDV693" s="413"/>
      <c r="LDW693" s="413"/>
      <c r="LDX693" s="413"/>
      <c r="LDY693" s="413"/>
      <c r="LDZ693" s="413"/>
      <c r="LEA693" s="413"/>
      <c r="LEB693" s="413"/>
      <c r="LEC693" s="413"/>
      <c r="LED693" s="413"/>
      <c r="LEE693" s="413"/>
      <c r="LEF693" s="413"/>
      <c r="LEG693" s="413"/>
      <c r="LEH693" s="413"/>
      <c r="LEI693" s="413"/>
      <c r="LEJ693" s="413"/>
      <c r="LEK693" s="413"/>
      <c r="LEL693" s="414"/>
      <c r="LEM693" s="414"/>
      <c r="LEN693" s="414"/>
      <c r="LEO693" s="414"/>
      <c r="LEP693" s="414"/>
      <c r="LEQ693" s="413"/>
      <c r="LER693" s="413"/>
      <c r="LES693" s="414"/>
      <c r="LET693" s="414"/>
      <c r="LEU693" s="413"/>
      <c r="LEV693" s="413"/>
      <c r="LEW693" s="414"/>
      <c r="LEX693" s="414"/>
      <c r="LEY693" s="413"/>
      <c r="LEZ693" s="413"/>
      <c r="LFA693" s="413"/>
      <c r="LFB693" s="413"/>
      <c r="LFC693" s="413"/>
      <c r="LFD693" s="413"/>
      <c r="LFE693" s="413"/>
      <c r="LFF693" s="414"/>
      <c r="LFG693" s="414"/>
      <c r="LFH693" s="413"/>
      <c r="LFI693" s="413"/>
      <c r="LFJ693" s="414"/>
      <c r="LFK693" s="414"/>
      <c r="LFL693" s="413"/>
      <c r="LFM693" s="413"/>
      <c r="LFN693" s="413"/>
      <c r="LFO693" s="413"/>
      <c r="LFP693" s="413"/>
      <c r="LFQ693" s="407"/>
      <c r="LFR693" s="439"/>
      <c r="LFS693" s="413"/>
      <c r="LFT693" s="413"/>
      <c r="LFU693" s="413"/>
      <c r="LFV693" s="413"/>
      <c r="LFW693" s="413"/>
      <c r="LFX693" s="413"/>
      <c r="LFY693" s="413"/>
      <c r="LFZ693" s="412"/>
      <c r="LGA693" s="412"/>
      <c r="LGB693" s="412"/>
      <c r="LGC693" s="412"/>
      <c r="LGD693" s="412"/>
      <c r="LGE693" s="412"/>
      <c r="LGF693" s="412"/>
      <c r="LGG693" s="412"/>
      <c r="LGH693" s="412"/>
      <c r="LGI693" s="412"/>
      <c r="LGJ693" s="412"/>
      <c r="LGK693" s="412"/>
      <c r="LGL693" s="412"/>
      <c r="LGM693" s="412"/>
      <c r="LGN693" s="412"/>
      <c r="LGO693" s="412"/>
      <c r="LGP693" s="412"/>
      <c r="LGQ693" s="412"/>
      <c r="LGR693" s="412"/>
      <c r="LGS693" s="412"/>
      <c r="LGT693" s="412"/>
      <c r="LGU693" s="412"/>
      <c r="LGV693" s="412"/>
      <c r="LGW693" s="412"/>
      <c r="LGX693" s="412"/>
      <c r="LGY693" s="412"/>
      <c r="LGZ693" s="412"/>
      <c r="LHA693" s="412"/>
      <c r="LHB693" s="412"/>
      <c r="LHC693" s="412"/>
      <c r="LHD693" s="412"/>
      <c r="LHE693" s="412"/>
      <c r="LHF693" s="412"/>
      <c r="LHG693" s="412"/>
      <c r="LHH693" s="412"/>
      <c r="LHI693" s="412"/>
      <c r="LHJ693" s="412"/>
      <c r="LHK693" s="412"/>
      <c r="LHL693" s="412"/>
      <c r="LHM693" s="412"/>
      <c r="LHN693" s="412"/>
      <c r="LHO693" s="412"/>
      <c r="LHP693" s="412"/>
      <c r="LHQ693" s="412"/>
      <c r="LHR693" s="413"/>
      <c r="LHS693" s="413"/>
      <c r="LHT693" s="413"/>
      <c r="LHU693" s="413"/>
      <c r="LHV693" s="413"/>
      <c r="LHW693" s="413"/>
      <c r="LHX693" s="413"/>
      <c r="LHY693" s="413"/>
      <c r="LHZ693" s="413"/>
      <c r="LIA693" s="413"/>
      <c r="LIB693" s="413"/>
      <c r="LIC693" s="413"/>
      <c r="LID693" s="413"/>
      <c r="LIE693" s="413"/>
      <c r="LIF693" s="413"/>
      <c r="LIG693" s="413"/>
      <c r="LIH693" s="413"/>
      <c r="LII693" s="413"/>
      <c r="LIJ693" s="413"/>
      <c r="LIK693" s="413"/>
      <c r="LIL693" s="413"/>
      <c r="LIM693" s="413"/>
      <c r="LIN693" s="413"/>
      <c r="LIO693" s="413"/>
      <c r="LIP693" s="414"/>
      <c r="LIQ693" s="414"/>
      <c r="LIR693" s="414"/>
      <c r="LIS693" s="414"/>
      <c r="LIT693" s="414"/>
      <c r="LIU693" s="413"/>
      <c r="LIV693" s="413"/>
      <c r="LIW693" s="414"/>
      <c r="LIX693" s="414"/>
      <c r="LIY693" s="413"/>
      <c r="LIZ693" s="413"/>
      <c r="LJA693" s="414"/>
      <c r="LJB693" s="414"/>
      <c r="LJC693" s="413"/>
      <c r="LJD693" s="413"/>
      <c r="LJE693" s="413"/>
      <c r="LJF693" s="413"/>
      <c r="LJG693" s="413"/>
      <c r="LJH693" s="413"/>
      <c r="LJI693" s="413"/>
      <c r="LJJ693" s="414"/>
      <c r="LJK693" s="414"/>
      <c r="LJL693" s="413"/>
      <c r="LJM693" s="413"/>
      <c r="LJN693" s="414"/>
      <c r="LJO693" s="414"/>
      <c r="LJP693" s="413"/>
      <c r="LJQ693" s="413"/>
      <c r="LJR693" s="413"/>
      <c r="LJS693" s="413"/>
      <c r="LJT693" s="413"/>
      <c r="LJU693" s="407"/>
      <c r="LJV693" s="439"/>
      <c r="LJW693" s="413"/>
      <c r="LJX693" s="413"/>
      <c r="LJY693" s="413"/>
      <c r="LJZ693" s="413"/>
      <c r="LKA693" s="413"/>
      <c r="LKB693" s="413"/>
      <c r="LKC693" s="413"/>
      <c r="LKD693" s="412"/>
      <c r="LKE693" s="412"/>
      <c r="LKF693" s="412"/>
      <c r="LKG693" s="412"/>
      <c r="LKH693" s="412"/>
      <c r="LKI693" s="412"/>
      <c r="LKJ693" s="412"/>
      <c r="LKK693" s="412"/>
      <c r="LKL693" s="412"/>
      <c r="LKM693" s="412"/>
      <c r="LKN693" s="412"/>
      <c r="LKO693" s="412"/>
      <c r="LKP693" s="412"/>
      <c r="LKQ693" s="412"/>
      <c r="LKR693" s="412"/>
      <c r="LKS693" s="412"/>
      <c r="LKT693" s="412"/>
      <c r="LKU693" s="412"/>
      <c r="LKV693" s="412"/>
      <c r="LKW693" s="412"/>
      <c r="LKX693" s="412"/>
      <c r="LKY693" s="412"/>
      <c r="LKZ693" s="412"/>
      <c r="LLA693" s="412"/>
      <c r="LLB693" s="412"/>
      <c r="LLC693" s="412"/>
      <c r="LLD693" s="412"/>
      <c r="LLE693" s="412"/>
      <c r="LLF693" s="412"/>
      <c r="LLG693" s="412"/>
      <c r="LLH693" s="412"/>
      <c r="LLI693" s="412"/>
      <c r="LLJ693" s="412"/>
      <c r="LLK693" s="412"/>
      <c r="LLL693" s="412"/>
      <c r="LLM693" s="412"/>
      <c r="LLN693" s="412"/>
      <c r="LLO693" s="412"/>
      <c r="LLP693" s="412"/>
      <c r="LLQ693" s="412"/>
      <c r="LLR693" s="412"/>
      <c r="LLS693" s="412"/>
      <c r="LLT693" s="412"/>
      <c r="LLU693" s="412"/>
      <c r="LLV693" s="413"/>
      <c r="LLW693" s="413"/>
      <c r="LLX693" s="413"/>
      <c r="LLY693" s="413"/>
      <c r="LLZ693" s="413"/>
      <c r="LMA693" s="413"/>
      <c r="LMB693" s="413"/>
      <c r="LMC693" s="413"/>
      <c r="LMD693" s="413"/>
      <c r="LME693" s="413"/>
      <c r="LMF693" s="413"/>
      <c r="LMG693" s="413"/>
      <c r="LMH693" s="413"/>
      <c r="LMI693" s="413"/>
      <c r="LMJ693" s="413"/>
      <c r="LMK693" s="413"/>
      <c r="LML693" s="413"/>
      <c r="LMM693" s="413"/>
      <c r="LMN693" s="413"/>
      <c r="LMO693" s="413"/>
      <c r="LMP693" s="413"/>
      <c r="LMQ693" s="413"/>
      <c r="LMR693" s="413"/>
      <c r="LMS693" s="413"/>
      <c r="LMT693" s="414"/>
      <c r="LMU693" s="414"/>
      <c r="LMV693" s="414"/>
      <c r="LMW693" s="414"/>
      <c r="LMX693" s="414"/>
      <c r="LMY693" s="413"/>
      <c r="LMZ693" s="413"/>
      <c r="LNA693" s="414"/>
      <c r="LNB693" s="414"/>
      <c r="LNC693" s="413"/>
      <c r="LND693" s="413"/>
      <c r="LNE693" s="414"/>
      <c r="LNF693" s="414"/>
      <c r="LNG693" s="413"/>
      <c r="LNH693" s="413"/>
      <c r="LNI693" s="413"/>
      <c r="LNJ693" s="413"/>
      <c r="LNK693" s="413"/>
      <c r="LNL693" s="413"/>
      <c r="LNM693" s="413"/>
      <c r="LNN693" s="414"/>
      <c r="LNO693" s="414"/>
      <c r="LNP693" s="413"/>
      <c r="LNQ693" s="413"/>
      <c r="LNR693" s="414"/>
      <c r="LNS693" s="414"/>
      <c r="LNT693" s="413"/>
      <c r="LNU693" s="413"/>
      <c r="LNV693" s="413"/>
      <c r="LNW693" s="413"/>
      <c r="LNX693" s="413"/>
      <c r="LNY693" s="407"/>
      <c r="LNZ693" s="439"/>
      <c r="LOA693" s="413"/>
      <c r="LOB693" s="413"/>
      <c r="LOC693" s="413"/>
      <c r="LOD693" s="413"/>
      <c r="LOE693" s="413"/>
      <c r="LOF693" s="413"/>
      <c r="LOG693" s="413"/>
      <c r="LOH693" s="412"/>
      <c r="LOI693" s="412"/>
      <c r="LOJ693" s="412"/>
      <c r="LOK693" s="412"/>
      <c r="LOL693" s="412"/>
      <c r="LOM693" s="412"/>
      <c r="LON693" s="412"/>
      <c r="LOO693" s="412"/>
      <c r="LOP693" s="412"/>
      <c r="LOQ693" s="412"/>
      <c r="LOR693" s="412"/>
      <c r="LOS693" s="412"/>
      <c r="LOT693" s="412"/>
      <c r="LOU693" s="412"/>
      <c r="LOV693" s="412"/>
      <c r="LOW693" s="412"/>
      <c r="LOX693" s="412"/>
      <c r="LOY693" s="412"/>
      <c r="LOZ693" s="412"/>
      <c r="LPA693" s="412"/>
      <c r="LPB693" s="412"/>
      <c r="LPC693" s="412"/>
      <c r="LPD693" s="412"/>
      <c r="LPE693" s="412"/>
      <c r="LPF693" s="412"/>
      <c r="LPG693" s="412"/>
      <c r="LPH693" s="412"/>
      <c r="LPI693" s="412"/>
      <c r="LPJ693" s="412"/>
      <c r="LPK693" s="412"/>
      <c r="LPL693" s="412"/>
      <c r="LPM693" s="412"/>
      <c r="LPN693" s="412"/>
      <c r="LPO693" s="412"/>
      <c r="LPP693" s="412"/>
      <c r="LPQ693" s="412"/>
      <c r="LPR693" s="412"/>
      <c r="LPS693" s="412"/>
      <c r="LPT693" s="412"/>
      <c r="LPU693" s="412"/>
      <c r="LPV693" s="412"/>
      <c r="LPW693" s="412"/>
      <c r="LPX693" s="412"/>
      <c r="LPY693" s="412"/>
      <c r="LPZ693" s="413"/>
      <c r="LQA693" s="413"/>
      <c r="LQB693" s="413"/>
      <c r="LQC693" s="413"/>
      <c r="LQD693" s="413"/>
      <c r="LQE693" s="413"/>
      <c r="LQF693" s="413"/>
      <c r="LQG693" s="413"/>
      <c r="LQH693" s="413"/>
      <c r="LQI693" s="413"/>
      <c r="LQJ693" s="413"/>
      <c r="LQK693" s="413"/>
      <c r="LQL693" s="413"/>
      <c r="LQM693" s="413"/>
      <c r="LQN693" s="413"/>
      <c r="LQO693" s="413"/>
      <c r="LQP693" s="413"/>
      <c r="LQQ693" s="413"/>
      <c r="LQR693" s="413"/>
      <c r="LQS693" s="413"/>
      <c r="LQT693" s="413"/>
      <c r="LQU693" s="413"/>
      <c r="LQV693" s="413"/>
      <c r="LQW693" s="413"/>
      <c r="LQX693" s="414"/>
      <c r="LQY693" s="414"/>
      <c r="LQZ693" s="414"/>
      <c r="LRA693" s="414"/>
      <c r="LRB693" s="414"/>
      <c r="LRC693" s="413"/>
      <c r="LRD693" s="413"/>
      <c r="LRE693" s="414"/>
      <c r="LRF693" s="414"/>
      <c r="LRG693" s="413"/>
      <c r="LRH693" s="413"/>
      <c r="LRI693" s="414"/>
      <c r="LRJ693" s="414"/>
      <c r="LRK693" s="413"/>
      <c r="LRL693" s="413"/>
      <c r="LRM693" s="413"/>
      <c r="LRN693" s="413"/>
      <c r="LRO693" s="413"/>
      <c r="LRP693" s="413"/>
      <c r="LRQ693" s="413"/>
      <c r="LRR693" s="414"/>
      <c r="LRS693" s="414"/>
      <c r="LRT693" s="413"/>
      <c r="LRU693" s="413"/>
      <c r="LRV693" s="414"/>
      <c r="LRW693" s="414"/>
      <c r="LRX693" s="413"/>
      <c r="LRY693" s="413"/>
      <c r="LRZ693" s="413"/>
      <c r="LSA693" s="413"/>
      <c r="LSB693" s="413"/>
      <c r="LSC693" s="407"/>
      <c r="LSD693" s="439"/>
      <c r="LSE693" s="413"/>
      <c r="LSF693" s="413"/>
      <c r="LSG693" s="413"/>
      <c r="LSH693" s="413"/>
      <c r="LSI693" s="413"/>
      <c r="LSJ693" s="413"/>
      <c r="LSK693" s="413"/>
      <c r="LSL693" s="412"/>
      <c r="LSM693" s="412"/>
      <c r="LSN693" s="412"/>
      <c r="LSO693" s="412"/>
      <c r="LSP693" s="412"/>
      <c r="LSQ693" s="412"/>
      <c r="LSR693" s="412"/>
      <c r="LSS693" s="412"/>
      <c r="LST693" s="412"/>
      <c r="LSU693" s="412"/>
      <c r="LSV693" s="412"/>
      <c r="LSW693" s="412"/>
      <c r="LSX693" s="412"/>
      <c r="LSY693" s="412"/>
      <c r="LSZ693" s="412"/>
      <c r="LTA693" s="412"/>
      <c r="LTB693" s="412"/>
      <c r="LTC693" s="412"/>
      <c r="LTD693" s="412"/>
      <c r="LTE693" s="412"/>
      <c r="LTF693" s="412"/>
      <c r="LTG693" s="412"/>
      <c r="LTH693" s="412"/>
      <c r="LTI693" s="412"/>
      <c r="LTJ693" s="412"/>
      <c r="LTK693" s="412"/>
      <c r="LTL693" s="412"/>
      <c r="LTM693" s="412"/>
      <c r="LTN693" s="412"/>
      <c r="LTO693" s="412"/>
      <c r="LTP693" s="412"/>
      <c r="LTQ693" s="412"/>
      <c r="LTR693" s="412"/>
      <c r="LTS693" s="412"/>
      <c r="LTT693" s="412"/>
      <c r="LTU693" s="412"/>
      <c r="LTV693" s="412"/>
      <c r="LTW693" s="412"/>
      <c r="LTX693" s="412"/>
      <c r="LTY693" s="412"/>
      <c r="LTZ693" s="412"/>
      <c r="LUA693" s="412"/>
      <c r="LUB693" s="412"/>
      <c r="LUC693" s="412"/>
      <c r="LUD693" s="413"/>
      <c r="LUE693" s="413"/>
      <c r="LUF693" s="413"/>
      <c r="LUG693" s="413"/>
      <c r="LUH693" s="413"/>
      <c r="LUI693" s="413"/>
      <c r="LUJ693" s="413"/>
      <c r="LUK693" s="413"/>
      <c r="LUL693" s="413"/>
      <c r="LUM693" s="413"/>
      <c r="LUN693" s="413"/>
      <c r="LUO693" s="413"/>
      <c r="LUP693" s="413"/>
      <c r="LUQ693" s="413"/>
      <c r="LUR693" s="413"/>
      <c r="LUS693" s="413"/>
      <c r="LUT693" s="413"/>
      <c r="LUU693" s="413"/>
      <c r="LUV693" s="413"/>
      <c r="LUW693" s="413"/>
      <c r="LUX693" s="413"/>
      <c r="LUY693" s="413"/>
      <c r="LUZ693" s="413"/>
      <c r="LVA693" s="413"/>
      <c r="LVB693" s="414"/>
      <c r="LVC693" s="414"/>
      <c r="LVD693" s="414"/>
      <c r="LVE693" s="414"/>
      <c r="LVF693" s="414"/>
      <c r="LVG693" s="413"/>
      <c r="LVH693" s="413"/>
      <c r="LVI693" s="414"/>
      <c r="LVJ693" s="414"/>
      <c r="LVK693" s="413"/>
      <c r="LVL693" s="413"/>
      <c r="LVM693" s="414"/>
      <c r="LVN693" s="414"/>
      <c r="LVO693" s="413"/>
      <c r="LVP693" s="413"/>
      <c r="LVQ693" s="413"/>
      <c r="LVR693" s="413"/>
      <c r="LVS693" s="413"/>
      <c r="LVT693" s="413"/>
      <c r="LVU693" s="413"/>
      <c r="LVV693" s="414"/>
      <c r="LVW693" s="414"/>
      <c r="LVX693" s="413"/>
      <c r="LVY693" s="413"/>
      <c r="LVZ693" s="414"/>
      <c r="LWA693" s="414"/>
      <c r="LWB693" s="413"/>
      <c r="LWC693" s="413"/>
      <c r="LWD693" s="413"/>
      <c r="LWE693" s="413"/>
      <c r="LWF693" s="413"/>
      <c r="LWG693" s="407"/>
      <c r="LWH693" s="439"/>
      <c r="LWI693" s="413"/>
      <c r="LWJ693" s="413"/>
      <c r="LWK693" s="413"/>
      <c r="LWL693" s="413"/>
      <c r="LWM693" s="413"/>
      <c r="LWN693" s="413"/>
      <c r="LWO693" s="413"/>
      <c r="LWP693" s="412"/>
      <c r="LWQ693" s="412"/>
      <c r="LWR693" s="412"/>
      <c r="LWS693" s="412"/>
      <c r="LWT693" s="412"/>
      <c r="LWU693" s="412"/>
      <c r="LWV693" s="412"/>
      <c r="LWW693" s="412"/>
      <c r="LWX693" s="412"/>
      <c r="LWY693" s="412"/>
      <c r="LWZ693" s="412"/>
      <c r="LXA693" s="412"/>
      <c r="LXB693" s="412"/>
      <c r="LXC693" s="412"/>
      <c r="LXD693" s="412"/>
      <c r="LXE693" s="412"/>
      <c r="LXF693" s="412"/>
      <c r="LXG693" s="412"/>
      <c r="LXH693" s="412"/>
      <c r="LXI693" s="412"/>
      <c r="LXJ693" s="412"/>
      <c r="LXK693" s="412"/>
      <c r="LXL693" s="412"/>
      <c r="LXM693" s="412"/>
      <c r="LXN693" s="412"/>
      <c r="LXO693" s="412"/>
      <c r="LXP693" s="412"/>
      <c r="LXQ693" s="412"/>
      <c r="LXR693" s="412"/>
      <c r="LXS693" s="412"/>
      <c r="LXT693" s="412"/>
      <c r="LXU693" s="412"/>
      <c r="LXV693" s="412"/>
      <c r="LXW693" s="412"/>
      <c r="LXX693" s="412"/>
      <c r="LXY693" s="412"/>
      <c r="LXZ693" s="412"/>
      <c r="LYA693" s="412"/>
      <c r="LYB693" s="412"/>
      <c r="LYC693" s="412"/>
      <c r="LYD693" s="412"/>
      <c r="LYE693" s="412"/>
      <c r="LYF693" s="412"/>
      <c r="LYG693" s="412"/>
      <c r="LYH693" s="413"/>
      <c r="LYI693" s="413"/>
      <c r="LYJ693" s="413"/>
      <c r="LYK693" s="413"/>
      <c r="LYL693" s="413"/>
      <c r="LYM693" s="413"/>
      <c r="LYN693" s="413"/>
      <c r="LYO693" s="413"/>
      <c r="LYP693" s="413"/>
      <c r="LYQ693" s="413"/>
      <c r="LYR693" s="413"/>
      <c r="LYS693" s="413"/>
      <c r="LYT693" s="413"/>
      <c r="LYU693" s="413"/>
      <c r="LYV693" s="413"/>
      <c r="LYW693" s="413"/>
      <c r="LYX693" s="413"/>
      <c r="LYY693" s="413"/>
      <c r="LYZ693" s="413"/>
      <c r="LZA693" s="413"/>
      <c r="LZB693" s="413"/>
      <c r="LZC693" s="413"/>
      <c r="LZD693" s="413"/>
      <c r="LZE693" s="413"/>
      <c r="LZF693" s="414"/>
      <c r="LZG693" s="414"/>
      <c r="LZH693" s="414"/>
      <c r="LZI693" s="414"/>
      <c r="LZJ693" s="414"/>
      <c r="LZK693" s="413"/>
      <c r="LZL693" s="413"/>
      <c r="LZM693" s="414"/>
      <c r="LZN693" s="414"/>
      <c r="LZO693" s="413"/>
      <c r="LZP693" s="413"/>
      <c r="LZQ693" s="414"/>
      <c r="LZR693" s="414"/>
      <c r="LZS693" s="413"/>
      <c r="LZT693" s="413"/>
      <c r="LZU693" s="413"/>
      <c r="LZV693" s="413"/>
      <c r="LZW693" s="413"/>
      <c r="LZX693" s="413"/>
      <c r="LZY693" s="413"/>
      <c r="LZZ693" s="414"/>
      <c r="MAA693" s="414"/>
      <c r="MAB693" s="413"/>
      <c r="MAC693" s="413"/>
      <c r="MAD693" s="414"/>
      <c r="MAE693" s="414"/>
      <c r="MAF693" s="413"/>
      <c r="MAG693" s="413"/>
      <c r="MAH693" s="413"/>
      <c r="MAI693" s="413"/>
      <c r="MAJ693" s="413"/>
      <c r="MAK693" s="407"/>
      <c r="MAL693" s="439"/>
      <c r="MAM693" s="413"/>
      <c r="MAN693" s="413"/>
      <c r="MAO693" s="413"/>
      <c r="MAP693" s="413"/>
      <c r="MAQ693" s="413"/>
      <c r="MAR693" s="413"/>
      <c r="MAS693" s="413"/>
      <c r="MAT693" s="412"/>
      <c r="MAU693" s="412"/>
      <c r="MAV693" s="412"/>
      <c r="MAW693" s="412"/>
      <c r="MAX693" s="412"/>
      <c r="MAY693" s="412"/>
      <c r="MAZ693" s="412"/>
      <c r="MBA693" s="412"/>
      <c r="MBB693" s="412"/>
      <c r="MBC693" s="412"/>
      <c r="MBD693" s="412"/>
      <c r="MBE693" s="412"/>
      <c r="MBF693" s="412"/>
      <c r="MBG693" s="412"/>
      <c r="MBH693" s="412"/>
      <c r="MBI693" s="412"/>
      <c r="MBJ693" s="412"/>
      <c r="MBK693" s="412"/>
      <c r="MBL693" s="412"/>
      <c r="MBM693" s="412"/>
      <c r="MBN693" s="412"/>
      <c r="MBO693" s="412"/>
      <c r="MBP693" s="412"/>
      <c r="MBQ693" s="412"/>
      <c r="MBR693" s="412"/>
      <c r="MBS693" s="412"/>
      <c r="MBT693" s="412"/>
      <c r="MBU693" s="412"/>
      <c r="MBV693" s="412"/>
      <c r="MBW693" s="412"/>
      <c r="MBX693" s="412"/>
      <c r="MBY693" s="412"/>
      <c r="MBZ693" s="412"/>
      <c r="MCA693" s="412"/>
      <c r="MCB693" s="412"/>
      <c r="MCC693" s="412"/>
      <c r="MCD693" s="412"/>
      <c r="MCE693" s="412"/>
      <c r="MCF693" s="412"/>
      <c r="MCG693" s="412"/>
      <c r="MCH693" s="412"/>
      <c r="MCI693" s="412"/>
      <c r="MCJ693" s="412"/>
      <c r="MCK693" s="412"/>
      <c r="MCL693" s="413"/>
      <c r="MCM693" s="413"/>
      <c r="MCN693" s="413"/>
      <c r="MCO693" s="413"/>
      <c r="MCP693" s="413"/>
      <c r="MCQ693" s="413"/>
      <c r="MCR693" s="413"/>
      <c r="MCS693" s="413"/>
      <c r="MCT693" s="413"/>
      <c r="MCU693" s="413"/>
      <c r="MCV693" s="413"/>
      <c r="MCW693" s="413"/>
      <c r="MCX693" s="413"/>
      <c r="MCY693" s="413"/>
      <c r="MCZ693" s="413"/>
      <c r="MDA693" s="413"/>
      <c r="MDB693" s="413"/>
      <c r="MDC693" s="413"/>
      <c r="MDD693" s="413"/>
      <c r="MDE693" s="413"/>
      <c r="MDF693" s="413"/>
      <c r="MDG693" s="413"/>
      <c r="MDH693" s="413"/>
      <c r="MDI693" s="413"/>
      <c r="MDJ693" s="414"/>
      <c r="MDK693" s="414"/>
      <c r="MDL693" s="414"/>
      <c r="MDM693" s="414"/>
      <c r="MDN693" s="414"/>
      <c r="MDO693" s="413"/>
      <c r="MDP693" s="413"/>
      <c r="MDQ693" s="414"/>
      <c r="MDR693" s="414"/>
      <c r="MDS693" s="413"/>
      <c r="MDT693" s="413"/>
      <c r="MDU693" s="414"/>
      <c r="MDV693" s="414"/>
      <c r="MDW693" s="413"/>
      <c r="MDX693" s="413"/>
      <c r="MDY693" s="413"/>
      <c r="MDZ693" s="413"/>
      <c r="MEA693" s="413"/>
      <c r="MEB693" s="413"/>
      <c r="MEC693" s="413"/>
      <c r="MED693" s="414"/>
      <c r="MEE693" s="414"/>
      <c r="MEF693" s="413"/>
      <c r="MEG693" s="413"/>
      <c r="MEH693" s="414"/>
      <c r="MEI693" s="414"/>
      <c r="MEJ693" s="413"/>
      <c r="MEK693" s="413"/>
      <c r="MEL693" s="413"/>
      <c r="MEM693" s="413"/>
      <c r="MEN693" s="413"/>
      <c r="MEO693" s="407"/>
      <c r="MEP693" s="439"/>
      <c r="MEQ693" s="413"/>
      <c r="MER693" s="413"/>
      <c r="MES693" s="413"/>
      <c r="MET693" s="413"/>
      <c r="MEU693" s="413"/>
      <c r="MEV693" s="413"/>
      <c r="MEW693" s="413"/>
      <c r="MEX693" s="412"/>
      <c r="MEY693" s="412"/>
      <c r="MEZ693" s="412"/>
      <c r="MFA693" s="412"/>
      <c r="MFB693" s="412"/>
      <c r="MFC693" s="412"/>
      <c r="MFD693" s="412"/>
      <c r="MFE693" s="412"/>
      <c r="MFF693" s="412"/>
      <c r="MFG693" s="412"/>
      <c r="MFH693" s="412"/>
      <c r="MFI693" s="412"/>
      <c r="MFJ693" s="412"/>
      <c r="MFK693" s="412"/>
      <c r="MFL693" s="412"/>
      <c r="MFM693" s="412"/>
      <c r="MFN693" s="412"/>
      <c r="MFO693" s="412"/>
      <c r="MFP693" s="412"/>
      <c r="MFQ693" s="412"/>
      <c r="MFR693" s="412"/>
      <c r="MFS693" s="412"/>
      <c r="MFT693" s="412"/>
      <c r="MFU693" s="412"/>
      <c r="MFV693" s="412"/>
      <c r="MFW693" s="412"/>
      <c r="MFX693" s="412"/>
      <c r="MFY693" s="412"/>
      <c r="MFZ693" s="412"/>
      <c r="MGA693" s="412"/>
      <c r="MGB693" s="412"/>
      <c r="MGC693" s="412"/>
      <c r="MGD693" s="412"/>
      <c r="MGE693" s="412"/>
      <c r="MGF693" s="412"/>
      <c r="MGG693" s="412"/>
      <c r="MGH693" s="412"/>
      <c r="MGI693" s="412"/>
      <c r="MGJ693" s="412"/>
      <c r="MGK693" s="412"/>
      <c r="MGL693" s="412"/>
      <c r="MGM693" s="412"/>
      <c r="MGN693" s="412"/>
      <c r="MGO693" s="412"/>
      <c r="MGP693" s="413"/>
      <c r="MGQ693" s="413"/>
      <c r="MGR693" s="413"/>
      <c r="MGS693" s="413"/>
      <c r="MGT693" s="413"/>
      <c r="MGU693" s="413"/>
      <c r="MGV693" s="413"/>
      <c r="MGW693" s="413"/>
      <c r="MGX693" s="413"/>
      <c r="MGY693" s="413"/>
      <c r="MGZ693" s="413"/>
      <c r="MHA693" s="413"/>
      <c r="MHB693" s="413"/>
      <c r="MHC693" s="413"/>
      <c r="MHD693" s="413"/>
      <c r="MHE693" s="413"/>
      <c r="MHF693" s="413"/>
      <c r="MHG693" s="413"/>
      <c r="MHH693" s="413"/>
      <c r="MHI693" s="413"/>
      <c r="MHJ693" s="413"/>
      <c r="MHK693" s="413"/>
      <c r="MHL693" s="413"/>
      <c r="MHM693" s="413"/>
      <c r="MHN693" s="414"/>
      <c r="MHO693" s="414"/>
      <c r="MHP693" s="414"/>
      <c r="MHQ693" s="414"/>
      <c r="MHR693" s="414"/>
      <c r="MHS693" s="413"/>
      <c r="MHT693" s="413"/>
      <c r="MHU693" s="414"/>
      <c r="MHV693" s="414"/>
      <c r="MHW693" s="413"/>
      <c r="MHX693" s="413"/>
      <c r="MHY693" s="414"/>
      <c r="MHZ693" s="414"/>
      <c r="MIA693" s="413"/>
      <c r="MIB693" s="413"/>
      <c r="MIC693" s="413"/>
      <c r="MID693" s="413"/>
      <c r="MIE693" s="413"/>
      <c r="MIF693" s="413"/>
      <c r="MIG693" s="413"/>
      <c r="MIH693" s="414"/>
      <c r="MII693" s="414"/>
      <c r="MIJ693" s="413"/>
      <c r="MIK693" s="413"/>
      <c r="MIL693" s="414"/>
      <c r="MIM693" s="414"/>
      <c r="MIN693" s="413"/>
      <c r="MIO693" s="413"/>
      <c r="MIP693" s="413"/>
      <c r="MIQ693" s="413"/>
      <c r="MIR693" s="413"/>
      <c r="MIS693" s="407"/>
      <c r="MIT693" s="439"/>
      <c r="MIU693" s="413"/>
      <c r="MIV693" s="413"/>
      <c r="MIW693" s="413"/>
      <c r="MIX693" s="413"/>
      <c r="MIY693" s="413"/>
      <c r="MIZ693" s="413"/>
      <c r="MJA693" s="413"/>
      <c r="MJB693" s="412"/>
      <c r="MJC693" s="412"/>
      <c r="MJD693" s="412"/>
      <c r="MJE693" s="412"/>
      <c r="MJF693" s="412"/>
      <c r="MJG693" s="412"/>
      <c r="MJH693" s="412"/>
      <c r="MJI693" s="412"/>
      <c r="MJJ693" s="412"/>
      <c r="MJK693" s="412"/>
      <c r="MJL693" s="412"/>
      <c r="MJM693" s="412"/>
      <c r="MJN693" s="412"/>
      <c r="MJO693" s="412"/>
      <c r="MJP693" s="412"/>
      <c r="MJQ693" s="412"/>
      <c r="MJR693" s="412"/>
      <c r="MJS693" s="412"/>
      <c r="MJT693" s="412"/>
      <c r="MJU693" s="412"/>
      <c r="MJV693" s="412"/>
      <c r="MJW693" s="412"/>
      <c r="MJX693" s="412"/>
      <c r="MJY693" s="412"/>
      <c r="MJZ693" s="412"/>
      <c r="MKA693" s="412"/>
      <c r="MKB693" s="412"/>
      <c r="MKC693" s="412"/>
      <c r="MKD693" s="412"/>
      <c r="MKE693" s="412"/>
      <c r="MKF693" s="412"/>
      <c r="MKG693" s="412"/>
      <c r="MKH693" s="412"/>
      <c r="MKI693" s="412"/>
      <c r="MKJ693" s="412"/>
      <c r="MKK693" s="412"/>
      <c r="MKL693" s="412"/>
      <c r="MKM693" s="412"/>
      <c r="MKN693" s="412"/>
      <c r="MKO693" s="412"/>
      <c r="MKP693" s="412"/>
      <c r="MKQ693" s="412"/>
      <c r="MKR693" s="412"/>
      <c r="MKS693" s="412"/>
      <c r="MKT693" s="413"/>
      <c r="MKU693" s="413"/>
      <c r="MKV693" s="413"/>
      <c r="MKW693" s="413"/>
      <c r="MKX693" s="413"/>
      <c r="MKY693" s="413"/>
      <c r="MKZ693" s="413"/>
      <c r="MLA693" s="413"/>
      <c r="MLB693" s="413"/>
      <c r="MLC693" s="413"/>
      <c r="MLD693" s="413"/>
      <c r="MLE693" s="413"/>
      <c r="MLF693" s="413"/>
      <c r="MLG693" s="413"/>
      <c r="MLH693" s="413"/>
      <c r="MLI693" s="413"/>
      <c r="MLJ693" s="413"/>
      <c r="MLK693" s="413"/>
      <c r="MLL693" s="413"/>
      <c r="MLM693" s="413"/>
      <c r="MLN693" s="413"/>
      <c r="MLO693" s="413"/>
      <c r="MLP693" s="413"/>
      <c r="MLQ693" s="413"/>
      <c r="MLR693" s="414"/>
      <c r="MLS693" s="414"/>
      <c r="MLT693" s="414"/>
      <c r="MLU693" s="414"/>
      <c r="MLV693" s="414"/>
      <c r="MLW693" s="413"/>
      <c r="MLX693" s="413"/>
      <c r="MLY693" s="414"/>
      <c r="MLZ693" s="414"/>
      <c r="MMA693" s="413"/>
      <c r="MMB693" s="413"/>
      <c r="MMC693" s="414"/>
      <c r="MMD693" s="414"/>
      <c r="MME693" s="413"/>
      <c r="MMF693" s="413"/>
      <c r="MMG693" s="413"/>
      <c r="MMH693" s="413"/>
      <c r="MMI693" s="413"/>
      <c r="MMJ693" s="413"/>
      <c r="MMK693" s="413"/>
      <c r="MML693" s="414"/>
      <c r="MMM693" s="414"/>
      <c r="MMN693" s="413"/>
      <c r="MMO693" s="413"/>
      <c r="MMP693" s="414"/>
      <c r="MMQ693" s="414"/>
      <c r="MMR693" s="413"/>
      <c r="MMS693" s="413"/>
      <c r="MMT693" s="413"/>
      <c r="MMU693" s="413"/>
      <c r="MMV693" s="413"/>
      <c r="MMW693" s="407"/>
      <c r="MMX693" s="439"/>
      <c r="MMY693" s="413"/>
      <c r="MMZ693" s="413"/>
      <c r="MNA693" s="413"/>
      <c r="MNB693" s="413"/>
      <c r="MNC693" s="413"/>
      <c r="MND693" s="413"/>
      <c r="MNE693" s="413"/>
      <c r="MNF693" s="412"/>
      <c r="MNG693" s="412"/>
      <c r="MNH693" s="412"/>
      <c r="MNI693" s="412"/>
      <c r="MNJ693" s="412"/>
      <c r="MNK693" s="412"/>
      <c r="MNL693" s="412"/>
      <c r="MNM693" s="412"/>
      <c r="MNN693" s="412"/>
      <c r="MNO693" s="412"/>
      <c r="MNP693" s="412"/>
      <c r="MNQ693" s="412"/>
      <c r="MNR693" s="412"/>
      <c r="MNS693" s="412"/>
      <c r="MNT693" s="412"/>
      <c r="MNU693" s="412"/>
      <c r="MNV693" s="412"/>
      <c r="MNW693" s="412"/>
      <c r="MNX693" s="412"/>
      <c r="MNY693" s="412"/>
      <c r="MNZ693" s="412"/>
      <c r="MOA693" s="412"/>
      <c r="MOB693" s="412"/>
      <c r="MOC693" s="412"/>
      <c r="MOD693" s="412"/>
      <c r="MOE693" s="412"/>
      <c r="MOF693" s="412"/>
      <c r="MOG693" s="412"/>
      <c r="MOH693" s="412"/>
      <c r="MOI693" s="412"/>
      <c r="MOJ693" s="412"/>
      <c r="MOK693" s="412"/>
      <c r="MOL693" s="412"/>
      <c r="MOM693" s="412"/>
      <c r="MON693" s="412"/>
      <c r="MOO693" s="412"/>
      <c r="MOP693" s="412"/>
      <c r="MOQ693" s="412"/>
      <c r="MOR693" s="412"/>
      <c r="MOS693" s="412"/>
      <c r="MOT693" s="412"/>
      <c r="MOU693" s="412"/>
      <c r="MOV693" s="412"/>
      <c r="MOW693" s="412"/>
      <c r="MOX693" s="413"/>
      <c r="MOY693" s="413"/>
      <c r="MOZ693" s="413"/>
      <c r="MPA693" s="413"/>
      <c r="MPB693" s="413"/>
      <c r="MPC693" s="413"/>
      <c r="MPD693" s="413"/>
      <c r="MPE693" s="413"/>
      <c r="MPF693" s="413"/>
      <c r="MPG693" s="413"/>
      <c r="MPH693" s="413"/>
      <c r="MPI693" s="413"/>
      <c r="MPJ693" s="413"/>
      <c r="MPK693" s="413"/>
      <c r="MPL693" s="413"/>
      <c r="MPM693" s="413"/>
      <c r="MPN693" s="413"/>
      <c r="MPO693" s="413"/>
      <c r="MPP693" s="413"/>
      <c r="MPQ693" s="413"/>
      <c r="MPR693" s="413"/>
      <c r="MPS693" s="413"/>
      <c r="MPT693" s="413"/>
      <c r="MPU693" s="413"/>
      <c r="MPV693" s="414"/>
      <c r="MPW693" s="414"/>
      <c r="MPX693" s="414"/>
      <c r="MPY693" s="414"/>
      <c r="MPZ693" s="414"/>
      <c r="MQA693" s="413"/>
      <c r="MQB693" s="413"/>
      <c r="MQC693" s="414"/>
      <c r="MQD693" s="414"/>
      <c r="MQE693" s="413"/>
      <c r="MQF693" s="413"/>
      <c r="MQG693" s="414"/>
      <c r="MQH693" s="414"/>
      <c r="MQI693" s="413"/>
      <c r="MQJ693" s="413"/>
      <c r="MQK693" s="413"/>
      <c r="MQL693" s="413"/>
      <c r="MQM693" s="413"/>
      <c r="MQN693" s="413"/>
      <c r="MQO693" s="413"/>
      <c r="MQP693" s="414"/>
      <c r="MQQ693" s="414"/>
      <c r="MQR693" s="413"/>
      <c r="MQS693" s="413"/>
      <c r="MQT693" s="414"/>
      <c r="MQU693" s="414"/>
      <c r="MQV693" s="413"/>
      <c r="MQW693" s="413"/>
      <c r="MQX693" s="413"/>
      <c r="MQY693" s="413"/>
      <c r="MQZ693" s="413"/>
      <c r="MRA693" s="407"/>
      <c r="MRB693" s="439"/>
      <c r="MRC693" s="413"/>
      <c r="MRD693" s="413"/>
      <c r="MRE693" s="413"/>
      <c r="MRF693" s="413"/>
      <c r="MRG693" s="413"/>
      <c r="MRH693" s="413"/>
      <c r="MRI693" s="413"/>
      <c r="MRJ693" s="412"/>
      <c r="MRK693" s="412"/>
      <c r="MRL693" s="412"/>
      <c r="MRM693" s="412"/>
      <c r="MRN693" s="412"/>
      <c r="MRO693" s="412"/>
      <c r="MRP693" s="412"/>
      <c r="MRQ693" s="412"/>
      <c r="MRR693" s="412"/>
      <c r="MRS693" s="412"/>
      <c r="MRT693" s="412"/>
      <c r="MRU693" s="412"/>
      <c r="MRV693" s="412"/>
      <c r="MRW693" s="412"/>
      <c r="MRX693" s="412"/>
      <c r="MRY693" s="412"/>
      <c r="MRZ693" s="412"/>
      <c r="MSA693" s="412"/>
      <c r="MSB693" s="412"/>
      <c r="MSC693" s="412"/>
      <c r="MSD693" s="412"/>
      <c r="MSE693" s="412"/>
      <c r="MSF693" s="412"/>
      <c r="MSG693" s="412"/>
      <c r="MSH693" s="412"/>
      <c r="MSI693" s="412"/>
      <c r="MSJ693" s="412"/>
      <c r="MSK693" s="412"/>
      <c r="MSL693" s="412"/>
      <c r="MSM693" s="412"/>
      <c r="MSN693" s="412"/>
      <c r="MSO693" s="412"/>
      <c r="MSP693" s="412"/>
      <c r="MSQ693" s="412"/>
      <c r="MSR693" s="412"/>
      <c r="MSS693" s="412"/>
      <c r="MST693" s="412"/>
      <c r="MSU693" s="412"/>
      <c r="MSV693" s="412"/>
      <c r="MSW693" s="412"/>
      <c r="MSX693" s="412"/>
      <c r="MSY693" s="412"/>
      <c r="MSZ693" s="412"/>
      <c r="MTA693" s="412"/>
      <c r="MTB693" s="413"/>
      <c r="MTC693" s="413"/>
      <c r="MTD693" s="413"/>
      <c r="MTE693" s="413"/>
      <c r="MTF693" s="413"/>
      <c r="MTG693" s="413"/>
      <c r="MTH693" s="413"/>
      <c r="MTI693" s="413"/>
      <c r="MTJ693" s="413"/>
      <c r="MTK693" s="413"/>
      <c r="MTL693" s="413"/>
      <c r="MTM693" s="413"/>
      <c r="MTN693" s="413"/>
      <c r="MTO693" s="413"/>
      <c r="MTP693" s="413"/>
      <c r="MTQ693" s="413"/>
      <c r="MTR693" s="413"/>
      <c r="MTS693" s="413"/>
      <c r="MTT693" s="413"/>
      <c r="MTU693" s="413"/>
      <c r="MTV693" s="413"/>
      <c r="MTW693" s="413"/>
      <c r="MTX693" s="413"/>
      <c r="MTY693" s="413"/>
      <c r="MTZ693" s="414"/>
      <c r="MUA693" s="414"/>
      <c r="MUB693" s="414"/>
      <c r="MUC693" s="414"/>
      <c r="MUD693" s="414"/>
      <c r="MUE693" s="413"/>
      <c r="MUF693" s="413"/>
      <c r="MUG693" s="414"/>
      <c r="MUH693" s="414"/>
      <c r="MUI693" s="413"/>
      <c r="MUJ693" s="413"/>
      <c r="MUK693" s="414"/>
      <c r="MUL693" s="414"/>
      <c r="MUM693" s="413"/>
      <c r="MUN693" s="413"/>
      <c r="MUO693" s="413"/>
      <c r="MUP693" s="413"/>
      <c r="MUQ693" s="413"/>
      <c r="MUR693" s="413"/>
      <c r="MUS693" s="413"/>
      <c r="MUT693" s="414"/>
      <c r="MUU693" s="414"/>
      <c r="MUV693" s="413"/>
      <c r="MUW693" s="413"/>
      <c r="MUX693" s="414"/>
      <c r="MUY693" s="414"/>
      <c r="MUZ693" s="413"/>
      <c r="MVA693" s="413"/>
      <c r="MVB693" s="413"/>
      <c r="MVC693" s="413"/>
      <c r="MVD693" s="413"/>
      <c r="MVE693" s="407"/>
      <c r="MVF693" s="439"/>
      <c r="MVG693" s="413"/>
      <c r="MVH693" s="413"/>
      <c r="MVI693" s="413"/>
      <c r="MVJ693" s="413"/>
      <c r="MVK693" s="413"/>
      <c r="MVL693" s="413"/>
      <c r="MVM693" s="413"/>
      <c r="MVN693" s="412"/>
      <c r="MVO693" s="412"/>
      <c r="MVP693" s="412"/>
      <c r="MVQ693" s="412"/>
      <c r="MVR693" s="412"/>
      <c r="MVS693" s="412"/>
      <c r="MVT693" s="412"/>
      <c r="MVU693" s="412"/>
      <c r="MVV693" s="412"/>
      <c r="MVW693" s="412"/>
      <c r="MVX693" s="412"/>
      <c r="MVY693" s="412"/>
      <c r="MVZ693" s="412"/>
      <c r="MWA693" s="412"/>
      <c r="MWB693" s="412"/>
      <c r="MWC693" s="412"/>
      <c r="MWD693" s="412"/>
      <c r="MWE693" s="412"/>
      <c r="MWF693" s="412"/>
      <c r="MWG693" s="412"/>
      <c r="MWH693" s="412"/>
      <c r="MWI693" s="412"/>
      <c r="MWJ693" s="412"/>
      <c r="MWK693" s="412"/>
      <c r="MWL693" s="412"/>
      <c r="MWM693" s="412"/>
      <c r="MWN693" s="412"/>
      <c r="MWO693" s="412"/>
      <c r="MWP693" s="412"/>
      <c r="MWQ693" s="412"/>
      <c r="MWR693" s="412"/>
      <c r="MWS693" s="412"/>
      <c r="MWT693" s="412"/>
      <c r="MWU693" s="412"/>
      <c r="MWV693" s="412"/>
      <c r="MWW693" s="412"/>
      <c r="MWX693" s="412"/>
      <c r="MWY693" s="412"/>
      <c r="MWZ693" s="412"/>
      <c r="MXA693" s="412"/>
      <c r="MXB693" s="412"/>
      <c r="MXC693" s="412"/>
      <c r="MXD693" s="412"/>
      <c r="MXE693" s="412"/>
      <c r="MXF693" s="413"/>
      <c r="MXG693" s="413"/>
      <c r="MXH693" s="413"/>
      <c r="MXI693" s="413"/>
      <c r="MXJ693" s="413"/>
      <c r="MXK693" s="413"/>
      <c r="MXL693" s="413"/>
      <c r="MXM693" s="413"/>
      <c r="MXN693" s="413"/>
      <c r="MXO693" s="413"/>
      <c r="MXP693" s="413"/>
      <c r="MXQ693" s="413"/>
      <c r="MXR693" s="413"/>
      <c r="MXS693" s="413"/>
      <c r="MXT693" s="413"/>
      <c r="MXU693" s="413"/>
      <c r="MXV693" s="413"/>
      <c r="MXW693" s="413"/>
      <c r="MXX693" s="413"/>
      <c r="MXY693" s="413"/>
      <c r="MXZ693" s="413"/>
      <c r="MYA693" s="413"/>
      <c r="MYB693" s="413"/>
      <c r="MYC693" s="413"/>
      <c r="MYD693" s="414"/>
      <c r="MYE693" s="414"/>
      <c r="MYF693" s="414"/>
      <c r="MYG693" s="414"/>
      <c r="MYH693" s="414"/>
      <c r="MYI693" s="413"/>
      <c r="MYJ693" s="413"/>
      <c r="MYK693" s="414"/>
      <c r="MYL693" s="414"/>
      <c r="MYM693" s="413"/>
      <c r="MYN693" s="413"/>
      <c r="MYO693" s="414"/>
      <c r="MYP693" s="414"/>
      <c r="MYQ693" s="413"/>
      <c r="MYR693" s="413"/>
      <c r="MYS693" s="413"/>
      <c r="MYT693" s="413"/>
      <c r="MYU693" s="413"/>
      <c r="MYV693" s="413"/>
      <c r="MYW693" s="413"/>
      <c r="MYX693" s="414"/>
      <c r="MYY693" s="414"/>
      <c r="MYZ693" s="413"/>
      <c r="MZA693" s="413"/>
      <c r="MZB693" s="414"/>
      <c r="MZC693" s="414"/>
      <c r="MZD693" s="413"/>
      <c r="MZE693" s="413"/>
      <c r="MZF693" s="413"/>
      <c r="MZG693" s="413"/>
      <c r="MZH693" s="413"/>
      <c r="MZI693" s="407"/>
      <c r="MZJ693" s="439"/>
      <c r="MZK693" s="413"/>
      <c r="MZL693" s="413"/>
      <c r="MZM693" s="413"/>
      <c r="MZN693" s="413"/>
      <c r="MZO693" s="413"/>
      <c r="MZP693" s="413"/>
      <c r="MZQ693" s="413"/>
      <c r="MZR693" s="412"/>
      <c r="MZS693" s="412"/>
      <c r="MZT693" s="412"/>
      <c r="MZU693" s="412"/>
      <c r="MZV693" s="412"/>
      <c r="MZW693" s="412"/>
      <c r="MZX693" s="412"/>
      <c r="MZY693" s="412"/>
      <c r="MZZ693" s="412"/>
      <c r="NAA693" s="412"/>
      <c r="NAB693" s="412"/>
      <c r="NAC693" s="412"/>
      <c r="NAD693" s="412"/>
      <c r="NAE693" s="412"/>
      <c r="NAF693" s="412"/>
      <c r="NAG693" s="412"/>
      <c r="NAH693" s="412"/>
      <c r="NAI693" s="412"/>
      <c r="NAJ693" s="412"/>
      <c r="NAK693" s="412"/>
      <c r="NAL693" s="412"/>
      <c r="NAM693" s="412"/>
      <c r="NAN693" s="412"/>
      <c r="NAO693" s="412"/>
      <c r="NAP693" s="412"/>
      <c r="NAQ693" s="412"/>
      <c r="NAR693" s="412"/>
      <c r="NAS693" s="412"/>
      <c r="NAT693" s="412"/>
      <c r="NAU693" s="412"/>
      <c r="NAV693" s="412"/>
      <c r="NAW693" s="412"/>
      <c r="NAX693" s="412"/>
      <c r="NAY693" s="412"/>
      <c r="NAZ693" s="412"/>
      <c r="NBA693" s="412"/>
      <c r="NBB693" s="412"/>
      <c r="NBC693" s="412"/>
      <c r="NBD693" s="412"/>
      <c r="NBE693" s="412"/>
      <c r="NBF693" s="412"/>
      <c r="NBG693" s="412"/>
      <c r="NBH693" s="412"/>
      <c r="NBI693" s="412"/>
      <c r="NBJ693" s="413"/>
      <c r="NBK693" s="413"/>
      <c r="NBL693" s="413"/>
      <c r="NBM693" s="413"/>
      <c r="NBN693" s="413"/>
      <c r="NBO693" s="413"/>
      <c r="NBP693" s="413"/>
      <c r="NBQ693" s="413"/>
      <c r="NBR693" s="413"/>
      <c r="NBS693" s="413"/>
      <c r="NBT693" s="413"/>
      <c r="NBU693" s="413"/>
      <c r="NBV693" s="413"/>
      <c r="NBW693" s="413"/>
      <c r="NBX693" s="413"/>
      <c r="NBY693" s="413"/>
      <c r="NBZ693" s="413"/>
      <c r="NCA693" s="413"/>
      <c r="NCB693" s="413"/>
      <c r="NCC693" s="413"/>
      <c r="NCD693" s="413"/>
      <c r="NCE693" s="413"/>
      <c r="NCF693" s="413"/>
      <c r="NCG693" s="413"/>
      <c r="NCH693" s="414"/>
      <c r="NCI693" s="414"/>
      <c r="NCJ693" s="414"/>
      <c r="NCK693" s="414"/>
      <c r="NCL693" s="414"/>
      <c r="NCM693" s="413"/>
      <c r="NCN693" s="413"/>
      <c r="NCO693" s="414"/>
      <c r="NCP693" s="414"/>
      <c r="NCQ693" s="413"/>
      <c r="NCR693" s="413"/>
      <c r="NCS693" s="414"/>
      <c r="NCT693" s="414"/>
      <c r="NCU693" s="413"/>
      <c r="NCV693" s="413"/>
      <c r="NCW693" s="413"/>
      <c r="NCX693" s="413"/>
      <c r="NCY693" s="413"/>
      <c r="NCZ693" s="413"/>
      <c r="NDA693" s="413"/>
      <c r="NDB693" s="414"/>
      <c r="NDC693" s="414"/>
      <c r="NDD693" s="413"/>
      <c r="NDE693" s="413"/>
      <c r="NDF693" s="414"/>
      <c r="NDG693" s="414"/>
      <c r="NDH693" s="413"/>
      <c r="NDI693" s="413"/>
      <c r="NDJ693" s="413"/>
      <c r="NDK693" s="413"/>
      <c r="NDL693" s="413"/>
      <c r="NDM693" s="407"/>
      <c r="NDN693" s="439"/>
      <c r="NDO693" s="413"/>
      <c r="NDP693" s="413"/>
      <c r="NDQ693" s="413"/>
      <c r="NDR693" s="413"/>
      <c r="NDS693" s="413"/>
      <c r="NDT693" s="413"/>
      <c r="NDU693" s="413"/>
      <c r="NDV693" s="412"/>
      <c r="NDW693" s="412"/>
      <c r="NDX693" s="412"/>
      <c r="NDY693" s="412"/>
      <c r="NDZ693" s="412"/>
      <c r="NEA693" s="412"/>
      <c r="NEB693" s="412"/>
      <c r="NEC693" s="412"/>
      <c r="NED693" s="412"/>
      <c r="NEE693" s="412"/>
      <c r="NEF693" s="412"/>
      <c r="NEG693" s="412"/>
      <c r="NEH693" s="412"/>
      <c r="NEI693" s="412"/>
      <c r="NEJ693" s="412"/>
      <c r="NEK693" s="412"/>
      <c r="NEL693" s="412"/>
      <c r="NEM693" s="412"/>
      <c r="NEN693" s="412"/>
      <c r="NEO693" s="412"/>
      <c r="NEP693" s="412"/>
      <c r="NEQ693" s="412"/>
      <c r="NER693" s="412"/>
      <c r="NES693" s="412"/>
      <c r="NET693" s="412"/>
      <c r="NEU693" s="412"/>
      <c r="NEV693" s="412"/>
      <c r="NEW693" s="412"/>
      <c r="NEX693" s="412"/>
      <c r="NEY693" s="412"/>
      <c r="NEZ693" s="412"/>
      <c r="NFA693" s="412"/>
      <c r="NFB693" s="412"/>
      <c r="NFC693" s="412"/>
      <c r="NFD693" s="412"/>
      <c r="NFE693" s="412"/>
      <c r="NFF693" s="412"/>
      <c r="NFG693" s="412"/>
      <c r="NFH693" s="412"/>
      <c r="NFI693" s="412"/>
      <c r="NFJ693" s="412"/>
      <c r="NFK693" s="412"/>
      <c r="NFL693" s="412"/>
      <c r="NFM693" s="412"/>
      <c r="NFN693" s="413"/>
      <c r="NFO693" s="413"/>
      <c r="NFP693" s="413"/>
      <c r="NFQ693" s="413"/>
      <c r="NFR693" s="413"/>
      <c r="NFS693" s="413"/>
      <c r="NFT693" s="413"/>
      <c r="NFU693" s="413"/>
      <c r="NFV693" s="413"/>
      <c r="NFW693" s="413"/>
      <c r="NFX693" s="413"/>
      <c r="NFY693" s="413"/>
      <c r="NFZ693" s="413"/>
      <c r="NGA693" s="413"/>
      <c r="NGB693" s="413"/>
      <c r="NGC693" s="413"/>
      <c r="NGD693" s="413"/>
      <c r="NGE693" s="413"/>
      <c r="NGF693" s="413"/>
      <c r="NGG693" s="413"/>
      <c r="NGH693" s="413"/>
      <c r="NGI693" s="413"/>
      <c r="NGJ693" s="413"/>
      <c r="NGK693" s="413"/>
      <c r="NGL693" s="414"/>
      <c r="NGM693" s="414"/>
      <c r="NGN693" s="414"/>
      <c r="NGO693" s="414"/>
      <c r="NGP693" s="414"/>
      <c r="NGQ693" s="413"/>
      <c r="NGR693" s="413"/>
      <c r="NGS693" s="414"/>
      <c r="NGT693" s="414"/>
      <c r="NGU693" s="413"/>
      <c r="NGV693" s="413"/>
      <c r="NGW693" s="414"/>
      <c r="NGX693" s="414"/>
      <c r="NGY693" s="413"/>
      <c r="NGZ693" s="413"/>
      <c r="NHA693" s="413"/>
      <c r="NHB693" s="413"/>
      <c r="NHC693" s="413"/>
      <c r="NHD693" s="413"/>
      <c r="NHE693" s="413"/>
      <c r="NHF693" s="414"/>
      <c r="NHG693" s="414"/>
      <c r="NHH693" s="413"/>
      <c r="NHI693" s="413"/>
      <c r="NHJ693" s="414"/>
      <c r="NHK693" s="414"/>
      <c r="NHL693" s="413"/>
      <c r="NHM693" s="413"/>
      <c r="NHN693" s="413"/>
      <c r="NHO693" s="413"/>
      <c r="NHP693" s="413"/>
      <c r="NHQ693" s="407"/>
      <c r="NHR693" s="439"/>
      <c r="NHS693" s="413"/>
      <c r="NHT693" s="413"/>
      <c r="NHU693" s="413"/>
      <c r="NHV693" s="413"/>
      <c r="NHW693" s="413"/>
      <c r="NHX693" s="413"/>
      <c r="NHY693" s="413"/>
      <c r="NHZ693" s="412"/>
      <c r="NIA693" s="412"/>
      <c r="NIB693" s="412"/>
      <c r="NIC693" s="412"/>
      <c r="NID693" s="412"/>
      <c r="NIE693" s="412"/>
      <c r="NIF693" s="412"/>
      <c r="NIG693" s="412"/>
      <c r="NIH693" s="412"/>
      <c r="NII693" s="412"/>
      <c r="NIJ693" s="412"/>
      <c r="NIK693" s="412"/>
      <c r="NIL693" s="412"/>
      <c r="NIM693" s="412"/>
      <c r="NIN693" s="412"/>
      <c r="NIO693" s="412"/>
      <c r="NIP693" s="412"/>
      <c r="NIQ693" s="412"/>
      <c r="NIR693" s="412"/>
      <c r="NIS693" s="412"/>
      <c r="NIT693" s="412"/>
      <c r="NIU693" s="412"/>
      <c r="NIV693" s="412"/>
      <c r="NIW693" s="412"/>
      <c r="NIX693" s="412"/>
      <c r="NIY693" s="412"/>
      <c r="NIZ693" s="412"/>
      <c r="NJA693" s="412"/>
      <c r="NJB693" s="412"/>
      <c r="NJC693" s="412"/>
      <c r="NJD693" s="412"/>
      <c r="NJE693" s="412"/>
      <c r="NJF693" s="412"/>
      <c r="NJG693" s="412"/>
      <c r="NJH693" s="412"/>
      <c r="NJI693" s="412"/>
      <c r="NJJ693" s="412"/>
      <c r="NJK693" s="412"/>
      <c r="NJL693" s="412"/>
      <c r="NJM693" s="412"/>
      <c r="NJN693" s="412"/>
      <c r="NJO693" s="412"/>
      <c r="NJP693" s="412"/>
      <c r="NJQ693" s="412"/>
      <c r="NJR693" s="413"/>
      <c r="NJS693" s="413"/>
      <c r="NJT693" s="413"/>
      <c r="NJU693" s="413"/>
      <c r="NJV693" s="413"/>
      <c r="NJW693" s="413"/>
      <c r="NJX693" s="413"/>
      <c r="NJY693" s="413"/>
      <c r="NJZ693" s="413"/>
      <c r="NKA693" s="413"/>
      <c r="NKB693" s="413"/>
      <c r="NKC693" s="413"/>
      <c r="NKD693" s="413"/>
      <c r="NKE693" s="413"/>
      <c r="NKF693" s="413"/>
      <c r="NKG693" s="413"/>
      <c r="NKH693" s="413"/>
      <c r="NKI693" s="413"/>
      <c r="NKJ693" s="413"/>
      <c r="NKK693" s="413"/>
      <c r="NKL693" s="413"/>
      <c r="NKM693" s="413"/>
      <c r="NKN693" s="413"/>
      <c r="NKO693" s="413"/>
      <c r="NKP693" s="414"/>
      <c r="NKQ693" s="414"/>
      <c r="NKR693" s="414"/>
      <c r="NKS693" s="414"/>
      <c r="NKT693" s="414"/>
      <c r="NKU693" s="413"/>
      <c r="NKV693" s="413"/>
      <c r="NKW693" s="414"/>
      <c r="NKX693" s="414"/>
      <c r="NKY693" s="413"/>
      <c r="NKZ693" s="413"/>
      <c r="NLA693" s="414"/>
      <c r="NLB693" s="414"/>
      <c r="NLC693" s="413"/>
      <c r="NLD693" s="413"/>
      <c r="NLE693" s="413"/>
      <c r="NLF693" s="413"/>
      <c r="NLG693" s="413"/>
      <c r="NLH693" s="413"/>
      <c r="NLI693" s="413"/>
      <c r="NLJ693" s="414"/>
      <c r="NLK693" s="414"/>
      <c r="NLL693" s="413"/>
      <c r="NLM693" s="413"/>
      <c r="NLN693" s="414"/>
      <c r="NLO693" s="414"/>
      <c r="NLP693" s="413"/>
      <c r="NLQ693" s="413"/>
      <c r="NLR693" s="413"/>
      <c r="NLS693" s="413"/>
      <c r="NLT693" s="413"/>
      <c r="NLU693" s="407"/>
      <c r="NLV693" s="439"/>
      <c r="NLW693" s="413"/>
      <c r="NLX693" s="413"/>
      <c r="NLY693" s="413"/>
      <c r="NLZ693" s="413"/>
      <c r="NMA693" s="413"/>
      <c r="NMB693" s="413"/>
      <c r="NMC693" s="413"/>
      <c r="NMD693" s="412"/>
      <c r="NME693" s="412"/>
      <c r="NMF693" s="412"/>
      <c r="NMG693" s="412"/>
      <c r="NMH693" s="412"/>
      <c r="NMI693" s="412"/>
      <c r="NMJ693" s="412"/>
      <c r="NMK693" s="412"/>
      <c r="NML693" s="412"/>
      <c r="NMM693" s="412"/>
      <c r="NMN693" s="412"/>
      <c r="NMO693" s="412"/>
      <c r="NMP693" s="412"/>
      <c r="NMQ693" s="412"/>
      <c r="NMR693" s="412"/>
      <c r="NMS693" s="412"/>
      <c r="NMT693" s="412"/>
      <c r="NMU693" s="412"/>
      <c r="NMV693" s="412"/>
      <c r="NMW693" s="412"/>
      <c r="NMX693" s="412"/>
      <c r="NMY693" s="412"/>
      <c r="NMZ693" s="412"/>
      <c r="NNA693" s="412"/>
      <c r="NNB693" s="412"/>
      <c r="NNC693" s="412"/>
      <c r="NND693" s="412"/>
      <c r="NNE693" s="412"/>
      <c r="NNF693" s="412"/>
      <c r="NNG693" s="412"/>
      <c r="NNH693" s="412"/>
      <c r="NNI693" s="412"/>
      <c r="NNJ693" s="412"/>
      <c r="NNK693" s="412"/>
      <c r="NNL693" s="412"/>
      <c r="NNM693" s="412"/>
      <c r="NNN693" s="412"/>
      <c r="NNO693" s="412"/>
      <c r="NNP693" s="412"/>
      <c r="NNQ693" s="412"/>
      <c r="NNR693" s="412"/>
      <c r="NNS693" s="412"/>
      <c r="NNT693" s="412"/>
      <c r="NNU693" s="412"/>
      <c r="NNV693" s="413"/>
      <c r="NNW693" s="413"/>
      <c r="NNX693" s="413"/>
      <c r="NNY693" s="413"/>
      <c r="NNZ693" s="413"/>
      <c r="NOA693" s="413"/>
      <c r="NOB693" s="413"/>
      <c r="NOC693" s="413"/>
      <c r="NOD693" s="413"/>
      <c r="NOE693" s="413"/>
      <c r="NOF693" s="413"/>
      <c r="NOG693" s="413"/>
      <c r="NOH693" s="413"/>
      <c r="NOI693" s="413"/>
      <c r="NOJ693" s="413"/>
      <c r="NOK693" s="413"/>
      <c r="NOL693" s="413"/>
      <c r="NOM693" s="413"/>
      <c r="NON693" s="413"/>
      <c r="NOO693" s="413"/>
      <c r="NOP693" s="413"/>
      <c r="NOQ693" s="413"/>
      <c r="NOR693" s="413"/>
      <c r="NOS693" s="413"/>
      <c r="NOT693" s="414"/>
      <c r="NOU693" s="414"/>
      <c r="NOV693" s="414"/>
      <c r="NOW693" s="414"/>
      <c r="NOX693" s="414"/>
      <c r="NOY693" s="413"/>
      <c r="NOZ693" s="413"/>
      <c r="NPA693" s="414"/>
      <c r="NPB693" s="414"/>
      <c r="NPC693" s="413"/>
      <c r="NPD693" s="413"/>
      <c r="NPE693" s="414"/>
      <c r="NPF693" s="414"/>
      <c r="NPG693" s="413"/>
      <c r="NPH693" s="413"/>
      <c r="NPI693" s="413"/>
      <c r="NPJ693" s="413"/>
      <c r="NPK693" s="413"/>
      <c r="NPL693" s="413"/>
      <c r="NPM693" s="413"/>
      <c r="NPN693" s="414"/>
      <c r="NPO693" s="414"/>
      <c r="NPP693" s="413"/>
      <c r="NPQ693" s="413"/>
      <c r="NPR693" s="414"/>
      <c r="NPS693" s="414"/>
      <c r="NPT693" s="413"/>
      <c r="NPU693" s="413"/>
      <c r="NPV693" s="413"/>
      <c r="NPW693" s="413"/>
      <c r="NPX693" s="413"/>
      <c r="NPY693" s="407"/>
      <c r="NPZ693" s="439"/>
      <c r="NQA693" s="413"/>
      <c r="NQB693" s="413"/>
      <c r="NQC693" s="413"/>
      <c r="NQD693" s="413"/>
      <c r="NQE693" s="413"/>
      <c r="NQF693" s="413"/>
      <c r="NQG693" s="413"/>
      <c r="NQH693" s="412"/>
      <c r="NQI693" s="412"/>
      <c r="NQJ693" s="412"/>
      <c r="NQK693" s="412"/>
      <c r="NQL693" s="412"/>
      <c r="NQM693" s="412"/>
      <c r="NQN693" s="412"/>
      <c r="NQO693" s="412"/>
      <c r="NQP693" s="412"/>
      <c r="NQQ693" s="412"/>
      <c r="NQR693" s="412"/>
      <c r="NQS693" s="412"/>
      <c r="NQT693" s="412"/>
      <c r="NQU693" s="412"/>
      <c r="NQV693" s="412"/>
      <c r="NQW693" s="412"/>
      <c r="NQX693" s="412"/>
      <c r="NQY693" s="412"/>
      <c r="NQZ693" s="412"/>
      <c r="NRA693" s="412"/>
      <c r="NRB693" s="412"/>
      <c r="NRC693" s="412"/>
      <c r="NRD693" s="412"/>
      <c r="NRE693" s="412"/>
      <c r="NRF693" s="412"/>
      <c r="NRG693" s="412"/>
      <c r="NRH693" s="412"/>
      <c r="NRI693" s="412"/>
      <c r="NRJ693" s="412"/>
      <c r="NRK693" s="412"/>
      <c r="NRL693" s="412"/>
      <c r="NRM693" s="412"/>
      <c r="NRN693" s="412"/>
      <c r="NRO693" s="412"/>
      <c r="NRP693" s="412"/>
      <c r="NRQ693" s="412"/>
      <c r="NRR693" s="412"/>
      <c r="NRS693" s="412"/>
      <c r="NRT693" s="412"/>
      <c r="NRU693" s="412"/>
      <c r="NRV693" s="412"/>
      <c r="NRW693" s="412"/>
      <c r="NRX693" s="412"/>
      <c r="NRY693" s="412"/>
      <c r="NRZ693" s="413"/>
      <c r="NSA693" s="413"/>
      <c r="NSB693" s="413"/>
      <c r="NSC693" s="413"/>
      <c r="NSD693" s="413"/>
      <c r="NSE693" s="413"/>
      <c r="NSF693" s="413"/>
      <c r="NSG693" s="413"/>
      <c r="NSH693" s="413"/>
      <c r="NSI693" s="413"/>
      <c r="NSJ693" s="413"/>
      <c r="NSK693" s="413"/>
      <c r="NSL693" s="413"/>
      <c r="NSM693" s="413"/>
      <c r="NSN693" s="413"/>
      <c r="NSO693" s="413"/>
      <c r="NSP693" s="413"/>
      <c r="NSQ693" s="413"/>
      <c r="NSR693" s="413"/>
      <c r="NSS693" s="413"/>
      <c r="NST693" s="413"/>
      <c r="NSU693" s="413"/>
      <c r="NSV693" s="413"/>
      <c r="NSW693" s="413"/>
      <c r="NSX693" s="414"/>
      <c r="NSY693" s="414"/>
      <c r="NSZ693" s="414"/>
      <c r="NTA693" s="414"/>
      <c r="NTB693" s="414"/>
      <c r="NTC693" s="413"/>
      <c r="NTD693" s="413"/>
      <c r="NTE693" s="414"/>
      <c r="NTF693" s="414"/>
      <c r="NTG693" s="413"/>
      <c r="NTH693" s="413"/>
      <c r="NTI693" s="414"/>
      <c r="NTJ693" s="414"/>
      <c r="NTK693" s="413"/>
      <c r="NTL693" s="413"/>
      <c r="NTM693" s="413"/>
      <c r="NTN693" s="413"/>
      <c r="NTO693" s="413"/>
      <c r="NTP693" s="413"/>
      <c r="NTQ693" s="413"/>
      <c r="NTR693" s="414"/>
      <c r="NTS693" s="414"/>
      <c r="NTT693" s="413"/>
      <c r="NTU693" s="413"/>
      <c r="NTV693" s="414"/>
      <c r="NTW693" s="414"/>
      <c r="NTX693" s="413"/>
      <c r="NTY693" s="413"/>
      <c r="NTZ693" s="413"/>
      <c r="NUA693" s="413"/>
      <c r="NUB693" s="413"/>
      <c r="NUC693" s="407"/>
      <c r="NUD693" s="439"/>
      <c r="NUE693" s="413"/>
      <c r="NUF693" s="413"/>
      <c r="NUG693" s="413"/>
      <c r="NUH693" s="413"/>
      <c r="NUI693" s="413"/>
      <c r="NUJ693" s="413"/>
      <c r="NUK693" s="413"/>
      <c r="NUL693" s="412"/>
      <c r="NUM693" s="412"/>
      <c r="NUN693" s="412"/>
      <c r="NUO693" s="412"/>
      <c r="NUP693" s="412"/>
      <c r="NUQ693" s="412"/>
      <c r="NUR693" s="412"/>
      <c r="NUS693" s="412"/>
      <c r="NUT693" s="412"/>
      <c r="NUU693" s="412"/>
      <c r="NUV693" s="412"/>
      <c r="NUW693" s="412"/>
      <c r="NUX693" s="412"/>
      <c r="NUY693" s="412"/>
      <c r="NUZ693" s="412"/>
      <c r="NVA693" s="412"/>
      <c r="NVB693" s="412"/>
      <c r="NVC693" s="412"/>
      <c r="NVD693" s="412"/>
      <c r="NVE693" s="412"/>
      <c r="NVF693" s="412"/>
      <c r="NVG693" s="412"/>
      <c r="NVH693" s="412"/>
      <c r="NVI693" s="412"/>
      <c r="NVJ693" s="412"/>
      <c r="NVK693" s="412"/>
      <c r="NVL693" s="412"/>
      <c r="NVM693" s="412"/>
      <c r="NVN693" s="412"/>
      <c r="NVO693" s="412"/>
      <c r="NVP693" s="412"/>
      <c r="NVQ693" s="412"/>
      <c r="NVR693" s="412"/>
      <c r="NVS693" s="412"/>
      <c r="NVT693" s="412"/>
      <c r="NVU693" s="412"/>
      <c r="NVV693" s="412"/>
      <c r="NVW693" s="412"/>
      <c r="NVX693" s="412"/>
      <c r="NVY693" s="412"/>
      <c r="NVZ693" s="412"/>
      <c r="NWA693" s="412"/>
      <c r="NWB693" s="412"/>
      <c r="NWC693" s="412"/>
      <c r="NWD693" s="413"/>
      <c r="NWE693" s="413"/>
      <c r="NWF693" s="413"/>
      <c r="NWG693" s="413"/>
      <c r="NWH693" s="413"/>
      <c r="NWI693" s="413"/>
      <c r="NWJ693" s="413"/>
      <c r="NWK693" s="413"/>
      <c r="NWL693" s="413"/>
      <c r="NWM693" s="413"/>
      <c r="NWN693" s="413"/>
      <c r="NWO693" s="413"/>
      <c r="NWP693" s="413"/>
      <c r="NWQ693" s="413"/>
      <c r="NWR693" s="413"/>
      <c r="NWS693" s="413"/>
      <c r="NWT693" s="413"/>
      <c r="NWU693" s="413"/>
      <c r="NWV693" s="413"/>
      <c r="NWW693" s="413"/>
      <c r="NWX693" s="413"/>
      <c r="NWY693" s="413"/>
      <c r="NWZ693" s="413"/>
      <c r="NXA693" s="413"/>
      <c r="NXB693" s="414"/>
      <c r="NXC693" s="414"/>
      <c r="NXD693" s="414"/>
      <c r="NXE693" s="414"/>
      <c r="NXF693" s="414"/>
      <c r="NXG693" s="413"/>
      <c r="NXH693" s="413"/>
      <c r="NXI693" s="414"/>
      <c r="NXJ693" s="414"/>
      <c r="NXK693" s="413"/>
      <c r="NXL693" s="413"/>
      <c r="NXM693" s="414"/>
      <c r="NXN693" s="414"/>
      <c r="NXO693" s="413"/>
      <c r="NXP693" s="413"/>
      <c r="NXQ693" s="413"/>
      <c r="NXR693" s="413"/>
      <c r="NXS693" s="413"/>
      <c r="NXT693" s="413"/>
      <c r="NXU693" s="413"/>
      <c r="NXV693" s="414"/>
      <c r="NXW693" s="414"/>
      <c r="NXX693" s="413"/>
      <c r="NXY693" s="413"/>
      <c r="NXZ693" s="414"/>
      <c r="NYA693" s="414"/>
      <c r="NYB693" s="413"/>
      <c r="NYC693" s="413"/>
      <c r="NYD693" s="413"/>
      <c r="NYE693" s="413"/>
      <c r="NYF693" s="413"/>
      <c r="NYG693" s="407"/>
      <c r="NYH693" s="439"/>
      <c r="NYI693" s="413"/>
      <c r="NYJ693" s="413"/>
      <c r="NYK693" s="413"/>
      <c r="NYL693" s="413"/>
      <c r="NYM693" s="413"/>
      <c r="NYN693" s="413"/>
      <c r="NYO693" s="413"/>
      <c r="NYP693" s="412"/>
      <c r="NYQ693" s="412"/>
      <c r="NYR693" s="412"/>
      <c r="NYS693" s="412"/>
      <c r="NYT693" s="412"/>
      <c r="NYU693" s="412"/>
      <c r="NYV693" s="412"/>
      <c r="NYW693" s="412"/>
      <c r="NYX693" s="412"/>
      <c r="NYY693" s="412"/>
      <c r="NYZ693" s="412"/>
      <c r="NZA693" s="412"/>
      <c r="NZB693" s="412"/>
      <c r="NZC693" s="412"/>
      <c r="NZD693" s="412"/>
      <c r="NZE693" s="412"/>
      <c r="NZF693" s="412"/>
      <c r="NZG693" s="412"/>
      <c r="NZH693" s="412"/>
      <c r="NZI693" s="412"/>
      <c r="NZJ693" s="412"/>
      <c r="NZK693" s="412"/>
      <c r="NZL693" s="412"/>
      <c r="NZM693" s="412"/>
      <c r="NZN693" s="412"/>
      <c r="NZO693" s="412"/>
      <c r="NZP693" s="412"/>
      <c r="NZQ693" s="412"/>
      <c r="NZR693" s="412"/>
      <c r="NZS693" s="412"/>
      <c r="NZT693" s="412"/>
      <c r="NZU693" s="412"/>
      <c r="NZV693" s="412"/>
      <c r="NZW693" s="412"/>
      <c r="NZX693" s="412"/>
      <c r="NZY693" s="412"/>
      <c r="NZZ693" s="412"/>
      <c r="OAA693" s="412"/>
      <c r="OAB693" s="412"/>
      <c r="OAC693" s="412"/>
      <c r="OAD693" s="412"/>
      <c r="OAE693" s="412"/>
      <c r="OAF693" s="412"/>
      <c r="OAG693" s="412"/>
      <c r="OAH693" s="413"/>
      <c r="OAI693" s="413"/>
      <c r="OAJ693" s="413"/>
      <c r="OAK693" s="413"/>
      <c r="OAL693" s="413"/>
      <c r="OAM693" s="413"/>
      <c r="OAN693" s="413"/>
      <c r="OAO693" s="413"/>
      <c r="OAP693" s="413"/>
      <c r="OAQ693" s="413"/>
      <c r="OAR693" s="413"/>
      <c r="OAS693" s="413"/>
      <c r="OAT693" s="413"/>
      <c r="OAU693" s="413"/>
      <c r="OAV693" s="413"/>
      <c r="OAW693" s="413"/>
      <c r="OAX693" s="413"/>
      <c r="OAY693" s="413"/>
      <c r="OAZ693" s="413"/>
      <c r="OBA693" s="413"/>
      <c r="OBB693" s="413"/>
      <c r="OBC693" s="413"/>
      <c r="OBD693" s="413"/>
      <c r="OBE693" s="413"/>
      <c r="OBF693" s="414"/>
      <c r="OBG693" s="414"/>
      <c r="OBH693" s="414"/>
      <c r="OBI693" s="414"/>
      <c r="OBJ693" s="414"/>
      <c r="OBK693" s="413"/>
      <c r="OBL693" s="413"/>
      <c r="OBM693" s="414"/>
      <c r="OBN693" s="414"/>
      <c r="OBO693" s="413"/>
      <c r="OBP693" s="413"/>
      <c r="OBQ693" s="414"/>
      <c r="OBR693" s="414"/>
      <c r="OBS693" s="413"/>
      <c r="OBT693" s="413"/>
      <c r="OBU693" s="413"/>
      <c r="OBV693" s="413"/>
      <c r="OBW693" s="413"/>
      <c r="OBX693" s="413"/>
      <c r="OBY693" s="413"/>
      <c r="OBZ693" s="414"/>
      <c r="OCA693" s="414"/>
      <c r="OCB693" s="413"/>
      <c r="OCC693" s="413"/>
      <c r="OCD693" s="414"/>
      <c r="OCE693" s="414"/>
      <c r="OCF693" s="413"/>
      <c r="OCG693" s="413"/>
      <c r="OCH693" s="413"/>
      <c r="OCI693" s="413"/>
      <c r="OCJ693" s="413"/>
      <c r="OCK693" s="407"/>
      <c r="OCL693" s="439"/>
      <c r="OCM693" s="413"/>
      <c r="OCN693" s="413"/>
      <c r="OCO693" s="413"/>
      <c r="OCP693" s="413"/>
      <c r="OCQ693" s="413"/>
      <c r="OCR693" s="413"/>
      <c r="OCS693" s="413"/>
      <c r="OCT693" s="412"/>
      <c r="OCU693" s="412"/>
      <c r="OCV693" s="412"/>
      <c r="OCW693" s="412"/>
      <c r="OCX693" s="412"/>
      <c r="OCY693" s="412"/>
      <c r="OCZ693" s="412"/>
      <c r="ODA693" s="412"/>
      <c r="ODB693" s="412"/>
      <c r="ODC693" s="412"/>
      <c r="ODD693" s="412"/>
      <c r="ODE693" s="412"/>
      <c r="ODF693" s="412"/>
      <c r="ODG693" s="412"/>
      <c r="ODH693" s="412"/>
      <c r="ODI693" s="412"/>
      <c r="ODJ693" s="412"/>
      <c r="ODK693" s="412"/>
      <c r="ODL693" s="412"/>
      <c r="ODM693" s="412"/>
      <c r="ODN693" s="412"/>
      <c r="ODO693" s="412"/>
      <c r="ODP693" s="412"/>
      <c r="ODQ693" s="412"/>
      <c r="ODR693" s="412"/>
      <c r="ODS693" s="412"/>
      <c r="ODT693" s="412"/>
      <c r="ODU693" s="412"/>
      <c r="ODV693" s="412"/>
      <c r="ODW693" s="412"/>
      <c r="ODX693" s="412"/>
      <c r="ODY693" s="412"/>
      <c r="ODZ693" s="412"/>
      <c r="OEA693" s="412"/>
      <c r="OEB693" s="412"/>
      <c r="OEC693" s="412"/>
      <c r="OED693" s="412"/>
      <c r="OEE693" s="412"/>
      <c r="OEF693" s="412"/>
      <c r="OEG693" s="412"/>
      <c r="OEH693" s="412"/>
      <c r="OEI693" s="412"/>
      <c r="OEJ693" s="412"/>
      <c r="OEK693" s="412"/>
      <c r="OEL693" s="413"/>
      <c r="OEM693" s="413"/>
      <c r="OEN693" s="413"/>
      <c r="OEO693" s="413"/>
      <c r="OEP693" s="413"/>
      <c r="OEQ693" s="413"/>
      <c r="OER693" s="413"/>
      <c r="OES693" s="413"/>
      <c r="OET693" s="413"/>
      <c r="OEU693" s="413"/>
      <c r="OEV693" s="413"/>
      <c r="OEW693" s="413"/>
      <c r="OEX693" s="413"/>
      <c r="OEY693" s="413"/>
      <c r="OEZ693" s="413"/>
      <c r="OFA693" s="413"/>
      <c r="OFB693" s="413"/>
      <c r="OFC693" s="413"/>
      <c r="OFD693" s="413"/>
      <c r="OFE693" s="413"/>
      <c r="OFF693" s="413"/>
      <c r="OFG693" s="413"/>
      <c r="OFH693" s="413"/>
      <c r="OFI693" s="413"/>
      <c r="OFJ693" s="414"/>
      <c r="OFK693" s="414"/>
      <c r="OFL693" s="414"/>
      <c r="OFM693" s="414"/>
      <c r="OFN693" s="414"/>
      <c r="OFO693" s="413"/>
      <c r="OFP693" s="413"/>
      <c r="OFQ693" s="414"/>
      <c r="OFR693" s="414"/>
      <c r="OFS693" s="413"/>
      <c r="OFT693" s="413"/>
      <c r="OFU693" s="414"/>
      <c r="OFV693" s="414"/>
      <c r="OFW693" s="413"/>
      <c r="OFX693" s="413"/>
      <c r="OFY693" s="413"/>
      <c r="OFZ693" s="413"/>
      <c r="OGA693" s="413"/>
      <c r="OGB693" s="413"/>
      <c r="OGC693" s="413"/>
      <c r="OGD693" s="414"/>
      <c r="OGE693" s="414"/>
      <c r="OGF693" s="413"/>
      <c r="OGG693" s="413"/>
      <c r="OGH693" s="414"/>
      <c r="OGI693" s="414"/>
      <c r="OGJ693" s="413"/>
      <c r="OGK693" s="413"/>
      <c r="OGL693" s="413"/>
      <c r="OGM693" s="413"/>
      <c r="OGN693" s="413"/>
      <c r="OGO693" s="407"/>
      <c r="OGP693" s="439"/>
      <c r="OGQ693" s="413"/>
      <c r="OGR693" s="413"/>
      <c r="OGS693" s="413"/>
      <c r="OGT693" s="413"/>
      <c r="OGU693" s="413"/>
      <c r="OGV693" s="413"/>
      <c r="OGW693" s="413"/>
      <c r="OGX693" s="412"/>
      <c r="OGY693" s="412"/>
      <c r="OGZ693" s="412"/>
      <c r="OHA693" s="412"/>
      <c r="OHB693" s="412"/>
      <c r="OHC693" s="412"/>
      <c r="OHD693" s="412"/>
      <c r="OHE693" s="412"/>
      <c r="OHF693" s="412"/>
      <c r="OHG693" s="412"/>
      <c r="OHH693" s="412"/>
      <c r="OHI693" s="412"/>
      <c r="OHJ693" s="412"/>
      <c r="OHK693" s="412"/>
      <c r="OHL693" s="412"/>
      <c r="OHM693" s="412"/>
      <c r="OHN693" s="412"/>
      <c r="OHO693" s="412"/>
      <c r="OHP693" s="412"/>
      <c r="OHQ693" s="412"/>
      <c r="OHR693" s="412"/>
      <c r="OHS693" s="412"/>
      <c r="OHT693" s="412"/>
      <c r="OHU693" s="412"/>
      <c r="OHV693" s="412"/>
      <c r="OHW693" s="412"/>
      <c r="OHX693" s="412"/>
      <c r="OHY693" s="412"/>
      <c r="OHZ693" s="412"/>
      <c r="OIA693" s="412"/>
      <c r="OIB693" s="412"/>
      <c r="OIC693" s="412"/>
      <c r="OID693" s="412"/>
      <c r="OIE693" s="412"/>
      <c r="OIF693" s="412"/>
      <c r="OIG693" s="412"/>
      <c r="OIH693" s="412"/>
      <c r="OII693" s="412"/>
      <c r="OIJ693" s="412"/>
      <c r="OIK693" s="412"/>
      <c r="OIL693" s="412"/>
      <c r="OIM693" s="412"/>
      <c r="OIN693" s="412"/>
      <c r="OIO693" s="412"/>
      <c r="OIP693" s="413"/>
      <c r="OIQ693" s="413"/>
      <c r="OIR693" s="413"/>
      <c r="OIS693" s="413"/>
      <c r="OIT693" s="413"/>
      <c r="OIU693" s="413"/>
      <c r="OIV693" s="413"/>
      <c r="OIW693" s="413"/>
      <c r="OIX693" s="413"/>
      <c r="OIY693" s="413"/>
      <c r="OIZ693" s="413"/>
      <c r="OJA693" s="413"/>
      <c r="OJB693" s="413"/>
      <c r="OJC693" s="413"/>
      <c r="OJD693" s="413"/>
      <c r="OJE693" s="413"/>
      <c r="OJF693" s="413"/>
      <c r="OJG693" s="413"/>
      <c r="OJH693" s="413"/>
      <c r="OJI693" s="413"/>
      <c r="OJJ693" s="413"/>
      <c r="OJK693" s="413"/>
      <c r="OJL693" s="413"/>
      <c r="OJM693" s="413"/>
      <c r="OJN693" s="414"/>
      <c r="OJO693" s="414"/>
      <c r="OJP693" s="414"/>
      <c r="OJQ693" s="414"/>
      <c r="OJR693" s="414"/>
      <c r="OJS693" s="413"/>
      <c r="OJT693" s="413"/>
      <c r="OJU693" s="414"/>
      <c r="OJV693" s="414"/>
      <c r="OJW693" s="413"/>
      <c r="OJX693" s="413"/>
      <c r="OJY693" s="414"/>
      <c r="OJZ693" s="414"/>
      <c r="OKA693" s="413"/>
      <c r="OKB693" s="413"/>
      <c r="OKC693" s="413"/>
      <c r="OKD693" s="413"/>
      <c r="OKE693" s="413"/>
      <c r="OKF693" s="413"/>
      <c r="OKG693" s="413"/>
      <c r="OKH693" s="414"/>
      <c r="OKI693" s="414"/>
      <c r="OKJ693" s="413"/>
      <c r="OKK693" s="413"/>
      <c r="OKL693" s="414"/>
      <c r="OKM693" s="414"/>
      <c r="OKN693" s="413"/>
      <c r="OKO693" s="413"/>
      <c r="OKP693" s="413"/>
      <c r="OKQ693" s="413"/>
      <c r="OKR693" s="413"/>
      <c r="OKS693" s="407"/>
      <c r="OKT693" s="439"/>
      <c r="OKU693" s="413"/>
      <c r="OKV693" s="413"/>
      <c r="OKW693" s="413"/>
      <c r="OKX693" s="413"/>
      <c r="OKY693" s="413"/>
      <c r="OKZ693" s="413"/>
      <c r="OLA693" s="413"/>
      <c r="OLB693" s="412"/>
      <c r="OLC693" s="412"/>
      <c r="OLD693" s="412"/>
      <c r="OLE693" s="412"/>
      <c r="OLF693" s="412"/>
      <c r="OLG693" s="412"/>
      <c r="OLH693" s="412"/>
      <c r="OLI693" s="412"/>
      <c r="OLJ693" s="412"/>
      <c r="OLK693" s="412"/>
      <c r="OLL693" s="412"/>
      <c r="OLM693" s="412"/>
      <c r="OLN693" s="412"/>
      <c r="OLO693" s="412"/>
      <c r="OLP693" s="412"/>
      <c r="OLQ693" s="412"/>
      <c r="OLR693" s="412"/>
      <c r="OLS693" s="412"/>
      <c r="OLT693" s="412"/>
      <c r="OLU693" s="412"/>
      <c r="OLV693" s="412"/>
      <c r="OLW693" s="412"/>
      <c r="OLX693" s="412"/>
      <c r="OLY693" s="412"/>
      <c r="OLZ693" s="412"/>
      <c r="OMA693" s="412"/>
      <c r="OMB693" s="412"/>
      <c r="OMC693" s="412"/>
      <c r="OMD693" s="412"/>
      <c r="OME693" s="412"/>
      <c r="OMF693" s="412"/>
      <c r="OMG693" s="412"/>
      <c r="OMH693" s="412"/>
      <c r="OMI693" s="412"/>
      <c r="OMJ693" s="412"/>
      <c r="OMK693" s="412"/>
      <c r="OML693" s="412"/>
      <c r="OMM693" s="412"/>
      <c r="OMN693" s="412"/>
      <c r="OMO693" s="412"/>
      <c r="OMP693" s="412"/>
      <c r="OMQ693" s="412"/>
      <c r="OMR693" s="412"/>
      <c r="OMS693" s="412"/>
      <c r="OMT693" s="413"/>
      <c r="OMU693" s="413"/>
      <c r="OMV693" s="413"/>
      <c r="OMW693" s="413"/>
      <c r="OMX693" s="413"/>
      <c r="OMY693" s="413"/>
      <c r="OMZ693" s="413"/>
      <c r="ONA693" s="413"/>
      <c r="ONB693" s="413"/>
      <c r="ONC693" s="413"/>
      <c r="OND693" s="413"/>
      <c r="ONE693" s="413"/>
      <c r="ONF693" s="413"/>
      <c r="ONG693" s="413"/>
      <c r="ONH693" s="413"/>
      <c r="ONI693" s="413"/>
      <c r="ONJ693" s="413"/>
      <c r="ONK693" s="413"/>
      <c r="ONL693" s="413"/>
      <c r="ONM693" s="413"/>
      <c r="ONN693" s="413"/>
      <c r="ONO693" s="413"/>
      <c r="ONP693" s="413"/>
      <c r="ONQ693" s="413"/>
      <c r="ONR693" s="414"/>
      <c r="ONS693" s="414"/>
      <c r="ONT693" s="414"/>
      <c r="ONU693" s="414"/>
      <c r="ONV693" s="414"/>
      <c r="ONW693" s="413"/>
      <c r="ONX693" s="413"/>
      <c r="ONY693" s="414"/>
      <c r="ONZ693" s="414"/>
      <c r="OOA693" s="413"/>
      <c r="OOB693" s="413"/>
      <c r="OOC693" s="414"/>
      <c r="OOD693" s="414"/>
      <c r="OOE693" s="413"/>
      <c r="OOF693" s="413"/>
      <c r="OOG693" s="413"/>
      <c r="OOH693" s="413"/>
      <c r="OOI693" s="413"/>
      <c r="OOJ693" s="413"/>
      <c r="OOK693" s="413"/>
      <c r="OOL693" s="414"/>
      <c r="OOM693" s="414"/>
      <c r="OON693" s="413"/>
      <c r="OOO693" s="413"/>
      <c r="OOP693" s="414"/>
      <c r="OOQ693" s="414"/>
      <c r="OOR693" s="413"/>
      <c r="OOS693" s="413"/>
      <c r="OOT693" s="413"/>
      <c r="OOU693" s="413"/>
      <c r="OOV693" s="413"/>
      <c r="OOW693" s="407"/>
      <c r="OOX693" s="439"/>
      <c r="OOY693" s="413"/>
      <c r="OOZ693" s="413"/>
      <c r="OPA693" s="413"/>
      <c r="OPB693" s="413"/>
      <c r="OPC693" s="413"/>
      <c r="OPD693" s="413"/>
      <c r="OPE693" s="413"/>
      <c r="OPF693" s="412"/>
      <c r="OPG693" s="412"/>
      <c r="OPH693" s="412"/>
      <c r="OPI693" s="412"/>
      <c r="OPJ693" s="412"/>
      <c r="OPK693" s="412"/>
      <c r="OPL693" s="412"/>
      <c r="OPM693" s="412"/>
      <c r="OPN693" s="412"/>
      <c r="OPO693" s="412"/>
      <c r="OPP693" s="412"/>
      <c r="OPQ693" s="412"/>
      <c r="OPR693" s="412"/>
      <c r="OPS693" s="412"/>
      <c r="OPT693" s="412"/>
      <c r="OPU693" s="412"/>
      <c r="OPV693" s="412"/>
      <c r="OPW693" s="412"/>
      <c r="OPX693" s="412"/>
      <c r="OPY693" s="412"/>
      <c r="OPZ693" s="412"/>
      <c r="OQA693" s="412"/>
      <c r="OQB693" s="412"/>
      <c r="OQC693" s="412"/>
      <c r="OQD693" s="412"/>
      <c r="OQE693" s="412"/>
      <c r="OQF693" s="412"/>
      <c r="OQG693" s="412"/>
      <c r="OQH693" s="412"/>
      <c r="OQI693" s="412"/>
      <c r="OQJ693" s="412"/>
      <c r="OQK693" s="412"/>
      <c r="OQL693" s="412"/>
      <c r="OQM693" s="412"/>
      <c r="OQN693" s="412"/>
      <c r="OQO693" s="412"/>
      <c r="OQP693" s="412"/>
      <c r="OQQ693" s="412"/>
      <c r="OQR693" s="412"/>
      <c r="OQS693" s="412"/>
      <c r="OQT693" s="412"/>
      <c r="OQU693" s="412"/>
      <c r="OQV693" s="412"/>
      <c r="OQW693" s="412"/>
      <c r="OQX693" s="413"/>
      <c r="OQY693" s="413"/>
      <c r="OQZ693" s="413"/>
      <c r="ORA693" s="413"/>
      <c r="ORB693" s="413"/>
      <c r="ORC693" s="413"/>
      <c r="ORD693" s="413"/>
      <c r="ORE693" s="413"/>
      <c r="ORF693" s="413"/>
      <c r="ORG693" s="413"/>
      <c r="ORH693" s="413"/>
      <c r="ORI693" s="413"/>
      <c r="ORJ693" s="413"/>
      <c r="ORK693" s="413"/>
      <c r="ORL693" s="413"/>
      <c r="ORM693" s="413"/>
      <c r="ORN693" s="413"/>
      <c r="ORO693" s="413"/>
      <c r="ORP693" s="413"/>
      <c r="ORQ693" s="413"/>
      <c r="ORR693" s="413"/>
      <c r="ORS693" s="413"/>
      <c r="ORT693" s="413"/>
      <c r="ORU693" s="413"/>
      <c r="ORV693" s="414"/>
      <c r="ORW693" s="414"/>
      <c r="ORX693" s="414"/>
      <c r="ORY693" s="414"/>
      <c r="ORZ693" s="414"/>
      <c r="OSA693" s="413"/>
      <c r="OSB693" s="413"/>
      <c r="OSC693" s="414"/>
      <c r="OSD693" s="414"/>
      <c r="OSE693" s="413"/>
      <c r="OSF693" s="413"/>
      <c r="OSG693" s="414"/>
      <c r="OSH693" s="414"/>
      <c r="OSI693" s="413"/>
      <c r="OSJ693" s="413"/>
      <c r="OSK693" s="413"/>
      <c r="OSL693" s="413"/>
      <c r="OSM693" s="413"/>
      <c r="OSN693" s="413"/>
      <c r="OSO693" s="413"/>
      <c r="OSP693" s="414"/>
      <c r="OSQ693" s="414"/>
      <c r="OSR693" s="413"/>
      <c r="OSS693" s="413"/>
      <c r="OST693" s="414"/>
      <c r="OSU693" s="414"/>
      <c r="OSV693" s="413"/>
      <c r="OSW693" s="413"/>
      <c r="OSX693" s="413"/>
      <c r="OSY693" s="413"/>
      <c r="OSZ693" s="413"/>
      <c r="OTA693" s="407"/>
      <c r="OTB693" s="439"/>
      <c r="OTC693" s="413"/>
      <c r="OTD693" s="413"/>
      <c r="OTE693" s="413"/>
      <c r="OTF693" s="413"/>
      <c r="OTG693" s="413"/>
      <c r="OTH693" s="413"/>
      <c r="OTI693" s="413"/>
      <c r="OTJ693" s="412"/>
      <c r="OTK693" s="412"/>
      <c r="OTL693" s="412"/>
      <c r="OTM693" s="412"/>
      <c r="OTN693" s="412"/>
      <c r="OTO693" s="412"/>
      <c r="OTP693" s="412"/>
      <c r="OTQ693" s="412"/>
      <c r="OTR693" s="412"/>
      <c r="OTS693" s="412"/>
      <c r="OTT693" s="412"/>
      <c r="OTU693" s="412"/>
      <c r="OTV693" s="412"/>
      <c r="OTW693" s="412"/>
      <c r="OTX693" s="412"/>
      <c r="OTY693" s="412"/>
      <c r="OTZ693" s="412"/>
      <c r="OUA693" s="412"/>
      <c r="OUB693" s="412"/>
      <c r="OUC693" s="412"/>
      <c r="OUD693" s="412"/>
      <c r="OUE693" s="412"/>
      <c r="OUF693" s="412"/>
      <c r="OUG693" s="412"/>
      <c r="OUH693" s="412"/>
      <c r="OUI693" s="412"/>
      <c r="OUJ693" s="412"/>
      <c r="OUK693" s="412"/>
      <c r="OUL693" s="412"/>
      <c r="OUM693" s="412"/>
      <c r="OUN693" s="412"/>
      <c r="OUO693" s="412"/>
      <c r="OUP693" s="412"/>
      <c r="OUQ693" s="412"/>
      <c r="OUR693" s="412"/>
      <c r="OUS693" s="412"/>
      <c r="OUT693" s="412"/>
      <c r="OUU693" s="412"/>
      <c r="OUV693" s="412"/>
      <c r="OUW693" s="412"/>
      <c r="OUX693" s="412"/>
      <c r="OUY693" s="412"/>
      <c r="OUZ693" s="412"/>
      <c r="OVA693" s="412"/>
      <c r="OVB693" s="413"/>
      <c r="OVC693" s="413"/>
      <c r="OVD693" s="413"/>
      <c r="OVE693" s="413"/>
      <c r="OVF693" s="413"/>
      <c r="OVG693" s="413"/>
      <c r="OVH693" s="413"/>
      <c r="OVI693" s="413"/>
      <c r="OVJ693" s="413"/>
      <c r="OVK693" s="413"/>
      <c r="OVL693" s="413"/>
      <c r="OVM693" s="413"/>
      <c r="OVN693" s="413"/>
      <c r="OVO693" s="413"/>
      <c r="OVP693" s="413"/>
      <c r="OVQ693" s="413"/>
      <c r="OVR693" s="413"/>
      <c r="OVS693" s="413"/>
      <c r="OVT693" s="413"/>
      <c r="OVU693" s="413"/>
      <c r="OVV693" s="413"/>
      <c r="OVW693" s="413"/>
      <c r="OVX693" s="413"/>
      <c r="OVY693" s="413"/>
      <c r="OVZ693" s="414"/>
      <c r="OWA693" s="414"/>
      <c r="OWB693" s="414"/>
      <c r="OWC693" s="414"/>
      <c r="OWD693" s="414"/>
      <c r="OWE693" s="413"/>
      <c r="OWF693" s="413"/>
      <c r="OWG693" s="414"/>
      <c r="OWH693" s="414"/>
      <c r="OWI693" s="413"/>
      <c r="OWJ693" s="413"/>
      <c r="OWK693" s="414"/>
      <c r="OWL693" s="414"/>
      <c r="OWM693" s="413"/>
      <c r="OWN693" s="413"/>
      <c r="OWO693" s="413"/>
      <c r="OWP693" s="413"/>
      <c r="OWQ693" s="413"/>
      <c r="OWR693" s="413"/>
      <c r="OWS693" s="413"/>
      <c r="OWT693" s="414"/>
      <c r="OWU693" s="414"/>
      <c r="OWV693" s="413"/>
      <c r="OWW693" s="413"/>
      <c r="OWX693" s="414"/>
      <c r="OWY693" s="414"/>
      <c r="OWZ693" s="413"/>
      <c r="OXA693" s="413"/>
      <c r="OXB693" s="413"/>
      <c r="OXC693" s="413"/>
      <c r="OXD693" s="413"/>
      <c r="OXE693" s="407"/>
      <c r="OXF693" s="439"/>
      <c r="OXG693" s="413"/>
      <c r="OXH693" s="413"/>
      <c r="OXI693" s="413"/>
      <c r="OXJ693" s="413"/>
      <c r="OXK693" s="413"/>
      <c r="OXL693" s="413"/>
      <c r="OXM693" s="413"/>
      <c r="OXN693" s="412"/>
      <c r="OXO693" s="412"/>
      <c r="OXP693" s="412"/>
      <c r="OXQ693" s="412"/>
      <c r="OXR693" s="412"/>
      <c r="OXS693" s="412"/>
      <c r="OXT693" s="412"/>
      <c r="OXU693" s="412"/>
      <c r="OXV693" s="412"/>
      <c r="OXW693" s="412"/>
      <c r="OXX693" s="412"/>
      <c r="OXY693" s="412"/>
      <c r="OXZ693" s="412"/>
      <c r="OYA693" s="412"/>
      <c r="OYB693" s="412"/>
      <c r="OYC693" s="412"/>
      <c r="OYD693" s="412"/>
      <c r="OYE693" s="412"/>
      <c r="OYF693" s="412"/>
      <c r="OYG693" s="412"/>
      <c r="OYH693" s="412"/>
      <c r="OYI693" s="412"/>
      <c r="OYJ693" s="412"/>
      <c r="OYK693" s="412"/>
      <c r="OYL693" s="412"/>
      <c r="OYM693" s="412"/>
      <c r="OYN693" s="412"/>
      <c r="OYO693" s="412"/>
      <c r="OYP693" s="412"/>
      <c r="OYQ693" s="412"/>
      <c r="OYR693" s="412"/>
      <c r="OYS693" s="412"/>
      <c r="OYT693" s="412"/>
      <c r="OYU693" s="412"/>
      <c r="OYV693" s="412"/>
      <c r="OYW693" s="412"/>
      <c r="OYX693" s="412"/>
      <c r="OYY693" s="412"/>
      <c r="OYZ693" s="412"/>
      <c r="OZA693" s="412"/>
      <c r="OZB693" s="412"/>
      <c r="OZC693" s="412"/>
      <c r="OZD693" s="412"/>
      <c r="OZE693" s="412"/>
      <c r="OZF693" s="413"/>
      <c r="OZG693" s="413"/>
      <c r="OZH693" s="413"/>
      <c r="OZI693" s="413"/>
      <c r="OZJ693" s="413"/>
      <c r="OZK693" s="413"/>
      <c r="OZL693" s="413"/>
      <c r="OZM693" s="413"/>
      <c r="OZN693" s="413"/>
      <c r="OZO693" s="413"/>
      <c r="OZP693" s="413"/>
      <c r="OZQ693" s="413"/>
      <c r="OZR693" s="413"/>
      <c r="OZS693" s="413"/>
      <c r="OZT693" s="413"/>
      <c r="OZU693" s="413"/>
      <c r="OZV693" s="413"/>
      <c r="OZW693" s="413"/>
      <c r="OZX693" s="413"/>
      <c r="OZY693" s="413"/>
      <c r="OZZ693" s="413"/>
      <c r="PAA693" s="413"/>
      <c r="PAB693" s="413"/>
      <c r="PAC693" s="413"/>
      <c r="PAD693" s="414"/>
      <c r="PAE693" s="414"/>
      <c r="PAF693" s="414"/>
      <c r="PAG693" s="414"/>
      <c r="PAH693" s="414"/>
      <c r="PAI693" s="413"/>
      <c r="PAJ693" s="413"/>
      <c r="PAK693" s="414"/>
      <c r="PAL693" s="414"/>
      <c r="PAM693" s="413"/>
      <c r="PAN693" s="413"/>
      <c r="PAO693" s="414"/>
      <c r="PAP693" s="414"/>
      <c r="PAQ693" s="413"/>
      <c r="PAR693" s="413"/>
      <c r="PAS693" s="413"/>
      <c r="PAT693" s="413"/>
      <c r="PAU693" s="413"/>
      <c r="PAV693" s="413"/>
      <c r="PAW693" s="413"/>
      <c r="PAX693" s="414"/>
      <c r="PAY693" s="414"/>
      <c r="PAZ693" s="413"/>
      <c r="PBA693" s="413"/>
      <c r="PBB693" s="414"/>
      <c r="PBC693" s="414"/>
      <c r="PBD693" s="413"/>
      <c r="PBE693" s="413"/>
      <c r="PBF693" s="413"/>
      <c r="PBG693" s="413"/>
      <c r="PBH693" s="413"/>
      <c r="PBI693" s="407"/>
      <c r="PBJ693" s="439"/>
      <c r="PBK693" s="413"/>
      <c r="PBL693" s="413"/>
      <c r="PBM693" s="413"/>
      <c r="PBN693" s="413"/>
      <c r="PBO693" s="413"/>
      <c r="PBP693" s="413"/>
      <c r="PBQ693" s="413"/>
      <c r="PBR693" s="412"/>
      <c r="PBS693" s="412"/>
      <c r="PBT693" s="412"/>
      <c r="PBU693" s="412"/>
      <c r="PBV693" s="412"/>
      <c r="PBW693" s="412"/>
      <c r="PBX693" s="412"/>
      <c r="PBY693" s="412"/>
      <c r="PBZ693" s="412"/>
      <c r="PCA693" s="412"/>
      <c r="PCB693" s="412"/>
      <c r="PCC693" s="412"/>
      <c r="PCD693" s="412"/>
      <c r="PCE693" s="412"/>
      <c r="PCF693" s="412"/>
      <c r="PCG693" s="412"/>
      <c r="PCH693" s="412"/>
      <c r="PCI693" s="412"/>
      <c r="PCJ693" s="412"/>
      <c r="PCK693" s="412"/>
      <c r="PCL693" s="412"/>
      <c r="PCM693" s="412"/>
      <c r="PCN693" s="412"/>
      <c r="PCO693" s="412"/>
      <c r="PCP693" s="412"/>
      <c r="PCQ693" s="412"/>
      <c r="PCR693" s="412"/>
      <c r="PCS693" s="412"/>
      <c r="PCT693" s="412"/>
      <c r="PCU693" s="412"/>
      <c r="PCV693" s="412"/>
      <c r="PCW693" s="412"/>
      <c r="PCX693" s="412"/>
      <c r="PCY693" s="412"/>
      <c r="PCZ693" s="412"/>
      <c r="PDA693" s="412"/>
      <c r="PDB693" s="412"/>
      <c r="PDC693" s="412"/>
      <c r="PDD693" s="412"/>
      <c r="PDE693" s="412"/>
      <c r="PDF693" s="412"/>
      <c r="PDG693" s="412"/>
      <c r="PDH693" s="412"/>
      <c r="PDI693" s="412"/>
      <c r="PDJ693" s="413"/>
      <c r="PDK693" s="413"/>
      <c r="PDL693" s="413"/>
      <c r="PDM693" s="413"/>
      <c r="PDN693" s="413"/>
      <c r="PDO693" s="413"/>
      <c r="PDP693" s="413"/>
      <c r="PDQ693" s="413"/>
      <c r="PDR693" s="413"/>
      <c r="PDS693" s="413"/>
      <c r="PDT693" s="413"/>
      <c r="PDU693" s="413"/>
      <c r="PDV693" s="413"/>
      <c r="PDW693" s="413"/>
      <c r="PDX693" s="413"/>
      <c r="PDY693" s="413"/>
      <c r="PDZ693" s="413"/>
      <c r="PEA693" s="413"/>
      <c r="PEB693" s="413"/>
      <c r="PEC693" s="413"/>
      <c r="PED693" s="413"/>
      <c r="PEE693" s="413"/>
      <c r="PEF693" s="413"/>
      <c r="PEG693" s="413"/>
      <c r="PEH693" s="414"/>
      <c r="PEI693" s="414"/>
      <c r="PEJ693" s="414"/>
      <c r="PEK693" s="414"/>
      <c r="PEL693" s="414"/>
      <c r="PEM693" s="413"/>
      <c r="PEN693" s="413"/>
      <c r="PEO693" s="414"/>
      <c r="PEP693" s="414"/>
      <c r="PEQ693" s="413"/>
      <c r="PER693" s="413"/>
      <c r="PES693" s="414"/>
      <c r="PET693" s="414"/>
      <c r="PEU693" s="413"/>
      <c r="PEV693" s="413"/>
      <c r="PEW693" s="413"/>
      <c r="PEX693" s="413"/>
      <c r="PEY693" s="413"/>
      <c r="PEZ693" s="413"/>
      <c r="PFA693" s="413"/>
      <c r="PFB693" s="414"/>
      <c r="PFC693" s="414"/>
      <c r="PFD693" s="413"/>
      <c r="PFE693" s="413"/>
      <c r="PFF693" s="414"/>
      <c r="PFG693" s="414"/>
      <c r="PFH693" s="413"/>
      <c r="PFI693" s="413"/>
      <c r="PFJ693" s="413"/>
      <c r="PFK693" s="413"/>
      <c r="PFL693" s="413"/>
      <c r="PFM693" s="407"/>
      <c r="PFN693" s="439"/>
      <c r="PFO693" s="413"/>
      <c r="PFP693" s="413"/>
      <c r="PFQ693" s="413"/>
      <c r="PFR693" s="413"/>
      <c r="PFS693" s="413"/>
      <c r="PFT693" s="413"/>
      <c r="PFU693" s="413"/>
      <c r="PFV693" s="412"/>
      <c r="PFW693" s="412"/>
      <c r="PFX693" s="412"/>
      <c r="PFY693" s="412"/>
      <c r="PFZ693" s="412"/>
      <c r="PGA693" s="412"/>
      <c r="PGB693" s="412"/>
      <c r="PGC693" s="412"/>
      <c r="PGD693" s="412"/>
      <c r="PGE693" s="412"/>
      <c r="PGF693" s="412"/>
      <c r="PGG693" s="412"/>
      <c r="PGH693" s="412"/>
      <c r="PGI693" s="412"/>
      <c r="PGJ693" s="412"/>
      <c r="PGK693" s="412"/>
      <c r="PGL693" s="412"/>
      <c r="PGM693" s="412"/>
      <c r="PGN693" s="412"/>
      <c r="PGO693" s="412"/>
      <c r="PGP693" s="412"/>
      <c r="PGQ693" s="412"/>
      <c r="PGR693" s="412"/>
      <c r="PGS693" s="412"/>
      <c r="PGT693" s="412"/>
      <c r="PGU693" s="412"/>
      <c r="PGV693" s="412"/>
      <c r="PGW693" s="412"/>
      <c r="PGX693" s="412"/>
      <c r="PGY693" s="412"/>
      <c r="PGZ693" s="412"/>
      <c r="PHA693" s="412"/>
      <c r="PHB693" s="412"/>
      <c r="PHC693" s="412"/>
      <c r="PHD693" s="412"/>
      <c r="PHE693" s="412"/>
      <c r="PHF693" s="412"/>
      <c r="PHG693" s="412"/>
      <c r="PHH693" s="412"/>
      <c r="PHI693" s="412"/>
      <c r="PHJ693" s="412"/>
      <c r="PHK693" s="412"/>
      <c r="PHL693" s="412"/>
      <c r="PHM693" s="412"/>
      <c r="PHN693" s="413"/>
      <c r="PHO693" s="413"/>
      <c r="PHP693" s="413"/>
      <c r="PHQ693" s="413"/>
      <c r="PHR693" s="413"/>
      <c r="PHS693" s="413"/>
      <c r="PHT693" s="413"/>
      <c r="PHU693" s="413"/>
      <c r="PHV693" s="413"/>
      <c r="PHW693" s="413"/>
      <c r="PHX693" s="413"/>
      <c r="PHY693" s="413"/>
      <c r="PHZ693" s="413"/>
      <c r="PIA693" s="413"/>
      <c r="PIB693" s="413"/>
      <c r="PIC693" s="413"/>
      <c r="PID693" s="413"/>
      <c r="PIE693" s="413"/>
      <c r="PIF693" s="413"/>
      <c r="PIG693" s="413"/>
      <c r="PIH693" s="413"/>
      <c r="PII693" s="413"/>
      <c r="PIJ693" s="413"/>
      <c r="PIK693" s="413"/>
      <c r="PIL693" s="414"/>
      <c r="PIM693" s="414"/>
      <c r="PIN693" s="414"/>
      <c r="PIO693" s="414"/>
      <c r="PIP693" s="414"/>
      <c r="PIQ693" s="413"/>
      <c r="PIR693" s="413"/>
      <c r="PIS693" s="414"/>
      <c r="PIT693" s="414"/>
      <c r="PIU693" s="413"/>
      <c r="PIV693" s="413"/>
      <c r="PIW693" s="414"/>
      <c r="PIX693" s="414"/>
      <c r="PIY693" s="413"/>
      <c r="PIZ693" s="413"/>
      <c r="PJA693" s="413"/>
      <c r="PJB693" s="413"/>
      <c r="PJC693" s="413"/>
      <c r="PJD693" s="413"/>
      <c r="PJE693" s="413"/>
      <c r="PJF693" s="414"/>
      <c r="PJG693" s="414"/>
      <c r="PJH693" s="413"/>
      <c r="PJI693" s="413"/>
      <c r="PJJ693" s="414"/>
      <c r="PJK693" s="414"/>
      <c r="PJL693" s="413"/>
      <c r="PJM693" s="413"/>
      <c r="PJN693" s="413"/>
      <c r="PJO693" s="413"/>
      <c r="PJP693" s="413"/>
      <c r="PJQ693" s="407"/>
      <c r="PJR693" s="439"/>
      <c r="PJS693" s="413"/>
      <c r="PJT693" s="413"/>
      <c r="PJU693" s="413"/>
      <c r="PJV693" s="413"/>
      <c r="PJW693" s="413"/>
      <c r="PJX693" s="413"/>
      <c r="PJY693" s="413"/>
      <c r="PJZ693" s="412"/>
      <c r="PKA693" s="412"/>
      <c r="PKB693" s="412"/>
      <c r="PKC693" s="412"/>
      <c r="PKD693" s="412"/>
      <c r="PKE693" s="412"/>
      <c r="PKF693" s="412"/>
      <c r="PKG693" s="412"/>
      <c r="PKH693" s="412"/>
      <c r="PKI693" s="412"/>
      <c r="PKJ693" s="412"/>
      <c r="PKK693" s="412"/>
      <c r="PKL693" s="412"/>
      <c r="PKM693" s="412"/>
      <c r="PKN693" s="412"/>
      <c r="PKO693" s="412"/>
      <c r="PKP693" s="412"/>
      <c r="PKQ693" s="412"/>
      <c r="PKR693" s="412"/>
      <c r="PKS693" s="412"/>
      <c r="PKT693" s="412"/>
      <c r="PKU693" s="412"/>
      <c r="PKV693" s="412"/>
      <c r="PKW693" s="412"/>
      <c r="PKX693" s="412"/>
      <c r="PKY693" s="412"/>
      <c r="PKZ693" s="412"/>
      <c r="PLA693" s="412"/>
      <c r="PLB693" s="412"/>
      <c r="PLC693" s="412"/>
      <c r="PLD693" s="412"/>
      <c r="PLE693" s="412"/>
      <c r="PLF693" s="412"/>
      <c r="PLG693" s="412"/>
      <c r="PLH693" s="412"/>
      <c r="PLI693" s="412"/>
      <c r="PLJ693" s="412"/>
      <c r="PLK693" s="412"/>
      <c r="PLL693" s="412"/>
      <c r="PLM693" s="412"/>
      <c r="PLN693" s="412"/>
      <c r="PLO693" s="412"/>
      <c r="PLP693" s="412"/>
      <c r="PLQ693" s="412"/>
      <c r="PLR693" s="413"/>
      <c r="PLS693" s="413"/>
      <c r="PLT693" s="413"/>
      <c r="PLU693" s="413"/>
      <c r="PLV693" s="413"/>
      <c r="PLW693" s="413"/>
      <c r="PLX693" s="413"/>
      <c r="PLY693" s="413"/>
      <c r="PLZ693" s="413"/>
      <c r="PMA693" s="413"/>
      <c r="PMB693" s="413"/>
      <c r="PMC693" s="413"/>
      <c r="PMD693" s="413"/>
      <c r="PME693" s="413"/>
      <c r="PMF693" s="413"/>
      <c r="PMG693" s="413"/>
      <c r="PMH693" s="413"/>
      <c r="PMI693" s="413"/>
      <c r="PMJ693" s="413"/>
      <c r="PMK693" s="413"/>
      <c r="PML693" s="413"/>
      <c r="PMM693" s="413"/>
      <c r="PMN693" s="413"/>
      <c r="PMO693" s="413"/>
      <c r="PMP693" s="414"/>
      <c r="PMQ693" s="414"/>
      <c r="PMR693" s="414"/>
      <c r="PMS693" s="414"/>
      <c r="PMT693" s="414"/>
      <c r="PMU693" s="413"/>
      <c r="PMV693" s="413"/>
      <c r="PMW693" s="414"/>
      <c r="PMX693" s="414"/>
      <c r="PMY693" s="413"/>
      <c r="PMZ693" s="413"/>
      <c r="PNA693" s="414"/>
      <c r="PNB693" s="414"/>
      <c r="PNC693" s="413"/>
      <c r="PND693" s="413"/>
      <c r="PNE693" s="413"/>
      <c r="PNF693" s="413"/>
      <c r="PNG693" s="413"/>
      <c r="PNH693" s="413"/>
      <c r="PNI693" s="413"/>
      <c r="PNJ693" s="414"/>
      <c r="PNK693" s="414"/>
      <c r="PNL693" s="413"/>
      <c r="PNM693" s="413"/>
      <c r="PNN693" s="414"/>
      <c r="PNO693" s="414"/>
      <c r="PNP693" s="413"/>
      <c r="PNQ693" s="413"/>
      <c r="PNR693" s="413"/>
      <c r="PNS693" s="413"/>
      <c r="PNT693" s="413"/>
      <c r="PNU693" s="407"/>
      <c r="PNV693" s="439"/>
      <c r="PNW693" s="413"/>
      <c r="PNX693" s="413"/>
      <c r="PNY693" s="413"/>
      <c r="PNZ693" s="413"/>
      <c r="POA693" s="413"/>
      <c r="POB693" s="413"/>
      <c r="POC693" s="413"/>
      <c r="POD693" s="412"/>
      <c r="POE693" s="412"/>
      <c r="POF693" s="412"/>
      <c r="POG693" s="412"/>
      <c r="POH693" s="412"/>
      <c r="POI693" s="412"/>
      <c r="POJ693" s="412"/>
      <c r="POK693" s="412"/>
      <c r="POL693" s="412"/>
      <c r="POM693" s="412"/>
      <c r="PON693" s="412"/>
      <c r="POO693" s="412"/>
      <c r="POP693" s="412"/>
      <c r="POQ693" s="412"/>
      <c r="POR693" s="412"/>
      <c r="POS693" s="412"/>
      <c r="POT693" s="412"/>
      <c r="POU693" s="412"/>
      <c r="POV693" s="412"/>
      <c r="POW693" s="412"/>
      <c r="POX693" s="412"/>
      <c r="POY693" s="412"/>
      <c r="POZ693" s="412"/>
      <c r="PPA693" s="412"/>
      <c r="PPB693" s="412"/>
      <c r="PPC693" s="412"/>
      <c r="PPD693" s="412"/>
      <c r="PPE693" s="412"/>
      <c r="PPF693" s="412"/>
      <c r="PPG693" s="412"/>
      <c r="PPH693" s="412"/>
      <c r="PPI693" s="412"/>
      <c r="PPJ693" s="412"/>
      <c r="PPK693" s="412"/>
      <c r="PPL693" s="412"/>
      <c r="PPM693" s="412"/>
      <c r="PPN693" s="412"/>
      <c r="PPO693" s="412"/>
      <c r="PPP693" s="412"/>
      <c r="PPQ693" s="412"/>
      <c r="PPR693" s="412"/>
      <c r="PPS693" s="412"/>
      <c r="PPT693" s="412"/>
      <c r="PPU693" s="412"/>
      <c r="PPV693" s="413"/>
      <c r="PPW693" s="413"/>
      <c r="PPX693" s="413"/>
      <c r="PPY693" s="413"/>
      <c r="PPZ693" s="413"/>
      <c r="PQA693" s="413"/>
      <c r="PQB693" s="413"/>
      <c r="PQC693" s="413"/>
      <c r="PQD693" s="413"/>
      <c r="PQE693" s="413"/>
      <c r="PQF693" s="413"/>
      <c r="PQG693" s="413"/>
      <c r="PQH693" s="413"/>
      <c r="PQI693" s="413"/>
      <c r="PQJ693" s="413"/>
      <c r="PQK693" s="413"/>
      <c r="PQL693" s="413"/>
      <c r="PQM693" s="413"/>
      <c r="PQN693" s="413"/>
      <c r="PQO693" s="413"/>
      <c r="PQP693" s="413"/>
      <c r="PQQ693" s="413"/>
      <c r="PQR693" s="413"/>
      <c r="PQS693" s="413"/>
      <c r="PQT693" s="414"/>
      <c r="PQU693" s="414"/>
      <c r="PQV693" s="414"/>
      <c r="PQW693" s="414"/>
      <c r="PQX693" s="414"/>
      <c r="PQY693" s="413"/>
      <c r="PQZ693" s="413"/>
      <c r="PRA693" s="414"/>
      <c r="PRB693" s="414"/>
      <c r="PRC693" s="413"/>
      <c r="PRD693" s="413"/>
      <c r="PRE693" s="414"/>
      <c r="PRF693" s="414"/>
      <c r="PRG693" s="413"/>
      <c r="PRH693" s="413"/>
      <c r="PRI693" s="413"/>
      <c r="PRJ693" s="413"/>
      <c r="PRK693" s="413"/>
      <c r="PRL693" s="413"/>
      <c r="PRM693" s="413"/>
      <c r="PRN693" s="414"/>
      <c r="PRO693" s="414"/>
      <c r="PRP693" s="413"/>
      <c r="PRQ693" s="413"/>
      <c r="PRR693" s="414"/>
      <c r="PRS693" s="414"/>
      <c r="PRT693" s="413"/>
      <c r="PRU693" s="413"/>
      <c r="PRV693" s="413"/>
      <c r="PRW693" s="413"/>
      <c r="PRX693" s="413"/>
      <c r="PRY693" s="407"/>
      <c r="PRZ693" s="439"/>
      <c r="PSA693" s="413"/>
      <c r="PSB693" s="413"/>
      <c r="PSC693" s="413"/>
      <c r="PSD693" s="413"/>
      <c r="PSE693" s="413"/>
      <c r="PSF693" s="413"/>
      <c r="PSG693" s="413"/>
      <c r="PSH693" s="412"/>
      <c r="PSI693" s="412"/>
      <c r="PSJ693" s="412"/>
      <c r="PSK693" s="412"/>
      <c r="PSL693" s="412"/>
      <c r="PSM693" s="412"/>
      <c r="PSN693" s="412"/>
      <c r="PSO693" s="412"/>
      <c r="PSP693" s="412"/>
      <c r="PSQ693" s="412"/>
      <c r="PSR693" s="412"/>
      <c r="PSS693" s="412"/>
      <c r="PST693" s="412"/>
      <c r="PSU693" s="412"/>
      <c r="PSV693" s="412"/>
      <c r="PSW693" s="412"/>
      <c r="PSX693" s="412"/>
      <c r="PSY693" s="412"/>
      <c r="PSZ693" s="412"/>
      <c r="PTA693" s="412"/>
      <c r="PTB693" s="412"/>
      <c r="PTC693" s="412"/>
      <c r="PTD693" s="412"/>
      <c r="PTE693" s="412"/>
      <c r="PTF693" s="412"/>
      <c r="PTG693" s="412"/>
      <c r="PTH693" s="412"/>
      <c r="PTI693" s="412"/>
      <c r="PTJ693" s="412"/>
      <c r="PTK693" s="412"/>
      <c r="PTL693" s="412"/>
      <c r="PTM693" s="412"/>
      <c r="PTN693" s="412"/>
      <c r="PTO693" s="412"/>
      <c r="PTP693" s="412"/>
      <c r="PTQ693" s="412"/>
      <c r="PTR693" s="412"/>
      <c r="PTS693" s="412"/>
      <c r="PTT693" s="412"/>
      <c r="PTU693" s="412"/>
      <c r="PTV693" s="412"/>
      <c r="PTW693" s="412"/>
      <c r="PTX693" s="412"/>
      <c r="PTY693" s="412"/>
      <c r="PTZ693" s="413"/>
      <c r="PUA693" s="413"/>
      <c r="PUB693" s="413"/>
      <c r="PUC693" s="413"/>
      <c r="PUD693" s="413"/>
      <c r="PUE693" s="413"/>
      <c r="PUF693" s="413"/>
      <c r="PUG693" s="413"/>
      <c r="PUH693" s="413"/>
      <c r="PUI693" s="413"/>
      <c r="PUJ693" s="413"/>
      <c r="PUK693" s="413"/>
      <c r="PUL693" s="413"/>
      <c r="PUM693" s="413"/>
      <c r="PUN693" s="413"/>
      <c r="PUO693" s="413"/>
      <c r="PUP693" s="413"/>
      <c r="PUQ693" s="413"/>
      <c r="PUR693" s="413"/>
      <c r="PUS693" s="413"/>
      <c r="PUT693" s="413"/>
      <c r="PUU693" s="413"/>
      <c r="PUV693" s="413"/>
      <c r="PUW693" s="413"/>
      <c r="PUX693" s="414"/>
      <c r="PUY693" s="414"/>
      <c r="PUZ693" s="414"/>
      <c r="PVA693" s="414"/>
      <c r="PVB693" s="414"/>
      <c r="PVC693" s="413"/>
      <c r="PVD693" s="413"/>
      <c r="PVE693" s="414"/>
      <c r="PVF693" s="414"/>
      <c r="PVG693" s="413"/>
      <c r="PVH693" s="413"/>
      <c r="PVI693" s="414"/>
      <c r="PVJ693" s="414"/>
      <c r="PVK693" s="413"/>
      <c r="PVL693" s="413"/>
      <c r="PVM693" s="413"/>
      <c r="PVN693" s="413"/>
      <c r="PVO693" s="413"/>
      <c r="PVP693" s="413"/>
      <c r="PVQ693" s="413"/>
      <c r="PVR693" s="414"/>
      <c r="PVS693" s="414"/>
      <c r="PVT693" s="413"/>
      <c r="PVU693" s="413"/>
      <c r="PVV693" s="414"/>
      <c r="PVW693" s="414"/>
      <c r="PVX693" s="413"/>
      <c r="PVY693" s="413"/>
      <c r="PVZ693" s="413"/>
      <c r="PWA693" s="413"/>
      <c r="PWB693" s="413"/>
      <c r="PWC693" s="407"/>
      <c r="PWD693" s="439"/>
      <c r="PWE693" s="413"/>
      <c r="PWF693" s="413"/>
      <c r="PWG693" s="413"/>
      <c r="PWH693" s="413"/>
      <c r="PWI693" s="413"/>
      <c r="PWJ693" s="413"/>
      <c r="PWK693" s="413"/>
      <c r="PWL693" s="412"/>
      <c r="PWM693" s="412"/>
      <c r="PWN693" s="412"/>
      <c r="PWO693" s="412"/>
      <c r="PWP693" s="412"/>
      <c r="PWQ693" s="412"/>
      <c r="PWR693" s="412"/>
      <c r="PWS693" s="412"/>
      <c r="PWT693" s="412"/>
      <c r="PWU693" s="412"/>
      <c r="PWV693" s="412"/>
      <c r="PWW693" s="412"/>
      <c r="PWX693" s="412"/>
      <c r="PWY693" s="412"/>
      <c r="PWZ693" s="412"/>
      <c r="PXA693" s="412"/>
      <c r="PXB693" s="412"/>
      <c r="PXC693" s="412"/>
      <c r="PXD693" s="412"/>
      <c r="PXE693" s="412"/>
      <c r="PXF693" s="412"/>
      <c r="PXG693" s="412"/>
      <c r="PXH693" s="412"/>
      <c r="PXI693" s="412"/>
      <c r="PXJ693" s="412"/>
      <c r="PXK693" s="412"/>
      <c r="PXL693" s="412"/>
      <c r="PXM693" s="412"/>
      <c r="PXN693" s="412"/>
      <c r="PXO693" s="412"/>
      <c r="PXP693" s="412"/>
      <c r="PXQ693" s="412"/>
      <c r="PXR693" s="412"/>
      <c r="PXS693" s="412"/>
      <c r="PXT693" s="412"/>
      <c r="PXU693" s="412"/>
      <c r="PXV693" s="412"/>
      <c r="PXW693" s="412"/>
      <c r="PXX693" s="412"/>
      <c r="PXY693" s="412"/>
      <c r="PXZ693" s="412"/>
      <c r="PYA693" s="412"/>
      <c r="PYB693" s="412"/>
      <c r="PYC693" s="412"/>
      <c r="PYD693" s="413"/>
      <c r="PYE693" s="413"/>
      <c r="PYF693" s="413"/>
      <c r="PYG693" s="413"/>
      <c r="PYH693" s="413"/>
      <c r="PYI693" s="413"/>
      <c r="PYJ693" s="413"/>
      <c r="PYK693" s="413"/>
      <c r="PYL693" s="413"/>
      <c r="PYM693" s="413"/>
      <c r="PYN693" s="413"/>
      <c r="PYO693" s="413"/>
      <c r="PYP693" s="413"/>
      <c r="PYQ693" s="413"/>
      <c r="PYR693" s="413"/>
      <c r="PYS693" s="413"/>
      <c r="PYT693" s="413"/>
      <c r="PYU693" s="413"/>
      <c r="PYV693" s="413"/>
      <c r="PYW693" s="413"/>
      <c r="PYX693" s="413"/>
      <c r="PYY693" s="413"/>
      <c r="PYZ693" s="413"/>
      <c r="PZA693" s="413"/>
      <c r="PZB693" s="414"/>
      <c r="PZC693" s="414"/>
      <c r="PZD693" s="414"/>
      <c r="PZE693" s="414"/>
      <c r="PZF693" s="414"/>
      <c r="PZG693" s="413"/>
      <c r="PZH693" s="413"/>
      <c r="PZI693" s="414"/>
      <c r="PZJ693" s="414"/>
      <c r="PZK693" s="413"/>
      <c r="PZL693" s="413"/>
      <c r="PZM693" s="414"/>
      <c r="PZN693" s="414"/>
      <c r="PZO693" s="413"/>
      <c r="PZP693" s="413"/>
      <c r="PZQ693" s="413"/>
      <c r="PZR693" s="413"/>
      <c r="PZS693" s="413"/>
      <c r="PZT693" s="413"/>
      <c r="PZU693" s="413"/>
      <c r="PZV693" s="414"/>
      <c r="PZW693" s="414"/>
      <c r="PZX693" s="413"/>
      <c r="PZY693" s="413"/>
      <c r="PZZ693" s="414"/>
      <c r="QAA693" s="414"/>
      <c r="QAB693" s="413"/>
      <c r="QAC693" s="413"/>
      <c r="QAD693" s="413"/>
      <c r="QAE693" s="413"/>
      <c r="QAF693" s="413"/>
      <c r="QAG693" s="407"/>
      <c r="QAH693" s="439"/>
      <c r="QAI693" s="413"/>
      <c r="QAJ693" s="413"/>
      <c r="QAK693" s="413"/>
      <c r="QAL693" s="413"/>
      <c r="QAM693" s="413"/>
      <c r="QAN693" s="413"/>
      <c r="QAO693" s="413"/>
      <c r="QAP693" s="412"/>
      <c r="QAQ693" s="412"/>
      <c r="QAR693" s="412"/>
      <c r="QAS693" s="412"/>
      <c r="QAT693" s="412"/>
      <c r="QAU693" s="412"/>
      <c r="QAV693" s="412"/>
      <c r="QAW693" s="412"/>
      <c r="QAX693" s="412"/>
      <c r="QAY693" s="412"/>
      <c r="QAZ693" s="412"/>
      <c r="QBA693" s="412"/>
      <c r="QBB693" s="412"/>
      <c r="QBC693" s="412"/>
      <c r="QBD693" s="412"/>
      <c r="QBE693" s="412"/>
      <c r="QBF693" s="412"/>
      <c r="QBG693" s="412"/>
      <c r="QBH693" s="412"/>
      <c r="QBI693" s="412"/>
      <c r="QBJ693" s="412"/>
      <c r="QBK693" s="412"/>
      <c r="QBL693" s="412"/>
      <c r="QBM693" s="412"/>
      <c r="QBN693" s="412"/>
      <c r="QBO693" s="412"/>
      <c r="QBP693" s="412"/>
      <c r="QBQ693" s="412"/>
      <c r="QBR693" s="412"/>
      <c r="QBS693" s="412"/>
      <c r="QBT693" s="412"/>
      <c r="QBU693" s="412"/>
      <c r="QBV693" s="412"/>
      <c r="QBW693" s="412"/>
      <c r="QBX693" s="412"/>
      <c r="QBY693" s="412"/>
      <c r="QBZ693" s="412"/>
      <c r="QCA693" s="412"/>
      <c r="QCB693" s="412"/>
      <c r="QCC693" s="412"/>
      <c r="QCD693" s="412"/>
      <c r="QCE693" s="412"/>
      <c r="QCF693" s="412"/>
      <c r="QCG693" s="412"/>
      <c r="QCH693" s="413"/>
      <c r="QCI693" s="413"/>
      <c r="QCJ693" s="413"/>
      <c r="QCK693" s="413"/>
      <c r="QCL693" s="413"/>
      <c r="QCM693" s="413"/>
      <c r="QCN693" s="413"/>
      <c r="QCO693" s="413"/>
      <c r="QCP693" s="413"/>
      <c r="QCQ693" s="413"/>
      <c r="QCR693" s="413"/>
      <c r="QCS693" s="413"/>
      <c r="QCT693" s="413"/>
      <c r="QCU693" s="413"/>
      <c r="QCV693" s="413"/>
      <c r="QCW693" s="413"/>
      <c r="QCX693" s="413"/>
      <c r="QCY693" s="413"/>
      <c r="QCZ693" s="413"/>
      <c r="QDA693" s="413"/>
      <c r="QDB693" s="413"/>
      <c r="QDC693" s="413"/>
      <c r="QDD693" s="413"/>
      <c r="QDE693" s="413"/>
      <c r="QDF693" s="414"/>
      <c r="QDG693" s="414"/>
      <c r="QDH693" s="414"/>
      <c r="QDI693" s="414"/>
      <c r="QDJ693" s="414"/>
      <c r="QDK693" s="413"/>
      <c r="QDL693" s="413"/>
      <c r="QDM693" s="414"/>
      <c r="QDN693" s="414"/>
      <c r="QDO693" s="413"/>
      <c r="QDP693" s="413"/>
      <c r="QDQ693" s="414"/>
      <c r="QDR693" s="414"/>
      <c r="QDS693" s="413"/>
      <c r="QDT693" s="413"/>
      <c r="QDU693" s="413"/>
      <c r="QDV693" s="413"/>
      <c r="QDW693" s="413"/>
      <c r="QDX693" s="413"/>
      <c r="QDY693" s="413"/>
      <c r="QDZ693" s="414"/>
      <c r="QEA693" s="414"/>
      <c r="QEB693" s="413"/>
      <c r="QEC693" s="413"/>
      <c r="QED693" s="414"/>
      <c r="QEE693" s="414"/>
      <c r="QEF693" s="413"/>
      <c r="QEG693" s="413"/>
      <c r="QEH693" s="413"/>
      <c r="QEI693" s="413"/>
      <c r="QEJ693" s="413"/>
      <c r="QEK693" s="407"/>
      <c r="QEL693" s="439"/>
      <c r="QEM693" s="413"/>
      <c r="QEN693" s="413"/>
      <c r="QEO693" s="413"/>
      <c r="QEP693" s="413"/>
      <c r="QEQ693" s="413"/>
      <c r="QER693" s="413"/>
      <c r="QES693" s="413"/>
      <c r="QET693" s="412"/>
      <c r="QEU693" s="412"/>
      <c r="QEV693" s="412"/>
      <c r="QEW693" s="412"/>
      <c r="QEX693" s="412"/>
      <c r="QEY693" s="412"/>
      <c r="QEZ693" s="412"/>
      <c r="QFA693" s="412"/>
      <c r="QFB693" s="412"/>
      <c r="QFC693" s="412"/>
      <c r="QFD693" s="412"/>
      <c r="QFE693" s="412"/>
      <c r="QFF693" s="412"/>
      <c r="QFG693" s="412"/>
      <c r="QFH693" s="412"/>
      <c r="QFI693" s="412"/>
      <c r="QFJ693" s="412"/>
      <c r="QFK693" s="412"/>
      <c r="QFL693" s="412"/>
      <c r="QFM693" s="412"/>
      <c r="QFN693" s="412"/>
      <c r="QFO693" s="412"/>
      <c r="QFP693" s="412"/>
      <c r="QFQ693" s="412"/>
      <c r="QFR693" s="412"/>
      <c r="QFS693" s="412"/>
      <c r="QFT693" s="412"/>
      <c r="QFU693" s="412"/>
      <c r="QFV693" s="412"/>
      <c r="QFW693" s="412"/>
      <c r="QFX693" s="412"/>
      <c r="QFY693" s="412"/>
      <c r="QFZ693" s="412"/>
      <c r="QGA693" s="412"/>
      <c r="QGB693" s="412"/>
      <c r="QGC693" s="412"/>
      <c r="QGD693" s="412"/>
      <c r="QGE693" s="412"/>
      <c r="QGF693" s="412"/>
      <c r="QGG693" s="412"/>
      <c r="QGH693" s="412"/>
      <c r="QGI693" s="412"/>
      <c r="QGJ693" s="412"/>
      <c r="QGK693" s="412"/>
      <c r="QGL693" s="413"/>
      <c r="QGM693" s="413"/>
      <c r="QGN693" s="413"/>
      <c r="QGO693" s="413"/>
      <c r="QGP693" s="413"/>
      <c r="QGQ693" s="413"/>
      <c r="QGR693" s="413"/>
      <c r="QGS693" s="413"/>
      <c r="QGT693" s="413"/>
      <c r="QGU693" s="413"/>
      <c r="QGV693" s="413"/>
      <c r="QGW693" s="413"/>
      <c r="QGX693" s="413"/>
      <c r="QGY693" s="413"/>
      <c r="QGZ693" s="413"/>
      <c r="QHA693" s="413"/>
      <c r="QHB693" s="413"/>
      <c r="QHC693" s="413"/>
      <c r="QHD693" s="413"/>
      <c r="QHE693" s="413"/>
      <c r="QHF693" s="413"/>
      <c r="QHG693" s="413"/>
      <c r="QHH693" s="413"/>
      <c r="QHI693" s="413"/>
      <c r="QHJ693" s="414"/>
      <c r="QHK693" s="414"/>
      <c r="QHL693" s="414"/>
      <c r="QHM693" s="414"/>
      <c r="QHN693" s="414"/>
      <c r="QHO693" s="413"/>
      <c r="QHP693" s="413"/>
      <c r="QHQ693" s="414"/>
      <c r="QHR693" s="414"/>
      <c r="QHS693" s="413"/>
      <c r="QHT693" s="413"/>
      <c r="QHU693" s="414"/>
      <c r="QHV693" s="414"/>
      <c r="QHW693" s="413"/>
      <c r="QHX693" s="413"/>
      <c r="QHY693" s="413"/>
      <c r="QHZ693" s="413"/>
      <c r="QIA693" s="413"/>
      <c r="QIB693" s="413"/>
      <c r="QIC693" s="413"/>
      <c r="QID693" s="414"/>
      <c r="QIE693" s="414"/>
      <c r="QIF693" s="413"/>
      <c r="QIG693" s="413"/>
      <c r="QIH693" s="414"/>
      <c r="QII693" s="414"/>
      <c r="QIJ693" s="413"/>
      <c r="QIK693" s="413"/>
      <c r="QIL693" s="413"/>
      <c r="QIM693" s="413"/>
      <c r="QIN693" s="413"/>
      <c r="QIO693" s="407"/>
      <c r="QIP693" s="439"/>
      <c r="QIQ693" s="413"/>
      <c r="QIR693" s="413"/>
      <c r="QIS693" s="413"/>
      <c r="QIT693" s="413"/>
      <c r="QIU693" s="413"/>
      <c r="QIV693" s="413"/>
      <c r="QIW693" s="413"/>
      <c r="QIX693" s="412"/>
      <c r="QIY693" s="412"/>
      <c r="QIZ693" s="412"/>
      <c r="QJA693" s="412"/>
      <c r="QJB693" s="412"/>
      <c r="QJC693" s="412"/>
      <c r="QJD693" s="412"/>
      <c r="QJE693" s="412"/>
      <c r="QJF693" s="412"/>
      <c r="QJG693" s="412"/>
      <c r="QJH693" s="412"/>
      <c r="QJI693" s="412"/>
      <c r="QJJ693" s="412"/>
      <c r="QJK693" s="412"/>
      <c r="QJL693" s="412"/>
      <c r="QJM693" s="412"/>
      <c r="QJN693" s="412"/>
      <c r="QJO693" s="412"/>
      <c r="QJP693" s="412"/>
      <c r="QJQ693" s="412"/>
      <c r="QJR693" s="412"/>
      <c r="QJS693" s="412"/>
      <c r="QJT693" s="412"/>
      <c r="QJU693" s="412"/>
      <c r="QJV693" s="412"/>
      <c r="QJW693" s="412"/>
      <c r="QJX693" s="412"/>
      <c r="QJY693" s="412"/>
      <c r="QJZ693" s="412"/>
      <c r="QKA693" s="412"/>
      <c r="QKB693" s="412"/>
      <c r="QKC693" s="412"/>
      <c r="QKD693" s="412"/>
      <c r="QKE693" s="412"/>
      <c r="QKF693" s="412"/>
      <c r="QKG693" s="412"/>
      <c r="QKH693" s="412"/>
      <c r="QKI693" s="412"/>
      <c r="QKJ693" s="412"/>
      <c r="QKK693" s="412"/>
      <c r="QKL693" s="412"/>
      <c r="QKM693" s="412"/>
      <c r="QKN693" s="412"/>
      <c r="QKO693" s="412"/>
      <c r="QKP693" s="413"/>
      <c r="QKQ693" s="413"/>
      <c r="QKR693" s="413"/>
      <c r="QKS693" s="413"/>
      <c r="QKT693" s="413"/>
      <c r="QKU693" s="413"/>
      <c r="QKV693" s="413"/>
      <c r="QKW693" s="413"/>
      <c r="QKX693" s="413"/>
      <c r="QKY693" s="413"/>
      <c r="QKZ693" s="413"/>
      <c r="QLA693" s="413"/>
      <c r="QLB693" s="413"/>
      <c r="QLC693" s="413"/>
      <c r="QLD693" s="413"/>
      <c r="QLE693" s="413"/>
      <c r="QLF693" s="413"/>
      <c r="QLG693" s="413"/>
      <c r="QLH693" s="413"/>
      <c r="QLI693" s="413"/>
      <c r="QLJ693" s="413"/>
      <c r="QLK693" s="413"/>
      <c r="QLL693" s="413"/>
      <c r="QLM693" s="413"/>
      <c r="QLN693" s="414"/>
      <c r="QLO693" s="414"/>
      <c r="QLP693" s="414"/>
      <c r="QLQ693" s="414"/>
      <c r="QLR693" s="414"/>
      <c r="QLS693" s="413"/>
      <c r="QLT693" s="413"/>
      <c r="QLU693" s="414"/>
      <c r="QLV693" s="414"/>
      <c r="QLW693" s="413"/>
      <c r="QLX693" s="413"/>
      <c r="QLY693" s="414"/>
      <c r="QLZ693" s="414"/>
      <c r="QMA693" s="413"/>
      <c r="QMB693" s="413"/>
      <c r="QMC693" s="413"/>
      <c r="QMD693" s="413"/>
      <c r="QME693" s="413"/>
      <c r="QMF693" s="413"/>
      <c r="QMG693" s="413"/>
      <c r="QMH693" s="414"/>
      <c r="QMI693" s="414"/>
      <c r="QMJ693" s="413"/>
      <c r="QMK693" s="413"/>
      <c r="QML693" s="414"/>
      <c r="QMM693" s="414"/>
      <c r="QMN693" s="413"/>
      <c r="QMO693" s="413"/>
      <c r="QMP693" s="413"/>
      <c r="QMQ693" s="413"/>
      <c r="QMR693" s="413"/>
      <c r="QMS693" s="407"/>
      <c r="QMT693" s="439"/>
      <c r="QMU693" s="413"/>
      <c r="QMV693" s="413"/>
      <c r="QMW693" s="413"/>
      <c r="QMX693" s="413"/>
      <c r="QMY693" s="413"/>
      <c r="QMZ693" s="413"/>
      <c r="QNA693" s="413"/>
      <c r="QNB693" s="412"/>
      <c r="QNC693" s="412"/>
      <c r="QND693" s="412"/>
      <c r="QNE693" s="412"/>
      <c r="QNF693" s="412"/>
      <c r="QNG693" s="412"/>
      <c r="QNH693" s="412"/>
      <c r="QNI693" s="412"/>
      <c r="QNJ693" s="412"/>
      <c r="QNK693" s="412"/>
      <c r="QNL693" s="412"/>
      <c r="QNM693" s="412"/>
      <c r="QNN693" s="412"/>
      <c r="QNO693" s="412"/>
      <c r="QNP693" s="412"/>
      <c r="QNQ693" s="412"/>
      <c r="QNR693" s="412"/>
      <c r="QNS693" s="412"/>
      <c r="QNT693" s="412"/>
      <c r="QNU693" s="412"/>
      <c r="QNV693" s="412"/>
      <c r="QNW693" s="412"/>
      <c r="QNX693" s="412"/>
      <c r="QNY693" s="412"/>
      <c r="QNZ693" s="412"/>
      <c r="QOA693" s="412"/>
      <c r="QOB693" s="412"/>
      <c r="QOC693" s="412"/>
      <c r="QOD693" s="412"/>
      <c r="QOE693" s="412"/>
      <c r="QOF693" s="412"/>
      <c r="QOG693" s="412"/>
      <c r="QOH693" s="412"/>
      <c r="QOI693" s="412"/>
      <c r="QOJ693" s="412"/>
      <c r="QOK693" s="412"/>
      <c r="QOL693" s="412"/>
      <c r="QOM693" s="412"/>
      <c r="QON693" s="412"/>
      <c r="QOO693" s="412"/>
      <c r="QOP693" s="412"/>
      <c r="QOQ693" s="412"/>
      <c r="QOR693" s="412"/>
      <c r="QOS693" s="412"/>
      <c r="QOT693" s="413"/>
      <c r="QOU693" s="413"/>
      <c r="QOV693" s="413"/>
      <c r="QOW693" s="413"/>
      <c r="QOX693" s="413"/>
      <c r="QOY693" s="413"/>
      <c r="QOZ693" s="413"/>
      <c r="QPA693" s="413"/>
      <c r="QPB693" s="413"/>
      <c r="QPC693" s="413"/>
      <c r="QPD693" s="413"/>
      <c r="QPE693" s="413"/>
      <c r="QPF693" s="413"/>
      <c r="QPG693" s="413"/>
      <c r="QPH693" s="413"/>
      <c r="QPI693" s="413"/>
      <c r="QPJ693" s="413"/>
      <c r="QPK693" s="413"/>
      <c r="QPL693" s="413"/>
      <c r="QPM693" s="413"/>
      <c r="QPN693" s="413"/>
      <c r="QPO693" s="413"/>
      <c r="QPP693" s="413"/>
      <c r="QPQ693" s="413"/>
      <c r="QPR693" s="414"/>
      <c r="QPS693" s="414"/>
      <c r="QPT693" s="414"/>
      <c r="QPU693" s="414"/>
      <c r="QPV693" s="414"/>
      <c r="QPW693" s="413"/>
      <c r="QPX693" s="413"/>
      <c r="QPY693" s="414"/>
      <c r="QPZ693" s="414"/>
      <c r="QQA693" s="413"/>
      <c r="QQB693" s="413"/>
      <c r="QQC693" s="414"/>
      <c r="QQD693" s="414"/>
      <c r="QQE693" s="413"/>
      <c r="QQF693" s="413"/>
      <c r="QQG693" s="413"/>
      <c r="QQH693" s="413"/>
      <c r="QQI693" s="413"/>
      <c r="QQJ693" s="413"/>
      <c r="QQK693" s="413"/>
      <c r="QQL693" s="414"/>
      <c r="QQM693" s="414"/>
      <c r="QQN693" s="413"/>
      <c r="QQO693" s="413"/>
      <c r="QQP693" s="414"/>
      <c r="QQQ693" s="414"/>
      <c r="QQR693" s="413"/>
      <c r="QQS693" s="413"/>
      <c r="QQT693" s="413"/>
      <c r="QQU693" s="413"/>
      <c r="QQV693" s="413"/>
      <c r="QQW693" s="407"/>
      <c r="QQX693" s="439"/>
      <c r="QQY693" s="413"/>
      <c r="QQZ693" s="413"/>
      <c r="QRA693" s="413"/>
      <c r="QRB693" s="413"/>
      <c r="QRC693" s="413"/>
      <c r="QRD693" s="413"/>
      <c r="QRE693" s="413"/>
      <c r="QRF693" s="412"/>
      <c r="QRG693" s="412"/>
      <c r="QRH693" s="412"/>
      <c r="QRI693" s="412"/>
      <c r="QRJ693" s="412"/>
      <c r="QRK693" s="412"/>
      <c r="QRL693" s="412"/>
      <c r="QRM693" s="412"/>
      <c r="QRN693" s="412"/>
      <c r="QRO693" s="412"/>
      <c r="QRP693" s="412"/>
      <c r="QRQ693" s="412"/>
      <c r="QRR693" s="412"/>
      <c r="QRS693" s="412"/>
      <c r="QRT693" s="412"/>
      <c r="QRU693" s="412"/>
      <c r="QRV693" s="412"/>
      <c r="QRW693" s="412"/>
      <c r="QRX693" s="412"/>
      <c r="QRY693" s="412"/>
      <c r="QRZ693" s="412"/>
      <c r="QSA693" s="412"/>
      <c r="QSB693" s="412"/>
      <c r="QSC693" s="412"/>
      <c r="QSD693" s="412"/>
      <c r="QSE693" s="412"/>
      <c r="QSF693" s="412"/>
      <c r="QSG693" s="412"/>
      <c r="QSH693" s="412"/>
      <c r="QSI693" s="412"/>
      <c r="QSJ693" s="412"/>
      <c r="QSK693" s="412"/>
      <c r="QSL693" s="412"/>
      <c r="QSM693" s="412"/>
      <c r="QSN693" s="412"/>
      <c r="QSO693" s="412"/>
      <c r="QSP693" s="412"/>
      <c r="QSQ693" s="412"/>
      <c r="QSR693" s="412"/>
      <c r="QSS693" s="412"/>
      <c r="QST693" s="412"/>
      <c r="QSU693" s="412"/>
      <c r="QSV693" s="412"/>
      <c r="QSW693" s="412"/>
      <c r="QSX693" s="413"/>
      <c r="QSY693" s="413"/>
      <c r="QSZ693" s="413"/>
      <c r="QTA693" s="413"/>
      <c r="QTB693" s="413"/>
      <c r="QTC693" s="413"/>
      <c r="QTD693" s="413"/>
      <c r="QTE693" s="413"/>
      <c r="QTF693" s="413"/>
      <c r="QTG693" s="413"/>
      <c r="QTH693" s="413"/>
      <c r="QTI693" s="413"/>
      <c r="QTJ693" s="413"/>
      <c r="QTK693" s="413"/>
      <c r="QTL693" s="413"/>
      <c r="QTM693" s="413"/>
      <c r="QTN693" s="413"/>
      <c r="QTO693" s="413"/>
      <c r="QTP693" s="413"/>
      <c r="QTQ693" s="413"/>
      <c r="QTR693" s="413"/>
      <c r="QTS693" s="413"/>
      <c r="QTT693" s="413"/>
      <c r="QTU693" s="413"/>
      <c r="QTV693" s="414"/>
      <c r="QTW693" s="414"/>
      <c r="QTX693" s="414"/>
      <c r="QTY693" s="414"/>
      <c r="QTZ693" s="414"/>
      <c r="QUA693" s="413"/>
      <c r="QUB693" s="413"/>
      <c r="QUC693" s="414"/>
      <c r="QUD693" s="414"/>
      <c r="QUE693" s="413"/>
      <c r="QUF693" s="413"/>
      <c r="QUG693" s="414"/>
      <c r="QUH693" s="414"/>
      <c r="QUI693" s="413"/>
      <c r="QUJ693" s="413"/>
      <c r="QUK693" s="413"/>
      <c r="QUL693" s="413"/>
      <c r="QUM693" s="413"/>
      <c r="QUN693" s="413"/>
      <c r="QUO693" s="413"/>
      <c r="QUP693" s="414"/>
      <c r="QUQ693" s="414"/>
      <c r="QUR693" s="413"/>
      <c r="QUS693" s="413"/>
      <c r="QUT693" s="414"/>
      <c r="QUU693" s="414"/>
      <c r="QUV693" s="413"/>
      <c r="QUW693" s="413"/>
      <c r="QUX693" s="413"/>
      <c r="QUY693" s="413"/>
      <c r="QUZ693" s="413"/>
      <c r="QVA693" s="407"/>
      <c r="QVB693" s="439"/>
      <c r="QVC693" s="413"/>
      <c r="QVD693" s="413"/>
      <c r="QVE693" s="413"/>
      <c r="QVF693" s="413"/>
      <c r="QVG693" s="413"/>
      <c r="QVH693" s="413"/>
      <c r="QVI693" s="413"/>
      <c r="QVJ693" s="412"/>
      <c r="QVK693" s="412"/>
      <c r="QVL693" s="412"/>
      <c r="QVM693" s="412"/>
      <c r="QVN693" s="412"/>
      <c r="QVO693" s="412"/>
      <c r="QVP693" s="412"/>
      <c r="QVQ693" s="412"/>
      <c r="QVR693" s="412"/>
      <c r="QVS693" s="412"/>
      <c r="QVT693" s="412"/>
      <c r="QVU693" s="412"/>
      <c r="QVV693" s="412"/>
      <c r="QVW693" s="412"/>
      <c r="QVX693" s="412"/>
      <c r="QVY693" s="412"/>
      <c r="QVZ693" s="412"/>
      <c r="QWA693" s="412"/>
      <c r="QWB693" s="412"/>
      <c r="QWC693" s="412"/>
      <c r="QWD693" s="412"/>
      <c r="QWE693" s="412"/>
      <c r="QWF693" s="412"/>
      <c r="QWG693" s="412"/>
      <c r="QWH693" s="412"/>
      <c r="QWI693" s="412"/>
      <c r="QWJ693" s="412"/>
      <c r="QWK693" s="412"/>
      <c r="QWL693" s="412"/>
      <c r="QWM693" s="412"/>
      <c r="QWN693" s="412"/>
      <c r="QWO693" s="412"/>
      <c r="QWP693" s="412"/>
      <c r="QWQ693" s="412"/>
      <c r="QWR693" s="412"/>
      <c r="QWS693" s="412"/>
      <c r="QWT693" s="412"/>
      <c r="QWU693" s="412"/>
      <c r="QWV693" s="412"/>
      <c r="QWW693" s="412"/>
      <c r="QWX693" s="412"/>
      <c r="QWY693" s="412"/>
      <c r="QWZ693" s="412"/>
      <c r="QXA693" s="412"/>
      <c r="QXB693" s="413"/>
      <c r="QXC693" s="413"/>
      <c r="QXD693" s="413"/>
      <c r="QXE693" s="413"/>
      <c r="QXF693" s="413"/>
      <c r="QXG693" s="413"/>
      <c r="QXH693" s="413"/>
      <c r="QXI693" s="413"/>
      <c r="QXJ693" s="413"/>
      <c r="QXK693" s="413"/>
      <c r="QXL693" s="413"/>
      <c r="QXM693" s="413"/>
      <c r="QXN693" s="413"/>
      <c r="QXO693" s="413"/>
      <c r="QXP693" s="413"/>
      <c r="QXQ693" s="413"/>
      <c r="QXR693" s="413"/>
      <c r="QXS693" s="413"/>
      <c r="QXT693" s="413"/>
      <c r="QXU693" s="413"/>
      <c r="QXV693" s="413"/>
      <c r="QXW693" s="413"/>
      <c r="QXX693" s="413"/>
      <c r="QXY693" s="413"/>
      <c r="QXZ693" s="414"/>
      <c r="QYA693" s="414"/>
      <c r="QYB693" s="414"/>
      <c r="QYC693" s="414"/>
      <c r="QYD693" s="414"/>
      <c r="QYE693" s="413"/>
      <c r="QYF693" s="413"/>
      <c r="QYG693" s="414"/>
      <c r="QYH693" s="414"/>
      <c r="QYI693" s="413"/>
      <c r="QYJ693" s="413"/>
      <c r="QYK693" s="414"/>
      <c r="QYL693" s="414"/>
      <c r="QYM693" s="413"/>
      <c r="QYN693" s="413"/>
      <c r="QYO693" s="413"/>
      <c r="QYP693" s="413"/>
      <c r="QYQ693" s="413"/>
      <c r="QYR693" s="413"/>
      <c r="QYS693" s="413"/>
      <c r="QYT693" s="414"/>
      <c r="QYU693" s="414"/>
      <c r="QYV693" s="413"/>
      <c r="QYW693" s="413"/>
      <c r="QYX693" s="414"/>
      <c r="QYY693" s="414"/>
      <c r="QYZ693" s="413"/>
      <c r="QZA693" s="413"/>
      <c r="QZB693" s="413"/>
      <c r="QZC693" s="413"/>
      <c r="QZD693" s="413"/>
      <c r="QZE693" s="407"/>
      <c r="QZF693" s="439"/>
      <c r="QZG693" s="413"/>
      <c r="QZH693" s="413"/>
      <c r="QZI693" s="413"/>
      <c r="QZJ693" s="413"/>
      <c r="QZK693" s="413"/>
      <c r="QZL693" s="413"/>
      <c r="QZM693" s="413"/>
      <c r="QZN693" s="412"/>
      <c r="QZO693" s="412"/>
      <c r="QZP693" s="412"/>
      <c r="QZQ693" s="412"/>
      <c r="QZR693" s="412"/>
      <c r="QZS693" s="412"/>
      <c r="QZT693" s="412"/>
      <c r="QZU693" s="412"/>
      <c r="QZV693" s="412"/>
      <c r="QZW693" s="412"/>
      <c r="QZX693" s="412"/>
      <c r="QZY693" s="412"/>
      <c r="QZZ693" s="412"/>
      <c r="RAA693" s="412"/>
      <c r="RAB693" s="412"/>
      <c r="RAC693" s="412"/>
      <c r="RAD693" s="412"/>
      <c r="RAE693" s="412"/>
      <c r="RAF693" s="412"/>
      <c r="RAG693" s="412"/>
      <c r="RAH693" s="412"/>
      <c r="RAI693" s="412"/>
      <c r="RAJ693" s="412"/>
      <c r="RAK693" s="412"/>
      <c r="RAL693" s="412"/>
      <c r="RAM693" s="412"/>
      <c r="RAN693" s="412"/>
      <c r="RAO693" s="412"/>
      <c r="RAP693" s="412"/>
      <c r="RAQ693" s="412"/>
      <c r="RAR693" s="412"/>
      <c r="RAS693" s="412"/>
      <c r="RAT693" s="412"/>
      <c r="RAU693" s="412"/>
      <c r="RAV693" s="412"/>
      <c r="RAW693" s="412"/>
      <c r="RAX693" s="412"/>
      <c r="RAY693" s="412"/>
      <c r="RAZ693" s="412"/>
      <c r="RBA693" s="412"/>
      <c r="RBB693" s="412"/>
      <c r="RBC693" s="412"/>
      <c r="RBD693" s="412"/>
      <c r="RBE693" s="412"/>
      <c r="RBF693" s="413"/>
      <c r="RBG693" s="413"/>
      <c r="RBH693" s="413"/>
      <c r="RBI693" s="413"/>
      <c r="RBJ693" s="413"/>
      <c r="RBK693" s="413"/>
      <c r="RBL693" s="413"/>
      <c r="RBM693" s="413"/>
      <c r="RBN693" s="413"/>
      <c r="RBO693" s="413"/>
      <c r="RBP693" s="413"/>
      <c r="RBQ693" s="413"/>
      <c r="RBR693" s="413"/>
      <c r="RBS693" s="413"/>
      <c r="RBT693" s="413"/>
      <c r="RBU693" s="413"/>
      <c r="RBV693" s="413"/>
      <c r="RBW693" s="413"/>
      <c r="RBX693" s="413"/>
      <c r="RBY693" s="413"/>
      <c r="RBZ693" s="413"/>
      <c r="RCA693" s="413"/>
      <c r="RCB693" s="413"/>
    </row>
    <row r="694" spans="1:12248" s="80" customFormat="1" ht="127.5" hidden="1" customHeight="1" x14ac:dyDescent="0.3">
      <c r="A694" s="407"/>
      <c r="B694" s="499"/>
      <c r="C694" s="440" t="s">
        <v>31</v>
      </c>
      <c r="D694" s="412">
        <f>E694+F694+G694+H694</f>
        <v>706923.85274</v>
      </c>
      <c r="E694" s="412">
        <f>E695</f>
        <v>706923.85274</v>
      </c>
      <c r="F694" s="412"/>
      <c r="G694" s="412"/>
      <c r="H694" s="412"/>
      <c r="I694" s="412">
        <f t="shared" si="1677"/>
        <v>60874.205099999999</v>
      </c>
      <c r="J694" s="412">
        <f t="shared" si="1678"/>
        <v>8.6111403461709146E-2</v>
      </c>
      <c r="K694" s="412">
        <f>K695</f>
        <v>60874.205099999999</v>
      </c>
      <c r="L694" s="412">
        <f t="shared" si="1679"/>
        <v>8.6111403461709146E-2</v>
      </c>
      <c r="M694" s="412"/>
      <c r="N694" s="412"/>
      <c r="O694" s="412"/>
      <c r="P694" s="412"/>
      <c r="Q694" s="412"/>
      <c r="R694" s="412"/>
      <c r="S694" s="412">
        <f t="shared" si="1680"/>
        <v>595</v>
      </c>
      <c r="T694" s="570">
        <f t="shared" si="1618"/>
        <v>8.4167481079300266E-4</v>
      </c>
      <c r="U694" s="413">
        <f>U695</f>
        <v>595</v>
      </c>
      <c r="V694" s="570">
        <f t="shared" si="1681"/>
        <v>8.4167481079300266E-4</v>
      </c>
      <c r="W694" s="412"/>
      <c r="X694" s="412"/>
      <c r="Y694" s="412"/>
      <c r="Z694" s="412"/>
      <c r="AA694" s="412"/>
      <c r="AB694" s="412"/>
      <c r="AC694" s="413">
        <f t="shared" si="1660"/>
        <v>0</v>
      </c>
      <c r="AD694" s="570">
        <f t="shared" si="1661"/>
        <v>0</v>
      </c>
      <c r="AE694" s="413">
        <f>AE695</f>
        <v>576218.83206000004</v>
      </c>
      <c r="AF694" s="575">
        <f t="shared" si="1675"/>
        <v>0.81510735537725298</v>
      </c>
      <c r="AG694" s="412"/>
      <c r="AH694" s="575" t="e">
        <f t="shared" si="1623"/>
        <v>#DIV/0!</v>
      </c>
      <c r="AI694" s="412"/>
      <c r="AJ694" s="412"/>
      <c r="AK694" s="412"/>
      <c r="AL694" s="575"/>
      <c r="AM694" s="412"/>
      <c r="AN694" s="412"/>
      <c r="AO694" s="412"/>
      <c r="AP694" s="412"/>
      <c r="AQ694" s="412"/>
      <c r="AR694" s="412"/>
      <c r="AS694" s="412"/>
      <c r="AT694" s="412"/>
      <c r="AU694" s="413">
        <f>AV694+AW694+AX694</f>
        <v>1413847.70548</v>
      </c>
      <c r="AV694" s="413">
        <f>AW694+AX694+AY694+AZ694</f>
        <v>706923.85274</v>
      </c>
      <c r="AW694" s="413">
        <f>AW695</f>
        <v>706923.85274</v>
      </c>
      <c r="AX694" s="413"/>
      <c r="AY694" s="413"/>
      <c r="AZ694" s="413"/>
      <c r="BA694" s="413" t="e">
        <f t="shared" ref="BA694" si="1682">BB694+BC694+BD694</f>
        <v>#REF!</v>
      </c>
      <c r="BB694" s="413" t="e">
        <f>BB484+BB651+#REF!</f>
        <v>#REF!</v>
      </c>
      <c r="BC694" s="413"/>
      <c r="BD694" s="413"/>
      <c r="BE694" s="413" t="e">
        <f t="shared" ref="BE694" si="1683">BF694+BG694</f>
        <v>#REF!</v>
      </c>
      <c r="BF694" s="413" t="e">
        <f>BF484+BF651+#REF!</f>
        <v>#REF!</v>
      </c>
      <c r="BG694" s="413">
        <f>G694</f>
        <v>0</v>
      </c>
      <c r="BH694" s="413"/>
      <c r="BI694" s="413">
        <f>BJ694+BK694+BL694+BM694</f>
        <v>673973</v>
      </c>
      <c r="BJ694" s="413">
        <f>BJ695</f>
        <v>673973</v>
      </c>
      <c r="BK694" s="413"/>
      <c r="BL694" s="413"/>
      <c r="BM694" s="413"/>
      <c r="BN694" s="413">
        <f t="shared" ref="BN694" si="1684">BO694+BP694+BQ694</f>
        <v>1347946</v>
      </c>
      <c r="BO694" s="413">
        <f>BP694+BQ694+BR694+BS694</f>
        <v>673973</v>
      </c>
      <c r="BP694" s="413">
        <f>BP695</f>
        <v>673973</v>
      </c>
      <c r="BQ694" s="413"/>
      <c r="BR694" s="413"/>
      <c r="BS694" s="413"/>
      <c r="BT694" s="413"/>
      <c r="BU694" s="413"/>
      <c r="BV694" s="413">
        <f>BW694+BX694+BY694+BZ694</f>
        <v>500000</v>
      </c>
      <c r="BW694" s="413">
        <f>BW696+BW700+BW701</f>
        <v>500000</v>
      </c>
      <c r="BX694" s="413"/>
      <c r="BY694" s="413"/>
      <c r="BZ694" s="413"/>
      <c r="CA694" s="413" t="e">
        <f t="shared" ref="CA694" si="1685">CB694+CC694+CD694</f>
        <v>#REF!</v>
      </c>
      <c r="CB694" s="413" t="e">
        <f>CB484+CB651+#REF!</f>
        <v>#REF!</v>
      </c>
      <c r="CC694" s="413"/>
      <c r="CD694" s="413"/>
      <c r="CE694" s="413" t="e">
        <f t="shared" ref="CE694" si="1686">CF694+CH694+CI694</f>
        <v>#REF!</v>
      </c>
      <c r="CF694" s="413" t="e">
        <f>CF484+CF651+#REF!</f>
        <v>#REF!</v>
      </c>
      <c r="CG694" s="413"/>
      <c r="CH694" s="413"/>
      <c r="CI694" s="413"/>
      <c r="CJ694" s="413"/>
      <c r="CK694" s="413">
        <f>CL694+CM694+CN694+CO694</f>
        <v>500000</v>
      </c>
      <c r="CL694" s="413">
        <f>CL696+CL700+CL701</f>
        <v>500000</v>
      </c>
      <c r="CM694" s="413"/>
      <c r="CN694" s="413"/>
      <c r="CO694" s="413"/>
      <c r="CP694" s="413"/>
      <c r="CQ694" s="413"/>
      <c r="CR694" s="413"/>
      <c r="CS694" s="413"/>
      <c r="CT694" s="413"/>
      <c r="CU694" s="413"/>
      <c r="CV694" s="413"/>
      <c r="CW694" s="413"/>
      <c r="CX694" s="413"/>
      <c r="CY694" s="413"/>
      <c r="CZ694" s="413"/>
      <c r="DA694" s="413"/>
      <c r="DB694" s="413"/>
      <c r="DC694" s="414"/>
      <c r="DD694" s="414"/>
      <c r="DE694" s="414"/>
      <c r="DF694" s="414"/>
      <c r="DG694" s="412"/>
      <c r="DH694" s="412"/>
      <c r="DI694" s="412"/>
      <c r="DJ694" s="412"/>
      <c r="DK694" s="412"/>
      <c r="DL694" s="412"/>
      <c r="DM694" s="412"/>
      <c r="DN694" s="412"/>
      <c r="DO694" s="412"/>
      <c r="DP694" s="412"/>
      <c r="DQ694" s="412"/>
      <c r="DR694" s="412"/>
      <c r="DS694" s="412"/>
      <c r="DT694" s="412"/>
      <c r="DU694" s="412"/>
      <c r="DV694" s="412"/>
      <c r="DW694" s="412"/>
      <c r="DX694" s="412"/>
      <c r="DY694" s="412"/>
      <c r="DZ694" s="413"/>
      <c r="EA694" s="413"/>
      <c r="EB694" s="413"/>
      <c r="EC694" s="413"/>
      <c r="ED694" s="413"/>
      <c r="EE694" s="413"/>
      <c r="EF694" s="413"/>
      <c r="EG694" s="413"/>
      <c r="EH694" s="413"/>
      <c r="EI694" s="413"/>
      <c r="EJ694" s="413"/>
      <c r="EK694" s="413"/>
      <c r="EL694" s="413"/>
      <c r="EM694" s="413"/>
      <c r="EN694" s="413"/>
      <c r="EO694" s="413"/>
      <c r="EP694" s="413"/>
      <c r="EQ694" s="413"/>
      <c r="ER694" s="413"/>
      <c r="ES694" s="413"/>
      <c r="ET694" s="413"/>
      <c r="EU694" s="413"/>
      <c r="EV694" s="413"/>
      <c r="EW694" s="413"/>
      <c r="EX694" s="414"/>
      <c r="EY694" s="414"/>
      <c r="EZ694" s="414"/>
      <c r="FA694" s="414"/>
      <c r="FB694" s="414"/>
      <c r="FC694" s="413"/>
      <c r="FD694" s="413"/>
      <c r="FE694" s="414"/>
      <c r="FF694" s="414"/>
      <c r="FG694" s="413"/>
      <c r="FH694" s="413"/>
      <c r="FI694" s="414"/>
      <c r="FJ694" s="414"/>
      <c r="FK694" s="413"/>
      <c r="FL694" s="413"/>
      <c r="FM694" s="413"/>
      <c r="FN694" s="413"/>
      <c r="FO694" s="413"/>
      <c r="FP694" s="413"/>
      <c r="FQ694" s="413"/>
      <c r="FR694" s="414"/>
      <c r="FS694" s="414"/>
      <c r="FT694" s="413"/>
      <c r="FU694" s="413"/>
      <c r="FV694" s="414"/>
      <c r="FW694" s="414"/>
      <c r="FX694" s="413"/>
      <c r="FY694" s="413"/>
      <c r="FZ694" s="413"/>
      <c r="GA694" s="413"/>
      <c r="GB694" s="413"/>
      <c r="GC694" s="407"/>
      <c r="GD694" s="439"/>
      <c r="GE694" s="413"/>
      <c r="GF694" s="413"/>
      <c r="GG694" s="413"/>
      <c r="GH694" s="413"/>
      <c r="GI694" s="413"/>
      <c r="GJ694" s="413"/>
      <c r="GK694" s="413"/>
      <c r="GL694" s="412"/>
      <c r="GM694" s="412"/>
      <c r="GN694" s="412"/>
      <c r="GO694" s="412"/>
      <c r="GP694" s="412"/>
      <c r="GQ694" s="412"/>
      <c r="GR694" s="412"/>
      <c r="GS694" s="412"/>
      <c r="GT694" s="412"/>
      <c r="GU694" s="412"/>
      <c r="GV694" s="412"/>
      <c r="GW694" s="412"/>
      <c r="GX694" s="412"/>
      <c r="GY694" s="412"/>
      <c r="GZ694" s="412"/>
      <c r="HA694" s="412"/>
      <c r="HB694" s="412"/>
      <c r="HC694" s="412"/>
      <c r="HD694" s="412"/>
      <c r="HE694" s="412"/>
      <c r="HF694" s="412"/>
      <c r="HG694" s="412"/>
      <c r="HH694" s="412"/>
      <c r="HI694" s="412"/>
      <c r="HJ694" s="412"/>
      <c r="HK694" s="412"/>
      <c r="HL694" s="412"/>
      <c r="HM694" s="412"/>
      <c r="HN694" s="412"/>
      <c r="HO694" s="412"/>
      <c r="HP694" s="412"/>
      <c r="HQ694" s="412"/>
      <c r="HR694" s="412"/>
      <c r="HS694" s="412"/>
      <c r="HT694" s="412"/>
      <c r="HU694" s="412"/>
      <c r="HV694" s="412"/>
      <c r="HW694" s="412"/>
      <c r="HX694" s="412"/>
      <c r="HY694" s="412"/>
      <c r="HZ694" s="412"/>
      <c r="IA694" s="412"/>
      <c r="IB694" s="412"/>
      <c r="IC694" s="412"/>
      <c r="ID694" s="413"/>
      <c r="IE694" s="413"/>
      <c r="IF694" s="413"/>
      <c r="IG694" s="413"/>
      <c r="IH694" s="413"/>
      <c r="II694" s="413"/>
      <c r="IJ694" s="413"/>
      <c r="IK694" s="413"/>
      <c r="IL694" s="413"/>
      <c r="IM694" s="413"/>
      <c r="IN694" s="413"/>
      <c r="IO694" s="413"/>
      <c r="IP694" s="413"/>
      <c r="IQ694" s="413"/>
      <c r="IR694" s="413"/>
      <c r="IS694" s="413"/>
      <c r="IT694" s="413"/>
      <c r="IU694" s="413"/>
      <c r="IV694" s="413"/>
      <c r="IW694" s="413"/>
      <c r="IX694" s="413"/>
      <c r="IY694" s="413"/>
      <c r="IZ694" s="413"/>
      <c r="JA694" s="413"/>
      <c r="JB694" s="414"/>
      <c r="JC694" s="414"/>
      <c r="JD694" s="414"/>
      <c r="JE694" s="414"/>
      <c r="JF694" s="414"/>
      <c r="JG694" s="413"/>
      <c r="JH694" s="413"/>
      <c r="JI694" s="414"/>
      <c r="JJ694" s="414"/>
      <c r="JK694" s="413"/>
      <c r="JL694" s="413"/>
      <c r="JM694" s="414"/>
      <c r="JN694" s="414"/>
      <c r="JO694" s="413"/>
      <c r="JP694" s="413"/>
      <c r="JQ694" s="413"/>
      <c r="JR694" s="413"/>
      <c r="JS694" s="413"/>
      <c r="JT694" s="413"/>
      <c r="JU694" s="413"/>
      <c r="JV694" s="414"/>
      <c r="JW694" s="414"/>
      <c r="JX694" s="413"/>
      <c r="JY694" s="413"/>
      <c r="JZ694" s="414"/>
      <c r="KA694" s="414"/>
      <c r="KB694" s="413"/>
      <c r="KC694" s="413"/>
      <c r="KD694" s="413"/>
      <c r="KE694" s="413"/>
      <c r="KF694" s="413"/>
      <c r="KG694" s="407"/>
      <c r="KH694" s="439"/>
      <c r="KI694" s="413"/>
      <c r="KJ694" s="413"/>
      <c r="KK694" s="413"/>
      <c r="KL694" s="413"/>
      <c r="KM694" s="413"/>
      <c r="KN694" s="413"/>
      <c r="KO694" s="413"/>
      <c r="KP694" s="412"/>
      <c r="KQ694" s="412"/>
      <c r="KR694" s="412"/>
      <c r="KS694" s="412"/>
      <c r="KT694" s="412"/>
      <c r="KU694" s="412"/>
      <c r="KV694" s="412"/>
      <c r="KW694" s="412"/>
      <c r="KX694" s="412"/>
      <c r="KY694" s="412"/>
      <c r="KZ694" s="412"/>
      <c r="LA694" s="412"/>
      <c r="LB694" s="412"/>
      <c r="LC694" s="412"/>
      <c r="LD694" s="412"/>
      <c r="LE694" s="412"/>
      <c r="LF694" s="412"/>
      <c r="LG694" s="412"/>
      <c r="LH694" s="412"/>
      <c r="LI694" s="412"/>
      <c r="LJ694" s="412"/>
      <c r="LK694" s="412"/>
      <c r="LL694" s="412"/>
      <c r="LM694" s="412"/>
      <c r="LN694" s="412"/>
      <c r="LO694" s="412"/>
      <c r="LP694" s="412"/>
      <c r="LQ694" s="412"/>
      <c r="LR694" s="412"/>
      <c r="LS694" s="412"/>
      <c r="LT694" s="412"/>
      <c r="LU694" s="412"/>
      <c r="LV694" s="412"/>
      <c r="LW694" s="412"/>
      <c r="LX694" s="412"/>
      <c r="LY694" s="412"/>
      <c r="LZ694" s="412"/>
      <c r="MA694" s="412"/>
      <c r="MB694" s="412"/>
      <c r="MC694" s="412"/>
      <c r="MD694" s="412"/>
      <c r="ME694" s="412"/>
      <c r="MF694" s="412"/>
      <c r="MG694" s="412"/>
      <c r="MH694" s="413"/>
      <c r="MI694" s="413"/>
      <c r="MJ694" s="413"/>
      <c r="MK694" s="413"/>
      <c r="ML694" s="413"/>
      <c r="MM694" s="413"/>
      <c r="MN694" s="413"/>
      <c r="MO694" s="413"/>
      <c r="MP694" s="413"/>
      <c r="MQ694" s="413"/>
      <c r="MR694" s="413"/>
      <c r="MS694" s="413"/>
      <c r="MT694" s="413"/>
      <c r="MU694" s="413"/>
      <c r="MV694" s="413"/>
      <c r="MW694" s="413"/>
      <c r="MX694" s="413"/>
      <c r="MY694" s="413"/>
      <c r="MZ694" s="413"/>
      <c r="NA694" s="413"/>
      <c r="NB694" s="413"/>
      <c r="NC694" s="413"/>
      <c r="ND694" s="413"/>
      <c r="NE694" s="413"/>
      <c r="NF694" s="414"/>
      <c r="NG694" s="414"/>
      <c r="NH694" s="414"/>
      <c r="NI694" s="414"/>
      <c r="NJ694" s="414"/>
      <c r="NK694" s="413"/>
      <c r="NL694" s="413"/>
      <c r="NM694" s="414"/>
      <c r="NN694" s="414"/>
      <c r="NO694" s="413"/>
      <c r="NP694" s="413"/>
      <c r="NQ694" s="414"/>
      <c r="NR694" s="414"/>
      <c r="NS694" s="413"/>
      <c r="NT694" s="413"/>
      <c r="NU694" s="413"/>
      <c r="NV694" s="413"/>
      <c r="NW694" s="413"/>
      <c r="NX694" s="413"/>
      <c r="NY694" s="413"/>
      <c r="NZ694" s="414"/>
      <c r="OA694" s="414"/>
      <c r="OB694" s="413"/>
      <c r="OC694" s="413"/>
      <c r="OD694" s="414"/>
      <c r="OE694" s="414"/>
      <c r="OF694" s="413"/>
      <c r="OG694" s="413"/>
      <c r="OH694" s="413"/>
      <c r="OI694" s="413"/>
      <c r="OJ694" s="413"/>
      <c r="OK694" s="407"/>
      <c r="OL694" s="439"/>
      <c r="OM694" s="413"/>
      <c r="ON694" s="413"/>
      <c r="OO694" s="413"/>
      <c r="OP694" s="413"/>
      <c r="OQ694" s="413"/>
      <c r="OR694" s="413"/>
      <c r="OS694" s="413"/>
      <c r="OT694" s="412"/>
      <c r="OU694" s="412"/>
      <c r="OV694" s="412"/>
      <c r="OW694" s="412"/>
      <c r="OX694" s="412"/>
      <c r="OY694" s="412"/>
      <c r="OZ694" s="412"/>
      <c r="PA694" s="412"/>
      <c r="PB694" s="412"/>
      <c r="PC694" s="412"/>
      <c r="PD694" s="412"/>
      <c r="PE694" s="412"/>
      <c r="PF694" s="412"/>
      <c r="PG694" s="412"/>
      <c r="PH694" s="412"/>
      <c r="PI694" s="412"/>
      <c r="PJ694" s="412"/>
      <c r="PK694" s="412"/>
      <c r="PL694" s="412"/>
      <c r="PM694" s="412"/>
      <c r="PN694" s="412"/>
      <c r="PO694" s="412"/>
      <c r="PP694" s="412"/>
      <c r="PQ694" s="412"/>
      <c r="PR694" s="412"/>
      <c r="PS694" s="412"/>
      <c r="PT694" s="412"/>
      <c r="PU694" s="412"/>
      <c r="PV694" s="412"/>
      <c r="PW694" s="412"/>
      <c r="PX694" s="412"/>
      <c r="PY694" s="412"/>
      <c r="PZ694" s="412"/>
      <c r="QA694" s="412"/>
      <c r="QB694" s="412"/>
      <c r="QC694" s="412"/>
      <c r="QD694" s="412"/>
      <c r="QE694" s="412"/>
      <c r="QF694" s="412"/>
      <c r="QG694" s="412"/>
      <c r="QH694" s="412"/>
      <c r="QI694" s="412"/>
      <c r="QJ694" s="412"/>
      <c r="QK694" s="412"/>
      <c r="QL694" s="413"/>
      <c r="QM694" s="413"/>
      <c r="QN694" s="413"/>
      <c r="QO694" s="413"/>
      <c r="QP694" s="413"/>
      <c r="QQ694" s="413"/>
      <c r="QR694" s="413"/>
      <c r="QS694" s="413"/>
      <c r="QT694" s="413"/>
      <c r="QU694" s="413"/>
      <c r="QV694" s="413"/>
      <c r="QW694" s="413"/>
      <c r="QX694" s="413"/>
      <c r="QY694" s="413"/>
      <c r="QZ694" s="413"/>
      <c r="RA694" s="413"/>
      <c r="RB694" s="413"/>
      <c r="RC694" s="413"/>
      <c r="RD694" s="413"/>
      <c r="RE694" s="413"/>
      <c r="RF694" s="413"/>
      <c r="RG694" s="413"/>
      <c r="RH694" s="413"/>
      <c r="RI694" s="413"/>
      <c r="RJ694" s="414"/>
      <c r="RK694" s="414"/>
      <c r="RL694" s="414"/>
      <c r="RM694" s="414"/>
      <c r="RN694" s="414"/>
      <c r="RO694" s="413"/>
      <c r="RP694" s="413"/>
      <c r="RQ694" s="414"/>
      <c r="RR694" s="414"/>
      <c r="RS694" s="413"/>
      <c r="RT694" s="413"/>
      <c r="RU694" s="414"/>
      <c r="RV694" s="414"/>
      <c r="RW694" s="413"/>
      <c r="RX694" s="413"/>
      <c r="RY694" s="413"/>
      <c r="RZ694" s="413"/>
      <c r="SA694" s="413"/>
      <c r="SB694" s="413"/>
      <c r="SC694" s="413"/>
      <c r="SD694" s="414"/>
      <c r="SE694" s="414"/>
      <c r="SF694" s="413"/>
      <c r="SG694" s="413"/>
      <c r="SH694" s="414"/>
      <c r="SI694" s="414"/>
      <c r="SJ694" s="413"/>
      <c r="SK694" s="413"/>
      <c r="SL694" s="413"/>
      <c r="SM694" s="413"/>
      <c r="SN694" s="413"/>
      <c r="SO694" s="407"/>
      <c r="SP694" s="439"/>
      <c r="SQ694" s="413"/>
      <c r="SR694" s="413"/>
      <c r="SS694" s="413"/>
      <c r="ST694" s="413"/>
      <c r="SU694" s="413"/>
      <c r="SV694" s="413"/>
      <c r="SW694" s="413"/>
      <c r="SX694" s="412"/>
      <c r="SY694" s="412"/>
      <c r="SZ694" s="412"/>
      <c r="TA694" s="412"/>
      <c r="TB694" s="412"/>
      <c r="TC694" s="412"/>
      <c r="TD694" s="412"/>
      <c r="TE694" s="412"/>
      <c r="TF694" s="412"/>
      <c r="TG694" s="412"/>
      <c r="TH694" s="412"/>
      <c r="TI694" s="412"/>
      <c r="TJ694" s="412"/>
      <c r="TK694" s="412"/>
      <c r="TL694" s="412"/>
      <c r="TM694" s="412"/>
      <c r="TN694" s="412"/>
      <c r="TO694" s="412"/>
      <c r="TP694" s="412"/>
      <c r="TQ694" s="412"/>
      <c r="TR694" s="412"/>
      <c r="TS694" s="412"/>
      <c r="TT694" s="412"/>
      <c r="TU694" s="412"/>
      <c r="TV694" s="412"/>
      <c r="TW694" s="412"/>
      <c r="TX694" s="412"/>
      <c r="TY694" s="412"/>
      <c r="TZ694" s="412"/>
      <c r="UA694" s="412"/>
      <c r="UB694" s="412"/>
      <c r="UC694" s="412"/>
      <c r="UD694" s="412"/>
      <c r="UE694" s="412"/>
      <c r="UF694" s="412"/>
      <c r="UG694" s="412"/>
      <c r="UH694" s="412"/>
      <c r="UI694" s="412"/>
      <c r="UJ694" s="412"/>
      <c r="UK694" s="412"/>
      <c r="UL694" s="412"/>
      <c r="UM694" s="412"/>
      <c r="UN694" s="412"/>
      <c r="UO694" s="412"/>
      <c r="UP694" s="413"/>
      <c r="UQ694" s="413"/>
      <c r="UR694" s="413"/>
      <c r="US694" s="413"/>
      <c r="UT694" s="413"/>
      <c r="UU694" s="413"/>
      <c r="UV694" s="413"/>
      <c r="UW694" s="413"/>
      <c r="UX694" s="413"/>
      <c r="UY694" s="413"/>
      <c r="UZ694" s="413"/>
      <c r="VA694" s="413"/>
      <c r="VB694" s="413"/>
      <c r="VC694" s="413"/>
      <c r="VD694" s="413"/>
      <c r="VE694" s="413"/>
      <c r="VF694" s="413"/>
      <c r="VG694" s="413"/>
      <c r="VH694" s="413"/>
      <c r="VI694" s="413"/>
      <c r="VJ694" s="413"/>
      <c r="VK694" s="413"/>
      <c r="VL694" s="413"/>
      <c r="VM694" s="413"/>
      <c r="VN694" s="414"/>
      <c r="VO694" s="414"/>
      <c r="VP694" s="414"/>
      <c r="VQ694" s="414"/>
      <c r="VR694" s="414"/>
      <c r="VS694" s="413"/>
      <c r="VT694" s="413"/>
      <c r="VU694" s="414"/>
      <c r="VV694" s="414"/>
      <c r="VW694" s="413"/>
      <c r="VX694" s="413"/>
      <c r="VY694" s="414"/>
      <c r="VZ694" s="414"/>
      <c r="WA694" s="413"/>
      <c r="WB694" s="413"/>
      <c r="WC694" s="413"/>
      <c r="WD694" s="413"/>
      <c r="WE694" s="413"/>
      <c r="WF694" s="413"/>
      <c r="WG694" s="413"/>
      <c r="WH694" s="414"/>
      <c r="WI694" s="414"/>
      <c r="WJ694" s="413"/>
      <c r="WK694" s="413"/>
      <c r="WL694" s="414"/>
      <c r="WM694" s="414"/>
      <c r="WN694" s="413"/>
      <c r="WO694" s="413"/>
      <c r="WP694" s="413"/>
      <c r="WQ694" s="413"/>
      <c r="WR694" s="413"/>
      <c r="WS694" s="407"/>
      <c r="WT694" s="439"/>
      <c r="WU694" s="413"/>
      <c r="WV694" s="413"/>
      <c r="WW694" s="413"/>
      <c r="WX694" s="413"/>
      <c r="WY694" s="413"/>
      <c r="WZ694" s="413"/>
      <c r="XA694" s="413"/>
      <c r="XB694" s="412"/>
      <c r="XC694" s="412"/>
      <c r="XD694" s="412"/>
      <c r="XE694" s="412"/>
      <c r="XF694" s="412"/>
      <c r="XG694" s="412"/>
      <c r="XH694" s="412"/>
      <c r="XI694" s="412"/>
      <c r="XJ694" s="412"/>
      <c r="XK694" s="412"/>
      <c r="XL694" s="412"/>
      <c r="XM694" s="412"/>
      <c r="XN694" s="412"/>
      <c r="XO694" s="412"/>
      <c r="XP694" s="412"/>
      <c r="XQ694" s="412"/>
      <c r="XR694" s="412"/>
      <c r="XS694" s="412"/>
      <c r="XT694" s="412"/>
      <c r="XU694" s="412"/>
      <c r="XV694" s="412"/>
      <c r="XW694" s="412"/>
      <c r="XX694" s="412"/>
      <c r="XY694" s="412"/>
      <c r="XZ694" s="412"/>
      <c r="YA694" s="412"/>
      <c r="YB694" s="412"/>
      <c r="YC694" s="412"/>
      <c r="YD694" s="412"/>
      <c r="YE694" s="412"/>
      <c r="YF694" s="412"/>
      <c r="YG694" s="412"/>
      <c r="YH694" s="412"/>
      <c r="YI694" s="412"/>
      <c r="YJ694" s="412"/>
      <c r="YK694" s="412"/>
      <c r="YL694" s="412"/>
      <c r="YM694" s="412"/>
      <c r="YN694" s="412"/>
      <c r="YO694" s="412"/>
      <c r="YP694" s="412"/>
      <c r="YQ694" s="412"/>
      <c r="YR694" s="412"/>
      <c r="YS694" s="412"/>
      <c r="YT694" s="413"/>
      <c r="YU694" s="413"/>
      <c r="YV694" s="413"/>
      <c r="YW694" s="413"/>
      <c r="YX694" s="413"/>
      <c r="YY694" s="413"/>
      <c r="YZ694" s="413"/>
      <c r="ZA694" s="413"/>
      <c r="ZB694" s="413"/>
      <c r="ZC694" s="413"/>
      <c r="ZD694" s="413"/>
      <c r="ZE694" s="413"/>
      <c r="ZF694" s="413"/>
      <c r="ZG694" s="413"/>
      <c r="ZH694" s="413"/>
      <c r="ZI694" s="413"/>
      <c r="ZJ694" s="413"/>
      <c r="ZK694" s="413"/>
      <c r="ZL694" s="413"/>
      <c r="ZM694" s="413"/>
      <c r="ZN694" s="413"/>
      <c r="ZO694" s="413"/>
      <c r="ZP694" s="413"/>
      <c r="ZQ694" s="413"/>
      <c r="ZR694" s="414"/>
      <c r="ZS694" s="414"/>
      <c r="ZT694" s="414"/>
      <c r="ZU694" s="414"/>
      <c r="ZV694" s="414"/>
      <c r="ZW694" s="413"/>
      <c r="ZX694" s="413"/>
      <c r="ZY694" s="414"/>
      <c r="ZZ694" s="414"/>
      <c r="AAA694" s="413"/>
      <c r="AAB694" s="413"/>
      <c r="AAC694" s="414"/>
      <c r="AAD694" s="414"/>
      <c r="AAE694" s="413"/>
      <c r="AAF694" s="413"/>
      <c r="AAG694" s="413"/>
      <c r="AAH694" s="413"/>
      <c r="AAI694" s="413"/>
      <c r="AAJ694" s="413"/>
      <c r="AAK694" s="413"/>
      <c r="AAL694" s="414"/>
      <c r="AAM694" s="414"/>
      <c r="AAN694" s="413"/>
      <c r="AAO694" s="413"/>
      <c r="AAP694" s="414"/>
      <c r="AAQ694" s="414"/>
      <c r="AAR694" s="413"/>
      <c r="AAS694" s="413"/>
      <c r="AAT694" s="413"/>
      <c r="AAU694" s="413"/>
      <c r="AAV694" s="413"/>
      <c r="AAW694" s="407"/>
      <c r="AAX694" s="439"/>
      <c r="AAY694" s="413"/>
      <c r="AAZ694" s="413"/>
      <c r="ABA694" s="413"/>
      <c r="ABB694" s="413"/>
      <c r="ABC694" s="413"/>
      <c r="ABD694" s="413"/>
      <c r="ABE694" s="413"/>
      <c r="ABF694" s="412"/>
      <c r="ABG694" s="412"/>
      <c r="ABH694" s="412"/>
      <c r="ABI694" s="412"/>
      <c r="ABJ694" s="412"/>
      <c r="ABK694" s="412"/>
      <c r="ABL694" s="412"/>
      <c r="ABM694" s="412"/>
      <c r="ABN694" s="412"/>
      <c r="ABO694" s="412"/>
      <c r="ABP694" s="412"/>
      <c r="ABQ694" s="412"/>
      <c r="ABR694" s="412"/>
      <c r="ABS694" s="412"/>
      <c r="ABT694" s="412"/>
      <c r="ABU694" s="412"/>
      <c r="ABV694" s="412"/>
      <c r="ABW694" s="412"/>
      <c r="ABX694" s="412"/>
      <c r="ABY694" s="412"/>
      <c r="ABZ694" s="412"/>
      <c r="ACA694" s="412"/>
      <c r="ACB694" s="412"/>
      <c r="ACC694" s="412"/>
      <c r="ACD694" s="412"/>
      <c r="ACE694" s="412"/>
      <c r="ACF694" s="412"/>
      <c r="ACG694" s="412"/>
      <c r="ACH694" s="412"/>
      <c r="ACI694" s="412"/>
      <c r="ACJ694" s="412"/>
      <c r="ACK694" s="412"/>
      <c r="ACL694" s="412"/>
      <c r="ACM694" s="412"/>
      <c r="ACN694" s="412"/>
      <c r="ACO694" s="412"/>
      <c r="ACP694" s="412"/>
      <c r="ACQ694" s="412"/>
      <c r="ACR694" s="412"/>
      <c r="ACS694" s="412"/>
      <c r="ACT694" s="412"/>
      <c r="ACU694" s="412"/>
      <c r="ACV694" s="412"/>
      <c r="ACW694" s="412"/>
      <c r="ACX694" s="413"/>
      <c r="ACY694" s="413"/>
      <c r="ACZ694" s="413"/>
      <c r="ADA694" s="413"/>
      <c r="ADB694" s="413"/>
      <c r="ADC694" s="413"/>
      <c r="ADD694" s="413"/>
      <c r="ADE694" s="413"/>
      <c r="ADF694" s="413"/>
      <c r="ADG694" s="413"/>
      <c r="ADH694" s="413"/>
      <c r="ADI694" s="413"/>
      <c r="ADJ694" s="413"/>
      <c r="ADK694" s="413"/>
      <c r="ADL694" s="413"/>
      <c r="ADM694" s="413"/>
      <c r="ADN694" s="413"/>
      <c r="ADO694" s="413"/>
      <c r="ADP694" s="413"/>
      <c r="ADQ694" s="413"/>
      <c r="ADR694" s="413"/>
      <c r="ADS694" s="413"/>
      <c r="ADT694" s="413"/>
      <c r="ADU694" s="413"/>
      <c r="ADV694" s="414"/>
      <c r="ADW694" s="414"/>
      <c r="ADX694" s="414"/>
      <c r="ADY694" s="414"/>
      <c r="ADZ694" s="414"/>
      <c r="AEA694" s="413"/>
      <c r="AEB694" s="413"/>
      <c r="AEC694" s="414"/>
      <c r="AED694" s="414"/>
      <c r="AEE694" s="413"/>
      <c r="AEF694" s="413"/>
      <c r="AEG694" s="414"/>
      <c r="AEH694" s="414"/>
      <c r="AEI694" s="413"/>
      <c r="AEJ694" s="413"/>
      <c r="AEK694" s="413"/>
      <c r="AEL694" s="413"/>
      <c r="AEM694" s="413"/>
      <c r="AEN694" s="413"/>
      <c r="AEO694" s="413"/>
      <c r="AEP694" s="414"/>
      <c r="AEQ694" s="414"/>
      <c r="AER694" s="413"/>
      <c r="AES694" s="413"/>
      <c r="AET694" s="414"/>
      <c r="AEU694" s="414"/>
      <c r="AEV694" s="413"/>
      <c r="AEW694" s="413"/>
      <c r="AEX694" s="413"/>
      <c r="AEY694" s="413"/>
      <c r="AEZ694" s="413"/>
      <c r="AFA694" s="407"/>
      <c r="AFB694" s="439"/>
      <c r="AFC694" s="413"/>
      <c r="AFD694" s="413"/>
      <c r="AFE694" s="413"/>
      <c r="AFF694" s="413"/>
      <c r="AFG694" s="413"/>
      <c r="AFH694" s="413"/>
      <c r="AFI694" s="413"/>
      <c r="AFJ694" s="412"/>
      <c r="AFK694" s="412"/>
      <c r="AFL694" s="412"/>
      <c r="AFM694" s="412"/>
      <c r="AFN694" s="412"/>
      <c r="AFO694" s="412"/>
      <c r="AFP694" s="412"/>
      <c r="AFQ694" s="412"/>
      <c r="AFR694" s="412"/>
      <c r="AFS694" s="412"/>
      <c r="AFT694" s="412"/>
      <c r="AFU694" s="412"/>
      <c r="AFV694" s="412"/>
      <c r="AFW694" s="412"/>
      <c r="AFX694" s="412"/>
      <c r="AFY694" s="412"/>
      <c r="AFZ694" s="412"/>
      <c r="AGA694" s="412"/>
      <c r="AGB694" s="412"/>
      <c r="AGC694" s="412"/>
      <c r="AGD694" s="412"/>
      <c r="AGE694" s="412"/>
      <c r="AGF694" s="412"/>
      <c r="AGG694" s="412"/>
      <c r="AGH694" s="412"/>
      <c r="AGI694" s="412"/>
      <c r="AGJ694" s="412"/>
      <c r="AGK694" s="412"/>
      <c r="AGL694" s="412"/>
      <c r="AGM694" s="412"/>
      <c r="AGN694" s="412"/>
      <c r="AGO694" s="412"/>
      <c r="AGP694" s="412"/>
      <c r="AGQ694" s="412"/>
      <c r="AGR694" s="412"/>
      <c r="AGS694" s="412"/>
      <c r="AGT694" s="412"/>
      <c r="AGU694" s="412"/>
      <c r="AGV694" s="412"/>
      <c r="AGW694" s="412"/>
      <c r="AGX694" s="412"/>
      <c r="AGY694" s="412"/>
      <c r="AGZ694" s="412"/>
      <c r="AHA694" s="412"/>
      <c r="AHB694" s="413"/>
      <c r="AHC694" s="413"/>
      <c r="AHD694" s="413"/>
      <c r="AHE694" s="413"/>
      <c r="AHF694" s="413"/>
      <c r="AHG694" s="413"/>
      <c r="AHH694" s="413"/>
      <c r="AHI694" s="413"/>
      <c r="AHJ694" s="413"/>
      <c r="AHK694" s="413"/>
      <c r="AHL694" s="413"/>
      <c r="AHM694" s="413"/>
      <c r="AHN694" s="413"/>
      <c r="AHO694" s="413"/>
      <c r="AHP694" s="413"/>
      <c r="AHQ694" s="413"/>
      <c r="AHR694" s="413"/>
      <c r="AHS694" s="413"/>
      <c r="AHT694" s="413"/>
      <c r="AHU694" s="413"/>
      <c r="AHV694" s="413"/>
      <c r="AHW694" s="413"/>
      <c r="AHX694" s="413"/>
      <c r="AHY694" s="413"/>
      <c r="AHZ694" s="414"/>
      <c r="AIA694" s="414"/>
      <c r="AIB694" s="414"/>
      <c r="AIC694" s="414"/>
      <c r="AID694" s="414"/>
      <c r="AIE694" s="413"/>
      <c r="AIF694" s="413"/>
      <c r="AIG694" s="414"/>
      <c r="AIH694" s="414"/>
      <c r="AII694" s="413"/>
      <c r="AIJ694" s="413"/>
      <c r="AIK694" s="414"/>
      <c r="AIL694" s="414"/>
      <c r="AIM694" s="413"/>
      <c r="AIN694" s="413"/>
      <c r="AIO694" s="413"/>
      <c r="AIP694" s="413"/>
      <c r="AIQ694" s="413"/>
      <c r="AIR694" s="413"/>
      <c r="AIS694" s="413"/>
      <c r="AIT694" s="414"/>
      <c r="AIU694" s="414"/>
      <c r="AIV694" s="413"/>
      <c r="AIW694" s="413"/>
      <c r="AIX694" s="414"/>
      <c r="AIY694" s="414"/>
      <c r="AIZ694" s="413"/>
      <c r="AJA694" s="413"/>
      <c r="AJB694" s="413"/>
      <c r="AJC694" s="413"/>
      <c r="AJD694" s="413"/>
      <c r="AJE694" s="407"/>
      <c r="AJF694" s="439"/>
      <c r="AJG694" s="413"/>
      <c r="AJH694" s="413"/>
      <c r="AJI694" s="413"/>
      <c r="AJJ694" s="413"/>
      <c r="AJK694" s="413"/>
      <c r="AJL694" s="413"/>
      <c r="AJM694" s="413"/>
      <c r="AJN694" s="412"/>
      <c r="AJO694" s="412"/>
      <c r="AJP694" s="412"/>
      <c r="AJQ694" s="412"/>
      <c r="AJR694" s="412"/>
      <c r="AJS694" s="412"/>
      <c r="AJT694" s="412"/>
      <c r="AJU694" s="412"/>
      <c r="AJV694" s="412"/>
      <c r="AJW694" s="412"/>
      <c r="AJX694" s="412"/>
      <c r="AJY694" s="412"/>
      <c r="AJZ694" s="412"/>
      <c r="AKA694" s="412"/>
      <c r="AKB694" s="412"/>
      <c r="AKC694" s="412"/>
      <c r="AKD694" s="412"/>
      <c r="AKE694" s="412"/>
      <c r="AKF694" s="412"/>
      <c r="AKG694" s="412"/>
      <c r="AKH694" s="412"/>
      <c r="AKI694" s="412"/>
      <c r="AKJ694" s="412"/>
      <c r="AKK694" s="412"/>
      <c r="AKL694" s="412"/>
      <c r="AKM694" s="412"/>
      <c r="AKN694" s="412"/>
      <c r="AKO694" s="412"/>
      <c r="AKP694" s="412"/>
      <c r="AKQ694" s="412"/>
      <c r="AKR694" s="412"/>
      <c r="AKS694" s="412"/>
      <c r="AKT694" s="412"/>
      <c r="AKU694" s="412"/>
      <c r="AKV694" s="412"/>
      <c r="AKW694" s="412"/>
      <c r="AKX694" s="412"/>
      <c r="AKY694" s="412"/>
      <c r="AKZ694" s="412"/>
      <c r="ALA694" s="412"/>
      <c r="ALB694" s="412"/>
      <c r="ALC694" s="412"/>
      <c r="ALD694" s="412"/>
      <c r="ALE694" s="412"/>
      <c r="ALF694" s="413"/>
      <c r="ALG694" s="413"/>
      <c r="ALH694" s="413"/>
      <c r="ALI694" s="413"/>
      <c r="ALJ694" s="413"/>
      <c r="ALK694" s="413"/>
      <c r="ALL694" s="413"/>
      <c r="ALM694" s="413"/>
      <c r="ALN694" s="413"/>
      <c r="ALO694" s="413"/>
      <c r="ALP694" s="413"/>
      <c r="ALQ694" s="413"/>
      <c r="ALR694" s="413"/>
      <c r="ALS694" s="413"/>
      <c r="ALT694" s="413"/>
      <c r="ALU694" s="413"/>
      <c r="ALV694" s="413"/>
      <c r="ALW694" s="413"/>
      <c r="ALX694" s="413"/>
      <c r="ALY694" s="413"/>
      <c r="ALZ694" s="413"/>
      <c r="AMA694" s="413"/>
      <c r="AMB694" s="413"/>
      <c r="AMC694" s="413"/>
      <c r="AMD694" s="414"/>
      <c r="AME694" s="414"/>
      <c r="AMF694" s="414"/>
      <c r="AMG694" s="414"/>
      <c r="AMH694" s="414"/>
      <c r="AMI694" s="413"/>
      <c r="AMJ694" s="413"/>
      <c r="AMK694" s="414"/>
      <c r="AML694" s="414"/>
      <c r="AMM694" s="413"/>
      <c r="AMN694" s="413"/>
      <c r="AMO694" s="414"/>
      <c r="AMP694" s="414"/>
      <c r="AMQ694" s="413"/>
      <c r="AMR694" s="413"/>
      <c r="AMS694" s="413"/>
      <c r="AMT694" s="413"/>
      <c r="AMU694" s="413"/>
      <c r="AMV694" s="413"/>
      <c r="AMW694" s="413"/>
      <c r="AMX694" s="414"/>
      <c r="AMY694" s="414"/>
      <c r="AMZ694" s="413"/>
      <c r="ANA694" s="413"/>
      <c r="ANB694" s="414"/>
      <c r="ANC694" s="414"/>
      <c r="AND694" s="413"/>
      <c r="ANE694" s="413"/>
      <c r="ANF694" s="413"/>
      <c r="ANG694" s="413"/>
      <c r="ANH694" s="413"/>
      <c r="ANI694" s="407"/>
      <c r="ANJ694" s="439"/>
      <c r="ANK694" s="413"/>
      <c r="ANL694" s="413"/>
      <c r="ANM694" s="413"/>
      <c r="ANN694" s="413"/>
      <c r="ANO694" s="413"/>
      <c r="ANP694" s="413"/>
      <c r="ANQ694" s="413"/>
      <c r="ANR694" s="412"/>
      <c r="ANS694" s="412"/>
      <c r="ANT694" s="412"/>
      <c r="ANU694" s="412"/>
      <c r="ANV694" s="412"/>
      <c r="ANW694" s="412"/>
      <c r="ANX694" s="412"/>
      <c r="ANY694" s="412"/>
      <c r="ANZ694" s="412"/>
      <c r="AOA694" s="412"/>
      <c r="AOB694" s="412"/>
      <c r="AOC694" s="412"/>
      <c r="AOD694" s="412"/>
      <c r="AOE694" s="412"/>
      <c r="AOF694" s="412"/>
      <c r="AOG694" s="412"/>
      <c r="AOH694" s="412"/>
      <c r="AOI694" s="412"/>
      <c r="AOJ694" s="412"/>
      <c r="AOK694" s="412"/>
      <c r="AOL694" s="412"/>
      <c r="AOM694" s="412"/>
      <c r="AON694" s="412"/>
      <c r="AOO694" s="412"/>
      <c r="AOP694" s="412"/>
      <c r="AOQ694" s="412"/>
      <c r="AOR694" s="412"/>
      <c r="AOS694" s="412"/>
      <c r="AOT694" s="412"/>
      <c r="AOU694" s="412"/>
      <c r="AOV694" s="412"/>
      <c r="AOW694" s="412"/>
      <c r="AOX694" s="412"/>
      <c r="AOY694" s="412"/>
      <c r="AOZ694" s="412"/>
      <c r="APA694" s="412"/>
      <c r="APB694" s="412"/>
      <c r="APC694" s="412"/>
      <c r="APD694" s="412"/>
      <c r="APE694" s="412"/>
      <c r="APF694" s="412"/>
      <c r="APG694" s="412"/>
      <c r="APH694" s="412"/>
      <c r="API694" s="412"/>
      <c r="APJ694" s="413"/>
      <c r="APK694" s="413"/>
      <c r="APL694" s="413"/>
      <c r="APM694" s="413"/>
      <c r="APN694" s="413"/>
      <c r="APO694" s="413"/>
      <c r="APP694" s="413"/>
      <c r="APQ694" s="413"/>
      <c r="APR694" s="413"/>
      <c r="APS694" s="413"/>
      <c r="APT694" s="413"/>
      <c r="APU694" s="413"/>
      <c r="APV694" s="413"/>
      <c r="APW694" s="413"/>
      <c r="APX694" s="413"/>
      <c r="APY694" s="413"/>
      <c r="APZ694" s="413"/>
      <c r="AQA694" s="413"/>
      <c r="AQB694" s="413"/>
      <c r="AQC694" s="413"/>
      <c r="AQD694" s="413"/>
      <c r="AQE694" s="413"/>
      <c r="AQF694" s="413"/>
      <c r="AQG694" s="413"/>
      <c r="AQH694" s="414"/>
      <c r="AQI694" s="414"/>
      <c r="AQJ694" s="414"/>
      <c r="AQK694" s="414"/>
      <c r="AQL694" s="414"/>
      <c r="AQM694" s="413"/>
      <c r="AQN694" s="413"/>
      <c r="AQO694" s="414"/>
      <c r="AQP694" s="414"/>
      <c r="AQQ694" s="413"/>
      <c r="AQR694" s="413"/>
      <c r="AQS694" s="414"/>
      <c r="AQT694" s="414"/>
      <c r="AQU694" s="413"/>
      <c r="AQV694" s="413"/>
      <c r="AQW694" s="413"/>
      <c r="AQX694" s="413"/>
      <c r="AQY694" s="413"/>
      <c r="AQZ694" s="413"/>
      <c r="ARA694" s="413"/>
      <c r="ARB694" s="414"/>
      <c r="ARC694" s="414"/>
      <c r="ARD694" s="413"/>
      <c r="ARE694" s="413"/>
      <c r="ARF694" s="414"/>
      <c r="ARG694" s="414"/>
      <c r="ARH694" s="413"/>
      <c r="ARI694" s="413"/>
      <c r="ARJ694" s="413"/>
      <c r="ARK694" s="413"/>
      <c r="ARL694" s="413"/>
      <c r="ARM694" s="407"/>
      <c r="ARN694" s="439"/>
      <c r="ARO694" s="413"/>
      <c r="ARP694" s="413"/>
      <c r="ARQ694" s="413"/>
      <c r="ARR694" s="413"/>
      <c r="ARS694" s="413"/>
      <c r="ART694" s="413"/>
      <c r="ARU694" s="413"/>
      <c r="ARV694" s="412"/>
      <c r="ARW694" s="412"/>
      <c r="ARX694" s="412"/>
      <c r="ARY694" s="412"/>
      <c r="ARZ694" s="412"/>
      <c r="ASA694" s="412"/>
      <c r="ASB694" s="412"/>
      <c r="ASC694" s="412"/>
      <c r="ASD694" s="412"/>
      <c r="ASE694" s="412"/>
      <c r="ASF694" s="412"/>
      <c r="ASG694" s="412"/>
      <c r="ASH694" s="412"/>
      <c r="ASI694" s="412"/>
      <c r="ASJ694" s="412"/>
      <c r="ASK694" s="412"/>
      <c r="ASL694" s="412"/>
      <c r="ASM694" s="412"/>
      <c r="ASN694" s="412"/>
      <c r="ASO694" s="412"/>
      <c r="ASP694" s="412"/>
      <c r="ASQ694" s="412"/>
      <c r="ASR694" s="412"/>
      <c r="ASS694" s="412"/>
      <c r="AST694" s="412"/>
      <c r="ASU694" s="412"/>
      <c r="ASV694" s="412"/>
      <c r="ASW694" s="412"/>
      <c r="ASX694" s="412"/>
      <c r="ASY694" s="412"/>
      <c r="ASZ694" s="412"/>
      <c r="ATA694" s="412"/>
      <c r="ATB694" s="412"/>
      <c r="ATC694" s="412"/>
      <c r="ATD694" s="412"/>
      <c r="ATE694" s="412"/>
      <c r="ATF694" s="412"/>
      <c r="ATG694" s="412"/>
      <c r="ATH694" s="412"/>
      <c r="ATI694" s="412"/>
      <c r="ATJ694" s="412"/>
      <c r="ATK694" s="412"/>
      <c r="ATL694" s="412"/>
      <c r="ATM694" s="412"/>
      <c r="ATN694" s="413"/>
      <c r="ATO694" s="413"/>
      <c r="ATP694" s="413"/>
      <c r="ATQ694" s="413"/>
      <c r="ATR694" s="413"/>
      <c r="ATS694" s="413"/>
      <c r="ATT694" s="413"/>
      <c r="ATU694" s="413"/>
      <c r="ATV694" s="413"/>
      <c r="ATW694" s="413"/>
      <c r="ATX694" s="413"/>
      <c r="ATY694" s="413"/>
      <c r="ATZ694" s="413"/>
      <c r="AUA694" s="413"/>
      <c r="AUB694" s="413"/>
      <c r="AUC694" s="413"/>
      <c r="AUD694" s="413"/>
      <c r="AUE694" s="413"/>
      <c r="AUF694" s="413"/>
      <c r="AUG694" s="413"/>
      <c r="AUH694" s="413"/>
      <c r="AUI694" s="413"/>
      <c r="AUJ694" s="413"/>
      <c r="AUK694" s="413"/>
      <c r="AUL694" s="414"/>
      <c r="AUM694" s="414"/>
      <c r="AUN694" s="414"/>
      <c r="AUO694" s="414"/>
      <c r="AUP694" s="414"/>
      <c r="AUQ694" s="413"/>
      <c r="AUR694" s="413"/>
      <c r="AUS694" s="414"/>
      <c r="AUT694" s="414"/>
      <c r="AUU694" s="413"/>
      <c r="AUV694" s="413"/>
      <c r="AUW694" s="414"/>
      <c r="AUX694" s="414"/>
      <c r="AUY694" s="413"/>
      <c r="AUZ694" s="413"/>
      <c r="AVA694" s="413"/>
      <c r="AVB694" s="413"/>
      <c r="AVC694" s="413"/>
      <c r="AVD694" s="413"/>
      <c r="AVE694" s="413"/>
      <c r="AVF694" s="414"/>
      <c r="AVG694" s="414"/>
      <c r="AVH694" s="413"/>
      <c r="AVI694" s="413"/>
      <c r="AVJ694" s="414"/>
      <c r="AVK694" s="414"/>
      <c r="AVL694" s="413"/>
      <c r="AVM694" s="413"/>
      <c r="AVN694" s="413"/>
      <c r="AVO694" s="413"/>
      <c r="AVP694" s="413"/>
      <c r="AVQ694" s="407"/>
      <c r="AVR694" s="439"/>
      <c r="AVS694" s="413"/>
      <c r="AVT694" s="413"/>
      <c r="AVU694" s="413"/>
      <c r="AVV694" s="413"/>
      <c r="AVW694" s="413"/>
      <c r="AVX694" s="413"/>
      <c r="AVY694" s="413"/>
      <c r="AVZ694" s="412"/>
      <c r="AWA694" s="412"/>
      <c r="AWB694" s="412"/>
      <c r="AWC694" s="412"/>
      <c r="AWD694" s="412"/>
      <c r="AWE694" s="412"/>
      <c r="AWF694" s="412"/>
      <c r="AWG694" s="412"/>
      <c r="AWH694" s="412"/>
      <c r="AWI694" s="412"/>
      <c r="AWJ694" s="412"/>
      <c r="AWK694" s="412"/>
      <c r="AWL694" s="412"/>
      <c r="AWM694" s="412"/>
      <c r="AWN694" s="412"/>
      <c r="AWO694" s="412"/>
      <c r="AWP694" s="412"/>
      <c r="AWQ694" s="412"/>
      <c r="AWR694" s="412"/>
      <c r="AWS694" s="412"/>
      <c r="AWT694" s="412"/>
      <c r="AWU694" s="412"/>
      <c r="AWV694" s="412"/>
      <c r="AWW694" s="412"/>
      <c r="AWX694" s="412"/>
      <c r="AWY694" s="412"/>
      <c r="AWZ694" s="412"/>
      <c r="AXA694" s="412"/>
      <c r="AXB694" s="412"/>
      <c r="AXC694" s="412"/>
      <c r="AXD694" s="412"/>
      <c r="AXE694" s="412"/>
      <c r="AXF694" s="412"/>
      <c r="AXG694" s="412"/>
      <c r="AXH694" s="412"/>
      <c r="AXI694" s="412"/>
      <c r="AXJ694" s="412"/>
      <c r="AXK694" s="412"/>
      <c r="AXL694" s="412"/>
      <c r="AXM694" s="412"/>
      <c r="AXN694" s="412"/>
      <c r="AXO694" s="412"/>
      <c r="AXP694" s="412"/>
      <c r="AXQ694" s="412"/>
      <c r="AXR694" s="413"/>
      <c r="AXS694" s="413"/>
      <c r="AXT694" s="413"/>
      <c r="AXU694" s="413"/>
      <c r="AXV694" s="413"/>
      <c r="AXW694" s="413"/>
      <c r="AXX694" s="413"/>
      <c r="AXY694" s="413"/>
      <c r="AXZ694" s="413"/>
      <c r="AYA694" s="413"/>
      <c r="AYB694" s="413"/>
      <c r="AYC694" s="413"/>
      <c r="AYD694" s="413"/>
      <c r="AYE694" s="413"/>
      <c r="AYF694" s="413"/>
      <c r="AYG694" s="413"/>
      <c r="AYH694" s="413"/>
      <c r="AYI694" s="413"/>
      <c r="AYJ694" s="413"/>
      <c r="AYK694" s="413"/>
      <c r="AYL694" s="413"/>
      <c r="AYM694" s="413"/>
      <c r="AYN694" s="413"/>
      <c r="AYO694" s="413"/>
      <c r="AYP694" s="414"/>
      <c r="AYQ694" s="414"/>
      <c r="AYR694" s="414"/>
      <c r="AYS694" s="414"/>
      <c r="AYT694" s="414"/>
      <c r="AYU694" s="413"/>
      <c r="AYV694" s="413"/>
      <c r="AYW694" s="414"/>
      <c r="AYX694" s="414"/>
      <c r="AYY694" s="413"/>
      <c r="AYZ694" s="413"/>
      <c r="AZA694" s="414"/>
      <c r="AZB694" s="414"/>
      <c r="AZC694" s="413"/>
      <c r="AZD694" s="413"/>
      <c r="AZE694" s="413"/>
      <c r="AZF694" s="413"/>
      <c r="AZG694" s="413"/>
      <c r="AZH694" s="413"/>
      <c r="AZI694" s="413"/>
      <c r="AZJ694" s="414"/>
      <c r="AZK694" s="414"/>
      <c r="AZL694" s="413"/>
      <c r="AZM694" s="413"/>
      <c r="AZN694" s="414"/>
      <c r="AZO694" s="414"/>
      <c r="AZP694" s="413"/>
      <c r="AZQ694" s="413"/>
      <c r="AZR694" s="413"/>
      <c r="AZS694" s="413"/>
      <c r="AZT694" s="413"/>
      <c r="AZU694" s="407"/>
      <c r="AZV694" s="439"/>
      <c r="AZW694" s="413"/>
      <c r="AZX694" s="413"/>
      <c r="AZY694" s="413"/>
      <c r="AZZ694" s="413"/>
      <c r="BAA694" s="413"/>
      <c r="BAB694" s="413"/>
      <c r="BAC694" s="413"/>
      <c r="BAD694" s="412"/>
      <c r="BAE694" s="412"/>
      <c r="BAF694" s="412"/>
      <c r="BAG694" s="412"/>
      <c r="BAH694" s="412"/>
      <c r="BAI694" s="412"/>
      <c r="BAJ694" s="412"/>
      <c r="BAK694" s="412"/>
      <c r="BAL694" s="412"/>
      <c r="BAM694" s="412"/>
      <c r="BAN694" s="412"/>
      <c r="BAO694" s="412"/>
      <c r="BAP694" s="412"/>
      <c r="BAQ694" s="412"/>
      <c r="BAR694" s="412"/>
      <c r="BAS694" s="412"/>
      <c r="BAT694" s="412"/>
      <c r="BAU694" s="412"/>
      <c r="BAV694" s="412"/>
      <c r="BAW694" s="412"/>
      <c r="BAX694" s="412"/>
      <c r="BAY694" s="412"/>
      <c r="BAZ694" s="412"/>
      <c r="BBA694" s="412"/>
      <c r="BBB694" s="412"/>
      <c r="BBC694" s="412"/>
      <c r="BBD694" s="412"/>
      <c r="BBE694" s="412"/>
      <c r="BBF694" s="412"/>
      <c r="BBG694" s="412"/>
      <c r="BBH694" s="412"/>
      <c r="BBI694" s="412"/>
      <c r="BBJ694" s="412"/>
      <c r="BBK694" s="412"/>
      <c r="BBL694" s="412"/>
      <c r="BBM694" s="412"/>
      <c r="BBN694" s="412"/>
      <c r="BBO694" s="412"/>
      <c r="BBP694" s="412"/>
      <c r="BBQ694" s="412"/>
      <c r="BBR694" s="412"/>
      <c r="BBS694" s="412"/>
      <c r="BBT694" s="412"/>
      <c r="BBU694" s="412"/>
      <c r="BBV694" s="413"/>
      <c r="BBW694" s="413"/>
      <c r="BBX694" s="413"/>
      <c r="BBY694" s="413"/>
      <c r="BBZ694" s="413"/>
      <c r="BCA694" s="413"/>
      <c r="BCB694" s="413"/>
      <c r="BCC694" s="413"/>
      <c r="BCD694" s="413"/>
      <c r="BCE694" s="413"/>
      <c r="BCF694" s="413"/>
      <c r="BCG694" s="413"/>
      <c r="BCH694" s="413"/>
      <c r="BCI694" s="413"/>
      <c r="BCJ694" s="413"/>
      <c r="BCK694" s="413"/>
      <c r="BCL694" s="413"/>
      <c r="BCM694" s="413"/>
      <c r="BCN694" s="413"/>
      <c r="BCO694" s="413"/>
      <c r="BCP694" s="413"/>
      <c r="BCQ694" s="413"/>
      <c r="BCR694" s="413"/>
      <c r="BCS694" s="413"/>
      <c r="BCT694" s="414"/>
      <c r="BCU694" s="414"/>
      <c r="BCV694" s="414"/>
      <c r="BCW694" s="414"/>
      <c r="BCX694" s="414"/>
      <c r="BCY694" s="413"/>
      <c r="BCZ694" s="413"/>
      <c r="BDA694" s="414"/>
      <c r="BDB694" s="414"/>
      <c r="BDC694" s="413"/>
      <c r="BDD694" s="413"/>
      <c r="BDE694" s="414"/>
      <c r="BDF694" s="414"/>
      <c r="BDG694" s="413"/>
      <c r="BDH694" s="413"/>
      <c r="BDI694" s="413"/>
      <c r="BDJ694" s="413"/>
      <c r="BDK694" s="413"/>
      <c r="BDL694" s="413"/>
      <c r="BDM694" s="413"/>
      <c r="BDN694" s="414"/>
      <c r="BDO694" s="414"/>
      <c r="BDP694" s="413"/>
      <c r="BDQ694" s="413"/>
      <c r="BDR694" s="414"/>
      <c r="BDS694" s="414"/>
      <c r="BDT694" s="413"/>
      <c r="BDU694" s="413"/>
      <c r="BDV694" s="413"/>
      <c r="BDW694" s="413"/>
      <c r="BDX694" s="413"/>
      <c r="BDY694" s="407"/>
      <c r="BDZ694" s="439"/>
      <c r="BEA694" s="413"/>
      <c r="BEB694" s="413"/>
      <c r="BEC694" s="413"/>
      <c r="BED694" s="413"/>
      <c r="BEE694" s="413"/>
      <c r="BEF694" s="413"/>
      <c r="BEG694" s="413"/>
      <c r="BEH694" s="412"/>
      <c r="BEI694" s="412"/>
      <c r="BEJ694" s="412"/>
      <c r="BEK694" s="412"/>
      <c r="BEL694" s="412"/>
      <c r="BEM694" s="412"/>
      <c r="BEN694" s="412"/>
      <c r="BEO694" s="412"/>
      <c r="BEP694" s="412"/>
      <c r="BEQ694" s="412"/>
      <c r="BER694" s="412"/>
      <c r="BES694" s="412"/>
      <c r="BET694" s="412"/>
      <c r="BEU694" s="412"/>
      <c r="BEV694" s="412"/>
      <c r="BEW694" s="412"/>
      <c r="BEX694" s="412"/>
      <c r="BEY694" s="412"/>
      <c r="BEZ694" s="412"/>
      <c r="BFA694" s="412"/>
      <c r="BFB694" s="412"/>
      <c r="BFC694" s="412"/>
      <c r="BFD694" s="412"/>
      <c r="BFE694" s="412"/>
      <c r="BFF694" s="412"/>
      <c r="BFG694" s="412"/>
      <c r="BFH694" s="412"/>
      <c r="BFI694" s="412"/>
      <c r="BFJ694" s="412"/>
      <c r="BFK694" s="412"/>
      <c r="BFL694" s="412"/>
      <c r="BFM694" s="412"/>
      <c r="BFN694" s="412"/>
      <c r="BFO694" s="412"/>
      <c r="BFP694" s="412"/>
      <c r="BFQ694" s="412"/>
      <c r="BFR694" s="412"/>
      <c r="BFS694" s="412"/>
      <c r="BFT694" s="412"/>
      <c r="BFU694" s="412"/>
      <c r="BFV694" s="412"/>
      <c r="BFW694" s="412"/>
      <c r="BFX694" s="412"/>
      <c r="BFY694" s="412"/>
      <c r="BFZ694" s="413"/>
      <c r="BGA694" s="413"/>
      <c r="BGB694" s="413"/>
      <c r="BGC694" s="413"/>
      <c r="BGD694" s="413"/>
      <c r="BGE694" s="413"/>
      <c r="BGF694" s="413"/>
      <c r="BGG694" s="413"/>
      <c r="BGH694" s="413"/>
      <c r="BGI694" s="413"/>
      <c r="BGJ694" s="413"/>
      <c r="BGK694" s="413"/>
      <c r="BGL694" s="413"/>
      <c r="BGM694" s="413"/>
      <c r="BGN694" s="413"/>
      <c r="BGO694" s="413"/>
      <c r="BGP694" s="413"/>
      <c r="BGQ694" s="413"/>
      <c r="BGR694" s="413"/>
      <c r="BGS694" s="413"/>
      <c r="BGT694" s="413"/>
      <c r="BGU694" s="413"/>
      <c r="BGV694" s="413"/>
      <c r="BGW694" s="413"/>
      <c r="BGX694" s="414"/>
      <c r="BGY694" s="414"/>
      <c r="BGZ694" s="414"/>
      <c r="BHA694" s="414"/>
      <c r="BHB694" s="414"/>
      <c r="BHC694" s="413"/>
      <c r="BHD694" s="413"/>
      <c r="BHE694" s="414"/>
      <c r="BHF694" s="414"/>
      <c r="BHG694" s="413"/>
      <c r="BHH694" s="413"/>
      <c r="BHI694" s="414"/>
      <c r="BHJ694" s="414"/>
      <c r="BHK694" s="413"/>
      <c r="BHL694" s="413"/>
      <c r="BHM694" s="413"/>
      <c r="BHN694" s="413"/>
      <c r="BHO694" s="413"/>
      <c r="BHP694" s="413"/>
      <c r="BHQ694" s="413"/>
      <c r="BHR694" s="414"/>
      <c r="BHS694" s="414"/>
      <c r="BHT694" s="413"/>
      <c r="BHU694" s="413"/>
      <c r="BHV694" s="414"/>
      <c r="BHW694" s="414"/>
      <c r="BHX694" s="413"/>
      <c r="BHY694" s="413"/>
      <c r="BHZ694" s="413"/>
      <c r="BIA694" s="413"/>
      <c r="BIB694" s="413"/>
      <c r="BIC694" s="407"/>
      <c r="BID694" s="439"/>
      <c r="BIE694" s="413"/>
      <c r="BIF694" s="413"/>
      <c r="BIG694" s="413"/>
      <c r="BIH694" s="413"/>
      <c r="BII694" s="413"/>
      <c r="BIJ694" s="413"/>
      <c r="BIK694" s="413"/>
      <c r="BIL694" s="412"/>
      <c r="BIM694" s="412"/>
      <c r="BIN694" s="412"/>
      <c r="BIO694" s="412"/>
      <c r="BIP694" s="412"/>
      <c r="BIQ694" s="412"/>
      <c r="BIR694" s="412"/>
      <c r="BIS694" s="412"/>
      <c r="BIT694" s="412"/>
      <c r="BIU694" s="412"/>
      <c r="BIV694" s="412"/>
      <c r="BIW694" s="412"/>
      <c r="BIX694" s="412"/>
      <c r="BIY694" s="412"/>
      <c r="BIZ694" s="412"/>
      <c r="BJA694" s="412"/>
      <c r="BJB694" s="412"/>
      <c r="BJC694" s="412"/>
      <c r="BJD694" s="412"/>
      <c r="BJE694" s="412"/>
      <c r="BJF694" s="412"/>
      <c r="BJG694" s="412"/>
      <c r="BJH694" s="412"/>
      <c r="BJI694" s="412"/>
      <c r="BJJ694" s="412"/>
      <c r="BJK694" s="412"/>
      <c r="BJL694" s="412"/>
      <c r="BJM694" s="412"/>
      <c r="BJN694" s="412"/>
      <c r="BJO694" s="412"/>
      <c r="BJP694" s="412"/>
      <c r="BJQ694" s="412"/>
      <c r="BJR694" s="412"/>
      <c r="BJS694" s="412"/>
      <c r="BJT694" s="412"/>
      <c r="BJU694" s="412"/>
      <c r="BJV694" s="412"/>
      <c r="BJW694" s="412"/>
      <c r="BJX694" s="412"/>
      <c r="BJY694" s="412"/>
      <c r="BJZ694" s="412"/>
      <c r="BKA694" s="412"/>
      <c r="BKB694" s="412"/>
      <c r="BKC694" s="412"/>
      <c r="BKD694" s="413"/>
      <c r="BKE694" s="413"/>
      <c r="BKF694" s="413"/>
      <c r="BKG694" s="413"/>
      <c r="BKH694" s="413"/>
      <c r="BKI694" s="413"/>
      <c r="BKJ694" s="413"/>
      <c r="BKK694" s="413"/>
      <c r="BKL694" s="413"/>
      <c r="BKM694" s="413"/>
      <c r="BKN694" s="413"/>
      <c r="BKO694" s="413"/>
      <c r="BKP694" s="413"/>
      <c r="BKQ694" s="413"/>
      <c r="BKR694" s="413"/>
      <c r="BKS694" s="413"/>
      <c r="BKT694" s="413"/>
      <c r="BKU694" s="413"/>
      <c r="BKV694" s="413"/>
      <c r="BKW694" s="413"/>
      <c r="BKX694" s="413"/>
      <c r="BKY694" s="413"/>
      <c r="BKZ694" s="413"/>
      <c r="BLA694" s="413"/>
      <c r="BLB694" s="414"/>
      <c r="BLC694" s="414"/>
      <c r="BLD694" s="414"/>
      <c r="BLE694" s="414"/>
      <c r="BLF694" s="414"/>
      <c r="BLG694" s="413"/>
      <c r="BLH694" s="413"/>
      <c r="BLI694" s="414"/>
      <c r="BLJ694" s="414"/>
      <c r="BLK694" s="413"/>
      <c r="BLL694" s="413"/>
      <c r="BLM694" s="414"/>
      <c r="BLN694" s="414"/>
      <c r="BLO694" s="413"/>
      <c r="BLP694" s="413"/>
      <c r="BLQ694" s="413"/>
      <c r="BLR694" s="413"/>
      <c r="BLS694" s="413"/>
      <c r="BLT694" s="413"/>
      <c r="BLU694" s="413"/>
      <c r="BLV694" s="414"/>
      <c r="BLW694" s="414"/>
      <c r="BLX694" s="413"/>
      <c r="BLY694" s="413"/>
      <c r="BLZ694" s="414"/>
      <c r="BMA694" s="414"/>
      <c r="BMB694" s="413"/>
      <c r="BMC694" s="413"/>
      <c r="BMD694" s="413"/>
      <c r="BME694" s="413"/>
      <c r="BMF694" s="413"/>
      <c r="BMG694" s="407"/>
      <c r="BMH694" s="439"/>
      <c r="BMI694" s="413"/>
      <c r="BMJ694" s="413"/>
      <c r="BMK694" s="413"/>
      <c r="BML694" s="413"/>
      <c r="BMM694" s="413"/>
      <c r="BMN694" s="413"/>
      <c r="BMO694" s="413"/>
      <c r="BMP694" s="412"/>
      <c r="BMQ694" s="412"/>
      <c r="BMR694" s="412"/>
      <c r="BMS694" s="412"/>
      <c r="BMT694" s="412"/>
      <c r="BMU694" s="412"/>
      <c r="BMV694" s="412"/>
      <c r="BMW694" s="412"/>
      <c r="BMX694" s="412"/>
      <c r="BMY694" s="412"/>
      <c r="BMZ694" s="412"/>
      <c r="BNA694" s="412"/>
      <c r="BNB694" s="412"/>
      <c r="BNC694" s="412"/>
      <c r="BND694" s="412"/>
      <c r="BNE694" s="412"/>
      <c r="BNF694" s="412"/>
      <c r="BNG694" s="412"/>
      <c r="BNH694" s="412"/>
      <c r="BNI694" s="412"/>
      <c r="BNJ694" s="412"/>
      <c r="BNK694" s="412"/>
      <c r="BNL694" s="412"/>
      <c r="BNM694" s="412"/>
      <c r="BNN694" s="412"/>
      <c r="BNO694" s="412"/>
      <c r="BNP694" s="412"/>
      <c r="BNQ694" s="412"/>
      <c r="BNR694" s="412"/>
      <c r="BNS694" s="412"/>
      <c r="BNT694" s="412"/>
      <c r="BNU694" s="412"/>
      <c r="BNV694" s="412"/>
      <c r="BNW694" s="412"/>
      <c r="BNX694" s="412"/>
      <c r="BNY694" s="412"/>
      <c r="BNZ694" s="412"/>
      <c r="BOA694" s="412"/>
      <c r="BOB694" s="412"/>
      <c r="BOC694" s="412"/>
      <c r="BOD694" s="412"/>
      <c r="BOE694" s="412"/>
      <c r="BOF694" s="412"/>
      <c r="BOG694" s="412"/>
      <c r="BOH694" s="413"/>
      <c r="BOI694" s="413"/>
      <c r="BOJ694" s="413"/>
      <c r="BOK694" s="413"/>
      <c r="BOL694" s="413"/>
      <c r="BOM694" s="413"/>
      <c r="BON694" s="413"/>
      <c r="BOO694" s="413"/>
      <c r="BOP694" s="413"/>
      <c r="BOQ694" s="413"/>
      <c r="BOR694" s="413"/>
      <c r="BOS694" s="413"/>
      <c r="BOT694" s="413"/>
      <c r="BOU694" s="413"/>
      <c r="BOV694" s="413"/>
      <c r="BOW694" s="413"/>
      <c r="BOX694" s="413"/>
      <c r="BOY694" s="413"/>
      <c r="BOZ694" s="413"/>
      <c r="BPA694" s="413"/>
      <c r="BPB694" s="413"/>
      <c r="BPC694" s="413"/>
      <c r="BPD694" s="413"/>
      <c r="BPE694" s="413"/>
      <c r="BPF694" s="414"/>
      <c r="BPG694" s="414"/>
      <c r="BPH694" s="414"/>
      <c r="BPI694" s="414"/>
      <c r="BPJ694" s="414"/>
      <c r="BPK694" s="413"/>
      <c r="BPL694" s="413"/>
      <c r="BPM694" s="414"/>
      <c r="BPN694" s="414"/>
      <c r="BPO694" s="413"/>
      <c r="BPP694" s="413"/>
      <c r="BPQ694" s="414"/>
      <c r="BPR694" s="414"/>
      <c r="BPS694" s="413"/>
      <c r="BPT694" s="413"/>
      <c r="BPU694" s="413"/>
      <c r="BPV694" s="413"/>
      <c r="BPW694" s="413"/>
      <c r="BPX694" s="413"/>
      <c r="BPY694" s="413"/>
      <c r="BPZ694" s="414"/>
      <c r="BQA694" s="414"/>
      <c r="BQB694" s="413"/>
      <c r="BQC694" s="413"/>
      <c r="BQD694" s="414"/>
      <c r="BQE694" s="414"/>
      <c r="BQF694" s="413"/>
      <c r="BQG694" s="413"/>
      <c r="BQH694" s="413"/>
      <c r="BQI694" s="413"/>
      <c r="BQJ694" s="413"/>
      <c r="BQK694" s="407"/>
      <c r="BQL694" s="439"/>
      <c r="BQM694" s="413"/>
      <c r="BQN694" s="413"/>
      <c r="BQO694" s="413"/>
      <c r="BQP694" s="413"/>
      <c r="BQQ694" s="413"/>
      <c r="BQR694" s="413"/>
      <c r="BQS694" s="413"/>
      <c r="BQT694" s="412"/>
      <c r="BQU694" s="412"/>
      <c r="BQV694" s="412"/>
      <c r="BQW694" s="412"/>
      <c r="BQX694" s="412"/>
      <c r="BQY694" s="412"/>
      <c r="BQZ694" s="412"/>
      <c r="BRA694" s="412"/>
      <c r="BRB694" s="412"/>
      <c r="BRC694" s="412"/>
      <c r="BRD694" s="412"/>
      <c r="BRE694" s="412"/>
      <c r="BRF694" s="412"/>
      <c r="BRG694" s="412"/>
      <c r="BRH694" s="412"/>
      <c r="BRI694" s="412"/>
      <c r="BRJ694" s="412"/>
      <c r="BRK694" s="412"/>
      <c r="BRL694" s="412"/>
      <c r="BRM694" s="412"/>
      <c r="BRN694" s="412"/>
      <c r="BRO694" s="412"/>
      <c r="BRP694" s="412"/>
      <c r="BRQ694" s="412"/>
      <c r="BRR694" s="412"/>
      <c r="BRS694" s="412"/>
      <c r="BRT694" s="412"/>
      <c r="BRU694" s="412"/>
      <c r="BRV694" s="412"/>
      <c r="BRW694" s="412"/>
      <c r="BRX694" s="412"/>
      <c r="BRY694" s="412"/>
      <c r="BRZ694" s="412"/>
      <c r="BSA694" s="412"/>
      <c r="BSB694" s="412"/>
      <c r="BSC694" s="412"/>
      <c r="BSD694" s="412"/>
      <c r="BSE694" s="412"/>
      <c r="BSF694" s="412"/>
      <c r="BSG694" s="412"/>
      <c r="BSH694" s="412"/>
      <c r="BSI694" s="412"/>
      <c r="BSJ694" s="412"/>
      <c r="BSK694" s="412"/>
      <c r="BSL694" s="413"/>
      <c r="BSM694" s="413"/>
      <c r="BSN694" s="413"/>
      <c r="BSO694" s="413"/>
      <c r="BSP694" s="413"/>
      <c r="BSQ694" s="413"/>
      <c r="BSR694" s="413"/>
      <c r="BSS694" s="413"/>
      <c r="BST694" s="413"/>
      <c r="BSU694" s="413"/>
      <c r="BSV694" s="413"/>
      <c r="BSW694" s="413"/>
      <c r="BSX694" s="413"/>
      <c r="BSY694" s="413"/>
      <c r="BSZ694" s="413"/>
      <c r="BTA694" s="413"/>
      <c r="BTB694" s="413"/>
      <c r="BTC694" s="413"/>
      <c r="BTD694" s="413"/>
      <c r="BTE694" s="413"/>
      <c r="BTF694" s="413"/>
      <c r="BTG694" s="413"/>
      <c r="BTH694" s="413"/>
      <c r="BTI694" s="413"/>
      <c r="BTJ694" s="414"/>
      <c r="BTK694" s="414"/>
      <c r="BTL694" s="414"/>
      <c r="BTM694" s="414"/>
      <c r="BTN694" s="414"/>
      <c r="BTO694" s="413"/>
      <c r="BTP694" s="413"/>
      <c r="BTQ694" s="414"/>
      <c r="BTR694" s="414"/>
      <c r="BTS694" s="413"/>
      <c r="BTT694" s="413"/>
      <c r="BTU694" s="414"/>
      <c r="BTV694" s="414"/>
      <c r="BTW694" s="413"/>
      <c r="BTX694" s="413"/>
      <c r="BTY694" s="413"/>
      <c r="BTZ694" s="413"/>
      <c r="BUA694" s="413"/>
      <c r="BUB694" s="413"/>
      <c r="BUC694" s="413"/>
      <c r="BUD694" s="414"/>
      <c r="BUE694" s="414"/>
      <c r="BUF694" s="413"/>
      <c r="BUG694" s="413"/>
      <c r="BUH694" s="414"/>
      <c r="BUI694" s="414"/>
      <c r="BUJ694" s="413"/>
      <c r="BUK694" s="413"/>
      <c r="BUL694" s="413"/>
      <c r="BUM694" s="413"/>
      <c r="BUN694" s="413"/>
      <c r="BUO694" s="407"/>
      <c r="BUP694" s="439"/>
      <c r="BUQ694" s="413"/>
      <c r="BUR694" s="413"/>
      <c r="BUS694" s="413"/>
      <c r="BUT694" s="413"/>
      <c r="BUU694" s="413"/>
      <c r="BUV694" s="413"/>
      <c r="BUW694" s="413"/>
      <c r="BUX694" s="412"/>
      <c r="BUY694" s="412"/>
      <c r="BUZ694" s="412"/>
      <c r="BVA694" s="412"/>
      <c r="BVB694" s="412"/>
      <c r="BVC694" s="412"/>
      <c r="BVD694" s="412"/>
      <c r="BVE694" s="412"/>
      <c r="BVF694" s="412"/>
      <c r="BVG694" s="412"/>
      <c r="BVH694" s="412"/>
      <c r="BVI694" s="412"/>
      <c r="BVJ694" s="412"/>
      <c r="BVK694" s="412"/>
      <c r="BVL694" s="412"/>
      <c r="BVM694" s="412"/>
      <c r="BVN694" s="412"/>
      <c r="BVO694" s="412"/>
      <c r="BVP694" s="412"/>
      <c r="BVQ694" s="412"/>
      <c r="BVR694" s="412"/>
      <c r="BVS694" s="412"/>
      <c r="BVT694" s="412"/>
      <c r="BVU694" s="412"/>
      <c r="BVV694" s="412"/>
      <c r="BVW694" s="412"/>
      <c r="BVX694" s="412"/>
      <c r="BVY694" s="412"/>
      <c r="BVZ694" s="412"/>
      <c r="BWA694" s="412"/>
      <c r="BWB694" s="412"/>
      <c r="BWC694" s="412"/>
      <c r="BWD694" s="412"/>
      <c r="BWE694" s="412"/>
      <c r="BWF694" s="412"/>
      <c r="BWG694" s="412"/>
      <c r="BWH694" s="412"/>
      <c r="BWI694" s="412"/>
      <c r="BWJ694" s="412"/>
      <c r="BWK694" s="412"/>
      <c r="BWL694" s="412"/>
      <c r="BWM694" s="412"/>
      <c r="BWN694" s="412"/>
      <c r="BWO694" s="412"/>
      <c r="BWP694" s="413"/>
      <c r="BWQ694" s="413"/>
      <c r="BWR694" s="413"/>
      <c r="BWS694" s="413"/>
      <c r="BWT694" s="413"/>
      <c r="BWU694" s="413"/>
      <c r="BWV694" s="413"/>
      <c r="BWW694" s="413"/>
      <c r="BWX694" s="413"/>
      <c r="BWY694" s="413"/>
      <c r="BWZ694" s="413"/>
      <c r="BXA694" s="413"/>
      <c r="BXB694" s="413"/>
      <c r="BXC694" s="413"/>
      <c r="BXD694" s="413"/>
      <c r="BXE694" s="413"/>
      <c r="BXF694" s="413"/>
      <c r="BXG694" s="413"/>
      <c r="BXH694" s="413"/>
      <c r="BXI694" s="413"/>
      <c r="BXJ694" s="413"/>
      <c r="BXK694" s="413"/>
      <c r="BXL694" s="413"/>
      <c r="BXM694" s="413"/>
      <c r="BXN694" s="414"/>
      <c r="BXO694" s="414"/>
      <c r="BXP694" s="414"/>
      <c r="BXQ694" s="414"/>
      <c r="BXR694" s="414"/>
      <c r="BXS694" s="413"/>
      <c r="BXT694" s="413"/>
      <c r="BXU694" s="414"/>
      <c r="BXV694" s="414"/>
      <c r="BXW694" s="413"/>
      <c r="BXX694" s="413"/>
      <c r="BXY694" s="414"/>
      <c r="BXZ694" s="414"/>
      <c r="BYA694" s="413"/>
      <c r="BYB694" s="413"/>
      <c r="BYC694" s="413"/>
      <c r="BYD694" s="413"/>
      <c r="BYE694" s="413"/>
      <c r="BYF694" s="413"/>
      <c r="BYG694" s="413"/>
      <c r="BYH694" s="414"/>
      <c r="BYI694" s="414"/>
      <c r="BYJ694" s="413"/>
      <c r="BYK694" s="413"/>
      <c r="BYL694" s="414"/>
      <c r="BYM694" s="414"/>
      <c r="BYN694" s="413"/>
      <c r="BYO694" s="413"/>
      <c r="BYP694" s="413"/>
      <c r="BYQ694" s="413"/>
      <c r="BYR694" s="413"/>
      <c r="BYS694" s="407"/>
      <c r="BYT694" s="439"/>
      <c r="BYU694" s="413"/>
      <c r="BYV694" s="413"/>
      <c r="BYW694" s="413"/>
      <c r="BYX694" s="413"/>
      <c r="BYY694" s="413"/>
      <c r="BYZ694" s="413"/>
      <c r="BZA694" s="413"/>
      <c r="BZB694" s="412"/>
      <c r="BZC694" s="412"/>
      <c r="BZD694" s="412"/>
      <c r="BZE694" s="412"/>
      <c r="BZF694" s="412"/>
      <c r="BZG694" s="412"/>
      <c r="BZH694" s="412"/>
      <c r="BZI694" s="412"/>
      <c r="BZJ694" s="412"/>
      <c r="BZK694" s="412"/>
      <c r="BZL694" s="412"/>
      <c r="BZM694" s="412"/>
      <c r="BZN694" s="412"/>
      <c r="BZO694" s="412"/>
      <c r="BZP694" s="412"/>
      <c r="BZQ694" s="412"/>
      <c r="BZR694" s="412"/>
      <c r="BZS694" s="412"/>
      <c r="BZT694" s="412"/>
      <c r="BZU694" s="412"/>
      <c r="BZV694" s="412"/>
      <c r="BZW694" s="412"/>
      <c r="BZX694" s="412"/>
      <c r="BZY694" s="412"/>
      <c r="BZZ694" s="412"/>
      <c r="CAA694" s="412"/>
      <c r="CAB694" s="412"/>
      <c r="CAC694" s="412"/>
      <c r="CAD694" s="412"/>
      <c r="CAE694" s="412"/>
      <c r="CAF694" s="412"/>
      <c r="CAG694" s="412"/>
      <c r="CAH694" s="412"/>
      <c r="CAI694" s="412"/>
      <c r="CAJ694" s="412"/>
      <c r="CAK694" s="412"/>
      <c r="CAL694" s="412"/>
      <c r="CAM694" s="412"/>
      <c r="CAN694" s="412"/>
      <c r="CAO694" s="412"/>
      <c r="CAP694" s="412"/>
      <c r="CAQ694" s="412"/>
      <c r="CAR694" s="412"/>
      <c r="CAS694" s="412"/>
      <c r="CAT694" s="413"/>
      <c r="CAU694" s="413"/>
      <c r="CAV694" s="413"/>
      <c r="CAW694" s="413"/>
      <c r="CAX694" s="413"/>
      <c r="CAY694" s="413"/>
      <c r="CAZ694" s="413"/>
      <c r="CBA694" s="413"/>
      <c r="CBB694" s="413"/>
      <c r="CBC694" s="413"/>
      <c r="CBD694" s="413"/>
      <c r="CBE694" s="413"/>
      <c r="CBF694" s="413"/>
      <c r="CBG694" s="413"/>
      <c r="CBH694" s="413"/>
      <c r="CBI694" s="413"/>
      <c r="CBJ694" s="413"/>
      <c r="CBK694" s="413"/>
      <c r="CBL694" s="413"/>
      <c r="CBM694" s="413"/>
      <c r="CBN694" s="413"/>
      <c r="CBO694" s="413"/>
      <c r="CBP694" s="413"/>
      <c r="CBQ694" s="413"/>
      <c r="CBR694" s="414"/>
      <c r="CBS694" s="414"/>
      <c r="CBT694" s="414"/>
      <c r="CBU694" s="414"/>
      <c r="CBV694" s="414"/>
      <c r="CBW694" s="413"/>
      <c r="CBX694" s="413"/>
      <c r="CBY694" s="414"/>
      <c r="CBZ694" s="414"/>
      <c r="CCA694" s="413"/>
      <c r="CCB694" s="413"/>
      <c r="CCC694" s="414"/>
      <c r="CCD694" s="414"/>
      <c r="CCE694" s="413"/>
      <c r="CCF694" s="413"/>
      <c r="CCG694" s="413"/>
      <c r="CCH694" s="413"/>
      <c r="CCI694" s="413"/>
      <c r="CCJ694" s="413"/>
      <c r="CCK694" s="413"/>
      <c r="CCL694" s="414"/>
      <c r="CCM694" s="414"/>
      <c r="CCN694" s="413"/>
      <c r="CCO694" s="413"/>
      <c r="CCP694" s="414"/>
      <c r="CCQ694" s="414"/>
      <c r="CCR694" s="413"/>
      <c r="CCS694" s="413"/>
      <c r="CCT694" s="413"/>
      <c r="CCU694" s="413"/>
      <c r="CCV694" s="413"/>
      <c r="CCW694" s="407"/>
      <c r="CCX694" s="439"/>
      <c r="CCY694" s="413"/>
      <c r="CCZ694" s="413"/>
      <c r="CDA694" s="413"/>
      <c r="CDB694" s="413"/>
      <c r="CDC694" s="413"/>
      <c r="CDD694" s="413"/>
      <c r="CDE694" s="413"/>
      <c r="CDF694" s="412"/>
      <c r="CDG694" s="412"/>
      <c r="CDH694" s="412"/>
      <c r="CDI694" s="412"/>
      <c r="CDJ694" s="412"/>
      <c r="CDK694" s="412"/>
      <c r="CDL694" s="412"/>
      <c r="CDM694" s="412"/>
      <c r="CDN694" s="412"/>
      <c r="CDO694" s="412"/>
      <c r="CDP694" s="412"/>
      <c r="CDQ694" s="412"/>
      <c r="CDR694" s="412"/>
      <c r="CDS694" s="412"/>
      <c r="CDT694" s="412"/>
      <c r="CDU694" s="412"/>
      <c r="CDV694" s="412"/>
      <c r="CDW694" s="412"/>
      <c r="CDX694" s="412"/>
      <c r="CDY694" s="412"/>
      <c r="CDZ694" s="412"/>
      <c r="CEA694" s="412"/>
      <c r="CEB694" s="412"/>
      <c r="CEC694" s="412"/>
      <c r="CED694" s="412"/>
      <c r="CEE694" s="412"/>
      <c r="CEF694" s="412"/>
      <c r="CEG694" s="412"/>
      <c r="CEH694" s="412"/>
      <c r="CEI694" s="412"/>
      <c r="CEJ694" s="412"/>
      <c r="CEK694" s="412"/>
      <c r="CEL694" s="412"/>
      <c r="CEM694" s="412"/>
      <c r="CEN694" s="412"/>
      <c r="CEO694" s="412"/>
      <c r="CEP694" s="412"/>
      <c r="CEQ694" s="412"/>
      <c r="CER694" s="412"/>
      <c r="CES694" s="412"/>
      <c r="CET694" s="412"/>
      <c r="CEU694" s="412"/>
      <c r="CEV694" s="412"/>
      <c r="CEW694" s="412"/>
      <c r="CEX694" s="413"/>
      <c r="CEY694" s="413"/>
      <c r="CEZ694" s="413"/>
      <c r="CFA694" s="413"/>
      <c r="CFB694" s="413"/>
      <c r="CFC694" s="413"/>
      <c r="CFD694" s="413"/>
      <c r="CFE694" s="413"/>
      <c r="CFF694" s="413"/>
      <c r="CFG694" s="413"/>
      <c r="CFH694" s="413"/>
      <c r="CFI694" s="413"/>
      <c r="CFJ694" s="413"/>
      <c r="CFK694" s="413"/>
      <c r="CFL694" s="413"/>
      <c r="CFM694" s="413"/>
      <c r="CFN694" s="413"/>
      <c r="CFO694" s="413"/>
      <c r="CFP694" s="413"/>
      <c r="CFQ694" s="413"/>
      <c r="CFR694" s="413"/>
      <c r="CFS694" s="413"/>
      <c r="CFT694" s="413"/>
      <c r="CFU694" s="413"/>
      <c r="CFV694" s="414"/>
      <c r="CFW694" s="414"/>
      <c r="CFX694" s="414"/>
      <c r="CFY694" s="414"/>
      <c r="CFZ694" s="414"/>
      <c r="CGA694" s="413"/>
      <c r="CGB694" s="413"/>
      <c r="CGC694" s="414"/>
      <c r="CGD694" s="414"/>
      <c r="CGE694" s="413"/>
      <c r="CGF694" s="413"/>
      <c r="CGG694" s="414"/>
      <c r="CGH694" s="414"/>
      <c r="CGI694" s="413"/>
      <c r="CGJ694" s="413"/>
      <c r="CGK694" s="413"/>
      <c r="CGL694" s="413"/>
      <c r="CGM694" s="413"/>
      <c r="CGN694" s="413"/>
      <c r="CGO694" s="413"/>
      <c r="CGP694" s="414"/>
      <c r="CGQ694" s="414"/>
      <c r="CGR694" s="413"/>
      <c r="CGS694" s="413"/>
      <c r="CGT694" s="414"/>
      <c r="CGU694" s="414"/>
      <c r="CGV694" s="413"/>
      <c r="CGW694" s="413"/>
      <c r="CGX694" s="413"/>
      <c r="CGY694" s="413"/>
      <c r="CGZ694" s="413"/>
      <c r="CHA694" s="407"/>
      <c r="CHB694" s="439"/>
      <c r="CHC694" s="413"/>
      <c r="CHD694" s="413"/>
      <c r="CHE694" s="413"/>
      <c r="CHF694" s="413"/>
      <c r="CHG694" s="413"/>
      <c r="CHH694" s="413"/>
      <c r="CHI694" s="413"/>
      <c r="CHJ694" s="412"/>
      <c r="CHK694" s="412"/>
      <c r="CHL694" s="412"/>
      <c r="CHM694" s="412"/>
      <c r="CHN694" s="412"/>
      <c r="CHO694" s="412"/>
      <c r="CHP694" s="412"/>
      <c r="CHQ694" s="412"/>
      <c r="CHR694" s="412"/>
      <c r="CHS694" s="412"/>
      <c r="CHT694" s="412"/>
      <c r="CHU694" s="412"/>
      <c r="CHV694" s="412"/>
      <c r="CHW694" s="412"/>
      <c r="CHX694" s="412"/>
      <c r="CHY694" s="412"/>
      <c r="CHZ694" s="412"/>
      <c r="CIA694" s="412"/>
      <c r="CIB694" s="412"/>
      <c r="CIC694" s="412"/>
      <c r="CID694" s="412"/>
      <c r="CIE694" s="412"/>
      <c r="CIF694" s="412"/>
      <c r="CIG694" s="412"/>
      <c r="CIH694" s="412"/>
      <c r="CII694" s="412"/>
      <c r="CIJ694" s="412"/>
      <c r="CIK694" s="412"/>
      <c r="CIL694" s="412"/>
      <c r="CIM694" s="412"/>
      <c r="CIN694" s="412"/>
      <c r="CIO694" s="412"/>
      <c r="CIP694" s="412"/>
      <c r="CIQ694" s="412"/>
      <c r="CIR694" s="412"/>
      <c r="CIS694" s="412"/>
      <c r="CIT694" s="412"/>
      <c r="CIU694" s="412"/>
      <c r="CIV694" s="412"/>
      <c r="CIW694" s="412"/>
      <c r="CIX694" s="412"/>
      <c r="CIY694" s="412"/>
      <c r="CIZ694" s="412"/>
      <c r="CJA694" s="412"/>
      <c r="CJB694" s="413"/>
      <c r="CJC694" s="413"/>
      <c r="CJD694" s="413"/>
      <c r="CJE694" s="413"/>
      <c r="CJF694" s="413"/>
      <c r="CJG694" s="413"/>
      <c r="CJH694" s="413"/>
      <c r="CJI694" s="413"/>
      <c r="CJJ694" s="413"/>
      <c r="CJK694" s="413"/>
      <c r="CJL694" s="413"/>
      <c r="CJM694" s="413"/>
      <c r="CJN694" s="413"/>
      <c r="CJO694" s="413"/>
      <c r="CJP694" s="413"/>
      <c r="CJQ694" s="413"/>
      <c r="CJR694" s="413"/>
      <c r="CJS694" s="413"/>
      <c r="CJT694" s="413"/>
      <c r="CJU694" s="413"/>
      <c r="CJV694" s="413"/>
      <c r="CJW694" s="413"/>
      <c r="CJX694" s="413"/>
      <c r="CJY694" s="413"/>
      <c r="CJZ694" s="414"/>
      <c r="CKA694" s="414"/>
      <c r="CKB694" s="414"/>
      <c r="CKC694" s="414"/>
      <c r="CKD694" s="414"/>
      <c r="CKE694" s="413"/>
      <c r="CKF694" s="413"/>
      <c r="CKG694" s="414"/>
      <c r="CKH694" s="414"/>
      <c r="CKI694" s="413"/>
      <c r="CKJ694" s="413"/>
      <c r="CKK694" s="414"/>
      <c r="CKL694" s="414"/>
      <c r="CKM694" s="413"/>
      <c r="CKN694" s="413"/>
      <c r="CKO694" s="413"/>
      <c r="CKP694" s="413"/>
      <c r="CKQ694" s="413"/>
      <c r="CKR694" s="413"/>
      <c r="CKS694" s="413"/>
      <c r="CKT694" s="414"/>
      <c r="CKU694" s="414"/>
      <c r="CKV694" s="413"/>
      <c r="CKW694" s="413"/>
      <c r="CKX694" s="414"/>
      <c r="CKY694" s="414"/>
      <c r="CKZ694" s="413"/>
      <c r="CLA694" s="413"/>
      <c r="CLB694" s="413"/>
      <c r="CLC694" s="413"/>
      <c r="CLD694" s="413"/>
      <c r="CLE694" s="407"/>
      <c r="CLF694" s="439"/>
      <c r="CLG694" s="413"/>
      <c r="CLH694" s="413"/>
      <c r="CLI694" s="413"/>
      <c r="CLJ694" s="413"/>
      <c r="CLK694" s="413"/>
      <c r="CLL694" s="413"/>
      <c r="CLM694" s="413"/>
      <c r="CLN694" s="412"/>
      <c r="CLO694" s="412"/>
      <c r="CLP694" s="412"/>
      <c r="CLQ694" s="412"/>
      <c r="CLR694" s="412"/>
      <c r="CLS694" s="412"/>
      <c r="CLT694" s="412"/>
      <c r="CLU694" s="412"/>
      <c r="CLV694" s="412"/>
      <c r="CLW694" s="412"/>
      <c r="CLX694" s="412"/>
      <c r="CLY694" s="412"/>
      <c r="CLZ694" s="412"/>
      <c r="CMA694" s="412"/>
      <c r="CMB694" s="412"/>
      <c r="CMC694" s="412"/>
      <c r="CMD694" s="412"/>
      <c r="CME694" s="412"/>
      <c r="CMF694" s="412"/>
      <c r="CMG694" s="412"/>
      <c r="CMH694" s="412"/>
      <c r="CMI694" s="412"/>
      <c r="CMJ694" s="412"/>
      <c r="CMK694" s="412"/>
      <c r="CML694" s="412"/>
      <c r="CMM694" s="412"/>
      <c r="CMN694" s="412"/>
      <c r="CMO694" s="412"/>
      <c r="CMP694" s="412"/>
      <c r="CMQ694" s="412"/>
      <c r="CMR694" s="412"/>
      <c r="CMS694" s="412"/>
      <c r="CMT694" s="412"/>
      <c r="CMU694" s="412"/>
      <c r="CMV694" s="412"/>
      <c r="CMW694" s="412"/>
      <c r="CMX694" s="412"/>
      <c r="CMY694" s="412"/>
      <c r="CMZ694" s="412"/>
      <c r="CNA694" s="412"/>
      <c r="CNB694" s="412"/>
      <c r="CNC694" s="412"/>
      <c r="CND694" s="412"/>
      <c r="CNE694" s="412"/>
      <c r="CNF694" s="413"/>
      <c r="CNG694" s="413"/>
      <c r="CNH694" s="413"/>
      <c r="CNI694" s="413"/>
      <c r="CNJ694" s="413"/>
      <c r="CNK694" s="413"/>
      <c r="CNL694" s="413"/>
      <c r="CNM694" s="413"/>
      <c r="CNN694" s="413"/>
      <c r="CNO694" s="413"/>
      <c r="CNP694" s="413"/>
      <c r="CNQ694" s="413"/>
      <c r="CNR694" s="413"/>
      <c r="CNS694" s="413"/>
      <c r="CNT694" s="413"/>
      <c r="CNU694" s="413"/>
      <c r="CNV694" s="413"/>
      <c r="CNW694" s="413"/>
      <c r="CNX694" s="413"/>
      <c r="CNY694" s="413"/>
      <c r="CNZ694" s="413"/>
      <c r="COA694" s="413"/>
      <c r="COB694" s="413"/>
      <c r="COC694" s="413"/>
      <c r="COD694" s="414"/>
      <c r="COE694" s="414"/>
      <c r="COF694" s="414"/>
      <c r="COG694" s="414"/>
      <c r="COH694" s="414"/>
      <c r="COI694" s="413"/>
      <c r="COJ694" s="413"/>
      <c r="COK694" s="414"/>
      <c r="COL694" s="414"/>
      <c r="COM694" s="413"/>
      <c r="CON694" s="413"/>
      <c r="COO694" s="414"/>
      <c r="COP694" s="414"/>
      <c r="COQ694" s="413"/>
      <c r="COR694" s="413"/>
      <c r="COS694" s="413"/>
      <c r="COT694" s="413"/>
      <c r="COU694" s="413"/>
      <c r="COV694" s="413"/>
      <c r="COW694" s="413"/>
      <c r="COX694" s="414"/>
      <c r="COY694" s="414"/>
      <c r="COZ694" s="413"/>
      <c r="CPA694" s="413"/>
      <c r="CPB694" s="414"/>
      <c r="CPC694" s="414"/>
      <c r="CPD694" s="413"/>
      <c r="CPE694" s="413"/>
      <c r="CPF694" s="413"/>
      <c r="CPG694" s="413"/>
      <c r="CPH694" s="413"/>
      <c r="CPI694" s="407"/>
      <c r="CPJ694" s="439"/>
      <c r="CPK694" s="413"/>
      <c r="CPL694" s="413"/>
      <c r="CPM694" s="413"/>
      <c r="CPN694" s="413"/>
      <c r="CPO694" s="413"/>
      <c r="CPP694" s="413"/>
      <c r="CPQ694" s="413"/>
      <c r="CPR694" s="412"/>
      <c r="CPS694" s="412"/>
      <c r="CPT694" s="412"/>
      <c r="CPU694" s="412"/>
      <c r="CPV694" s="412"/>
      <c r="CPW694" s="412"/>
      <c r="CPX694" s="412"/>
      <c r="CPY694" s="412"/>
      <c r="CPZ694" s="412"/>
      <c r="CQA694" s="412"/>
      <c r="CQB694" s="412"/>
      <c r="CQC694" s="412"/>
      <c r="CQD694" s="412"/>
      <c r="CQE694" s="412"/>
      <c r="CQF694" s="412"/>
      <c r="CQG694" s="412"/>
      <c r="CQH694" s="412"/>
      <c r="CQI694" s="412"/>
      <c r="CQJ694" s="412"/>
      <c r="CQK694" s="412"/>
      <c r="CQL694" s="412"/>
      <c r="CQM694" s="412"/>
      <c r="CQN694" s="412"/>
      <c r="CQO694" s="412"/>
      <c r="CQP694" s="412"/>
      <c r="CQQ694" s="412"/>
      <c r="CQR694" s="412"/>
      <c r="CQS694" s="412"/>
      <c r="CQT694" s="412"/>
      <c r="CQU694" s="412"/>
      <c r="CQV694" s="412"/>
      <c r="CQW694" s="412"/>
      <c r="CQX694" s="412"/>
      <c r="CQY694" s="412"/>
      <c r="CQZ694" s="412"/>
      <c r="CRA694" s="412"/>
      <c r="CRB694" s="412"/>
      <c r="CRC694" s="412"/>
      <c r="CRD694" s="412"/>
      <c r="CRE694" s="412"/>
      <c r="CRF694" s="412"/>
      <c r="CRG694" s="412"/>
      <c r="CRH694" s="412"/>
      <c r="CRI694" s="412"/>
      <c r="CRJ694" s="413"/>
      <c r="CRK694" s="413"/>
      <c r="CRL694" s="413"/>
      <c r="CRM694" s="413"/>
      <c r="CRN694" s="413"/>
      <c r="CRO694" s="413"/>
      <c r="CRP694" s="413"/>
      <c r="CRQ694" s="413"/>
      <c r="CRR694" s="413"/>
      <c r="CRS694" s="413"/>
      <c r="CRT694" s="413"/>
      <c r="CRU694" s="413"/>
      <c r="CRV694" s="413"/>
      <c r="CRW694" s="413"/>
      <c r="CRX694" s="413"/>
      <c r="CRY694" s="413"/>
      <c r="CRZ694" s="413"/>
      <c r="CSA694" s="413"/>
      <c r="CSB694" s="413"/>
      <c r="CSC694" s="413"/>
      <c r="CSD694" s="413"/>
      <c r="CSE694" s="413"/>
      <c r="CSF694" s="413"/>
      <c r="CSG694" s="413"/>
      <c r="CSH694" s="414"/>
      <c r="CSI694" s="414"/>
      <c r="CSJ694" s="414"/>
      <c r="CSK694" s="414"/>
      <c r="CSL694" s="414"/>
      <c r="CSM694" s="413"/>
      <c r="CSN694" s="413"/>
      <c r="CSO694" s="414"/>
      <c r="CSP694" s="414"/>
      <c r="CSQ694" s="413"/>
      <c r="CSR694" s="413"/>
      <c r="CSS694" s="414"/>
      <c r="CST694" s="414"/>
      <c r="CSU694" s="413"/>
      <c r="CSV694" s="413"/>
      <c r="CSW694" s="413"/>
      <c r="CSX694" s="413"/>
      <c r="CSY694" s="413"/>
      <c r="CSZ694" s="413"/>
      <c r="CTA694" s="413"/>
      <c r="CTB694" s="414"/>
      <c r="CTC694" s="414"/>
      <c r="CTD694" s="413"/>
      <c r="CTE694" s="413"/>
      <c r="CTF694" s="414"/>
      <c r="CTG694" s="414"/>
      <c r="CTH694" s="413"/>
      <c r="CTI694" s="413"/>
      <c r="CTJ694" s="413"/>
      <c r="CTK694" s="413"/>
      <c r="CTL694" s="413"/>
      <c r="CTM694" s="407"/>
      <c r="CTN694" s="439"/>
      <c r="CTO694" s="413"/>
      <c r="CTP694" s="413"/>
      <c r="CTQ694" s="413"/>
      <c r="CTR694" s="413"/>
      <c r="CTS694" s="413"/>
      <c r="CTT694" s="413"/>
      <c r="CTU694" s="413"/>
      <c r="CTV694" s="412"/>
      <c r="CTW694" s="412"/>
      <c r="CTX694" s="412"/>
      <c r="CTY694" s="412"/>
      <c r="CTZ694" s="412"/>
      <c r="CUA694" s="412"/>
      <c r="CUB694" s="412"/>
      <c r="CUC694" s="412"/>
      <c r="CUD694" s="412"/>
      <c r="CUE694" s="412"/>
      <c r="CUF694" s="412"/>
      <c r="CUG694" s="412"/>
      <c r="CUH694" s="412"/>
      <c r="CUI694" s="412"/>
      <c r="CUJ694" s="412"/>
      <c r="CUK694" s="412"/>
      <c r="CUL694" s="412"/>
      <c r="CUM694" s="412"/>
      <c r="CUN694" s="412"/>
      <c r="CUO694" s="412"/>
      <c r="CUP694" s="412"/>
      <c r="CUQ694" s="412"/>
      <c r="CUR694" s="412"/>
      <c r="CUS694" s="412"/>
      <c r="CUT694" s="412"/>
      <c r="CUU694" s="412"/>
      <c r="CUV694" s="412"/>
      <c r="CUW694" s="412"/>
      <c r="CUX694" s="412"/>
      <c r="CUY694" s="412"/>
      <c r="CUZ694" s="412"/>
      <c r="CVA694" s="412"/>
      <c r="CVB694" s="412"/>
      <c r="CVC694" s="412"/>
      <c r="CVD694" s="412"/>
      <c r="CVE694" s="412"/>
      <c r="CVF694" s="412"/>
      <c r="CVG694" s="412"/>
      <c r="CVH694" s="412"/>
      <c r="CVI694" s="412"/>
      <c r="CVJ694" s="412"/>
      <c r="CVK694" s="412"/>
      <c r="CVL694" s="412"/>
      <c r="CVM694" s="412"/>
      <c r="CVN694" s="413"/>
      <c r="CVO694" s="413"/>
      <c r="CVP694" s="413"/>
      <c r="CVQ694" s="413"/>
      <c r="CVR694" s="413"/>
      <c r="CVS694" s="413"/>
      <c r="CVT694" s="413"/>
      <c r="CVU694" s="413"/>
      <c r="CVV694" s="413"/>
      <c r="CVW694" s="413"/>
      <c r="CVX694" s="413"/>
      <c r="CVY694" s="413"/>
      <c r="CVZ694" s="413"/>
      <c r="CWA694" s="413"/>
      <c r="CWB694" s="413"/>
      <c r="CWC694" s="413"/>
      <c r="CWD694" s="413"/>
      <c r="CWE694" s="413"/>
      <c r="CWF694" s="413"/>
      <c r="CWG694" s="413"/>
      <c r="CWH694" s="413"/>
      <c r="CWI694" s="413"/>
      <c r="CWJ694" s="413"/>
      <c r="CWK694" s="413"/>
      <c r="CWL694" s="414"/>
      <c r="CWM694" s="414"/>
      <c r="CWN694" s="414"/>
      <c r="CWO694" s="414"/>
      <c r="CWP694" s="414"/>
      <c r="CWQ694" s="413"/>
      <c r="CWR694" s="413"/>
      <c r="CWS694" s="414"/>
      <c r="CWT694" s="414"/>
      <c r="CWU694" s="413"/>
      <c r="CWV694" s="413"/>
      <c r="CWW694" s="414"/>
      <c r="CWX694" s="414"/>
      <c r="CWY694" s="413"/>
      <c r="CWZ694" s="413"/>
      <c r="CXA694" s="413"/>
      <c r="CXB694" s="413"/>
      <c r="CXC694" s="413"/>
      <c r="CXD694" s="413"/>
      <c r="CXE694" s="413"/>
      <c r="CXF694" s="414"/>
      <c r="CXG694" s="414"/>
      <c r="CXH694" s="413"/>
      <c r="CXI694" s="413"/>
      <c r="CXJ694" s="414"/>
      <c r="CXK694" s="414"/>
      <c r="CXL694" s="413"/>
      <c r="CXM694" s="413"/>
      <c r="CXN694" s="413"/>
      <c r="CXO694" s="413"/>
      <c r="CXP694" s="413"/>
      <c r="CXQ694" s="407"/>
      <c r="CXR694" s="439"/>
      <c r="CXS694" s="413"/>
      <c r="CXT694" s="413"/>
      <c r="CXU694" s="413"/>
      <c r="CXV694" s="413"/>
      <c r="CXW694" s="413"/>
      <c r="CXX694" s="413"/>
      <c r="CXY694" s="413"/>
      <c r="CXZ694" s="412"/>
      <c r="CYA694" s="412"/>
      <c r="CYB694" s="412"/>
      <c r="CYC694" s="412"/>
      <c r="CYD694" s="412"/>
      <c r="CYE694" s="412"/>
      <c r="CYF694" s="412"/>
      <c r="CYG694" s="412"/>
      <c r="CYH694" s="412"/>
      <c r="CYI694" s="412"/>
      <c r="CYJ694" s="412"/>
      <c r="CYK694" s="412"/>
      <c r="CYL694" s="412"/>
      <c r="CYM694" s="412"/>
      <c r="CYN694" s="412"/>
      <c r="CYO694" s="412"/>
      <c r="CYP694" s="412"/>
      <c r="CYQ694" s="412"/>
      <c r="CYR694" s="412"/>
      <c r="CYS694" s="412"/>
      <c r="CYT694" s="412"/>
      <c r="CYU694" s="412"/>
      <c r="CYV694" s="412"/>
      <c r="CYW694" s="412"/>
      <c r="CYX694" s="412"/>
      <c r="CYY694" s="412"/>
      <c r="CYZ694" s="412"/>
      <c r="CZA694" s="412"/>
      <c r="CZB694" s="412"/>
      <c r="CZC694" s="412"/>
      <c r="CZD694" s="412"/>
      <c r="CZE694" s="412"/>
      <c r="CZF694" s="412"/>
      <c r="CZG694" s="412"/>
      <c r="CZH694" s="412"/>
      <c r="CZI694" s="412"/>
      <c r="CZJ694" s="412"/>
      <c r="CZK694" s="412"/>
      <c r="CZL694" s="412"/>
      <c r="CZM694" s="412"/>
      <c r="CZN694" s="412"/>
      <c r="CZO694" s="412"/>
      <c r="CZP694" s="412"/>
      <c r="CZQ694" s="412"/>
      <c r="CZR694" s="413"/>
      <c r="CZS694" s="413"/>
      <c r="CZT694" s="413"/>
      <c r="CZU694" s="413"/>
      <c r="CZV694" s="413"/>
      <c r="CZW694" s="413"/>
      <c r="CZX694" s="413"/>
      <c r="CZY694" s="413"/>
      <c r="CZZ694" s="413"/>
      <c r="DAA694" s="413"/>
      <c r="DAB694" s="413"/>
      <c r="DAC694" s="413"/>
      <c r="DAD694" s="413"/>
      <c r="DAE694" s="413"/>
      <c r="DAF694" s="413"/>
      <c r="DAG694" s="413"/>
      <c r="DAH694" s="413"/>
      <c r="DAI694" s="413"/>
      <c r="DAJ694" s="413"/>
      <c r="DAK694" s="413"/>
      <c r="DAL694" s="413"/>
      <c r="DAM694" s="413"/>
      <c r="DAN694" s="413"/>
      <c r="DAO694" s="413"/>
      <c r="DAP694" s="414"/>
      <c r="DAQ694" s="414"/>
      <c r="DAR694" s="414"/>
      <c r="DAS694" s="414"/>
      <c r="DAT694" s="414"/>
      <c r="DAU694" s="413"/>
      <c r="DAV694" s="413"/>
      <c r="DAW694" s="414"/>
      <c r="DAX694" s="414"/>
      <c r="DAY694" s="413"/>
      <c r="DAZ694" s="413"/>
      <c r="DBA694" s="414"/>
      <c r="DBB694" s="414"/>
      <c r="DBC694" s="413"/>
      <c r="DBD694" s="413"/>
      <c r="DBE694" s="413"/>
      <c r="DBF694" s="413"/>
      <c r="DBG694" s="413"/>
      <c r="DBH694" s="413"/>
      <c r="DBI694" s="413"/>
      <c r="DBJ694" s="414"/>
      <c r="DBK694" s="414"/>
      <c r="DBL694" s="413"/>
      <c r="DBM694" s="413"/>
      <c r="DBN694" s="414"/>
      <c r="DBO694" s="414"/>
      <c r="DBP694" s="413"/>
      <c r="DBQ694" s="413"/>
      <c r="DBR694" s="413"/>
      <c r="DBS694" s="413"/>
      <c r="DBT694" s="413"/>
      <c r="DBU694" s="407"/>
      <c r="DBV694" s="439"/>
      <c r="DBW694" s="413"/>
      <c r="DBX694" s="413"/>
      <c r="DBY694" s="413"/>
      <c r="DBZ694" s="413"/>
      <c r="DCA694" s="413"/>
      <c r="DCB694" s="413"/>
      <c r="DCC694" s="413"/>
      <c r="DCD694" s="412"/>
      <c r="DCE694" s="412"/>
      <c r="DCF694" s="412"/>
      <c r="DCG694" s="412"/>
      <c r="DCH694" s="412"/>
      <c r="DCI694" s="412"/>
      <c r="DCJ694" s="412"/>
      <c r="DCK694" s="412"/>
      <c r="DCL694" s="412"/>
      <c r="DCM694" s="412"/>
      <c r="DCN694" s="412"/>
      <c r="DCO694" s="412"/>
      <c r="DCP694" s="412"/>
      <c r="DCQ694" s="412"/>
      <c r="DCR694" s="412"/>
      <c r="DCS694" s="412"/>
      <c r="DCT694" s="412"/>
      <c r="DCU694" s="412"/>
      <c r="DCV694" s="412"/>
      <c r="DCW694" s="412"/>
      <c r="DCX694" s="412"/>
      <c r="DCY694" s="412"/>
      <c r="DCZ694" s="412"/>
      <c r="DDA694" s="412"/>
      <c r="DDB694" s="412"/>
      <c r="DDC694" s="412"/>
      <c r="DDD694" s="412"/>
      <c r="DDE694" s="412"/>
      <c r="DDF694" s="412"/>
      <c r="DDG694" s="412"/>
      <c r="DDH694" s="412"/>
      <c r="DDI694" s="412"/>
      <c r="DDJ694" s="412"/>
      <c r="DDK694" s="412"/>
      <c r="DDL694" s="412"/>
      <c r="DDM694" s="412"/>
      <c r="DDN694" s="412"/>
      <c r="DDO694" s="412"/>
      <c r="DDP694" s="412"/>
      <c r="DDQ694" s="412"/>
      <c r="DDR694" s="412"/>
      <c r="DDS694" s="412"/>
      <c r="DDT694" s="412"/>
      <c r="DDU694" s="412"/>
      <c r="DDV694" s="413"/>
      <c r="DDW694" s="413"/>
      <c r="DDX694" s="413"/>
      <c r="DDY694" s="413"/>
      <c r="DDZ694" s="413"/>
      <c r="DEA694" s="413"/>
      <c r="DEB694" s="413"/>
      <c r="DEC694" s="413"/>
      <c r="DED694" s="413"/>
      <c r="DEE694" s="413"/>
      <c r="DEF694" s="413"/>
      <c r="DEG694" s="413"/>
      <c r="DEH694" s="413"/>
      <c r="DEI694" s="413"/>
      <c r="DEJ694" s="413"/>
      <c r="DEK694" s="413"/>
      <c r="DEL694" s="413"/>
      <c r="DEM694" s="413"/>
      <c r="DEN694" s="413"/>
      <c r="DEO694" s="413"/>
      <c r="DEP694" s="413"/>
      <c r="DEQ694" s="413"/>
      <c r="DER694" s="413"/>
      <c r="DES694" s="413"/>
      <c r="DET694" s="414"/>
      <c r="DEU694" s="414"/>
      <c r="DEV694" s="414"/>
      <c r="DEW694" s="414"/>
      <c r="DEX694" s="414"/>
      <c r="DEY694" s="413"/>
      <c r="DEZ694" s="413"/>
      <c r="DFA694" s="414"/>
      <c r="DFB694" s="414"/>
      <c r="DFC694" s="413"/>
      <c r="DFD694" s="413"/>
      <c r="DFE694" s="414"/>
      <c r="DFF694" s="414"/>
      <c r="DFG694" s="413"/>
      <c r="DFH694" s="413"/>
      <c r="DFI694" s="413"/>
      <c r="DFJ694" s="413"/>
      <c r="DFK694" s="413"/>
      <c r="DFL694" s="413"/>
      <c r="DFM694" s="413"/>
      <c r="DFN694" s="414"/>
      <c r="DFO694" s="414"/>
      <c r="DFP694" s="413"/>
      <c r="DFQ694" s="413"/>
      <c r="DFR694" s="414"/>
      <c r="DFS694" s="414"/>
      <c r="DFT694" s="413"/>
      <c r="DFU694" s="413"/>
      <c r="DFV694" s="413"/>
      <c r="DFW694" s="413"/>
      <c r="DFX694" s="413"/>
      <c r="DFY694" s="407"/>
      <c r="DFZ694" s="439"/>
      <c r="DGA694" s="413"/>
      <c r="DGB694" s="413"/>
      <c r="DGC694" s="413"/>
      <c r="DGD694" s="413"/>
      <c r="DGE694" s="413"/>
      <c r="DGF694" s="413"/>
      <c r="DGG694" s="413"/>
      <c r="DGH694" s="412"/>
      <c r="DGI694" s="412"/>
      <c r="DGJ694" s="412"/>
      <c r="DGK694" s="412"/>
      <c r="DGL694" s="412"/>
      <c r="DGM694" s="412"/>
      <c r="DGN694" s="412"/>
      <c r="DGO694" s="412"/>
      <c r="DGP694" s="412"/>
      <c r="DGQ694" s="412"/>
      <c r="DGR694" s="412"/>
      <c r="DGS694" s="412"/>
      <c r="DGT694" s="412"/>
      <c r="DGU694" s="412"/>
      <c r="DGV694" s="412"/>
      <c r="DGW694" s="412"/>
      <c r="DGX694" s="412"/>
      <c r="DGY694" s="412"/>
      <c r="DGZ694" s="412"/>
      <c r="DHA694" s="412"/>
      <c r="DHB694" s="412"/>
      <c r="DHC694" s="412"/>
      <c r="DHD694" s="412"/>
      <c r="DHE694" s="412"/>
      <c r="DHF694" s="412"/>
      <c r="DHG694" s="412"/>
      <c r="DHH694" s="412"/>
      <c r="DHI694" s="412"/>
      <c r="DHJ694" s="412"/>
      <c r="DHK694" s="412"/>
      <c r="DHL694" s="412"/>
      <c r="DHM694" s="412"/>
      <c r="DHN694" s="412"/>
      <c r="DHO694" s="412"/>
      <c r="DHP694" s="412"/>
      <c r="DHQ694" s="412"/>
      <c r="DHR694" s="412"/>
      <c r="DHS694" s="412"/>
      <c r="DHT694" s="412"/>
      <c r="DHU694" s="412"/>
      <c r="DHV694" s="412"/>
      <c r="DHW694" s="412"/>
      <c r="DHX694" s="412"/>
      <c r="DHY694" s="412"/>
      <c r="DHZ694" s="413"/>
      <c r="DIA694" s="413"/>
      <c r="DIB694" s="413"/>
      <c r="DIC694" s="413"/>
      <c r="DID694" s="413"/>
      <c r="DIE694" s="413"/>
      <c r="DIF694" s="413"/>
      <c r="DIG694" s="413"/>
      <c r="DIH694" s="413"/>
      <c r="DII694" s="413"/>
      <c r="DIJ694" s="413"/>
      <c r="DIK694" s="413"/>
      <c r="DIL694" s="413"/>
      <c r="DIM694" s="413"/>
      <c r="DIN694" s="413"/>
      <c r="DIO694" s="413"/>
      <c r="DIP694" s="413"/>
      <c r="DIQ694" s="413"/>
      <c r="DIR694" s="413"/>
      <c r="DIS694" s="413"/>
      <c r="DIT694" s="413"/>
      <c r="DIU694" s="413"/>
      <c r="DIV694" s="413"/>
      <c r="DIW694" s="413"/>
      <c r="DIX694" s="414"/>
      <c r="DIY694" s="414"/>
      <c r="DIZ694" s="414"/>
      <c r="DJA694" s="414"/>
      <c r="DJB694" s="414"/>
      <c r="DJC694" s="413"/>
      <c r="DJD694" s="413"/>
      <c r="DJE694" s="414"/>
      <c r="DJF694" s="414"/>
      <c r="DJG694" s="413"/>
      <c r="DJH694" s="413"/>
      <c r="DJI694" s="414"/>
      <c r="DJJ694" s="414"/>
      <c r="DJK694" s="413"/>
      <c r="DJL694" s="413"/>
      <c r="DJM694" s="413"/>
      <c r="DJN694" s="413"/>
      <c r="DJO694" s="413"/>
      <c r="DJP694" s="413"/>
      <c r="DJQ694" s="413"/>
      <c r="DJR694" s="414"/>
      <c r="DJS694" s="414"/>
      <c r="DJT694" s="413"/>
      <c r="DJU694" s="413"/>
      <c r="DJV694" s="414"/>
      <c r="DJW694" s="414"/>
      <c r="DJX694" s="413"/>
      <c r="DJY694" s="413"/>
      <c r="DJZ694" s="413"/>
      <c r="DKA694" s="413"/>
      <c r="DKB694" s="413"/>
      <c r="DKC694" s="407"/>
      <c r="DKD694" s="439"/>
      <c r="DKE694" s="413"/>
      <c r="DKF694" s="413"/>
      <c r="DKG694" s="413"/>
      <c r="DKH694" s="413"/>
      <c r="DKI694" s="413"/>
      <c r="DKJ694" s="413"/>
      <c r="DKK694" s="413"/>
      <c r="DKL694" s="412"/>
      <c r="DKM694" s="412"/>
      <c r="DKN694" s="412"/>
      <c r="DKO694" s="412"/>
      <c r="DKP694" s="412"/>
      <c r="DKQ694" s="412"/>
      <c r="DKR694" s="412"/>
      <c r="DKS694" s="412"/>
      <c r="DKT694" s="412"/>
      <c r="DKU694" s="412"/>
      <c r="DKV694" s="412"/>
      <c r="DKW694" s="412"/>
      <c r="DKX694" s="412"/>
      <c r="DKY694" s="412"/>
      <c r="DKZ694" s="412"/>
      <c r="DLA694" s="412"/>
      <c r="DLB694" s="412"/>
      <c r="DLC694" s="412"/>
      <c r="DLD694" s="412"/>
      <c r="DLE694" s="412"/>
      <c r="DLF694" s="412"/>
      <c r="DLG694" s="412"/>
      <c r="DLH694" s="412"/>
      <c r="DLI694" s="412"/>
      <c r="DLJ694" s="412"/>
      <c r="DLK694" s="412"/>
      <c r="DLL694" s="412"/>
      <c r="DLM694" s="412"/>
      <c r="DLN694" s="412"/>
      <c r="DLO694" s="412"/>
      <c r="DLP694" s="412"/>
      <c r="DLQ694" s="412"/>
      <c r="DLR694" s="412"/>
      <c r="DLS694" s="412"/>
      <c r="DLT694" s="412"/>
      <c r="DLU694" s="412"/>
      <c r="DLV694" s="412"/>
      <c r="DLW694" s="412"/>
      <c r="DLX694" s="412"/>
      <c r="DLY694" s="412"/>
      <c r="DLZ694" s="412"/>
      <c r="DMA694" s="412"/>
      <c r="DMB694" s="412"/>
      <c r="DMC694" s="412"/>
      <c r="DMD694" s="413"/>
      <c r="DME694" s="413"/>
      <c r="DMF694" s="413"/>
      <c r="DMG694" s="413"/>
      <c r="DMH694" s="413"/>
      <c r="DMI694" s="413"/>
      <c r="DMJ694" s="413"/>
      <c r="DMK694" s="413"/>
      <c r="DML694" s="413"/>
      <c r="DMM694" s="413"/>
      <c r="DMN694" s="413"/>
      <c r="DMO694" s="413"/>
      <c r="DMP694" s="413"/>
      <c r="DMQ694" s="413"/>
      <c r="DMR694" s="413"/>
      <c r="DMS694" s="413"/>
      <c r="DMT694" s="413"/>
      <c r="DMU694" s="413"/>
      <c r="DMV694" s="413"/>
      <c r="DMW694" s="413"/>
      <c r="DMX694" s="413"/>
      <c r="DMY694" s="413"/>
      <c r="DMZ694" s="413"/>
      <c r="DNA694" s="413"/>
      <c r="DNB694" s="414"/>
      <c r="DNC694" s="414"/>
      <c r="DND694" s="414"/>
      <c r="DNE694" s="414"/>
      <c r="DNF694" s="414"/>
      <c r="DNG694" s="413"/>
      <c r="DNH694" s="413"/>
      <c r="DNI694" s="414"/>
      <c r="DNJ694" s="414"/>
      <c r="DNK694" s="413"/>
      <c r="DNL694" s="413"/>
      <c r="DNM694" s="414"/>
      <c r="DNN694" s="414"/>
      <c r="DNO694" s="413"/>
      <c r="DNP694" s="413"/>
      <c r="DNQ694" s="413"/>
      <c r="DNR694" s="413"/>
      <c r="DNS694" s="413"/>
      <c r="DNT694" s="413"/>
      <c r="DNU694" s="413"/>
      <c r="DNV694" s="414"/>
      <c r="DNW694" s="414"/>
      <c r="DNX694" s="413"/>
      <c r="DNY694" s="413"/>
      <c r="DNZ694" s="414"/>
      <c r="DOA694" s="414"/>
      <c r="DOB694" s="413"/>
      <c r="DOC694" s="413"/>
      <c r="DOD694" s="413"/>
      <c r="DOE694" s="413"/>
      <c r="DOF694" s="413"/>
      <c r="DOG694" s="407"/>
      <c r="DOH694" s="439"/>
      <c r="DOI694" s="413"/>
      <c r="DOJ694" s="413"/>
      <c r="DOK694" s="413"/>
      <c r="DOL694" s="413"/>
      <c r="DOM694" s="413"/>
      <c r="DON694" s="413"/>
      <c r="DOO694" s="413"/>
      <c r="DOP694" s="412"/>
      <c r="DOQ694" s="412"/>
      <c r="DOR694" s="412"/>
      <c r="DOS694" s="412"/>
      <c r="DOT694" s="412"/>
      <c r="DOU694" s="412"/>
      <c r="DOV694" s="412"/>
      <c r="DOW694" s="412"/>
      <c r="DOX694" s="412"/>
      <c r="DOY694" s="412"/>
      <c r="DOZ694" s="412"/>
      <c r="DPA694" s="412"/>
      <c r="DPB694" s="412"/>
      <c r="DPC694" s="412"/>
      <c r="DPD694" s="412"/>
      <c r="DPE694" s="412"/>
      <c r="DPF694" s="412"/>
      <c r="DPG694" s="412"/>
      <c r="DPH694" s="412"/>
      <c r="DPI694" s="412"/>
      <c r="DPJ694" s="412"/>
      <c r="DPK694" s="412"/>
      <c r="DPL694" s="412"/>
      <c r="DPM694" s="412"/>
      <c r="DPN694" s="412"/>
      <c r="DPO694" s="412"/>
      <c r="DPP694" s="412"/>
      <c r="DPQ694" s="412"/>
      <c r="DPR694" s="412"/>
      <c r="DPS694" s="412"/>
      <c r="DPT694" s="412"/>
      <c r="DPU694" s="412"/>
      <c r="DPV694" s="412"/>
      <c r="DPW694" s="412"/>
      <c r="DPX694" s="412"/>
      <c r="DPY694" s="412"/>
      <c r="DPZ694" s="412"/>
      <c r="DQA694" s="412"/>
      <c r="DQB694" s="412"/>
      <c r="DQC694" s="412"/>
      <c r="DQD694" s="412"/>
      <c r="DQE694" s="412"/>
      <c r="DQF694" s="412"/>
      <c r="DQG694" s="412"/>
      <c r="DQH694" s="413"/>
      <c r="DQI694" s="413"/>
      <c r="DQJ694" s="413"/>
      <c r="DQK694" s="413"/>
      <c r="DQL694" s="413"/>
      <c r="DQM694" s="413"/>
      <c r="DQN694" s="413"/>
      <c r="DQO694" s="413"/>
      <c r="DQP694" s="413"/>
      <c r="DQQ694" s="413"/>
      <c r="DQR694" s="413"/>
      <c r="DQS694" s="413"/>
      <c r="DQT694" s="413"/>
      <c r="DQU694" s="413"/>
      <c r="DQV694" s="413"/>
      <c r="DQW694" s="413"/>
      <c r="DQX694" s="413"/>
      <c r="DQY694" s="413"/>
      <c r="DQZ694" s="413"/>
      <c r="DRA694" s="413"/>
      <c r="DRB694" s="413"/>
      <c r="DRC694" s="413"/>
      <c r="DRD694" s="413"/>
      <c r="DRE694" s="413"/>
      <c r="DRF694" s="414"/>
      <c r="DRG694" s="414"/>
      <c r="DRH694" s="414"/>
      <c r="DRI694" s="414"/>
      <c r="DRJ694" s="414"/>
      <c r="DRK694" s="413"/>
      <c r="DRL694" s="413"/>
      <c r="DRM694" s="414"/>
      <c r="DRN694" s="414"/>
      <c r="DRO694" s="413"/>
      <c r="DRP694" s="413"/>
      <c r="DRQ694" s="414"/>
      <c r="DRR694" s="414"/>
      <c r="DRS694" s="413"/>
      <c r="DRT694" s="413"/>
      <c r="DRU694" s="413"/>
      <c r="DRV694" s="413"/>
      <c r="DRW694" s="413"/>
      <c r="DRX694" s="413"/>
      <c r="DRY694" s="413"/>
      <c r="DRZ694" s="414"/>
      <c r="DSA694" s="414"/>
      <c r="DSB694" s="413"/>
      <c r="DSC694" s="413"/>
      <c r="DSD694" s="414"/>
      <c r="DSE694" s="414"/>
      <c r="DSF694" s="413"/>
      <c r="DSG694" s="413"/>
      <c r="DSH694" s="413"/>
      <c r="DSI694" s="413"/>
      <c r="DSJ694" s="413"/>
      <c r="DSK694" s="407"/>
      <c r="DSL694" s="439"/>
      <c r="DSM694" s="413"/>
      <c r="DSN694" s="413"/>
      <c r="DSO694" s="413"/>
      <c r="DSP694" s="413"/>
      <c r="DSQ694" s="413"/>
      <c r="DSR694" s="413"/>
      <c r="DSS694" s="413"/>
      <c r="DST694" s="412"/>
      <c r="DSU694" s="412"/>
      <c r="DSV694" s="412"/>
      <c r="DSW694" s="412"/>
      <c r="DSX694" s="412"/>
      <c r="DSY694" s="412"/>
      <c r="DSZ694" s="412"/>
      <c r="DTA694" s="412"/>
      <c r="DTB694" s="412"/>
      <c r="DTC694" s="412"/>
      <c r="DTD694" s="412"/>
      <c r="DTE694" s="412"/>
      <c r="DTF694" s="412"/>
      <c r="DTG694" s="412"/>
      <c r="DTH694" s="412"/>
      <c r="DTI694" s="412"/>
      <c r="DTJ694" s="412"/>
      <c r="DTK694" s="412"/>
      <c r="DTL694" s="412"/>
      <c r="DTM694" s="412"/>
      <c r="DTN694" s="412"/>
      <c r="DTO694" s="412"/>
      <c r="DTP694" s="412"/>
      <c r="DTQ694" s="412"/>
      <c r="DTR694" s="412"/>
      <c r="DTS694" s="412"/>
      <c r="DTT694" s="412"/>
      <c r="DTU694" s="412"/>
      <c r="DTV694" s="412"/>
      <c r="DTW694" s="412"/>
      <c r="DTX694" s="412"/>
      <c r="DTY694" s="412"/>
      <c r="DTZ694" s="412"/>
      <c r="DUA694" s="412"/>
      <c r="DUB694" s="412"/>
      <c r="DUC694" s="412"/>
      <c r="DUD694" s="412"/>
      <c r="DUE694" s="412"/>
      <c r="DUF694" s="412"/>
      <c r="DUG694" s="412"/>
      <c r="DUH694" s="412"/>
      <c r="DUI694" s="412"/>
      <c r="DUJ694" s="412"/>
      <c r="DUK694" s="412"/>
      <c r="DUL694" s="413"/>
      <c r="DUM694" s="413"/>
      <c r="DUN694" s="413"/>
      <c r="DUO694" s="413"/>
      <c r="DUP694" s="413"/>
      <c r="DUQ694" s="413"/>
      <c r="DUR694" s="413"/>
      <c r="DUS694" s="413"/>
      <c r="DUT694" s="413"/>
      <c r="DUU694" s="413"/>
      <c r="DUV694" s="413"/>
      <c r="DUW694" s="413"/>
      <c r="DUX694" s="413"/>
      <c r="DUY694" s="413"/>
      <c r="DUZ694" s="413"/>
      <c r="DVA694" s="413"/>
      <c r="DVB694" s="413"/>
      <c r="DVC694" s="413"/>
      <c r="DVD694" s="413"/>
      <c r="DVE694" s="413"/>
      <c r="DVF694" s="413"/>
      <c r="DVG694" s="413"/>
      <c r="DVH694" s="413"/>
      <c r="DVI694" s="413"/>
      <c r="DVJ694" s="414"/>
      <c r="DVK694" s="414"/>
      <c r="DVL694" s="414"/>
      <c r="DVM694" s="414"/>
      <c r="DVN694" s="414"/>
      <c r="DVO694" s="413"/>
      <c r="DVP694" s="413"/>
      <c r="DVQ694" s="414"/>
      <c r="DVR694" s="414"/>
      <c r="DVS694" s="413"/>
      <c r="DVT694" s="413"/>
      <c r="DVU694" s="414"/>
      <c r="DVV694" s="414"/>
      <c r="DVW694" s="413"/>
      <c r="DVX694" s="413"/>
      <c r="DVY694" s="413"/>
      <c r="DVZ694" s="413"/>
      <c r="DWA694" s="413"/>
      <c r="DWB694" s="413"/>
      <c r="DWC694" s="413"/>
      <c r="DWD694" s="414"/>
      <c r="DWE694" s="414"/>
      <c r="DWF694" s="413"/>
      <c r="DWG694" s="413"/>
      <c r="DWH694" s="414"/>
      <c r="DWI694" s="414"/>
      <c r="DWJ694" s="413"/>
      <c r="DWK694" s="413"/>
      <c r="DWL694" s="413"/>
      <c r="DWM694" s="413"/>
      <c r="DWN694" s="413"/>
      <c r="DWO694" s="407"/>
      <c r="DWP694" s="439"/>
      <c r="DWQ694" s="413"/>
      <c r="DWR694" s="413"/>
      <c r="DWS694" s="413"/>
      <c r="DWT694" s="413"/>
      <c r="DWU694" s="413"/>
      <c r="DWV694" s="413"/>
      <c r="DWW694" s="413"/>
      <c r="DWX694" s="412"/>
      <c r="DWY694" s="412"/>
      <c r="DWZ694" s="412"/>
      <c r="DXA694" s="412"/>
      <c r="DXB694" s="412"/>
      <c r="DXC694" s="412"/>
      <c r="DXD694" s="412"/>
      <c r="DXE694" s="412"/>
      <c r="DXF694" s="412"/>
      <c r="DXG694" s="412"/>
      <c r="DXH694" s="412"/>
      <c r="DXI694" s="412"/>
      <c r="DXJ694" s="412"/>
      <c r="DXK694" s="412"/>
      <c r="DXL694" s="412"/>
      <c r="DXM694" s="412"/>
      <c r="DXN694" s="412"/>
      <c r="DXO694" s="412"/>
      <c r="DXP694" s="412"/>
      <c r="DXQ694" s="412"/>
      <c r="DXR694" s="412"/>
      <c r="DXS694" s="412"/>
      <c r="DXT694" s="412"/>
      <c r="DXU694" s="412"/>
      <c r="DXV694" s="412"/>
      <c r="DXW694" s="412"/>
      <c r="DXX694" s="412"/>
      <c r="DXY694" s="412"/>
      <c r="DXZ694" s="412"/>
      <c r="DYA694" s="412"/>
      <c r="DYB694" s="412"/>
      <c r="DYC694" s="412"/>
      <c r="DYD694" s="412"/>
      <c r="DYE694" s="412"/>
      <c r="DYF694" s="412"/>
      <c r="DYG694" s="412"/>
      <c r="DYH694" s="412"/>
      <c r="DYI694" s="412"/>
      <c r="DYJ694" s="412"/>
      <c r="DYK694" s="412"/>
      <c r="DYL694" s="412"/>
      <c r="DYM694" s="412"/>
      <c r="DYN694" s="412"/>
      <c r="DYO694" s="412"/>
      <c r="DYP694" s="413"/>
      <c r="DYQ694" s="413"/>
      <c r="DYR694" s="413"/>
      <c r="DYS694" s="413"/>
      <c r="DYT694" s="413"/>
      <c r="DYU694" s="413"/>
      <c r="DYV694" s="413"/>
      <c r="DYW694" s="413"/>
      <c r="DYX694" s="413"/>
      <c r="DYY694" s="413"/>
      <c r="DYZ694" s="413"/>
      <c r="DZA694" s="413"/>
      <c r="DZB694" s="413"/>
      <c r="DZC694" s="413"/>
      <c r="DZD694" s="413"/>
      <c r="DZE694" s="413"/>
      <c r="DZF694" s="413"/>
      <c r="DZG694" s="413"/>
      <c r="DZH694" s="413"/>
      <c r="DZI694" s="413"/>
      <c r="DZJ694" s="413"/>
      <c r="DZK694" s="413"/>
      <c r="DZL694" s="413"/>
      <c r="DZM694" s="413"/>
      <c r="DZN694" s="414"/>
      <c r="DZO694" s="414"/>
      <c r="DZP694" s="414"/>
      <c r="DZQ694" s="414"/>
      <c r="DZR694" s="414"/>
      <c r="DZS694" s="413"/>
      <c r="DZT694" s="413"/>
      <c r="DZU694" s="414"/>
      <c r="DZV694" s="414"/>
      <c r="DZW694" s="413"/>
      <c r="DZX694" s="413"/>
      <c r="DZY694" s="414"/>
      <c r="DZZ694" s="414"/>
      <c r="EAA694" s="413"/>
      <c r="EAB694" s="413"/>
      <c r="EAC694" s="413"/>
      <c r="EAD694" s="413"/>
      <c r="EAE694" s="413"/>
      <c r="EAF694" s="413"/>
      <c r="EAG694" s="413"/>
      <c r="EAH694" s="414"/>
      <c r="EAI694" s="414"/>
      <c r="EAJ694" s="413"/>
      <c r="EAK694" s="413"/>
      <c r="EAL694" s="414"/>
      <c r="EAM694" s="414"/>
      <c r="EAN694" s="413"/>
      <c r="EAO694" s="413"/>
      <c r="EAP694" s="413"/>
      <c r="EAQ694" s="413"/>
      <c r="EAR694" s="413"/>
      <c r="EAS694" s="407"/>
      <c r="EAT694" s="439"/>
      <c r="EAU694" s="413"/>
      <c r="EAV694" s="413"/>
      <c r="EAW694" s="413"/>
      <c r="EAX694" s="413"/>
      <c r="EAY694" s="413"/>
      <c r="EAZ694" s="413"/>
      <c r="EBA694" s="413"/>
      <c r="EBB694" s="412"/>
      <c r="EBC694" s="412"/>
      <c r="EBD694" s="412"/>
      <c r="EBE694" s="412"/>
      <c r="EBF694" s="412"/>
      <c r="EBG694" s="412"/>
      <c r="EBH694" s="412"/>
      <c r="EBI694" s="412"/>
      <c r="EBJ694" s="412"/>
      <c r="EBK694" s="412"/>
      <c r="EBL694" s="412"/>
      <c r="EBM694" s="412"/>
      <c r="EBN694" s="412"/>
      <c r="EBO694" s="412"/>
      <c r="EBP694" s="412"/>
      <c r="EBQ694" s="412"/>
      <c r="EBR694" s="412"/>
      <c r="EBS694" s="412"/>
      <c r="EBT694" s="412"/>
      <c r="EBU694" s="412"/>
      <c r="EBV694" s="412"/>
      <c r="EBW694" s="412"/>
      <c r="EBX694" s="412"/>
      <c r="EBY694" s="412"/>
      <c r="EBZ694" s="412"/>
      <c r="ECA694" s="412"/>
      <c r="ECB694" s="412"/>
      <c r="ECC694" s="412"/>
      <c r="ECD694" s="412"/>
      <c r="ECE694" s="412"/>
      <c r="ECF694" s="412"/>
      <c r="ECG694" s="412"/>
      <c r="ECH694" s="412"/>
      <c r="ECI694" s="412"/>
      <c r="ECJ694" s="412"/>
      <c r="ECK694" s="412"/>
      <c r="ECL694" s="412"/>
      <c r="ECM694" s="412"/>
      <c r="ECN694" s="412"/>
      <c r="ECO694" s="412"/>
      <c r="ECP694" s="412"/>
      <c r="ECQ694" s="412"/>
      <c r="ECR694" s="412"/>
      <c r="ECS694" s="412"/>
      <c r="ECT694" s="413"/>
      <c r="ECU694" s="413"/>
      <c r="ECV694" s="413"/>
      <c r="ECW694" s="413"/>
      <c r="ECX694" s="413"/>
      <c r="ECY694" s="413"/>
      <c r="ECZ694" s="413"/>
      <c r="EDA694" s="413"/>
      <c r="EDB694" s="413"/>
      <c r="EDC694" s="413"/>
      <c r="EDD694" s="413"/>
      <c r="EDE694" s="413"/>
      <c r="EDF694" s="413"/>
      <c r="EDG694" s="413"/>
      <c r="EDH694" s="413"/>
      <c r="EDI694" s="413"/>
      <c r="EDJ694" s="413"/>
      <c r="EDK694" s="413"/>
      <c r="EDL694" s="413"/>
      <c r="EDM694" s="413"/>
      <c r="EDN694" s="413"/>
      <c r="EDO694" s="413"/>
      <c r="EDP694" s="413"/>
      <c r="EDQ694" s="413"/>
      <c r="EDR694" s="414"/>
      <c r="EDS694" s="414"/>
      <c r="EDT694" s="414"/>
      <c r="EDU694" s="414"/>
      <c r="EDV694" s="414"/>
      <c r="EDW694" s="413"/>
      <c r="EDX694" s="413"/>
      <c r="EDY694" s="414"/>
      <c r="EDZ694" s="414"/>
      <c r="EEA694" s="413"/>
      <c r="EEB694" s="413"/>
      <c r="EEC694" s="414"/>
      <c r="EED694" s="414"/>
      <c r="EEE694" s="413"/>
      <c r="EEF694" s="413"/>
      <c r="EEG694" s="413"/>
      <c r="EEH694" s="413"/>
      <c r="EEI694" s="413"/>
      <c r="EEJ694" s="413"/>
      <c r="EEK694" s="413"/>
      <c r="EEL694" s="414"/>
      <c r="EEM694" s="414"/>
      <c r="EEN694" s="413"/>
      <c r="EEO694" s="413"/>
      <c r="EEP694" s="414"/>
      <c r="EEQ694" s="414"/>
      <c r="EER694" s="413"/>
      <c r="EES694" s="413"/>
      <c r="EET694" s="413"/>
      <c r="EEU694" s="413"/>
      <c r="EEV694" s="413"/>
      <c r="EEW694" s="407"/>
      <c r="EEX694" s="439"/>
      <c r="EEY694" s="413"/>
      <c r="EEZ694" s="413"/>
      <c r="EFA694" s="413"/>
      <c r="EFB694" s="413"/>
      <c r="EFC694" s="413"/>
      <c r="EFD694" s="413"/>
      <c r="EFE694" s="413"/>
      <c r="EFF694" s="412"/>
      <c r="EFG694" s="412"/>
      <c r="EFH694" s="412"/>
      <c r="EFI694" s="412"/>
      <c r="EFJ694" s="412"/>
      <c r="EFK694" s="412"/>
      <c r="EFL694" s="412"/>
      <c r="EFM694" s="412"/>
      <c r="EFN694" s="412"/>
      <c r="EFO694" s="412"/>
      <c r="EFP694" s="412"/>
      <c r="EFQ694" s="412"/>
      <c r="EFR694" s="412"/>
      <c r="EFS694" s="412"/>
      <c r="EFT694" s="412"/>
      <c r="EFU694" s="412"/>
      <c r="EFV694" s="412"/>
      <c r="EFW694" s="412"/>
      <c r="EFX694" s="412"/>
      <c r="EFY694" s="412"/>
      <c r="EFZ694" s="412"/>
      <c r="EGA694" s="412"/>
      <c r="EGB694" s="412"/>
      <c r="EGC694" s="412"/>
      <c r="EGD694" s="412"/>
      <c r="EGE694" s="412"/>
      <c r="EGF694" s="412"/>
      <c r="EGG694" s="412"/>
      <c r="EGH694" s="412"/>
      <c r="EGI694" s="412"/>
      <c r="EGJ694" s="412"/>
      <c r="EGK694" s="412"/>
      <c r="EGL694" s="412"/>
      <c r="EGM694" s="412"/>
      <c r="EGN694" s="412"/>
      <c r="EGO694" s="412"/>
      <c r="EGP694" s="412"/>
      <c r="EGQ694" s="412"/>
      <c r="EGR694" s="412"/>
      <c r="EGS694" s="412"/>
      <c r="EGT694" s="412"/>
      <c r="EGU694" s="412"/>
      <c r="EGV694" s="412"/>
      <c r="EGW694" s="412"/>
      <c r="EGX694" s="413"/>
      <c r="EGY694" s="413"/>
      <c r="EGZ694" s="413"/>
      <c r="EHA694" s="413"/>
      <c r="EHB694" s="413"/>
      <c r="EHC694" s="413"/>
      <c r="EHD694" s="413"/>
      <c r="EHE694" s="413"/>
      <c r="EHF694" s="413"/>
      <c r="EHG694" s="413"/>
      <c r="EHH694" s="413"/>
      <c r="EHI694" s="413"/>
      <c r="EHJ694" s="413"/>
      <c r="EHK694" s="413"/>
      <c r="EHL694" s="413"/>
      <c r="EHM694" s="413"/>
      <c r="EHN694" s="413"/>
      <c r="EHO694" s="413"/>
      <c r="EHP694" s="413"/>
      <c r="EHQ694" s="413"/>
      <c r="EHR694" s="413"/>
      <c r="EHS694" s="413"/>
      <c r="EHT694" s="413"/>
      <c r="EHU694" s="413"/>
      <c r="EHV694" s="414"/>
      <c r="EHW694" s="414"/>
      <c r="EHX694" s="414"/>
      <c r="EHY694" s="414"/>
      <c r="EHZ694" s="414"/>
      <c r="EIA694" s="413"/>
      <c r="EIB694" s="413"/>
      <c r="EIC694" s="414"/>
      <c r="EID694" s="414"/>
      <c r="EIE694" s="413"/>
      <c r="EIF694" s="413"/>
      <c r="EIG694" s="414"/>
      <c r="EIH694" s="414"/>
      <c r="EII694" s="413"/>
      <c r="EIJ694" s="413"/>
      <c r="EIK694" s="413"/>
      <c r="EIL694" s="413"/>
      <c r="EIM694" s="413"/>
      <c r="EIN694" s="413"/>
      <c r="EIO694" s="413"/>
      <c r="EIP694" s="414"/>
      <c r="EIQ694" s="414"/>
      <c r="EIR694" s="413"/>
      <c r="EIS694" s="413"/>
      <c r="EIT694" s="414"/>
      <c r="EIU694" s="414"/>
      <c r="EIV694" s="413"/>
      <c r="EIW694" s="413"/>
      <c r="EIX694" s="413"/>
      <c r="EIY694" s="413"/>
      <c r="EIZ694" s="413"/>
      <c r="EJA694" s="407"/>
      <c r="EJB694" s="439"/>
      <c r="EJC694" s="413"/>
      <c r="EJD694" s="413"/>
      <c r="EJE694" s="413"/>
      <c r="EJF694" s="413"/>
      <c r="EJG694" s="413"/>
      <c r="EJH694" s="413"/>
      <c r="EJI694" s="413"/>
      <c r="EJJ694" s="412"/>
      <c r="EJK694" s="412"/>
      <c r="EJL694" s="412"/>
      <c r="EJM694" s="412"/>
      <c r="EJN694" s="412"/>
      <c r="EJO694" s="412"/>
      <c r="EJP694" s="412"/>
      <c r="EJQ694" s="412"/>
      <c r="EJR694" s="412"/>
      <c r="EJS694" s="412"/>
      <c r="EJT694" s="412"/>
      <c r="EJU694" s="412"/>
      <c r="EJV694" s="412"/>
      <c r="EJW694" s="412"/>
      <c r="EJX694" s="412"/>
      <c r="EJY694" s="412"/>
      <c r="EJZ694" s="412"/>
      <c r="EKA694" s="412"/>
      <c r="EKB694" s="412"/>
      <c r="EKC694" s="412"/>
      <c r="EKD694" s="412"/>
      <c r="EKE694" s="412"/>
      <c r="EKF694" s="412"/>
      <c r="EKG694" s="412"/>
      <c r="EKH694" s="412"/>
      <c r="EKI694" s="412"/>
      <c r="EKJ694" s="412"/>
      <c r="EKK694" s="412"/>
      <c r="EKL694" s="412"/>
      <c r="EKM694" s="412"/>
      <c r="EKN694" s="412"/>
      <c r="EKO694" s="412"/>
      <c r="EKP694" s="412"/>
      <c r="EKQ694" s="412"/>
      <c r="EKR694" s="412"/>
      <c r="EKS694" s="412"/>
      <c r="EKT694" s="412"/>
      <c r="EKU694" s="412"/>
      <c r="EKV694" s="412"/>
      <c r="EKW694" s="412"/>
      <c r="EKX694" s="412"/>
      <c r="EKY694" s="412"/>
      <c r="EKZ694" s="412"/>
      <c r="ELA694" s="412"/>
      <c r="ELB694" s="413"/>
      <c r="ELC694" s="413"/>
      <c r="ELD694" s="413"/>
      <c r="ELE694" s="413"/>
      <c r="ELF694" s="413"/>
      <c r="ELG694" s="413"/>
      <c r="ELH694" s="413"/>
      <c r="ELI694" s="413"/>
      <c r="ELJ694" s="413"/>
      <c r="ELK694" s="413"/>
      <c r="ELL694" s="413"/>
      <c r="ELM694" s="413"/>
      <c r="ELN694" s="413"/>
      <c r="ELO694" s="413"/>
      <c r="ELP694" s="413"/>
      <c r="ELQ694" s="413"/>
      <c r="ELR694" s="413"/>
      <c r="ELS694" s="413"/>
      <c r="ELT694" s="413"/>
      <c r="ELU694" s="413"/>
      <c r="ELV694" s="413"/>
      <c r="ELW694" s="413"/>
      <c r="ELX694" s="413"/>
      <c r="ELY694" s="413"/>
      <c r="ELZ694" s="414"/>
      <c r="EMA694" s="414"/>
      <c r="EMB694" s="414"/>
      <c r="EMC694" s="414"/>
      <c r="EMD694" s="414"/>
      <c r="EME694" s="413"/>
      <c r="EMF694" s="413"/>
      <c r="EMG694" s="414"/>
      <c r="EMH694" s="414"/>
      <c r="EMI694" s="413"/>
      <c r="EMJ694" s="413"/>
      <c r="EMK694" s="414"/>
      <c r="EML694" s="414"/>
      <c r="EMM694" s="413"/>
      <c r="EMN694" s="413"/>
      <c r="EMO694" s="413"/>
      <c r="EMP694" s="413"/>
      <c r="EMQ694" s="413"/>
      <c r="EMR694" s="413"/>
      <c r="EMS694" s="413"/>
      <c r="EMT694" s="414"/>
      <c r="EMU694" s="414"/>
      <c r="EMV694" s="413"/>
      <c r="EMW694" s="413"/>
      <c r="EMX694" s="414"/>
      <c r="EMY694" s="414"/>
      <c r="EMZ694" s="413"/>
      <c r="ENA694" s="413"/>
      <c r="ENB694" s="413"/>
      <c r="ENC694" s="413"/>
      <c r="END694" s="413"/>
      <c r="ENE694" s="407"/>
      <c r="ENF694" s="439"/>
      <c r="ENG694" s="413"/>
      <c r="ENH694" s="413"/>
      <c r="ENI694" s="413"/>
      <c r="ENJ694" s="413"/>
      <c r="ENK694" s="413"/>
      <c r="ENL694" s="413"/>
      <c r="ENM694" s="413"/>
      <c r="ENN694" s="412"/>
      <c r="ENO694" s="412"/>
      <c r="ENP694" s="412"/>
      <c r="ENQ694" s="412"/>
      <c r="ENR694" s="412"/>
      <c r="ENS694" s="412"/>
      <c r="ENT694" s="412"/>
      <c r="ENU694" s="412"/>
      <c r="ENV694" s="412"/>
      <c r="ENW694" s="412"/>
      <c r="ENX694" s="412"/>
      <c r="ENY694" s="412"/>
      <c r="ENZ694" s="412"/>
      <c r="EOA694" s="412"/>
      <c r="EOB694" s="412"/>
      <c r="EOC694" s="412"/>
      <c r="EOD694" s="412"/>
      <c r="EOE694" s="412"/>
      <c r="EOF694" s="412"/>
      <c r="EOG694" s="412"/>
      <c r="EOH694" s="412"/>
      <c r="EOI694" s="412"/>
      <c r="EOJ694" s="412"/>
      <c r="EOK694" s="412"/>
      <c r="EOL694" s="412"/>
      <c r="EOM694" s="412"/>
      <c r="EON694" s="412"/>
      <c r="EOO694" s="412"/>
      <c r="EOP694" s="412"/>
      <c r="EOQ694" s="412"/>
      <c r="EOR694" s="412"/>
      <c r="EOS694" s="412"/>
      <c r="EOT694" s="412"/>
      <c r="EOU694" s="412"/>
      <c r="EOV694" s="412"/>
      <c r="EOW694" s="412"/>
      <c r="EOX694" s="412"/>
      <c r="EOY694" s="412"/>
      <c r="EOZ694" s="412"/>
      <c r="EPA694" s="412"/>
      <c r="EPB694" s="412"/>
      <c r="EPC694" s="412"/>
      <c r="EPD694" s="412"/>
      <c r="EPE694" s="412"/>
      <c r="EPF694" s="413"/>
      <c r="EPG694" s="413"/>
      <c r="EPH694" s="413"/>
      <c r="EPI694" s="413"/>
      <c r="EPJ694" s="413"/>
      <c r="EPK694" s="413"/>
      <c r="EPL694" s="413"/>
      <c r="EPM694" s="413"/>
      <c r="EPN694" s="413"/>
      <c r="EPO694" s="413"/>
      <c r="EPP694" s="413"/>
      <c r="EPQ694" s="413"/>
      <c r="EPR694" s="413"/>
      <c r="EPS694" s="413"/>
      <c r="EPT694" s="413"/>
      <c r="EPU694" s="413"/>
      <c r="EPV694" s="413"/>
      <c r="EPW694" s="413"/>
      <c r="EPX694" s="413"/>
      <c r="EPY694" s="413"/>
      <c r="EPZ694" s="413"/>
      <c r="EQA694" s="413"/>
      <c r="EQB694" s="413"/>
      <c r="EQC694" s="413"/>
      <c r="EQD694" s="414"/>
      <c r="EQE694" s="414"/>
      <c r="EQF694" s="414"/>
      <c r="EQG694" s="414"/>
      <c r="EQH694" s="414"/>
      <c r="EQI694" s="413"/>
      <c r="EQJ694" s="413"/>
      <c r="EQK694" s="414"/>
      <c r="EQL694" s="414"/>
      <c r="EQM694" s="413"/>
      <c r="EQN694" s="413"/>
      <c r="EQO694" s="414"/>
      <c r="EQP694" s="414"/>
      <c r="EQQ694" s="413"/>
      <c r="EQR694" s="413"/>
      <c r="EQS694" s="413"/>
      <c r="EQT694" s="413"/>
      <c r="EQU694" s="413"/>
      <c r="EQV694" s="413"/>
      <c r="EQW694" s="413"/>
      <c r="EQX694" s="414"/>
      <c r="EQY694" s="414"/>
      <c r="EQZ694" s="413"/>
      <c r="ERA694" s="413"/>
      <c r="ERB694" s="414"/>
      <c r="ERC694" s="414"/>
      <c r="ERD694" s="413"/>
      <c r="ERE694" s="413"/>
      <c r="ERF694" s="413"/>
      <c r="ERG694" s="413"/>
      <c r="ERH694" s="413"/>
      <c r="ERI694" s="407"/>
      <c r="ERJ694" s="439"/>
      <c r="ERK694" s="413"/>
      <c r="ERL694" s="413"/>
      <c r="ERM694" s="413"/>
      <c r="ERN694" s="413"/>
      <c r="ERO694" s="413"/>
      <c r="ERP694" s="413"/>
      <c r="ERQ694" s="413"/>
      <c r="ERR694" s="412"/>
      <c r="ERS694" s="412"/>
      <c r="ERT694" s="412"/>
      <c r="ERU694" s="412"/>
      <c r="ERV694" s="412"/>
      <c r="ERW694" s="412"/>
      <c r="ERX694" s="412"/>
      <c r="ERY694" s="412"/>
      <c r="ERZ694" s="412"/>
      <c r="ESA694" s="412"/>
      <c r="ESB694" s="412"/>
      <c r="ESC694" s="412"/>
      <c r="ESD694" s="412"/>
      <c r="ESE694" s="412"/>
      <c r="ESF694" s="412"/>
      <c r="ESG694" s="412"/>
      <c r="ESH694" s="412"/>
      <c r="ESI694" s="412"/>
      <c r="ESJ694" s="412"/>
      <c r="ESK694" s="412"/>
      <c r="ESL694" s="412"/>
      <c r="ESM694" s="412"/>
      <c r="ESN694" s="412"/>
      <c r="ESO694" s="412"/>
      <c r="ESP694" s="412"/>
      <c r="ESQ694" s="412"/>
      <c r="ESR694" s="412"/>
      <c r="ESS694" s="412"/>
      <c r="EST694" s="412"/>
      <c r="ESU694" s="412"/>
      <c r="ESV694" s="412"/>
      <c r="ESW694" s="412"/>
      <c r="ESX694" s="412"/>
      <c r="ESY694" s="412"/>
      <c r="ESZ694" s="412"/>
      <c r="ETA694" s="412"/>
      <c r="ETB694" s="412"/>
      <c r="ETC694" s="412"/>
      <c r="ETD694" s="412"/>
      <c r="ETE694" s="412"/>
      <c r="ETF694" s="412"/>
      <c r="ETG694" s="412"/>
      <c r="ETH694" s="412"/>
      <c r="ETI694" s="412"/>
      <c r="ETJ694" s="413"/>
      <c r="ETK694" s="413"/>
      <c r="ETL694" s="413"/>
      <c r="ETM694" s="413"/>
      <c r="ETN694" s="413"/>
      <c r="ETO694" s="413"/>
      <c r="ETP694" s="413"/>
      <c r="ETQ694" s="413"/>
      <c r="ETR694" s="413"/>
      <c r="ETS694" s="413"/>
      <c r="ETT694" s="413"/>
      <c r="ETU694" s="413"/>
      <c r="ETV694" s="413"/>
      <c r="ETW694" s="413"/>
      <c r="ETX694" s="413"/>
      <c r="ETY694" s="413"/>
      <c r="ETZ694" s="413"/>
      <c r="EUA694" s="413"/>
      <c r="EUB694" s="413"/>
      <c r="EUC694" s="413"/>
      <c r="EUD694" s="413"/>
      <c r="EUE694" s="413"/>
      <c r="EUF694" s="413"/>
      <c r="EUG694" s="413"/>
      <c r="EUH694" s="414"/>
      <c r="EUI694" s="414"/>
      <c r="EUJ694" s="414"/>
      <c r="EUK694" s="414"/>
      <c r="EUL694" s="414"/>
      <c r="EUM694" s="413"/>
      <c r="EUN694" s="413"/>
      <c r="EUO694" s="414"/>
      <c r="EUP694" s="414"/>
      <c r="EUQ694" s="413"/>
      <c r="EUR694" s="413"/>
      <c r="EUS694" s="414"/>
      <c r="EUT694" s="414"/>
      <c r="EUU694" s="413"/>
      <c r="EUV694" s="413"/>
      <c r="EUW694" s="413"/>
      <c r="EUX694" s="413"/>
      <c r="EUY694" s="413"/>
      <c r="EUZ694" s="413"/>
      <c r="EVA694" s="413"/>
      <c r="EVB694" s="414"/>
      <c r="EVC694" s="414"/>
      <c r="EVD694" s="413"/>
      <c r="EVE694" s="413"/>
      <c r="EVF694" s="414"/>
      <c r="EVG694" s="414"/>
      <c r="EVH694" s="413"/>
      <c r="EVI694" s="413"/>
      <c r="EVJ694" s="413"/>
      <c r="EVK694" s="413"/>
      <c r="EVL694" s="413"/>
      <c r="EVM694" s="407"/>
      <c r="EVN694" s="439"/>
      <c r="EVO694" s="413"/>
      <c r="EVP694" s="413"/>
      <c r="EVQ694" s="413"/>
      <c r="EVR694" s="413"/>
      <c r="EVS694" s="413"/>
      <c r="EVT694" s="413"/>
      <c r="EVU694" s="413"/>
      <c r="EVV694" s="412"/>
      <c r="EVW694" s="412"/>
      <c r="EVX694" s="412"/>
      <c r="EVY694" s="412"/>
      <c r="EVZ694" s="412"/>
      <c r="EWA694" s="412"/>
      <c r="EWB694" s="412"/>
      <c r="EWC694" s="412"/>
      <c r="EWD694" s="412"/>
      <c r="EWE694" s="412"/>
      <c r="EWF694" s="412"/>
      <c r="EWG694" s="412"/>
      <c r="EWH694" s="412"/>
      <c r="EWI694" s="412"/>
      <c r="EWJ694" s="412"/>
      <c r="EWK694" s="412"/>
      <c r="EWL694" s="412"/>
      <c r="EWM694" s="412"/>
      <c r="EWN694" s="412"/>
      <c r="EWO694" s="412"/>
      <c r="EWP694" s="412"/>
      <c r="EWQ694" s="412"/>
      <c r="EWR694" s="412"/>
      <c r="EWS694" s="412"/>
      <c r="EWT694" s="412"/>
      <c r="EWU694" s="412"/>
      <c r="EWV694" s="412"/>
      <c r="EWW694" s="412"/>
      <c r="EWX694" s="412"/>
      <c r="EWY694" s="412"/>
      <c r="EWZ694" s="412"/>
      <c r="EXA694" s="412"/>
      <c r="EXB694" s="412"/>
      <c r="EXC694" s="412"/>
      <c r="EXD694" s="412"/>
      <c r="EXE694" s="412"/>
      <c r="EXF694" s="412"/>
      <c r="EXG694" s="412"/>
      <c r="EXH694" s="412"/>
      <c r="EXI694" s="412"/>
      <c r="EXJ694" s="412"/>
      <c r="EXK694" s="412"/>
      <c r="EXL694" s="412"/>
      <c r="EXM694" s="412"/>
      <c r="EXN694" s="413"/>
      <c r="EXO694" s="413"/>
      <c r="EXP694" s="413"/>
      <c r="EXQ694" s="413"/>
      <c r="EXR694" s="413"/>
      <c r="EXS694" s="413"/>
      <c r="EXT694" s="413"/>
      <c r="EXU694" s="413"/>
      <c r="EXV694" s="413"/>
      <c r="EXW694" s="413"/>
      <c r="EXX694" s="413"/>
      <c r="EXY694" s="413"/>
      <c r="EXZ694" s="413"/>
      <c r="EYA694" s="413"/>
      <c r="EYB694" s="413"/>
      <c r="EYC694" s="413"/>
      <c r="EYD694" s="413"/>
      <c r="EYE694" s="413"/>
      <c r="EYF694" s="413"/>
      <c r="EYG694" s="413"/>
      <c r="EYH694" s="413"/>
      <c r="EYI694" s="413"/>
      <c r="EYJ694" s="413"/>
      <c r="EYK694" s="413"/>
      <c r="EYL694" s="414"/>
      <c r="EYM694" s="414"/>
      <c r="EYN694" s="414"/>
      <c r="EYO694" s="414"/>
      <c r="EYP694" s="414"/>
      <c r="EYQ694" s="413"/>
      <c r="EYR694" s="413"/>
      <c r="EYS694" s="414"/>
      <c r="EYT694" s="414"/>
      <c r="EYU694" s="413"/>
      <c r="EYV694" s="413"/>
      <c r="EYW694" s="414"/>
      <c r="EYX694" s="414"/>
      <c r="EYY694" s="413"/>
      <c r="EYZ694" s="413"/>
      <c r="EZA694" s="413"/>
      <c r="EZB694" s="413"/>
      <c r="EZC694" s="413"/>
      <c r="EZD694" s="413"/>
      <c r="EZE694" s="413"/>
      <c r="EZF694" s="414"/>
      <c r="EZG694" s="414"/>
      <c r="EZH694" s="413"/>
      <c r="EZI694" s="413"/>
      <c r="EZJ694" s="414"/>
      <c r="EZK694" s="414"/>
      <c r="EZL694" s="413"/>
      <c r="EZM694" s="413"/>
      <c r="EZN694" s="413"/>
      <c r="EZO694" s="413"/>
      <c r="EZP694" s="413"/>
      <c r="EZQ694" s="407"/>
      <c r="EZR694" s="439"/>
      <c r="EZS694" s="413"/>
      <c r="EZT694" s="413"/>
      <c r="EZU694" s="413"/>
      <c r="EZV694" s="413"/>
      <c r="EZW694" s="413"/>
      <c r="EZX694" s="413"/>
      <c r="EZY694" s="413"/>
      <c r="EZZ694" s="412"/>
      <c r="FAA694" s="412"/>
      <c r="FAB694" s="412"/>
      <c r="FAC694" s="412"/>
      <c r="FAD694" s="412"/>
      <c r="FAE694" s="412"/>
      <c r="FAF694" s="412"/>
      <c r="FAG694" s="412"/>
      <c r="FAH694" s="412"/>
      <c r="FAI694" s="412"/>
      <c r="FAJ694" s="412"/>
      <c r="FAK694" s="412"/>
      <c r="FAL694" s="412"/>
      <c r="FAM694" s="412"/>
      <c r="FAN694" s="412"/>
      <c r="FAO694" s="412"/>
      <c r="FAP694" s="412"/>
      <c r="FAQ694" s="412"/>
      <c r="FAR694" s="412"/>
      <c r="FAS694" s="412"/>
      <c r="FAT694" s="412"/>
      <c r="FAU694" s="412"/>
      <c r="FAV694" s="412"/>
      <c r="FAW694" s="412"/>
      <c r="FAX694" s="412"/>
      <c r="FAY694" s="412"/>
      <c r="FAZ694" s="412"/>
      <c r="FBA694" s="412"/>
      <c r="FBB694" s="412"/>
      <c r="FBC694" s="412"/>
      <c r="FBD694" s="412"/>
      <c r="FBE694" s="412"/>
      <c r="FBF694" s="412"/>
      <c r="FBG694" s="412"/>
      <c r="FBH694" s="412"/>
      <c r="FBI694" s="412"/>
      <c r="FBJ694" s="412"/>
      <c r="FBK694" s="412"/>
      <c r="FBL694" s="412"/>
      <c r="FBM694" s="412"/>
      <c r="FBN694" s="412"/>
      <c r="FBO694" s="412"/>
      <c r="FBP694" s="412"/>
      <c r="FBQ694" s="412"/>
      <c r="FBR694" s="413"/>
      <c r="FBS694" s="413"/>
      <c r="FBT694" s="413"/>
      <c r="FBU694" s="413"/>
      <c r="FBV694" s="413"/>
      <c r="FBW694" s="413"/>
      <c r="FBX694" s="413"/>
      <c r="FBY694" s="413"/>
      <c r="FBZ694" s="413"/>
      <c r="FCA694" s="413"/>
      <c r="FCB694" s="413"/>
      <c r="FCC694" s="413"/>
      <c r="FCD694" s="413"/>
      <c r="FCE694" s="413"/>
      <c r="FCF694" s="413"/>
      <c r="FCG694" s="413"/>
      <c r="FCH694" s="413"/>
      <c r="FCI694" s="413"/>
      <c r="FCJ694" s="413"/>
      <c r="FCK694" s="413"/>
      <c r="FCL694" s="413"/>
      <c r="FCM694" s="413"/>
      <c r="FCN694" s="413"/>
      <c r="FCO694" s="413"/>
      <c r="FCP694" s="414"/>
      <c r="FCQ694" s="414"/>
      <c r="FCR694" s="414"/>
      <c r="FCS694" s="414"/>
      <c r="FCT694" s="414"/>
      <c r="FCU694" s="413"/>
      <c r="FCV694" s="413"/>
      <c r="FCW694" s="414"/>
      <c r="FCX694" s="414"/>
      <c r="FCY694" s="413"/>
      <c r="FCZ694" s="413"/>
      <c r="FDA694" s="414"/>
      <c r="FDB694" s="414"/>
      <c r="FDC694" s="413"/>
      <c r="FDD694" s="413"/>
      <c r="FDE694" s="413"/>
      <c r="FDF694" s="413"/>
      <c r="FDG694" s="413"/>
      <c r="FDH694" s="413"/>
      <c r="FDI694" s="413"/>
      <c r="FDJ694" s="414"/>
      <c r="FDK694" s="414"/>
      <c r="FDL694" s="413"/>
      <c r="FDM694" s="413"/>
      <c r="FDN694" s="414"/>
      <c r="FDO694" s="414"/>
      <c r="FDP694" s="413"/>
      <c r="FDQ694" s="413"/>
      <c r="FDR694" s="413"/>
      <c r="FDS694" s="413"/>
      <c r="FDT694" s="413"/>
      <c r="FDU694" s="407"/>
      <c r="FDV694" s="439"/>
      <c r="FDW694" s="413"/>
      <c r="FDX694" s="413"/>
      <c r="FDY694" s="413"/>
      <c r="FDZ694" s="413"/>
      <c r="FEA694" s="413"/>
      <c r="FEB694" s="413"/>
      <c r="FEC694" s="413"/>
      <c r="FED694" s="412"/>
      <c r="FEE694" s="412"/>
      <c r="FEF694" s="412"/>
      <c r="FEG694" s="412"/>
      <c r="FEH694" s="412"/>
      <c r="FEI694" s="412"/>
      <c r="FEJ694" s="412"/>
      <c r="FEK694" s="412"/>
      <c r="FEL694" s="412"/>
      <c r="FEM694" s="412"/>
      <c r="FEN694" s="412"/>
      <c r="FEO694" s="412"/>
      <c r="FEP694" s="412"/>
      <c r="FEQ694" s="412"/>
      <c r="FER694" s="412"/>
      <c r="FES694" s="412"/>
      <c r="FET694" s="412"/>
      <c r="FEU694" s="412"/>
      <c r="FEV694" s="412"/>
      <c r="FEW694" s="412"/>
      <c r="FEX694" s="412"/>
      <c r="FEY694" s="412"/>
      <c r="FEZ694" s="412"/>
      <c r="FFA694" s="412"/>
      <c r="FFB694" s="412"/>
      <c r="FFC694" s="412"/>
      <c r="FFD694" s="412"/>
      <c r="FFE694" s="412"/>
      <c r="FFF694" s="412"/>
      <c r="FFG694" s="412"/>
      <c r="FFH694" s="412"/>
      <c r="FFI694" s="412"/>
      <c r="FFJ694" s="412"/>
      <c r="FFK694" s="412"/>
      <c r="FFL694" s="412"/>
      <c r="FFM694" s="412"/>
      <c r="FFN694" s="412"/>
      <c r="FFO694" s="412"/>
      <c r="FFP694" s="412"/>
      <c r="FFQ694" s="412"/>
      <c r="FFR694" s="412"/>
      <c r="FFS694" s="412"/>
      <c r="FFT694" s="412"/>
      <c r="FFU694" s="412"/>
      <c r="FFV694" s="413"/>
      <c r="FFW694" s="413"/>
      <c r="FFX694" s="413"/>
      <c r="FFY694" s="413"/>
      <c r="FFZ694" s="413"/>
      <c r="FGA694" s="413"/>
      <c r="FGB694" s="413"/>
      <c r="FGC694" s="413"/>
      <c r="FGD694" s="413"/>
      <c r="FGE694" s="413"/>
      <c r="FGF694" s="413"/>
      <c r="FGG694" s="413"/>
      <c r="FGH694" s="413"/>
      <c r="FGI694" s="413"/>
      <c r="FGJ694" s="413"/>
      <c r="FGK694" s="413"/>
      <c r="FGL694" s="413"/>
      <c r="FGM694" s="413"/>
      <c r="FGN694" s="413"/>
      <c r="FGO694" s="413"/>
      <c r="FGP694" s="413"/>
      <c r="FGQ694" s="413"/>
      <c r="FGR694" s="413"/>
      <c r="FGS694" s="413"/>
      <c r="FGT694" s="414"/>
      <c r="FGU694" s="414"/>
      <c r="FGV694" s="414"/>
      <c r="FGW694" s="414"/>
      <c r="FGX694" s="414"/>
      <c r="FGY694" s="413"/>
      <c r="FGZ694" s="413"/>
      <c r="FHA694" s="414"/>
      <c r="FHB694" s="414"/>
      <c r="FHC694" s="413"/>
      <c r="FHD694" s="413"/>
      <c r="FHE694" s="414"/>
      <c r="FHF694" s="414"/>
      <c r="FHG694" s="413"/>
      <c r="FHH694" s="413"/>
      <c r="FHI694" s="413"/>
      <c r="FHJ694" s="413"/>
      <c r="FHK694" s="413"/>
      <c r="FHL694" s="413"/>
      <c r="FHM694" s="413"/>
      <c r="FHN694" s="414"/>
      <c r="FHO694" s="414"/>
      <c r="FHP694" s="413"/>
      <c r="FHQ694" s="413"/>
      <c r="FHR694" s="414"/>
      <c r="FHS694" s="414"/>
      <c r="FHT694" s="413"/>
      <c r="FHU694" s="413"/>
      <c r="FHV694" s="413"/>
      <c r="FHW694" s="413"/>
      <c r="FHX694" s="413"/>
      <c r="FHY694" s="407"/>
      <c r="FHZ694" s="439"/>
      <c r="FIA694" s="413"/>
      <c r="FIB694" s="413"/>
      <c r="FIC694" s="413"/>
      <c r="FID694" s="413"/>
      <c r="FIE694" s="413"/>
      <c r="FIF694" s="413"/>
      <c r="FIG694" s="413"/>
      <c r="FIH694" s="412"/>
      <c r="FII694" s="412"/>
      <c r="FIJ694" s="412"/>
      <c r="FIK694" s="412"/>
      <c r="FIL694" s="412"/>
      <c r="FIM694" s="412"/>
      <c r="FIN694" s="412"/>
      <c r="FIO694" s="412"/>
      <c r="FIP694" s="412"/>
      <c r="FIQ694" s="412"/>
      <c r="FIR694" s="412"/>
      <c r="FIS694" s="412"/>
      <c r="FIT694" s="412"/>
      <c r="FIU694" s="412"/>
      <c r="FIV694" s="412"/>
      <c r="FIW694" s="412"/>
      <c r="FIX694" s="412"/>
      <c r="FIY694" s="412"/>
      <c r="FIZ694" s="412"/>
      <c r="FJA694" s="412"/>
      <c r="FJB694" s="412"/>
      <c r="FJC694" s="412"/>
      <c r="FJD694" s="412"/>
      <c r="FJE694" s="412"/>
      <c r="FJF694" s="412"/>
      <c r="FJG694" s="412"/>
      <c r="FJH694" s="412"/>
      <c r="FJI694" s="412"/>
      <c r="FJJ694" s="412"/>
      <c r="FJK694" s="412"/>
      <c r="FJL694" s="412"/>
      <c r="FJM694" s="412"/>
      <c r="FJN694" s="412"/>
      <c r="FJO694" s="412"/>
      <c r="FJP694" s="412"/>
      <c r="FJQ694" s="412"/>
      <c r="FJR694" s="412"/>
      <c r="FJS694" s="412"/>
      <c r="FJT694" s="412"/>
      <c r="FJU694" s="412"/>
      <c r="FJV694" s="412"/>
      <c r="FJW694" s="412"/>
      <c r="FJX694" s="412"/>
      <c r="FJY694" s="412"/>
      <c r="FJZ694" s="413"/>
      <c r="FKA694" s="413"/>
      <c r="FKB694" s="413"/>
      <c r="FKC694" s="413"/>
      <c r="FKD694" s="413"/>
      <c r="FKE694" s="413"/>
      <c r="FKF694" s="413"/>
      <c r="FKG694" s="413"/>
      <c r="FKH694" s="413"/>
      <c r="FKI694" s="413"/>
      <c r="FKJ694" s="413"/>
      <c r="FKK694" s="413"/>
      <c r="FKL694" s="413"/>
      <c r="FKM694" s="413"/>
      <c r="FKN694" s="413"/>
      <c r="FKO694" s="413"/>
      <c r="FKP694" s="413"/>
      <c r="FKQ694" s="413"/>
      <c r="FKR694" s="413"/>
      <c r="FKS694" s="413"/>
      <c r="FKT694" s="413"/>
      <c r="FKU694" s="413"/>
      <c r="FKV694" s="413"/>
      <c r="FKW694" s="413"/>
      <c r="FKX694" s="414"/>
      <c r="FKY694" s="414"/>
      <c r="FKZ694" s="414"/>
      <c r="FLA694" s="414"/>
      <c r="FLB694" s="414"/>
      <c r="FLC694" s="413"/>
      <c r="FLD694" s="413"/>
      <c r="FLE694" s="414"/>
      <c r="FLF694" s="414"/>
      <c r="FLG694" s="413"/>
      <c r="FLH694" s="413"/>
      <c r="FLI694" s="414"/>
      <c r="FLJ694" s="414"/>
      <c r="FLK694" s="413"/>
      <c r="FLL694" s="413"/>
      <c r="FLM694" s="413"/>
      <c r="FLN694" s="413"/>
      <c r="FLO694" s="413"/>
      <c r="FLP694" s="413"/>
      <c r="FLQ694" s="413"/>
      <c r="FLR694" s="414"/>
      <c r="FLS694" s="414"/>
      <c r="FLT694" s="413"/>
      <c r="FLU694" s="413"/>
      <c r="FLV694" s="414"/>
      <c r="FLW694" s="414"/>
      <c r="FLX694" s="413"/>
      <c r="FLY694" s="413"/>
      <c r="FLZ694" s="413"/>
      <c r="FMA694" s="413"/>
      <c r="FMB694" s="413"/>
      <c r="FMC694" s="407"/>
      <c r="FMD694" s="439"/>
      <c r="FME694" s="413"/>
      <c r="FMF694" s="413"/>
      <c r="FMG694" s="413"/>
      <c r="FMH694" s="413"/>
      <c r="FMI694" s="413"/>
      <c r="FMJ694" s="413"/>
      <c r="FMK694" s="413"/>
      <c r="FML694" s="412"/>
      <c r="FMM694" s="412"/>
      <c r="FMN694" s="412"/>
      <c r="FMO694" s="412"/>
      <c r="FMP694" s="412"/>
      <c r="FMQ694" s="412"/>
      <c r="FMR694" s="412"/>
      <c r="FMS694" s="412"/>
      <c r="FMT694" s="412"/>
      <c r="FMU694" s="412"/>
      <c r="FMV694" s="412"/>
      <c r="FMW694" s="412"/>
      <c r="FMX694" s="412"/>
      <c r="FMY694" s="412"/>
      <c r="FMZ694" s="412"/>
      <c r="FNA694" s="412"/>
      <c r="FNB694" s="412"/>
      <c r="FNC694" s="412"/>
      <c r="FND694" s="412"/>
      <c r="FNE694" s="412"/>
      <c r="FNF694" s="412"/>
      <c r="FNG694" s="412"/>
      <c r="FNH694" s="412"/>
      <c r="FNI694" s="412"/>
      <c r="FNJ694" s="412"/>
      <c r="FNK694" s="412"/>
      <c r="FNL694" s="412"/>
      <c r="FNM694" s="412"/>
      <c r="FNN694" s="412"/>
      <c r="FNO694" s="412"/>
      <c r="FNP694" s="412"/>
      <c r="FNQ694" s="412"/>
      <c r="FNR694" s="412"/>
      <c r="FNS694" s="412"/>
      <c r="FNT694" s="412"/>
      <c r="FNU694" s="412"/>
      <c r="FNV694" s="412"/>
      <c r="FNW694" s="412"/>
      <c r="FNX694" s="412"/>
      <c r="FNY694" s="412"/>
      <c r="FNZ694" s="412"/>
      <c r="FOA694" s="412"/>
      <c r="FOB694" s="412"/>
      <c r="FOC694" s="412"/>
      <c r="FOD694" s="413"/>
      <c r="FOE694" s="413"/>
      <c r="FOF694" s="413"/>
      <c r="FOG694" s="413"/>
      <c r="FOH694" s="413"/>
      <c r="FOI694" s="413"/>
      <c r="FOJ694" s="413"/>
      <c r="FOK694" s="413"/>
      <c r="FOL694" s="413"/>
      <c r="FOM694" s="413"/>
      <c r="FON694" s="413"/>
      <c r="FOO694" s="413"/>
      <c r="FOP694" s="413"/>
      <c r="FOQ694" s="413"/>
      <c r="FOR694" s="413"/>
      <c r="FOS694" s="413"/>
      <c r="FOT694" s="413"/>
      <c r="FOU694" s="413"/>
      <c r="FOV694" s="413"/>
      <c r="FOW694" s="413"/>
      <c r="FOX694" s="413"/>
      <c r="FOY694" s="413"/>
      <c r="FOZ694" s="413"/>
      <c r="FPA694" s="413"/>
      <c r="FPB694" s="414"/>
      <c r="FPC694" s="414"/>
      <c r="FPD694" s="414"/>
      <c r="FPE694" s="414"/>
      <c r="FPF694" s="414"/>
      <c r="FPG694" s="413"/>
      <c r="FPH694" s="413"/>
      <c r="FPI694" s="414"/>
      <c r="FPJ694" s="414"/>
      <c r="FPK694" s="413"/>
      <c r="FPL694" s="413"/>
      <c r="FPM694" s="414"/>
      <c r="FPN694" s="414"/>
      <c r="FPO694" s="413"/>
      <c r="FPP694" s="413"/>
      <c r="FPQ694" s="413"/>
      <c r="FPR694" s="413"/>
      <c r="FPS694" s="413"/>
      <c r="FPT694" s="413"/>
      <c r="FPU694" s="413"/>
      <c r="FPV694" s="414"/>
      <c r="FPW694" s="414"/>
      <c r="FPX694" s="413"/>
      <c r="FPY694" s="413"/>
      <c r="FPZ694" s="414"/>
      <c r="FQA694" s="414"/>
      <c r="FQB694" s="413"/>
      <c r="FQC694" s="413"/>
      <c r="FQD694" s="413"/>
      <c r="FQE694" s="413"/>
      <c r="FQF694" s="413"/>
      <c r="FQG694" s="407"/>
      <c r="FQH694" s="439"/>
      <c r="FQI694" s="413"/>
      <c r="FQJ694" s="413"/>
      <c r="FQK694" s="413"/>
      <c r="FQL694" s="413"/>
      <c r="FQM694" s="413"/>
      <c r="FQN694" s="413"/>
      <c r="FQO694" s="413"/>
      <c r="FQP694" s="412"/>
      <c r="FQQ694" s="412"/>
      <c r="FQR694" s="412"/>
      <c r="FQS694" s="412"/>
      <c r="FQT694" s="412"/>
      <c r="FQU694" s="412"/>
      <c r="FQV694" s="412"/>
      <c r="FQW694" s="412"/>
      <c r="FQX694" s="412"/>
      <c r="FQY694" s="412"/>
      <c r="FQZ694" s="412"/>
      <c r="FRA694" s="412"/>
      <c r="FRB694" s="412"/>
      <c r="FRC694" s="412"/>
      <c r="FRD694" s="412"/>
      <c r="FRE694" s="412"/>
      <c r="FRF694" s="412"/>
      <c r="FRG694" s="412"/>
      <c r="FRH694" s="412"/>
      <c r="FRI694" s="412"/>
      <c r="FRJ694" s="412"/>
      <c r="FRK694" s="412"/>
      <c r="FRL694" s="412"/>
      <c r="FRM694" s="412"/>
      <c r="FRN694" s="412"/>
      <c r="FRO694" s="412"/>
      <c r="FRP694" s="412"/>
      <c r="FRQ694" s="412"/>
      <c r="FRR694" s="412"/>
      <c r="FRS694" s="412"/>
      <c r="FRT694" s="412"/>
      <c r="FRU694" s="412"/>
      <c r="FRV694" s="412"/>
      <c r="FRW694" s="412"/>
      <c r="FRX694" s="412"/>
      <c r="FRY694" s="412"/>
      <c r="FRZ694" s="412"/>
      <c r="FSA694" s="412"/>
      <c r="FSB694" s="412"/>
      <c r="FSC694" s="412"/>
      <c r="FSD694" s="412"/>
      <c r="FSE694" s="412"/>
      <c r="FSF694" s="412"/>
      <c r="FSG694" s="412"/>
      <c r="FSH694" s="413"/>
      <c r="FSI694" s="413"/>
      <c r="FSJ694" s="413"/>
      <c r="FSK694" s="413"/>
      <c r="FSL694" s="413"/>
      <c r="FSM694" s="413"/>
      <c r="FSN694" s="413"/>
      <c r="FSO694" s="413"/>
      <c r="FSP694" s="413"/>
      <c r="FSQ694" s="413"/>
      <c r="FSR694" s="413"/>
      <c r="FSS694" s="413"/>
      <c r="FST694" s="413"/>
      <c r="FSU694" s="413"/>
      <c r="FSV694" s="413"/>
      <c r="FSW694" s="413"/>
      <c r="FSX694" s="413"/>
      <c r="FSY694" s="413"/>
      <c r="FSZ694" s="413"/>
      <c r="FTA694" s="413"/>
      <c r="FTB694" s="413"/>
      <c r="FTC694" s="413"/>
      <c r="FTD694" s="413"/>
      <c r="FTE694" s="413"/>
      <c r="FTF694" s="414"/>
      <c r="FTG694" s="414"/>
      <c r="FTH694" s="414"/>
      <c r="FTI694" s="414"/>
      <c r="FTJ694" s="414"/>
      <c r="FTK694" s="413"/>
      <c r="FTL694" s="413"/>
      <c r="FTM694" s="414"/>
      <c r="FTN694" s="414"/>
      <c r="FTO694" s="413"/>
      <c r="FTP694" s="413"/>
      <c r="FTQ694" s="414"/>
      <c r="FTR694" s="414"/>
      <c r="FTS694" s="413"/>
      <c r="FTT694" s="413"/>
      <c r="FTU694" s="413"/>
      <c r="FTV694" s="413"/>
      <c r="FTW694" s="413"/>
      <c r="FTX694" s="413"/>
      <c r="FTY694" s="413"/>
      <c r="FTZ694" s="414"/>
      <c r="FUA694" s="414"/>
      <c r="FUB694" s="413"/>
      <c r="FUC694" s="413"/>
      <c r="FUD694" s="414"/>
      <c r="FUE694" s="414"/>
      <c r="FUF694" s="413"/>
      <c r="FUG694" s="413"/>
      <c r="FUH694" s="413"/>
      <c r="FUI694" s="413"/>
      <c r="FUJ694" s="413"/>
      <c r="FUK694" s="407"/>
      <c r="FUL694" s="439"/>
      <c r="FUM694" s="413"/>
      <c r="FUN694" s="413"/>
      <c r="FUO694" s="413"/>
      <c r="FUP694" s="413"/>
      <c r="FUQ694" s="413"/>
      <c r="FUR694" s="413"/>
      <c r="FUS694" s="413"/>
      <c r="FUT694" s="412"/>
      <c r="FUU694" s="412"/>
      <c r="FUV694" s="412"/>
      <c r="FUW694" s="412"/>
      <c r="FUX694" s="412"/>
      <c r="FUY694" s="412"/>
      <c r="FUZ694" s="412"/>
      <c r="FVA694" s="412"/>
      <c r="FVB694" s="412"/>
      <c r="FVC694" s="412"/>
      <c r="FVD694" s="412"/>
      <c r="FVE694" s="412"/>
      <c r="FVF694" s="412"/>
      <c r="FVG694" s="412"/>
      <c r="FVH694" s="412"/>
      <c r="FVI694" s="412"/>
      <c r="FVJ694" s="412"/>
      <c r="FVK694" s="412"/>
      <c r="FVL694" s="412"/>
      <c r="FVM694" s="412"/>
      <c r="FVN694" s="412"/>
      <c r="FVO694" s="412"/>
      <c r="FVP694" s="412"/>
      <c r="FVQ694" s="412"/>
      <c r="FVR694" s="412"/>
      <c r="FVS694" s="412"/>
      <c r="FVT694" s="412"/>
      <c r="FVU694" s="412"/>
      <c r="FVV694" s="412"/>
      <c r="FVW694" s="412"/>
      <c r="FVX694" s="412"/>
      <c r="FVY694" s="412"/>
      <c r="FVZ694" s="412"/>
      <c r="FWA694" s="412"/>
      <c r="FWB694" s="412"/>
      <c r="FWC694" s="412"/>
      <c r="FWD694" s="412"/>
      <c r="FWE694" s="412"/>
      <c r="FWF694" s="412"/>
      <c r="FWG694" s="412"/>
      <c r="FWH694" s="412"/>
      <c r="FWI694" s="412"/>
      <c r="FWJ694" s="412"/>
      <c r="FWK694" s="412"/>
      <c r="FWL694" s="413"/>
      <c r="FWM694" s="413"/>
      <c r="FWN694" s="413"/>
      <c r="FWO694" s="413"/>
      <c r="FWP694" s="413"/>
      <c r="FWQ694" s="413"/>
      <c r="FWR694" s="413"/>
      <c r="FWS694" s="413"/>
      <c r="FWT694" s="413"/>
      <c r="FWU694" s="413"/>
      <c r="FWV694" s="413"/>
      <c r="FWW694" s="413"/>
      <c r="FWX694" s="413"/>
      <c r="FWY694" s="413"/>
      <c r="FWZ694" s="413"/>
      <c r="FXA694" s="413"/>
      <c r="FXB694" s="413"/>
      <c r="FXC694" s="413"/>
      <c r="FXD694" s="413"/>
      <c r="FXE694" s="413"/>
      <c r="FXF694" s="413"/>
      <c r="FXG694" s="413"/>
      <c r="FXH694" s="413"/>
      <c r="FXI694" s="413"/>
      <c r="FXJ694" s="414"/>
      <c r="FXK694" s="414"/>
      <c r="FXL694" s="414"/>
      <c r="FXM694" s="414"/>
      <c r="FXN694" s="414"/>
      <c r="FXO694" s="413"/>
      <c r="FXP694" s="413"/>
      <c r="FXQ694" s="414"/>
      <c r="FXR694" s="414"/>
      <c r="FXS694" s="413"/>
      <c r="FXT694" s="413"/>
      <c r="FXU694" s="414"/>
      <c r="FXV694" s="414"/>
      <c r="FXW694" s="413"/>
      <c r="FXX694" s="413"/>
      <c r="FXY694" s="413"/>
      <c r="FXZ694" s="413"/>
      <c r="FYA694" s="413"/>
      <c r="FYB694" s="413"/>
      <c r="FYC694" s="413"/>
      <c r="FYD694" s="414"/>
      <c r="FYE694" s="414"/>
      <c r="FYF694" s="413"/>
      <c r="FYG694" s="413"/>
      <c r="FYH694" s="414"/>
      <c r="FYI694" s="414"/>
      <c r="FYJ694" s="413"/>
      <c r="FYK694" s="413"/>
      <c r="FYL694" s="413"/>
      <c r="FYM694" s="413"/>
      <c r="FYN694" s="413"/>
      <c r="FYO694" s="407"/>
      <c r="FYP694" s="439"/>
      <c r="FYQ694" s="413"/>
      <c r="FYR694" s="413"/>
      <c r="FYS694" s="413"/>
      <c r="FYT694" s="413"/>
      <c r="FYU694" s="413"/>
      <c r="FYV694" s="413"/>
      <c r="FYW694" s="413"/>
      <c r="FYX694" s="412"/>
      <c r="FYY694" s="412"/>
      <c r="FYZ694" s="412"/>
      <c r="FZA694" s="412"/>
      <c r="FZB694" s="412"/>
      <c r="FZC694" s="412"/>
      <c r="FZD694" s="412"/>
      <c r="FZE694" s="412"/>
      <c r="FZF694" s="412"/>
      <c r="FZG694" s="412"/>
      <c r="FZH694" s="412"/>
      <c r="FZI694" s="412"/>
      <c r="FZJ694" s="412"/>
      <c r="FZK694" s="412"/>
      <c r="FZL694" s="412"/>
      <c r="FZM694" s="412"/>
      <c r="FZN694" s="412"/>
      <c r="FZO694" s="412"/>
      <c r="FZP694" s="412"/>
      <c r="FZQ694" s="412"/>
      <c r="FZR694" s="412"/>
      <c r="FZS694" s="412"/>
      <c r="FZT694" s="412"/>
      <c r="FZU694" s="412"/>
      <c r="FZV694" s="412"/>
      <c r="FZW694" s="412"/>
      <c r="FZX694" s="412"/>
      <c r="FZY694" s="412"/>
      <c r="FZZ694" s="412"/>
      <c r="GAA694" s="412"/>
      <c r="GAB694" s="412"/>
      <c r="GAC694" s="412"/>
      <c r="GAD694" s="412"/>
      <c r="GAE694" s="412"/>
      <c r="GAF694" s="412"/>
      <c r="GAG694" s="412"/>
      <c r="GAH694" s="412"/>
      <c r="GAI694" s="412"/>
      <c r="GAJ694" s="412"/>
      <c r="GAK694" s="412"/>
      <c r="GAL694" s="412"/>
      <c r="GAM694" s="412"/>
      <c r="GAN694" s="412"/>
      <c r="GAO694" s="412"/>
      <c r="GAP694" s="413"/>
      <c r="GAQ694" s="413"/>
      <c r="GAR694" s="413"/>
      <c r="GAS694" s="413"/>
      <c r="GAT694" s="413"/>
      <c r="GAU694" s="413"/>
      <c r="GAV694" s="413"/>
      <c r="GAW694" s="413"/>
      <c r="GAX694" s="413"/>
      <c r="GAY694" s="413"/>
      <c r="GAZ694" s="413"/>
      <c r="GBA694" s="413"/>
      <c r="GBB694" s="413"/>
      <c r="GBC694" s="413"/>
      <c r="GBD694" s="413"/>
      <c r="GBE694" s="413"/>
      <c r="GBF694" s="413"/>
      <c r="GBG694" s="413"/>
      <c r="GBH694" s="413"/>
      <c r="GBI694" s="413"/>
      <c r="GBJ694" s="413"/>
      <c r="GBK694" s="413"/>
      <c r="GBL694" s="413"/>
      <c r="GBM694" s="413"/>
      <c r="GBN694" s="414"/>
      <c r="GBO694" s="414"/>
      <c r="GBP694" s="414"/>
      <c r="GBQ694" s="414"/>
      <c r="GBR694" s="414"/>
      <c r="GBS694" s="413"/>
      <c r="GBT694" s="413"/>
      <c r="GBU694" s="414"/>
      <c r="GBV694" s="414"/>
      <c r="GBW694" s="413"/>
      <c r="GBX694" s="413"/>
      <c r="GBY694" s="414"/>
      <c r="GBZ694" s="414"/>
      <c r="GCA694" s="413"/>
      <c r="GCB694" s="413"/>
      <c r="GCC694" s="413"/>
      <c r="GCD694" s="413"/>
      <c r="GCE694" s="413"/>
      <c r="GCF694" s="413"/>
      <c r="GCG694" s="413"/>
      <c r="GCH694" s="414"/>
      <c r="GCI694" s="414"/>
      <c r="GCJ694" s="413"/>
      <c r="GCK694" s="413"/>
      <c r="GCL694" s="414"/>
      <c r="GCM694" s="414"/>
      <c r="GCN694" s="413"/>
      <c r="GCO694" s="413"/>
      <c r="GCP694" s="413"/>
      <c r="GCQ694" s="413"/>
      <c r="GCR694" s="413"/>
      <c r="GCS694" s="407"/>
      <c r="GCT694" s="439"/>
      <c r="GCU694" s="413"/>
      <c r="GCV694" s="413"/>
      <c r="GCW694" s="413"/>
      <c r="GCX694" s="413"/>
      <c r="GCY694" s="413"/>
      <c r="GCZ694" s="413"/>
      <c r="GDA694" s="413"/>
      <c r="GDB694" s="412"/>
      <c r="GDC694" s="412"/>
      <c r="GDD694" s="412"/>
      <c r="GDE694" s="412"/>
      <c r="GDF694" s="412"/>
      <c r="GDG694" s="412"/>
      <c r="GDH694" s="412"/>
      <c r="GDI694" s="412"/>
      <c r="GDJ694" s="412"/>
      <c r="GDK694" s="412"/>
      <c r="GDL694" s="412"/>
      <c r="GDM694" s="412"/>
      <c r="GDN694" s="412"/>
      <c r="GDO694" s="412"/>
      <c r="GDP694" s="412"/>
      <c r="GDQ694" s="412"/>
      <c r="GDR694" s="412"/>
      <c r="GDS694" s="412"/>
      <c r="GDT694" s="412"/>
      <c r="GDU694" s="412"/>
      <c r="GDV694" s="412"/>
      <c r="GDW694" s="412"/>
      <c r="GDX694" s="412"/>
      <c r="GDY694" s="412"/>
      <c r="GDZ694" s="412"/>
      <c r="GEA694" s="412"/>
      <c r="GEB694" s="412"/>
      <c r="GEC694" s="412"/>
      <c r="GED694" s="412"/>
      <c r="GEE694" s="412"/>
      <c r="GEF694" s="412"/>
      <c r="GEG694" s="412"/>
      <c r="GEH694" s="412"/>
      <c r="GEI694" s="412"/>
      <c r="GEJ694" s="412"/>
      <c r="GEK694" s="412"/>
      <c r="GEL694" s="412"/>
      <c r="GEM694" s="412"/>
      <c r="GEN694" s="412"/>
      <c r="GEO694" s="412"/>
      <c r="GEP694" s="412"/>
      <c r="GEQ694" s="412"/>
      <c r="GER694" s="412"/>
      <c r="GES694" s="412"/>
      <c r="GET694" s="413"/>
      <c r="GEU694" s="413"/>
      <c r="GEV694" s="413"/>
      <c r="GEW694" s="413"/>
      <c r="GEX694" s="413"/>
      <c r="GEY694" s="413"/>
      <c r="GEZ694" s="413"/>
      <c r="GFA694" s="413"/>
      <c r="GFB694" s="413"/>
      <c r="GFC694" s="413"/>
      <c r="GFD694" s="413"/>
      <c r="GFE694" s="413"/>
      <c r="GFF694" s="413"/>
      <c r="GFG694" s="413"/>
      <c r="GFH694" s="413"/>
      <c r="GFI694" s="413"/>
      <c r="GFJ694" s="413"/>
      <c r="GFK694" s="413"/>
      <c r="GFL694" s="413"/>
      <c r="GFM694" s="413"/>
      <c r="GFN694" s="413"/>
      <c r="GFO694" s="413"/>
      <c r="GFP694" s="413"/>
      <c r="GFQ694" s="413"/>
      <c r="GFR694" s="414"/>
      <c r="GFS694" s="414"/>
      <c r="GFT694" s="414"/>
      <c r="GFU694" s="414"/>
      <c r="GFV694" s="414"/>
      <c r="GFW694" s="413"/>
      <c r="GFX694" s="413"/>
      <c r="GFY694" s="414"/>
      <c r="GFZ694" s="414"/>
      <c r="GGA694" s="413"/>
      <c r="GGB694" s="413"/>
      <c r="GGC694" s="414"/>
      <c r="GGD694" s="414"/>
      <c r="GGE694" s="413"/>
      <c r="GGF694" s="413"/>
      <c r="GGG694" s="413"/>
      <c r="GGH694" s="413"/>
      <c r="GGI694" s="413"/>
      <c r="GGJ694" s="413"/>
      <c r="GGK694" s="413"/>
      <c r="GGL694" s="414"/>
      <c r="GGM694" s="414"/>
      <c r="GGN694" s="413"/>
      <c r="GGO694" s="413"/>
      <c r="GGP694" s="414"/>
      <c r="GGQ694" s="414"/>
      <c r="GGR694" s="413"/>
      <c r="GGS694" s="413"/>
      <c r="GGT694" s="413"/>
      <c r="GGU694" s="413"/>
      <c r="GGV694" s="413"/>
      <c r="GGW694" s="407"/>
      <c r="GGX694" s="439"/>
      <c r="GGY694" s="413"/>
      <c r="GGZ694" s="413"/>
      <c r="GHA694" s="413"/>
      <c r="GHB694" s="413"/>
      <c r="GHC694" s="413"/>
      <c r="GHD694" s="413"/>
      <c r="GHE694" s="413"/>
      <c r="GHF694" s="412"/>
      <c r="GHG694" s="412"/>
      <c r="GHH694" s="412"/>
      <c r="GHI694" s="412"/>
      <c r="GHJ694" s="412"/>
      <c r="GHK694" s="412"/>
      <c r="GHL694" s="412"/>
      <c r="GHM694" s="412"/>
      <c r="GHN694" s="412"/>
      <c r="GHO694" s="412"/>
      <c r="GHP694" s="412"/>
      <c r="GHQ694" s="412"/>
      <c r="GHR694" s="412"/>
      <c r="GHS694" s="412"/>
      <c r="GHT694" s="412"/>
      <c r="GHU694" s="412"/>
      <c r="GHV694" s="412"/>
      <c r="GHW694" s="412"/>
      <c r="GHX694" s="412"/>
      <c r="GHY694" s="412"/>
      <c r="GHZ694" s="412"/>
      <c r="GIA694" s="412"/>
      <c r="GIB694" s="412"/>
      <c r="GIC694" s="412"/>
      <c r="GID694" s="412"/>
      <c r="GIE694" s="412"/>
      <c r="GIF694" s="412"/>
      <c r="GIG694" s="412"/>
      <c r="GIH694" s="412"/>
      <c r="GII694" s="412"/>
      <c r="GIJ694" s="412"/>
      <c r="GIK694" s="412"/>
      <c r="GIL694" s="412"/>
      <c r="GIM694" s="412"/>
      <c r="GIN694" s="412"/>
      <c r="GIO694" s="412"/>
      <c r="GIP694" s="412"/>
      <c r="GIQ694" s="412"/>
      <c r="GIR694" s="412"/>
      <c r="GIS694" s="412"/>
      <c r="GIT694" s="412"/>
      <c r="GIU694" s="412"/>
      <c r="GIV694" s="412"/>
      <c r="GIW694" s="412"/>
      <c r="GIX694" s="413"/>
      <c r="GIY694" s="413"/>
      <c r="GIZ694" s="413"/>
      <c r="GJA694" s="413"/>
      <c r="GJB694" s="413"/>
      <c r="GJC694" s="413"/>
      <c r="GJD694" s="413"/>
      <c r="GJE694" s="413"/>
      <c r="GJF694" s="413"/>
      <c r="GJG694" s="413"/>
      <c r="GJH694" s="413"/>
      <c r="GJI694" s="413"/>
      <c r="GJJ694" s="413"/>
      <c r="GJK694" s="413"/>
      <c r="GJL694" s="413"/>
      <c r="GJM694" s="413"/>
      <c r="GJN694" s="413"/>
      <c r="GJO694" s="413"/>
      <c r="GJP694" s="413"/>
      <c r="GJQ694" s="413"/>
      <c r="GJR694" s="413"/>
      <c r="GJS694" s="413"/>
      <c r="GJT694" s="413"/>
      <c r="GJU694" s="413"/>
      <c r="GJV694" s="414"/>
      <c r="GJW694" s="414"/>
      <c r="GJX694" s="414"/>
      <c r="GJY694" s="414"/>
      <c r="GJZ694" s="414"/>
      <c r="GKA694" s="413"/>
      <c r="GKB694" s="413"/>
      <c r="GKC694" s="414"/>
      <c r="GKD694" s="414"/>
      <c r="GKE694" s="413"/>
      <c r="GKF694" s="413"/>
      <c r="GKG694" s="414"/>
      <c r="GKH694" s="414"/>
      <c r="GKI694" s="413"/>
      <c r="GKJ694" s="413"/>
      <c r="GKK694" s="413"/>
      <c r="GKL694" s="413"/>
      <c r="GKM694" s="413"/>
      <c r="GKN694" s="413"/>
      <c r="GKO694" s="413"/>
      <c r="GKP694" s="414"/>
      <c r="GKQ694" s="414"/>
      <c r="GKR694" s="413"/>
      <c r="GKS694" s="413"/>
      <c r="GKT694" s="414"/>
      <c r="GKU694" s="414"/>
      <c r="GKV694" s="413"/>
      <c r="GKW694" s="413"/>
      <c r="GKX694" s="413"/>
      <c r="GKY694" s="413"/>
      <c r="GKZ694" s="413"/>
      <c r="GLA694" s="407"/>
      <c r="GLB694" s="439"/>
      <c r="GLC694" s="413"/>
      <c r="GLD694" s="413"/>
      <c r="GLE694" s="413"/>
      <c r="GLF694" s="413"/>
      <c r="GLG694" s="413"/>
      <c r="GLH694" s="413"/>
      <c r="GLI694" s="413"/>
      <c r="GLJ694" s="412"/>
      <c r="GLK694" s="412"/>
      <c r="GLL694" s="412"/>
      <c r="GLM694" s="412"/>
      <c r="GLN694" s="412"/>
      <c r="GLO694" s="412"/>
      <c r="GLP694" s="412"/>
      <c r="GLQ694" s="412"/>
      <c r="GLR694" s="412"/>
      <c r="GLS694" s="412"/>
      <c r="GLT694" s="412"/>
      <c r="GLU694" s="412"/>
      <c r="GLV694" s="412"/>
      <c r="GLW694" s="412"/>
      <c r="GLX694" s="412"/>
      <c r="GLY694" s="412"/>
      <c r="GLZ694" s="412"/>
      <c r="GMA694" s="412"/>
      <c r="GMB694" s="412"/>
      <c r="GMC694" s="412"/>
      <c r="GMD694" s="412"/>
      <c r="GME694" s="412"/>
      <c r="GMF694" s="412"/>
      <c r="GMG694" s="412"/>
      <c r="GMH694" s="412"/>
      <c r="GMI694" s="412"/>
      <c r="GMJ694" s="412"/>
      <c r="GMK694" s="412"/>
      <c r="GML694" s="412"/>
      <c r="GMM694" s="412"/>
      <c r="GMN694" s="412"/>
      <c r="GMO694" s="412"/>
      <c r="GMP694" s="412"/>
      <c r="GMQ694" s="412"/>
      <c r="GMR694" s="412"/>
      <c r="GMS694" s="412"/>
      <c r="GMT694" s="412"/>
      <c r="GMU694" s="412"/>
      <c r="GMV694" s="412"/>
      <c r="GMW694" s="412"/>
      <c r="GMX694" s="412"/>
      <c r="GMY694" s="412"/>
      <c r="GMZ694" s="412"/>
      <c r="GNA694" s="412"/>
      <c r="GNB694" s="413"/>
      <c r="GNC694" s="413"/>
      <c r="GND694" s="413"/>
      <c r="GNE694" s="413"/>
      <c r="GNF694" s="413"/>
      <c r="GNG694" s="413"/>
      <c r="GNH694" s="413"/>
      <c r="GNI694" s="413"/>
      <c r="GNJ694" s="413"/>
      <c r="GNK694" s="413"/>
      <c r="GNL694" s="413"/>
      <c r="GNM694" s="413"/>
      <c r="GNN694" s="413"/>
      <c r="GNO694" s="413"/>
      <c r="GNP694" s="413"/>
      <c r="GNQ694" s="413"/>
      <c r="GNR694" s="413"/>
      <c r="GNS694" s="413"/>
      <c r="GNT694" s="413"/>
      <c r="GNU694" s="413"/>
      <c r="GNV694" s="413"/>
      <c r="GNW694" s="413"/>
      <c r="GNX694" s="413"/>
      <c r="GNY694" s="413"/>
      <c r="GNZ694" s="414"/>
      <c r="GOA694" s="414"/>
      <c r="GOB694" s="414"/>
      <c r="GOC694" s="414"/>
      <c r="GOD694" s="414"/>
      <c r="GOE694" s="413"/>
      <c r="GOF694" s="413"/>
      <c r="GOG694" s="414"/>
      <c r="GOH694" s="414"/>
      <c r="GOI694" s="413"/>
      <c r="GOJ694" s="413"/>
      <c r="GOK694" s="414"/>
      <c r="GOL694" s="414"/>
      <c r="GOM694" s="413"/>
      <c r="GON694" s="413"/>
      <c r="GOO694" s="413"/>
      <c r="GOP694" s="413"/>
      <c r="GOQ694" s="413"/>
      <c r="GOR694" s="413"/>
      <c r="GOS694" s="413"/>
      <c r="GOT694" s="414"/>
      <c r="GOU694" s="414"/>
      <c r="GOV694" s="413"/>
      <c r="GOW694" s="413"/>
      <c r="GOX694" s="414"/>
      <c r="GOY694" s="414"/>
      <c r="GOZ694" s="413"/>
      <c r="GPA694" s="413"/>
      <c r="GPB694" s="413"/>
      <c r="GPC694" s="413"/>
      <c r="GPD694" s="413"/>
      <c r="GPE694" s="407"/>
      <c r="GPF694" s="439"/>
      <c r="GPG694" s="413"/>
      <c r="GPH694" s="413"/>
      <c r="GPI694" s="413"/>
      <c r="GPJ694" s="413"/>
      <c r="GPK694" s="413"/>
      <c r="GPL694" s="413"/>
      <c r="GPM694" s="413"/>
      <c r="GPN694" s="412"/>
      <c r="GPO694" s="412"/>
      <c r="GPP694" s="412"/>
      <c r="GPQ694" s="412"/>
      <c r="GPR694" s="412"/>
      <c r="GPS694" s="412"/>
      <c r="GPT694" s="412"/>
      <c r="GPU694" s="412"/>
      <c r="GPV694" s="412"/>
      <c r="GPW694" s="412"/>
      <c r="GPX694" s="412"/>
      <c r="GPY694" s="412"/>
      <c r="GPZ694" s="412"/>
      <c r="GQA694" s="412"/>
      <c r="GQB694" s="412"/>
      <c r="GQC694" s="412"/>
      <c r="GQD694" s="412"/>
      <c r="GQE694" s="412"/>
      <c r="GQF694" s="412"/>
      <c r="GQG694" s="412"/>
      <c r="GQH694" s="412"/>
      <c r="GQI694" s="412"/>
      <c r="GQJ694" s="412"/>
      <c r="GQK694" s="412"/>
      <c r="GQL694" s="412"/>
      <c r="GQM694" s="412"/>
      <c r="GQN694" s="412"/>
      <c r="GQO694" s="412"/>
      <c r="GQP694" s="412"/>
      <c r="GQQ694" s="412"/>
      <c r="GQR694" s="412"/>
      <c r="GQS694" s="412"/>
      <c r="GQT694" s="412"/>
      <c r="GQU694" s="412"/>
      <c r="GQV694" s="412"/>
      <c r="GQW694" s="412"/>
      <c r="GQX694" s="412"/>
      <c r="GQY694" s="412"/>
      <c r="GQZ694" s="412"/>
      <c r="GRA694" s="412"/>
      <c r="GRB694" s="412"/>
      <c r="GRC694" s="412"/>
      <c r="GRD694" s="412"/>
      <c r="GRE694" s="412"/>
      <c r="GRF694" s="413"/>
      <c r="GRG694" s="413"/>
      <c r="GRH694" s="413"/>
      <c r="GRI694" s="413"/>
      <c r="GRJ694" s="413"/>
      <c r="GRK694" s="413"/>
      <c r="GRL694" s="413"/>
      <c r="GRM694" s="413"/>
      <c r="GRN694" s="413"/>
      <c r="GRO694" s="413"/>
      <c r="GRP694" s="413"/>
      <c r="GRQ694" s="413"/>
      <c r="GRR694" s="413"/>
      <c r="GRS694" s="413"/>
      <c r="GRT694" s="413"/>
      <c r="GRU694" s="413"/>
      <c r="GRV694" s="413"/>
      <c r="GRW694" s="413"/>
      <c r="GRX694" s="413"/>
      <c r="GRY694" s="413"/>
      <c r="GRZ694" s="413"/>
      <c r="GSA694" s="413"/>
      <c r="GSB694" s="413"/>
      <c r="GSC694" s="413"/>
      <c r="GSD694" s="414"/>
      <c r="GSE694" s="414"/>
      <c r="GSF694" s="414"/>
      <c r="GSG694" s="414"/>
      <c r="GSH694" s="414"/>
      <c r="GSI694" s="413"/>
      <c r="GSJ694" s="413"/>
      <c r="GSK694" s="414"/>
      <c r="GSL694" s="414"/>
      <c r="GSM694" s="413"/>
      <c r="GSN694" s="413"/>
      <c r="GSO694" s="414"/>
      <c r="GSP694" s="414"/>
      <c r="GSQ694" s="413"/>
      <c r="GSR694" s="413"/>
      <c r="GSS694" s="413"/>
      <c r="GST694" s="413"/>
      <c r="GSU694" s="413"/>
      <c r="GSV694" s="413"/>
      <c r="GSW694" s="413"/>
      <c r="GSX694" s="414"/>
      <c r="GSY694" s="414"/>
      <c r="GSZ694" s="413"/>
      <c r="GTA694" s="413"/>
      <c r="GTB694" s="414"/>
      <c r="GTC694" s="414"/>
      <c r="GTD694" s="413"/>
      <c r="GTE694" s="413"/>
      <c r="GTF694" s="413"/>
      <c r="GTG694" s="413"/>
      <c r="GTH694" s="413"/>
      <c r="GTI694" s="407"/>
      <c r="GTJ694" s="439"/>
      <c r="GTK694" s="413"/>
      <c r="GTL694" s="413"/>
      <c r="GTM694" s="413"/>
      <c r="GTN694" s="413"/>
      <c r="GTO694" s="413"/>
      <c r="GTP694" s="413"/>
      <c r="GTQ694" s="413"/>
      <c r="GTR694" s="412"/>
      <c r="GTS694" s="412"/>
      <c r="GTT694" s="412"/>
      <c r="GTU694" s="412"/>
      <c r="GTV694" s="412"/>
      <c r="GTW694" s="412"/>
      <c r="GTX694" s="412"/>
      <c r="GTY694" s="412"/>
      <c r="GTZ694" s="412"/>
      <c r="GUA694" s="412"/>
      <c r="GUB694" s="412"/>
      <c r="GUC694" s="412"/>
      <c r="GUD694" s="412"/>
      <c r="GUE694" s="412"/>
      <c r="GUF694" s="412"/>
      <c r="GUG694" s="412"/>
      <c r="GUH694" s="412"/>
      <c r="GUI694" s="412"/>
      <c r="GUJ694" s="412"/>
      <c r="GUK694" s="412"/>
      <c r="GUL694" s="412"/>
      <c r="GUM694" s="412"/>
      <c r="GUN694" s="412"/>
      <c r="GUO694" s="412"/>
      <c r="GUP694" s="412"/>
      <c r="GUQ694" s="412"/>
      <c r="GUR694" s="412"/>
      <c r="GUS694" s="412"/>
      <c r="GUT694" s="412"/>
      <c r="GUU694" s="412"/>
      <c r="GUV694" s="412"/>
      <c r="GUW694" s="412"/>
      <c r="GUX694" s="412"/>
      <c r="GUY694" s="412"/>
      <c r="GUZ694" s="412"/>
      <c r="GVA694" s="412"/>
      <c r="GVB694" s="412"/>
      <c r="GVC694" s="412"/>
      <c r="GVD694" s="412"/>
      <c r="GVE694" s="412"/>
      <c r="GVF694" s="412"/>
      <c r="GVG694" s="412"/>
      <c r="GVH694" s="412"/>
      <c r="GVI694" s="412"/>
      <c r="GVJ694" s="413"/>
      <c r="GVK694" s="413"/>
      <c r="GVL694" s="413"/>
      <c r="GVM694" s="413"/>
      <c r="GVN694" s="413"/>
      <c r="GVO694" s="413"/>
      <c r="GVP694" s="413"/>
      <c r="GVQ694" s="413"/>
      <c r="GVR694" s="413"/>
      <c r="GVS694" s="413"/>
      <c r="GVT694" s="413"/>
      <c r="GVU694" s="413"/>
      <c r="GVV694" s="413"/>
      <c r="GVW694" s="413"/>
      <c r="GVX694" s="413"/>
      <c r="GVY694" s="413"/>
      <c r="GVZ694" s="413"/>
      <c r="GWA694" s="413"/>
      <c r="GWB694" s="413"/>
      <c r="GWC694" s="413"/>
      <c r="GWD694" s="413"/>
      <c r="GWE694" s="413"/>
      <c r="GWF694" s="413"/>
      <c r="GWG694" s="413"/>
      <c r="GWH694" s="414"/>
      <c r="GWI694" s="414"/>
      <c r="GWJ694" s="414"/>
      <c r="GWK694" s="414"/>
      <c r="GWL694" s="414"/>
      <c r="GWM694" s="413"/>
      <c r="GWN694" s="413"/>
      <c r="GWO694" s="414"/>
      <c r="GWP694" s="414"/>
      <c r="GWQ694" s="413"/>
      <c r="GWR694" s="413"/>
      <c r="GWS694" s="414"/>
      <c r="GWT694" s="414"/>
      <c r="GWU694" s="413"/>
      <c r="GWV694" s="413"/>
      <c r="GWW694" s="413"/>
      <c r="GWX694" s="413"/>
      <c r="GWY694" s="413"/>
      <c r="GWZ694" s="413"/>
      <c r="GXA694" s="413"/>
      <c r="GXB694" s="414"/>
      <c r="GXC694" s="414"/>
      <c r="GXD694" s="413"/>
      <c r="GXE694" s="413"/>
      <c r="GXF694" s="414"/>
      <c r="GXG694" s="414"/>
      <c r="GXH694" s="413"/>
      <c r="GXI694" s="413"/>
      <c r="GXJ694" s="413"/>
      <c r="GXK694" s="413"/>
      <c r="GXL694" s="413"/>
      <c r="GXM694" s="407"/>
      <c r="GXN694" s="439"/>
      <c r="GXO694" s="413"/>
      <c r="GXP694" s="413"/>
      <c r="GXQ694" s="413"/>
      <c r="GXR694" s="413"/>
      <c r="GXS694" s="413"/>
      <c r="GXT694" s="413"/>
      <c r="GXU694" s="413"/>
      <c r="GXV694" s="412"/>
      <c r="GXW694" s="412"/>
      <c r="GXX694" s="412"/>
      <c r="GXY694" s="412"/>
      <c r="GXZ694" s="412"/>
      <c r="GYA694" s="412"/>
      <c r="GYB694" s="412"/>
      <c r="GYC694" s="412"/>
      <c r="GYD694" s="412"/>
      <c r="GYE694" s="412"/>
      <c r="GYF694" s="412"/>
      <c r="GYG694" s="412"/>
      <c r="GYH694" s="412"/>
      <c r="GYI694" s="412"/>
      <c r="GYJ694" s="412"/>
      <c r="GYK694" s="412"/>
      <c r="GYL694" s="412"/>
      <c r="GYM694" s="412"/>
      <c r="GYN694" s="412"/>
      <c r="GYO694" s="412"/>
      <c r="GYP694" s="412"/>
      <c r="GYQ694" s="412"/>
      <c r="GYR694" s="412"/>
      <c r="GYS694" s="412"/>
      <c r="GYT694" s="412"/>
      <c r="GYU694" s="412"/>
      <c r="GYV694" s="412"/>
      <c r="GYW694" s="412"/>
      <c r="GYX694" s="412"/>
      <c r="GYY694" s="412"/>
      <c r="GYZ694" s="412"/>
      <c r="GZA694" s="412"/>
      <c r="GZB694" s="412"/>
      <c r="GZC694" s="412"/>
      <c r="GZD694" s="412"/>
      <c r="GZE694" s="412"/>
      <c r="GZF694" s="412"/>
      <c r="GZG694" s="412"/>
      <c r="GZH694" s="412"/>
      <c r="GZI694" s="412"/>
      <c r="GZJ694" s="412"/>
      <c r="GZK694" s="412"/>
      <c r="GZL694" s="412"/>
      <c r="GZM694" s="412"/>
      <c r="GZN694" s="413"/>
      <c r="GZO694" s="413"/>
      <c r="GZP694" s="413"/>
      <c r="GZQ694" s="413"/>
      <c r="GZR694" s="413"/>
      <c r="GZS694" s="413"/>
      <c r="GZT694" s="413"/>
      <c r="GZU694" s="413"/>
      <c r="GZV694" s="413"/>
      <c r="GZW694" s="413"/>
      <c r="GZX694" s="413"/>
      <c r="GZY694" s="413"/>
      <c r="GZZ694" s="413"/>
      <c r="HAA694" s="413"/>
      <c r="HAB694" s="413"/>
      <c r="HAC694" s="413"/>
      <c r="HAD694" s="413"/>
      <c r="HAE694" s="413"/>
      <c r="HAF694" s="413"/>
      <c r="HAG694" s="413"/>
      <c r="HAH694" s="413"/>
      <c r="HAI694" s="413"/>
      <c r="HAJ694" s="413"/>
      <c r="HAK694" s="413"/>
      <c r="HAL694" s="414"/>
      <c r="HAM694" s="414"/>
      <c r="HAN694" s="414"/>
      <c r="HAO694" s="414"/>
      <c r="HAP694" s="414"/>
      <c r="HAQ694" s="413"/>
      <c r="HAR694" s="413"/>
      <c r="HAS694" s="414"/>
      <c r="HAT694" s="414"/>
      <c r="HAU694" s="413"/>
      <c r="HAV694" s="413"/>
      <c r="HAW694" s="414"/>
      <c r="HAX694" s="414"/>
      <c r="HAY694" s="413"/>
      <c r="HAZ694" s="413"/>
      <c r="HBA694" s="413"/>
      <c r="HBB694" s="413"/>
      <c r="HBC694" s="413"/>
      <c r="HBD694" s="413"/>
      <c r="HBE694" s="413"/>
      <c r="HBF694" s="414"/>
      <c r="HBG694" s="414"/>
      <c r="HBH694" s="413"/>
      <c r="HBI694" s="413"/>
      <c r="HBJ694" s="414"/>
      <c r="HBK694" s="414"/>
      <c r="HBL694" s="413"/>
      <c r="HBM694" s="413"/>
      <c r="HBN694" s="413"/>
      <c r="HBO694" s="413"/>
      <c r="HBP694" s="413"/>
      <c r="HBQ694" s="407"/>
      <c r="HBR694" s="439"/>
      <c r="HBS694" s="413"/>
      <c r="HBT694" s="413"/>
      <c r="HBU694" s="413"/>
      <c r="HBV694" s="413"/>
      <c r="HBW694" s="413"/>
      <c r="HBX694" s="413"/>
      <c r="HBY694" s="413"/>
      <c r="HBZ694" s="412"/>
      <c r="HCA694" s="412"/>
      <c r="HCB694" s="412"/>
      <c r="HCC694" s="412"/>
      <c r="HCD694" s="412"/>
      <c r="HCE694" s="412"/>
      <c r="HCF694" s="412"/>
      <c r="HCG694" s="412"/>
      <c r="HCH694" s="412"/>
      <c r="HCI694" s="412"/>
      <c r="HCJ694" s="412"/>
      <c r="HCK694" s="412"/>
      <c r="HCL694" s="412"/>
      <c r="HCM694" s="412"/>
      <c r="HCN694" s="412"/>
      <c r="HCO694" s="412"/>
      <c r="HCP694" s="412"/>
      <c r="HCQ694" s="412"/>
      <c r="HCR694" s="412"/>
      <c r="HCS694" s="412"/>
      <c r="HCT694" s="412"/>
      <c r="HCU694" s="412"/>
      <c r="HCV694" s="412"/>
      <c r="HCW694" s="412"/>
      <c r="HCX694" s="412"/>
      <c r="HCY694" s="412"/>
      <c r="HCZ694" s="412"/>
      <c r="HDA694" s="412"/>
      <c r="HDB694" s="412"/>
      <c r="HDC694" s="412"/>
      <c r="HDD694" s="412"/>
      <c r="HDE694" s="412"/>
      <c r="HDF694" s="412"/>
      <c r="HDG694" s="412"/>
      <c r="HDH694" s="412"/>
      <c r="HDI694" s="412"/>
      <c r="HDJ694" s="412"/>
      <c r="HDK694" s="412"/>
      <c r="HDL694" s="412"/>
      <c r="HDM694" s="412"/>
      <c r="HDN694" s="412"/>
      <c r="HDO694" s="412"/>
      <c r="HDP694" s="412"/>
      <c r="HDQ694" s="412"/>
      <c r="HDR694" s="413"/>
      <c r="HDS694" s="413"/>
      <c r="HDT694" s="413"/>
      <c r="HDU694" s="413"/>
      <c r="HDV694" s="413"/>
      <c r="HDW694" s="413"/>
      <c r="HDX694" s="413"/>
      <c r="HDY694" s="413"/>
      <c r="HDZ694" s="413"/>
      <c r="HEA694" s="413"/>
      <c r="HEB694" s="413"/>
      <c r="HEC694" s="413"/>
      <c r="HED694" s="413"/>
      <c r="HEE694" s="413"/>
      <c r="HEF694" s="413"/>
      <c r="HEG694" s="413"/>
      <c r="HEH694" s="413"/>
      <c r="HEI694" s="413"/>
      <c r="HEJ694" s="413"/>
      <c r="HEK694" s="413"/>
      <c r="HEL694" s="413"/>
      <c r="HEM694" s="413"/>
      <c r="HEN694" s="413"/>
      <c r="HEO694" s="413"/>
      <c r="HEP694" s="414"/>
      <c r="HEQ694" s="414"/>
      <c r="HER694" s="414"/>
      <c r="HES694" s="414"/>
      <c r="HET694" s="414"/>
      <c r="HEU694" s="413"/>
      <c r="HEV694" s="413"/>
      <c r="HEW694" s="414"/>
      <c r="HEX694" s="414"/>
      <c r="HEY694" s="413"/>
      <c r="HEZ694" s="413"/>
      <c r="HFA694" s="414"/>
      <c r="HFB694" s="414"/>
      <c r="HFC694" s="413"/>
      <c r="HFD694" s="413"/>
      <c r="HFE694" s="413"/>
      <c r="HFF694" s="413"/>
      <c r="HFG694" s="413"/>
      <c r="HFH694" s="413"/>
      <c r="HFI694" s="413"/>
      <c r="HFJ694" s="414"/>
      <c r="HFK694" s="414"/>
      <c r="HFL694" s="413"/>
      <c r="HFM694" s="413"/>
      <c r="HFN694" s="414"/>
      <c r="HFO694" s="414"/>
      <c r="HFP694" s="413"/>
      <c r="HFQ694" s="413"/>
      <c r="HFR694" s="413"/>
      <c r="HFS694" s="413"/>
      <c r="HFT694" s="413"/>
      <c r="HFU694" s="407"/>
      <c r="HFV694" s="439"/>
      <c r="HFW694" s="413"/>
      <c r="HFX694" s="413"/>
      <c r="HFY694" s="413"/>
      <c r="HFZ694" s="413"/>
      <c r="HGA694" s="413"/>
      <c r="HGB694" s="413"/>
      <c r="HGC694" s="413"/>
      <c r="HGD694" s="412"/>
      <c r="HGE694" s="412"/>
      <c r="HGF694" s="412"/>
      <c r="HGG694" s="412"/>
      <c r="HGH694" s="412"/>
      <c r="HGI694" s="412"/>
      <c r="HGJ694" s="412"/>
      <c r="HGK694" s="412"/>
      <c r="HGL694" s="412"/>
      <c r="HGM694" s="412"/>
      <c r="HGN694" s="412"/>
      <c r="HGO694" s="412"/>
      <c r="HGP694" s="412"/>
      <c r="HGQ694" s="412"/>
      <c r="HGR694" s="412"/>
      <c r="HGS694" s="412"/>
      <c r="HGT694" s="412"/>
      <c r="HGU694" s="412"/>
      <c r="HGV694" s="412"/>
      <c r="HGW694" s="412"/>
      <c r="HGX694" s="412"/>
      <c r="HGY694" s="412"/>
      <c r="HGZ694" s="412"/>
      <c r="HHA694" s="412"/>
      <c r="HHB694" s="412"/>
      <c r="HHC694" s="412"/>
      <c r="HHD694" s="412"/>
      <c r="HHE694" s="412"/>
      <c r="HHF694" s="412"/>
      <c r="HHG694" s="412"/>
      <c r="HHH694" s="412"/>
      <c r="HHI694" s="412"/>
      <c r="HHJ694" s="412"/>
      <c r="HHK694" s="412"/>
      <c r="HHL694" s="412"/>
      <c r="HHM694" s="412"/>
      <c r="HHN694" s="412"/>
      <c r="HHO694" s="412"/>
      <c r="HHP694" s="412"/>
      <c r="HHQ694" s="412"/>
      <c r="HHR694" s="412"/>
      <c r="HHS694" s="412"/>
      <c r="HHT694" s="412"/>
      <c r="HHU694" s="412"/>
      <c r="HHV694" s="413"/>
      <c r="HHW694" s="413"/>
      <c r="HHX694" s="413"/>
      <c r="HHY694" s="413"/>
      <c r="HHZ694" s="413"/>
      <c r="HIA694" s="413"/>
      <c r="HIB694" s="413"/>
      <c r="HIC694" s="413"/>
      <c r="HID694" s="413"/>
      <c r="HIE694" s="413"/>
      <c r="HIF694" s="413"/>
      <c r="HIG694" s="413"/>
      <c r="HIH694" s="413"/>
      <c r="HII694" s="413"/>
      <c r="HIJ694" s="413"/>
      <c r="HIK694" s="413"/>
      <c r="HIL694" s="413"/>
      <c r="HIM694" s="413"/>
      <c r="HIN694" s="413"/>
      <c r="HIO694" s="413"/>
      <c r="HIP694" s="413"/>
      <c r="HIQ694" s="413"/>
      <c r="HIR694" s="413"/>
      <c r="HIS694" s="413"/>
      <c r="HIT694" s="414"/>
      <c r="HIU694" s="414"/>
      <c r="HIV694" s="414"/>
      <c r="HIW694" s="414"/>
      <c r="HIX694" s="414"/>
      <c r="HIY694" s="413"/>
      <c r="HIZ694" s="413"/>
      <c r="HJA694" s="414"/>
      <c r="HJB694" s="414"/>
      <c r="HJC694" s="413"/>
      <c r="HJD694" s="413"/>
      <c r="HJE694" s="414"/>
      <c r="HJF694" s="414"/>
      <c r="HJG694" s="413"/>
      <c r="HJH694" s="413"/>
      <c r="HJI694" s="413"/>
      <c r="HJJ694" s="413"/>
      <c r="HJK694" s="413"/>
      <c r="HJL694" s="413"/>
      <c r="HJM694" s="413"/>
      <c r="HJN694" s="414"/>
      <c r="HJO694" s="414"/>
      <c r="HJP694" s="413"/>
      <c r="HJQ694" s="413"/>
      <c r="HJR694" s="414"/>
      <c r="HJS694" s="414"/>
      <c r="HJT694" s="413"/>
      <c r="HJU694" s="413"/>
      <c r="HJV694" s="413"/>
      <c r="HJW694" s="413"/>
      <c r="HJX694" s="413"/>
      <c r="HJY694" s="407"/>
      <c r="HJZ694" s="439"/>
      <c r="HKA694" s="413"/>
      <c r="HKB694" s="413"/>
      <c r="HKC694" s="413"/>
      <c r="HKD694" s="413"/>
      <c r="HKE694" s="413"/>
      <c r="HKF694" s="413"/>
      <c r="HKG694" s="413"/>
      <c r="HKH694" s="412"/>
      <c r="HKI694" s="412"/>
      <c r="HKJ694" s="412"/>
      <c r="HKK694" s="412"/>
      <c r="HKL694" s="412"/>
      <c r="HKM694" s="412"/>
      <c r="HKN694" s="412"/>
      <c r="HKO694" s="412"/>
      <c r="HKP694" s="412"/>
      <c r="HKQ694" s="412"/>
      <c r="HKR694" s="412"/>
      <c r="HKS694" s="412"/>
      <c r="HKT694" s="412"/>
      <c r="HKU694" s="412"/>
      <c r="HKV694" s="412"/>
      <c r="HKW694" s="412"/>
      <c r="HKX694" s="412"/>
      <c r="HKY694" s="412"/>
      <c r="HKZ694" s="412"/>
      <c r="HLA694" s="412"/>
      <c r="HLB694" s="412"/>
      <c r="HLC694" s="412"/>
      <c r="HLD694" s="412"/>
      <c r="HLE694" s="412"/>
      <c r="HLF694" s="412"/>
      <c r="HLG694" s="412"/>
      <c r="HLH694" s="412"/>
      <c r="HLI694" s="412"/>
      <c r="HLJ694" s="412"/>
      <c r="HLK694" s="412"/>
      <c r="HLL694" s="412"/>
      <c r="HLM694" s="412"/>
      <c r="HLN694" s="412"/>
      <c r="HLO694" s="412"/>
      <c r="HLP694" s="412"/>
      <c r="HLQ694" s="412"/>
      <c r="HLR694" s="412"/>
      <c r="HLS694" s="412"/>
      <c r="HLT694" s="412"/>
      <c r="HLU694" s="412"/>
      <c r="HLV694" s="412"/>
      <c r="HLW694" s="412"/>
      <c r="HLX694" s="412"/>
      <c r="HLY694" s="412"/>
      <c r="HLZ694" s="413"/>
      <c r="HMA694" s="413"/>
      <c r="HMB694" s="413"/>
      <c r="HMC694" s="413"/>
      <c r="HMD694" s="413"/>
      <c r="HME694" s="413"/>
      <c r="HMF694" s="413"/>
      <c r="HMG694" s="413"/>
      <c r="HMH694" s="413"/>
      <c r="HMI694" s="413"/>
      <c r="HMJ694" s="413"/>
      <c r="HMK694" s="413"/>
      <c r="HML694" s="413"/>
      <c r="HMM694" s="413"/>
      <c r="HMN694" s="413"/>
      <c r="HMO694" s="413"/>
      <c r="HMP694" s="413"/>
      <c r="HMQ694" s="413"/>
      <c r="HMR694" s="413"/>
      <c r="HMS694" s="413"/>
      <c r="HMT694" s="413"/>
      <c r="HMU694" s="413"/>
      <c r="HMV694" s="413"/>
      <c r="HMW694" s="413"/>
      <c r="HMX694" s="414"/>
      <c r="HMY694" s="414"/>
      <c r="HMZ694" s="414"/>
      <c r="HNA694" s="414"/>
      <c r="HNB694" s="414"/>
      <c r="HNC694" s="413"/>
      <c r="HND694" s="413"/>
      <c r="HNE694" s="414"/>
      <c r="HNF694" s="414"/>
      <c r="HNG694" s="413"/>
      <c r="HNH694" s="413"/>
      <c r="HNI694" s="414"/>
      <c r="HNJ694" s="414"/>
      <c r="HNK694" s="413"/>
      <c r="HNL694" s="413"/>
      <c r="HNM694" s="413"/>
      <c r="HNN694" s="413"/>
      <c r="HNO694" s="413"/>
      <c r="HNP694" s="413"/>
      <c r="HNQ694" s="413"/>
      <c r="HNR694" s="414"/>
      <c r="HNS694" s="414"/>
      <c r="HNT694" s="413"/>
      <c r="HNU694" s="413"/>
      <c r="HNV694" s="414"/>
      <c r="HNW694" s="414"/>
      <c r="HNX694" s="413"/>
      <c r="HNY694" s="413"/>
      <c r="HNZ694" s="413"/>
      <c r="HOA694" s="413"/>
      <c r="HOB694" s="413"/>
      <c r="HOC694" s="407"/>
      <c r="HOD694" s="439"/>
      <c r="HOE694" s="413"/>
      <c r="HOF694" s="413"/>
      <c r="HOG694" s="413"/>
      <c r="HOH694" s="413"/>
      <c r="HOI694" s="413"/>
      <c r="HOJ694" s="413"/>
      <c r="HOK694" s="413"/>
      <c r="HOL694" s="412"/>
      <c r="HOM694" s="412"/>
      <c r="HON694" s="412"/>
      <c r="HOO694" s="412"/>
      <c r="HOP694" s="412"/>
      <c r="HOQ694" s="412"/>
      <c r="HOR694" s="412"/>
      <c r="HOS694" s="412"/>
      <c r="HOT694" s="412"/>
      <c r="HOU694" s="412"/>
      <c r="HOV694" s="412"/>
      <c r="HOW694" s="412"/>
      <c r="HOX694" s="412"/>
      <c r="HOY694" s="412"/>
      <c r="HOZ694" s="412"/>
      <c r="HPA694" s="412"/>
      <c r="HPB694" s="412"/>
      <c r="HPC694" s="412"/>
      <c r="HPD694" s="412"/>
      <c r="HPE694" s="412"/>
      <c r="HPF694" s="412"/>
      <c r="HPG694" s="412"/>
      <c r="HPH694" s="412"/>
      <c r="HPI694" s="412"/>
      <c r="HPJ694" s="412"/>
      <c r="HPK694" s="412"/>
      <c r="HPL694" s="412"/>
      <c r="HPM694" s="412"/>
      <c r="HPN694" s="412"/>
      <c r="HPO694" s="412"/>
      <c r="HPP694" s="412"/>
      <c r="HPQ694" s="412"/>
      <c r="HPR694" s="412"/>
      <c r="HPS694" s="412"/>
      <c r="HPT694" s="412"/>
      <c r="HPU694" s="412"/>
      <c r="HPV694" s="412"/>
      <c r="HPW694" s="412"/>
      <c r="HPX694" s="412"/>
      <c r="HPY694" s="412"/>
      <c r="HPZ694" s="412"/>
      <c r="HQA694" s="412"/>
      <c r="HQB694" s="412"/>
      <c r="HQC694" s="412"/>
      <c r="HQD694" s="413"/>
      <c r="HQE694" s="413"/>
      <c r="HQF694" s="413"/>
      <c r="HQG694" s="413"/>
      <c r="HQH694" s="413"/>
      <c r="HQI694" s="413"/>
      <c r="HQJ694" s="413"/>
      <c r="HQK694" s="413"/>
      <c r="HQL694" s="413"/>
      <c r="HQM694" s="413"/>
      <c r="HQN694" s="413"/>
      <c r="HQO694" s="413"/>
      <c r="HQP694" s="413"/>
      <c r="HQQ694" s="413"/>
      <c r="HQR694" s="413"/>
      <c r="HQS694" s="413"/>
      <c r="HQT694" s="413"/>
      <c r="HQU694" s="413"/>
      <c r="HQV694" s="413"/>
      <c r="HQW694" s="413"/>
      <c r="HQX694" s="413"/>
      <c r="HQY694" s="413"/>
      <c r="HQZ694" s="413"/>
      <c r="HRA694" s="413"/>
      <c r="HRB694" s="414"/>
      <c r="HRC694" s="414"/>
      <c r="HRD694" s="414"/>
      <c r="HRE694" s="414"/>
      <c r="HRF694" s="414"/>
      <c r="HRG694" s="413"/>
      <c r="HRH694" s="413"/>
      <c r="HRI694" s="414"/>
      <c r="HRJ694" s="414"/>
      <c r="HRK694" s="413"/>
      <c r="HRL694" s="413"/>
      <c r="HRM694" s="414"/>
      <c r="HRN694" s="414"/>
      <c r="HRO694" s="413"/>
      <c r="HRP694" s="413"/>
      <c r="HRQ694" s="413"/>
      <c r="HRR694" s="413"/>
      <c r="HRS694" s="413"/>
      <c r="HRT694" s="413"/>
      <c r="HRU694" s="413"/>
      <c r="HRV694" s="414"/>
      <c r="HRW694" s="414"/>
      <c r="HRX694" s="413"/>
      <c r="HRY694" s="413"/>
      <c r="HRZ694" s="414"/>
      <c r="HSA694" s="414"/>
      <c r="HSB694" s="413"/>
      <c r="HSC694" s="413"/>
      <c r="HSD694" s="413"/>
      <c r="HSE694" s="413"/>
      <c r="HSF694" s="413"/>
      <c r="HSG694" s="407"/>
      <c r="HSH694" s="439"/>
      <c r="HSI694" s="413"/>
      <c r="HSJ694" s="413"/>
      <c r="HSK694" s="413"/>
      <c r="HSL694" s="413"/>
      <c r="HSM694" s="413"/>
      <c r="HSN694" s="413"/>
      <c r="HSO694" s="413"/>
      <c r="HSP694" s="412"/>
      <c r="HSQ694" s="412"/>
      <c r="HSR694" s="412"/>
      <c r="HSS694" s="412"/>
      <c r="HST694" s="412"/>
      <c r="HSU694" s="412"/>
      <c r="HSV694" s="412"/>
      <c r="HSW694" s="412"/>
      <c r="HSX694" s="412"/>
      <c r="HSY694" s="412"/>
      <c r="HSZ694" s="412"/>
      <c r="HTA694" s="412"/>
      <c r="HTB694" s="412"/>
      <c r="HTC694" s="412"/>
      <c r="HTD694" s="412"/>
      <c r="HTE694" s="412"/>
      <c r="HTF694" s="412"/>
      <c r="HTG694" s="412"/>
      <c r="HTH694" s="412"/>
      <c r="HTI694" s="412"/>
      <c r="HTJ694" s="412"/>
      <c r="HTK694" s="412"/>
      <c r="HTL694" s="412"/>
      <c r="HTM694" s="412"/>
      <c r="HTN694" s="412"/>
      <c r="HTO694" s="412"/>
      <c r="HTP694" s="412"/>
      <c r="HTQ694" s="412"/>
      <c r="HTR694" s="412"/>
      <c r="HTS694" s="412"/>
      <c r="HTT694" s="412"/>
      <c r="HTU694" s="412"/>
      <c r="HTV694" s="412"/>
      <c r="HTW694" s="412"/>
      <c r="HTX694" s="412"/>
      <c r="HTY694" s="412"/>
      <c r="HTZ694" s="412"/>
      <c r="HUA694" s="412"/>
      <c r="HUB694" s="412"/>
      <c r="HUC694" s="412"/>
      <c r="HUD694" s="412"/>
      <c r="HUE694" s="412"/>
      <c r="HUF694" s="412"/>
      <c r="HUG694" s="412"/>
      <c r="HUH694" s="413"/>
      <c r="HUI694" s="413"/>
      <c r="HUJ694" s="413"/>
      <c r="HUK694" s="413"/>
      <c r="HUL694" s="413"/>
      <c r="HUM694" s="413"/>
      <c r="HUN694" s="413"/>
      <c r="HUO694" s="413"/>
      <c r="HUP694" s="413"/>
      <c r="HUQ694" s="413"/>
      <c r="HUR694" s="413"/>
      <c r="HUS694" s="413"/>
      <c r="HUT694" s="413"/>
      <c r="HUU694" s="413"/>
      <c r="HUV694" s="413"/>
      <c r="HUW694" s="413"/>
      <c r="HUX694" s="413"/>
      <c r="HUY694" s="413"/>
      <c r="HUZ694" s="413"/>
      <c r="HVA694" s="413"/>
      <c r="HVB694" s="413"/>
      <c r="HVC694" s="413"/>
      <c r="HVD694" s="413"/>
      <c r="HVE694" s="413"/>
      <c r="HVF694" s="414"/>
      <c r="HVG694" s="414"/>
      <c r="HVH694" s="414"/>
      <c r="HVI694" s="414"/>
      <c r="HVJ694" s="414"/>
      <c r="HVK694" s="413"/>
      <c r="HVL694" s="413"/>
      <c r="HVM694" s="414"/>
      <c r="HVN694" s="414"/>
      <c r="HVO694" s="413"/>
      <c r="HVP694" s="413"/>
      <c r="HVQ694" s="414"/>
      <c r="HVR694" s="414"/>
      <c r="HVS694" s="413"/>
      <c r="HVT694" s="413"/>
      <c r="HVU694" s="413"/>
      <c r="HVV694" s="413"/>
      <c r="HVW694" s="413"/>
      <c r="HVX694" s="413"/>
      <c r="HVY694" s="413"/>
      <c r="HVZ694" s="414"/>
      <c r="HWA694" s="414"/>
      <c r="HWB694" s="413"/>
      <c r="HWC694" s="413"/>
      <c r="HWD694" s="414"/>
      <c r="HWE694" s="414"/>
      <c r="HWF694" s="413"/>
      <c r="HWG694" s="413"/>
      <c r="HWH694" s="413"/>
      <c r="HWI694" s="413"/>
      <c r="HWJ694" s="413"/>
      <c r="HWK694" s="407"/>
      <c r="HWL694" s="439"/>
      <c r="HWM694" s="413"/>
      <c r="HWN694" s="413"/>
      <c r="HWO694" s="413"/>
      <c r="HWP694" s="413"/>
      <c r="HWQ694" s="413"/>
      <c r="HWR694" s="413"/>
      <c r="HWS694" s="413"/>
      <c r="HWT694" s="412"/>
      <c r="HWU694" s="412"/>
      <c r="HWV694" s="412"/>
      <c r="HWW694" s="412"/>
      <c r="HWX694" s="412"/>
      <c r="HWY694" s="412"/>
      <c r="HWZ694" s="412"/>
      <c r="HXA694" s="412"/>
      <c r="HXB694" s="412"/>
      <c r="HXC694" s="412"/>
      <c r="HXD694" s="412"/>
      <c r="HXE694" s="412"/>
      <c r="HXF694" s="412"/>
      <c r="HXG694" s="412"/>
      <c r="HXH694" s="412"/>
      <c r="HXI694" s="412"/>
      <c r="HXJ694" s="412"/>
      <c r="HXK694" s="412"/>
      <c r="HXL694" s="412"/>
      <c r="HXM694" s="412"/>
      <c r="HXN694" s="412"/>
      <c r="HXO694" s="412"/>
      <c r="HXP694" s="412"/>
      <c r="HXQ694" s="412"/>
      <c r="HXR694" s="412"/>
      <c r="HXS694" s="412"/>
      <c r="HXT694" s="412"/>
      <c r="HXU694" s="412"/>
      <c r="HXV694" s="412"/>
      <c r="HXW694" s="412"/>
      <c r="HXX694" s="412"/>
      <c r="HXY694" s="412"/>
      <c r="HXZ694" s="412"/>
      <c r="HYA694" s="412"/>
      <c r="HYB694" s="412"/>
      <c r="HYC694" s="412"/>
      <c r="HYD694" s="412"/>
      <c r="HYE694" s="412"/>
      <c r="HYF694" s="412"/>
      <c r="HYG694" s="412"/>
      <c r="HYH694" s="412"/>
      <c r="HYI694" s="412"/>
      <c r="HYJ694" s="412"/>
      <c r="HYK694" s="412"/>
      <c r="HYL694" s="413"/>
      <c r="HYM694" s="413"/>
      <c r="HYN694" s="413"/>
      <c r="HYO694" s="413"/>
      <c r="HYP694" s="413"/>
      <c r="HYQ694" s="413"/>
      <c r="HYR694" s="413"/>
      <c r="HYS694" s="413"/>
      <c r="HYT694" s="413"/>
      <c r="HYU694" s="413"/>
      <c r="HYV694" s="413"/>
      <c r="HYW694" s="413"/>
      <c r="HYX694" s="413"/>
      <c r="HYY694" s="413"/>
      <c r="HYZ694" s="413"/>
      <c r="HZA694" s="413"/>
      <c r="HZB694" s="413"/>
      <c r="HZC694" s="413"/>
      <c r="HZD694" s="413"/>
      <c r="HZE694" s="413"/>
      <c r="HZF694" s="413"/>
      <c r="HZG694" s="413"/>
      <c r="HZH694" s="413"/>
      <c r="HZI694" s="413"/>
      <c r="HZJ694" s="414"/>
      <c r="HZK694" s="414"/>
      <c r="HZL694" s="414"/>
      <c r="HZM694" s="414"/>
      <c r="HZN694" s="414"/>
      <c r="HZO694" s="413"/>
      <c r="HZP694" s="413"/>
      <c r="HZQ694" s="414"/>
      <c r="HZR694" s="414"/>
      <c r="HZS694" s="413"/>
      <c r="HZT694" s="413"/>
      <c r="HZU694" s="414"/>
      <c r="HZV694" s="414"/>
      <c r="HZW694" s="413"/>
      <c r="HZX694" s="413"/>
      <c r="HZY694" s="413"/>
      <c r="HZZ694" s="413"/>
      <c r="IAA694" s="413"/>
      <c r="IAB694" s="413"/>
      <c r="IAC694" s="413"/>
      <c r="IAD694" s="414"/>
      <c r="IAE694" s="414"/>
      <c r="IAF694" s="413"/>
      <c r="IAG694" s="413"/>
      <c r="IAH694" s="414"/>
      <c r="IAI694" s="414"/>
      <c r="IAJ694" s="413"/>
      <c r="IAK694" s="413"/>
      <c r="IAL694" s="413"/>
      <c r="IAM694" s="413"/>
      <c r="IAN694" s="413"/>
      <c r="IAO694" s="407"/>
      <c r="IAP694" s="439"/>
      <c r="IAQ694" s="413"/>
      <c r="IAR694" s="413"/>
      <c r="IAS694" s="413"/>
      <c r="IAT694" s="413"/>
      <c r="IAU694" s="413"/>
      <c r="IAV694" s="413"/>
      <c r="IAW694" s="413"/>
      <c r="IAX694" s="412"/>
      <c r="IAY694" s="412"/>
      <c r="IAZ694" s="412"/>
      <c r="IBA694" s="412"/>
      <c r="IBB694" s="412"/>
      <c r="IBC694" s="412"/>
      <c r="IBD694" s="412"/>
      <c r="IBE694" s="412"/>
      <c r="IBF694" s="412"/>
      <c r="IBG694" s="412"/>
      <c r="IBH694" s="412"/>
      <c r="IBI694" s="412"/>
      <c r="IBJ694" s="412"/>
      <c r="IBK694" s="412"/>
      <c r="IBL694" s="412"/>
      <c r="IBM694" s="412"/>
      <c r="IBN694" s="412"/>
      <c r="IBO694" s="412"/>
      <c r="IBP694" s="412"/>
      <c r="IBQ694" s="412"/>
      <c r="IBR694" s="412"/>
      <c r="IBS694" s="412"/>
      <c r="IBT694" s="412"/>
      <c r="IBU694" s="412"/>
      <c r="IBV694" s="412"/>
      <c r="IBW694" s="412"/>
      <c r="IBX694" s="412"/>
      <c r="IBY694" s="412"/>
      <c r="IBZ694" s="412"/>
      <c r="ICA694" s="412"/>
      <c r="ICB694" s="412"/>
      <c r="ICC694" s="412"/>
      <c r="ICD694" s="412"/>
      <c r="ICE694" s="412"/>
      <c r="ICF694" s="412"/>
      <c r="ICG694" s="412"/>
      <c r="ICH694" s="412"/>
      <c r="ICI694" s="412"/>
      <c r="ICJ694" s="412"/>
      <c r="ICK694" s="412"/>
      <c r="ICL694" s="412"/>
      <c r="ICM694" s="412"/>
      <c r="ICN694" s="412"/>
      <c r="ICO694" s="412"/>
      <c r="ICP694" s="413"/>
      <c r="ICQ694" s="413"/>
      <c r="ICR694" s="413"/>
      <c r="ICS694" s="413"/>
      <c r="ICT694" s="413"/>
      <c r="ICU694" s="413"/>
      <c r="ICV694" s="413"/>
      <c r="ICW694" s="413"/>
      <c r="ICX694" s="413"/>
      <c r="ICY694" s="413"/>
      <c r="ICZ694" s="413"/>
      <c r="IDA694" s="413"/>
      <c r="IDB694" s="413"/>
      <c r="IDC694" s="413"/>
      <c r="IDD694" s="413"/>
      <c r="IDE694" s="413"/>
      <c r="IDF694" s="413"/>
      <c r="IDG694" s="413"/>
      <c r="IDH694" s="413"/>
      <c r="IDI694" s="413"/>
      <c r="IDJ694" s="413"/>
      <c r="IDK694" s="413"/>
      <c r="IDL694" s="413"/>
      <c r="IDM694" s="413"/>
      <c r="IDN694" s="414"/>
      <c r="IDO694" s="414"/>
      <c r="IDP694" s="414"/>
      <c r="IDQ694" s="414"/>
      <c r="IDR694" s="414"/>
      <c r="IDS694" s="413"/>
      <c r="IDT694" s="413"/>
      <c r="IDU694" s="414"/>
      <c r="IDV694" s="414"/>
      <c r="IDW694" s="413"/>
      <c r="IDX694" s="413"/>
      <c r="IDY694" s="414"/>
      <c r="IDZ694" s="414"/>
      <c r="IEA694" s="413"/>
      <c r="IEB694" s="413"/>
      <c r="IEC694" s="413"/>
      <c r="IED694" s="413"/>
      <c r="IEE694" s="413"/>
      <c r="IEF694" s="413"/>
      <c r="IEG694" s="413"/>
      <c r="IEH694" s="414"/>
      <c r="IEI694" s="414"/>
      <c r="IEJ694" s="413"/>
      <c r="IEK694" s="413"/>
      <c r="IEL694" s="414"/>
      <c r="IEM694" s="414"/>
      <c r="IEN694" s="413"/>
      <c r="IEO694" s="413"/>
      <c r="IEP694" s="413"/>
      <c r="IEQ694" s="413"/>
      <c r="IER694" s="413"/>
      <c r="IES694" s="407"/>
      <c r="IET694" s="439"/>
      <c r="IEU694" s="413"/>
      <c r="IEV694" s="413"/>
      <c r="IEW694" s="413"/>
      <c r="IEX694" s="413"/>
      <c r="IEY694" s="413"/>
      <c r="IEZ694" s="413"/>
      <c r="IFA694" s="413"/>
      <c r="IFB694" s="412"/>
      <c r="IFC694" s="412"/>
      <c r="IFD694" s="412"/>
      <c r="IFE694" s="412"/>
      <c r="IFF694" s="412"/>
      <c r="IFG694" s="412"/>
      <c r="IFH694" s="412"/>
      <c r="IFI694" s="412"/>
      <c r="IFJ694" s="412"/>
      <c r="IFK694" s="412"/>
      <c r="IFL694" s="412"/>
      <c r="IFM694" s="412"/>
      <c r="IFN694" s="412"/>
      <c r="IFO694" s="412"/>
      <c r="IFP694" s="412"/>
      <c r="IFQ694" s="412"/>
      <c r="IFR694" s="412"/>
      <c r="IFS694" s="412"/>
      <c r="IFT694" s="412"/>
      <c r="IFU694" s="412"/>
      <c r="IFV694" s="412"/>
      <c r="IFW694" s="412"/>
      <c r="IFX694" s="412"/>
      <c r="IFY694" s="412"/>
      <c r="IFZ694" s="412"/>
      <c r="IGA694" s="412"/>
      <c r="IGB694" s="412"/>
      <c r="IGC694" s="412"/>
      <c r="IGD694" s="412"/>
      <c r="IGE694" s="412"/>
      <c r="IGF694" s="412"/>
      <c r="IGG694" s="412"/>
      <c r="IGH694" s="412"/>
      <c r="IGI694" s="412"/>
      <c r="IGJ694" s="412"/>
      <c r="IGK694" s="412"/>
      <c r="IGL694" s="412"/>
      <c r="IGM694" s="412"/>
      <c r="IGN694" s="412"/>
      <c r="IGO694" s="412"/>
      <c r="IGP694" s="412"/>
      <c r="IGQ694" s="412"/>
      <c r="IGR694" s="412"/>
      <c r="IGS694" s="412"/>
      <c r="IGT694" s="413"/>
      <c r="IGU694" s="413"/>
      <c r="IGV694" s="413"/>
      <c r="IGW694" s="413"/>
      <c r="IGX694" s="413"/>
      <c r="IGY694" s="413"/>
      <c r="IGZ694" s="413"/>
      <c r="IHA694" s="413"/>
      <c r="IHB694" s="413"/>
      <c r="IHC694" s="413"/>
      <c r="IHD694" s="413"/>
      <c r="IHE694" s="413"/>
      <c r="IHF694" s="413"/>
      <c r="IHG694" s="413"/>
      <c r="IHH694" s="413"/>
      <c r="IHI694" s="413"/>
      <c r="IHJ694" s="413"/>
      <c r="IHK694" s="413"/>
      <c r="IHL694" s="413"/>
      <c r="IHM694" s="413"/>
      <c r="IHN694" s="413"/>
      <c r="IHO694" s="413"/>
      <c r="IHP694" s="413"/>
      <c r="IHQ694" s="413"/>
      <c r="IHR694" s="414"/>
      <c r="IHS694" s="414"/>
      <c r="IHT694" s="414"/>
      <c r="IHU694" s="414"/>
      <c r="IHV694" s="414"/>
      <c r="IHW694" s="413"/>
      <c r="IHX694" s="413"/>
      <c r="IHY694" s="414"/>
      <c r="IHZ694" s="414"/>
      <c r="IIA694" s="413"/>
      <c r="IIB694" s="413"/>
      <c r="IIC694" s="414"/>
      <c r="IID694" s="414"/>
      <c r="IIE694" s="413"/>
      <c r="IIF694" s="413"/>
      <c r="IIG694" s="413"/>
      <c r="IIH694" s="413"/>
      <c r="III694" s="413"/>
      <c r="IIJ694" s="413"/>
      <c r="IIK694" s="413"/>
      <c r="IIL694" s="414"/>
      <c r="IIM694" s="414"/>
      <c r="IIN694" s="413"/>
      <c r="IIO694" s="413"/>
      <c r="IIP694" s="414"/>
      <c r="IIQ694" s="414"/>
      <c r="IIR694" s="413"/>
      <c r="IIS694" s="413"/>
      <c r="IIT694" s="413"/>
      <c r="IIU694" s="413"/>
      <c r="IIV694" s="413"/>
      <c r="IIW694" s="407"/>
      <c r="IIX694" s="439"/>
      <c r="IIY694" s="413"/>
      <c r="IIZ694" s="413"/>
      <c r="IJA694" s="413"/>
      <c r="IJB694" s="413"/>
      <c r="IJC694" s="413"/>
      <c r="IJD694" s="413"/>
      <c r="IJE694" s="413"/>
      <c r="IJF694" s="412"/>
      <c r="IJG694" s="412"/>
      <c r="IJH694" s="412"/>
      <c r="IJI694" s="412"/>
      <c r="IJJ694" s="412"/>
      <c r="IJK694" s="412"/>
      <c r="IJL694" s="412"/>
      <c r="IJM694" s="412"/>
      <c r="IJN694" s="412"/>
      <c r="IJO694" s="412"/>
      <c r="IJP694" s="412"/>
      <c r="IJQ694" s="412"/>
      <c r="IJR694" s="412"/>
      <c r="IJS694" s="412"/>
      <c r="IJT694" s="412"/>
      <c r="IJU694" s="412"/>
      <c r="IJV694" s="412"/>
      <c r="IJW694" s="412"/>
      <c r="IJX694" s="412"/>
      <c r="IJY694" s="412"/>
      <c r="IJZ694" s="412"/>
      <c r="IKA694" s="412"/>
      <c r="IKB694" s="412"/>
      <c r="IKC694" s="412"/>
      <c r="IKD694" s="412"/>
      <c r="IKE694" s="412"/>
      <c r="IKF694" s="412"/>
      <c r="IKG694" s="412"/>
      <c r="IKH694" s="412"/>
      <c r="IKI694" s="412"/>
      <c r="IKJ694" s="412"/>
      <c r="IKK694" s="412"/>
      <c r="IKL694" s="412"/>
      <c r="IKM694" s="412"/>
      <c r="IKN694" s="412"/>
      <c r="IKO694" s="412"/>
      <c r="IKP694" s="412"/>
      <c r="IKQ694" s="412"/>
      <c r="IKR694" s="412"/>
      <c r="IKS694" s="412"/>
      <c r="IKT694" s="412"/>
      <c r="IKU694" s="412"/>
      <c r="IKV694" s="412"/>
      <c r="IKW694" s="412"/>
      <c r="IKX694" s="413"/>
      <c r="IKY694" s="413"/>
      <c r="IKZ694" s="413"/>
      <c r="ILA694" s="413"/>
      <c r="ILB694" s="413"/>
      <c r="ILC694" s="413"/>
      <c r="ILD694" s="413"/>
      <c r="ILE694" s="413"/>
      <c r="ILF694" s="413"/>
      <c r="ILG694" s="413"/>
      <c r="ILH694" s="413"/>
      <c r="ILI694" s="413"/>
      <c r="ILJ694" s="413"/>
      <c r="ILK694" s="413"/>
      <c r="ILL694" s="413"/>
      <c r="ILM694" s="413"/>
      <c r="ILN694" s="413"/>
      <c r="ILO694" s="413"/>
      <c r="ILP694" s="413"/>
      <c r="ILQ694" s="413"/>
      <c r="ILR694" s="413"/>
      <c r="ILS694" s="413"/>
      <c r="ILT694" s="413"/>
      <c r="ILU694" s="413"/>
      <c r="ILV694" s="414"/>
      <c r="ILW694" s="414"/>
      <c r="ILX694" s="414"/>
      <c r="ILY694" s="414"/>
      <c r="ILZ694" s="414"/>
      <c r="IMA694" s="413"/>
      <c r="IMB694" s="413"/>
      <c r="IMC694" s="414"/>
      <c r="IMD694" s="414"/>
      <c r="IME694" s="413"/>
      <c r="IMF694" s="413"/>
      <c r="IMG694" s="414"/>
      <c r="IMH694" s="414"/>
      <c r="IMI694" s="413"/>
      <c r="IMJ694" s="413"/>
      <c r="IMK694" s="413"/>
      <c r="IML694" s="413"/>
      <c r="IMM694" s="413"/>
      <c r="IMN694" s="413"/>
      <c r="IMO694" s="413"/>
      <c r="IMP694" s="414"/>
      <c r="IMQ694" s="414"/>
      <c r="IMR694" s="413"/>
      <c r="IMS694" s="413"/>
      <c r="IMT694" s="414"/>
      <c r="IMU694" s="414"/>
      <c r="IMV694" s="413"/>
      <c r="IMW694" s="413"/>
      <c r="IMX694" s="413"/>
      <c r="IMY694" s="413"/>
      <c r="IMZ694" s="413"/>
      <c r="INA694" s="407"/>
      <c r="INB694" s="439"/>
      <c r="INC694" s="413"/>
      <c r="IND694" s="413"/>
      <c r="INE694" s="413"/>
      <c r="INF694" s="413"/>
      <c r="ING694" s="413"/>
      <c r="INH694" s="413"/>
      <c r="INI694" s="413"/>
      <c r="INJ694" s="412"/>
      <c r="INK694" s="412"/>
      <c r="INL694" s="412"/>
      <c r="INM694" s="412"/>
      <c r="INN694" s="412"/>
      <c r="INO694" s="412"/>
      <c r="INP694" s="412"/>
      <c r="INQ694" s="412"/>
      <c r="INR694" s="412"/>
      <c r="INS694" s="412"/>
      <c r="INT694" s="412"/>
      <c r="INU694" s="412"/>
      <c r="INV694" s="412"/>
      <c r="INW694" s="412"/>
      <c r="INX694" s="412"/>
      <c r="INY694" s="412"/>
      <c r="INZ694" s="412"/>
      <c r="IOA694" s="412"/>
      <c r="IOB694" s="412"/>
      <c r="IOC694" s="412"/>
      <c r="IOD694" s="412"/>
      <c r="IOE694" s="412"/>
      <c r="IOF694" s="412"/>
      <c r="IOG694" s="412"/>
      <c r="IOH694" s="412"/>
      <c r="IOI694" s="412"/>
      <c r="IOJ694" s="412"/>
      <c r="IOK694" s="412"/>
      <c r="IOL694" s="412"/>
      <c r="IOM694" s="412"/>
      <c r="ION694" s="412"/>
      <c r="IOO694" s="412"/>
      <c r="IOP694" s="412"/>
      <c r="IOQ694" s="412"/>
      <c r="IOR694" s="412"/>
      <c r="IOS694" s="412"/>
      <c r="IOT694" s="412"/>
      <c r="IOU694" s="412"/>
      <c r="IOV694" s="412"/>
      <c r="IOW694" s="412"/>
      <c r="IOX694" s="412"/>
      <c r="IOY694" s="412"/>
      <c r="IOZ694" s="412"/>
      <c r="IPA694" s="412"/>
      <c r="IPB694" s="413"/>
      <c r="IPC694" s="413"/>
      <c r="IPD694" s="413"/>
      <c r="IPE694" s="413"/>
      <c r="IPF694" s="413"/>
      <c r="IPG694" s="413"/>
      <c r="IPH694" s="413"/>
      <c r="IPI694" s="413"/>
      <c r="IPJ694" s="413"/>
      <c r="IPK694" s="413"/>
      <c r="IPL694" s="413"/>
      <c r="IPM694" s="413"/>
      <c r="IPN694" s="413"/>
      <c r="IPO694" s="413"/>
      <c r="IPP694" s="413"/>
      <c r="IPQ694" s="413"/>
      <c r="IPR694" s="413"/>
      <c r="IPS694" s="413"/>
      <c r="IPT694" s="413"/>
      <c r="IPU694" s="413"/>
      <c r="IPV694" s="413"/>
      <c r="IPW694" s="413"/>
      <c r="IPX694" s="413"/>
      <c r="IPY694" s="413"/>
      <c r="IPZ694" s="414"/>
      <c r="IQA694" s="414"/>
      <c r="IQB694" s="414"/>
      <c r="IQC694" s="414"/>
      <c r="IQD694" s="414"/>
      <c r="IQE694" s="413"/>
      <c r="IQF694" s="413"/>
      <c r="IQG694" s="414"/>
      <c r="IQH694" s="414"/>
      <c r="IQI694" s="413"/>
      <c r="IQJ694" s="413"/>
      <c r="IQK694" s="414"/>
      <c r="IQL694" s="414"/>
      <c r="IQM694" s="413"/>
      <c r="IQN694" s="413"/>
      <c r="IQO694" s="413"/>
      <c r="IQP694" s="413"/>
      <c r="IQQ694" s="413"/>
      <c r="IQR694" s="413"/>
      <c r="IQS694" s="413"/>
      <c r="IQT694" s="414"/>
      <c r="IQU694" s="414"/>
      <c r="IQV694" s="413"/>
      <c r="IQW694" s="413"/>
      <c r="IQX694" s="414"/>
      <c r="IQY694" s="414"/>
      <c r="IQZ694" s="413"/>
      <c r="IRA694" s="413"/>
      <c r="IRB694" s="413"/>
      <c r="IRC694" s="413"/>
      <c r="IRD694" s="413"/>
      <c r="IRE694" s="407"/>
      <c r="IRF694" s="439"/>
      <c r="IRG694" s="413"/>
      <c r="IRH694" s="413"/>
      <c r="IRI694" s="413"/>
      <c r="IRJ694" s="413"/>
      <c r="IRK694" s="413"/>
      <c r="IRL694" s="413"/>
      <c r="IRM694" s="413"/>
      <c r="IRN694" s="412"/>
      <c r="IRO694" s="412"/>
      <c r="IRP694" s="412"/>
      <c r="IRQ694" s="412"/>
      <c r="IRR694" s="412"/>
      <c r="IRS694" s="412"/>
      <c r="IRT694" s="412"/>
      <c r="IRU694" s="412"/>
      <c r="IRV694" s="412"/>
      <c r="IRW694" s="412"/>
      <c r="IRX694" s="412"/>
      <c r="IRY694" s="412"/>
      <c r="IRZ694" s="412"/>
      <c r="ISA694" s="412"/>
      <c r="ISB694" s="412"/>
      <c r="ISC694" s="412"/>
      <c r="ISD694" s="412"/>
      <c r="ISE694" s="412"/>
      <c r="ISF694" s="412"/>
      <c r="ISG694" s="412"/>
      <c r="ISH694" s="412"/>
      <c r="ISI694" s="412"/>
      <c r="ISJ694" s="412"/>
      <c r="ISK694" s="412"/>
      <c r="ISL694" s="412"/>
      <c r="ISM694" s="412"/>
      <c r="ISN694" s="412"/>
      <c r="ISO694" s="412"/>
      <c r="ISP694" s="412"/>
      <c r="ISQ694" s="412"/>
      <c r="ISR694" s="412"/>
      <c r="ISS694" s="412"/>
      <c r="IST694" s="412"/>
      <c r="ISU694" s="412"/>
      <c r="ISV694" s="412"/>
      <c r="ISW694" s="412"/>
      <c r="ISX694" s="412"/>
      <c r="ISY694" s="412"/>
      <c r="ISZ694" s="412"/>
      <c r="ITA694" s="412"/>
      <c r="ITB694" s="412"/>
      <c r="ITC694" s="412"/>
      <c r="ITD694" s="412"/>
      <c r="ITE694" s="412"/>
      <c r="ITF694" s="413"/>
      <c r="ITG694" s="413"/>
      <c r="ITH694" s="413"/>
      <c r="ITI694" s="413"/>
      <c r="ITJ694" s="413"/>
      <c r="ITK694" s="413"/>
      <c r="ITL694" s="413"/>
      <c r="ITM694" s="413"/>
      <c r="ITN694" s="413"/>
      <c r="ITO694" s="413"/>
      <c r="ITP694" s="413"/>
      <c r="ITQ694" s="413"/>
      <c r="ITR694" s="413"/>
      <c r="ITS694" s="413"/>
      <c r="ITT694" s="413"/>
      <c r="ITU694" s="413"/>
      <c r="ITV694" s="413"/>
      <c r="ITW694" s="413"/>
      <c r="ITX694" s="413"/>
      <c r="ITY694" s="413"/>
      <c r="ITZ694" s="413"/>
      <c r="IUA694" s="413"/>
      <c r="IUB694" s="413"/>
      <c r="IUC694" s="413"/>
      <c r="IUD694" s="414"/>
      <c r="IUE694" s="414"/>
      <c r="IUF694" s="414"/>
      <c r="IUG694" s="414"/>
      <c r="IUH694" s="414"/>
      <c r="IUI694" s="413"/>
      <c r="IUJ694" s="413"/>
      <c r="IUK694" s="414"/>
      <c r="IUL694" s="414"/>
      <c r="IUM694" s="413"/>
      <c r="IUN694" s="413"/>
      <c r="IUO694" s="414"/>
      <c r="IUP694" s="414"/>
      <c r="IUQ694" s="413"/>
      <c r="IUR694" s="413"/>
      <c r="IUS694" s="413"/>
      <c r="IUT694" s="413"/>
      <c r="IUU694" s="413"/>
      <c r="IUV694" s="413"/>
      <c r="IUW694" s="413"/>
      <c r="IUX694" s="414"/>
      <c r="IUY694" s="414"/>
      <c r="IUZ694" s="413"/>
      <c r="IVA694" s="413"/>
      <c r="IVB694" s="414"/>
      <c r="IVC694" s="414"/>
      <c r="IVD694" s="413"/>
      <c r="IVE694" s="413"/>
      <c r="IVF694" s="413"/>
      <c r="IVG694" s="413"/>
      <c r="IVH694" s="413"/>
      <c r="IVI694" s="407"/>
      <c r="IVJ694" s="439"/>
      <c r="IVK694" s="413"/>
      <c r="IVL694" s="413"/>
      <c r="IVM694" s="413"/>
      <c r="IVN694" s="413"/>
      <c r="IVO694" s="413"/>
      <c r="IVP694" s="413"/>
      <c r="IVQ694" s="413"/>
      <c r="IVR694" s="412"/>
      <c r="IVS694" s="412"/>
      <c r="IVT694" s="412"/>
      <c r="IVU694" s="412"/>
      <c r="IVV694" s="412"/>
      <c r="IVW694" s="412"/>
      <c r="IVX694" s="412"/>
      <c r="IVY694" s="412"/>
      <c r="IVZ694" s="412"/>
      <c r="IWA694" s="412"/>
      <c r="IWB694" s="412"/>
      <c r="IWC694" s="412"/>
      <c r="IWD694" s="412"/>
      <c r="IWE694" s="412"/>
      <c r="IWF694" s="412"/>
      <c r="IWG694" s="412"/>
      <c r="IWH694" s="412"/>
      <c r="IWI694" s="412"/>
      <c r="IWJ694" s="412"/>
      <c r="IWK694" s="412"/>
      <c r="IWL694" s="412"/>
      <c r="IWM694" s="412"/>
      <c r="IWN694" s="412"/>
      <c r="IWO694" s="412"/>
      <c r="IWP694" s="412"/>
      <c r="IWQ694" s="412"/>
      <c r="IWR694" s="412"/>
      <c r="IWS694" s="412"/>
      <c r="IWT694" s="412"/>
      <c r="IWU694" s="412"/>
      <c r="IWV694" s="412"/>
      <c r="IWW694" s="412"/>
      <c r="IWX694" s="412"/>
      <c r="IWY694" s="412"/>
      <c r="IWZ694" s="412"/>
      <c r="IXA694" s="412"/>
      <c r="IXB694" s="412"/>
      <c r="IXC694" s="412"/>
      <c r="IXD694" s="412"/>
      <c r="IXE694" s="412"/>
      <c r="IXF694" s="412"/>
      <c r="IXG694" s="412"/>
      <c r="IXH694" s="412"/>
      <c r="IXI694" s="412"/>
      <c r="IXJ694" s="413"/>
      <c r="IXK694" s="413"/>
      <c r="IXL694" s="413"/>
      <c r="IXM694" s="413"/>
      <c r="IXN694" s="413"/>
      <c r="IXO694" s="413"/>
      <c r="IXP694" s="413"/>
      <c r="IXQ694" s="413"/>
      <c r="IXR694" s="413"/>
      <c r="IXS694" s="413"/>
      <c r="IXT694" s="413"/>
      <c r="IXU694" s="413"/>
      <c r="IXV694" s="413"/>
      <c r="IXW694" s="413"/>
      <c r="IXX694" s="413"/>
      <c r="IXY694" s="413"/>
      <c r="IXZ694" s="413"/>
      <c r="IYA694" s="413"/>
      <c r="IYB694" s="413"/>
      <c r="IYC694" s="413"/>
      <c r="IYD694" s="413"/>
      <c r="IYE694" s="413"/>
      <c r="IYF694" s="413"/>
      <c r="IYG694" s="413"/>
      <c r="IYH694" s="414"/>
      <c r="IYI694" s="414"/>
      <c r="IYJ694" s="414"/>
      <c r="IYK694" s="414"/>
      <c r="IYL694" s="414"/>
      <c r="IYM694" s="413"/>
      <c r="IYN694" s="413"/>
      <c r="IYO694" s="414"/>
      <c r="IYP694" s="414"/>
      <c r="IYQ694" s="413"/>
      <c r="IYR694" s="413"/>
      <c r="IYS694" s="414"/>
      <c r="IYT694" s="414"/>
      <c r="IYU694" s="413"/>
      <c r="IYV694" s="413"/>
      <c r="IYW694" s="413"/>
      <c r="IYX694" s="413"/>
      <c r="IYY694" s="413"/>
      <c r="IYZ694" s="413"/>
      <c r="IZA694" s="413"/>
      <c r="IZB694" s="414"/>
      <c r="IZC694" s="414"/>
      <c r="IZD694" s="413"/>
      <c r="IZE694" s="413"/>
      <c r="IZF694" s="414"/>
      <c r="IZG694" s="414"/>
      <c r="IZH694" s="413"/>
      <c r="IZI694" s="413"/>
      <c r="IZJ694" s="413"/>
      <c r="IZK694" s="413"/>
      <c r="IZL694" s="413"/>
      <c r="IZM694" s="407"/>
      <c r="IZN694" s="439"/>
      <c r="IZO694" s="413"/>
      <c r="IZP694" s="413"/>
      <c r="IZQ694" s="413"/>
      <c r="IZR694" s="413"/>
      <c r="IZS694" s="413"/>
      <c r="IZT694" s="413"/>
      <c r="IZU694" s="413"/>
      <c r="IZV694" s="412"/>
      <c r="IZW694" s="412"/>
      <c r="IZX694" s="412"/>
      <c r="IZY694" s="412"/>
      <c r="IZZ694" s="412"/>
      <c r="JAA694" s="412"/>
      <c r="JAB694" s="412"/>
      <c r="JAC694" s="412"/>
      <c r="JAD694" s="412"/>
      <c r="JAE694" s="412"/>
      <c r="JAF694" s="412"/>
      <c r="JAG694" s="412"/>
      <c r="JAH694" s="412"/>
      <c r="JAI694" s="412"/>
      <c r="JAJ694" s="412"/>
      <c r="JAK694" s="412"/>
      <c r="JAL694" s="412"/>
      <c r="JAM694" s="412"/>
      <c r="JAN694" s="412"/>
      <c r="JAO694" s="412"/>
      <c r="JAP694" s="412"/>
      <c r="JAQ694" s="412"/>
      <c r="JAR694" s="412"/>
      <c r="JAS694" s="412"/>
      <c r="JAT694" s="412"/>
      <c r="JAU694" s="412"/>
      <c r="JAV694" s="412"/>
      <c r="JAW694" s="412"/>
      <c r="JAX694" s="412"/>
      <c r="JAY694" s="412"/>
      <c r="JAZ694" s="412"/>
      <c r="JBA694" s="412"/>
      <c r="JBB694" s="412"/>
      <c r="JBC694" s="412"/>
      <c r="JBD694" s="412"/>
      <c r="JBE694" s="412"/>
      <c r="JBF694" s="412"/>
      <c r="JBG694" s="412"/>
      <c r="JBH694" s="412"/>
      <c r="JBI694" s="412"/>
      <c r="JBJ694" s="412"/>
      <c r="JBK694" s="412"/>
      <c r="JBL694" s="412"/>
      <c r="JBM694" s="412"/>
      <c r="JBN694" s="413"/>
      <c r="JBO694" s="413"/>
      <c r="JBP694" s="413"/>
      <c r="JBQ694" s="413"/>
      <c r="JBR694" s="413"/>
      <c r="JBS694" s="413"/>
      <c r="JBT694" s="413"/>
      <c r="JBU694" s="413"/>
      <c r="JBV694" s="413"/>
      <c r="JBW694" s="413"/>
      <c r="JBX694" s="413"/>
      <c r="JBY694" s="413"/>
      <c r="JBZ694" s="413"/>
      <c r="JCA694" s="413"/>
      <c r="JCB694" s="413"/>
      <c r="JCC694" s="413"/>
      <c r="JCD694" s="413"/>
      <c r="JCE694" s="413"/>
      <c r="JCF694" s="413"/>
      <c r="JCG694" s="413"/>
      <c r="JCH694" s="413"/>
      <c r="JCI694" s="413"/>
      <c r="JCJ694" s="413"/>
      <c r="JCK694" s="413"/>
      <c r="JCL694" s="414"/>
      <c r="JCM694" s="414"/>
      <c r="JCN694" s="414"/>
      <c r="JCO694" s="414"/>
      <c r="JCP694" s="414"/>
      <c r="JCQ694" s="413"/>
      <c r="JCR694" s="413"/>
      <c r="JCS694" s="414"/>
      <c r="JCT694" s="414"/>
      <c r="JCU694" s="413"/>
      <c r="JCV694" s="413"/>
      <c r="JCW694" s="414"/>
      <c r="JCX694" s="414"/>
      <c r="JCY694" s="413"/>
      <c r="JCZ694" s="413"/>
      <c r="JDA694" s="413"/>
      <c r="JDB694" s="413"/>
      <c r="JDC694" s="413"/>
      <c r="JDD694" s="413"/>
      <c r="JDE694" s="413"/>
      <c r="JDF694" s="414"/>
      <c r="JDG694" s="414"/>
      <c r="JDH694" s="413"/>
      <c r="JDI694" s="413"/>
      <c r="JDJ694" s="414"/>
      <c r="JDK694" s="414"/>
      <c r="JDL694" s="413"/>
      <c r="JDM694" s="413"/>
      <c r="JDN694" s="413"/>
      <c r="JDO694" s="413"/>
      <c r="JDP694" s="413"/>
      <c r="JDQ694" s="407"/>
      <c r="JDR694" s="439"/>
      <c r="JDS694" s="413"/>
      <c r="JDT694" s="413"/>
      <c r="JDU694" s="413"/>
      <c r="JDV694" s="413"/>
      <c r="JDW694" s="413"/>
      <c r="JDX694" s="413"/>
      <c r="JDY694" s="413"/>
      <c r="JDZ694" s="412"/>
      <c r="JEA694" s="412"/>
      <c r="JEB694" s="412"/>
      <c r="JEC694" s="412"/>
      <c r="JED694" s="412"/>
      <c r="JEE694" s="412"/>
      <c r="JEF694" s="412"/>
      <c r="JEG694" s="412"/>
      <c r="JEH694" s="412"/>
      <c r="JEI694" s="412"/>
      <c r="JEJ694" s="412"/>
      <c r="JEK694" s="412"/>
      <c r="JEL694" s="412"/>
      <c r="JEM694" s="412"/>
      <c r="JEN694" s="412"/>
      <c r="JEO694" s="412"/>
      <c r="JEP694" s="412"/>
      <c r="JEQ694" s="412"/>
      <c r="JER694" s="412"/>
      <c r="JES694" s="412"/>
      <c r="JET694" s="412"/>
      <c r="JEU694" s="412"/>
      <c r="JEV694" s="412"/>
      <c r="JEW694" s="412"/>
      <c r="JEX694" s="412"/>
      <c r="JEY694" s="412"/>
      <c r="JEZ694" s="412"/>
      <c r="JFA694" s="412"/>
      <c r="JFB694" s="412"/>
      <c r="JFC694" s="412"/>
      <c r="JFD694" s="412"/>
      <c r="JFE694" s="412"/>
      <c r="JFF694" s="412"/>
      <c r="JFG694" s="412"/>
      <c r="JFH694" s="412"/>
      <c r="JFI694" s="412"/>
      <c r="JFJ694" s="412"/>
      <c r="JFK694" s="412"/>
      <c r="JFL694" s="412"/>
      <c r="JFM694" s="412"/>
      <c r="JFN694" s="412"/>
      <c r="JFO694" s="412"/>
      <c r="JFP694" s="412"/>
      <c r="JFQ694" s="412"/>
      <c r="JFR694" s="413"/>
      <c r="JFS694" s="413"/>
      <c r="JFT694" s="413"/>
      <c r="JFU694" s="413"/>
      <c r="JFV694" s="413"/>
      <c r="JFW694" s="413"/>
      <c r="JFX694" s="413"/>
      <c r="JFY694" s="413"/>
      <c r="JFZ694" s="413"/>
      <c r="JGA694" s="413"/>
      <c r="JGB694" s="413"/>
      <c r="JGC694" s="413"/>
      <c r="JGD694" s="413"/>
      <c r="JGE694" s="413"/>
      <c r="JGF694" s="413"/>
      <c r="JGG694" s="413"/>
      <c r="JGH694" s="413"/>
      <c r="JGI694" s="413"/>
      <c r="JGJ694" s="413"/>
      <c r="JGK694" s="413"/>
      <c r="JGL694" s="413"/>
      <c r="JGM694" s="413"/>
      <c r="JGN694" s="413"/>
      <c r="JGO694" s="413"/>
      <c r="JGP694" s="414"/>
      <c r="JGQ694" s="414"/>
      <c r="JGR694" s="414"/>
      <c r="JGS694" s="414"/>
      <c r="JGT694" s="414"/>
      <c r="JGU694" s="413"/>
      <c r="JGV694" s="413"/>
      <c r="JGW694" s="414"/>
      <c r="JGX694" s="414"/>
      <c r="JGY694" s="413"/>
      <c r="JGZ694" s="413"/>
      <c r="JHA694" s="414"/>
      <c r="JHB694" s="414"/>
      <c r="JHC694" s="413"/>
      <c r="JHD694" s="413"/>
      <c r="JHE694" s="413"/>
      <c r="JHF694" s="413"/>
      <c r="JHG694" s="413"/>
      <c r="JHH694" s="413"/>
      <c r="JHI694" s="413"/>
      <c r="JHJ694" s="414"/>
      <c r="JHK694" s="414"/>
      <c r="JHL694" s="413"/>
      <c r="JHM694" s="413"/>
      <c r="JHN694" s="414"/>
      <c r="JHO694" s="414"/>
      <c r="JHP694" s="413"/>
      <c r="JHQ694" s="413"/>
      <c r="JHR694" s="413"/>
      <c r="JHS694" s="413"/>
      <c r="JHT694" s="413"/>
      <c r="JHU694" s="407"/>
      <c r="JHV694" s="439"/>
      <c r="JHW694" s="413"/>
      <c r="JHX694" s="413"/>
      <c r="JHY694" s="413"/>
      <c r="JHZ694" s="413"/>
      <c r="JIA694" s="413"/>
      <c r="JIB694" s="413"/>
      <c r="JIC694" s="413"/>
      <c r="JID694" s="412"/>
      <c r="JIE694" s="412"/>
      <c r="JIF694" s="412"/>
      <c r="JIG694" s="412"/>
      <c r="JIH694" s="412"/>
      <c r="JII694" s="412"/>
      <c r="JIJ694" s="412"/>
      <c r="JIK694" s="412"/>
      <c r="JIL694" s="412"/>
      <c r="JIM694" s="412"/>
      <c r="JIN694" s="412"/>
      <c r="JIO694" s="412"/>
      <c r="JIP694" s="412"/>
      <c r="JIQ694" s="412"/>
      <c r="JIR694" s="412"/>
      <c r="JIS694" s="412"/>
      <c r="JIT694" s="412"/>
      <c r="JIU694" s="412"/>
      <c r="JIV694" s="412"/>
      <c r="JIW694" s="412"/>
      <c r="JIX694" s="412"/>
      <c r="JIY694" s="412"/>
      <c r="JIZ694" s="412"/>
      <c r="JJA694" s="412"/>
      <c r="JJB694" s="412"/>
      <c r="JJC694" s="412"/>
      <c r="JJD694" s="412"/>
      <c r="JJE694" s="412"/>
      <c r="JJF694" s="412"/>
      <c r="JJG694" s="412"/>
      <c r="JJH694" s="412"/>
      <c r="JJI694" s="412"/>
      <c r="JJJ694" s="412"/>
      <c r="JJK694" s="412"/>
      <c r="JJL694" s="412"/>
      <c r="JJM694" s="412"/>
      <c r="JJN694" s="412"/>
      <c r="JJO694" s="412"/>
      <c r="JJP694" s="412"/>
      <c r="JJQ694" s="412"/>
      <c r="JJR694" s="412"/>
      <c r="JJS694" s="412"/>
      <c r="JJT694" s="412"/>
      <c r="JJU694" s="412"/>
      <c r="JJV694" s="413"/>
      <c r="JJW694" s="413"/>
      <c r="JJX694" s="413"/>
      <c r="JJY694" s="413"/>
      <c r="JJZ694" s="413"/>
      <c r="JKA694" s="413"/>
      <c r="JKB694" s="413"/>
      <c r="JKC694" s="413"/>
      <c r="JKD694" s="413"/>
      <c r="JKE694" s="413"/>
      <c r="JKF694" s="413"/>
      <c r="JKG694" s="413"/>
      <c r="JKH694" s="413"/>
      <c r="JKI694" s="413"/>
      <c r="JKJ694" s="413"/>
      <c r="JKK694" s="413"/>
      <c r="JKL694" s="413"/>
      <c r="JKM694" s="413"/>
      <c r="JKN694" s="413"/>
      <c r="JKO694" s="413"/>
      <c r="JKP694" s="413"/>
      <c r="JKQ694" s="413"/>
      <c r="JKR694" s="413"/>
      <c r="JKS694" s="413"/>
      <c r="JKT694" s="414"/>
      <c r="JKU694" s="414"/>
      <c r="JKV694" s="414"/>
      <c r="JKW694" s="414"/>
      <c r="JKX694" s="414"/>
      <c r="JKY694" s="413"/>
      <c r="JKZ694" s="413"/>
      <c r="JLA694" s="414"/>
      <c r="JLB694" s="414"/>
      <c r="JLC694" s="413"/>
      <c r="JLD694" s="413"/>
      <c r="JLE694" s="414"/>
      <c r="JLF694" s="414"/>
      <c r="JLG694" s="413"/>
      <c r="JLH694" s="413"/>
      <c r="JLI694" s="413"/>
      <c r="JLJ694" s="413"/>
      <c r="JLK694" s="413"/>
      <c r="JLL694" s="413"/>
      <c r="JLM694" s="413"/>
      <c r="JLN694" s="414"/>
      <c r="JLO694" s="414"/>
      <c r="JLP694" s="413"/>
      <c r="JLQ694" s="413"/>
      <c r="JLR694" s="414"/>
      <c r="JLS694" s="414"/>
      <c r="JLT694" s="413"/>
      <c r="JLU694" s="413"/>
      <c r="JLV694" s="413"/>
      <c r="JLW694" s="413"/>
      <c r="JLX694" s="413"/>
      <c r="JLY694" s="407"/>
      <c r="JLZ694" s="439"/>
      <c r="JMA694" s="413"/>
      <c r="JMB694" s="413"/>
      <c r="JMC694" s="413"/>
      <c r="JMD694" s="413"/>
      <c r="JME694" s="413"/>
      <c r="JMF694" s="413"/>
      <c r="JMG694" s="413"/>
      <c r="JMH694" s="412"/>
      <c r="JMI694" s="412"/>
      <c r="JMJ694" s="412"/>
      <c r="JMK694" s="412"/>
      <c r="JML694" s="412"/>
      <c r="JMM694" s="412"/>
      <c r="JMN694" s="412"/>
      <c r="JMO694" s="412"/>
      <c r="JMP694" s="412"/>
      <c r="JMQ694" s="412"/>
      <c r="JMR694" s="412"/>
      <c r="JMS694" s="412"/>
      <c r="JMT694" s="412"/>
      <c r="JMU694" s="412"/>
      <c r="JMV694" s="412"/>
      <c r="JMW694" s="412"/>
      <c r="JMX694" s="412"/>
      <c r="JMY694" s="412"/>
      <c r="JMZ694" s="412"/>
      <c r="JNA694" s="412"/>
      <c r="JNB694" s="412"/>
      <c r="JNC694" s="412"/>
      <c r="JND694" s="412"/>
      <c r="JNE694" s="412"/>
      <c r="JNF694" s="412"/>
      <c r="JNG694" s="412"/>
      <c r="JNH694" s="412"/>
      <c r="JNI694" s="412"/>
      <c r="JNJ694" s="412"/>
      <c r="JNK694" s="412"/>
      <c r="JNL694" s="412"/>
      <c r="JNM694" s="412"/>
      <c r="JNN694" s="412"/>
      <c r="JNO694" s="412"/>
      <c r="JNP694" s="412"/>
      <c r="JNQ694" s="412"/>
      <c r="JNR694" s="412"/>
      <c r="JNS694" s="412"/>
      <c r="JNT694" s="412"/>
      <c r="JNU694" s="412"/>
      <c r="JNV694" s="412"/>
      <c r="JNW694" s="412"/>
      <c r="JNX694" s="412"/>
      <c r="JNY694" s="412"/>
      <c r="JNZ694" s="413"/>
      <c r="JOA694" s="413"/>
      <c r="JOB694" s="413"/>
      <c r="JOC694" s="413"/>
      <c r="JOD694" s="413"/>
      <c r="JOE694" s="413"/>
      <c r="JOF694" s="413"/>
      <c r="JOG694" s="413"/>
      <c r="JOH694" s="413"/>
      <c r="JOI694" s="413"/>
      <c r="JOJ694" s="413"/>
      <c r="JOK694" s="413"/>
      <c r="JOL694" s="413"/>
      <c r="JOM694" s="413"/>
      <c r="JON694" s="413"/>
      <c r="JOO694" s="413"/>
      <c r="JOP694" s="413"/>
      <c r="JOQ694" s="413"/>
      <c r="JOR694" s="413"/>
      <c r="JOS694" s="413"/>
      <c r="JOT694" s="413"/>
      <c r="JOU694" s="413"/>
      <c r="JOV694" s="413"/>
      <c r="JOW694" s="413"/>
      <c r="JOX694" s="414"/>
      <c r="JOY694" s="414"/>
      <c r="JOZ694" s="414"/>
      <c r="JPA694" s="414"/>
      <c r="JPB694" s="414"/>
      <c r="JPC694" s="413"/>
      <c r="JPD694" s="413"/>
      <c r="JPE694" s="414"/>
      <c r="JPF694" s="414"/>
      <c r="JPG694" s="413"/>
      <c r="JPH694" s="413"/>
      <c r="JPI694" s="414"/>
      <c r="JPJ694" s="414"/>
      <c r="JPK694" s="413"/>
      <c r="JPL694" s="413"/>
      <c r="JPM694" s="413"/>
      <c r="JPN694" s="413"/>
      <c r="JPO694" s="413"/>
      <c r="JPP694" s="413"/>
      <c r="JPQ694" s="413"/>
      <c r="JPR694" s="414"/>
      <c r="JPS694" s="414"/>
      <c r="JPT694" s="413"/>
      <c r="JPU694" s="413"/>
      <c r="JPV694" s="414"/>
      <c r="JPW694" s="414"/>
      <c r="JPX694" s="413"/>
      <c r="JPY694" s="413"/>
      <c r="JPZ694" s="413"/>
      <c r="JQA694" s="413"/>
      <c r="JQB694" s="413"/>
      <c r="JQC694" s="407"/>
      <c r="JQD694" s="439"/>
      <c r="JQE694" s="413"/>
      <c r="JQF694" s="413"/>
      <c r="JQG694" s="413"/>
      <c r="JQH694" s="413"/>
      <c r="JQI694" s="413"/>
      <c r="JQJ694" s="413"/>
      <c r="JQK694" s="413"/>
      <c r="JQL694" s="412"/>
      <c r="JQM694" s="412"/>
      <c r="JQN694" s="412"/>
      <c r="JQO694" s="412"/>
      <c r="JQP694" s="412"/>
      <c r="JQQ694" s="412"/>
      <c r="JQR694" s="412"/>
      <c r="JQS694" s="412"/>
      <c r="JQT694" s="412"/>
      <c r="JQU694" s="412"/>
      <c r="JQV694" s="412"/>
      <c r="JQW694" s="412"/>
      <c r="JQX694" s="412"/>
      <c r="JQY694" s="412"/>
      <c r="JQZ694" s="412"/>
      <c r="JRA694" s="412"/>
      <c r="JRB694" s="412"/>
      <c r="JRC694" s="412"/>
      <c r="JRD694" s="412"/>
      <c r="JRE694" s="412"/>
      <c r="JRF694" s="412"/>
      <c r="JRG694" s="412"/>
      <c r="JRH694" s="412"/>
      <c r="JRI694" s="412"/>
      <c r="JRJ694" s="412"/>
      <c r="JRK694" s="412"/>
      <c r="JRL694" s="412"/>
      <c r="JRM694" s="412"/>
      <c r="JRN694" s="412"/>
      <c r="JRO694" s="412"/>
      <c r="JRP694" s="412"/>
      <c r="JRQ694" s="412"/>
      <c r="JRR694" s="412"/>
      <c r="JRS694" s="412"/>
      <c r="JRT694" s="412"/>
      <c r="JRU694" s="412"/>
      <c r="JRV694" s="412"/>
      <c r="JRW694" s="412"/>
      <c r="JRX694" s="412"/>
      <c r="JRY694" s="412"/>
      <c r="JRZ694" s="412"/>
      <c r="JSA694" s="412"/>
      <c r="JSB694" s="412"/>
      <c r="JSC694" s="412"/>
      <c r="JSD694" s="413"/>
      <c r="JSE694" s="413"/>
      <c r="JSF694" s="413"/>
      <c r="JSG694" s="413"/>
      <c r="JSH694" s="413"/>
      <c r="JSI694" s="413"/>
      <c r="JSJ694" s="413"/>
      <c r="JSK694" s="413"/>
      <c r="JSL694" s="413"/>
      <c r="JSM694" s="413"/>
      <c r="JSN694" s="413"/>
      <c r="JSO694" s="413"/>
      <c r="JSP694" s="413"/>
      <c r="JSQ694" s="413"/>
      <c r="JSR694" s="413"/>
      <c r="JSS694" s="413"/>
      <c r="JST694" s="413"/>
      <c r="JSU694" s="413"/>
      <c r="JSV694" s="413"/>
      <c r="JSW694" s="413"/>
      <c r="JSX694" s="413"/>
      <c r="JSY694" s="413"/>
      <c r="JSZ694" s="413"/>
      <c r="JTA694" s="413"/>
      <c r="JTB694" s="414"/>
      <c r="JTC694" s="414"/>
      <c r="JTD694" s="414"/>
      <c r="JTE694" s="414"/>
      <c r="JTF694" s="414"/>
      <c r="JTG694" s="413"/>
      <c r="JTH694" s="413"/>
      <c r="JTI694" s="414"/>
      <c r="JTJ694" s="414"/>
      <c r="JTK694" s="413"/>
      <c r="JTL694" s="413"/>
      <c r="JTM694" s="414"/>
      <c r="JTN694" s="414"/>
      <c r="JTO694" s="413"/>
      <c r="JTP694" s="413"/>
      <c r="JTQ694" s="413"/>
      <c r="JTR694" s="413"/>
      <c r="JTS694" s="413"/>
      <c r="JTT694" s="413"/>
      <c r="JTU694" s="413"/>
      <c r="JTV694" s="414"/>
      <c r="JTW694" s="414"/>
      <c r="JTX694" s="413"/>
      <c r="JTY694" s="413"/>
      <c r="JTZ694" s="414"/>
      <c r="JUA694" s="414"/>
      <c r="JUB694" s="413"/>
      <c r="JUC694" s="413"/>
      <c r="JUD694" s="413"/>
      <c r="JUE694" s="413"/>
      <c r="JUF694" s="413"/>
      <c r="JUG694" s="407"/>
      <c r="JUH694" s="439"/>
      <c r="JUI694" s="413"/>
      <c r="JUJ694" s="413"/>
      <c r="JUK694" s="413"/>
      <c r="JUL694" s="413"/>
      <c r="JUM694" s="413"/>
      <c r="JUN694" s="413"/>
      <c r="JUO694" s="413"/>
      <c r="JUP694" s="412"/>
      <c r="JUQ694" s="412"/>
      <c r="JUR694" s="412"/>
      <c r="JUS694" s="412"/>
      <c r="JUT694" s="412"/>
      <c r="JUU694" s="412"/>
      <c r="JUV694" s="412"/>
      <c r="JUW694" s="412"/>
      <c r="JUX694" s="412"/>
      <c r="JUY694" s="412"/>
      <c r="JUZ694" s="412"/>
      <c r="JVA694" s="412"/>
      <c r="JVB694" s="412"/>
      <c r="JVC694" s="412"/>
      <c r="JVD694" s="412"/>
      <c r="JVE694" s="412"/>
      <c r="JVF694" s="412"/>
      <c r="JVG694" s="412"/>
      <c r="JVH694" s="412"/>
      <c r="JVI694" s="412"/>
      <c r="JVJ694" s="412"/>
      <c r="JVK694" s="412"/>
      <c r="JVL694" s="412"/>
      <c r="JVM694" s="412"/>
      <c r="JVN694" s="412"/>
      <c r="JVO694" s="412"/>
      <c r="JVP694" s="412"/>
      <c r="JVQ694" s="412"/>
      <c r="JVR694" s="412"/>
      <c r="JVS694" s="412"/>
      <c r="JVT694" s="412"/>
      <c r="JVU694" s="412"/>
      <c r="JVV694" s="412"/>
      <c r="JVW694" s="412"/>
      <c r="JVX694" s="412"/>
      <c r="JVY694" s="412"/>
      <c r="JVZ694" s="412"/>
      <c r="JWA694" s="412"/>
      <c r="JWB694" s="412"/>
      <c r="JWC694" s="412"/>
      <c r="JWD694" s="412"/>
      <c r="JWE694" s="412"/>
      <c r="JWF694" s="412"/>
      <c r="JWG694" s="412"/>
      <c r="JWH694" s="413"/>
      <c r="JWI694" s="413"/>
      <c r="JWJ694" s="413"/>
      <c r="JWK694" s="413"/>
      <c r="JWL694" s="413"/>
      <c r="JWM694" s="413"/>
      <c r="JWN694" s="413"/>
      <c r="JWO694" s="413"/>
      <c r="JWP694" s="413"/>
      <c r="JWQ694" s="413"/>
      <c r="JWR694" s="413"/>
      <c r="JWS694" s="413"/>
      <c r="JWT694" s="413"/>
      <c r="JWU694" s="413"/>
      <c r="JWV694" s="413"/>
      <c r="JWW694" s="413"/>
      <c r="JWX694" s="413"/>
      <c r="JWY694" s="413"/>
      <c r="JWZ694" s="413"/>
      <c r="JXA694" s="413"/>
      <c r="JXB694" s="413"/>
      <c r="JXC694" s="413"/>
      <c r="JXD694" s="413"/>
      <c r="JXE694" s="413"/>
      <c r="JXF694" s="414"/>
      <c r="JXG694" s="414"/>
      <c r="JXH694" s="414"/>
      <c r="JXI694" s="414"/>
      <c r="JXJ694" s="414"/>
      <c r="JXK694" s="413"/>
      <c r="JXL694" s="413"/>
      <c r="JXM694" s="414"/>
      <c r="JXN694" s="414"/>
      <c r="JXO694" s="413"/>
      <c r="JXP694" s="413"/>
      <c r="JXQ694" s="414"/>
      <c r="JXR694" s="414"/>
      <c r="JXS694" s="413"/>
      <c r="JXT694" s="413"/>
      <c r="JXU694" s="413"/>
      <c r="JXV694" s="413"/>
      <c r="JXW694" s="413"/>
      <c r="JXX694" s="413"/>
      <c r="JXY694" s="413"/>
      <c r="JXZ694" s="414"/>
      <c r="JYA694" s="414"/>
      <c r="JYB694" s="413"/>
      <c r="JYC694" s="413"/>
      <c r="JYD694" s="414"/>
      <c r="JYE694" s="414"/>
      <c r="JYF694" s="413"/>
      <c r="JYG694" s="413"/>
      <c r="JYH694" s="413"/>
      <c r="JYI694" s="413"/>
      <c r="JYJ694" s="413"/>
      <c r="JYK694" s="407"/>
      <c r="JYL694" s="439"/>
      <c r="JYM694" s="413"/>
      <c r="JYN694" s="413"/>
      <c r="JYO694" s="413"/>
      <c r="JYP694" s="413"/>
      <c r="JYQ694" s="413"/>
      <c r="JYR694" s="413"/>
      <c r="JYS694" s="413"/>
      <c r="JYT694" s="412"/>
      <c r="JYU694" s="412"/>
      <c r="JYV694" s="412"/>
      <c r="JYW694" s="412"/>
      <c r="JYX694" s="412"/>
      <c r="JYY694" s="412"/>
      <c r="JYZ694" s="412"/>
      <c r="JZA694" s="412"/>
      <c r="JZB694" s="412"/>
      <c r="JZC694" s="412"/>
      <c r="JZD694" s="412"/>
      <c r="JZE694" s="412"/>
      <c r="JZF694" s="412"/>
      <c r="JZG694" s="412"/>
      <c r="JZH694" s="412"/>
      <c r="JZI694" s="412"/>
      <c r="JZJ694" s="412"/>
      <c r="JZK694" s="412"/>
      <c r="JZL694" s="412"/>
      <c r="JZM694" s="412"/>
      <c r="JZN694" s="412"/>
      <c r="JZO694" s="412"/>
      <c r="JZP694" s="412"/>
      <c r="JZQ694" s="412"/>
      <c r="JZR694" s="412"/>
      <c r="JZS694" s="412"/>
      <c r="JZT694" s="412"/>
      <c r="JZU694" s="412"/>
      <c r="JZV694" s="412"/>
      <c r="JZW694" s="412"/>
      <c r="JZX694" s="412"/>
      <c r="JZY694" s="412"/>
      <c r="JZZ694" s="412"/>
      <c r="KAA694" s="412"/>
      <c r="KAB694" s="412"/>
      <c r="KAC694" s="412"/>
      <c r="KAD694" s="412"/>
      <c r="KAE694" s="412"/>
      <c r="KAF694" s="412"/>
      <c r="KAG694" s="412"/>
      <c r="KAH694" s="412"/>
      <c r="KAI694" s="412"/>
      <c r="KAJ694" s="412"/>
      <c r="KAK694" s="412"/>
      <c r="KAL694" s="413"/>
      <c r="KAM694" s="413"/>
      <c r="KAN694" s="413"/>
      <c r="KAO694" s="413"/>
      <c r="KAP694" s="413"/>
      <c r="KAQ694" s="413"/>
      <c r="KAR694" s="413"/>
      <c r="KAS694" s="413"/>
      <c r="KAT694" s="413"/>
      <c r="KAU694" s="413"/>
      <c r="KAV694" s="413"/>
      <c r="KAW694" s="413"/>
      <c r="KAX694" s="413"/>
      <c r="KAY694" s="413"/>
      <c r="KAZ694" s="413"/>
      <c r="KBA694" s="413"/>
      <c r="KBB694" s="413"/>
      <c r="KBC694" s="413"/>
      <c r="KBD694" s="413"/>
      <c r="KBE694" s="413"/>
      <c r="KBF694" s="413"/>
      <c r="KBG694" s="413"/>
      <c r="KBH694" s="413"/>
      <c r="KBI694" s="413"/>
      <c r="KBJ694" s="414"/>
      <c r="KBK694" s="414"/>
      <c r="KBL694" s="414"/>
      <c r="KBM694" s="414"/>
      <c r="KBN694" s="414"/>
      <c r="KBO694" s="413"/>
      <c r="KBP694" s="413"/>
      <c r="KBQ694" s="414"/>
      <c r="KBR694" s="414"/>
      <c r="KBS694" s="413"/>
      <c r="KBT694" s="413"/>
      <c r="KBU694" s="414"/>
      <c r="KBV694" s="414"/>
      <c r="KBW694" s="413"/>
      <c r="KBX694" s="413"/>
      <c r="KBY694" s="413"/>
      <c r="KBZ694" s="413"/>
      <c r="KCA694" s="413"/>
      <c r="KCB694" s="413"/>
      <c r="KCC694" s="413"/>
      <c r="KCD694" s="414"/>
      <c r="KCE694" s="414"/>
      <c r="KCF694" s="413"/>
      <c r="KCG694" s="413"/>
      <c r="KCH694" s="414"/>
      <c r="KCI694" s="414"/>
      <c r="KCJ694" s="413"/>
      <c r="KCK694" s="413"/>
      <c r="KCL694" s="413"/>
      <c r="KCM694" s="413"/>
      <c r="KCN694" s="413"/>
      <c r="KCO694" s="407"/>
      <c r="KCP694" s="439"/>
      <c r="KCQ694" s="413"/>
      <c r="KCR694" s="413"/>
      <c r="KCS694" s="413"/>
      <c r="KCT694" s="413"/>
      <c r="KCU694" s="413"/>
      <c r="KCV694" s="413"/>
      <c r="KCW694" s="413"/>
      <c r="KCX694" s="412"/>
      <c r="KCY694" s="412"/>
      <c r="KCZ694" s="412"/>
      <c r="KDA694" s="412"/>
      <c r="KDB694" s="412"/>
      <c r="KDC694" s="412"/>
      <c r="KDD694" s="412"/>
      <c r="KDE694" s="412"/>
      <c r="KDF694" s="412"/>
      <c r="KDG694" s="412"/>
      <c r="KDH694" s="412"/>
      <c r="KDI694" s="412"/>
      <c r="KDJ694" s="412"/>
      <c r="KDK694" s="412"/>
      <c r="KDL694" s="412"/>
      <c r="KDM694" s="412"/>
      <c r="KDN694" s="412"/>
      <c r="KDO694" s="412"/>
      <c r="KDP694" s="412"/>
      <c r="KDQ694" s="412"/>
      <c r="KDR694" s="412"/>
      <c r="KDS694" s="412"/>
      <c r="KDT694" s="412"/>
      <c r="KDU694" s="412"/>
      <c r="KDV694" s="412"/>
      <c r="KDW694" s="412"/>
      <c r="KDX694" s="412"/>
      <c r="KDY694" s="412"/>
      <c r="KDZ694" s="412"/>
      <c r="KEA694" s="412"/>
      <c r="KEB694" s="412"/>
      <c r="KEC694" s="412"/>
      <c r="KED694" s="412"/>
      <c r="KEE694" s="412"/>
      <c r="KEF694" s="412"/>
      <c r="KEG694" s="412"/>
      <c r="KEH694" s="412"/>
      <c r="KEI694" s="412"/>
      <c r="KEJ694" s="412"/>
      <c r="KEK694" s="412"/>
      <c r="KEL694" s="412"/>
      <c r="KEM694" s="412"/>
      <c r="KEN694" s="412"/>
      <c r="KEO694" s="412"/>
      <c r="KEP694" s="413"/>
      <c r="KEQ694" s="413"/>
      <c r="KER694" s="413"/>
      <c r="KES694" s="413"/>
      <c r="KET694" s="413"/>
      <c r="KEU694" s="413"/>
      <c r="KEV694" s="413"/>
      <c r="KEW694" s="413"/>
      <c r="KEX694" s="413"/>
      <c r="KEY694" s="413"/>
      <c r="KEZ694" s="413"/>
      <c r="KFA694" s="413"/>
      <c r="KFB694" s="413"/>
      <c r="KFC694" s="413"/>
      <c r="KFD694" s="413"/>
      <c r="KFE694" s="413"/>
      <c r="KFF694" s="413"/>
      <c r="KFG694" s="413"/>
      <c r="KFH694" s="413"/>
      <c r="KFI694" s="413"/>
      <c r="KFJ694" s="413"/>
      <c r="KFK694" s="413"/>
      <c r="KFL694" s="413"/>
      <c r="KFM694" s="413"/>
      <c r="KFN694" s="414"/>
      <c r="KFO694" s="414"/>
      <c r="KFP694" s="414"/>
      <c r="KFQ694" s="414"/>
      <c r="KFR694" s="414"/>
      <c r="KFS694" s="413"/>
      <c r="KFT694" s="413"/>
      <c r="KFU694" s="414"/>
      <c r="KFV694" s="414"/>
      <c r="KFW694" s="413"/>
      <c r="KFX694" s="413"/>
      <c r="KFY694" s="414"/>
      <c r="KFZ694" s="414"/>
      <c r="KGA694" s="413"/>
      <c r="KGB694" s="413"/>
      <c r="KGC694" s="413"/>
      <c r="KGD694" s="413"/>
      <c r="KGE694" s="413"/>
      <c r="KGF694" s="413"/>
      <c r="KGG694" s="413"/>
      <c r="KGH694" s="414"/>
      <c r="KGI694" s="414"/>
      <c r="KGJ694" s="413"/>
      <c r="KGK694" s="413"/>
      <c r="KGL694" s="414"/>
      <c r="KGM694" s="414"/>
      <c r="KGN694" s="413"/>
      <c r="KGO694" s="413"/>
      <c r="KGP694" s="413"/>
      <c r="KGQ694" s="413"/>
      <c r="KGR694" s="413"/>
      <c r="KGS694" s="407"/>
      <c r="KGT694" s="439"/>
      <c r="KGU694" s="413"/>
      <c r="KGV694" s="413"/>
      <c r="KGW694" s="413"/>
      <c r="KGX694" s="413"/>
      <c r="KGY694" s="413"/>
      <c r="KGZ694" s="413"/>
      <c r="KHA694" s="413"/>
      <c r="KHB694" s="412"/>
      <c r="KHC694" s="412"/>
      <c r="KHD694" s="412"/>
      <c r="KHE694" s="412"/>
      <c r="KHF694" s="412"/>
      <c r="KHG694" s="412"/>
      <c r="KHH694" s="412"/>
      <c r="KHI694" s="412"/>
      <c r="KHJ694" s="412"/>
      <c r="KHK694" s="412"/>
      <c r="KHL694" s="412"/>
      <c r="KHM694" s="412"/>
      <c r="KHN694" s="412"/>
      <c r="KHO694" s="412"/>
      <c r="KHP694" s="412"/>
      <c r="KHQ694" s="412"/>
      <c r="KHR694" s="412"/>
      <c r="KHS694" s="412"/>
      <c r="KHT694" s="412"/>
      <c r="KHU694" s="412"/>
      <c r="KHV694" s="412"/>
      <c r="KHW694" s="412"/>
      <c r="KHX694" s="412"/>
      <c r="KHY694" s="412"/>
      <c r="KHZ694" s="412"/>
      <c r="KIA694" s="412"/>
      <c r="KIB694" s="412"/>
      <c r="KIC694" s="412"/>
      <c r="KID694" s="412"/>
      <c r="KIE694" s="412"/>
      <c r="KIF694" s="412"/>
      <c r="KIG694" s="412"/>
      <c r="KIH694" s="412"/>
      <c r="KII694" s="412"/>
      <c r="KIJ694" s="412"/>
      <c r="KIK694" s="412"/>
      <c r="KIL694" s="412"/>
      <c r="KIM694" s="412"/>
      <c r="KIN694" s="412"/>
      <c r="KIO694" s="412"/>
      <c r="KIP694" s="412"/>
      <c r="KIQ694" s="412"/>
      <c r="KIR694" s="412"/>
      <c r="KIS694" s="412"/>
      <c r="KIT694" s="413"/>
      <c r="KIU694" s="413"/>
      <c r="KIV694" s="413"/>
      <c r="KIW694" s="413"/>
      <c r="KIX694" s="413"/>
      <c r="KIY694" s="413"/>
      <c r="KIZ694" s="413"/>
      <c r="KJA694" s="413"/>
      <c r="KJB694" s="413"/>
      <c r="KJC694" s="413"/>
      <c r="KJD694" s="413"/>
      <c r="KJE694" s="413"/>
      <c r="KJF694" s="413"/>
      <c r="KJG694" s="413"/>
      <c r="KJH694" s="413"/>
      <c r="KJI694" s="413"/>
      <c r="KJJ694" s="413"/>
      <c r="KJK694" s="413"/>
      <c r="KJL694" s="413"/>
      <c r="KJM694" s="413"/>
      <c r="KJN694" s="413"/>
      <c r="KJO694" s="413"/>
      <c r="KJP694" s="413"/>
      <c r="KJQ694" s="413"/>
      <c r="KJR694" s="414"/>
      <c r="KJS694" s="414"/>
      <c r="KJT694" s="414"/>
      <c r="KJU694" s="414"/>
      <c r="KJV694" s="414"/>
      <c r="KJW694" s="413"/>
      <c r="KJX694" s="413"/>
      <c r="KJY694" s="414"/>
      <c r="KJZ694" s="414"/>
      <c r="KKA694" s="413"/>
      <c r="KKB694" s="413"/>
      <c r="KKC694" s="414"/>
      <c r="KKD694" s="414"/>
      <c r="KKE694" s="413"/>
      <c r="KKF694" s="413"/>
      <c r="KKG694" s="413"/>
      <c r="KKH694" s="413"/>
      <c r="KKI694" s="413"/>
      <c r="KKJ694" s="413"/>
      <c r="KKK694" s="413"/>
      <c r="KKL694" s="414"/>
      <c r="KKM694" s="414"/>
      <c r="KKN694" s="413"/>
      <c r="KKO694" s="413"/>
      <c r="KKP694" s="414"/>
      <c r="KKQ694" s="414"/>
      <c r="KKR694" s="413"/>
      <c r="KKS694" s="413"/>
      <c r="KKT694" s="413"/>
      <c r="KKU694" s="413"/>
      <c r="KKV694" s="413"/>
      <c r="KKW694" s="407"/>
      <c r="KKX694" s="439"/>
      <c r="KKY694" s="413"/>
      <c r="KKZ694" s="413"/>
      <c r="KLA694" s="413"/>
      <c r="KLB694" s="413"/>
      <c r="KLC694" s="413"/>
      <c r="KLD694" s="413"/>
      <c r="KLE694" s="413"/>
      <c r="KLF694" s="412"/>
      <c r="KLG694" s="412"/>
      <c r="KLH694" s="412"/>
      <c r="KLI694" s="412"/>
      <c r="KLJ694" s="412"/>
      <c r="KLK694" s="412"/>
      <c r="KLL694" s="412"/>
      <c r="KLM694" s="412"/>
      <c r="KLN694" s="412"/>
      <c r="KLO694" s="412"/>
      <c r="KLP694" s="412"/>
      <c r="KLQ694" s="412"/>
      <c r="KLR694" s="412"/>
      <c r="KLS694" s="412"/>
      <c r="KLT694" s="412"/>
      <c r="KLU694" s="412"/>
      <c r="KLV694" s="412"/>
      <c r="KLW694" s="412"/>
      <c r="KLX694" s="412"/>
      <c r="KLY694" s="412"/>
      <c r="KLZ694" s="412"/>
      <c r="KMA694" s="412"/>
      <c r="KMB694" s="412"/>
      <c r="KMC694" s="412"/>
      <c r="KMD694" s="412"/>
      <c r="KME694" s="412"/>
      <c r="KMF694" s="412"/>
      <c r="KMG694" s="412"/>
      <c r="KMH694" s="412"/>
      <c r="KMI694" s="412"/>
      <c r="KMJ694" s="412"/>
      <c r="KMK694" s="412"/>
      <c r="KML694" s="412"/>
      <c r="KMM694" s="412"/>
      <c r="KMN694" s="412"/>
      <c r="KMO694" s="412"/>
      <c r="KMP694" s="412"/>
      <c r="KMQ694" s="412"/>
      <c r="KMR694" s="412"/>
      <c r="KMS694" s="412"/>
      <c r="KMT694" s="412"/>
      <c r="KMU694" s="412"/>
      <c r="KMV694" s="412"/>
      <c r="KMW694" s="412"/>
      <c r="KMX694" s="413"/>
      <c r="KMY694" s="413"/>
      <c r="KMZ694" s="413"/>
      <c r="KNA694" s="413"/>
      <c r="KNB694" s="413"/>
      <c r="KNC694" s="413"/>
      <c r="KND694" s="413"/>
      <c r="KNE694" s="413"/>
      <c r="KNF694" s="413"/>
      <c r="KNG694" s="413"/>
      <c r="KNH694" s="413"/>
      <c r="KNI694" s="413"/>
      <c r="KNJ694" s="413"/>
      <c r="KNK694" s="413"/>
      <c r="KNL694" s="413"/>
      <c r="KNM694" s="413"/>
      <c r="KNN694" s="413"/>
      <c r="KNO694" s="413"/>
      <c r="KNP694" s="413"/>
      <c r="KNQ694" s="413"/>
      <c r="KNR694" s="413"/>
      <c r="KNS694" s="413"/>
      <c r="KNT694" s="413"/>
      <c r="KNU694" s="413"/>
      <c r="KNV694" s="414"/>
      <c r="KNW694" s="414"/>
      <c r="KNX694" s="414"/>
      <c r="KNY694" s="414"/>
      <c r="KNZ694" s="414"/>
      <c r="KOA694" s="413"/>
      <c r="KOB694" s="413"/>
      <c r="KOC694" s="414"/>
      <c r="KOD694" s="414"/>
      <c r="KOE694" s="413"/>
      <c r="KOF694" s="413"/>
      <c r="KOG694" s="414"/>
      <c r="KOH694" s="414"/>
      <c r="KOI694" s="413"/>
      <c r="KOJ694" s="413"/>
      <c r="KOK694" s="413"/>
      <c r="KOL694" s="413"/>
      <c r="KOM694" s="413"/>
      <c r="KON694" s="413"/>
      <c r="KOO694" s="413"/>
      <c r="KOP694" s="414"/>
      <c r="KOQ694" s="414"/>
      <c r="KOR694" s="413"/>
      <c r="KOS694" s="413"/>
      <c r="KOT694" s="414"/>
      <c r="KOU694" s="414"/>
      <c r="KOV694" s="413"/>
      <c r="KOW694" s="413"/>
      <c r="KOX694" s="413"/>
      <c r="KOY694" s="413"/>
      <c r="KOZ694" s="413"/>
      <c r="KPA694" s="407"/>
      <c r="KPB694" s="439"/>
      <c r="KPC694" s="413"/>
      <c r="KPD694" s="413"/>
      <c r="KPE694" s="413"/>
      <c r="KPF694" s="413"/>
      <c r="KPG694" s="413"/>
      <c r="KPH694" s="413"/>
      <c r="KPI694" s="413"/>
      <c r="KPJ694" s="412"/>
      <c r="KPK694" s="412"/>
      <c r="KPL694" s="412"/>
      <c r="KPM694" s="412"/>
      <c r="KPN694" s="412"/>
      <c r="KPO694" s="412"/>
      <c r="KPP694" s="412"/>
      <c r="KPQ694" s="412"/>
      <c r="KPR694" s="412"/>
      <c r="KPS694" s="412"/>
      <c r="KPT694" s="412"/>
      <c r="KPU694" s="412"/>
      <c r="KPV694" s="412"/>
      <c r="KPW694" s="412"/>
      <c r="KPX694" s="412"/>
      <c r="KPY694" s="412"/>
      <c r="KPZ694" s="412"/>
      <c r="KQA694" s="412"/>
      <c r="KQB694" s="412"/>
      <c r="KQC694" s="412"/>
      <c r="KQD694" s="412"/>
      <c r="KQE694" s="412"/>
      <c r="KQF694" s="412"/>
      <c r="KQG694" s="412"/>
      <c r="KQH694" s="412"/>
      <c r="KQI694" s="412"/>
      <c r="KQJ694" s="412"/>
      <c r="KQK694" s="412"/>
      <c r="KQL694" s="412"/>
      <c r="KQM694" s="412"/>
      <c r="KQN694" s="412"/>
      <c r="KQO694" s="412"/>
      <c r="KQP694" s="412"/>
      <c r="KQQ694" s="412"/>
      <c r="KQR694" s="412"/>
      <c r="KQS694" s="412"/>
      <c r="KQT694" s="412"/>
      <c r="KQU694" s="412"/>
      <c r="KQV694" s="412"/>
      <c r="KQW694" s="412"/>
      <c r="KQX694" s="412"/>
      <c r="KQY694" s="412"/>
      <c r="KQZ694" s="412"/>
      <c r="KRA694" s="412"/>
      <c r="KRB694" s="413"/>
      <c r="KRC694" s="413"/>
      <c r="KRD694" s="413"/>
      <c r="KRE694" s="413"/>
      <c r="KRF694" s="413"/>
      <c r="KRG694" s="413"/>
      <c r="KRH694" s="413"/>
      <c r="KRI694" s="413"/>
      <c r="KRJ694" s="413"/>
      <c r="KRK694" s="413"/>
      <c r="KRL694" s="413"/>
      <c r="KRM694" s="413"/>
      <c r="KRN694" s="413"/>
      <c r="KRO694" s="413"/>
      <c r="KRP694" s="413"/>
      <c r="KRQ694" s="413"/>
      <c r="KRR694" s="413"/>
      <c r="KRS694" s="413"/>
      <c r="KRT694" s="413"/>
      <c r="KRU694" s="413"/>
      <c r="KRV694" s="413"/>
      <c r="KRW694" s="413"/>
      <c r="KRX694" s="413"/>
      <c r="KRY694" s="413"/>
      <c r="KRZ694" s="414"/>
      <c r="KSA694" s="414"/>
      <c r="KSB694" s="414"/>
      <c r="KSC694" s="414"/>
      <c r="KSD694" s="414"/>
      <c r="KSE694" s="413"/>
      <c r="KSF694" s="413"/>
      <c r="KSG694" s="414"/>
      <c r="KSH694" s="414"/>
      <c r="KSI694" s="413"/>
      <c r="KSJ694" s="413"/>
      <c r="KSK694" s="414"/>
      <c r="KSL694" s="414"/>
      <c r="KSM694" s="413"/>
      <c r="KSN694" s="413"/>
      <c r="KSO694" s="413"/>
      <c r="KSP694" s="413"/>
      <c r="KSQ694" s="413"/>
      <c r="KSR694" s="413"/>
      <c r="KSS694" s="413"/>
      <c r="KST694" s="414"/>
      <c r="KSU694" s="414"/>
      <c r="KSV694" s="413"/>
      <c r="KSW694" s="413"/>
      <c r="KSX694" s="414"/>
      <c r="KSY694" s="414"/>
      <c r="KSZ694" s="413"/>
      <c r="KTA694" s="413"/>
      <c r="KTB694" s="413"/>
      <c r="KTC694" s="413"/>
      <c r="KTD694" s="413"/>
      <c r="KTE694" s="407"/>
      <c r="KTF694" s="439"/>
      <c r="KTG694" s="413"/>
      <c r="KTH694" s="413"/>
      <c r="KTI694" s="413"/>
      <c r="KTJ694" s="413"/>
      <c r="KTK694" s="413"/>
      <c r="KTL694" s="413"/>
      <c r="KTM694" s="413"/>
      <c r="KTN694" s="412"/>
      <c r="KTO694" s="412"/>
      <c r="KTP694" s="412"/>
      <c r="KTQ694" s="412"/>
      <c r="KTR694" s="412"/>
      <c r="KTS694" s="412"/>
      <c r="KTT694" s="412"/>
      <c r="KTU694" s="412"/>
      <c r="KTV694" s="412"/>
      <c r="KTW694" s="412"/>
      <c r="KTX694" s="412"/>
      <c r="KTY694" s="412"/>
      <c r="KTZ694" s="412"/>
      <c r="KUA694" s="412"/>
      <c r="KUB694" s="412"/>
      <c r="KUC694" s="412"/>
      <c r="KUD694" s="412"/>
      <c r="KUE694" s="412"/>
      <c r="KUF694" s="412"/>
      <c r="KUG694" s="412"/>
      <c r="KUH694" s="412"/>
      <c r="KUI694" s="412"/>
      <c r="KUJ694" s="412"/>
      <c r="KUK694" s="412"/>
      <c r="KUL694" s="412"/>
      <c r="KUM694" s="412"/>
      <c r="KUN694" s="412"/>
      <c r="KUO694" s="412"/>
      <c r="KUP694" s="412"/>
      <c r="KUQ694" s="412"/>
      <c r="KUR694" s="412"/>
      <c r="KUS694" s="412"/>
      <c r="KUT694" s="412"/>
      <c r="KUU694" s="412"/>
      <c r="KUV694" s="412"/>
      <c r="KUW694" s="412"/>
      <c r="KUX694" s="412"/>
      <c r="KUY694" s="412"/>
      <c r="KUZ694" s="412"/>
      <c r="KVA694" s="412"/>
      <c r="KVB694" s="412"/>
      <c r="KVC694" s="412"/>
      <c r="KVD694" s="412"/>
      <c r="KVE694" s="412"/>
      <c r="KVF694" s="413"/>
      <c r="KVG694" s="413"/>
      <c r="KVH694" s="413"/>
      <c r="KVI694" s="413"/>
      <c r="KVJ694" s="413"/>
      <c r="KVK694" s="413"/>
      <c r="KVL694" s="413"/>
      <c r="KVM694" s="413"/>
      <c r="KVN694" s="413"/>
      <c r="KVO694" s="413"/>
      <c r="KVP694" s="413"/>
      <c r="KVQ694" s="413"/>
      <c r="KVR694" s="413"/>
      <c r="KVS694" s="413"/>
      <c r="KVT694" s="413"/>
      <c r="KVU694" s="413"/>
      <c r="KVV694" s="413"/>
      <c r="KVW694" s="413"/>
      <c r="KVX694" s="413"/>
      <c r="KVY694" s="413"/>
      <c r="KVZ694" s="413"/>
      <c r="KWA694" s="413"/>
      <c r="KWB694" s="413"/>
      <c r="KWC694" s="413"/>
      <c r="KWD694" s="414"/>
      <c r="KWE694" s="414"/>
      <c r="KWF694" s="414"/>
      <c r="KWG694" s="414"/>
      <c r="KWH694" s="414"/>
      <c r="KWI694" s="413"/>
      <c r="KWJ694" s="413"/>
      <c r="KWK694" s="414"/>
      <c r="KWL694" s="414"/>
      <c r="KWM694" s="413"/>
      <c r="KWN694" s="413"/>
      <c r="KWO694" s="414"/>
      <c r="KWP694" s="414"/>
      <c r="KWQ694" s="413"/>
      <c r="KWR694" s="413"/>
      <c r="KWS694" s="413"/>
      <c r="KWT694" s="413"/>
      <c r="KWU694" s="413"/>
      <c r="KWV694" s="413"/>
      <c r="KWW694" s="413"/>
      <c r="KWX694" s="414"/>
      <c r="KWY694" s="414"/>
      <c r="KWZ694" s="413"/>
      <c r="KXA694" s="413"/>
      <c r="KXB694" s="414"/>
      <c r="KXC694" s="414"/>
      <c r="KXD694" s="413"/>
      <c r="KXE694" s="413"/>
      <c r="KXF694" s="413"/>
      <c r="KXG694" s="413"/>
      <c r="KXH694" s="413"/>
      <c r="KXI694" s="407"/>
      <c r="KXJ694" s="439"/>
      <c r="KXK694" s="413"/>
      <c r="KXL694" s="413"/>
      <c r="KXM694" s="413"/>
      <c r="KXN694" s="413"/>
      <c r="KXO694" s="413"/>
      <c r="KXP694" s="413"/>
      <c r="KXQ694" s="413"/>
      <c r="KXR694" s="412"/>
      <c r="KXS694" s="412"/>
      <c r="KXT694" s="412"/>
      <c r="KXU694" s="412"/>
      <c r="KXV694" s="412"/>
      <c r="KXW694" s="412"/>
      <c r="KXX694" s="412"/>
      <c r="KXY694" s="412"/>
      <c r="KXZ694" s="412"/>
      <c r="KYA694" s="412"/>
      <c r="KYB694" s="412"/>
      <c r="KYC694" s="412"/>
      <c r="KYD694" s="412"/>
      <c r="KYE694" s="412"/>
      <c r="KYF694" s="412"/>
      <c r="KYG694" s="412"/>
      <c r="KYH694" s="412"/>
      <c r="KYI694" s="412"/>
      <c r="KYJ694" s="412"/>
      <c r="KYK694" s="412"/>
      <c r="KYL694" s="412"/>
      <c r="KYM694" s="412"/>
      <c r="KYN694" s="412"/>
      <c r="KYO694" s="412"/>
      <c r="KYP694" s="412"/>
      <c r="KYQ694" s="412"/>
      <c r="KYR694" s="412"/>
      <c r="KYS694" s="412"/>
      <c r="KYT694" s="412"/>
      <c r="KYU694" s="412"/>
      <c r="KYV694" s="412"/>
      <c r="KYW694" s="412"/>
      <c r="KYX694" s="412"/>
      <c r="KYY694" s="412"/>
      <c r="KYZ694" s="412"/>
      <c r="KZA694" s="412"/>
      <c r="KZB694" s="412"/>
      <c r="KZC694" s="412"/>
      <c r="KZD694" s="412"/>
      <c r="KZE694" s="412"/>
      <c r="KZF694" s="412"/>
      <c r="KZG694" s="412"/>
      <c r="KZH694" s="412"/>
      <c r="KZI694" s="412"/>
      <c r="KZJ694" s="413"/>
      <c r="KZK694" s="413"/>
      <c r="KZL694" s="413"/>
      <c r="KZM694" s="413"/>
      <c r="KZN694" s="413"/>
      <c r="KZO694" s="413"/>
      <c r="KZP694" s="413"/>
      <c r="KZQ694" s="413"/>
      <c r="KZR694" s="413"/>
      <c r="KZS694" s="413"/>
      <c r="KZT694" s="413"/>
      <c r="KZU694" s="413"/>
      <c r="KZV694" s="413"/>
      <c r="KZW694" s="413"/>
      <c r="KZX694" s="413"/>
      <c r="KZY694" s="413"/>
      <c r="KZZ694" s="413"/>
      <c r="LAA694" s="413"/>
      <c r="LAB694" s="413"/>
      <c r="LAC694" s="413"/>
      <c r="LAD694" s="413"/>
      <c r="LAE694" s="413"/>
      <c r="LAF694" s="413"/>
      <c r="LAG694" s="413"/>
      <c r="LAH694" s="414"/>
      <c r="LAI694" s="414"/>
      <c r="LAJ694" s="414"/>
      <c r="LAK694" s="414"/>
      <c r="LAL694" s="414"/>
      <c r="LAM694" s="413"/>
      <c r="LAN694" s="413"/>
      <c r="LAO694" s="414"/>
      <c r="LAP694" s="414"/>
      <c r="LAQ694" s="413"/>
      <c r="LAR694" s="413"/>
      <c r="LAS694" s="414"/>
      <c r="LAT694" s="414"/>
      <c r="LAU694" s="413"/>
      <c r="LAV694" s="413"/>
      <c r="LAW694" s="413"/>
      <c r="LAX694" s="413"/>
      <c r="LAY694" s="413"/>
      <c r="LAZ694" s="413"/>
      <c r="LBA694" s="413"/>
      <c r="LBB694" s="414"/>
      <c r="LBC694" s="414"/>
      <c r="LBD694" s="413"/>
      <c r="LBE694" s="413"/>
      <c r="LBF694" s="414"/>
      <c r="LBG694" s="414"/>
      <c r="LBH694" s="413"/>
      <c r="LBI694" s="413"/>
      <c r="LBJ694" s="413"/>
      <c r="LBK694" s="413"/>
      <c r="LBL694" s="413"/>
      <c r="LBM694" s="407"/>
      <c r="LBN694" s="439"/>
      <c r="LBO694" s="413"/>
      <c r="LBP694" s="413"/>
      <c r="LBQ694" s="413"/>
      <c r="LBR694" s="413"/>
      <c r="LBS694" s="413"/>
      <c r="LBT694" s="413"/>
      <c r="LBU694" s="413"/>
      <c r="LBV694" s="412"/>
      <c r="LBW694" s="412"/>
      <c r="LBX694" s="412"/>
      <c r="LBY694" s="412"/>
      <c r="LBZ694" s="412"/>
      <c r="LCA694" s="412"/>
      <c r="LCB694" s="412"/>
      <c r="LCC694" s="412"/>
      <c r="LCD694" s="412"/>
      <c r="LCE694" s="412"/>
      <c r="LCF694" s="412"/>
      <c r="LCG694" s="412"/>
      <c r="LCH694" s="412"/>
      <c r="LCI694" s="412"/>
      <c r="LCJ694" s="412"/>
      <c r="LCK694" s="412"/>
      <c r="LCL694" s="412"/>
      <c r="LCM694" s="412"/>
      <c r="LCN694" s="412"/>
      <c r="LCO694" s="412"/>
      <c r="LCP694" s="412"/>
      <c r="LCQ694" s="412"/>
      <c r="LCR694" s="412"/>
      <c r="LCS694" s="412"/>
      <c r="LCT694" s="412"/>
      <c r="LCU694" s="412"/>
      <c r="LCV694" s="412"/>
      <c r="LCW694" s="412"/>
      <c r="LCX694" s="412"/>
      <c r="LCY694" s="412"/>
      <c r="LCZ694" s="412"/>
      <c r="LDA694" s="412"/>
      <c r="LDB694" s="412"/>
      <c r="LDC694" s="412"/>
      <c r="LDD694" s="412"/>
      <c r="LDE694" s="412"/>
      <c r="LDF694" s="412"/>
      <c r="LDG694" s="412"/>
      <c r="LDH694" s="412"/>
      <c r="LDI694" s="412"/>
      <c r="LDJ694" s="412"/>
      <c r="LDK694" s="412"/>
      <c r="LDL694" s="412"/>
      <c r="LDM694" s="412"/>
      <c r="LDN694" s="413"/>
      <c r="LDO694" s="413"/>
      <c r="LDP694" s="413"/>
      <c r="LDQ694" s="413"/>
      <c r="LDR694" s="413"/>
      <c r="LDS694" s="413"/>
      <c r="LDT694" s="413"/>
      <c r="LDU694" s="413"/>
      <c r="LDV694" s="413"/>
      <c r="LDW694" s="413"/>
      <c r="LDX694" s="413"/>
      <c r="LDY694" s="413"/>
      <c r="LDZ694" s="413"/>
      <c r="LEA694" s="413"/>
      <c r="LEB694" s="413"/>
      <c r="LEC694" s="413"/>
      <c r="LED694" s="413"/>
      <c r="LEE694" s="413"/>
      <c r="LEF694" s="413"/>
      <c r="LEG694" s="413"/>
      <c r="LEH694" s="413"/>
      <c r="LEI694" s="413"/>
      <c r="LEJ694" s="413"/>
      <c r="LEK694" s="413"/>
      <c r="LEL694" s="414"/>
      <c r="LEM694" s="414"/>
      <c r="LEN694" s="414"/>
      <c r="LEO694" s="414"/>
      <c r="LEP694" s="414"/>
      <c r="LEQ694" s="413"/>
      <c r="LER694" s="413"/>
      <c r="LES694" s="414"/>
      <c r="LET694" s="414"/>
      <c r="LEU694" s="413"/>
      <c r="LEV694" s="413"/>
      <c r="LEW694" s="414"/>
      <c r="LEX694" s="414"/>
      <c r="LEY694" s="413"/>
      <c r="LEZ694" s="413"/>
      <c r="LFA694" s="413"/>
      <c r="LFB694" s="413"/>
      <c r="LFC694" s="413"/>
      <c r="LFD694" s="413"/>
      <c r="LFE694" s="413"/>
      <c r="LFF694" s="414"/>
      <c r="LFG694" s="414"/>
      <c r="LFH694" s="413"/>
      <c r="LFI694" s="413"/>
      <c r="LFJ694" s="414"/>
      <c r="LFK694" s="414"/>
      <c r="LFL694" s="413"/>
      <c r="LFM694" s="413"/>
      <c r="LFN694" s="413"/>
      <c r="LFO694" s="413"/>
      <c r="LFP694" s="413"/>
      <c r="LFQ694" s="407"/>
      <c r="LFR694" s="439"/>
      <c r="LFS694" s="413"/>
      <c r="LFT694" s="413"/>
      <c r="LFU694" s="413"/>
      <c r="LFV694" s="413"/>
      <c r="LFW694" s="413"/>
      <c r="LFX694" s="413"/>
      <c r="LFY694" s="413"/>
      <c r="LFZ694" s="412"/>
      <c r="LGA694" s="412"/>
      <c r="LGB694" s="412"/>
      <c r="LGC694" s="412"/>
      <c r="LGD694" s="412"/>
      <c r="LGE694" s="412"/>
      <c r="LGF694" s="412"/>
      <c r="LGG694" s="412"/>
      <c r="LGH694" s="412"/>
      <c r="LGI694" s="412"/>
      <c r="LGJ694" s="412"/>
      <c r="LGK694" s="412"/>
      <c r="LGL694" s="412"/>
      <c r="LGM694" s="412"/>
      <c r="LGN694" s="412"/>
      <c r="LGO694" s="412"/>
      <c r="LGP694" s="412"/>
      <c r="LGQ694" s="412"/>
      <c r="LGR694" s="412"/>
      <c r="LGS694" s="412"/>
      <c r="LGT694" s="412"/>
      <c r="LGU694" s="412"/>
      <c r="LGV694" s="412"/>
      <c r="LGW694" s="412"/>
      <c r="LGX694" s="412"/>
      <c r="LGY694" s="412"/>
      <c r="LGZ694" s="412"/>
      <c r="LHA694" s="412"/>
      <c r="LHB694" s="412"/>
      <c r="LHC694" s="412"/>
      <c r="LHD694" s="412"/>
      <c r="LHE694" s="412"/>
      <c r="LHF694" s="412"/>
      <c r="LHG694" s="412"/>
      <c r="LHH694" s="412"/>
      <c r="LHI694" s="412"/>
      <c r="LHJ694" s="412"/>
      <c r="LHK694" s="412"/>
      <c r="LHL694" s="412"/>
      <c r="LHM694" s="412"/>
      <c r="LHN694" s="412"/>
      <c r="LHO694" s="412"/>
      <c r="LHP694" s="412"/>
      <c r="LHQ694" s="412"/>
      <c r="LHR694" s="413"/>
      <c r="LHS694" s="413"/>
      <c r="LHT694" s="413"/>
      <c r="LHU694" s="413"/>
      <c r="LHV694" s="413"/>
      <c r="LHW694" s="413"/>
      <c r="LHX694" s="413"/>
      <c r="LHY694" s="413"/>
      <c r="LHZ694" s="413"/>
      <c r="LIA694" s="413"/>
      <c r="LIB694" s="413"/>
      <c r="LIC694" s="413"/>
      <c r="LID694" s="413"/>
      <c r="LIE694" s="413"/>
      <c r="LIF694" s="413"/>
      <c r="LIG694" s="413"/>
      <c r="LIH694" s="413"/>
      <c r="LII694" s="413"/>
      <c r="LIJ694" s="413"/>
      <c r="LIK694" s="413"/>
      <c r="LIL694" s="413"/>
      <c r="LIM694" s="413"/>
      <c r="LIN694" s="413"/>
      <c r="LIO694" s="413"/>
      <c r="LIP694" s="414"/>
      <c r="LIQ694" s="414"/>
      <c r="LIR694" s="414"/>
      <c r="LIS694" s="414"/>
      <c r="LIT694" s="414"/>
      <c r="LIU694" s="413"/>
      <c r="LIV694" s="413"/>
      <c r="LIW694" s="414"/>
      <c r="LIX694" s="414"/>
      <c r="LIY694" s="413"/>
      <c r="LIZ694" s="413"/>
      <c r="LJA694" s="414"/>
      <c r="LJB694" s="414"/>
      <c r="LJC694" s="413"/>
      <c r="LJD694" s="413"/>
      <c r="LJE694" s="413"/>
      <c r="LJF694" s="413"/>
      <c r="LJG694" s="413"/>
      <c r="LJH694" s="413"/>
      <c r="LJI694" s="413"/>
      <c r="LJJ694" s="414"/>
      <c r="LJK694" s="414"/>
      <c r="LJL694" s="413"/>
      <c r="LJM694" s="413"/>
      <c r="LJN694" s="414"/>
      <c r="LJO694" s="414"/>
      <c r="LJP694" s="413"/>
      <c r="LJQ694" s="413"/>
      <c r="LJR694" s="413"/>
      <c r="LJS694" s="413"/>
      <c r="LJT694" s="413"/>
      <c r="LJU694" s="407"/>
      <c r="LJV694" s="439"/>
      <c r="LJW694" s="413"/>
      <c r="LJX694" s="413"/>
      <c r="LJY694" s="413"/>
      <c r="LJZ694" s="413"/>
      <c r="LKA694" s="413"/>
      <c r="LKB694" s="413"/>
      <c r="LKC694" s="413"/>
      <c r="LKD694" s="412"/>
      <c r="LKE694" s="412"/>
      <c r="LKF694" s="412"/>
      <c r="LKG694" s="412"/>
      <c r="LKH694" s="412"/>
      <c r="LKI694" s="412"/>
      <c r="LKJ694" s="412"/>
      <c r="LKK694" s="412"/>
      <c r="LKL694" s="412"/>
      <c r="LKM694" s="412"/>
      <c r="LKN694" s="412"/>
      <c r="LKO694" s="412"/>
      <c r="LKP694" s="412"/>
      <c r="LKQ694" s="412"/>
      <c r="LKR694" s="412"/>
      <c r="LKS694" s="412"/>
      <c r="LKT694" s="412"/>
      <c r="LKU694" s="412"/>
      <c r="LKV694" s="412"/>
      <c r="LKW694" s="412"/>
      <c r="LKX694" s="412"/>
      <c r="LKY694" s="412"/>
      <c r="LKZ694" s="412"/>
      <c r="LLA694" s="412"/>
      <c r="LLB694" s="412"/>
      <c r="LLC694" s="412"/>
      <c r="LLD694" s="412"/>
      <c r="LLE694" s="412"/>
      <c r="LLF694" s="412"/>
      <c r="LLG694" s="412"/>
      <c r="LLH694" s="412"/>
      <c r="LLI694" s="412"/>
      <c r="LLJ694" s="412"/>
      <c r="LLK694" s="412"/>
      <c r="LLL694" s="412"/>
      <c r="LLM694" s="412"/>
      <c r="LLN694" s="412"/>
      <c r="LLO694" s="412"/>
      <c r="LLP694" s="412"/>
      <c r="LLQ694" s="412"/>
      <c r="LLR694" s="412"/>
      <c r="LLS694" s="412"/>
      <c r="LLT694" s="412"/>
      <c r="LLU694" s="412"/>
      <c r="LLV694" s="413"/>
      <c r="LLW694" s="413"/>
      <c r="LLX694" s="413"/>
      <c r="LLY694" s="413"/>
      <c r="LLZ694" s="413"/>
      <c r="LMA694" s="413"/>
      <c r="LMB694" s="413"/>
      <c r="LMC694" s="413"/>
      <c r="LMD694" s="413"/>
      <c r="LME694" s="413"/>
      <c r="LMF694" s="413"/>
      <c r="LMG694" s="413"/>
      <c r="LMH694" s="413"/>
      <c r="LMI694" s="413"/>
      <c r="LMJ694" s="413"/>
      <c r="LMK694" s="413"/>
      <c r="LML694" s="413"/>
      <c r="LMM694" s="413"/>
      <c r="LMN694" s="413"/>
      <c r="LMO694" s="413"/>
      <c r="LMP694" s="413"/>
      <c r="LMQ694" s="413"/>
      <c r="LMR694" s="413"/>
      <c r="LMS694" s="413"/>
      <c r="LMT694" s="414"/>
      <c r="LMU694" s="414"/>
      <c r="LMV694" s="414"/>
      <c r="LMW694" s="414"/>
      <c r="LMX694" s="414"/>
      <c r="LMY694" s="413"/>
      <c r="LMZ694" s="413"/>
      <c r="LNA694" s="414"/>
      <c r="LNB694" s="414"/>
      <c r="LNC694" s="413"/>
      <c r="LND694" s="413"/>
      <c r="LNE694" s="414"/>
      <c r="LNF694" s="414"/>
      <c r="LNG694" s="413"/>
      <c r="LNH694" s="413"/>
      <c r="LNI694" s="413"/>
      <c r="LNJ694" s="413"/>
      <c r="LNK694" s="413"/>
      <c r="LNL694" s="413"/>
      <c r="LNM694" s="413"/>
      <c r="LNN694" s="414"/>
      <c r="LNO694" s="414"/>
      <c r="LNP694" s="413"/>
      <c r="LNQ694" s="413"/>
      <c r="LNR694" s="414"/>
      <c r="LNS694" s="414"/>
      <c r="LNT694" s="413"/>
      <c r="LNU694" s="413"/>
      <c r="LNV694" s="413"/>
      <c r="LNW694" s="413"/>
      <c r="LNX694" s="413"/>
      <c r="LNY694" s="407"/>
      <c r="LNZ694" s="439"/>
      <c r="LOA694" s="413"/>
      <c r="LOB694" s="413"/>
      <c r="LOC694" s="413"/>
      <c r="LOD694" s="413"/>
      <c r="LOE694" s="413"/>
      <c r="LOF694" s="413"/>
      <c r="LOG694" s="413"/>
      <c r="LOH694" s="412"/>
      <c r="LOI694" s="412"/>
      <c r="LOJ694" s="412"/>
      <c r="LOK694" s="412"/>
      <c r="LOL694" s="412"/>
      <c r="LOM694" s="412"/>
      <c r="LON694" s="412"/>
      <c r="LOO694" s="412"/>
      <c r="LOP694" s="412"/>
      <c r="LOQ694" s="412"/>
      <c r="LOR694" s="412"/>
      <c r="LOS694" s="412"/>
      <c r="LOT694" s="412"/>
      <c r="LOU694" s="412"/>
      <c r="LOV694" s="412"/>
      <c r="LOW694" s="412"/>
      <c r="LOX694" s="412"/>
      <c r="LOY694" s="412"/>
      <c r="LOZ694" s="412"/>
      <c r="LPA694" s="412"/>
      <c r="LPB694" s="412"/>
      <c r="LPC694" s="412"/>
      <c r="LPD694" s="412"/>
      <c r="LPE694" s="412"/>
      <c r="LPF694" s="412"/>
      <c r="LPG694" s="412"/>
      <c r="LPH694" s="412"/>
      <c r="LPI694" s="412"/>
      <c r="LPJ694" s="412"/>
      <c r="LPK694" s="412"/>
      <c r="LPL694" s="412"/>
      <c r="LPM694" s="412"/>
      <c r="LPN694" s="412"/>
      <c r="LPO694" s="412"/>
      <c r="LPP694" s="412"/>
      <c r="LPQ694" s="412"/>
      <c r="LPR694" s="412"/>
      <c r="LPS694" s="412"/>
      <c r="LPT694" s="412"/>
      <c r="LPU694" s="412"/>
      <c r="LPV694" s="412"/>
      <c r="LPW694" s="412"/>
      <c r="LPX694" s="412"/>
      <c r="LPY694" s="412"/>
      <c r="LPZ694" s="413"/>
      <c r="LQA694" s="413"/>
      <c r="LQB694" s="413"/>
      <c r="LQC694" s="413"/>
      <c r="LQD694" s="413"/>
      <c r="LQE694" s="413"/>
      <c r="LQF694" s="413"/>
      <c r="LQG694" s="413"/>
      <c r="LQH694" s="413"/>
      <c r="LQI694" s="413"/>
      <c r="LQJ694" s="413"/>
      <c r="LQK694" s="413"/>
      <c r="LQL694" s="413"/>
      <c r="LQM694" s="413"/>
      <c r="LQN694" s="413"/>
      <c r="LQO694" s="413"/>
      <c r="LQP694" s="413"/>
      <c r="LQQ694" s="413"/>
      <c r="LQR694" s="413"/>
      <c r="LQS694" s="413"/>
      <c r="LQT694" s="413"/>
      <c r="LQU694" s="413"/>
      <c r="LQV694" s="413"/>
      <c r="LQW694" s="413"/>
      <c r="LQX694" s="414"/>
      <c r="LQY694" s="414"/>
      <c r="LQZ694" s="414"/>
      <c r="LRA694" s="414"/>
      <c r="LRB694" s="414"/>
      <c r="LRC694" s="413"/>
      <c r="LRD694" s="413"/>
      <c r="LRE694" s="414"/>
      <c r="LRF694" s="414"/>
      <c r="LRG694" s="413"/>
      <c r="LRH694" s="413"/>
      <c r="LRI694" s="414"/>
      <c r="LRJ694" s="414"/>
      <c r="LRK694" s="413"/>
      <c r="LRL694" s="413"/>
      <c r="LRM694" s="413"/>
      <c r="LRN694" s="413"/>
      <c r="LRO694" s="413"/>
      <c r="LRP694" s="413"/>
      <c r="LRQ694" s="413"/>
      <c r="LRR694" s="414"/>
      <c r="LRS694" s="414"/>
      <c r="LRT694" s="413"/>
      <c r="LRU694" s="413"/>
      <c r="LRV694" s="414"/>
      <c r="LRW694" s="414"/>
      <c r="LRX694" s="413"/>
      <c r="LRY694" s="413"/>
      <c r="LRZ694" s="413"/>
      <c r="LSA694" s="413"/>
      <c r="LSB694" s="413"/>
      <c r="LSC694" s="407"/>
      <c r="LSD694" s="439"/>
      <c r="LSE694" s="413"/>
      <c r="LSF694" s="413"/>
      <c r="LSG694" s="413"/>
      <c r="LSH694" s="413"/>
      <c r="LSI694" s="413"/>
      <c r="LSJ694" s="413"/>
      <c r="LSK694" s="413"/>
      <c r="LSL694" s="412"/>
      <c r="LSM694" s="412"/>
      <c r="LSN694" s="412"/>
      <c r="LSO694" s="412"/>
      <c r="LSP694" s="412"/>
      <c r="LSQ694" s="412"/>
      <c r="LSR694" s="412"/>
      <c r="LSS694" s="412"/>
      <c r="LST694" s="412"/>
      <c r="LSU694" s="412"/>
      <c r="LSV694" s="412"/>
      <c r="LSW694" s="412"/>
      <c r="LSX694" s="412"/>
      <c r="LSY694" s="412"/>
      <c r="LSZ694" s="412"/>
      <c r="LTA694" s="412"/>
      <c r="LTB694" s="412"/>
      <c r="LTC694" s="412"/>
      <c r="LTD694" s="412"/>
      <c r="LTE694" s="412"/>
      <c r="LTF694" s="412"/>
      <c r="LTG694" s="412"/>
      <c r="LTH694" s="412"/>
      <c r="LTI694" s="412"/>
      <c r="LTJ694" s="412"/>
      <c r="LTK694" s="412"/>
      <c r="LTL694" s="412"/>
      <c r="LTM694" s="412"/>
      <c r="LTN694" s="412"/>
      <c r="LTO694" s="412"/>
      <c r="LTP694" s="412"/>
      <c r="LTQ694" s="412"/>
      <c r="LTR694" s="412"/>
      <c r="LTS694" s="412"/>
      <c r="LTT694" s="412"/>
      <c r="LTU694" s="412"/>
      <c r="LTV694" s="412"/>
      <c r="LTW694" s="412"/>
      <c r="LTX694" s="412"/>
      <c r="LTY694" s="412"/>
      <c r="LTZ694" s="412"/>
      <c r="LUA694" s="412"/>
      <c r="LUB694" s="412"/>
      <c r="LUC694" s="412"/>
      <c r="LUD694" s="413"/>
      <c r="LUE694" s="413"/>
      <c r="LUF694" s="413"/>
      <c r="LUG694" s="413"/>
      <c r="LUH694" s="413"/>
      <c r="LUI694" s="413"/>
      <c r="LUJ694" s="413"/>
      <c r="LUK694" s="413"/>
      <c r="LUL694" s="413"/>
      <c r="LUM694" s="413"/>
      <c r="LUN694" s="413"/>
      <c r="LUO694" s="413"/>
      <c r="LUP694" s="413"/>
      <c r="LUQ694" s="413"/>
      <c r="LUR694" s="413"/>
      <c r="LUS694" s="413"/>
      <c r="LUT694" s="413"/>
      <c r="LUU694" s="413"/>
      <c r="LUV694" s="413"/>
      <c r="LUW694" s="413"/>
      <c r="LUX694" s="413"/>
      <c r="LUY694" s="413"/>
      <c r="LUZ694" s="413"/>
      <c r="LVA694" s="413"/>
      <c r="LVB694" s="414"/>
      <c r="LVC694" s="414"/>
      <c r="LVD694" s="414"/>
      <c r="LVE694" s="414"/>
      <c r="LVF694" s="414"/>
      <c r="LVG694" s="413"/>
      <c r="LVH694" s="413"/>
      <c r="LVI694" s="414"/>
      <c r="LVJ694" s="414"/>
      <c r="LVK694" s="413"/>
      <c r="LVL694" s="413"/>
      <c r="LVM694" s="414"/>
      <c r="LVN694" s="414"/>
      <c r="LVO694" s="413"/>
      <c r="LVP694" s="413"/>
      <c r="LVQ694" s="413"/>
      <c r="LVR694" s="413"/>
      <c r="LVS694" s="413"/>
      <c r="LVT694" s="413"/>
      <c r="LVU694" s="413"/>
      <c r="LVV694" s="414"/>
      <c r="LVW694" s="414"/>
      <c r="LVX694" s="413"/>
      <c r="LVY694" s="413"/>
      <c r="LVZ694" s="414"/>
      <c r="LWA694" s="414"/>
      <c r="LWB694" s="413"/>
      <c r="LWC694" s="413"/>
      <c r="LWD694" s="413"/>
      <c r="LWE694" s="413"/>
      <c r="LWF694" s="413"/>
      <c r="LWG694" s="407"/>
      <c r="LWH694" s="439"/>
      <c r="LWI694" s="413"/>
      <c r="LWJ694" s="413"/>
      <c r="LWK694" s="413"/>
      <c r="LWL694" s="413"/>
      <c r="LWM694" s="413"/>
      <c r="LWN694" s="413"/>
      <c r="LWO694" s="413"/>
      <c r="LWP694" s="412"/>
      <c r="LWQ694" s="412"/>
      <c r="LWR694" s="412"/>
      <c r="LWS694" s="412"/>
      <c r="LWT694" s="412"/>
      <c r="LWU694" s="412"/>
      <c r="LWV694" s="412"/>
      <c r="LWW694" s="412"/>
      <c r="LWX694" s="412"/>
      <c r="LWY694" s="412"/>
      <c r="LWZ694" s="412"/>
      <c r="LXA694" s="412"/>
      <c r="LXB694" s="412"/>
      <c r="LXC694" s="412"/>
      <c r="LXD694" s="412"/>
      <c r="LXE694" s="412"/>
      <c r="LXF694" s="412"/>
      <c r="LXG694" s="412"/>
      <c r="LXH694" s="412"/>
      <c r="LXI694" s="412"/>
      <c r="LXJ694" s="412"/>
      <c r="LXK694" s="412"/>
      <c r="LXL694" s="412"/>
      <c r="LXM694" s="412"/>
      <c r="LXN694" s="412"/>
      <c r="LXO694" s="412"/>
      <c r="LXP694" s="412"/>
      <c r="LXQ694" s="412"/>
      <c r="LXR694" s="412"/>
      <c r="LXS694" s="412"/>
      <c r="LXT694" s="412"/>
      <c r="LXU694" s="412"/>
      <c r="LXV694" s="412"/>
      <c r="LXW694" s="412"/>
      <c r="LXX694" s="412"/>
      <c r="LXY694" s="412"/>
      <c r="LXZ694" s="412"/>
      <c r="LYA694" s="412"/>
      <c r="LYB694" s="412"/>
      <c r="LYC694" s="412"/>
      <c r="LYD694" s="412"/>
      <c r="LYE694" s="412"/>
      <c r="LYF694" s="412"/>
      <c r="LYG694" s="412"/>
      <c r="LYH694" s="413"/>
      <c r="LYI694" s="413"/>
      <c r="LYJ694" s="413"/>
      <c r="LYK694" s="413"/>
      <c r="LYL694" s="413"/>
      <c r="LYM694" s="413"/>
      <c r="LYN694" s="413"/>
      <c r="LYO694" s="413"/>
      <c r="LYP694" s="413"/>
      <c r="LYQ694" s="413"/>
      <c r="LYR694" s="413"/>
      <c r="LYS694" s="413"/>
      <c r="LYT694" s="413"/>
      <c r="LYU694" s="413"/>
      <c r="LYV694" s="413"/>
      <c r="LYW694" s="413"/>
      <c r="LYX694" s="413"/>
      <c r="LYY694" s="413"/>
      <c r="LYZ694" s="413"/>
      <c r="LZA694" s="413"/>
      <c r="LZB694" s="413"/>
      <c r="LZC694" s="413"/>
      <c r="LZD694" s="413"/>
      <c r="LZE694" s="413"/>
      <c r="LZF694" s="414"/>
      <c r="LZG694" s="414"/>
      <c r="LZH694" s="414"/>
      <c r="LZI694" s="414"/>
      <c r="LZJ694" s="414"/>
      <c r="LZK694" s="413"/>
      <c r="LZL694" s="413"/>
      <c r="LZM694" s="414"/>
      <c r="LZN694" s="414"/>
      <c r="LZO694" s="413"/>
      <c r="LZP694" s="413"/>
      <c r="LZQ694" s="414"/>
      <c r="LZR694" s="414"/>
      <c r="LZS694" s="413"/>
      <c r="LZT694" s="413"/>
      <c r="LZU694" s="413"/>
      <c r="LZV694" s="413"/>
      <c r="LZW694" s="413"/>
      <c r="LZX694" s="413"/>
      <c r="LZY694" s="413"/>
      <c r="LZZ694" s="414"/>
      <c r="MAA694" s="414"/>
      <c r="MAB694" s="413"/>
      <c r="MAC694" s="413"/>
      <c r="MAD694" s="414"/>
      <c r="MAE694" s="414"/>
      <c r="MAF694" s="413"/>
      <c r="MAG694" s="413"/>
      <c r="MAH694" s="413"/>
      <c r="MAI694" s="413"/>
      <c r="MAJ694" s="413"/>
      <c r="MAK694" s="407"/>
      <c r="MAL694" s="439"/>
      <c r="MAM694" s="413"/>
      <c r="MAN694" s="413"/>
      <c r="MAO694" s="413"/>
      <c r="MAP694" s="413"/>
      <c r="MAQ694" s="413"/>
      <c r="MAR694" s="413"/>
      <c r="MAS694" s="413"/>
      <c r="MAT694" s="412"/>
      <c r="MAU694" s="412"/>
      <c r="MAV694" s="412"/>
      <c r="MAW694" s="412"/>
      <c r="MAX694" s="412"/>
      <c r="MAY694" s="412"/>
      <c r="MAZ694" s="412"/>
      <c r="MBA694" s="412"/>
      <c r="MBB694" s="412"/>
      <c r="MBC694" s="412"/>
      <c r="MBD694" s="412"/>
      <c r="MBE694" s="412"/>
      <c r="MBF694" s="412"/>
      <c r="MBG694" s="412"/>
      <c r="MBH694" s="412"/>
      <c r="MBI694" s="412"/>
      <c r="MBJ694" s="412"/>
      <c r="MBK694" s="412"/>
      <c r="MBL694" s="412"/>
      <c r="MBM694" s="412"/>
      <c r="MBN694" s="412"/>
      <c r="MBO694" s="412"/>
      <c r="MBP694" s="412"/>
      <c r="MBQ694" s="412"/>
      <c r="MBR694" s="412"/>
      <c r="MBS694" s="412"/>
      <c r="MBT694" s="412"/>
      <c r="MBU694" s="412"/>
      <c r="MBV694" s="412"/>
      <c r="MBW694" s="412"/>
      <c r="MBX694" s="412"/>
      <c r="MBY694" s="412"/>
      <c r="MBZ694" s="412"/>
      <c r="MCA694" s="412"/>
      <c r="MCB694" s="412"/>
      <c r="MCC694" s="412"/>
      <c r="MCD694" s="412"/>
      <c r="MCE694" s="412"/>
      <c r="MCF694" s="412"/>
      <c r="MCG694" s="412"/>
      <c r="MCH694" s="412"/>
      <c r="MCI694" s="412"/>
      <c r="MCJ694" s="412"/>
      <c r="MCK694" s="412"/>
      <c r="MCL694" s="413"/>
      <c r="MCM694" s="413"/>
      <c r="MCN694" s="413"/>
      <c r="MCO694" s="413"/>
      <c r="MCP694" s="413"/>
      <c r="MCQ694" s="413"/>
      <c r="MCR694" s="413"/>
      <c r="MCS694" s="413"/>
      <c r="MCT694" s="413"/>
      <c r="MCU694" s="413"/>
      <c r="MCV694" s="413"/>
      <c r="MCW694" s="413"/>
      <c r="MCX694" s="413"/>
      <c r="MCY694" s="413"/>
      <c r="MCZ694" s="413"/>
      <c r="MDA694" s="413"/>
      <c r="MDB694" s="413"/>
      <c r="MDC694" s="413"/>
      <c r="MDD694" s="413"/>
      <c r="MDE694" s="413"/>
      <c r="MDF694" s="413"/>
      <c r="MDG694" s="413"/>
      <c r="MDH694" s="413"/>
      <c r="MDI694" s="413"/>
      <c r="MDJ694" s="414"/>
      <c r="MDK694" s="414"/>
      <c r="MDL694" s="414"/>
      <c r="MDM694" s="414"/>
      <c r="MDN694" s="414"/>
      <c r="MDO694" s="413"/>
      <c r="MDP694" s="413"/>
      <c r="MDQ694" s="414"/>
      <c r="MDR694" s="414"/>
      <c r="MDS694" s="413"/>
      <c r="MDT694" s="413"/>
      <c r="MDU694" s="414"/>
      <c r="MDV694" s="414"/>
      <c r="MDW694" s="413"/>
      <c r="MDX694" s="413"/>
      <c r="MDY694" s="413"/>
      <c r="MDZ694" s="413"/>
      <c r="MEA694" s="413"/>
      <c r="MEB694" s="413"/>
      <c r="MEC694" s="413"/>
      <c r="MED694" s="414"/>
      <c r="MEE694" s="414"/>
      <c r="MEF694" s="413"/>
      <c r="MEG694" s="413"/>
      <c r="MEH694" s="414"/>
      <c r="MEI694" s="414"/>
      <c r="MEJ694" s="413"/>
      <c r="MEK694" s="413"/>
      <c r="MEL694" s="413"/>
      <c r="MEM694" s="413"/>
      <c r="MEN694" s="413"/>
      <c r="MEO694" s="407"/>
      <c r="MEP694" s="439"/>
      <c r="MEQ694" s="413"/>
      <c r="MER694" s="413"/>
      <c r="MES694" s="413"/>
      <c r="MET694" s="413"/>
      <c r="MEU694" s="413"/>
      <c r="MEV694" s="413"/>
      <c r="MEW694" s="413"/>
      <c r="MEX694" s="412"/>
      <c r="MEY694" s="412"/>
      <c r="MEZ694" s="412"/>
      <c r="MFA694" s="412"/>
      <c r="MFB694" s="412"/>
      <c r="MFC694" s="412"/>
      <c r="MFD694" s="412"/>
      <c r="MFE694" s="412"/>
      <c r="MFF694" s="412"/>
      <c r="MFG694" s="412"/>
      <c r="MFH694" s="412"/>
      <c r="MFI694" s="412"/>
      <c r="MFJ694" s="412"/>
      <c r="MFK694" s="412"/>
      <c r="MFL694" s="412"/>
      <c r="MFM694" s="412"/>
      <c r="MFN694" s="412"/>
      <c r="MFO694" s="412"/>
      <c r="MFP694" s="412"/>
      <c r="MFQ694" s="412"/>
      <c r="MFR694" s="412"/>
      <c r="MFS694" s="412"/>
      <c r="MFT694" s="412"/>
      <c r="MFU694" s="412"/>
      <c r="MFV694" s="412"/>
      <c r="MFW694" s="412"/>
      <c r="MFX694" s="412"/>
      <c r="MFY694" s="412"/>
      <c r="MFZ694" s="412"/>
      <c r="MGA694" s="412"/>
      <c r="MGB694" s="412"/>
      <c r="MGC694" s="412"/>
      <c r="MGD694" s="412"/>
      <c r="MGE694" s="412"/>
      <c r="MGF694" s="412"/>
      <c r="MGG694" s="412"/>
      <c r="MGH694" s="412"/>
      <c r="MGI694" s="412"/>
      <c r="MGJ694" s="412"/>
      <c r="MGK694" s="412"/>
      <c r="MGL694" s="412"/>
      <c r="MGM694" s="412"/>
      <c r="MGN694" s="412"/>
      <c r="MGO694" s="412"/>
      <c r="MGP694" s="413"/>
      <c r="MGQ694" s="413"/>
      <c r="MGR694" s="413"/>
      <c r="MGS694" s="413"/>
      <c r="MGT694" s="413"/>
      <c r="MGU694" s="413"/>
      <c r="MGV694" s="413"/>
      <c r="MGW694" s="413"/>
      <c r="MGX694" s="413"/>
      <c r="MGY694" s="413"/>
      <c r="MGZ694" s="413"/>
      <c r="MHA694" s="413"/>
      <c r="MHB694" s="413"/>
      <c r="MHC694" s="413"/>
      <c r="MHD694" s="413"/>
      <c r="MHE694" s="413"/>
      <c r="MHF694" s="413"/>
      <c r="MHG694" s="413"/>
      <c r="MHH694" s="413"/>
      <c r="MHI694" s="413"/>
      <c r="MHJ694" s="413"/>
      <c r="MHK694" s="413"/>
      <c r="MHL694" s="413"/>
      <c r="MHM694" s="413"/>
      <c r="MHN694" s="414"/>
      <c r="MHO694" s="414"/>
      <c r="MHP694" s="414"/>
      <c r="MHQ694" s="414"/>
      <c r="MHR694" s="414"/>
      <c r="MHS694" s="413"/>
      <c r="MHT694" s="413"/>
      <c r="MHU694" s="414"/>
      <c r="MHV694" s="414"/>
      <c r="MHW694" s="413"/>
      <c r="MHX694" s="413"/>
      <c r="MHY694" s="414"/>
      <c r="MHZ694" s="414"/>
      <c r="MIA694" s="413"/>
      <c r="MIB694" s="413"/>
      <c r="MIC694" s="413"/>
      <c r="MID694" s="413"/>
      <c r="MIE694" s="413"/>
      <c r="MIF694" s="413"/>
      <c r="MIG694" s="413"/>
      <c r="MIH694" s="414"/>
      <c r="MII694" s="414"/>
      <c r="MIJ694" s="413"/>
      <c r="MIK694" s="413"/>
      <c r="MIL694" s="414"/>
      <c r="MIM694" s="414"/>
      <c r="MIN694" s="413"/>
      <c r="MIO694" s="413"/>
      <c r="MIP694" s="413"/>
      <c r="MIQ694" s="413"/>
      <c r="MIR694" s="413"/>
      <c r="MIS694" s="407"/>
      <c r="MIT694" s="439"/>
      <c r="MIU694" s="413"/>
      <c r="MIV694" s="413"/>
      <c r="MIW694" s="413"/>
      <c r="MIX694" s="413"/>
      <c r="MIY694" s="413"/>
      <c r="MIZ694" s="413"/>
      <c r="MJA694" s="413"/>
      <c r="MJB694" s="412"/>
      <c r="MJC694" s="412"/>
      <c r="MJD694" s="412"/>
      <c r="MJE694" s="412"/>
      <c r="MJF694" s="412"/>
      <c r="MJG694" s="412"/>
      <c r="MJH694" s="412"/>
      <c r="MJI694" s="412"/>
      <c r="MJJ694" s="412"/>
      <c r="MJK694" s="412"/>
      <c r="MJL694" s="412"/>
      <c r="MJM694" s="412"/>
      <c r="MJN694" s="412"/>
      <c r="MJO694" s="412"/>
      <c r="MJP694" s="412"/>
      <c r="MJQ694" s="412"/>
      <c r="MJR694" s="412"/>
      <c r="MJS694" s="412"/>
      <c r="MJT694" s="412"/>
      <c r="MJU694" s="412"/>
      <c r="MJV694" s="412"/>
      <c r="MJW694" s="412"/>
      <c r="MJX694" s="412"/>
      <c r="MJY694" s="412"/>
      <c r="MJZ694" s="412"/>
      <c r="MKA694" s="412"/>
      <c r="MKB694" s="412"/>
      <c r="MKC694" s="412"/>
      <c r="MKD694" s="412"/>
      <c r="MKE694" s="412"/>
      <c r="MKF694" s="412"/>
      <c r="MKG694" s="412"/>
      <c r="MKH694" s="412"/>
      <c r="MKI694" s="412"/>
      <c r="MKJ694" s="412"/>
      <c r="MKK694" s="412"/>
      <c r="MKL694" s="412"/>
      <c r="MKM694" s="412"/>
      <c r="MKN694" s="412"/>
      <c r="MKO694" s="412"/>
      <c r="MKP694" s="412"/>
      <c r="MKQ694" s="412"/>
      <c r="MKR694" s="412"/>
      <c r="MKS694" s="412"/>
      <c r="MKT694" s="413"/>
      <c r="MKU694" s="413"/>
      <c r="MKV694" s="413"/>
      <c r="MKW694" s="413"/>
      <c r="MKX694" s="413"/>
      <c r="MKY694" s="413"/>
      <c r="MKZ694" s="413"/>
      <c r="MLA694" s="413"/>
      <c r="MLB694" s="413"/>
      <c r="MLC694" s="413"/>
      <c r="MLD694" s="413"/>
      <c r="MLE694" s="413"/>
      <c r="MLF694" s="413"/>
      <c r="MLG694" s="413"/>
      <c r="MLH694" s="413"/>
      <c r="MLI694" s="413"/>
      <c r="MLJ694" s="413"/>
      <c r="MLK694" s="413"/>
      <c r="MLL694" s="413"/>
      <c r="MLM694" s="413"/>
      <c r="MLN694" s="413"/>
      <c r="MLO694" s="413"/>
      <c r="MLP694" s="413"/>
      <c r="MLQ694" s="413"/>
      <c r="MLR694" s="414"/>
      <c r="MLS694" s="414"/>
      <c r="MLT694" s="414"/>
      <c r="MLU694" s="414"/>
      <c r="MLV694" s="414"/>
      <c r="MLW694" s="413"/>
      <c r="MLX694" s="413"/>
      <c r="MLY694" s="414"/>
      <c r="MLZ694" s="414"/>
      <c r="MMA694" s="413"/>
      <c r="MMB694" s="413"/>
      <c r="MMC694" s="414"/>
      <c r="MMD694" s="414"/>
      <c r="MME694" s="413"/>
      <c r="MMF694" s="413"/>
      <c r="MMG694" s="413"/>
      <c r="MMH694" s="413"/>
      <c r="MMI694" s="413"/>
      <c r="MMJ694" s="413"/>
      <c r="MMK694" s="413"/>
      <c r="MML694" s="414"/>
      <c r="MMM694" s="414"/>
      <c r="MMN694" s="413"/>
      <c r="MMO694" s="413"/>
      <c r="MMP694" s="414"/>
      <c r="MMQ694" s="414"/>
      <c r="MMR694" s="413"/>
      <c r="MMS694" s="413"/>
      <c r="MMT694" s="413"/>
      <c r="MMU694" s="413"/>
      <c r="MMV694" s="413"/>
      <c r="MMW694" s="407"/>
      <c r="MMX694" s="439"/>
      <c r="MMY694" s="413"/>
      <c r="MMZ694" s="413"/>
      <c r="MNA694" s="413"/>
      <c r="MNB694" s="413"/>
      <c r="MNC694" s="413"/>
      <c r="MND694" s="413"/>
      <c r="MNE694" s="413"/>
      <c r="MNF694" s="412"/>
      <c r="MNG694" s="412"/>
      <c r="MNH694" s="412"/>
      <c r="MNI694" s="412"/>
      <c r="MNJ694" s="412"/>
      <c r="MNK694" s="412"/>
      <c r="MNL694" s="412"/>
      <c r="MNM694" s="412"/>
      <c r="MNN694" s="412"/>
      <c r="MNO694" s="412"/>
      <c r="MNP694" s="412"/>
      <c r="MNQ694" s="412"/>
      <c r="MNR694" s="412"/>
      <c r="MNS694" s="412"/>
      <c r="MNT694" s="412"/>
      <c r="MNU694" s="412"/>
      <c r="MNV694" s="412"/>
      <c r="MNW694" s="412"/>
      <c r="MNX694" s="412"/>
      <c r="MNY694" s="412"/>
      <c r="MNZ694" s="412"/>
      <c r="MOA694" s="412"/>
      <c r="MOB694" s="412"/>
      <c r="MOC694" s="412"/>
      <c r="MOD694" s="412"/>
      <c r="MOE694" s="412"/>
      <c r="MOF694" s="412"/>
      <c r="MOG694" s="412"/>
      <c r="MOH694" s="412"/>
      <c r="MOI694" s="412"/>
      <c r="MOJ694" s="412"/>
      <c r="MOK694" s="412"/>
      <c r="MOL694" s="412"/>
      <c r="MOM694" s="412"/>
      <c r="MON694" s="412"/>
      <c r="MOO694" s="412"/>
      <c r="MOP694" s="412"/>
      <c r="MOQ694" s="412"/>
      <c r="MOR694" s="412"/>
      <c r="MOS694" s="412"/>
      <c r="MOT694" s="412"/>
      <c r="MOU694" s="412"/>
      <c r="MOV694" s="412"/>
      <c r="MOW694" s="412"/>
      <c r="MOX694" s="413"/>
      <c r="MOY694" s="413"/>
      <c r="MOZ694" s="413"/>
      <c r="MPA694" s="413"/>
      <c r="MPB694" s="413"/>
      <c r="MPC694" s="413"/>
      <c r="MPD694" s="413"/>
      <c r="MPE694" s="413"/>
      <c r="MPF694" s="413"/>
      <c r="MPG694" s="413"/>
      <c r="MPH694" s="413"/>
      <c r="MPI694" s="413"/>
      <c r="MPJ694" s="413"/>
      <c r="MPK694" s="413"/>
      <c r="MPL694" s="413"/>
      <c r="MPM694" s="413"/>
      <c r="MPN694" s="413"/>
      <c r="MPO694" s="413"/>
      <c r="MPP694" s="413"/>
      <c r="MPQ694" s="413"/>
      <c r="MPR694" s="413"/>
      <c r="MPS694" s="413"/>
      <c r="MPT694" s="413"/>
      <c r="MPU694" s="413"/>
      <c r="MPV694" s="414"/>
      <c r="MPW694" s="414"/>
      <c r="MPX694" s="414"/>
      <c r="MPY694" s="414"/>
      <c r="MPZ694" s="414"/>
      <c r="MQA694" s="413"/>
      <c r="MQB694" s="413"/>
      <c r="MQC694" s="414"/>
      <c r="MQD694" s="414"/>
      <c r="MQE694" s="413"/>
      <c r="MQF694" s="413"/>
      <c r="MQG694" s="414"/>
      <c r="MQH694" s="414"/>
      <c r="MQI694" s="413"/>
      <c r="MQJ694" s="413"/>
      <c r="MQK694" s="413"/>
      <c r="MQL694" s="413"/>
      <c r="MQM694" s="413"/>
      <c r="MQN694" s="413"/>
      <c r="MQO694" s="413"/>
      <c r="MQP694" s="414"/>
      <c r="MQQ694" s="414"/>
      <c r="MQR694" s="413"/>
      <c r="MQS694" s="413"/>
      <c r="MQT694" s="414"/>
      <c r="MQU694" s="414"/>
      <c r="MQV694" s="413"/>
      <c r="MQW694" s="413"/>
      <c r="MQX694" s="413"/>
      <c r="MQY694" s="413"/>
      <c r="MQZ694" s="413"/>
      <c r="MRA694" s="407"/>
      <c r="MRB694" s="439"/>
      <c r="MRC694" s="413"/>
      <c r="MRD694" s="413"/>
      <c r="MRE694" s="413"/>
      <c r="MRF694" s="413"/>
      <c r="MRG694" s="413"/>
      <c r="MRH694" s="413"/>
      <c r="MRI694" s="413"/>
      <c r="MRJ694" s="412"/>
      <c r="MRK694" s="412"/>
      <c r="MRL694" s="412"/>
      <c r="MRM694" s="412"/>
      <c r="MRN694" s="412"/>
      <c r="MRO694" s="412"/>
      <c r="MRP694" s="412"/>
      <c r="MRQ694" s="412"/>
      <c r="MRR694" s="412"/>
      <c r="MRS694" s="412"/>
      <c r="MRT694" s="412"/>
      <c r="MRU694" s="412"/>
      <c r="MRV694" s="412"/>
      <c r="MRW694" s="412"/>
      <c r="MRX694" s="412"/>
      <c r="MRY694" s="412"/>
      <c r="MRZ694" s="412"/>
      <c r="MSA694" s="412"/>
      <c r="MSB694" s="412"/>
      <c r="MSC694" s="412"/>
      <c r="MSD694" s="412"/>
      <c r="MSE694" s="412"/>
      <c r="MSF694" s="412"/>
      <c r="MSG694" s="412"/>
      <c r="MSH694" s="412"/>
      <c r="MSI694" s="412"/>
      <c r="MSJ694" s="412"/>
      <c r="MSK694" s="412"/>
      <c r="MSL694" s="412"/>
      <c r="MSM694" s="412"/>
      <c r="MSN694" s="412"/>
      <c r="MSO694" s="412"/>
      <c r="MSP694" s="412"/>
      <c r="MSQ694" s="412"/>
      <c r="MSR694" s="412"/>
      <c r="MSS694" s="412"/>
      <c r="MST694" s="412"/>
      <c r="MSU694" s="412"/>
      <c r="MSV694" s="412"/>
      <c r="MSW694" s="412"/>
      <c r="MSX694" s="412"/>
      <c r="MSY694" s="412"/>
      <c r="MSZ694" s="412"/>
      <c r="MTA694" s="412"/>
      <c r="MTB694" s="413"/>
      <c r="MTC694" s="413"/>
      <c r="MTD694" s="413"/>
      <c r="MTE694" s="413"/>
      <c r="MTF694" s="413"/>
      <c r="MTG694" s="413"/>
      <c r="MTH694" s="413"/>
      <c r="MTI694" s="413"/>
      <c r="MTJ694" s="413"/>
      <c r="MTK694" s="413"/>
      <c r="MTL694" s="413"/>
      <c r="MTM694" s="413"/>
      <c r="MTN694" s="413"/>
      <c r="MTO694" s="413"/>
      <c r="MTP694" s="413"/>
      <c r="MTQ694" s="413"/>
      <c r="MTR694" s="413"/>
      <c r="MTS694" s="413"/>
      <c r="MTT694" s="413"/>
      <c r="MTU694" s="413"/>
      <c r="MTV694" s="413"/>
      <c r="MTW694" s="413"/>
      <c r="MTX694" s="413"/>
      <c r="MTY694" s="413"/>
      <c r="MTZ694" s="414"/>
      <c r="MUA694" s="414"/>
      <c r="MUB694" s="414"/>
      <c r="MUC694" s="414"/>
      <c r="MUD694" s="414"/>
      <c r="MUE694" s="413"/>
      <c r="MUF694" s="413"/>
      <c r="MUG694" s="414"/>
      <c r="MUH694" s="414"/>
      <c r="MUI694" s="413"/>
      <c r="MUJ694" s="413"/>
      <c r="MUK694" s="414"/>
      <c r="MUL694" s="414"/>
      <c r="MUM694" s="413"/>
      <c r="MUN694" s="413"/>
      <c r="MUO694" s="413"/>
      <c r="MUP694" s="413"/>
      <c r="MUQ694" s="413"/>
      <c r="MUR694" s="413"/>
      <c r="MUS694" s="413"/>
      <c r="MUT694" s="414"/>
      <c r="MUU694" s="414"/>
      <c r="MUV694" s="413"/>
      <c r="MUW694" s="413"/>
      <c r="MUX694" s="414"/>
      <c r="MUY694" s="414"/>
      <c r="MUZ694" s="413"/>
      <c r="MVA694" s="413"/>
      <c r="MVB694" s="413"/>
      <c r="MVC694" s="413"/>
      <c r="MVD694" s="413"/>
      <c r="MVE694" s="407"/>
      <c r="MVF694" s="439"/>
      <c r="MVG694" s="413"/>
      <c r="MVH694" s="413"/>
      <c r="MVI694" s="413"/>
      <c r="MVJ694" s="413"/>
      <c r="MVK694" s="413"/>
      <c r="MVL694" s="413"/>
      <c r="MVM694" s="413"/>
      <c r="MVN694" s="412"/>
      <c r="MVO694" s="412"/>
      <c r="MVP694" s="412"/>
      <c r="MVQ694" s="412"/>
      <c r="MVR694" s="412"/>
      <c r="MVS694" s="412"/>
      <c r="MVT694" s="412"/>
      <c r="MVU694" s="412"/>
      <c r="MVV694" s="412"/>
      <c r="MVW694" s="412"/>
      <c r="MVX694" s="412"/>
      <c r="MVY694" s="412"/>
      <c r="MVZ694" s="412"/>
      <c r="MWA694" s="412"/>
      <c r="MWB694" s="412"/>
      <c r="MWC694" s="412"/>
      <c r="MWD694" s="412"/>
      <c r="MWE694" s="412"/>
      <c r="MWF694" s="412"/>
      <c r="MWG694" s="412"/>
      <c r="MWH694" s="412"/>
      <c r="MWI694" s="412"/>
      <c r="MWJ694" s="412"/>
      <c r="MWK694" s="412"/>
      <c r="MWL694" s="412"/>
      <c r="MWM694" s="412"/>
      <c r="MWN694" s="412"/>
      <c r="MWO694" s="412"/>
      <c r="MWP694" s="412"/>
      <c r="MWQ694" s="412"/>
      <c r="MWR694" s="412"/>
      <c r="MWS694" s="412"/>
      <c r="MWT694" s="412"/>
      <c r="MWU694" s="412"/>
      <c r="MWV694" s="412"/>
      <c r="MWW694" s="412"/>
      <c r="MWX694" s="412"/>
      <c r="MWY694" s="412"/>
      <c r="MWZ694" s="412"/>
      <c r="MXA694" s="412"/>
      <c r="MXB694" s="412"/>
      <c r="MXC694" s="412"/>
      <c r="MXD694" s="412"/>
      <c r="MXE694" s="412"/>
      <c r="MXF694" s="413"/>
      <c r="MXG694" s="413"/>
      <c r="MXH694" s="413"/>
      <c r="MXI694" s="413"/>
      <c r="MXJ694" s="413"/>
      <c r="MXK694" s="413"/>
      <c r="MXL694" s="413"/>
      <c r="MXM694" s="413"/>
      <c r="MXN694" s="413"/>
      <c r="MXO694" s="413"/>
      <c r="MXP694" s="413"/>
      <c r="MXQ694" s="413"/>
      <c r="MXR694" s="413"/>
      <c r="MXS694" s="413"/>
      <c r="MXT694" s="413"/>
      <c r="MXU694" s="413"/>
      <c r="MXV694" s="413"/>
      <c r="MXW694" s="413"/>
      <c r="MXX694" s="413"/>
      <c r="MXY694" s="413"/>
      <c r="MXZ694" s="413"/>
      <c r="MYA694" s="413"/>
      <c r="MYB694" s="413"/>
      <c r="MYC694" s="413"/>
      <c r="MYD694" s="414"/>
      <c r="MYE694" s="414"/>
      <c r="MYF694" s="414"/>
      <c r="MYG694" s="414"/>
      <c r="MYH694" s="414"/>
      <c r="MYI694" s="413"/>
      <c r="MYJ694" s="413"/>
      <c r="MYK694" s="414"/>
      <c r="MYL694" s="414"/>
      <c r="MYM694" s="413"/>
      <c r="MYN694" s="413"/>
      <c r="MYO694" s="414"/>
      <c r="MYP694" s="414"/>
      <c r="MYQ694" s="413"/>
      <c r="MYR694" s="413"/>
      <c r="MYS694" s="413"/>
      <c r="MYT694" s="413"/>
      <c r="MYU694" s="413"/>
      <c r="MYV694" s="413"/>
      <c r="MYW694" s="413"/>
      <c r="MYX694" s="414"/>
      <c r="MYY694" s="414"/>
      <c r="MYZ694" s="413"/>
      <c r="MZA694" s="413"/>
      <c r="MZB694" s="414"/>
      <c r="MZC694" s="414"/>
      <c r="MZD694" s="413"/>
      <c r="MZE694" s="413"/>
      <c r="MZF694" s="413"/>
      <c r="MZG694" s="413"/>
      <c r="MZH694" s="413"/>
      <c r="MZI694" s="407"/>
      <c r="MZJ694" s="439"/>
      <c r="MZK694" s="413"/>
      <c r="MZL694" s="413"/>
      <c r="MZM694" s="413"/>
      <c r="MZN694" s="413"/>
      <c r="MZO694" s="413"/>
      <c r="MZP694" s="413"/>
      <c r="MZQ694" s="413"/>
      <c r="MZR694" s="412"/>
      <c r="MZS694" s="412"/>
      <c r="MZT694" s="412"/>
      <c r="MZU694" s="412"/>
      <c r="MZV694" s="412"/>
      <c r="MZW694" s="412"/>
      <c r="MZX694" s="412"/>
      <c r="MZY694" s="412"/>
      <c r="MZZ694" s="412"/>
      <c r="NAA694" s="412"/>
      <c r="NAB694" s="412"/>
      <c r="NAC694" s="412"/>
      <c r="NAD694" s="412"/>
      <c r="NAE694" s="412"/>
      <c r="NAF694" s="412"/>
      <c r="NAG694" s="412"/>
      <c r="NAH694" s="412"/>
      <c r="NAI694" s="412"/>
      <c r="NAJ694" s="412"/>
      <c r="NAK694" s="412"/>
      <c r="NAL694" s="412"/>
      <c r="NAM694" s="412"/>
      <c r="NAN694" s="412"/>
      <c r="NAO694" s="412"/>
      <c r="NAP694" s="412"/>
      <c r="NAQ694" s="412"/>
      <c r="NAR694" s="412"/>
      <c r="NAS694" s="412"/>
      <c r="NAT694" s="412"/>
      <c r="NAU694" s="412"/>
      <c r="NAV694" s="412"/>
      <c r="NAW694" s="412"/>
      <c r="NAX694" s="412"/>
      <c r="NAY694" s="412"/>
      <c r="NAZ694" s="412"/>
      <c r="NBA694" s="412"/>
      <c r="NBB694" s="412"/>
      <c r="NBC694" s="412"/>
      <c r="NBD694" s="412"/>
      <c r="NBE694" s="412"/>
      <c r="NBF694" s="412"/>
      <c r="NBG694" s="412"/>
      <c r="NBH694" s="412"/>
      <c r="NBI694" s="412"/>
      <c r="NBJ694" s="413"/>
      <c r="NBK694" s="413"/>
      <c r="NBL694" s="413"/>
      <c r="NBM694" s="413"/>
      <c r="NBN694" s="413"/>
      <c r="NBO694" s="413"/>
      <c r="NBP694" s="413"/>
      <c r="NBQ694" s="413"/>
      <c r="NBR694" s="413"/>
      <c r="NBS694" s="413"/>
      <c r="NBT694" s="413"/>
      <c r="NBU694" s="413"/>
      <c r="NBV694" s="413"/>
      <c r="NBW694" s="413"/>
      <c r="NBX694" s="413"/>
      <c r="NBY694" s="413"/>
      <c r="NBZ694" s="413"/>
      <c r="NCA694" s="413"/>
      <c r="NCB694" s="413"/>
      <c r="NCC694" s="413"/>
      <c r="NCD694" s="413"/>
      <c r="NCE694" s="413"/>
      <c r="NCF694" s="413"/>
      <c r="NCG694" s="413"/>
      <c r="NCH694" s="414"/>
      <c r="NCI694" s="414"/>
      <c r="NCJ694" s="414"/>
      <c r="NCK694" s="414"/>
      <c r="NCL694" s="414"/>
      <c r="NCM694" s="413"/>
      <c r="NCN694" s="413"/>
      <c r="NCO694" s="414"/>
      <c r="NCP694" s="414"/>
      <c r="NCQ694" s="413"/>
      <c r="NCR694" s="413"/>
      <c r="NCS694" s="414"/>
      <c r="NCT694" s="414"/>
      <c r="NCU694" s="413"/>
      <c r="NCV694" s="413"/>
      <c r="NCW694" s="413"/>
      <c r="NCX694" s="413"/>
      <c r="NCY694" s="413"/>
      <c r="NCZ694" s="413"/>
      <c r="NDA694" s="413"/>
      <c r="NDB694" s="414"/>
      <c r="NDC694" s="414"/>
      <c r="NDD694" s="413"/>
      <c r="NDE694" s="413"/>
      <c r="NDF694" s="414"/>
      <c r="NDG694" s="414"/>
      <c r="NDH694" s="413"/>
      <c r="NDI694" s="413"/>
      <c r="NDJ694" s="413"/>
      <c r="NDK694" s="413"/>
      <c r="NDL694" s="413"/>
      <c r="NDM694" s="407"/>
      <c r="NDN694" s="439"/>
      <c r="NDO694" s="413"/>
      <c r="NDP694" s="413"/>
      <c r="NDQ694" s="413"/>
      <c r="NDR694" s="413"/>
      <c r="NDS694" s="413"/>
      <c r="NDT694" s="413"/>
      <c r="NDU694" s="413"/>
      <c r="NDV694" s="412"/>
      <c r="NDW694" s="412"/>
      <c r="NDX694" s="412"/>
      <c r="NDY694" s="412"/>
      <c r="NDZ694" s="412"/>
      <c r="NEA694" s="412"/>
      <c r="NEB694" s="412"/>
      <c r="NEC694" s="412"/>
      <c r="NED694" s="412"/>
      <c r="NEE694" s="412"/>
      <c r="NEF694" s="412"/>
      <c r="NEG694" s="412"/>
      <c r="NEH694" s="412"/>
      <c r="NEI694" s="412"/>
      <c r="NEJ694" s="412"/>
      <c r="NEK694" s="412"/>
      <c r="NEL694" s="412"/>
      <c r="NEM694" s="412"/>
      <c r="NEN694" s="412"/>
      <c r="NEO694" s="412"/>
      <c r="NEP694" s="412"/>
      <c r="NEQ694" s="412"/>
      <c r="NER694" s="412"/>
      <c r="NES694" s="412"/>
      <c r="NET694" s="412"/>
      <c r="NEU694" s="412"/>
      <c r="NEV694" s="412"/>
      <c r="NEW694" s="412"/>
      <c r="NEX694" s="412"/>
      <c r="NEY694" s="412"/>
      <c r="NEZ694" s="412"/>
      <c r="NFA694" s="412"/>
      <c r="NFB694" s="412"/>
      <c r="NFC694" s="412"/>
      <c r="NFD694" s="412"/>
      <c r="NFE694" s="412"/>
      <c r="NFF694" s="412"/>
      <c r="NFG694" s="412"/>
      <c r="NFH694" s="412"/>
      <c r="NFI694" s="412"/>
      <c r="NFJ694" s="412"/>
      <c r="NFK694" s="412"/>
      <c r="NFL694" s="412"/>
      <c r="NFM694" s="412"/>
      <c r="NFN694" s="413"/>
      <c r="NFO694" s="413"/>
      <c r="NFP694" s="413"/>
      <c r="NFQ694" s="413"/>
      <c r="NFR694" s="413"/>
      <c r="NFS694" s="413"/>
      <c r="NFT694" s="413"/>
      <c r="NFU694" s="413"/>
      <c r="NFV694" s="413"/>
      <c r="NFW694" s="413"/>
      <c r="NFX694" s="413"/>
      <c r="NFY694" s="413"/>
      <c r="NFZ694" s="413"/>
      <c r="NGA694" s="413"/>
      <c r="NGB694" s="413"/>
      <c r="NGC694" s="413"/>
      <c r="NGD694" s="413"/>
      <c r="NGE694" s="413"/>
      <c r="NGF694" s="413"/>
      <c r="NGG694" s="413"/>
      <c r="NGH694" s="413"/>
      <c r="NGI694" s="413"/>
      <c r="NGJ694" s="413"/>
      <c r="NGK694" s="413"/>
      <c r="NGL694" s="414"/>
      <c r="NGM694" s="414"/>
      <c r="NGN694" s="414"/>
      <c r="NGO694" s="414"/>
      <c r="NGP694" s="414"/>
      <c r="NGQ694" s="413"/>
      <c r="NGR694" s="413"/>
      <c r="NGS694" s="414"/>
      <c r="NGT694" s="414"/>
      <c r="NGU694" s="413"/>
      <c r="NGV694" s="413"/>
      <c r="NGW694" s="414"/>
      <c r="NGX694" s="414"/>
      <c r="NGY694" s="413"/>
      <c r="NGZ694" s="413"/>
      <c r="NHA694" s="413"/>
      <c r="NHB694" s="413"/>
      <c r="NHC694" s="413"/>
      <c r="NHD694" s="413"/>
      <c r="NHE694" s="413"/>
      <c r="NHF694" s="414"/>
      <c r="NHG694" s="414"/>
      <c r="NHH694" s="413"/>
      <c r="NHI694" s="413"/>
      <c r="NHJ694" s="414"/>
      <c r="NHK694" s="414"/>
      <c r="NHL694" s="413"/>
      <c r="NHM694" s="413"/>
      <c r="NHN694" s="413"/>
      <c r="NHO694" s="413"/>
      <c r="NHP694" s="413"/>
      <c r="NHQ694" s="407"/>
      <c r="NHR694" s="439"/>
      <c r="NHS694" s="413"/>
      <c r="NHT694" s="413"/>
      <c r="NHU694" s="413"/>
      <c r="NHV694" s="413"/>
      <c r="NHW694" s="413"/>
      <c r="NHX694" s="413"/>
      <c r="NHY694" s="413"/>
      <c r="NHZ694" s="412"/>
      <c r="NIA694" s="412"/>
      <c r="NIB694" s="412"/>
      <c r="NIC694" s="412"/>
      <c r="NID694" s="412"/>
      <c r="NIE694" s="412"/>
      <c r="NIF694" s="412"/>
      <c r="NIG694" s="412"/>
      <c r="NIH694" s="412"/>
      <c r="NII694" s="412"/>
      <c r="NIJ694" s="412"/>
      <c r="NIK694" s="412"/>
      <c r="NIL694" s="412"/>
      <c r="NIM694" s="412"/>
      <c r="NIN694" s="412"/>
      <c r="NIO694" s="412"/>
      <c r="NIP694" s="412"/>
      <c r="NIQ694" s="412"/>
      <c r="NIR694" s="412"/>
      <c r="NIS694" s="412"/>
      <c r="NIT694" s="412"/>
      <c r="NIU694" s="412"/>
      <c r="NIV694" s="412"/>
      <c r="NIW694" s="412"/>
      <c r="NIX694" s="412"/>
      <c r="NIY694" s="412"/>
      <c r="NIZ694" s="412"/>
      <c r="NJA694" s="412"/>
      <c r="NJB694" s="412"/>
      <c r="NJC694" s="412"/>
      <c r="NJD694" s="412"/>
      <c r="NJE694" s="412"/>
      <c r="NJF694" s="412"/>
      <c r="NJG694" s="412"/>
      <c r="NJH694" s="412"/>
      <c r="NJI694" s="412"/>
      <c r="NJJ694" s="412"/>
      <c r="NJK694" s="412"/>
      <c r="NJL694" s="412"/>
      <c r="NJM694" s="412"/>
      <c r="NJN694" s="412"/>
      <c r="NJO694" s="412"/>
      <c r="NJP694" s="412"/>
      <c r="NJQ694" s="412"/>
      <c r="NJR694" s="413"/>
      <c r="NJS694" s="413"/>
      <c r="NJT694" s="413"/>
      <c r="NJU694" s="413"/>
      <c r="NJV694" s="413"/>
      <c r="NJW694" s="413"/>
      <c r="NJX694" s="413"/>
      <c r="NJY694" s="413"/>
      <c r="NJZ694" s="413"/>
      <c r="NKA694" s="413"/>
      <c r="NKB694" s="413"/>
      <c r="NKC694" s="413"/>
      <c r="NKD694" s="413"/>
      <c r="NKE694" s="413"/>
      <c r="NKF694" s="413"/>
      <c r="NKG694" s="413"/>
      <c r="NKH694" s="413"/>
      <c r="NKI694" s="413"/>
      <c r="NKJ694" s="413"/>
      <c r="NKK694" s="413"/>
      <c r="NKL694" s="413"/>
      <c r="NKM694" s="413"/>
      <c r="NKN694" s="413"/>
      <c r="NKO694" s="413"/>
      <c r="NKP694" s="414"/>
      <c r="NKQ694" s="414"/>
      <c r="NKR694" s="414"/>
      <c r="NKS694" s="414"/>
      <c r="NKT694" s="414"/>
      <c r="NKU694" s="413"/>
      <c r="NKV694" s="413"/>
      <c r="NKW694" s="414"/>
      <c r="NKX694" s="414"/>
      <c r="NKY694" s="413"/>
      <c r="NKZ694" s="413"/>
      <c r="NLA694" s="414"/>
      <c r="NLB694" s="414"/>
      <c r="NLC694" s="413"/>
      <c r="NLD694" s="413"/>
      <c r="NLE694" s="413"/>
      <c r="NLF694" s="413"/>
      <c r="NLG694" s="413"/>
      <c r="NLH694" s="413"/>
      <c r="NLI694" s="413"/>
      <c r="NLJ694" s="414"/>
      <c r="NLK694" s="414"/>
      <c r="NLL694" s="413"/>
      <c r="NLM694" s="413"/>
      <c r="NLN694" s="414"/>
      <c r="NLO694" s="414"/>
      <c r="NLP694" s="413"/>
      <c r="NLQ694" s="413"/>
      <c r="NLR694" s="413"/>
      <c r="NLS694" s="413"/>
      <c r="NLT694" s="413"/>
      <c r="NLU694" s="407"/>
      <c r="NLV694" s="439"/>
      <c r="NLW694" s="413"/>
      <c r="NLX694" s="413"/>
      <c r="NLY694" s="413"/>
      <c r="NLZ694" s="413"/>
      <c r="NMA694" s="413"/>
      <c r="NMB694" s="413"/>
      <c r="NMC694" s="413"/>
      <c r="NMD694" s="412"/>
      <c r="NME694" s="412"/>
      <c r="NMF694" s="412"/>
      <c r="NMG694" s="412"/>
      <c r="NMH694" s="412"/>
      <c r="NMI694" s="412"/>
      <c r="NMJ694" s="412"/>
      <c r="NMK694" s="412"/>
      <c r="NML694" s="412"/>
      <c r="NMM694" s="412"/>
      <c r="NMN694" s="412"/>
      <c r="NMO694" s="412"/>
      <c r="NMP694" s="412"/>
      <c r="NMQ694" s="412"/>
      <c r="NMR694" s="412"/>
      <c r="NMS694" s="412"/>
      <c r="NMT694" s="412"/>
      <c r="NMU694" s="412"/>
      <c r="NMV694" s="412"/>
      <c r="NMW694" s="412"/>
      <c r="NMX694" s="412"/>
      <c r="NMY694" s="412"/>
      <c r="NMZ694" s="412"/>
      <c r="NNA694" s="412"/>
      <c r="NNB694" s="412"/>
      <c r="NNC694" s="412"/>
      <c r="NND694" s="412"/>
      <c r="NNE694" s="412"/>
      <c r="NNF694" s="412"/>
      <c r="NNG694" s="412"/>
      <c r="NNH694" s="412"/>
      <c r="NNI694" s="412"/>
      <c r="NNJ694" s="412"/>
      <c r="NNK694" s="412"/>
      <c r="NNL694" s="412"/>
      <c r="NNM694" s="412"/>
      <c r="NNN694" s="412"/>
      <c r="NNO694" s="412"/>
      <c r="NNP694" s="412"/>
      <c r="NNQ694" s="412"/>
      <c r="NNR694" s="412"/>
      <c r="NNS694" s="412"/>
      <c r="NNT694" s="412"/>
      <c r="NNU694" s="412"/>
      <c r="NNV694" s="413"/>
      <c r="NNW694" s="413"/>
      <c r="NNX694" s="413"/>
      <c r="NNY694" s="413"/>
      <c r="NNZ694" s="413"/>
      <c r="NOA694" s="413"/>
      <c r="NOB694" s="413"/>
      <c r="NOC694" s="413"/>
      <c r="NOD694" s="413"/>
      <c r="NOE694" s="413"/>
      <c r="NOF694" s="413"/>
      <c r="NOG694" s="413"/>
      <c r="NOH694" s="413"/>
      <c r="NOI694" s="413"/>
      <c r="NOJ694" s="413"/>
      <c r="NOK694" s="413"/>
      <c r="NOL694" s="413"/>
      <c r="NOM694" s="413"/>
      <c r="NON694" s="413"/>
      <c r="NOO694" s="413"/>
      <c r="NOP694" s="413"/>
      <c r="NOQ694" s="413"/>
      <c r="NOR694" s="413"/>
      <c r="NOS694" s="413"/>
      <c r="NOT694" s="414"/>
      <c r="NOU694" s="414"/>
      <c r="NOV694" s="414"/>
      <c r="NOW694" s="414"/>
      <c r="NOX694" s="414"/>
      <c r="NOY694" s="413"/>
      <c r="NOZ694" s="413"/>
      <c r="NPA694" s="414"/>
      <c r="NPB694" s="414"/>
      <c r="NPC694" s="413"/>
      <c r="NPD694" s="413"/>
      <c r="NPE694" s="414"/>
      <c r="NPF694" s="414"/>
      <c r="NPG694" s="413"/>
      <c r="NPH694" s="413"/>
      <c r="NPI694" s="413"/>
      <c r="NPJ694" s="413"/>
      <c r="NPK694" s="413"/>
      <c r="NPL694" s="413"/>
      <c r="NPM694" s="413"/>
      <c r="NPN694" s="414"/>
      <c r="NPO694" s="414"/>
      <c r="NPP694" s="413"/>
      <c r="NPQ694" s="413"/>
      <c r="NPR694" s="414"/>
      <c r="NPS694" s="414"/>
      <c r="NPT694" s="413"/>
      <c r="NPU694" s="413"/>
      <c r="NPV694" s="413"/>
      <c r="NPW694" s="413"/>
      <c r="NPX694" s="413"/>
      <c r="NPY694" s="407"/>
      <c r="NPZ694" s="439"/>
      <c r="NQA694" s="413"/>
      <c r="NQB694" s="413"/>
      <c r="NQC694" s="413"/>
      <c r="NQD694" s="413"/>
      <c r="NQE694" s="413"/>
      <c r="NQF694" s="413"/>
      <c r="NQG694" s="413"/>
      <c r="NQH694" s="412"/>
      <c r="NQI694" s="412"/>
      <c r="NQJ694" s="412"/>
      <c r="NQK694" s="412"/>
      <c r="NQL694" s="412"/>
      <c r="NQM694" s="412"/>
      <c r="NQN694" s="412"/>
      <c r="NQO694" s="412"/>
      <c r="NQP694" s="412"/>
      <c r="NQQ694" s="412"/>
      <c r="NQR694" s="412"/>
      <c r="NQS694" s="412"/>
      <c r="NQT694" s="412"/>
      <c r="NQU694" s="412"/>
      <c r="NQV694" s="412"/>
      <c r="NQW694" s="412"/>
      <c r="NQX694" s="412"/>
      <c r="NQY694" s="412"/>
      <c r="NQZ694" s="412"/>
      <c r="NRA694" s="412"/>
      <c r="NRB694" s="412"/>
      <c r="NRC694" s="412"/>
      <c r="NRD694" s="412"/>
      <c r="NRE694" s="412"/>
      <c r="NRF694" s="412"/>
      <c r="NRG694" s="412"/>
      <c r="NRH694" s="412"/>
      <c r="NRI694" s="412"/>
      <c r="NRJ694" s="412"/>
      <c r="NRK694" s="412"/>
      <c r="NRL694" s="412"/>
      <c r="NRM694" s="412"/>
      <c r="NRN694" s="412"/>
      <c r="NRO694" s="412"/>
      <c r="NRP694" s="412"/>
      <c r="NRQ694" s="412"/>
      <c r="NRR694" s="412"/>
      <c r="NRS694" s="412"/>
      <c r="NRT694" s="412"/>
      <c r="NRU694" s="412"/>
      <c r="NRV694" s="412"/>
      <c r="NRW694" s="412"/>
      <c r="NRX694" s="412"/>
      <c r="NRY694" s="412"/>
      <c r="NRZ694" s="413"/>
      <c r="NSA694" s="413"/>
      <c r="NSB694" s="413"/>
      <c r="NSC694" s="413"/>
      <c r="NSD694" s="413"/>
      <c r="NSE694" s="413"/>
      <c r="NSF694" s="413"/>
      <c r="NSG694" s="413"/>
      <c r="NSH694" s="413"/>
      <c r="NSI694" s="413"/>
      <c r="NSJ694" s="413"/>
      <c r="NSK694" s="413"/>
      <c r="NSL694" s="413"/>
      <c r="NSM694" s="413"/>
      <c r="NSN694" s="413"/>
      <c r="NSO694" s="413"/>
      <c r="NSP694" s="413"/>
      <c r="NSQ694" s="413"/>
      <c r="NSR694" s="413"/>
      <c r="NSS694" s="413"/>
      <c r="NST694" s="413"/>
      <c r="NSU694" s="413"/>
      <c r="NSV694" s="413"/>
      <c r="NSW694" s="413"/>
      <c r="NSX694" s="414"/>
      <c r="NSY694" s="414"/>
      <c r="NSZ694" s="414"/>
      <c r="NTA694" s="414"/>
      <c r="NTB694" s="414"/>
      <c r="NTC694" s="413"/>
      <c r="NTD694" s="413"/>
      <c r="NTE694" s="414"/>
      <c r="NTF694" s="414"/>
      <c r="NTG694" s="413"/>
      <c r="NTH694" s="413"/>
      <c r="NTI694" s="414"/>
      <c r="NTJ694" s="414"/>
      <c r="NTK694" s="413"/>
      <c r="NTL694" s="413"/>
      <c r="NTM694" s="413"/>
      <c r="NTN694" s="413"/>
      <c r="NTO694" s="413"/>
      <c r="NTP694" s="413"/>
      <c r="NTQ694" s="413"/>
      <c r="NTR694" s="414"/>
      <c r="NTS694" s="414"/>
      <c r="NTT694" s="413"/>
      <c r="NTU694" s="413"/>
      <c r="NTV694" s="414"/>
      <c r="NTW694" s="414"/>
      <c r="NTX694" s="413"/>
      <c r="NTY694" s="413"/>
      <c r="NTZ694" s="413"/>
      <c r="NUA694" s="413"/>
      <c r="NUB694" s="413"/>
      <c r="NUC694" s="407"/>
      <c r="NUD694" s="439"/>
      <c r="NUE694" s="413"/>
      <c r="NUF694" s="413"/>
      <c r="NUG694" s="413"/>
      <c r="NUH694" s="413"/>
      <c r="NUI694" s="413"/>
      <c r="NUJ694" s="413"/>
      <c r="NUK694" s="413"/>
      <c r="NUL694" s="412"/>
      <c r="NUM694" s="412"/>
      <c r="NUN694" s="412"/>
      <c r="NUO694" s="412"/>
      <c r="NUP694" s="412"/>
      <c r="NUQ694" s="412"/>
      <c r="NUR694" s="412"/>
      <c r="NUS694" s="412"/>
      <c r="NUT694" s="412"/>
      <c r="NUU694" s="412"/>
      <c r="NUV694" s="412"/>
      <c r="NUW694" s="412"/>
      <c r="NUX694" s="412"/>
      <c r="NUY694" s="412"/>
      <c r="NUZ694" s="412"/>
      <c r="NVA694" s="412"/>
      <c r="NVB694" s="412"/>
      <c r="NVC694" s="412"/>
      <c r="NVD694" s="412"/>
      <c r="NVE694" s="412"/>
      <c r="NVF694" s="412"/>
      <c r="NVG694" s="412"/>
      <c r="NVH694" s="412"/>
      <c r="NVI694" s="412"/>
      <c r="NVJ694" s="412"/>
      <c r="NVK694" s="412"/>
      <c r="NVL694" s="412"/>
      <c r="NVM694" s="412"/>
      <c r="NVN694" s="412"/>
      <c r="NVO694" s="412"/>
      <c r="NVP694" s="412"/>
      <c r="NVQ694" s="412"/>
      <c r="NVR694" s="412"/>
      <c r="NVS694" s="412"/>
      <c r="NVT694" s="412"/>
      <c r="NVU694" s="412"/>
      <c r="NVV694" s="412"/>
      <c r="NVW694" s="412"/>
      <c r="NVX694" s="412"/>
      <c r="NVY694" s="412"/>
      <c r="NVZ694" s="412"/>
      <c r="NWA694" s="412"/>
      <c r="NWB694" s="412"/>
      <c r="NWC694" s="412"/>
      <c r="NWD694" s="413"/>
      <c r="NWE694" s="413"/>
      <c r="NWF694" s="413"/>
      <c r="NWG694" s="413"/>
      <c r="NWH694" s="413"/>
      <c r="NWI694" s="413"/>
      <c r="NWJ694" s="413"/>
      <c r="NWK694" s="413"/>
      <c r="NWL694" s="413"/>
      <c r="NWM694" s="413"/>
      <c r="NWN694" s="413"/>
      <c r="NWO694" s="413"/>
      <c r="NWP694" s="413"/>
      <c r="NWQ694" s="413"/>
      <c r="NWR694" s="413"/>
      <c r="NWS694" s="413"/>
      <c r="NWT694" s="413"/>
      <c r="NWU694" s="413"/>
      <c r="NWV694" s="413"/>
      <c r="NWW694" s="413"/>
      <c r="NWX694" s="413"/>
      <c r="NWY694" s="413"/>
      <c r="NWZ694" s="413"/>
      <c r="NXA694" s="413"/>
      <c r="NXB694" s="414"/>
      <c r="NXC694" s="414"/>
      <c r="NXD694" s="414"/>
      <c r="NXE694" s="414"/>
      <c r="NXF694" s="414"/>
      <c r="NXG694" s="413"/>
      <c r="NXH694" s="413"/>
      <c r="NXI694" s="414"/>
      <c r="NXJ694" s="414"/>
      <c r="NXK694" s="413"/>
      <c r="NXL694" s="413"/>
      <c r="NXM694" s="414"/>
      <c r="NXN694" s="414"/>
      <c r="NXO694" s="413"/>
      <c r="NXP694" s="413"/>
      <c r="NXQ694" s="413"/>
      <c r="NXR694" s="413"/>
      <c r="NXS694" s="413"/>
      <c r="NXT694" s="413"/>
      <c r="NXU694" s="413"/>
      <c r="NXV694" s="414"/>
      <c r="NXW694" s="414"/>
      <c r="NXX694" s="413"/>
      <c r="NXY694" s="413"/>
      <c r="NXZ694" s="414"/>
      <c r="NYA694" s="414"/>
      <c r="NYB694" s="413"/>
      <c r="NYC694" s="413"/>
      <c r="NYD694" s="413"/>
      <c r="NYE694" s="413"/>
      <c r="NYF694" s="413"/>
      <c r="NYG694" s="407"/>
      <c r="NYH694" s="439"/>
      <c r="NYI694" s="413"/>
      <c r="NYJ694" s="413"/>
      <c r="NYK694" s="413"/>
      <c r="NYL694" s="413"/>
      <c r="NYM694" s="413"/>
      <c r="NYN694" s="413"/>
      <c r="NYO694" s="413"/>
      <c r="NYP694" s="412"/>
      <c r="NYQ694" s="412"/>
      <c r="NYR694" s="412"/>
      <c r="NYS694" s="412"/>
      <c r="NYT694" s="412"/>
      <c r="NYU694" s="412"/>
      <c r="NYV694" s="412"/>
      <c r="NYW694" s="412"/>
      <c r="NYX694" s="412"/>
      <c r="NYY694" s="412"/>
      <c r="NYZ694" s="412"/>
      <c r="NZA694" s="412"/>
      <c r="NZB694" s="412"/>
      <c r="NZC694" s="412"/>
      <c r="NZD694" s="412"/>
      <c r="NZE694" s="412"/>
      <c r="NZF694" s="412"/>
      <c r="NZG694" s="412"/>
      <c r="NZH694" s="412"/>
      <c r="NZI694" s="412"/>
      <c r="NZJ694" s="412"/>
      <c r="NZK694" s="412"/>
      <c r="NZL694" s="412"/>
      <c r="NZM694" s="412"/>
      <c r="NZN694" s="412"/>
      <c r="NZO694" s="412"/>
      <c r="NZP694" s="412"/>
      <c r="NZQ694" s="412"/>
      <c r="NZR694" s="412"/>
      <c r="NZS694" s="412"/>
      <c r="NZT694" s="412"/>
      <c r="NZU694" s="412"/>
      <c r="NZV694" s="412"/>
      <c r="NZW694" s="412"/>
      <c r="NZX694" s="412"/>
      <c r="NZY694" s="412"/>
      <c r="NZZ694" s="412"/>
      <c r="OAA694" s="412"/>
      <c r="OAB694" s="412"/>
      <c r="OAC694" s="412"/>
      <c r="OAD694" s="412"/>
      <c r="OAE694" s="412"/>
      <c r="OAF694" s="412"/>
      <c r="OAG694" s="412"/>
      <c r="OAH694" s="413"/>
      <c r="OAI694" s="413"/>
      <c r="OAJ694" s="413"/>
      <c r="OAK694" s="413"/>
      <c r="OAL694" s="413"/>
      <c r="OAM694" s="413"/>
      <c r="OAN694" s="413"/>
      <c r="OAO694" s="413"/>
      <c r="OAP694" s="413"/>
      <c r="OAQ694" s="413"/>
      <c r="OAR694" s="413"/>
      <c r="OAS694" s="413"/>
      <c r="OAT694" s="413"/>
      <c r="OAU694" s="413"/>
      <c r="OAV694" s="413"/>
      <c r="OAW694" s="413"/>
      <c r="OAX694" s="413"/>
      <c r="OAY694" s="413"/>
      <c r="OAZ694" s="413"/>
      <c r="OBA694" s="413"/>
      <c r="OBB694" s="413"/>
      <c r="OBC694" s="413"/>
      <c r="OBD694" s="413"/>
      <c r="OBE694" s="413"/>
      <c r="OBF694" s="414"/>
      <c r="OBG694" s="414"/>
      <c r="OBH694" s="414"/>
      <c r="OBI694" s="414"/>
      <c r="OBJ694" s="414"/>
      <c r="OBK694" s="413"/>
      <c r="OBL694" s="413"/>
      <c r="OBM694" s="414"/>
      <c r="OBN694" s="414"/>
      <c r="OBO694" s="413"/>
      <c r="OBP694" s="413"/>
      <c r="OBQ694" s="414"/>
      <c r="OBR694" s="414"/>
      <c r="OBS694" s="413"/>
      <c r="OBT694" s="413"/>
      <c r="OBU694" s="413"/>
      <c r="OBV694" s="413"/>
      <c r="OBW694" s="413"/>
      <c r="OBX694" s="413"/>
      <c r="OBY694" s="413"/>
      <c r="OBZ694" s="414"/>
      <c r="OCA694" s="414"/>
      <c r="OCB694" s="413"/>
      <c r="OCC694" s="413"/>
      <c r="OCD694" s="414"/>
      <c r="OCE694" s="414"/>
      <c r="OCF694" s="413"/>
      <c r="OCG694" s="413"/>
      <c r="OCH694" s="413"/>
      <c r="OCI694" s="413"/>
      <c r="OCJ694" s="413"/>
      <c r="OCK694" s="407"/>
      <c r="OCL694" s="439"/>
      <c r="OCM694" s="413"/>
      <c r="OCN694" s="413"/>
      <c r="OCO694" s="413"/>
      <c r="OCP694" s="413"/>
      <c r="OCQ694" s="413"/>
      <c r="OCR694" s="413"/>
      <c r="OCS694" s="413"/>
      <c r="OCT694" s="412"/>
      <c r="OCU694" s="412"/>
      <c r="OCV694" s="412"/>
      <c r="OCW694" s="412"/>
      <c r="OCX694" s="412"/>
      <c r="OCY694" s="412"/>
      <c r="OCZ694" s="412"/>
      <c r="ODA694" s="412"/>
      <c r="ODB694" s="412"/>
      <c r="ODC694" s="412"/>
      <c r="ODD694" s="412"/>
      <c r="ODE694" s="412"/>
      <c r="ODF694" s="412"/>
      <c r="ODG694" s="412"/>
      <c r="ODH694" s="412"/>
      <c r="ODI694" s="412"/>
      <c r="ODJ694" s="412"/>
      <c r="ODK694" s="412"/>
      <c r="ODL694" s="412"/>
      <c r="ODM694" s="412"/>
      <c r="ODN694" s="412"/>
      <c r="ODO694" s="412"/>
      <c r="ODP694" s="412"/>
      <c r="ODQ694" s="412"/>
      <c r="ODR694" s="412"/>
      <c r="ODS694" s="412"/>
      <c r="ODT694" s="412"/>
      <c r="ODU694" s="412"/>
      <c r="ODV694" s="412"/>
      <c r="ODW694" s="412"/>
      <c r="ODX694" s="412"/>
      <c r="ODY694" s="412"/>
      <c r="ODZ694" s="412"/>
      <c r="OEA694" s="412"/>
      <c r="OEB694" s="412"/>
      <c r="OEC694" s="412"/>
      <c r="OED694" s="412"/>
      <c r="OEE694" s="412"/>
      <c r="OEF694" s="412"/>
      <c r="OEG694" s="412"/>
      <c r="OEH694" s="412"/>
      <c r="OEI694" s="412"/>
      <c r="OEJ694" s="412"/>
      <c r="OEK694" s="412"/>
      <c r="OEL694" s="413"/>
      <c r="OEM694" s="413"/>
      <c r="OEN694" s="413"/>
      <c r="OEO694" s="413"/>
      <c r="OEP694" s="413"/>
      <c r="OEQ694" s="413"/>
      <c r="OER694" s="413"/>
      <c r="OES694" s="413"/>
      <c r="OET694" s="413"/>
      <c r="OEU694" s="413"/>
      <c r="OEV694" s="413"/>
      <c r="OEW694" s="413"/>
      <c r="OEX694" s="413"/>
      <c r="OEY694" s="413"/>
      <c r="OEZ694" s="413"/>
      <c r="OFA694" s="413"/>
      <c r="OFB694" s="413"/>
      <c r="OFC694" s="413"/>
      <c r="OFD694" s="413"/>
      <c r="OFE694" s="413"/>
      <c r="OFF694" s="413"/>
      <c r="OFG694" s="413"/>
      <c r="OFH694" s="413"/>
      <c r="OFI694" s="413"/>
      <c r="OFJ694" s="414"/>
      <c r="OFK694" s="414"/>
      <c r="OFL694" s="414"/>
      <c r="OFM694" s="414"/>
      <c r="OFN694" s="414"/>
      <c r="OFO694" s="413"/>
      <c r="OFP694" s="413"/>
      <c r="OFQ694" s="414"/>
      <c r="OFR694" s="414"/>
      <c r="OFS694" s="413"/>
      <c r="OFT694" s="413"/>
      <c r="OFU694" s="414"/>
      <c r="OFV694" s="414"/>
      <c r="OFW694" s="413"/>
      <c r="OFX694" s="413"/>
      <c r="OFY694" s="413"/>
      <c r="OFZ694" s="413"/>
      <c r="OGA694" s="413"/>
      <c r="OGB694" s="413"/>
      <c r="OGC694" s="413"/>
      <c r="OGD694" s="414"/>
      <c r="OGE694" s="414"/>
      <c r="OGF694" s="413"/>
      <c r="OGG694" s="413"/>
      <c r="OGH694" s="414"/>
      <c r="OGI694" s="414"/>
      <c r="OGJ694" s="413"/>
      <c r="OGK694" s="413"/>
      <c r="OGL694" s="413"/>
      <c r="OGM694" s="413"/>
      <c r="OGN694" s="413"/>
      <c r="OGO694" s="407"/>
      <c r="OGP694" s="439"/>
      <c r="OGQ694" s="413"/>
      <c r="OGR694" s="413"/>
      <c r="OGS694" s="413"/>
      <c r="OGT694" s="413"/>
      <c r="OGU694" s="413"/>
      <c r="OGV694" s="413"/>
      <c r="OGW694" s="413"/>
      <c r="OGX694" s="412"/>
      <c r="OGY694" s="412"/>
      <c r="OGZ694" s="412"/>
      <c r="OHA694" s="412"/>
      <c r="OHB694" s="412"/>
      <c r="OHC694" s="412"/>
      <c r="OHD694" s="412"/>
      <c r="OHE694" s="412"/>
      <c r="OHF694" s="412"/>
      <c r="OHG694" s="412"/>
      <c r="OHH694" s="412"/>
      <c r="OHI694" s="412"/>
      <c r="OHJ694" s="412"/>
      <c r="OHK694" s="412"/>
      <c r="OHL694" s="412"/>
      <c r="OHM694" s="412"/>
      <c r="OHN694" s="412"/>
      <c r="OHO694" s="412"/>
      <c r="OHP694" s="412"/>
      <c r="OHQ694" s="412"/>
      <c r="OHR694" s="412"/>
      <c r="OHS694" s="412"/>
      <c r="OHT694" s="412"/>
      <c r="OHU694" s="412"/>
      <c r="OHV694" s="412"/>
      <c r="OHW694" s="412"/>
      <c r="OHX694" s="412"/>
      <c r="OHY694" s="412"/>
      <c r="OHZ694" s="412"/>
      <c r="OIA694" s="412"/>
      <c r="OIB694" s="412"/>
      <c r="OIC694" s="412"/>
      <c r="OID694" s="412"/>
      <c r="OIE694" s="412"/>
      <c r="OIF694" s="412"/>
      <c r="OIG694" s="412"/>
      <c r="OIH694" s="412"/>
      <c r="OII694" s="412"/>
      <c r="OIJ694" s="412"/>
      <c r="OIK694" s="412"/>
      <c r="OIL694" s="412"/>
      <c r="OIM694" s="412"/>
      <c r="OIN694" s="412"/>
      <c r="OIO694" s="412"/>
      <c r="OIP694" s="413"/>
      <c r="OIQ694" s="413"/>
      <c r="OIR694" s="413"/>
      <c r="OIS694" s="413"/>
      <c r="OIT694" s="413"/>
      <c r="OIU694" s="413"/>
      <c r="OIV694" s="413"/>
      <c r="OIW694" s="413"/>
      <c r="OIX694" s="413"/>
      <c r="OIY694" s="413"/>
      <c r="OIZ694" s="413"/>
      <c r="OJA694" s="413"/>
      <c r="OJB694" s="413"/>
      <c r="OJC694" s="413"/>
      <c r="OJD694" s="413"/>
      <c r="OJE694" s="413"/>
      <c r="OJF694" s="413"/>
      <c r="OJG694" s="413"/>
      <c r="OJH694" s="413"/>
      <c r="OJI694" s="413"/>
      <c r="OJJ694" s="413"/>
      <c r="OJK694" s="413"/>
      <c r="OJL694" s="413"/>
      <c r="OJM694" s="413"/>
      <c r="OJN694" s="414"/>
      <c r="OJO694" s="414"/>
      <c r="OJP694" s="414"/>
      <c r="OJQ694" s="414"/>
      <c r="OJR694" s="414"/>
      <c r="OJS694" s="413"/>
      <c r="OJT694" s="413"/>
      <c r="OJU694" s="414"/>
      <c r="OJV694" s="414"/>
      <c r="OJW694" s="413"/>
      <c r="OJX694" s="413"/>
      <c r="OJY694" s="414"/>
      <c r="OJZ694" s="414"/>
      <c r="OKA694" s="413"/>
      <c r="OKB694" s="413"/>
      <c r="OKC694" s="413"/>
      <c r="OKD694" s="413"/>
      <c r="OKE694" s="413"/>
      <c r="OKF694" s="413"/>
      <c r="OKG694" s="413"/>
      <c r="OKH694" s="414"/>
      <c r="OKI694" s="414"/>
      <c r="OKJ694" s="413"/>
      <c r="OKK694" s="413"/>
      <c r="OKL694" s="414"/>
      <c r="OKM694" s="414"/>
      <c r="OKN694" s="413"/>
      <c r="OKO694" s="413"/>
      <c r="OKP694" s="413"/>
      <c r="OKQ694" s="413"/>
      <c r="OKR694" s="413"/>
      <c r="OKS694" s="407"/>
      <c r="OKT694" s="439"/>
      <c r="OKU694" s="413"/>
      <c r="OKV694" s="413"/>
      <c r="OKW694" s="413"/>
      <c r="OKX694" s="413"/>
      <c r="OKY694" s="413"/>
      <c r="OKZ694" s="413"/>
      <c r="OLA694" s="413"/>
      <c r="OLB694" s="412"/>
      <c r="OLC694" s="412"/>
      <c r="OLD694" s="412"/>
      <c r="OLE694" s="412"/>
      <c r="OLF694" s="412"/>
      <c r="OLG694" s="412"/>
      <c r="OLH694" s="412"/>
      <c r="OLI694" s="412"/>
      <c r="OLJ694" s="412"/>
      <c r="OLK694" s="412"/>
      <c r="OLL694" s="412"/>
      <c r="OLM694" s="412"/>
      <c r="OLN694" s="412"/>
      <c r="OLO694" s="412"/>
      <c r="OLP694" s="412"/>
      <c r="OLQ694" s="412"/>
      <c r="OLR694" s="412"/>
      <c r="OLS694" s="412"/>
      <c r="OLT694" s="412"/>
      <c r="OLU694" s="412"/>
      <c r="OLV694" s="412"/>
      <c r="OLW694" s="412"/>
      <c r="OLX694" s="412"/>
      <c r="OLY694" s="412"/>
      <c r="OLZ694" s="412"/>
      <c r="OMA694" s="412"/>
      <c r="OMB694" s="412"/>
      <c r="OMC694" s="412"/>
      <c r="OMD694" s="412"/>
      <c r="OME694" s="412"/>
      <c r="OMF694" s="412"/>
      <c r="OMG694" s="412"/>
      <c r="OMH694" s="412"/>
      <c r="OMI694" s="412"/>
      <c r="OMJ694" s="412"/>
      <c r="OMK694" s="412"/>
      <c r="OML694" s="412"/>
      <c r="OMM694" s="412"/>
      <c r="OMN694" s="412"/>
      <c r="OMO694" s="412"/>
      <c r="OMP694" s="412"/>
      <c r="OMQ694" s="412"/>
      <c r="OMR694" s="412"/>
      <c r="OMS694" s="412"/>
      <c r="OMT694" s="413"/>
      <c r="OMU694" s="413"/>
      <c r="OMV694" s="413"/>
      <c r="OMW694" s="413"/>
      <c r="OMX694" s="413"/>
      <c r="OMY694" s="413"/>
      <c r="OMZ694" s="413"/>
      <c r="ONA694" s="413"/>
      <c r="ONB694" s="413"/>
      <c r="ONC694" s="413"/>
      <c r="OND694" s="413"/>
      <c r="ONE694" s="413"/>
      <c r="ONF694" s="413"/>
      <c r="ONG694" s="413"/>
      <c r="ONH694" s="413"/>
      <c r="ONI694" s="413"/>
      <c r="ONJ694" s="413"/>
      <c r="ONK694" s="413"/>
      <c r="ONL694" s="413"/>
      <c r="ONM694" s="413"/>
      <c r="ONN694" s="413"/>
      <c r="ONO694" s="413"/>
      <c r="ONP694" s="413"/>
      <c r="ONQ694" s="413"/>
      <c r="ONR694" s="414"/>
      <c r="ONS694" s="414"/>
      <c r="ONT694" s="414"/>
      <c r="ONU694" s="414"/>
      <c r="ONV694" s="414"/>
      <c r="ONW694" s="413"/>
      <c r="ONX694" s="413"/>
      <c r="ONY694" s="414"/>
      <c r="ONZ694" s="414"/>
      <c r="OOA694" s="413"/>
      <c r="OOB694" s="413"/>
      <c r="OOC694" s="414"/>
      <c r="OOD694" s="414"/>
      <c r="OOE694" s="413"/>
      <c r="OOF694" s="413"/>
      <c r="OOG694" s="413"/>
      <c r="OOH694" s="413"/>
      <c r="OOI694" s="413"/>
      <c r="OOJ694" s="413"/>
      <c r="OOK694" s="413"/>
      <c r="OOL694" s="414"/>
      <c r="OOM694" s="414"/>
      <c r="OON694" s="413"/>
      <c r="OOO694" s="413"/>
      <c r="OOP694" s="414"/>
      <c r="OOQ694" s="414"/>
      <c r="OOR694" s="413"/>
      <c r="OOS694" s="413"/>
      <c r="OOT694" s="413"/>
      <c r="OOU694" s="413"/>
      <c r="OOV694" s="413"/>
      <c r="OOW694" s="407"/>
      <c r="OOX694" s="439"/>
      <c r="OOY694" s="413"/>
      <c r="OOZ694" s="413"/>
      <c r="OPA694" s="413"/>
      <c r="OPB694" s="413"/>
      <c r="OPC694" s="413"/>
      <c r="OPD694" s="413"/>
      <c r="OPE694" s="413"/>
      <c r="OPF694" s="412"/>
      <c r="OPG694" s="412"/>
      <c r="OPH694" s="412"/>
      <c r="OPI694" s="412"/>
      <c r="OPJ694" s="412"/>
      <c r="OPK694" s="412"/>
      <c r="OPL694" s="412"/>
      <c r="OPM694" s="412"/>
      <c r="OPN694" s="412"/>
      <c r="OPO694" s="412"/>
      <c r="OPP694" s="412"/>
      <c r="OPQ694" s="412"/>
      <c r="OPR694" s="412"/>
      <c r="OPS694" s="412"/>
      <c r="OPT694" s="412"/>
      <c r="OPU694" s="412"/>
      <c r="OPV694" s="412"/>
      <c r="OPW694" s="412"/>
      <c r="OPX694" s="412"/>
      <c r="OPY694" s="412"/>
      <c r="OPZ694" s="412"/>
      <c r="OQA694" s="412"/>
      <c r="OQB694" s="412"/>
      <c r="OQC694" s="412"/>
      <c r="OQD694" s="412"/>
      <c r="OQE694" s="412"/>
      <c r="OQF694" s="412"/>
      <c r="OQG694" s="412"/>
      <c r="OQH694" s="412"/>
      <c r="OQI694" s="412"/>
      <c r="OQJ694" s="412"/>
      <c r="OQK694" s="412"/>
      <c r="OQL694" s="412"/>
      <c r="OQM694" s="412"/>
      <c r="OQN694" s="412"/>
      <c r="OQO694" s="412"/>
      <c r="OQP694" s="412"/>
      <c r="OQQ694" s="412"/>
      <c r="OQR694" s="412"/>
      <c r="OQS694" s="412"/>
      <c r="OQT694" s="412"/>
      <c r="OQU694" s="412"/>
      <c r="OQV694" s="412"/>
      <c r="OQW694" s="412"/>
      <c r="OQX694" s="413"/>
      <c r="OQY694" s="413"/>
      <c r="OQZ694" s="413"/>
      <c r="ORA694" s="413"/>
      <c r="ORB694" s="413"/>
      <c r="ORC694" s="413"/>
      <c r="ORD694" s="413"/>
      <c r="ORE694" s="413"/>
      <c r="ORF694" s="413"/>
      <c r="ORG694" s="413"/>
      <c r="ORH694" s="413"/>
      <c r="ORI694" s="413"/>
      <c r="ORJ694" s="413"/>
      <c r="ORK694" s="413"/>
      <c r="ORL694" s="413"/>
      <c r="ORM694" s="413"/>
      <c r="ORN694" s="413"/>
      <c r="ORO694" s="413"/>
      <c r="ORP694" s="413"/>
      <c r="ORQ694" s="413"/>
      <c r="ORR694" s="413"/>
      <c r="ORS694" s="413"/>
      <c r="ORT694" s="413"/>
      <c r="ORU694" s="413"/>
      <c r="ORV694" s="414"/>
      <c r="ORW694" s="414"/>
      <c r="ORX694" s="414"/>
      <c r="ORY694" s="414"/>
      <c r="ORZ694" s="414"/>
      <c r="OSA694" s="413"/>
      <c r="OSB694" s="413"/>
      <c r="OSC694" s="414"/>
      <c r="OSD694" s="414"/>
      <c r="OSE694" s="413"/>
      <c r="OSF694" s="413"/>
      <c r="OSG694" s="414"/>
      <c r="OSH694" s="414"/>
      <c r="OSI694" s="413"/>
      <c r="OSJ694" s="413"/>
      <c r="OSK694" s="413"/>
      <c r="OSL694" s="413"/>
      <c r="OSM694" s="413"/>
      <c r="OSN694" s="413"/>
      <c r="OSO694" s="413"/>
      <c r="OSP694" s="414"/>
      <c r="OSQ694" s="414"/>
      <c r="OSR694" s="413"/>
      <c r="OSS694" s="413"/>
      <c r="OST694" s="414"/>
      <c r="OSU694" s="414"/>
      <c r="OSV694" s="413"/>
      <c r="OSW694" s="413"/>
      <c r="OSX694" s="413"/>
      <c r="OSY694" s="413"/>
      <c r="OSZ694" s="413"/>
      <c r="OTA694" s="407"/>
      <c r="OTB694" s="439"/>
      <c r="OTC694" s="413"/>
      <c r="OTD694" s="413"/>
      <c r="OTE694" s="413"/>
      <c r="OTF694" s="413"/>
      <c r="OTG694" s="413"/>
      <c r="OTH694" s="413"/>
      <c r="OTI694" s="413"/>
      <c r="OTJ694" s="412"/>
      <c r="OTK694" s="412"/>
      <c r="OTL694" s="412"/>
      <c r="OTM694" s="412"/>
      <c r="OTN694" s="412"/>
      <c r="OTO694" s="412"/>
      <c r="OTP694" s="412"/>
      <c r="OTQ694" s="412"/>
      <c r="OTR694" s="412"/>
      <c r="OTS694" s="412"/>
      <c r="OTT694" s="412"/>
      <c r="OTU694" s="412"/>
      <c r="OTV694" s="412"/>
      <c r="OTW694" s="412"/>
      <c r="OTX694" s="412"/>
      <c r="OTY694" s="412"/>
      <c r="OTZ694" s="412"/>
      <c r="OUA694" s="412"/>
      <c r="OUB694" s="412"/>
      <c r="OUC694" s="412"/>
      <c r="OUD694" s="412"/>
      <c r="OUE694" s="412"/>
      <c r="OUF694" s="412"/>
      <c r="OUG694" s="412"/>
      <c r="OUH694" s="412"/>
      <c r="OUI694" s="412"/>
      <c r="OUJ694" s="412"/>
      <c r="OUK694" s="412"/>
      <c r="OUL694" s="412"/>
      <c r="OUM694" s="412"/>
      <c r="OUN694" s="412"/>
      <c r="OUO694" s="412"/>
      <c r="OUP694" s="412"/>
      <c r="OUQ694" s="412"/>
      <c r="OUR694" s="412"/>
      <c r="OUS694" s="412"/>
      <c r="OUT694" s="412"/>
      <c r="OUU694" s="412"/>
      <c r="OUV694" s="412"/>
      <c r="OUW694" s="412"/>
      <c r="OUX694" s="412"/>
      <c r="OUY694" s="412"/>
      <c r="OUZ694" s="412"/>
      <c r="OVA694" s="412"/>
      <c r="OVB694" s="413"/>
      <c r="OVC694" s="413"/>
      <c r="OVD694" s="413"/>
      <c r="OVE694" s="413"/>
      <c r="OVF694" s="413"/>
      <c r="OVG694" s="413"/>
      <c r="OVH694" s="413"/>
      <c r="OVI694" s="413"/>
      <c r="OVJ694" s="413"/>
      <c r="OVK694" s="413"/>
      <c r="OVL694" s="413"/>
      <c r="OVM694" s="413"/>
      <c r="OVN694" s="413"/>
      <c r="OVO694" s="413"/>
      <c r="OVP694" s="413"/>
      <c r="OVQ694" s="413"/>
      <c r="OVR694" s="413"/>
      <c r="OVS694" s="413"/>
      <c r="OVT694" s="413"/>
      <c r="OVU694" s="413"/>
      <c r="OVV694" s="413"/>
      <c r="OVW694" s="413"/>
      <c r="OVX694" s="413"/>
      <c r="OVY694" s="413"/>
      <c r="OVZ694" s="414"/>
      <c r="OWA694" s="414"/>
      <c r="OWB694" s="414"/>
      <c r="OWC694" s="414"/>
      <c r="OWD694" s="414"/>
      <c r="OWE694" s="413"/>
      <c r="OWF694" s="413"/>
      <c r="OWG694" s="414"/>
      <c r="OWH694" s="414"/>
      <c r="OWI694" s="413"/>
      <c r="OWJ694" s="413"/>
      <c r="OWK694" s="414"/>
      <c r="OWL694" s="414"/>
      <c r="OWM694" s="413"/>
      <c r="OWN694" s="413"/>
      <c r="OWO694" s="413"/>
      <c r="OWP694" s="413"/>
      <c r="OWQ694" s="413"/>
      <c r="OWR694" s="413"/>
      <c r="OWS694" s="413"/>
      <c r="OWT694" s="414"/>
      <c r="OWU694" s="414"/>
      <c r="OWV694" s="413"/>
      <c r="OWW694" s="413"/>
      <c r="OWX694" s="414"/>
      <c r="OWY694" s="414"/>
      <c r="OWZ694" s="413"/>
      <c r="OXA694" s="413"/>
      <c r="OXB694" s="413"/>
      <c r="OXC694" s="413"/>
      <c r="OXD694" s="413"/>
      <c r="OXE694" s="407"/>
      <c r="OXF694" s="439"/>
      <c r="OXG694" s="413"/>
      <c r="OXH694" s="413"/>
      <c r="OXI694" s="413"/>
      <c r="OXJ694" s="413"/>
      <c r="OXK694" s="413"/>
      <c r="OXL694" s="413"/>
      <c r="OXM694" s="413"/>
      <c r="OXN694" s="412"/>
      <c r="OXO694" s="412"/>
      <c r="OXP694" s="412"/>
      <c r="OXQ694" s="412"/>
      <c r="OXR694" s="412"/>
      <c r="OXS694" s="412"/>
      <c r="OXT694" s="412"/>
      <c r="OXU694" s="412"/>
      <c r="OXV694" s="412"/>
      <c r="OXW694" s="412"/>
      <c r="OXX694" s="412"/>
      <c r="OXY694" s="412"/>
      <c r="OXZ694" s="412"/>
      <c r="OYA694" s="412"/>
      <c r="OYB694" s="412"/>
      <c r="OYC694" s="412"/>
      <c r="OYD694" s="412"/>
      <c r="OYE694" s="412"/>
      <c r="OYF694" s="412"/>
      <c r="OYG694" s="412"/>
      <c r="OYH694" s="412"/>
      <c r="OYI694" s="412"/>
      <c r="OYJ694" s="412"/>
      <c r="OYK694" s="412"/>
      <c r="OYL694" s="412"/>
      <c r="OYM694" s="412"/>
      <c r="OYN694" s="412"/>
      <c r="OYO694" s="412"/>
      <c r="OYP694" s="412"/>
      <c r="OYQ694" s="412"/>
      <c r="OYR694" s="412"/>
      <c r="OYS694" s="412"/>
      <c r="OYT694" s="412"/>
      <c r="OYU694" s="412"/>
      <c r="OYV694" s="412"/>
      <c r="OYW694" s="412"/>
      <c r="OYX694" s="412"/>
      <c r="OYY694" s="412"/>
      <c r="OYZ694" s="412"/>
      <c r="OZA694" s="412"/>
      <c r="OZB694" s="412"/>
      <c r="OZC694" s="412"/>
      <c r="OZD694" s="412"/>
      <c r="OZE694" s="412"/>
      <c r="OZF694" s="413"/>
      <c r="OZG694" s="413"/>
      <c r="OZH694" s="413"/>
      <c r="OZI694" s="413"/>
      <c r="OZJ694" s="413"/>
      <c r="OZK694" s="413"/>
      <c r="OZL694" s="413"/>
      <c r="OZM694" s="413"/>
      <c r="OZN694" s="413"/>
      <c r="OZO694" s="413"/>
      <c r="OZP694" s="413"/>
      <c r="OZQ694" s="413"/>
      <c r="OZR694" s="413"/>
      <c r="OZS694" s="413"/>
      <c r="OZT694" s="413"/>
      <c r="OZU694" s="413"/>
      <c r="OZV694" s="413"/>
      <c r="OZW694" s="413"/>
      <c r="OZX694" s="413"/>
      <c r="OZY694" s="413"/>
      <c r="OZZ694" s="413"/>
      <c r="PAA694" s="413"/>
      <c r="PAB694" s="413"/>
      <c r="PAC694" s="413"/>
      <c r="PAD694" s="414"/>
      <c r="PAE694" s="414"/>
      <c r="PAF694" s="414"/>
      <c r="PAG694" s="414"/>
      <c r="PAH694" s="414"/>
      <c r="PAI694" s="413"/>
      <c r="PAJ694" s="413"/>
      <c r="PAK694" s="414"/>
      <c r="PAL694" s="414"/>
      <c r="PAM694" s="413"/>
      <c r="PAN694" s="413"/>
      <c r="PAO694" s="414"/>
      <c r="PAP694" s="414"/>
      <c r="PAQ694" s="413"/>
      <c r="PAR694" s="413"/>
      <c r="PAS694" s="413"/>
      <c r="PAT694" s="413"/>
      <c r="PAU694" s="413"/>
      <c r="PAV694" s="413"/>
      <c r="PAW694" s="413"/>
      <c r="PAX694" s="414"/>
      <c r="PAY694" s="414"/>
      <c r="PAZ694" s="413"/>
      <c r="PBA694" s="413"/>
      <c r="PBB694" s="414"/>
      <c r="PBC694" s="414"/>
      <c r="PBD694" s="413"/>
      <c r="PBE694" s="413"/>
      <c r="PBF694" s="413"/>
      <c r="PBG694" s="413"/>
      <c r="PBH694" s="413"/>
      <c r="PBI694" s="407"/>
      <c r="PBJ694" s="439"/>
      <c r="PBK694" s="413"/>
      <c r="PBL694" s="413"/>
      <c r="PBM694" s="413"/>
      <c r="PBN694" s="413"/>
      <c r="PBO694" s="413"/>
      <c r="PBP694" s="413"/>
      <c r="PBQ694" s="413"/>
      <c r="PBR694" s="412"/>
      <c r="PBS694" s="412"/>
      <c r="PBT694" s="412"/>
      <c r="PBU694" s="412"/>
      <c r="PBV694" s="412"/>
      <c r="PBW694" s="412"/>
      <c r="PBX694" s="412"/>
      <c r="PBY694" s="412"/>
      <c r="PBZ694" s="412"/>
      <c r="PCA694" s="412"/>
      <c r="PCB694" s="412"/>
      <c r="PCC694" s="412"/>
      <c r="PCD694" s="412"/>
      <c r="PCE694" s="412"/>
      <c r="PCF694" s="412"/>
      <c r="PCG694" s="412"/>
      <c r="PCH694" s="412"/>
      <c r="PCI694" s="412"/>
      <c r="PCJ694" s="412"/>
      <c r="PCK694" s="412"/>
      <c r="PCL694" s="412"/>
      <c r="PCM694" s="412"/>
      <c r="PCN694" s="412"/>
      <c r="PCO694" s="412"/>
      <c r="PCP694" s="412"/>
      <c r="PCQ694" s="412"/>
      <c r="PCR694" s="412"/>
      <c r="PCS694" s="412"/>
      <c r="PCT694" s="412"/>
      <c r="PCU694" s="412"/>
      <c r="PCV694" s="412"/>
      <c r="PCW694" s="412"/>
      <c r="PCX694" s="412"/>
      <c r="PCY694" s="412"/>
      <c r="PCZ694" s="412"/>
      <c r="PDA694" s="412"/>
      <c r="PDB694" s="412"/>
      <c r="PDC694" s="412"/>
      <c r="PDD694" s="412"/>
      <c r="PDE694" s="412"/>
      <c r="PDF694" s="412"/>
      <c r="PDG694" s="412"/>
      <c r="PDH694" s="412"/>
      <c r="PDI694" s="412"/>
      <c r="PDJ694" s="413"/>
      <c r="PDK694" s="413"/>
      <c r="PDL694" s="413"/>
      <c r="PDM694" s="413"/>
      <c r="PDN694" s="413"/>
      <c r="PDO694" s="413"/>
      <c r="PDP694" s="413"/>
      <c r="PDQ694" s="413"/>
      <c r="PDR694" s="413"/>
      <c r="PDS694" s="413"/>
      <c r="PDT694" s="413"/>
      <c r="PDU694" s="413"/>
      <c r="PDV694" s="413"/>
      <c r="PDW694" s="413"/>
      <c r="PDX694" s="413"/>
      <c r="PDY694" s="413"/>
      <c r="PDZ694" s="413"/>
      <c r="PEA694" s="413"/>
      <c r="PEB694" s="413"/>
      <c r="PEC694" s="413"/>
      <c r="PED694" s="413"/>
      <c r="PEE694" s="413"/>
      <c r="PEF694" s="413"/>
      <c r="PEG694" s="413"/>
      <c r="PEH694" s="414"/>
      <c r="PEI694" s="414"/>
      <c r="PEJ694" s="414"/>
      <c r="PEK694" s="414"/>
      <c r="PEL694" s="414"/>
      <c r="PEM694" s="413"/>
      <c r="PEN694" s="413"/>
      <c r="PEO694" s="414"/>
      <c r="PEP694" s="414"/>
      <c r="PEQ694" s="413"/>
      <c r="PER694" s="413"/>
      <c r="PES694" s="414"/>
      <c r="PET694" s="414"/>
      <c r="PEU694" s="413"/>
      <c r="PEV694" s="413"/>
      <c r="PEW694" s="413"/>
      <c r="PEX694" s="413"/>
      <c r="PEY694" s="413"/>
      <c r="PEZ694" s="413"/>
      <c r="PFA694" s="413"/>
      <c r="PFB694" s="414"/>
      <c r="PFC694" s="414"/>
      <c r="PFD694" s="413"/>
      <c r="PFE694" s="413"/>
      <c r="PFF694" s="414"/>
      <c r="PFG694" s="414"/>
      <c r="PFH694" s="413"/>
      <c r="PFI694" s="413"/>
      <c r="PFJ694" s="413"/>
      <c r="PFK694" s="413"/>
      <c r="PFL694" s="413"/>
      <c r="PFM694" s="407"/>
      <c r="PFN694" s="439"/>
      <c r="PFO694" s="413"/>
      <c r="PFP694" s="413"/>
      <c r="PFQ694" s="413"/>
      <c r="PFR694" s="413"/>
      <c r="PFS694" s="413"/>
      <c r="PFT694" s="413"/>
      <c r="PFU694" s="413"/>
      <c r="PFV694" s="412"/>
      <c r="PFW694" s="412"/>
      <c r="PFX694" s="412"/>
      <c r="PFY694" s="412"/>
      <c r="PFZ694" s="412"/>
      <c r="PGA694" s="412"/>
      <c r="PGB694" s="412"/>
      <c r="PGC694" s="412"/>
      <c r="PGD694" s="412"/>
      <c r="PGE694" s="412"/>
      <c r="PGF694" s="412"/>
      <c r="PGG694" s="412"/>
      <c r="PGH694" s="412"/>
      <c r="PGI694" s="412"/>
      <c r="PGJ694" s="412"/>
      <c r="PGK694" s="412"/>
      <c r="PGL694" s="412"/>
      <c r="PGM694" s="412"/>
      <c r="PGN694" s="412"/>
      <c r="PGO694" s="412"/>
      <c r="PGP694" s="412"/>
      <c r="PGQ694" s="412"/>
      <c r="PGR694" s="412"/>
      <c r="PGS694" s="412"/>
      <c r="PGT694" s="412"/>
      <c r="PGU694" s="412"/>
      <c r="PGV694" s="412"/>
      <c r="PGW694" s="412"/>
      <c r="PGX694" s="412"/>
      <c r="PGY694" s="412"/>
      <c r="PGZ694" s="412"/>
      <c r="PHA694" s="412"/>
      <c r="PHB694" s="412"/>
      <c r="PHC694" s="412"/>
      <c r="PHD694" s="412"/>
      <c r="PHE694" s="412"/>
      <c r="PHF694" s="412"/>
      <c r="PHG694" s="412"/>
      <c r="PHH694" s="412"/>
      <c r="PHI694" s="412"/>
      <c r="PHJ694" s="412"/>
      <c r="PHK694" s="412"/>
      <c r="PHL694" s="412"/>
      <c r="PHM694" s="412"/>
      <c r="PHN694" s="413"/>
      <c r="PHO694" s="413"/>
      <c r="PHP694" s="413"/>
      <c r="PHQ694" s="413"/>
      <c r="PHR694" s="413"/>
      <c r="PHS694" s="413"/>
      <c r="PHT694" s="413"/>
      <c r="PHU694" s="413"/>
      <c r="PHV694" s="413"/>
      <c r="PHW694" s="413"/>
      <c r="PHX694" s="413"/>
      <c r="PHY694" s="413"/>
      <c r="PHZ694" s="413"/>
      <c r="PIA694" s="413"/>
      <c r="PIB694" s="413"/>
      <c r="PIC694" s="413"/>
      <c r="PID694" s="413"/>
      <c r="PIE694" s="413"/>
      <c r="PIF694" s="413"/>
      <c r="PIG694" s="413"/>
      <c r="PIH694" s="413"/>
      <c r="PII694" s="413"/>
      <c r="PIJ694" s="413"/>
      <c r="PIK694" s="413"/>
      <c r="PIL694" s="414"/>
      <c r="PIM694" s="414"/>
      <c r="PIN694" s="414"/>
      <c r="PIO694" s="414"/>
      <c r="PIP694" s="414"/>
      <c r="PIQ694" s="413"/>
      <c r="PIR694" s="413"/>
      <c r="PIS694" s="414"/>
      <c r="PIT694" s="414"/>
      <c r="PIU694" s="413"/>
      <c r="PIV694" s="413"/>
      <c r="PIW694" s="414"/>
      <c r="PIX694" s="414"/>
      <c r="PIY694" s="413"/>
      <c r="PIZ694" s="413"/>
      <c r="PJA694" s="413"/>
      <c r="PJB694" s="413"/>
      <c r="PJC694" s="413"/>
      <c r="PJD694" s="413"/>
      <c r="PJE694" s="413"/>
      <c r="PJF694" s="414"/>
      <c r="PJG694" s="414"/>
      <c r="PJH694" s="413"/>
      <c r="PJI694" s="413"/>
      <c r="PJJ694" s="414"/>
      <c r="PJK694" s="414"/>
      <c r="PJL694" s="413"/>
      <c r="PJM694" s="413"/>
      <c r="PJN694" s="413"/>
      <c r="PJO694" s="413"/>
      <c r="PJP694" s="413"/>
      <c r="PJQ694" s="407"/>
      <c r="PJR694" s="439"/>
      <c r="PJS694" s="413"/>
      <c r="PJT694" s="413"/>
      <c r="PJU694" s="413"/>
      <c r="PJV694" s="413"/>
      <c r="PJW694" s="413"/>
      <c r="PJX694" s="413"/>
      <c r="PJY694" s="413"/>
      <c r="PJZ694" s="412"/>
      <c r="PKA694" s="412"/>
      <c r="PKB694" s="412"/>
      <c r="PKC694" s="412"/>
      <c r="PKD694" s="412"/>
      <c r="PKE694" s="412"/>
      <c r="PKF694" s="412"/>
      <c r="PKG694" s="412"/>
      <c r="PKH694" s="412"/>
      <c r="PKI694" s="412"/>
      <c r="PKJ694" s="412"/>
      <c r="PKK694" s="412"/>
      <c r="PKL694" s="412"/>
      <c r="PKM694" s="412"/>
      <c r="PKN694" s="412"/>
      <c r="PKO694" s="412"/>
      <c r="PKP694" s="412"/>
      <c r="PKQ694" s="412"/>
      <c r="PKR694" s="412"/>
      <c r="PKS694" s="412"/>
      <c r="PKT694" s="412"/>
      <c r="PKU694" s="412"/>
      <c r="PKV694" s="412"/>
      <c r="PKW694" s="412"/>
      <c r="PKX694" s="412"/>
      <c r="PKY694" s="412"/>
      <c r="PKZ694" s="412"/>
      <c r="PLA694" s="412"/>
      <c r="PLB694" s="412"/>
      <c r="PLC694" s="412"/>
      <c r="PLD694" s="412"/>
      <c r="PLE694" s="412"/>
      <c r="PLF694" s="412"/>
      <c r="PLG694" s="412"/>
      <c r="PLH694" s="412"/>
      <c r="PLI694" s="412"/>
      <c r="PLJ694" s="412"/>
      <c r="PLK694" s="412"/>
      <c r="PLL694" s="412"/>
      <c r="PLM694" s="412"/>
      <c r="PLN694" s="412"/>
      <c r="PLO694" s="412"/>
      <c r="PLP694" s="412"/>
      <c r="PLQ694" s="412"/>
      <c r="PLR694" s="413"/>
      <c r="PLS694" s="413"/>
      <c r="PLT694" s="413"/>
      <c r="PLU694" s="413"/>
      <c r="PLV694" s="413"/>
      <c r="PLW694" s="413"/>
      <c r="PLX694" s="413"/>
      <c r="PLY694" s="413"/>
      <c r="PLZ694" s="413"/>
      <c r="PMA694" s="413"/>
      <c r="PMB694" s="413"/>
      <c r="PMC694" s="413"/>
      <c r="PMD694" s="413"/>
      <c r="PME694" s="413"/>
      <c r="PMF694" s="413"/>
      <c r="PMG694" s="413"/>
      <c r="PMH694" s="413"/>
      <c r="PMI694" s="413"/>
      <c r="PMJ694" s="413"/>
      <c r="PMK694" s="413"/>
      <c r="PML694" s="413"/>
      <c r="PMM694" s="413"/>
      <c r="PMN694" s="413"/>
      <c r="PMO694" s="413"/>
      <c r="PMP694" s="414"/>
      <c r="PMQ694" s="414"/>
      <c r="PMR694" s="414"/>
      <c r="PMS694" s="414"/>
      <c r="PMT694" s="414"/>
      <c r="PMU694" s="413"/>
      <c r="PMV694" s="413"/>
      <c r="PMW694" s="414"/>
      <c r="PMX694" s="414"/>
      <c r="PMY694" s="413"/>
      <c r="PMZ694" s="413"/>
      <c r="PNA694" s="414"/>
      <c r="PNB694" s="414"/>
      <c r="PNC694" s="413"/>
      <c r="PND694" s="413"/>
      <c r="PNE694" s="413"/>
      <c r="PNF694" s="413"/>
      <c r="PNG694" s="413"/>
      <c r="PNH694" s="413"/>
      <c r="PNI694" s="413"/>
      <c r="PNJ694" s="414"/>
      <c r="PNK694" s="414"/>
      <c r="PNL694" s="413"/>
      <c r="PNM694" s="413"/>
      <c r="PNN694" s="414"/>
      <c r="PNO694" s="414"/>
      <c r="PNP694" s="413"/>
      <c r="PNQ694" s="413"/>
      <c r="PNR694" s="413"/>
      <c r="PNS694" s="413"/>
      <c r="PNT694" s="413"/>
      <c r="PNU694" s="407"/>
      <c r="PNV694" s="439"/>
      <c r="PNW694" s="413"/>
      <c r="PNX694" s="413"/>
      <c r="PNY694" s="413"/>
      <c r="PNZ694" s="413"/>
      <c r="POA694" s="413"/>
      <c r="POB694" s="413"/>
      <c r="POC694" s="413"/>
      <c r="POD694" s="412"/>
      <c r="POE694" s="412"/>
      <c r="POF694" s="412"/>
      <c r="POG694" s="412"/>
      <c r="POH694" s="412"/>
      <c r="POI694" s="412"/>
      <c r="POJ694" s="412"/>
      <c r="POK694" s="412"/>
      <c r="POL694" s="412"/>
      <c r="POM694" s="412"/>
      <c r="PON694" s="412"/>
      <c r="POO694" s="412"/>
      <c r="POP694" s="412"/>
      <c r="POQ694" s="412"/>
      <c r="POR694" s="412"/>
      <c r="POS694" s="412"/>
      <c r="POT694" s="412"/>
      <c r="POU694" s="412"/>
      <c r="POV694" s="412"/>
      <c r="POW694" s="412"/>
      <c r="POX694" s="412"/>
      <c r="POY694" s="412"/>
      <c r="POZ694" s="412"/>
      <c r="PPA694" s="412"/>
      <c r="PPB694" s="412"/>
      <c r="PPC694" s="412"/>
      <c r="PPD694" s="412"/>
      <c r="PPE694" s="412"/>
      <c r="PPF694" s="412"/>
      <c r="PPG694" s="412"/>
      <c r="PPH694" s="412"/>
      <c r="PPI694" s="412"/>
      <c r="PPJ694" s="412"/>
      <c r="PPK694" s="412"/>
      <c r="PPL694" s="412"/>
      <c r="PPM694" s="412"/>
      <c r="PPN694" s="412"/>
      <c r="PPO694" s="412"/>
      <c r="PPP694" s="412"/>
      <c r="PPQ694" s="412"/>
      <c r="PPR694" s="412"/>
      <c r="PPS694" s="412"/>
      <c r="PPT694" s="412"/>
      <c r="PPU694" s="412"/>
      <c r="PPV694" s="413"/>
      <c r="PPW694" s="413"/>
      <c r="PPX694" s="413"/>
      <c r="PPY694" s="413"/>
      <c r="PPZ694" s="413"/>
      <c r="PQA694" s="413"/>
      <c r="PQB694" s="413"/>
      <c r="PQC694" s="413"/>
      <c r="PQD694" s="413"/>
      <c r="PQE694" s="413"/>
      <c r="PQF694" s="413"/>
      <c r="PQG694" s="413"/>
      <c r="PQH694" s="413"/>
      <c r="PQI694" s="413"/>
      <c r="PQJ694" s="413"/>
      <c r="PQK694" s="413"/>
      <c r="PQL694" s="413"/>
      <c r="PQM694" s="413"/>
      <c r="PQN694" s="413"/>
      <c r="PQO694" s="413"/>
      <c r="PQP694" s="413"/>
      <c r="PQQ694" s="413"/>
      <c r="PQR694" s="413"/>
      <c r="PQS694" s="413"/>
      <c r="PQT694" s="414"/>
      <c r="PQU694" s="414"/>
      <c r="PQV694" s="414"/>
      <c r="PQW694" s="414"/>
      <c r="PQX694" s="414"/>
      <c r="PQY694" s="413"/>
      <c r="PQZ694" s="413"/>
      <c r="PRA694" s="414"/>
      <c r="PRB694" s="414"/>
      <c r="PRC694" s="413"/>
      <c r="PRD694" s="413"/>
      <c r="PRE694" s="414"/>
      <c r="PRF694" s="414"/>
      <c r="PRG694" s="413"/>
      <c r="PRH694" s="413"/>
      <c r="PRI694" s="413"/>
      <c r="PRJ694" s="413"/>
      <c r="PRK694" s="413"/>
      <c r="PRL694" s="413"/>
      <c r="PRM694" s="413"/>
      <c r="PRN694" s="414"/>
      <c r="PRO694" s="414"/>
      <c r="PRP694" s="413"/>
      <c r="PRQ694" s="413"/>
      <c r="PRR694" s="414"/>
      <c r="PRS694" s="414"/>
      <c r="PRT694" s="413"/>
      <c r="PRU694" s="413"/>
      <c r="PRV694" s="413"/>
      <c r="PRW694" s="413"/>
      <c r="PRX694" s="413"/>
      <c r="PRY694" s="407"/>
      <c r="PRZ694" s="439"/>
      <c r="PSA694" s="413"/>
      <c r="PSB694" s="413"/>
      <c r="PSC694" s="413"/>
      <c r="PSD694" s="413"/>
      <c r="PSE694" s="413"/>
      <c r="PSF694" s="413"/>
      <c r="PSG694" s="413"/>
      <c r="PSH694" s="412"/>
      <c r="PSI694" s="412"/>
      <c r="PSJ694" s="412"/>
      <c r="PSK694" s="412"/>
      <c r="PSL694" s="412"/>
      <c r="PSM694" s="412"/>
      <c r="PSN694" s="412"/>
      <c r="PSO694" s="412"/>
      <c r="PSP694" s="412"/>
      <c r="PSQ694" s="412"/>
      <c r="PSR694" s="412"/>
      <c r="PSS694" s="412"/>
      <c r="PST694" s="412"/>
      <c r="PSU694" s="412"/>
      <c r="PSV694" s="412"/>
      <c r="PSW694" s="412"/>
      <c r="PSX694" s="412"/>
      <c r="PSY694" s="412"/>
      <c r="PSZ694" s="412"/>
      <c r="PTA694" s="412"/>
      <c r="PTB694" s="412"/>
      <c r="PTC694" s="412"/>
      <c r="PTD694" s="412"/>
      <c r="PTE694" s="412"/>
      <c r="PTF694" s="412"/>
      <c r="PTG694" s="412"/>
      <c r="PTH694" s="412"/>
      <c r="PTI694" s="412"/>
      <c r="PTJ694" s="412"/>
      <c r="PTK694" s="412"/>
      <c r="PTL694" s="412"/>
      <c r="PTM694" s="412"/>
      <c r="PTN694" s="412"/>
      <c r="PTO694" s="412"/>
      <c r="PTP694" s="412"/>
      <c r="PTQ694" s="412"/>
      <c r="PTR694" s="412"/>
      <c r="PTS694" s="412"/>
      <c r="PTT694" s="412"/>
      <c r="PTU694" s="412"/>
      <c r="PTV694" s="412"/>
      <c r="PTW694" s="412"/>
      <c r="PTX694" s="412"/>
      <c r="PTY694" s="412"/>
      <c r="PTZ694" s="413"/>
      <c r="PUA694" s="413"/>
      <c r="PUB694" s="413"/>
      <c r="PUC694" s="413"/>
      <c r="PUD694" s="413"/>
      <c r="PUE694" s="413"/>
      <c r="PUF694" s="413"/>
      <c r="PUG694" s="413"/>
      <c r="PUH694" s="413"/>
      <c r="PUI694" s="413"/>
      <c r="PUJ694" s="413"/>
      <c r="PUK694" s="413"/>
      <c r="PUL694" s="413"/>
      <c r="PUM694" s="413"/>
      <c r="PUN694" s="413"/>
      <c r="PUO694" s="413"/>
      <c r="PUP694" s="413"/>
      <c r="PUQ694" s="413"/>
      <c r="PUR694" s="413"/>
      <c r="PUS694" s="413"/>
      <c r="PUT694" s="413"/>
      <c r="PUU694" s="413"/>
      <c r="PUV694" s="413"/>
      <c r="PUW694" s="413"/>
      <c r="PUX694" s="414"/>
      <c r="PUY694" s="414"/>
      <c r="PUZ694" s="414"/>
      <c r="PVA694" s="414"/>
      <c r="PVB694" s="414"/>
      <c r="PVC694" s="413"/>
      <c r="PVD694" s="413"/>
      <c r="PVE694" s="414"/>
      <c r="PVF694" s="414"/>
      <c r="PVG694" s="413"/>
      <c r="PVH694" s="413"/>
      <c r="PVI694" s="414"/>
      <c r="PVJ694" s="414"/>
      <c r="PVK694" s="413"/>
      <c r="PVL694" s="413"/>
      <c r="PVM694" s="413"/>
      <c r="PVN694" s="413"/>
      <c r="PVO694" s="413"/>
      <c r="PVP694" s="413"/>
      <c r="PVQ694" s="413"/>
      <c r="PVR694" s="414"/>
      <c r="PVS694" s="414"/>
      <c r="PVT694" s="413"/>
      <c r="PVU694" s="413"/>
      <c r="PVV694" s="414"/>
      <c r="PVW694" s="414"/>
      <c r="PVX694" s="413"/>
      <c r="PVY694" s="413"/>
      <c r="PVZ694" s="413"/>
      <c r="PWA694" s="413"/>
      <c r="PWB694" s="413"/>
      <c r="PWC694" s="407"/>
      <c r="PWD694" s="439"/>
      <c r="PWE694" s="413"/>
      <c r="PWF694" s="413"/>
      <c r="PWG694" s="413"/>
      <c r="PWH694" s="413"/>
      <c r="PWI694" s="413"/>
      <c r="PWJ694" s="413"/>
      <c r="PWK694" s="413"/>
      <c r="PWL694" s="412"/>
      <c r="PWM694" s="412"/>
      <c r="PWN694" s="412"/>
      <c r="PWO694" s="412"/>
      <c r="PWP694" s="412"/>
      <c r="PWQ694" s="412"/>
      <c r="PWR694" s="412"/>
      <c r="PWS694" s="412"/>
      <c r="PWT694" s="412"/>
      <c r="PWU694" s="412"/>
      <c r="PWV694" s="412"/>
      <c r="PWW694" s="412"/>
      <c r="PWX694" s="412"/>
      <c r="PWY694" s="412"/>
      <c r="PWZ694" s="412"/>
      <c r="PXA694" s="412"/>
      <c r="PXB694" s="412"/>
      <c r="PXC694" s="412"/>
      <c r="PXD694" s="412"/>
      <c r="PXE694" s="412"/>
      <c r="PXF694" s="412"/>
      <c r="PXG694" s="412"/>
      <c r="PXH694" s="412"/>
      <c r="PXI694" s="412"/>
      <c r="PXJ694" s="412"/>
      <c r="PXK694" s="412"/>
      <c r="PXL694" s="412"/>
      <c r="PXM694" s="412"/>
      <c r="PXN694" s="412"/>
      <c r="PXO694" s="412"/>
      <c r="PXP694" s="412"/>
      <c r="PXQ694" s="412"/>
      <c r="PXR694" s="412"/>
      <c r="PXS694" s="412"/>
      <c r="PXT694" s="412"/>
      <c r="PXU694" s="412"/>
      <c r="PXV694" s="412"/>
      <c r="PXW694" s="412"/>
      <c r="PXX694" s="412"/>
      <c r="PXY694" s="412"/>
      <c r="PXZ694" s="412"/>
      <c r="PYA694" s="412"/>
      <c r="PYB694" s="412"/>
      <c r="PYC694" s="412"/>
      <c r="PYD694" s="413"/>
      <c r="PYE694" s="413"/>
      <c r="PYF694" s="413"/>
      <c r="PYG694" s="413"/>
      <c r="PYH694" s="413"/>
      <c r="PYI694" s="413"/>
      <c r="PYJ694" s="413"/>
      <c r="PYK694" s="413"/>
      <c r="PYL694" s="413"/>
      <c r="PYM694" s="413"/>
      <c r="PYN694" s="413"/>
      <c r="PYO694" s="413"/>
      <c r="PYP694" s="413"/>
      <c r="PYQ694" s="413"/>
      <c r="PYR694" s="413"/>
      <c r="PYS694" s="413"/>
      <c r="PYT694" s="413"/>
      <c r="PYU694" s="413"/>
      <c r="PYV694" s="413"/>
      <c r="PYW694" s="413"/>
      <c r="PYX694" s="413"/>
      <c r="PYY694" s="413"/>
      <c r="PYZ694" s="413"/>
      <c r="PZA694" s="413"/>
      <c r="PZB694" s="414"/>
      <c r="PZC694" s="414"/>
      <c r="PZD694" s="414"/>
      <c r="PZE694" s="414"/>
      <c r="PZF694" s="414"/>
      <c r="PZG694" s="413"/>
      <c r="PZH694" s="413"/>
      <c r="PZI694" s="414"/>
      <c r="PZJ694" s="414"/>
      <c r="PZK694" s="413"/>
      <c r="PZL694" s="413"/>
      <c r="PZM694" s="414"/>
      <c r="PZN694" s="414"/>
      <c r="PZO694" s="413"/>
      <c r="PZP694" s="413"/>
      <c r="PZQ694" s="413"/>
      <c r="PZR694" s="413"/>
      <c r="PZS694" s="413"/>
      <c r="PZT694" s="413"/>
      <c r="PZU694" s="413"/>
      <c r="PZV694" s="414"/>
      <c r="PZW694" s="414"/>
      <c r="PZX694" s="413"/>
      <c r="PZY694" s="413"/>
      <c r="PZZ694" s="414"/>
      <c r="QAA694" s="414"/>
      <c r="QAB694" s="413"/>
      <c r="QAC694" s="413"/>
      <c r="QAD694" s="413"/>
      <c r="QAE694" s="413"/>
      <c r="QAF694" s="413"/>
      <c r="QAG694" s="407"/>
      <c r="QAH694" s="439"/>
      <c r="QAI694" s="413"/>
      <c r="QAJ694" s="413"/>
      <c r="QAK694" s="413"/>
      <c r="QAL694" s="413"/>
      <c r="QAM694" s="413"/>
      <c r="QAN694" s="413"/>
      <c r="QAO694" s="413"/>
      <c r="QAP694" s="412"/>
      <c r="QAQ694" s="412"/>
      <c r="QAR694" s="412"/>
      <c r="QAS694" s="412"/>
      <c r="QAT694" s="412"/>
      <c r="QAU694" s="412"/>
      <c r="QAV694" s="412"/>
      <c r="QAW694" s="412"/>
      <c r="QAX694" s="412"/>
      <c r="QAY694" s="412"/>
      <c r="QAZ694" s="412"/>
      <c r="QBA694" s="412"/>
      <c r="QBB694" s="412"/>
      <c r="QBC694" s="412"/>
      <c r="QBD694" s="412"/>
      <c r="QBE694" s="412"/>
      <c r="QBF694" s="412"/>
      <c r="QBG694" s="412"/>
      <c r="QBH694" s="412"/>
      <c r="QBI694" s="412"/>
      <c r="QBJ694" s="412"/>
      <c r="QBK694" s="412"/>
      <c r="QBL694" s="412"/>
      <c r="QBM694" s="412"/>
      <c r="QBN694" s="412"/>
      <c r="QBO694" s="412"/>
      <c r="QBP694" s="412"/>
      <c r="QBQ694" s="412"/>
      <c r="QBR694" s="412"/>
      <c r="QBS694" s="412"/>
      <c r="QBT694" s="412"/>
      <c r="QBU694" s="412"/>
      <c r="QBV694" s="412"/>
      <c r="QBW694" s="412"/>
      <c r="QBX694" s="412"/>
      <c r="QBY694" s="412"/>
      <c r="QBZ694" s="412"/>
      <c r="QCA694" s="412"/>
      <c r="QCB694" s="412"/>
      <c r="QCC694" s="412"/>
      <c r="QCD694" s="412"/>
      <c r="QCE694" s="412"/>
      <c r="QCF694" s="412"/>
      <c r="QCG694" s="412"/>
      <c r="QCH694" s="413"/>
      <c r="QCI694" s="413"/>
      <c r="QCJ694" s="413"/>
      <c r="QCK694" s="413"/>
      <c r="QCL694" s="413"/>
      <c r="QCM694" s="413"/>
      <c r="QCN694" s="413"/>
      <c r="QCO694" s="413"/>
      <c r="QCP694" s="413"/>
      <c r="QCQ694" s="413"/>
      <c r="QCR694" s="413"/>
      <c r="QCS694" s="413"/>
      <c r="QCT694" s="413"/>
      <c r="QCU694" s="413"/>
      <c r="QCV694" s="413"/>
      <c r="QCW694" s="413"/>
      <c r="QCX694" s="413"/>
      <c r="QCY694" s="413"/>
      <c r="QCZ694" s="413"/>
      <c r="QDA694" s="413"/>
      <c r="QDB694" s="413"/>
      <c r="QDC694" s="413"/>
      <c r="QDD694" s="413"/>
      <c r="QDE694" s="413"/>
      <c r="QDF694" s="414"/>
      <c r="QDG694" s="414"/>
      <c r="QDH694" s="414"/>
      <c r="QDI694" s="414"/>
      <c r="QDJ694" s="414"/>
      <c r="QDK694" s="413"/>
      <c r="QDL694" s="413"/>
      <c r="QDM694" s="414"/>
      <c r="QDN694" s="414"/>
      <c r="QDO694" s="413"/>
      <c r="QDP694" s="413"/>
      <c r="QDQ694" s="414"/>
      <c r="QDR694" s="414"/>
      <c r="QDS694" s="413"/>
      <c r="QDT694" s="413"/>
      <c r="QDU694" s="413"/>
      <c r="QDV694" s="413"/>
      <c r="QDW694" s="413"/>
      <c r="QDX694" s="413"/>
      <c r="QDY694" s="413"/>
      <c r="QDZ694" s="414"/>
      <c r="QEA694" s="414"/>
      <c r="QEB694" s="413"/>
      <c r="QEC694" s="413"/>
      <c r="QED694" s="414"/>
      <c r="QEE694" s="414"/>
      <c r="QEF694" s="413"/>
      <c r="QEG694" s="413"/>
      <c r="QEH694" s="413"/>
      <c r="QEI694" s="413"/>
      <c r="QEJ694" s="413"/>
      <c r="QEK694" s="407"/>
      <c r="QEL694" s="439"/>
      <c r="QEM694" s="413"/>
      <c r="QEN694" s="413"/>
      <c r="QEO694" s="413"/>
      <c r="QEP694" s="413"/>
      <c r="QEQ694" s="413"/>
      <c r="QER694" s="413"/>
      <c r="QES694" s="413"/>
      <c r="QET694" s="412"/>
      <c r="QEU694" s="412"/>
      <c r="QEV694" s="412"/>
      <c r="QEW694" s="412"/>
      <c r="QEX694" s="412"/>
      <c r="QEY694" s="412"/>
      <c r="QEZ694" s="412"/>
      <c r="QFA694" s="412"/>
      <c r="QFB694" s="412"/>
      <c r="QFC694" s="412"/>
      <c r="QFD694" s="412"/>
      <c r="QFE694" s="412"/>
      <c r="QFF694" s="412"/>
      <c r="QFG694" s="412"/>
      <c r="QFH694" s="412"/>
      <c r="QFI694" s="412"/>
      <c r="QFJ694" s="412"/>
      <c r="QFK694" s="412"/>
      <c r="QFL694" s="412"/>
      <c r="QFM694" s="412"/>
      <c r="QFN694" s="412"/>
      <c r="QFO694" s="412"/>
      <c r="QFP694" s="412"/>
      <c r="QFQ694" s="412"/>
      <c r="QFR694" s="412"/>
      <c r="QFS694" s="412"/>
      <c r="QFT694" s="412"/>
      <c r="QFU694" s="412"/>
      <c r="QFV694" s="412"/>
      <c r="QFW694" s="412"/>
      <c r="QFX694" s="412"/>
      <c r="QFY694" s="412"/>
      <c r="QFZ694" s="412"/>
      <c r="QGA694" s="412"/>
      <c r="QGB694" s="412"/>
      <c r="QGC694" s="412"/>
      <c r="QGD694" s="412"/>
      <c r="QGE694" s="412"/>
      <c r="QGF694" s="412"/>
      <c r="QGG694" s="412"/>
      <c r="QGH694" s="412"/>
      <c r="QGI694" s="412"/>
      <c r="QGJ694" s="412"/>
      <c r="QGK694" s="412"/>
      <c r="QGL694" s="413"/>
      <c r="QGM694" s="413"/>
      <c r="QGN694" s="413"/>
      <c r="QGO694" s="413"/>
      <c r="QGP694" s="413"/>
      <c r="QGQ694" s="413"/>
      <c r="QGR694" s="413"/>
      <c r="QGS694" s="413"/>
      <c r="QGT694" s="413"/>
      <c r="QGU694" s="413"/>
      <c r="QGV694" s="413"/>
      <c r="QGW694" s="413"/>
      <c r="QGX694" s="413"/>
      <c r="QGY694" s="413"/>
      <c r="QGZ694" s="413"/>
      <c r="QHA694" s="413"/>
      <c r="QHB694" s="413"/>
      <c r="QHC694" s="413"/>
      <c r="QHD694" s="413"/>
      <c r="QHE694" s="413"/>
      <c r="QHF694" s="413"/>
      <c r="QHG694" s="413"/>
      <c r="QHH694" s="413"/>
      <c r="QHI694" s="413"/>
      <c r="QHJ694" s="414"/>
      <c r="QHK694" s="414"/>
      <c r="QHL694" s="414"/>
      <c r="QHM694" s="414"/>
      <c r="QHN694" s="414"/>
      <c r="QHO694" s="413"/>
      <c r="QHP694" s="413"/>
      <c r="QHQ694" s="414"/>
      <c r="QHR694" s="414"/>
      <c r="QHS694" s="413"/>
      <c r="QHT694" s="413"/>
      <c r="QHU694" s="414"/>
      <c r="QHV694" s="414"/>
      <c r="QHW694" s="413"/>
      <c r="QHX694" s="413"/>
      <c r="QHY694" s="413"/>
      <c r="QHZ694" s="413"/>
      <c r="QIA694" s="413"/>
      <c r="QIB694" s="413"/>
      <c r="QIC694" s="413"/>
      <c r="QID694" s="414"/>
      <c r="QIE694" s="414"/>
      <c r="QIF694" s="413"/>
      <c r="QIG694" s="413"/>
      <c r="QIH694" s="414"/>
      <c r="QII694" s="414"/>
      <c r="QIJ694" s="413"/>
      <c r="QIK694" s="413"/>
      <c r="QIL694" s="413"/>
      <c r="QIM694" s="413"/>
      <c r="QIN694" s="413"/>
      <c r="QIO694" s="407"/>
      <c r="QIP694" s="439"/>
      <c r="QIQ694" s="413"/>
      <c r="QIR694" s="413"/>
      <c r="QIS694" s="413"/>
      <c r="QIT694" s="413"/>
      <c r="QIU694" s="413"/>
      <c r="QIV694" s="413"/>
      <c r="QIW694" s="413"/>
      <c r="QIX694" s="412"/>
      <c r="QIY694" s="412"/>
      <c r="QIZ694" s="412"/>
      <c r="QJA694" s="412"/>
      <c r="QJB694" s="412"/>
      <c r="QJC694" s="412"/>
      <c r="QJD694" s="412"/>
      <c r="QJE694" s="412"/>
      <c r="QJF694" s="412"/>
      <c r="QJG694" s="412"/>
      <c r="QJH694" s="412"/>
      <c r="QJI694" s="412"/>
      <c r="QJJ694" s="412"/>
      <c r="QJK694" s="412"/>
      <c r="QJL694" s="412"/>
      <c r="QJM694" s="412"/>
      <c r="QJN694" s="412"/>
      <c r="QJO694" s="412"/>
      <c r="QJP694" s="412"/>
      <c r="QJQ694" s="412"/>
      <c r="QJR694" s="412"/>
      <c r="QJS694" s="412"/>
      <c r="QJT694" s="412"/>
      <c r="QJU694" s="412"/>
      <c r="QJV694" s="412"/>
      <c r="QJW694" s="412"/>
      <c r="QJX694" s="412"/>
      <c r="QJY694" s="412"/>
      <c r="QJZ694" s="412"/>
      <c r="QKA694" s="412"/>
      <c r="QKB694" s="412"/>
      <c r="QKC694" s="412"/>
      <c r="QKD694" s="412"/>
      <c r="QKE694" s="412"/>
      <c r="QKF694" s="412"/>
      <c r="QKG694" s="412"/>
      <c r="QKH694" s="412"/>
      <c r="QKI694" s="412"/>
      <c r="QKJ694" s="412"/>
      <c r="QKK694" s="412"/>
      <c r="QKL694" s="412"/>
      <c r="QKM694" s="412"/>
      <c r="QKN694" s="412"/>
      <c r="QKO694" s="412"/>
      <c r="QKP694" s="413"/>
      <c r="QKQ694" s="413"/>
      <c r="QKR694" s="413"/>
      <c r="QKS694" s="413"/>
      <c r="QKT694" s="413"/>
      <c r="QKU694" s="413"/>
      <c r="QKV694" s="413"/>
      <c r="QKW694" s="413"/>
      <c r="QKX694" s="413"/>
      <c r="QKY694" s="413"/>
      <c r="QKZ694" s="413"/>
      <c r="QLA694" s="413"/>
      <c r="QLB694" s="413"/>
      <c r="QLC694" s="413"/>
      <c r="QLD694" s="413"/>
      <c r="QLE694" s="413"/>
      <c r="QLF694" s="413"/>
      <c r="QLG694" s="413"/>
      <c r="QLH694" s="413"/>
      <c r="QLI694" s="413"/>
      <c r="QLJ694" s="413"/>
      <c r="QLK694" s="413"/>
      <c r="QLL694" s="413"/>
      <c r="QLM694" s="413"/>
      <c r="QLN694" s="414"/>
      <c r="QLO694" s="414"/>
      <c r="QLP694" s="414"/>
      <c r="QLQ694" s="414"/>
      <c r="QLR694" s="414"/>
      <c r="QLS694" s="413"/>
      <c r="QLT694" s="413"/>
      <c r="QLU694" s="414"/>
      <c r="QLV694" s="414"/>
      <c r="QLW694" s="413"/>
      <c r="QLX694" s="413"/>
      <c r="QLY694" s="414"/>
      <c r="QLZ694" s="414"/>
      <c r="QMA694" s="413"/>
      <c r="QMB694" s="413"/>
      <c r="QMC694" s="413"/>
      <c r="QMD694" s="413"/>
      <c r="QME694" s="413"/>
      <c r="QMF694" s="413"/>
      <c r="QMG694" s="413"/>
      <c r="QMH694" s="414"/>
      <c r="QMI694" s="414"/>
      <c r="QMJ694" s="413"/>
      <c r="QMK694" s="413"/>
      <c r="QML694" s="414"/>
      <c r="QMM694" s="414"/>
      <c r="QMN694" s="413"/>
      <c r="QMO694" s="413"/>
      <c r="QMP694" s="413"/>
      <c r="QMQ694" s="413"/>
      <c r="QMR694" s="413"/>
      <c r="QMS694" s="407"/>
      <c r="QMT694" s="439"/>
      <c r="QMU694" s="413"/>
      <c r="QMV694" s="413"/>
      <c r="QMW694" s="413"/>
      <c r="QMX694" s="413"/>
      <c r="QMY694" s="413"/>
      <c r="QMZ694" s="413"/>
      <c r="QNA694" s="413"/>
      <c r="QNB694" s="412"/>
      <c r="QNC694" s="412"/>
      <c r="QND694" s="412"/>
      <c r="QNE694" s="412"/>
      <c r="QNF694" s="412"/>
      <c r="QNG694" s="412"/>
      <c r="QNH694" s="412"/>
      <c r="QNI694" s="412"/>
      <c r="QNJ694" s="412"/>
      <c r="QNK694" s="412"/>
      <c r="QNL694" s="412"/>
      <c r="QNM694" s="412"/>
      <c r="QNN694" s="412"/>
      <c r="QNO694" s="412"/>
      <c r="QNP694" s="412"/>
      <c r="QNQ694" s="412"/>
      <c r="QNR694" s="412"/>
      <c r="QNS694" s="412"/>
      <c r="QNT694" s="412"/>
      <c r="QNU694" s="412"/>
      <c r="QNV694" s="412"/>
      <c r="QNW694" s="412"/>
      <c r="QNX694" s="412"/>
      <c r="QNY694" s="412"/>
      <c r="QNZ694" s="412"/>
      <c r="QOA694" s="412"/>
      <c r="QOB694" s="412"/>
      <c r="QOC694" s="412"/>
      <c r="QOD694" s="412"/>
      <c r="QOE694" s="412"/>
      <c r="QOF694" s="412"/>
      <c r="QOG694" s="412"/>
      <c r="QOH694" s="412"/>
      <c r="QOI694" s="412"/>
      <c r="QOJ694" s="412"/>
      <c r="QOK694" s="412"/>
      <c r="QOL694" s="412"/>
      <c r="QOM694" s="412"/>
      <c r="QON694" s="412"/>
      <c r="QOO694" s="412"/>
      <c r="QOP694" s="412"/>
      <c r="QOQ694" s="412"/>
      <c r="QOR694" s="412"/>
      <c r="QOS694" s="412"/>
      <c r="QOT694" s="413"/>
      <c r="QOU694" s="413"/>
      <c r="QOV694" s="413"/>
      <c r="QOW694" s="413"/>
      <c r="QOX694" s="413"/>
      <c r="QOY694" s="413"/>
      <c r="QOZ694" s="413"/>
      <c r="QPA694" s="413"/>
      <c r="QPB694" s="413"/>
      <c r="QPC694" s="413"/>
      <c r="QPD694" s="413"/>
      <c r="QPE694" s="413"/>
      <c r="QPF694" s="413"/>
      <c r="QPG694" s="413"/>
      <c r="QPH694" s="413"/>
      <c r="QPI694" s="413"/>
      <c r="QPJ694" s="413"/>
      <c r="QPK694" s="413"/>
      <c r="QPL694" s="413"/>
      <c r="QPM694" s="413"/>
      <c r="QPN694" s="413"/>
      <c r="QPO694" s="413"/>
      <c r="QPP694" s="413"/>
      <c r="QPQ694" s="413"/>
      <c r="QPR694" s="414"/>
      <c r="QPS694" s="414"/>
      <c r="QPT694" s="414"/>
      <c r="QPU694" s="414"/>
      <c r="QPV694" s="414"/>
      <c r="QPW694" s="413"/>
      <c r="QPX694" s="413"/>
      <c r="QPY694" s="414"/>
      <c r="QPZ694" s="414"/>
      <c r="QQA694" s="413"/>
      <c r="QQB694" s="413"/>
      <c r="QQC694" s="414"/>
      <c r="QQD694" s="414"/>
      <c r="QQE694" s="413"/>
      <c r="QQF694" s="413"/>
      <c r="QQG694" s="413"/>
      <c r="QQH694" s="413"/>
      <c r="QQI694" s="413"/>
      <c r="QQJ694" s="413"/>
      <c r="QQK694" s="413"/>
      <c r="QQL694" s="414"/>
      <c r="QQM694" s="414"/>
      <c r="QQN694" s="413"/>
      <c r="QQO694" s="413"/>
      <c r="QQP694" s="414"/>
      <c r="QQQ694" s="414"/>
      <c r="QQR694" s="413"/>
      <c r="QQS694" s="413"/>
      <c r="QQT694" s="413"/>
      <c r="QQU694" s="413"/>
      <c r="QQV694" s="413"/>
      <c r="QQW694" s="407"/>
      <c r="QQX694" s="439"/>
      <c r="QQY694" s="413"/>
      <c r="QQZ694" s="413"/>
      <c r="QRA694" s="413"/>
      <c r="QRB694" s="413"/>
      <c r="QRC694" s="413"/>
      <c r="QRD694" s="413"/>
      <c r="QRE694" s="413"/>
      <c r="QRF694" s="412"/>
      <c r="QRG694" s="412"/>
      <c r="QRH694" s="412"/>
      <c r="QRI694" s="412"/>
      <c r="QRJ694" s="412"/>
      <c r="QRK694" s="412"/>
      <c r="QRL694" s="412"/>
      <c r="QRM694" s="412"/>
      <c r="QRN694" s="412"/>
      <c r="QRO694" s="412"/>
      <c r="QRP694" s="412"/>
      <c r="QRQ694" s="412"/>
      <c r="QRR694" s="412"/>
      <c r="QRS694" s="412"/>
      <c r="QRT694" s="412"/>
      <c r="QRU694" s="412"/>
      <c r="QRV694" s="412"/>
      <c r="QRW694" s="412"/>
      <c r="QRX694" s="412"/>
      <c r="QRY694" s="412"/>
      <c r="QRZ694" s="412"/>
      <c r="QSA694" s="412"/>
      <c r="QSB694" s="412"/>
      <c r="QSC694" s="412"/>
      <c r="QSD694" s="412"/>
      <c r="QSE694" s="412"/>
      <c r="QSF694" s="412"/>
      <c r="QSG694" s="412"/>
      <c r="QSH694" s="412"/>
      <c r="QSI694" s="412"/>
      <c r="QSJ694" s="412"/>
      <c r="QSK694" s="412"/>
      <c r="QSL694" s="412"/>
      <c r="QSM694" s="412"/>
      <c r="QSN694" s="412"/>
      <c r="QSO694" s="412"/>
      <c r="QSP694" s="412"/>
      <c r="QSQ694" s="412"/>
      <c r="QSR694" s="412"/>
      <c r="QSS694" s="412"/>
      <c r="QST694" s="412"/>
      <c r="QSU694" s="412"/>
      <c r="QSV694" s="412"/>
      <c r="QSW694" s="412"/>
      <c r="QSX694" s="413"/>
      <c r="QSY694" s="413"/>
      <c r="QSZ694" s="413"/>
      <c r="QTA694" s="413"/>
      <c r="QTB694" s="413"/>
      <c r="QTC694" s="413"/>
      <c r="QTD694" s="413"/>
      <c r="QTE694" s="413"/>
      <c r="QTF694" s="413"/>
      <c r="QTG694" s="413"/>
      <c r="QTH694" s="413"/>
      <c r="QTI694" s="413"/>
      <c r="QTJ694" s="413"/>
      <c r="QTK694" s="413"/>
      <c r="QTL694" s="413"/>
      <c r="QTM694" s="413"/>
      <c r="QTN694" s="413"/>
      <c r="QTO694" s="413"/>
      <c r="QTP694" s="413"/>
      <c r="QTQ694" s="413"/>
      <c r="QTR694" s="413"/>
      <c r="QTS694" s="413"/>
      <c r="QTT694" s="413"/>
      <c r="QTU694" s="413"/>
      <c r="QTV694" s="414"/>
      <c r="QTW694" s="414"/>
      <c r="QTX694" s="414"/>
      <c r="QTY694" s="414"/>
      <c r="QTZ694" s="414"/>
      <c r="QUA694" s="413"/>
      <c r="QUB694" s="413"/>
      <c r="QUC694" s="414"/>
      <c r="QUD694" s="414"/>
      <c r="QUE694" s="413"/>
      <c r="QUF694" s="413"/>
      <c r="QUG694" s="414"/>
      <c r="QUH694" s="414"/>
      <c r="QUI694" s="413"/>
      <c r="QUJ694" s="413"/>
      <c r="QUK694" s="413"/>
      <c r="QUL694" s="413"/>
      <c r="QUM694" s="413"/>
      <c r="QUN694" s="413"/>
      <c r="QUO694" s="413"/>
      <c r="QUP694" s="414"/>
      <c r="QUQ694" s="414"/>
      <c r="QUR694" s="413"/>
      <c r="QUS694" s="413"/>
      <c r="QUT694" s="414"/>
      <c r="QUU694" s="414"/>
      <c r="QUV694" s="413"/>
      <c r="QUW694" s="413"/>
      <c r="QUX694" s="413"/>
      <c r="QUY694" s="413"/>
      <c r="QUZ694" s="413"/>
      <c r="QVA694" s="407"/>
      <c r="QVB694" s="439"/>
      <c r="QVC694" s="413"/>
      <c r="QVD694" s="413"/>
      <c r="QVE694" s="413"/>
      <c r="QVF694" s="413"/>
      <c r="QVG694" s="413"/>
      <c r="QVH694" s="413"/>
      <c r="QVI694" s="413"/>
      <c r="QVJ694" s="412"/>
      <c r="QVK694" s="412"/>
      <c r="QVL694" s="412"/>
      <c r="QVM694" s="412"/>
      <c r="QVN694" s="412"/>
      <c r="QVO694" s="412"/>
      <c r="QVP694" s="412"/>
      <c r="QVQ694" s="412"/>
      <c r="QVR694" s="412"/>
      <c r="QVS694" s="412"/>
      <c r="QVT694" s="412"/>
      <c r="QVU694" s="412"/>
      <c r="QVV694" s="412"/>
      <c r="QVW694" s="412"/>
      <c r="QVX694" s="412"/>
      <c r="QVY694" s="412"/>
      <c r="QVZ694" s="412"/>
      <c r="QWA694" s="412"/>
      <c r="QWB694" s="412"/>
      <c r="QWC694" s="412"/>
      <c r="QWD694" s="412"/>
      <c r="QWE694" s="412"/>
      <c r="QWF694" s="412"/>
      <c r="QWG694" s="412"/>
      <c r="QWH694" s="412"/>
      <c r="QWI694" s="412"/>
      <c r="QWJ694" s="412"/>
      <c r="QWK694" s="412"/>
      <c r="QWL694" s="412"/>
      <c r="QWM694" s="412"/>
      <c r="QWN694" s="412"/>
      <c r="QWO694" s="412"/>
      <c r="QWP694" s="412"/>
      <c r="QWQ694" s="412"/>
      <c r="QWR694" s="412"/>
      <c r="QWS694" s="412"/>
      <c r="QWT694" s="412"/>
      <c r="QWU694" s="412"/>
      <c r="QWV694" s="412"/>
      <c r="QWW694" s="412"/>
      <c r="QWX694" s="412"/>
      <c r="QWY694" s="412"/>
      <c r="QWZ694" s="412"/>
      <c r="QXA694" s="412"/>
      <c r="QXB694" s="413"/>
      <c r="QXC694" s="413"/>
      <c r="QXD694" s="413"/>
      <c r="QXE694" s="413"/>
      <c r="QXF694" s="413"/>
      <c r="QXG694" s="413"/>
      <c r="QXH694" s="413"/>
      <c r="QXI694" s="413"/>
      <c r="QXJ694" s="413"/>
      <c r="QXK694" s="413"/>
      <c r="QXL694" s="413"/>
      <c r="QXM694" s="413"/>
      <c r="QXN694" s="413"/>
      <c r="QXO694" s="413"/>
      <c r="QXP694" s="413"/>
      <c r="QXQ694" s="413"/>
      <c r="QXR694" s="413"/>
      <c r="QXS694" s="413"/>
      <c r="QXT694" s="413"/>
      <c r="QXU694" s="413"/>
      <c r="QXV694" s="413"/>
      <c r="QXW694" s="413"/>
      <c r="QXX694" s="413"/>
      <c r="QXY694" s="413"/>
      <c r="QXZ694" s="414"/>
      <c r="QYA694" s="414"/>
      <c r="QYB694" s="414"/>
      <c r="QYC694" s="414"/>
      <c r="QYD694" s="414"/>
      <c r="QYE694" s="413"/>
      <c r="QYF694" s="413"/>
      <c r="QYG694" s="414"/>
      <c r="QYH694" s="414"/>
      <c r="QYI694" s="413"/>
      <c r="QYJ694" s="413"/>
      <c r="QYK694" s="414"/>
      <c r="QYL694" s="414"/>
      <c r="QYM694" s="413"/>
      <c r="QYN694" s="413"/>
      <c r="QYO694" s="413"/>
      <c r="QYP694" s="413"/>
      <c r="QYQ694" s="413"/>
      <c r="QYR694" s="413"/>
      <c r="QYS694" s="413"/>
      <c r="QYT694" s="414"/>
      <c r="QYU694" s="414"/>
      <c r="QYV694" s="413"/>
      <c r="QYW694" s="413"/>
      <c r="QYX694" s="414"/>
      <c r="QYY694" s="414"/>
      <c r="QYZ694" s="413"/>
      <c r="QZA694" s="413"/>
      <c r="QZB694" s="413"/>
      <c r="QZC694" s="413"/>
      <c r="QZD694" s="413"/>
      <c r="QZE694" s="407"/>
      <c r="QZF694" s="439"/>
      <c r="QZG694" s="413"/>
      <c r="QZH694" s="413"/>
      <c r="QZI694" s="413"/>
      <c r="QZJ694" s="413"/>
      <c r="QZK694" s="413"/>
      <c r="QZL694" s="413"/>
      <c r="QZM694" s="413"/>
      <c r="QZN694" s="412"/>
      <c r="QZO694" s="412"/>
      <c r="QZP694" s="412"/>
      <c r="QZQ694" s="412"/>
      <c r="QZR694" s="412"/>
      <c r="QZS694" s="412"/>
      <c r="QZT694" s="412"/>
      <c r="QZU694" s="412"/>
      <c r="QZV694" s="412"/>
      <c r="QZW694" s="412"/>
      <c r="QZX694" s="412"/>
      <c r="QZY694" s="412"/>
      <c r="QZZ694" s="412"/>
      <c r="RAA694" s="412"/>
      <c r="RAB694" s="412"/>
      <c r="RAC694" s="412"/>
      <c r="RAD694" s="412"/>
      <c r="RAE694" s="412"/>
      <c r="RAF694" s="412"/>
      <c r="RAG694" s="412"/>
      <c r="RAH694" s="412"/>
      <c r="RAI694" s="412"/>
      <c r="RAJ694" s="412"/>
      <c r="RAK694" s="412"/>
      <c r="RAL694" s="412"/>
      <c r="RAM694" s="412"/>
      <c r="RAN694" s="412"/>
      <c r="RAO694" s="412"/>
      <c r="RAP694" s="412"/>
      <c r="RAQ694" s="412"/>
      <c r="RAR694" s="412"/>
      <c r="RAS694" s="412"/>
      <c r="RAT694" s="412"/>
      <c r="RAU694" s="412"/>
      <c r="RAV694" s="412"/>
      <c r="RAW694" s="412"/>
      <c r="RAX694" s="412"/>
      <c r="RAY694" s="412"/>
      <c r="RAZ694" s="412"/>
      <c r="RBA694" s="412"/>
      <c r="RBB694" s="412"/>
      <c r="RBC694" s="412"/>
      <c r="RBD694" s="412"/>
      <c r="RBE694" s="412"/>
      <c r="RBF694" s="413"/>
      <c r="RBG694" s="413"/>
      <c r="RBH694" s="413"/>
      <c r="RBI694" s="413"/>
      <c r="RBJ694" s="413"/>
      <c r="RBK694" s="413"/>
      <c r="RBL694" s="413"/>
      <c r="RBM694" s="413"/>
      <c r="RBN694" s="413"/>
      <c r="RBO694" s="413"/>
      <c r="RBP694" s="413"/>
      <c r="RBQ694" s="413"/>
      <c r="RBR694" s="413"/>
      <c r="RBS694" s="413"/>
      <c r="RBT694" s="413"/>
      <c r="RBU694" s="413"/>
      <c r="RBV694" s="413"/>
      <c r="RBW694" s="413"/>
      <c r="RBX694" s="413"/>
      <c r="RBY694" s="413"/>
      <c r="RBZ694" s="413"/>
      <c r="RCA694" s="413"/>
      <c r="RCB694" s="413"/>
    </row>
    <row r="695" spans="1:12248" s="645" customFormat="1" ht="127.5" customHeight="1" x14ac:dyDescent="0.3">
      <c r="A695" s="407"/>
      <c r="B695" s="499" t="s">
        <v>12</v>
      </c>
      <c r="C695" s="440" t="s">
        <v>388</v>
      </c>
      <c r="D695" s="412">
        <f>E695</f>
        <v>706923.85274</v>
      </c>
      <c r="E695" s="412">
        <f>E696</f>
        <v>706923.85274</v>
      </c>
      <c r="F695" s="412"/>
      <c r="G695" s="412"/>
      <c r="H695" s="412"/>
      <c r="I695" s="412">
        <f t="shared" si="1677"/>
        <v>60874.205099999999</v>
      </c>
      <c r="J695" s="570">
        <f t="shared" si="1678"/>
        <v>8.6111403461709146E-2</v>
      </c>
      <c r="K695" s="412">
        <f>K696</f>
        <v>60874.205099999999</v>
      </c>
      <c r="L695" s="584">
        <f t="shared" si="1679"/>
        <v>8.6111403461709146E-2</v>
      </c>
      <c r="M695" s="412"/>
      <c r="N695" s="412"/>
      <c r="O695" s="412"/>
      <c r="P695" s="412"/>
      <c r="Q695" s="412"/>
      <c r="R695" s="412"/>
      <c r="S695" s="412">
        <f t="shared" si="1680"/>
        <v>595</v>
      </c>
      <c r="T695" s="570">
        <f t="shared" si="1618"/>
        <v>8.4167481079300266E-4</v>
      </c>
      <c r="U695" s="413">
        <f>U696</f>
        <v>595</v>
      </c>
      <c r="V695" s="570">
        <f t="shared" si="1681"/>
        <v>8.4167481079300266E-4</v>
      </c>
      <c r="W695" s="412"/>
      <c r="X695" s="412"/>
      <c r="Y695" s="412"/>
      <c r="Z695" s="412"/>
      <c r="AA695" s="412"/>
      <c r="AB695" s="412"/>
      <c r="AC695" s="412">
        <f>AE695</f>
        <v>576218.83206000004</v>
      </c>
      <c r="AD695" s="570">
        <f t="shared" si="1661"/>
        <v>0.81510735537725298</v>
      </c>
      <c r="AE695" s="412">
        <f>AE696</f>
        <v>576218.83206000004</v>
      </c>
      <c r="AF695" s="570">
        <f t="shared" si="1675"/>
        <v>0.81510735537725298</v>
      </c>
      <c r="AG695" s="412"/>
      <c r="AH695" s="570"/>
      <c r="AI695" s="412"/>
      <c r="AJ695" s="412"/>
      <c r="AK695" s="412"/>
      <c r="AL695" s="570"/>
      <c r="AM695" s="412"/>
      <c r="AN695" s="412"/>
      <c r="AO695" s="412"/>
      <c r="AP695" s="412"/>
      <c r="AQ695" s="412"/>
      <c r="AR695" s="412"/>
      <c r="AS695" s="412"/>
      <c r="AT695" s="412"/>
      <c r="AU695" s="413">
        <f>AW695-D695</f>
        <v>0</v>
      </c>
      <c r="AV695" s="413">
        <f>AW695</f>
        <v>706923.85274</v>
      </c>
      <c r="AW695" s="413">
        <v>706923.85274</v>
      </c>
      <c r="AX695" s="413"/>
      <c r="AY695" s="413"/>
      <c r="AZ695" s="413"/>
      <c r="BA695" s="413"/>
      <c r="BB695" s="413"/>
      <c r="BC695" s="413"/>
      <c r="BD695" s="413"/>
      <c r="BE695" s="413"/>
      <c r="BF695" s="413"/>
      <c r="BG695" s="413"/>
      <c r="BH695" s="413"/>
      <c r="BI695" s="413">
        <f>BJ695</f>
        <v>673973</v>
      </c>
      <c r="BJ695" s="413">
        <f>BJ696+BJ700+BJ701</f>
        <v>673973</v>
      </c>
      <c r="BK695" s="413"/>
      <c r="BL695" s="413"/>
      <c r="BM695" s="413"/>
      <c r="BN695" s="413"/>
      <c r="BO695" s="413">
        <f>BP695</f>
        <v>673973</v>
      </c>
      <c r="BP695" s="413">
        <f>BP696+BP700+BP701</f>
        <v>673973</v>
      </c>
      <c r="BQ695" s="413"/>
      <c r="BR695" s="413"/>
      <c r="BS695" s="413"/>
      <c r="BT695" s="413"/>
      <c r="BU695" s="413"/>
      <c r="BV695" s="413">
        <f>BW695</f>
        <v>500000</v>
      </c>
      <c r="BW695" s="413">
        <f>BW696+BW700+BW701</f>
        <v>500000</v>
      </c>
      <c r="BX695" s="413"/>
      <c r="BY695" s="413"/>
      <c r="BZ695" s="413"/>
      <c r="CA695" s="413"/>
      <c r="CB695" s="413"/>
      <c r="CC695" s="413"/>
      <c r="CD695" s="413"/>
      <c r="CE695" s="413">
        <f>CF695</f>
        <v>500000</v>
      </c>
      <c r="CF695" s="413">
        <f>CF696+CF700+CF701</f>
        <v>500000</v>
      </c>
      <c r="CG695" s="413"/>
      <c r="CH695" s="413"/>
      <c r="CI695" s="413"/>
      <c r="CJ695" s="413"/>
      <c r="CK695" s="413">
        <f>CL695</f>
        <v>500000</v>
      </c>
      <c r="CL695" s="413">
        <f>CL696+CL700+CL701</f>
        <v>500000</v>
      </c>
      <c r="CM695" s="413"/>
      <c r="CN695" s="413"/>
      <c r="CO695" s="413"/>
      <c r="CP695" s="413"/>
      <c r="CQ695" s="413"/>
      <c r="CR695" s="413"/>
      <c r="CS695" s="413"/>
      <c r="CT695" s="413"/>
      <c r="CU695" s="413"/>
      <c r="CV695" s="413"/>
      <c r="CW695" s="413"/>
      <c r="CX695" s="413"/>
      <c r="CY695" s="413"/>
      <c r="CZ695" s="413"/>
      <c r="DA695" s="413"/>
      <c r="DB695" s="413"/>
      <c r="DC695" s="414"/>
      <c r="DD695" s="414"/>
      <c r="DE695" s="414"/>
      <c r="DF695" s="414"/>
      <c r="DG695" s="412"/>
      <c r="DH695" s="412"/>
      <c r="DI695" s="412"/>
      <c r="DJ695" s="412"/>
      <c r="DK695" s="412"/>
      <c r="DL695" s="412"/>
      <c r="DM695" s="412"/>
      <c r="DN695" s="412"/>
      <c r="DO695" s="412"/>
      <c r="DP695" s="412"/>
      <c r="DQ695" s="412"/>
      <c r="DR695" s="412"/>
      <c r="DS695" s="412"/>
      <c r="DT695" s="412"/>
      <c r="DU695" s="412"/>
      <c r="DV695" s="412"/>
      <c r="DW695" s="412"/>
      <c r="DX695" s="412"/>
      <c r="DY695" s="412"/>
      <c r="DZ695" s="413"/>
      <c r="EA695" s="413"/>
      <c r="EB695" s="413"/>
      <c r="EC695" s="413"/>
      <c r="ED695" s="413"/>
      <c r="EE695" s="413"/>
      <c r="EF695" s="413"/>
      <c r="EG695" s="413"/>
      <c r="EH695" s="413"/>
      <c r="EI695" s="413"/>
      <c r="EJ695" s="413"/>
      <c r="EK695" s="413"/>
      <c r="EL695" s="413"/>
      <c r="EM695" s="413"/>
      <c r="EN695" s="413"/>
      <c r="EO695" s="413"/>
      <c r="EP695" s="413"/>
      <c r="EQ695" s="413"/>
      <c r="ER695" s="413"/>
      <c r="ES695" s="413"/>
      <c r="ET695" s="413"/>
      <c r="EU695" s="413"/>
      <c r="EV695" s="413"/>
      <c r="EW695" s="413"/>
      <c r="EX695" s="414"/>
      <c r="EY695" s="414"/>
      <c r="EZ695" s="414"/>
      <c r="FA695" s="414"/>
      <c r="FB695" s="414"/>
      <c r="FC695" s="413"/>
      <c r="FD695" s="413"/>
      <c r="FE695" s="414"/>
      <c r="FF695" s="414"/>
      <c r="FG695" s="413"/>
      <c r="FH695" s="413"/>
      <c r="FI695" s="414"/>
      <c r="FJ695" s="414"/>
      <c r="FK695" s="413"/>
      <c r="FL695" s="413"/>
      <c r="FM695" s="413"/>
      <c r="FN695" s="413"/>
      <c r="FO695" s="413"/>
      <c r="FP695" s="413"/>
      <c r="FQ695" s="413"/>
      <c r="FR695" s="414"/>
      <c r="FS695" s="414"/>
      <c r="FT695" s="413"/>
      <c r="FU695" s="413"/>
      <c r="FV695" s="414"/>
      <c r="FW695" s="414"/>
      <c r="FX695" s="413"/>
      <c r="FY695" s="413"/>
      <c r="FZ695" s="413"/>
      <c r="GA695" s="413"/>
      <c r="GB695" s="413"/>
      <c r="GC695" s="407"/>
      <c r="GD695" s="439"/>
      <c r="GE695" s="413"/>
      <c r="GF695" s="413"/>
      <c r="GG695" s="413"/>
      <c r="GH695" s="413"/>
      <c r="GI695" s="413"/>
      <c r="GJ695" s="413"/>
      <c r="GK695" s="413"/>
      <c r="GL695" s="412"/>
      <c r="GM695" s="412"/>
      <c r="GN695" s="412"/>
      <c r="GO695" s="412"/>
      <c r="GP695" s="412"/>
      <c r="GQ695" s="412"/>
      <c r="GR695" s="412"/>
      <c r="GS695" s="412"/>
      <c r="GT695" s="412"/>
      <c r="GU695" s="412"/>
      <c r="GV695" s="412"/>
      <c r="GW695" s="412"/>
      <c r="GX695" s="412"/>
      <c r="GY695" s="412"/>
      <c r="GZ695" s="412"/>
      <c r="HA695" s="412"/>
      <c r="HB695" s="412"/>
      <c r="HC695" s="412"/>
      <c r="HD695" s="412"/>
      <c r="HE695" s="412"/>
      <c r="HF695" s="412"/>
      <c r="HG695" s="412"/>
      <c r="HH695" s="412"/>
      <c r="HI695" s="412"/>
      <c r="HJ695" s="412"/>
      <c r="HK695" s="412"/>
      <c r="HL695" s="412"/>
      <c r="HM695" s="412"/>
      <c r="HN695" s="412"/>
      <c r="HO695" s="412"/>
      <c r="HP695" s="412"/>
      <c r="HQ695" s="412"/>
      <c r="HR695" s="412"/>
      <c r="HS695" s="412"/>
      <c r="HT695" s="412"/>
      <c r="HU695" s="412"/>
      <c r="HV695" s="412"/>
      <c r="HW695" s="412"/>
      <c r="HX695" s="412"/>
      <c r="HY695" s="412"/>
      <c r="HZ695" s="412"/>
      <c r="IA695" s="412"/>
      <c r="IB695" s="412"/>
      <c r="IC695" s="412"/>
      <c r="ID695" s="413"/>
      <c r="IE695" s="413"/>
      <c r="IF695" s="413"/>
      <c r="IG695" s="413"/>
      <c r="IH695" s="413"/>
      <c r="II695" s="413"/>
      <c r="IJ695" s="413"/>
      <c r="IK695" s="413"/>
      <c r="IL695" s="413"/>
      <c r="IM695" s="413"/>
      <c r="IN695" s="413"/>
      <c r="IO695" s="413"/>
      <c r="IP695" s="413"/>
      <c r="IQ695" s="413"/>
      <c r="IR695" s="413"/>
      <c r="IS695" s="413"/>
      <c r="IT695" s="413"/>
      <c r="IU695" s="413"/>
      <c r="IV695" s="413"/>
      <c r="IW695" s="413"/>
      <c r="IX695" s="413"/>
      <c r="IY695" s="413"/>
      <c r="IZ695" s="413"/>
      <c r="JA695" s="413"/>
      <c r="JB695" s="414"/>
      <c r="JC695" s="414"/>
      <c r="JD695" s="414"/>
      <c r="JE695" s="414"/>
      <c r="JF695" s="414"/>
      <c r="JG695" s="413"/>
      <c r="JH695" s="413"/>
      <c r="JI695" s="414"/>
      <c r="JJ695" s="414"/>
      <c r="JK695" s="413"/>
      <c r="JL695" s="413"/>
      <c r="JM695" s="414"/>
      <c r="JN695" s="414"/>
      <c r="JO695" s="413"/>
      <c r="JP695" s="413"/>
      <c r="JQ695" s="413"/>
      <c r="JR695" s="413"/>
      <c r="JS695" s="413"/>
      <c r="JT695" s="413"/>
      <c r="JU695" s="413"/>
      <c r="JV695" s="414"/>
      <c r="JW695" s="414"/>
      <c r="JX695" s="413"/>
      <c r="JY695" s="413"/>
      <c r="JZ695" s="414"/>
      <c r="KA695" s="414"/>
      <c r="KB695" s="413"/>
      <c r="KC695" s="413"/>
      <c r="KD695" s="413"/>
      <c r="KE695" s="413"/>
      <c r="KF695" s="413"/>
      <c r="KG695" s="407"/>
      <c r="KH695" s="439"/>
      <c r="KI695" s="413"/>
      <c r="KJ695" s="413"/>
      <c r="KK695" s="413"/>
      <c r="KL695" s="413"/>
      <c r="KM695" s="413"/>
      <c r="KN695" s="413"/>
      <c r="KO695" s="413"/>
      <c r="KP695" s="412"/>
      <c r="KQ695" s="412"/>
      <c r="KR695" s="412"/>
      <c r="KS695" s="412"/>
      <c r="KT695" s="412"/>
      <c r="KU695" s="412"/>
      <c r="KV695" s="412"/>
      <c r="KW695" s="412"/>
      <c r="KX695" s="412"/>
      <c r="KY695" s="412"/>
      <c r="KZ695" s="412"/>
      <c r="LA695" s="412"/>
      <c r="LB695" s="412"/>
      <c r="LC695" s="412"/>
      <c r="LD695" s="412"/>
      <c r="LE695" s="412"/>
      <c r="LF695" s="412"/>
      <c r="LG695" s="412"/>
      <c r="LH695" s="412"/>
      <c r="LI695" s="412"/>
      <c r="LJ695" s="412"/>
      <c r="LK695" s="412"/>
      <c r="LL695" s="412"/>
      <c r="LM695" s="412"/>
      <c r="LN695" s="412"/>
      <c r="LO695" s="412"/>
      <c r="LP695" s="412"/>
      <c r="LQ695" s="412"/>
      <c r="LR695" s="412"/>
      <c r="LS695" s="412"/>
      <c r="LT695" s="412"/>
      <c r="LU695" s="412"/>
      <c r="LV695" s="412"/>
      <c r="LW695" s="412"/>
      <c r="LX695" s="412"/>
      <c r="LY695" s="412"/>
      <c r="LZ695" s="412"/>
      <c r="MA695" s="412"/>
      <c r="MB695" s="412"/>
      <c r="MC695" s="412"/>
      <c r="MD695" s="412"/>
      <c r="ME695" s="412"/>
      <c r="MF695" s="412"/>
      <c r="MG695" s="412"/>
      <c r="MH695" s="413"/>
      <c r="MI695" s="413"/>
      <c r="MJ695" s="413"/>
      <c r="MK695" s="413"/>
      <c r="ML695" s="413"/>
      <c r="MM695" s="413"/>
      <c r="MN695" s="413"/>
      <c r="MO695" s="413"/>
      <c r="MP695" s="413"/>
      <c r="MQ695" s="413"/>
      <c r="MR695" s="413"/>
      <c r="MS695" s="413"/>
      <c r="MT695" s="413"/>
      <c r="MU695" s="413"/>
      <c r="MV695" s="413"/>
      <c r="MW695" s="413"/>
      <c r="MX695" s="413"/>
      <c r="MY695" s="413"/>
      <c r="MZ695" s="413"/>
      <c r="NA695" s="413"/>
      <c r="NB695" s="413"/>
      <c r="NC695" s="413"/>
      <c r="ND695" s="413"/>
      <c r="NE695" s="413"/>
      <c r="NF695" s="414"/>
      <c r="NG695" s="414"/>
      <c r="NH695" s="414"/>
      <c r="NI695" s="414"/>
      <c r="NJ695" s="414"/>
      <c r="NK695" s="413"/>
      <c r="NL695" s="413"/>
      <c r="NM695" s="414"/>
      <c r="NN695" s="414"/>
      <c r="NO695" s="413"/>
      <c r="NP695" s="413"/>
      <c r="NQ695" s="414"/>
      <c r="NR695" s="414"/>
      <c r="NS695" s="413"/>
      <c r="NT695" s="413"/>
      <c r="NU695" s="413"/>
      <c r="NV695" s="413"/>
      <c r="NW695" s="413"/>
      <c r="NX695" s="413"/>
      <c r="NY695" s="413"/>
      <c r="NZ695" s="414"/>
      <c r="OA695" s="414"/>
      <c r="OB695" s="413"/>
      <c r="OC695" s="413"/>
      <c r="OD695" s="414"/>
      <c r="OE695" s="414"/>
      <c r="OF695" s="413"/>
      <c r="OG695" s="413"/>
      <c r="OH695" s="413"/>
      <c r="OI695" s="413"/>
      <c r="OJ695" s="413"/>
      <c r="OK695" s="407"/>
      <c r="OL695" s="439"/>
      <c r="OM695" s="413"/>
      <c r="ON695" s="413"/>
      <c r="OO695" s="413"/>
      <c r="OP695" s="413"/>
      <c r="OQ695" s="413"/>
      <c r="OR695" s="413"/>
      <c r="OS695" s="413"/>
      <c r="OT695" s="412"/>
      <c r="OU695" s="412"/>
      <c r="OV695" s="412"/>
      <c r="OW695" s="412"/>
      <c r="OX695" s="412"/>
      <c r="OY695" s="412"/>
      <c r="OZ695" s="412"/>
      <c r="PA695" s="412"/>
      <c r="PB695" s="412"/>
      <c r="PC695" s="412"/>
      <c r="PD695" s="412"/>
      <c r="PE695" s="412"/>
      <c r="PF695" s="412"/>
      <c r="PG695" s="412"/>
      <c r="PH695" s="412"/>
      <c r="PI695" s="412"/>
      <c r="PJ695" s="412"/>
      <c r="PK695" s="412"/>
      <c r="PL695" s="412"/>
      <c r="PM695" s="412"/>
      <c r="PN695" s="412"/>
      <c r="PO695" s="412"/>
      <c r="PP695" s="412"/>
      <c r="PQ695" s="412"/>
      <c r="PR695" s="412"/>
      <c r="PS695" s="412"/>
      <c r="PT695" s="412"/>
      <c r="PU695" s="412"/>
      <c r="PV695" s="412"/>
      <c r="PW695" s="412"/>
      <c r="PX695" s="412"/>
      <c r="PY695" s="412"/>
      <c r="PZ695" s="412"/>
      <c r="QA695" s="412"/>
      <c r="QB695" s="412"/>
      <c r="QC695" s="412"/>
      <c r="QD695" s="412"/>
      <c r="QE695" s="412"/>
      <c r="QF695" s="412"/>
      <c r="QG695" s="412"/>
      <c r="QH695" s="412"/>
      <c r="QI695" s="412"/>
      <c r="QJ695" s="412"/>
      <c r="QK695" s="412"/>
      <c r="QL695" s="413"/>
      <c r="QM695" s="413"/>
      <c r="QN695" s="413"/>
      <c r="QO695" s="413"/>
      <c r="QP695" s="413"/>
      <c r="QQ695" s="413"/>
      <c r="QR695" s="413"/>
      <c r="QS695" s="413"/>
      <c r="QT695" s="413"/>
      <c r="QU695" s="413"/>
      <c r="QV695" s="413"/>
      <c r="QW695" s="413"/>
      <c r="QX695" s="413"/>
      <c r="QY695" s="413"/>
      <c r="QZ695" s="413"/>
      <c r="RA695" s="413"/>
      <c r="RB695" s="413"/>
      <c r="RC695" s="413"/>
      <c r="RD695" s="413"/>
      <c r="RE695" s="413"/>
      <c r="RF695" s="413"/>
      <c r="RG695" s="413"/>
      <c r="RH695" s="413"/>
      <c r="RI695" s="413"/>
      <c r="RJ695" s="414"/>
      <c r="RK695" s="414"/>
      <c r="RL695" s="414"/>
      <c r="RM695" s="414"/>
      <c r="RN695" s="414"/>
      <c r="RO695" s="413"/>
      <c r="RP695" s="413"/>
      <c r="RQ695" s="414"/>
      <c r="RR695" s="414"/>
      <c r="RS695" s="413"/>
      <c r="RT695" s="413"/>
      <c r="RU695" s="414"/>
      <c r="RV695" s="414"/>
      <c r="RW695" s="413"/>
      <c r="RX695" s="413"/>
      <c r="RY695" s="413"/>
      <c r="RZ695" s="413"/>
      <c r="SA695" s="413"/>
      <c r="SB695" s="413"/>
      <c r="SC695" s="413"/>
      <c r="SD695" s="414"/>
      <c r="SE695" s="414"/>
      <c r="SF695" s="413"/>
      <c r="SG695" s="413"/>
      <c r="SH695" s="414"/>
      <c r="SI695" s="414"/>
      <c r="SJ695" s="413"/>
      <c r="SK695" s="413"/>
      <c r="SL695" s="413"/>
      <c r="SM695" s="413"/>
      <c r="SN695" s="413"/>
      <c r="SO695" s="407"/>
      <c r="SP695" s="439"/>
      <c r="SQ695" s="413"/>
      <c r="SR695" s="413"/>
      <c r="SS695" s="413"/>
      <c r="ST695" s="413"/>
      <c r="SU695" s="413"/>
      <c r="SV695" s="413"/>
      <c r="SW695" s="413"/>
      <c r="SX695" s="412"/>
      <c r="SY695" s="412"/>
      <c r="SZ695" s="412"/>
      <c r="TA695" s="412"/>
      <c r="TB695" s="412"/>
      <c r="TC695" s="412"/>
      <c r="TD695" s="412"/>
      <c r="TE695" s="412"/>
      <c r="TF695" s="412"/>
      <c r="TG695" s="412"/>
      <c r="TH695" s="412"/>
      <c r="TI695" s="412"/>
      <c r="TJ695" s="412"/>
      <c r="TK695" s="412"/>
      <c r="TL695" s="412"/>
      <c r="TM695" s="412"/>
      <c r="TN695" s="412"/>
      <c r="TO695" s="412"/>
      <c r="TP695" s="412"/>
      <c r="TQ695" s="412"/>
      <c r="TR695" s="412"/>
      <c r="TS695" s="412"/>
      <c r="TT695" s="412"/>
      <c r="TU695" s="412"/>
      <c r="TV695" s="412"/>
      <c r="TW695" s="412"/>
      <c r="TX695" s="412"/>
      <c r="TY695" s="412"/>
      <c r="TZ695" s="412"/>
      <c r="UA695" s="412"/>
      <c r="UB695" s="412"/>
      <c r="UC695" s="412"/>
      <c r="UD695" s="412"/>
      <c r="UE695" s="412"/>
      <c r="UF695" s="412"/>
      <c r="UG695" s="412"/>
      <c r="UH695" s="412"/>
      <c r="UI695" s="412"/>
      <c r="UJ695" s="412"/>
      <c r="UK695" s="412"/>
      <c r="UL695" s="412"/>
      <c r="UM695" s="412"/>
      <c r="UN695" s="412"/>
      <c r="UO695" s="412"/>
      <c r="UP695" s="413"/>
      <c r="UQ695" s="413"/>
      <c r="UR695" s="413"/>
      <c r="US695" s="413"/>
      <c r="UT695" s="413"/>
      <c r="UU695" s="413"/>
      <c r="UV695" s="413"/>
      <c r="UW695" s="413"/>
      <c r="UX695" s="413"/>
      <c r="UY695" s="413"/>
      <c r="UZ695" s="413"/>
      <c r="VA695" s="413"/>
      <c r="VB695" s="413"/>
      <c r="VC695" s="413"/>
      <c r="VD695" s="413"/>
      <c r="VE695" s="413"/>
      <c r="VF695" s="413"/>
      <c r="VG695" s="413"/>
      <c r="VH695" s="413"/>
      <c r="VI695" s="413"/>
      <c r="VJ695" s="413"/>
      <c r="VK695" s="413"/>
      <c r="VL695" s="413"/>
      <c r="VM695" s="413"/>
      <c r="VN695" s="414"/>
      <c r="VO695" s="414"/>
      <c r="VP695" s="414"/>
      <c r="VQ695" s="414"/>
      <c r="VR695" s="414"/>
      <c r="VS695" s="413"/>
      <c r="VT695" s="413"/>
      <c r="VU695" s="414"/>
      <c r="VV695" s="414"/>
      <c r="VW695" s="413"/>
      <c r="VX695" s="413"/>
      <c r="VY695" s="414"/>
      <c r="VZ695" s="414"/>
      <c r="WA695" s="413"/>
      <c r="WB695" s="413"/>
      <c r="WC695" s="413"/>
      <c r="WD695" s="413"/>
      <c r="WE695" s="413"/>
      <c r="WF695" s="413"/>
      <c r="WG695" s="413"/>
      <c r="WH695" s="414"/>
      <c r="WI695" s="414"/>
      <c r="WJ695" s="413"/>
      <c r="WK695" s="413"/>
      <c r="WL695" s="414"/>
      <c r="WM695" s="414"/>
      <c r="WN695" s="413"/>
      <c r="WO695" s="413"/>
      <c r="WP695" s="413"/>
      <c r="WQ695" s="413"/>
      <c r="WR695" s="413"/>
      <c r="WS695" s="407"/>
      <c r="WT695" s="439"/>
      <c r="WU695" s="413"/>
      <c r="WV695" s="413"/>
      <c r="WW695" s="413"/>
      <c r="WX695" s="413"/>
      <c r="WY695" s="413"/>
      <c r="WZ695" s="413"/>
      <c r="XA695" s="413"/>
      <c r="XB695" s="412"/>
      <c r="XC695" s="412"/>
      <c r="XD695" s="412"/>
      <c r="XE695" s="412"/>
      <c r="XF695" s="412"/>
      <c r="XG695" s="412"/>
      <c r="XH695" s="412"/>
      <c r="XI695" s="412"/>
      <c r="XJ695" s="412"/>
      <c r="XK695" s="412"/>
      <c r="XL695" s="412"/>
      <c r="XM695" s="412"/>
      <c r="XN695" s="412"/>
      <c r="XO695" s="412"/>
      <c r="XP695" s="412"/>
      <c r="XQ695" s="412"/>
      <c r="XR695" s="412"/>
      <c r="XS695" s="412"/>
      <c r="XT695" s="412"/>
      <c r="XU695" s="412"/>
      <c r="XV695" s="412"/>
      <c r="XW695" s="412"/>
      <c r="XX695" s="412"/>
      <c r="XY695" s="412"/>
      <c r="XZ695" s="412"/>
      <c r="YA695" s="412"/>
      <c r="YB695" s="412"/>
      <c r="YC695" s="412"/>
      <c r="YD695" s="412"/>
      <c r="YE695" s="412"/>
      <c r="YF695" s="412"/>
      <c r="YG695" s="412"/>
      <c r="YH695" s="412"/>
      <c r="YI695" s="412"/>
      <c r="YJ695" s="412"/>
      <c r="YK695" s="412"/>
      <c r="YL695" s="412"/>
      <c r="YM695" s="412"/>
      <c r="YN695" s="412"/>
      <c r="YO695" s="412"/>
      <c r="YP695" s="412"/>
      <c r="YQ695" s="412"/>
      <c r="YR695" s="412"/>
      <c r="YS695" s="412"/>
      <c r="YT695" s="413"/>
      <c r="YU695" s="413"/>
      <c r="YV695" s="413"/>
      <c r="YW695" s="413"/>
      <c r="YX695" s="413"/>
      <c r="YY695" s="413"/>
      <c r="YZ695" s="413"/>
      <c r="ZA695" s="413"/>
      <c r="ZB695" s="413"/>
      <c r="ZC695" s="413"/>
      <c r="ZD695" s="413"/>
      <c r="ZE695" s="413"/>
      <c r="ZF695" s="413"/>
      <c r="ZG695" s="413"/>
      <c r="ZH695" s="413"/>
      <c r="ZI695" s="413"/>
      <c r="ZJ695" s="413"/>
      <c r="ZK695" s="413"/>
      <c r="ZL695" s="413"/>
      <c r="ZM695" s="413"/>
      <c r="ZN695" s="413"/>
      <c r="ZO695" s="413"/>
      <c r="ZP695" s="413"/>
      <c r="ZQ695" s="413"/>
      <c r="ZR695" s="414"/>
      <c r="ZS695" s="414"/>
      <c r="ZT695" s="414"/>
      <c r="ZU695" s="414"/>
      <c r="ZV695" s="414"/>
      <c r="ZW695" s="413"/>
      <c r="ZX695" s="413"/>
      <c r="ZY695" s="414"/>
      <c r="ZZ695" s="414"/>
      <c r="AAA695" s="413"/>
      <c r="AAB695" s="413"/>
      <c r="AAC695" s="414"/>
      <c r="AAD695" s="414"/>
      <c r="AAE695" s="413"/>
      <c r="AAF695" s="413"/>
      <c r="AAG695" s="413"/>
      <c r="AAH695" s="413"/>
      <c r="AAI695" s="413"/>
      <c r="AAJ695" s="413"/>
      <c r="AAK695" s="413"/>
      <c r="AAL695" s="414"/>
      <c r="AAM695" s="414"/>
      <c r="AAN695" s="413"/>
      <c r="AAO695" s="413"/>
      <c r="AAP695" s="414"/>
      <c r="AAQ695" s="414"/>
      <c r="AAR695" s="413"/>
      <c r="AAS695" s="413"/>
      <c r="AAT695" s="413"/>
      <c r="AAU695" s="413"/>
      <c r="AAV695" s="413"/>
      <c r="AAW695" s="407"/>
      <c r="AAX695" s="439"/>
      <c r="AAY695" s="413"/>
      <c r="AAZ695" s="413"/>
      <c r="ABA695" s="413"/>
      <c r="ABB695" s="413"/>
      <c r="ABC695" s="413"/>
      <c r="ABD695" s="413"/>
      <c r="ABE695" s="413"/>
      <c r="ABF695" s="412"/>
      <c r="ABG695" s="412"/>
      <c r="ABH695" s="412"/>
      <c r="ABI695" s="412"/>
      <c r="ABJ695" s="412"/>
      <c r="ABK695" s="412"/>
      <c r="ABL695" s="412"/>
      <c r="ABM695" s="412"/>
      <c r="ABN695" s="412"/>
      <c r="ABO695" s="412"/>
      <c r="ABP695" s="412"/>
      <c r="ABQ695" s="412"/>
      <c r="ABR695" s="412"/>
      <c r="ABS695" s="412"/>
      <c r="ABT695" s="412"/>
      <c r="ABU695" s="412"/>
      <c r="ABV695" s="412"/>
      <c r="ABW695" s="412"/>
      <c r="ABX695" s="412"/>
      <c r="ABY695" s="412"/>
      <c r="ABZ695" s="412"/>
      <c r="ACA695" s="412"/>
      <c r="ACB695" s="412"/>
      <c r="ACC695" s="412"/>
      <c r="ACD695" s="412"/>
      <c r="ACE695" s="412"/>
      <c r="ACF695" s="412"/>
      <c r="ACG695" s="412"/>
      <c r="ACH695" s="412"/>
      <c r="ACI695" s="412"/>
      <c r="ACJ695" s="412"/>
      <c r="ACK695" s="412"/>
      <c r="ACL695" s="412"/>
      <c r="ACM695" s="412"/>
      <c r="ACN695" s="412"/>
      <c r="ACO695" s="412"/>
      <c r="ACP695" s="412"/>
      <c r="ACQ695" s="412"/>
      <c r="ACR695" s="412"/>
      <c r="ACS695" s="412"/>
      <c r="ACT695" s="412"/>
      <c r="ACU695" s="412"/>
      <c r="ACV695" s="412"/>
      <c r="ACW695" s="412"/>
      <c r="ACX695" s="413"/>
      <c r="ACY695" s="413"/>
      <c r="ACZ695" s="413"/>
      <c r="ADA695" s="413"/>
      <c r="ADB695" s="413"/>
      <c r="ADC695" s="413"/>
      <c r="ADD695" s="413"/>
      <c r="ADE695" s="413"/>
      <c r="ADF695" s="413"/>
      <c r="ADG695" s="413"/>
      <c r="ADH695" s="413"/>
      <c r="ADI695" s="413"/>
      <c r="ADJ695" s="413"/>
      <c r="ADK695" s="413"/>
      <c r="ADL695" s="413"/>
      <c r="ADM695" s="413"/>
      <c r="ADN695" s="413"/>
      <c r="ADO695" s="413"/>
      <c r="ADP695" s="413"/>
      <c r="ADQ695" s="413"/>
      <c r="ADR695" s="413"/>
      <c r="ADS695" s="413"/>
      <c r="ADT695" s="413"/>
      <c r="ADU695" s="413"/>
      <c r="ADV695" s="414"/>
      <c r="ADW695" s="414"/>
      <c r="ADX695" s="414"/>
      <c r="ADY695" s="414"/>
      <c r="ADZ695" s="414"/>
      <c r="AEA695" s="413"/>
      <c r="AEB695" s="413"/>
      <c r="AEC695" s="414"/>
      <c r="AED695" s="414"/>
      <c r="AEE695" s="413"/>
      <c r="AEF695" s="413"/>
      <c r="AEG695" s="414"/>
      <c r="AEH695" s="414"/>
      <c r="AEI695" s="413"/>
      <c r="AEJ695" s="413"/>
      <c r="AEK695" s="413"/>
      <c r="AEL695" s="413"/>
      <c r="AEM695" s="413"/>
      <c r="AEN695" s="413"/>
      <c r="AEO695" s="413"/>
      <c r="AEP695" s="414"/>
      <c r="AEQ695" s="414"/>
      <c r="AER695" s="413"/>
      <c r="AES695" s="413"/>
      <c r="AET695" s="414"/>
      <c r="AEU695" s="414"/>
      <c r="AEV695" s="413"/>
      <c r="AEW695" s="413"/>
      <c r="AEX695" s="413"/>
      <c r="AEY695" s="413"/>
      <c r="AEZ695" s="413"/>
      <c r="AFA695" s="407"/>
      <c r="AFB695" s="439"/>
      <c r="AFC695" s="413"/>
      <c r="AFD695" s="413"/>
      <c r="AFE695" s="413"/>
      <c r="AFF695" s="413"/>
      <c r="AFG695" s="413"/>
      <c r="AFH695" s="413"/>
      <c r="AFI695" s="413"/>
      <c r="AFJ695" s="412"/>
      <c r="AFK695" s="412"/>
      <c r="AFL695" s="412"/>
      <c r="AFM695" s="412"/>
      <c r="AFN695" s="412"/>
      <c r="AFO695" s="412"/>
      <c r="AFP695" s="412"/>
      <c r="AFQ695" s="412"/>
      <c r="AFR695" s="412"/>
      <c r="AFS695" s="412"/>
      <c r="AFT695" s="412"/>
      <c r="AFU695" s="412"/>
      <c r="AFV695" s="412"/>
      <c r="AFW695" s="412"/>
      <c r="AFX695" s="412"/>
      <c r="AFY695" s="412"/>
      <c r="AFZ695" s="412"/>
      <c r="AGA695" s="412"/>
      <c r="AGB695" s="412"/>
      <c r="AGC695" s="412"/>
      <c r="AGD695" s="412"/>
      <c r="AGE695" s="412"/>
      <c r="AGF695" s="412"/>
      <c r="AGG695" s="412"/>
      <c r="AGH695" s="412"/>
      <c r="AGI695" s="412"/>
      <c r="AGJ695" s="412"/>
      <c r="AGK695" s="412"/>
      <c r="AGL695" s="412"/>
      <c r="AGM695" s="412"/>
      <c r="AGN695" s="412"/>
      <c r="AGO695" s="412"/>
      <c r="AGP695" s="412"/>
      <c r="AGQ695" s="412"/>
      <c r="AGR695" s="412"/>
      <c r="AGS695" s="412"/>
      <c r="AGT695" s="412"/>
      <c r="AGU695" s="412"/>
      <c r="AGV695" s="412"/>
      <c r="AGW695" s="412"/>
      <c r="AGX695" s="412"/>
      <c r="AGY695" s="412"/>
      <c r="AGZ695" s="412"/>
      <c r="AHA695" s="412"/>
      <c r="AHB695" s="413"/>
      <c r="AHC695" s="413"/>
      <c r="AHD695" s="413"/>
      <c r="AHE695" s="413"/>
      <c r="AHF695" s="413"/>
      <c r="AHG695" s="413"/>
      <c r="AHH695" s="413"/>
      <c r="AHI695" s="413"/>
      <c r="AHJ695" s="413"/>
      <c r="AHK695" s="413"/>
      <c r="AHL695" s="413"/>
      <c r="AHM695" s="413"/>
      <c r="AHN695" s="413"/>
      <c r="AHO695" s="413"/>
      <c r="AHP695" s="413"/>
      <c r="AHQ695" s="413"/>
      <c r="AHR695" s="413"/>
      <c r="AHS695" s="413"/>
      <c r="AHT695" s="413"/>
      <c r="AHU695" s="413"/>
      <c r="AHV695" s="413"/>
      <c r="AHW695" s="413"/>
      <c r="AHX695" s="413"/>
      <c r="AHY695" s="413"/>
      <c r="AHZ695" s="414"/>
      <c r="AIA695" s="414"/>
      <c r="AIB695" s="414"/>
      <c r="AIC695" s="414"/>
      <c r="AID695" s="414"/>
      <c r="AIE695" s="413"/>
      <c r="AIF695" s="413"/>
      <c r="AIG695" s="414"/>
      <c r="AIH695" s="414"/>
      <c r="AII695" s="413"/>
      <c r="AIJ695" s="413"/>
      <c r="AIK695" s="414"/>
      <c r="AIL695" s="414"/>
      <c r="AIM695" s="413"/>
      <c r="AIN695" s="413"/>
      <c r="AIO695" s="413"/>
      <c r="AIP695" s="413"/>
      <c r="AIQ695" s="413"/>
      <c r="AIR695" s="413"/>
      <c r="AIS695" s="413"/>
      <c r="AIT695" s="414"/>
      <c r="AIU695" s="414"/>
      <c r="AIV695" s="413"/>
      <c r="AIW695" s="413"/>
      <c r="AIX695" s="414"/>
      <c r="AIY695" s="414"/>
      <c r="AIZ695" s="413"/>
      <c r="AJA695" s="413"/>
      <c r="AJB695" s="413"/>
      <c r="AJC695" s="413"/>
      <c r="AJD695" s="413"/>
      <c r="AJE695" s="407"/>
      <c r="AJF695" s="439"/>
      <c r="AJG695" s="413"/>
      <c r="AJH695" s="413"/>
      <c r="AJI695" s="413"/>
      <c r="AJJ695" s="413"/>
      <c r="AJK695" s="413"/>
      <c r="AJL695" s="413"/>
      <c r="AJM695" s="413"/>
      <c r="AJN695" s="412"/>
      <c r="AJO695" s="412"/>
      <c r="AJP695" s="412"/>
      <c r="AJQ695" s="412"/>
      <c r="AJR695" s="412"/>
      <c r="AJS695" s="412"/>
      <c r="AJT695" s="412"/>
      <c r="AJU695" s="412"/>
      <c r="AJV695" s="412"/>
      <c r="AJW695" s="412"/>
      <c r="AJX695" s="412"/>
      <c r="AJY695" s="412"/>
      <c r="AJZ695" s="412"/>
      <c r="AKA695" s="412"/>
      <c r="AKB695" s="412"/>
      <c r="AKC695" s="412"/>
      <c r="AKD695" s="412"/>
      <c r="AKE695" s="412"/>
      <c r="AKF695" s="412"/>
      <c r="AKG695" s="412"/>
      <c r="AKH695" s="412"/>
      <c r="AKI695" s="412"/>
      <c r="AKJ695" s="412"/>
      <c r="AKK695" s="412"/>
      <c r="AKL695" s="412"/>
      <c r="AKM695" s="412"/>
      <c r="AKN695" s="412"/>
      <c r="AKO695" s="412"/>
      <c r="AKP695" s="412"/>
      <c r="AKQ695" s="412"/>
      <c r="AKR695" s="412"/>
      <c r="AKS695" s="412"/>
      <c r="AKT695" s="412"/>
      <c r="AKU695" s="412"/>
      <c r="AKV695" s="412"/>
      <c r="AKW695" s="412"/>
      <c r="AKX695" s="412"/>
      <c r="AKY695" s="412"/>
      <c r="AKZ695" s="412"/>
      <c r="ALA695" s="412"/>
      <c r="ALB695" s="412"/>
      <c r="ALC695" s="412"/>
      <c r="ALD695" s="412"/>
      <c r="ALE695" s="412"/>
      <c r="ALF695" s="413"/>
      <c r="ALG695" s="413"/>
      <c r="ALH695" s="413"/>
      <c r="ALI695" s="413"/>
      <c r="ALJ695" s="413"/>
      <c r="ALK695" s="413"/>
      <c r="ALL695" s="413"/>
      <c r="ALM695" s="413"/>
      <c r="ALN695" s="413"/>
      <c r="ALO695" s="413"/>
      <c r="ALP695" s="413"/>
      <c r="ALQ695" s="413"/>
      <c r="ALR695" s="413"/>
      <c r="ALS695" s="413"/>
      <c r="ALT695" s="413"/>
      <c r="ALU695" s="413"/>
      <c r="ALV695" s="413"/>
      <c r="ALW695" s="413"/>
      <c r="ALX695" s="413"/>
      <c r="ALY695" s="413"/>
      <c r="ALZ695" s="413"/>
      <c r="AMA695" s="413"/>
      <c r="AMB695" s="413"/>
      <c r="AMC695" s="413"/>
      <c r="AMD695" s="414"/>
      <c r="AME695" s="414"/>
      <c r="AMF695" s="414"/>
      <c r="AMG695" s="414"/>
      <c r="AMH695" s="414"/>
      <c r="AMI695" s="413"/>
      <c r="AMJ695" s="413"/>
      <c r="AMK695" s="414"/>
      <c r="AML695" s="414"/>
      <c r="AMM695" s="413"/>
      <c r="AMN695" s="413"/>
      <c r="AMO695" s="414"/>
      <c r="AMP695" s="414"/>
      <c r="AMQ695" s="413"/>
      <c r="AMR695" s="413"/>
      <c r="AMS695" s="413"/>
      <c r="AMT695" s="413"/>
      <c r="AMU695" s="413"/>
      <c r="AMV695" s="413"/>
      <c r="AMW695" s="413"/>
      <c r="AMX695" s="414"/>
      <c r="AMY695" s="414"/>
      <c r="AMZ695" s="413"/>
      <c r="ANA695" s="413"/>
      <c r="ANB695" s="414"/>
      <c r="ANC695" s="414"/>
      <c r="AND695" s="413"/>
      <c r="ANE695" s="413"/>
      <c r="ANF695" s="413"/>
      <c r="ANG695" s="413"/>
      <c r="ANH695" s="413"/>
      <c r="ANI695" s="407"/>
      <c r="ANJ695" s="439"/>
      <c r="ANK695" s="413"/>
      <c r="ANL695" s="413"/>
      <c r="ANM695" s="413"/>
      <c r="ANN695" s="413"/>
      <c r="ANO695" s="413"/>
      <c r="ANP695" s="413"/>
      <c r="ANQ695" s="413"/>
      <c r="ANR695" s="412"/>
      <c r="ANS695" s="412"/>
      <c r="ANT695" s="412"/>
      <c r="ANU695" s="412"/>
      <c r="ANV695" s="412"/>
      <c r="ANW695" s="412"/>
      <c r="ANX695" s="412"/>
      <c r="ANY695" s="412"/>
      <c r="ANZ695" s="412"/>
      <c r="AOA695" s="412"/>
      <c r="AOB695" s="412"/>
      <c r="AOC695" s="412"/>
      <c r="AOD695" s="412"/>
      <c r="AOE695" s="412"/>
      <c r="AOF695" s="412"/>
      <c r="AOG695" s="412"/>
      <c r="AOH695" s="412"/>
      <c r="AOI695" s="412"/>
      <c r="AOJ695" s="412"/>
      <c r="AOK695" s="412"/>
      <c r="AOL695" s="412"/>
      <c r="AOM695" s="412"/>
      <c r="AON695" s="412"/>
      <c r="AOO695" s="412"/>
      <c r="AOP695" s="412"/>
      <c r="AOQ695" s="412"/>
      <c r="AOR695" s="412"/>
      <c r="AOS695" s="412"/>
      <c r="AOT695" s="412"/>
      <c r="AOU695" s="412"/>
      <c r="AOV695" s="412"/>
      <c r="AOW695" s="412"/>
      <c r="AOX695" s="412"/>
      <c r="AOY695" s="412"/>
      <c r="AOZ695" s="412"/>
      <c r="APA695" s="412"/>
      <c r="APB695" s="412"/>
      <c r="APC695" s="412"/>
      <c r="APD695" s="412"/>
      <c r="APE695" s="412"/>
      <c r="APF695" s="412"/>
      <c r="APG695" s="412"/>
      <c r="APH695" s="412"/>
      <c r="API695" s="412"/>
      <c r="APJ695" s="413"/>
      <c r="APK695" s="413"/>
      <c r="APL695" s="413"/>
      <c r="APM695" s="413"/>
      <c r="APN695" s="413"/>
      <c r="APO695" s="413"/>
      <c r="APP695" s="413"/>
      <c r="APQ695" s="413"/>
      <c r="APR695" s="413"/>
      <c r="APS695" s="413"/>
      <c r="APT695" s="413"/>
      <c r="APU695" s="413"/>
      <c r="APV695" s="413"/>
      <c r="APW695" s="413"/>
      <c r="APX695" s="413"/>
      <c r="APY695" s="413"/>
      <c r="APZ695" s="413"/>
      <c r="AQA695" s="413"/>
      <c r="AQB695" s="413"/>
      <c r="AQC695" s="413"/>
      <c r="AQD695" s="413"/>
      <c r="AQE695" s="413"/>
      <c r="AQF695" s="413"/>
      <c r="AQG695" s="413"/>
      <c r="AQH695" s="414"/>
      <c r="AQI695" s="414"/>
      <c r="AQJ695" s="414"/>
      <c r="AQK695" s="414"/>
      <c r="AQL695" s="414"/>
      <c r="AQM695" s="413"/>
      <c r="AQN695" s="413"/>
      <c r="AQO695" s="414"/>
      <c r="AQP695" s="414"/>
      <c r="AQQ695" s="413"/>
      <c r="AQR695" s="413"/>
      <c r="AQS695" s="414"/>
      <c r="AQT695" s="414"/>
      <c r="AQU695" s="413"/>
      <c r="AQV695" s="413"/>
      <c r="AQW695" s="413"/>
      <c r="AQX695" s="413"/>
      <c r="AQY695" s="413"/>
      <c r="AQZ695" s="413"/>
      <c r="ARA695" s="413"/>
      <c r="ARB695" s="414"/>
      <c r="ARC695" s="414"/>
      <c r="ARD695" s="413"/>
      <c r="ARE695" s="413"/>
      <c r="ARF695" s="414"/>
      <c r="ARG695" s="414"/>
      <c r="ARH695" s="413"/>
      <c r="ARI695" s="413"/>
      <c r="ARJ695" s="413"/>
      <c r="ARK695" s="413"/>
      <c r="ARL695" s="413"/>
      <c r="ARM695" s="407"/>
      <c r="ARN695" s="439"/>
      <c r="ARO695" s="413"/>
      <c r="ARP695" s="413"/>
      <c r="ARQ695" s="413"/>
      <c r="ARR695" s="413"/>
      <c r="ARS695" s="413"/>
      <c r="ART695" s="413"/>
      <c r="ARU695" s="413"/>
      <c r="ARV695" s="412"/>
      <c r="ARW695" s="412"/>
      <c r="ARX695" s="412"/>
      <c r="ARY695" s="412"/>
      <c r="ARZ695" s="412"/>
      <c r="ASA695" s="412"/>
      <c r="ASB695" s="412"/>
      <c r="ASC695" s="412"/>
      <c r="ASD695" s="412"/>
      <c r="ASE695" s="412"/>
      <c r="ASF695" s="412"/>
      <c r="ASG695" s="412"/>
      <c r="ASH695" s="412"/>
      <c r="ASI695" s="412"/>
      <c r="ASJ695" s="412"/>
      <c r="ASK695" s="412"/>
      <c r="ASL695" s="412"/>
      <c r="ASM695" s="412"/>
      <c r="ASN695" s="412"/>
      <c r="ASO695" s="412"/>
      <c r="ASP695" s="412"/>
      <c r="ASQ695" s="412"/>
      <c r="ASR695" s="412"/>
      <c r="ASS695" s="412"/>
      <c r="AST695" s="412"/>
      <c r="ASU695" s="412"/>
      <c r="ASV695" s="412"/>
      <c r="ASW695" s="412"/>
      <c r="ASX695" s="412"/>
      <c r="ASY695" s="412"/>
      <c r="ASZ695" s="412"/>
      <c r="ATA695" s="412"/>
      <c r="ATB695" s="412"/>
      <c r="ATC695" s="412"/>
      <c r="ATD695" s="412"/>
      <c r="ATE695" s="412"/>
      <c r="ATF695" s="412"/>
      <c r="ATG695" s="412"/>
      <c r="ATH695" s="412"/>
      <c r="ATI695" s="412"/>
      <c r="ATJ695" s="412"/>
      <c r="ATK695" s="412"/>
      <c r="ATL695" s="412"/>
      <c r="ATM695" s="412"/>
      <c r="ATN695" s="413"/>
      <c r="ATO695" s="413"/>
      <c r="ATP695" s="413"/>
      <c r="ATQ695" s="413"/>
      <c r="ATR695" s="413"/>
      <c r="ATS695" s="413"/>
      <c r="ATT695" s="413"/>
      <c r="ATU695" s="413"/>
      <c r="ATV695" s="413"/>
      <c r="ATW695" s="413"/>
      <c r="ATX695" s="413"/>
      <c r="ATY695" s="413"/>
      <c r="ATZ695" s="413"/>
      <c r="AUA695" s="413"/>
      <c r="AUB695" s="413"/>
      <c r="AUC695" s="413"/>
      <c r="AUD695" s="413"/>
      <c r="AUE695" s="413"/>
      <c r="AUF695" s="413"/>
      <c r="AUG695" s="413"/>
      <c r="AUH695" s="413"/>
      <c r="AUI695" s="413"/>
      <c r="AUJ695" s="413"/>
      <c r="AUK695" s="413"/>
      <c r="AUL695" s="414"/>
      <c r="AUM695" s="414"/>
      <c r="AUN695" s="414"/>
      <c r="AUO695" s="414"/>
      <c r="AUP695" s="414"/>
      <c r="AUQ695" s="413"/>
      <c r="AUR695" s="413"/>
      <c r="AUS695" s="414"/>
      <c r="AUT695" s="414"/>
      <c r="AUU695" s="413"/>
      <c r="AUV695" s="413"/>
      <c r="AUW695" s="414"/>
      <c r="AUX695" s="414"/>
      <c r="AUY695" s="413"/>
      <c r="AUZ695" s="413"/>
      <c r="AVA695" s="413"/>
      <c r="AVB695" s="413"/>
      <c r="AVC695" s="413"/>
      <c r="AVD695" s="413"/>
      <c r="AVE695" s="413"/>
      <c r="AVF695" s="414"/>
      <c r="AVG695" s="414"/>
      <c r="AVH695" s="413"/>
      <c r="AVI695" s="413"/>
      <c r="AVJ695" s="414"/>
      <c r="AVK695" s="414"/>
      <c r="AVL695" s="413"/>
      <c r="AVM695" s="413"/>
      <c r="AVN695" s="413"/>
      <c r="AVO695" s="413"/>
      <c r="AVP695" s="413"/>
      <c r="AVQ695" s="407"/>
      <c r="AVR695" s="439"/>
      <c r="AVS695" s="413"/>
      <c r="AVT695" s="413"/>
      <c r="AVU695" s="413"/>
      <c r="AVV695" s="413"/>
      <c r="AVW695" s="413"/>
      <c r="AVX695" s="413"/>
      <c r="AVY695" s="413"/>
      <c r="AVZ695" s="412"/>
      <c r="AWA695" s="412"/>
      <c r="AWB695" s="412"/>
      <c r="AWC695" s="412"/>
      <c r="AWD695" s="412"/>
      <c r="AWE695" s="412"/>
      <c r="AWF695" s="412"/>
      <c r="AWG695" s="412"/>
      <c r="AWH695" s="412"/>
      <c r="AWI695" s="412"/>
      <c r="AWJ695" s="412"/>
      <c r="AWK695" s="412"/>
      <c r="AWL695" s="412"/>
      <c r="AWM695" s="412"/>
      <c r="AWN695" s="412"/>
      <c r="AWO695" s="412"/>
      <c r="AWP695" s="412"/>
      <c r="AWQ695" s="412"/>
      <c r="AWR695" s="412"/>
      <c r="AWS695" s="412"/>
      <c r="AWT695" s="412"/>
      <c r="AWU695" s="412"/>
      <c r="AWV695" s="412"/>
      <c r="AWW695" s="412"/>
      <c r="AWX695" s="412"/>
      <c r="AWY695" s="412"/>
      <c r="AWZ695" s="412"/>
      <c r="AXA695" s="412"/>
      <c r="AXB695" s="412"/>
      <c r="AXC695" s="412"/>
      <c r="AXD695" s="412"/>
      <c r="AXE695" s="412"/>
      <c r="AXF695" s="412"/>
      <c r="AXG695" s="412"/>
      <c r="AXH695" s="412"/>
      <c r="AXI695" s="412"/>
      <c r="AXJ695" s="412"/>
      <c r="AXK695" s="412"/>
      <c r="AXL695" s="412"/>
      <c r="AXM695" s="412"/>
      <c r="AXN695" s="412"/>
      <c r="AXO695" s="412"/>
      <c r="AXP695" s="412"/>
      <c r="AXQ695" s="412"/>
      <c r="AXR695" s="413"/>
      <c r="AXS695" s="413"/>
      <c r="AXT695" s="413"/>
      <c r="AXU695" s="413"/>
      <c r="AXV695" s="413"/>
      <c r="AXW695" s="413"/>
      <c r="AXX695" s="413"/>
      <c r="AXY695" s="413"/>
      <c r="AXZ695" s="413"/>
      <c r="AYA695" s="413"/>
      <c r="AYB695" s="413"/>
      <c r="AYC695" s="413"/>
      <c r="AYD695" s="413"/>
      <c r="AYE695" s="413"/>
      <c r="AYF695" s="413"/>
      <c r="AYG695" s="413"/>
      <c r="AYH695" s="413"/>
      <c r="AYI695" s="413"/>
      <c r="AYJ695" s="413"/>
      <c r="AYK695" s="413"/>
      <c r="AYL695" s="413"/>
      <c r="AYM695" s="413"/>
      <c r="AYN695" s="413"/>
      <c r="AYO695" s="413"/>
      <c r="AYP695" s="414"/>
      <c r="AYQ695" s="414"/>
      <c r="AYR695" s="414"/>
      <c r="AYS695" s="414"/>
      <c r="AYT695" s="414"/>
      <c r="AYU695" s="413"/>
      <c r="AYV695" s="413"/>
      <c r="AYW695" s="414"/>
      <c r="AYX695" s="414"/>
      <c r="AYY695" s="413"/>
      <c r="AYZ695" s="413"/>
      <c r="AZA695" s="414"/>
      <c r="AZB695" s="414"/>
      <c r="AZC695" s="413"/>
      <c r="AZD695" s="413"/>
      <c r="AZE695" s="413"/>
      <c r="AZF695" s="413"/>
      <c r="AZG695" s="413"/>
      <c r="AZH695" s="413"/>
      <c r="AZI695" s="413"/>
      <c r="AZJ695" s="414"/>
      <c r="AZK695" s="414"/>
      <c r="AZL695" s="413"/>
      <c r="AZM695" s="413"/>
      <c r="AZN695" s="414"/>
      <c r="AZO695" s="414"/>
      <c r="AZP695" s="413"/>
      <c r="AZQ695" s="413"/>
      <c r="AZR695" s="413"/>
      <c r="AZS695" s="413"/>
      <c r="AZT695" s="413"/>
      <c r="AZU695" s="407"/>
      <c r="AZV695" s="439"/>
      <c r="AZW695" s="413"/>
      <c r="AZX695" s="413"/>
      <c r="AZY695" s="413"/>
      <c r="AZZ695" s="413"/>
      <c r="BAA695" s="413"/>
      <c r="BAB695" s="413"/>
      <c r="BAC695" s="413"/>
      <c r="BAD695" s="412"/>
      <c r="BAE695" s="412"/>
      <c r="BAF695" s="412"/>
      <c r="BAG695" s="412"/>
      <c r="BAH695" s="412"/>
      <c r="BAI695" s="412"/>
      <c r="BAJ695" s="412"/>
      <c r="BAK695" s="412"/>
      <c r="BAL695" s="412"/>
      <c r="BAM695" s="412"/>
      <c r="BAN695" s="412"/>
      <c r="BAO695" s="412"/>
      <c r="BAP695" s="412"/>
      <c r="BAQ695" s="412"/>
      <c r="BAR695" s="412"/>
      <c r="BAS695" s="412"/>
      <c r="BAT695" s="412"/>
      <c r="BAU695" s="412"/>
      <c r="BAV695" s="412"/>
      <c r="BAW695" s="412"/>
      <c r="BAX695" s="412"/>
      <c r="BAY695" s="412"/>
      <c r="BAZ695" s="412"/>
      <c r="BBA695" s="412"/>
      <c r="BBB695" s="412"/>
      <c r="BBC695" s="412"/>
      <c r="BBD695" s="412"/>
      <c r="BBE695" s="412"/>
      <c r="BBF695" s="412"/>
      <c r="BBG695" s="412"/>
      <c r="BBH695" s="412"/>
      <c r="BBI695" s="412"/>
      <c r="BBJ695" s="412"/>
      <c r="BBK695" s="412"/>
      <c r="BBL695" s="412"/>
      <c r="BBM695" s="412"/>
      <c r="BBN695" s="412"/>
      <c r="BBO695" s="412"/>
      <c r="BBP695" s="412"/>
      <c r="BBQ695" s="412"/>
      <c r="BBR695" s="412"/>
      <c r="BBS695" s="412"/>
      <c r="BBT695" s="412"/>
      <c r="BBU695" s="412"/>
      <c r="BBV695" s="413"/>
      <c r="BBW695" s="413"/>
      <c r="BBX695" s="413"/>
      <c r="BBY695" s="413"/>
      <c r="BBZ695" s="413"/>
      <c r="BCA695" s="413"/>
      <c r="BCB695" s="413"/>
      <c r="BCC695" s="413"/>
      <c r="BCD695" s="413"/>
      <c r="BCE695" s="413"/>
      <c r="BCF695" s="413"/>
      <c r="BCG695" s="413"/>
      <c r="BCH695" s="413"/>
      <c r="BCI695" s="413"/>
      <c r="BCJ695" s="413"/>
      <c r="BCK695" s="413"/>
      <c r="BCL695" s="413"/>
      <c r="BCM695" s="413"/>
      <c r="BCN695" s="413"/>
      <c r="BCO695" s="413"/>
      <c r="BCP695" s="413"/>
      <c r="BCQ695" s="413"/>
      <c r="BCR695" s="413"/>
      <c r="BCS695" s="413"/>
      <c r="BCT695" s="414"/>
      <c r="BCU695" s="414"/>
      <c r="BCV695" s="414"/>
      <c r="BCW695" s="414"/>
      <c r="BCX695" s="414"/>
      <c r="BCY695" s="413"/>
      <c r="BCZ695" s="413"/>
      <c r="BDA695" s="414"/>
      <c r="BDB695" s="414"/>
      <c r="BDC695" s="413"/>
      <c r="BDD695" s="413"/>
      <c r="BDE695" s="414"/>
      <c r="BDF695" s="414"/>
      <c r="BDG695" s="413"/>
      <c r="BDH695" s="413"/>
      <c r="BDI695" s="413"/>
      <c r="BDJ695" s="413"/>
      <c r="BDK695" s="413"/>
      <c r="BDL695" s="413"/>
      <c r="BDM695" s="413"/>
      <c r="BDN695" s="414"/>
      <c r="BDO695" s="414"/>
      <c r="BDP695" s="413"/>
      <c r="BDQ695" s="413"/>
      <c r="BDR695" s="414"/>
      <c r="BDS695" s="414"/>
      <c r="BDT695" s="413"/>
      <c r="BDU695" s="413"/>
      <c r="BDV695" s="413"/>
      <c r="BDW695" s="413"/>
      <c r="BDX695" s="413"/>
      <c r="BDY695" s="407"/>
      <c r="BDZ695" s="439"/>
      <c r="BEA695" s="413"/>
      <c r="BEB695" s="413"/>
      <c r="BEC695" s="413"/>
      <c r="BED695" s="413"/>
      <c r="BEE695" s="413"/>
      <c r="BEF695" s="413"/>
      <c r="BEG695" s="413"/>
      <c r="BEH695" s="412"/>
      <c r="BEI695" s="412"/>
      <c r="BEJ695" s="412"/>
      <c r="BEK695" s="412"/>
      <c r="BEL695" s="412"/>
      <c r="BEM695" s="412"/>
      <c r="BEN695" s="412"/>
      <c r="BEO695" s="412"/>
      <c r="BEP695" s="412"/>
      <c r="BEQ695" s="412"/>
      <c r="BER695" s="412"/>
      <c r="BES695" s="412"/>
      <c r="BET695" s="412"/>
      <c r="BEU695" s="412"/>
      <c r="BEV695" s="412"/>
      <c r="BEW695" s="412"/>
      <c r="BEX695" s="412"/>
      <c r="BEY695" s="412"/>
      <c r="BEZ695" s="412"/>
      <c r="BFA695" s="412"/>
      <c r="BFB695" s="412"/>
      <c r="BFC695" s="412"/>
      <c r="BFD695" s="412"/>
      <c r="BFE695" s="412"/>
      <c r="BFF695" s="412"/>
      <c r="BFG695" s="412"/>
      <c r="BFH695" s="412"/>
      <c r="BFI695" s="412"/>
      <c r="BFJ695" s="412"/>
      <c r="BFK695" s="412"/>
      <c r="BFL695" s="412"/>
      <c r="BFM695" s="412"/>
      <c r="BFN695" s="412"/>
      <c r="BFO695" s="412"/>
      <c r="BFP695" s="412"/>
      <c r="BFQ695" s="412"/>
      <c r="BFR695" s="412"/>
      <c r="BFS695" s="412"/>
      <c r="BFT695" s="412"/>
      <c r="BFU695" s="412"/>
      <c r="BFV695" s="412"/>
      <c r="BFW695" s="412"/>
      <c r="BFX695" s="412"/>
      <c r="BFY695" s="412"/>
      <c r="BFZ695" s="413"/>
      <c r="BGA695" s="413"/>
      <c r="BGB695" s="413"/>
      <c r="BGC695" s="413"/>
      <c r="BGD695" s="413"/>
      <c r="BGE695" s="413"/>
      <c r="BGF695" s="413"/>
      <c r="BGG695" s="413"/>
      <c r="BGH695" s="413"/>
      <c r="BGI695" s="413"/>
      <c r="BGJ695" s="413"/>
      <c r="BGK695" s="413"/>
      <c r="BGL695" s="413"/>
      <c r="BGM695" s="413"/>
      <c r="BGN695" s="413"/>
      <c r="BGO695" s="413"/>
      <c r="BGP695" s="413"/>
      <c r="BGQ695" s="413"/>
      <c r="BGR695" s="413"/>
      <c r="BGS695" s="413"/>
      <c r="BGT695" s="413"/>
      <c r="BGU695" s="413"/>
      <c r="BGV695" s="413"/>
      <c r="BGW695" s="413"/>
      <c r="BGX695" s="414"/>
      <c r="BGY695" s="414"/>
      <c r="BGZ695" s="414"/>
      <c r="BHA695" s="414"/>
      <c r="BHB695" s="414"/>
      <c r="BHC695" s="413"/>
      <c r="BHD695" s="413"/>
      <c r="BHE695" s="414"/>
      <c r="BHF695" s="414"/>
      <c r="BHG695" s="413"/>
      <c r="BHH695" s="413"/>
      <c r="BHI695" s="414"/>
      <c r="BHJ695" s="414"/>
      <c r="BHK695" s="413"/>
      <c r="BHL695" s="413"/>
      <c r="BHM695" s="413"/>
      <c r="BHN695" s="413"/>
      <c r="BHO695" s="413"/>
      <c r="BHP695" s="413"/>
      <c r="BHQ695" s="413"/>
      <c r="BHR695" s="414"/>
      <c r="BHS695" s="414"/>
      <c r="BHT695" s="413"/>
      <c r="BHU695" s="413"/>
      <c r="BHV695" s="414"/>
      <c r="BHW695" s="414"/>
      <c r="BHX695" s="413"/>
      <c r="BHY695" s="413"/>
      <c r="BHZ695" s="413"/>
      <c r="BIA695" s="413"/>
      <c r="BIB695" s="413"/>
      <c r="BIC695" s="407"/>
      <c r="BID695" s="439"/>
      <c r="BIE695" s="413"/>
      <c r="BIF695" s="413"/>
      <c r="BIG695" s="413"/>
      <c r="BIH695" s="413"/>
      <c r="BII695" s="413"/>
      <c r="BIJ695" s="413"/>
      <c r="BIK695" s="413"/>
      <c r="BIL695" s="412"/>
      <c r="BIM695" s="412"/>
      <c r="BIN695" s="412"/>
      <c r="BIO695" s="412"/>
      <c r="BIP695" s="412"/>
      <c r="BIQ695" s="412"/>
      <c r="BIR695" s="412"/>
      <c r="BIS695" s="412"/>
      <c r="BIT695" s="412"/>
      <c r="BIU695" s="412"/>
      <c r="BIV695" s="412"/>
      <c r="BIW695" s="412"/>
      <c r="BIX695" s="412"/>
      <c r="BIY695" s="412"/>
      <c r="BIZ695" s="412"/>
      <c r="BJA695" s="412"/>
      <c r="BJB695" s="412"/>
      <c r="BJC695" s="412"/>
      <c r="BJD695" s="412"/>
      <c r="BJE695" s="412"/>
      <c r="BJF695" s="412"/>
      <c r="BJG695" s="412"/>
      <c r="BJH695" s="412"/>
      <c r="BJI695" s="412"/>
      <c r="BJJ695" s="412"/>
      <c r="BJK695" s="412"/>
      <c r="BJL695" s="412"/>
      <c r="BJM695" s="412"/>
      <c r="BJN695" s="412"/>
      <c r="BJO695" s="412"/>
      <c r="BJP695" s="412"/>
      <c r="BJQ695" s="412"/>
      <c r="BJR695" s="412"/>
      <c r="BJS695" s="412"/>
      <c r="BJT695" s="412"/>
      <c r="BJU695" s="412"/>
      <c r="BJV695" s="412"/>
      <c r="BJW695" s="412"/>
      <c r="BJX695" s="412"/>
      <c r="BJY695" s="412"/>
      <c r="BJZ695" s="412"/>
      <c r="BKA695" s="412"/>
      <c r="BKB695" s="412"/>
      <c r="BKC695" s="412"/>
      <c r="BKD695" s="413"/>
      <c r="BKE695" s="413"/>
      <c r="BKF695" s="413"/>
      <c r="BKG695" s="413"/>
      <c r="BKH695" s="413"/>
      <c r="BKI695" s="413"/>
      <c r="BKJ695" s="413"/>
      <c r="BKK695" s="413"/>
      <c r="BKL695" s="413"/>
      <c r="BKM695" s="413"/>
      <c r="BKN695" s="413"/>
      <c r="BKO695" s="413"/>
      <c r="BKP695" s="413"/>
      <c r="BKQ695" s="413"/>
      <c r="BKR695" s="413"/>
      <c r="BKS695" s="413"/>
      <c r="BKT695" s="413"/>
      <c r="BKU695" s="413"/>
      <c r="BKV695" s="413"/>
      <c r="BKW695" s="413"/>
      <c r="BKX695" s="413"/>
      <c r="BKY695" s="413"/>
      <c r="BKZ695" s="413"/>
      <c r="BLA695" s="413"/>
      <c r="BLB695" s="414"/>
      <c r="BLC695" s="414"/>
      <c r="BLD695" s="414"/>
      <c r="BLE695" s="414"/>
      <c r="BLF695" s="414"/>
      <c r="BLG695" s="413"/>
      <c r="BLH695" s="413"/>
      <c r="BLI695" s="414"/>
      <c r="BLJ695" s="414"/>
      <c r="BLK695" s="413"/>
      <c r="BLL695" s="413"/>
      <c r="BLM695" s="414"/>
      <c r="BLN695" s="414"/>
      <c r="BLO695" s="413"/>
      <c r="BLP695" s="413"/>
      <c r="BLQ695" s="413"/>
      <c r="BLR695" s="413"/>
      <c r="BLS695" s="413"/>
      <c r="BLT695" s="413"/>
      <c r="BLU695" s="413"/>
      <c r="BLV695" s="414"/>
      <c r="BLW695" s="414"/>
      <c r="BLX695" s="413"/>
      <c r="BLY695" s="413"/>
      <c r="BLZ695" s="414"/>
      <c r="BMA695" s="414"/>
      <c r="BMB695" s="413"/>
      <c r="BMC695" s="413"/>
      <c r="BMD695" s="413"/>
      <c r="BME695" s="413"/>
      <c r="BMF695" s="413"/>
      <c r="BMG695" s="407"/>
      <c r="BMH695" s="439"/>
      <c r="BMI695" s="413"/>
      <c r="BMJ695" s="413"/>
      <c r="BMK695" s="413"/>
      <c r="BML695" s="413"/>
      <c r="BMM695" s="413"/>
      <c r="BMN695" s="413"/>
      <c r="BMO695" s="413"/>
      <c r="BMP695" s="412"/>
      <c r="BMQ695" s="412"/>
      <c r="BMR695" s="412"/>
      <c r="BMS695" s="412"/>
      <c r="BMT695" s="412"/>
      <c r="BMU695" s="412"/>
      <c r="BMV695" s="412"/>
      <c r="BMW695" s="412"/>
      <c r="BMX695" s="412"/>
      <c r="BMY695" s="412"/>
      <c r="BMZ695" s="412"/>
      <c r="BNA695" s="412"/>
      <c r="BNB695" s="412"/>
      <c r="BNC695" s="412"/>
      <c r="BND695" s="412"/>
      <c r="BNE695" s="412"/>
      <c r="BNF695" s="412"/>
      <c r="BNG695" s="412"/>
      <c r="BNH695" s="412"/>
      <c r="BNI695" s="412"/>
      <c r="BNJ695" s="412"/>
      <c r="BNK695" s="412"/>
      <c r="BNL695" s="412"/>
      <c r="BNM695" s="412"/>
      <c r="BNN695" s="412"/>
      <c r="BNO695" s="412"/>
      <c r="BNP695" s="412"/>
      <c r="BNQ695" s="412"/>
      <c r="BNR695" s="412"/>
      <c r="BNS695" s="412"/>
      <c r="BNT695" s="412"/>
      <c r="BNU695" s="412"/>
      <c r="BNV695" s="412"/>
      <c r="BNW695" s="412"/>
      <c r="BNX695" s="412"/>
      <c r="BNY695" s="412"/>
      <c r="BNZ695" s="412"/>
      <c r="BOA695" s="412"/>
      <c r="BOB695" s="412"/>
      <c r="BOC695" s="412"/>
      <c r="BOD695" s="412"/>
      <c r="BOE695" s="412"/>
      <c r="BOF695" s="412"/>
      <c r="BOG695" s="412"/>
      <c r="BOH695" s="413"/>
      <c r="BOI695" s="413"/>
      <c r="BOJ695" s="413"/>
      <c r="BOK695" s="413"/>
      <c r="BOL695" s="413"/>
      <c r="BOM695" s="413"/>
      <c r="BON695" s="413"/>
      <c r="BOO695" s="413"/>
      <c r="BOP695" s="413"/>
      <c r="BOQ695" s="413"/>
      <c r="BOR695" s="413"/>
      <c r="BOS695" s="413"/>
      <c r="BOT695" s="413"/>
      <c r="BOU695" s="413"/>
      <c r="BOV695" s="413"/>
      <c r="BOW695" s="413"/>
      <c r="BOX695" s="413"/>
      <c r="BOY695" s="413"/>
      <c r="BOZ695" s="413"/>
      <c r="BPA695" s="413"/>
      <c r="BPB695" s="413"/>
      <c r="BPC695" s="413"/>
      <c r="BPD695" s="413"/>
      <c r="BPE695" s="413"/>
      <c r="BPF695" s="414"/>
      <c r="BPG695" s="414"/>
      <c r="BPH695" s="414"/>
      <c r="BPI695" s="414"/>
      <c r="BPJ695" s="414"/>
      <c r="BPK695" s="413"/>
      <c r="BPL695" s="413"/>
      <c r="BPM695" s="414"/>
      <c r="BPN695" s="414"/>
      <c r="BPO695" s="413"/>
      <c r="BPP695" s="413"/>
      <c r="BPQ695" s="414"/>
      <c r="BPR695" s="414"/>
      <c r="BPS695" s="413"/>
      <c r="BPT695" s="413"/>
      <c r="BPU695" s="413"/>
      <c r="BPV695" s="413"/>
      <c r="BPW695" s="413"/>
      <c r="BPX695" s="413"/>
      <c r="BPY695" s="413"/>
      <c r="BPZ695" s="414"/>
      <c r="BQA695" s="414"/>
      <c r="BQB695" s="413"/>
      <c r="BQC695" s="413"/>
      <c r="BQD695" s="414"/>
      <c r="BQE695" s="414"/>
      <c r="BQF695" s="413"/>
      <c r="BQG695" s="413"/>
      <c r="BQH695" s="413"/>
      <c r="BQI695" s="413"/>
      <c r="BQJ695" s="413"/>
      <c r="BQK695" s="407"/>
      <c r="BQL695" s="439"/>
      <c r="BQM695" s="413"/>
      <c r="BQN695" s="413"/>
      <c r="BQO695" s="413"/>
      <c r="BQP695" s="413"/>
      <c r="BQQ695" s="413"/>
      <c r="BQR695" s="413"/>
      <c r="BQS695" s="413"/>
      <c r="BQT695" s="412"/>
      <c r="BQU695" s="412"/>
      <c r="BQV695" s="412"/>
      <c r="BQW695" s="412"/>
      <c r="BQX695" s="412"/>
      <c r="BQY695" s="412"/>
      <c r="BQZ695" s="412"/>
      <c r="BRA695" s="412"/>
      <c r="BRB695" s="412"/>
      <c r="BRC695" s="412"/>
      <c r="BRD695" s="412"/>
      <c r="BRE695" s="412"/>
      <c r="BRF695" s="412"/>
      <c r="BRG695" s="412"/>
      <c r="BRH695" s="412"/>
      <c r="BRI695" s="412"/>
      <c r="BRJ695" s="412"/>
      <c r="BRK695" s="412"/>
      <c r="BRL695" s="412"/>
      <c r="BRM695" s="412"/>
      <c r="BRN695" s="412"/>
      <c r="BRO695" s="412"/>
      <c r="BRP695" s="412"/>
      <c r="BRQ695" s="412"/>
      <c r="BRR695" s="412"/>
      <c r="BRS695" s="412"/>
      <c r="BRT695" s="412"/>
      <c r="BRU695" s="412"/>
      <c r="BRV695" s="412"/>
      <c r="BRW695" s="412"/>
      <c r="BRX695" s="412"/>
      <c r="BRY695" s="412"/>
      <c r="BRZ695" s="412"/>
      <c r="BSA695" s="412"/>
      <c r="BSB695" s="412"/>
      <c r="BSC695" s="412"/>
      <c r="BSD695" s="412"/>
      <c r="BSE695" s="412"/>
      <c r="BSF695" s="412"/>
      <c r="BSG695" s="412"/>
      <c r="BSH695" s="412"/>
      <c r="BSI695" s="412"/>
      <c r="BSJ695" s="412"/>
      <c r="BSK695" s="412"/>
      <c r="BSL695" s="413"/>
      <c r="BSM695" s="413"/>
      <c r="BSN695" s="413"/>
      <c r="BSO695" s="413"/>
      <c r="BSP695" s="413"/>
      <c r="BSQ695" s="413"/>
      <c r="BSR695" s="413"/>
      <c r="BSS695" s="413"/>
      <c r="BST695" s="413"/>
      <c r="BSU695" s="413"/>
      <c r="BSV695" s="413"/>
      <c r="BSW695" s="413"/>
      <c r="BSX695" s="413"/>
      <c r="BSY695" s="413"/>
      <c r="BSZ695" s="413"/>
      <c r="BTA695" s="413"/>
      <c r="BTB695" s="413"/>
      <c r="BTC695" s="413"/>
      <c r="BTD695" s="413"/>
      <c r="BTE695" s="413"/>
      <c r="BTF695" s="413"/>
      <c r="BTG695" s="413"/>
      <c r="BTH695" s="413"/>
      <c r="BTI695" s="413"/>
      <c r="BTJ695" s="414"/>
      <c r="BTK695" s="414"/>
      <c r="BTL695" s="414"/>
      <c r="BTM695" s="414"/>
      <c r="BTN695" s="414"/>
      <c r="BTO695" s="413"/>
      <c r="BTP695" s="413"/>
      <c r="BTQ695" s="414"/>
      <c r="BTR695" s="414"/>
      <c r="BTS695" s="413"/>
      <c r="BTT695" s="413"/>
      <c r="BTU695" s="414"/>
      <c r="BTV695" s="414"/>
      <c r="BTW695" s="413"/>
      <c r="BTX695" s="413"/>
      <c r="BTY695" s="413"/>
      <c r="BTZ695" s="413"/>
      <c r="BUA695" s="413"/>
      <c r="BUB695" s="413"/>
      <c r="BUC695" s="413"/>
      <c r="BUD695" s="414"/>
      <c r="BUE695" s="414"/>
      <c r="BUF695" s="413"/>
      <c r="BUG695" s="413"/>
      <c r="BUH695" s="414"/>
      <c r="BUI695" s="414"/>
      <c r="BUJ695" s="413"/>
      <c r="BUK695" s="413"/>
      <c r="BUL695" s="413"/>
      <c r="BUM695" s="413"/>
      <c r="BUN695" s="413"/>
      <c r="BUO695" s="407"/>
      <c r="BUP695" s="439"/>
      <c r="BUQ695" s="413"/>
      <c r="BUR695" s="413"/>
      <c r="BUS695" s="413"/>
      <c r="BUT695" s="413"/>
      <c r="BUU695" s="413"/>
      <c r="BUV695" s="413"/>
      <c r="BUW695" s="413"/>
      <c r="BUX695" s="412"/>
      <c r="BUY695" s="412"/>
      <c r="BUZ695" s="412"/>
      <c r="BVA695" s="412"/>
      <c r="BVB695" s="412"/>
      <c r="BVC695" s="412"/>
      <c r="BVD695" s="412"/>
      <c r="BVE695" s="412"/>
      <c r="BVF695" s="412"/>
      <c r="BVG695" s="412"/>
      <c r="BVH695" s="412"/>
      <c r="BVI695" s="412"/>
      <c r="BVJ695" s="412"/>
      <c r="BVK695" s="412"/>
      <c r="BVL695" s="412"/>
      <c r="BVM695" s="412"/>
      <c r="BVN695" s="412"/>
      <c r="BVO695" s="412"/>
      <c r="BVP695" s="412"/>
      <c r="BVQ695" s="412"/>
      <c r="BVR695" s="412"/>
      <c r="BVS695" s="412"/>
      <c r="BVT695" s="412"/>
      <c r="BVU695" s="412"/>
      <c r="BVV695" s="412"/>
      <c r="BVW695" s="412"/>
      <c r="BVX695" s="412"/>
      <c r="BVY695" s="412"/>
      <c r="BVZ695" s="412"/>
      <c r="BWA695" s="412"/>
      <c r="BWB695" s="412"/>
      <c r="BWC695" s="412"/>
      <c r="BWD695" s="412"/>
      <c r="BWE695" s="412"/>
      <c r="BWF695" s="412"/>
      <c r="BWG695" s="412"/>
      <c r="BWH695" s="412"/>
      <c r="BWI695" s="412"/>
      <c r="BWJ695" s="412"/>
      <c r="BWK695" s="412"/>
      <c r="BWL695" s="412"/>
      <c r="BWM695" s="412"/>
      <c r="BWN695" s="412"/>
      <c r="BWO695" s="412"/>
      <c r="BWP695" s="413"/>
      <c r="BWQ695" s="413"/>
      <c r="BWR695" s="413"/>
      <c r="BWS695" s="413"/>
      <c r="BWT695" s="413"/>
      <c r="BWU695" s="413"/>
      <c r="BWV695" s="413"/>
      <c r="BWW695" s="413"/>
      <c r="BWX695" s="413"/>
      <c r="BWY695" s="413"/>
      <c r="BWZ695" s="413"/>
      <c r="BXA695" s="413"/>
      <c r="BXB695" s="413"/>
      <c r="BXC695" s="413"/>
      <c r="BXD695" s="413"/>
      <c r="BXE695" s="413"/>
      <c r="BXF695" s="413"/>
      <c r="BXG695" s="413"/>
      <c r="BXH695" s="413"/>
      <c r="BXI695" s="413"/>
      <c r="BXJ695" s="413"/>
      <c r="BXK695" s="413"/>
      <c r="BXL695" s="413"/>
      <c r="BXM695" s="413"/>
      <c r="BXN695" s="414"/>
      <c r="BXO695" s="414"/>
      <c r="BXP695" s="414"/>
      <c r="BXQ695" s="414"/>
      <c r="BXR695" s="414"/>
      <c r="BXS695" s="413"/>
      <c r="BXT695" s="413"/>
      <c r="BXU695" s="414"/>
      <c r="BXV695" s="414"/>
      <c r="BXW695" s="413"/>
      <c r="BXX695" s="413"/>
      <c r="BXY695" s="414"/>
      <c r="BXZ695" s="414"/>
      <c r="BYA695" s="413"/>
      <c r="BYB695" s="413"/>
      <c r="BYC695" s="413"/>
      <c r="BYD695" s="413"/>
      <c r="BYE695" s="413"/>
      <c r="BYF695" s="413"/>
      <c r="BYG695" s="413"/>
      <c r="BYH695" s="414"/>
      <c r="BYI695" s="414"/>
      <c r="BYJ695" s="413"/>
      <c r="BYK695" s="413"/>
      <c r="BYL695" s="414"/>
      <c r="BYM695" s="414"/>
      <c r="BYN695" s="413"/>
      <c r="BYO695" s="413"/>
      <c r="BYP695" s="413"/>
      <c r="BYQ695" s="413"/>
      <c r="BYR695" s="413"/>
      <c r="BYS695" s="407"/>
      <c r="BYT695" s="439"/>
      <c r="BYU695" s="413"/>
      <c r="BYV695" s="413"/>
      <c r="BYW695" s="413"/>
      <c r="BYX695" s="413"/>
      <c r="BYY695" s="413"/>
      <c r="BYZ695" s="413"/>
      <c r="BZA695" s="413"/>
      <c r="BZB695" s="412"/>
      <c r="BZC695" s="412"/>
      <c r="BZD695" s="412"/>
      <c r="BZE695" s="412"/>
      <c r="BZF695" s="412"/>
      <c r="BZG695" s="412"/>
      <c r="BZH695" s="412"/>
      <c r="BZI695" s="412"/>
      <c r="BZJ695" s="412"/>
      <c r="BZK695" s="412"/>
      <c r="BZL695" s="412"/>
      <c r="BZM695" s="412"/>
      <c r="BZN695" s="412"/>
      <c r="BZO695" s="412"/>
      <c r="BZP695" s="412"/>
      <c r="BZQ695" s="412"/>
      <c r="BZR695" s="412"/>
      <c r="BZS695" s="412"/>
      <c r="BZT695" s="412"/>
      <c r="BZU695" s="412"/>
      <c r="BZV695" s="412"/>
      <c r="BZW695" s="412"/>
      <c r="BZX695" s="412"/>
      <c r="BZY695" s="412"/>
      <c r="BZZ695" s="412"/>
      <c r="CAA695" s="412"/>
      <c r="CAB695" s="412"/>
      <c r="CAC695" s="412"/>
      <c r="CAD695" s="412"/>
      <c r="CAE695" s="412"/>
      <c r="CAF695" s="412"/>
      <c r="CAG695" s="412"/>
      <c r="CAH695" s="412"/>
      <c r="CAI695" s="412"/>
      <c r="CAJ695" s="412"/>
      <c r="CAK695" s="412"/>
      <c r="CAL695" s="412"/>
      <c r="CAM695" s="412"/>
      <c r="CAN695" s="412"/>
      <c r="CAO695" s="412"/>
      <c r="CAP695" s="412"/>
      <c r="CAQ695" s="412"/>
      <c r="CAR695" s="412"/>
      <c r="CAS695" s="412"/>
      <c r="CAT695" s="413"/>
      <c r="CAU695" s="413"/>
      <c r="CAV695" s="413"/>
      <c r="CAW695" s="413"/>
      <c r="CAX695" s="413"/>
      <c r="CAY695" s="413"/>
      <c r="CAZ695" s="413"/>
      <c r="CBA695" s="413"/>
      <c r="CBB695" s="413"/>
      <c r="CBC695" s="413"/>
      <c r="CBD695" s="413"/>
      <c r="CBE695" s="413"/>
      <c r="CBF695" s="413"/>
      <c r="CBG695" s="413"/>
      <c r="CBH695" s="413"/>
      <c r="CBI695" s="413"/>
      <c r="CBJ695" s="413"/>
      <c r="CBK695" s="413"/>
      <c r="CBL695" s="413"/>
      <c r="CBM695" s="413"/>
      <c r="CBN695" s="413"/>
      <c r="CBO695" s="413"/>
      <c r="CBP695" s="413"/>
      <c r="CBQ695" s="413"/>
      <c r="CBR695" s="414"/>
      <c r="CBS695" s="414"/>
      <c r="CBT695" s="414"/>
      <c r="CBU695" s="414"/>
      <c r="CBV695" s="414"/>
      <c r="CBW695" s="413"/>
      <c r="CBX695" s="413"/>
      <c r="CBY695" s="414"/>
      <c r="CBZ695" s="414"/>
      <c r="CCA695" s="413"/>
      <c r="CCB695" s="413"/>
      <c r="CCC695" s="414"/>
      <c r="CCD695" s="414"/>
      <c r="CCE695" s="413"/>
      <c r="CCF695" s="413"/>
      <c r="CCG695" s="413"/>
      <c r="CCH695" s="413"/>
      <c r="CCI695" s="413"/>
      <c r="CCJ695" s="413"/>
      <c r="CCK695" s="413"/>
      <c r="CCL695" s="414"/>
      <c r="CCM695" s="414"/>
      <c r="CCN695" s="413"/>
      <c r="CCO695" s="413"/>
      <c r="CCP695" s="414"/>
      <c r="CCQ695" s="414"/>
      <c r="CCR695" s="413"/>
      <c r="CCS695" s="413"/>
      <c r="CCT695" s="413"/>
      <c r="CCU695" s="413"/>
      <c r="CCV695" s="413"/>
      <c r="CCW695" s="407"/>
      <c r="CCX695" s="439"/>
      <c r="CCY695" s="413"/>
      <c r="CCZ695" s="413"/>
      <c r="CDA695" s="413"/>
      <c r="CDB695" s="413"/>
      <c r="CDC695" s="413"/>
      <c r="CDD695" s="413"/>
      <c r="CDE695" s="413"/>
      <c r="CDF695" s="412"/>
      <c r="CDG695" s="412"/>
      <c r="CDH695" s="412"/>
      <c r="CDI695" s="412"/>
      <c r="CDJ695" s="412"/>
      <c r="CDK695" s="412"/>
      <c r="CDL695" s="412"/>
      <c r="CDM695" s="412"/>
      <c r="CDN695" s="412"/>
      <c r="CDO695" s="412"/>
      <c r="CDP695" s="412"/>
      <c r="CDQ695" s="412"/>
      <c r="CDR695" s="412"/>
      <c r="CDS695" s="412"/>
      <c r="CDT695" s="412"/>
      <c r="CDU695" s="412"/>
      <c r="CDV695" s="412"/>
      <c r="CDW695" s="412"/>
      <c r="CDX695" s="412"/>
      <c r="CDY695" s="412"/>
      <c r="CDZ695" s="412"/>
      <c r="CEA695" s="412"/>
      <c r="CEB695" s="412"/>
      <c r="CEC695" s="412"/>
      <c r="CED695" s="412"/>
      <c r="CEE695" s="412"/>
      <c r="CEF695" s="412"/>
      <c r="CEG695" s="412"/>
      <c r="CEH695" s="412"/>
      <c r="CEI695" s="412"/>
      <c r="CEJ695" s="412"/>
      <c r="CEK695" s="412"/>
      <c r="CEL695" s="412"/>
      <c r="CEM695" s="412"/>
      <c r="CEN695" s="412"/>
      <c r="CEO695" s="412"/>
      <c r="CEP695" s="412"/>
      <c r="CEQ695" s="412"/>
      <c r="CER695" s="412"/>
      <c r="CES695" s="412"/>
      <c r="CET695" s="412"/>
      <c r="CEU695" s="412"/>
      <c r="CEV695" s="412"/>
      <c r="CEW695" s="412"/>
      <c r="CEX695" s="413"/>
      <c r="CEY695" s="413"/>
      <c r="CEZ695" s="413"/>
      <c r="CFA695" s="413"/>
      <c r="CFB695" s="413"/>
      <c r="CFC695" s="413"/>
      <c r="CFD695" s="413"/>
      <c r="CFE695" s="413"/>
      <c r="CFF695" s="413"/>
      <c r="CFG695" s="413"/>
      <c r="CFH695" s="413"/>
      <c r="CFI695" s="413"/>
      <c r="CFJ695" s="413"/>
      <c r="CFK695" s="413"/>
      <c r="CFL695" s="413"/>
      <c r="CFM695" s="413"/>
      <c r="CFN695" s="413"/>
      <c r="CFO695" s="413"/>
      <c r="CFP695" s="413"/>
      <c r="CFQ695" s="413"/>
      <c r="CFR695" s="413"/>
      <c r="CFS695" s="413"/>
      <c r="CFT695" s="413"/>
      <c r="CFU695" s="413"/>
      <c r="CFV695" s="414"/>
      <c r="CFW695" s="414"/>
      <c r="CFX695" s="414"/>
      <c r="CFY695" s="414"/>
      <c r="CFZ695" s="414"/>
      <c r="CGA695" s="413"/>
      <c r="CGB695" s="413"/>
      <c r="CGC695" s="414"/>
      <c r="CGD695" s="414"/>
      <c r="CGE695" s="413"/>
      <c r="CGF695" s="413"/>
      <c r="CGG695" s="414"/>
      <c r="CGH695" s="414"/>
      <c r="CGI695" s="413"/>
      <c r="CGJ695" s="413"/>
      <c r="CGK695" s="413"/>
      <c r="CGL695" s="413"/>
      <c r="CGM695" s="413"/>
      <c r="CGN695" s="413"/>
      <c r="CGO695" s="413"/>
      <c r="CGP695" s="414"/>
      <c r="CGQ695" s="414"/>
      <c r="CGR695" s="413"/>
      <c r="CGS695" s="413"/>
      <c r="CGT695" s="414"/>
      <c r="CGU695" s="414"/>
      <c r="CGV695" s="413"/>
      <c r="CGW695" s="413"/>
      <c r="CGX695" s="413"/>
      <c r="CGY695" s="413"/>
      <c r="CGZ695" s="413"/>
      <c r="CHA695" s="407"/>
      <c r="CHB695" s="439"/>
      <c r="CHC695" s="413"/>
      <c r="CHD695" s="413"/>
      <c r="CHE695" s="413"/>
      <c r="CHF695" s="413"/>
      <c r="CHG695" s="413"/>
      <c r="CHH695" s="413"/>
      <c r="CHI695" s="413"/>
      <c r="CHJ695" s="412"/>
      <c r="CHK695" s="412"/>
      <c r="CHL695" s="412"/>
      <c r="CHM695" s="412"/>
      <c r="CHN695" s="412"/>
      <c r="CHO695" s="412"/>
      <c r="CHP695" s="412"/>
      <c r="CHQ695" s="412"/>
      <c r="CHR695" s="412"/>
      <c r="CHS695" s="412"/>
      <c r="CHT695" s="412"/>
      <c r="CHU695" s="412"/>
      <c r="CHV695" s="412"/>
      <c r="CHW695" s="412"/>
      <c r="CHX695" s="412"/>
      <c r="CHY695" s="412"/>
      <c r="CHZ695" s="412"/>
      <c r="CIA695" s="412"/>
      <c r="CIB695" s="412"/>
      <c r="CIC695" s="412"/>
      <c r="CID695" s="412"/>
      <c r="CIE695" s="412"/>
      <c r="CIF695" s="412"/>
      <c r="CIG695" s="412"/>
      <c r="CIH695" s="412"/>
      <c r="CII695" s="412"/>
      <c r="CIJ695" s="412"/>
      <c r="CIK695" s="412"/>
      <c r="CIL695" s="412"/>
      <c r="CIM695" s="412"/>
      <c r="CIN695" s="412"/>
      <c r="CIO695" s="412"/>
      <c r="CIP695" s="412"/>
      <c r="CIQ695" s="412"/>
      <c r="CIR695" s="412"/>
      <c r="CIS695" s="412"/>
      <c r="CIT695" s="412"/>
      <c r="CIU695" s="412"/>
      <c r="CIV695" s="412"/>
      <c r="CIW695" s="412"/>
      <c r="CIX695" s="412"/>
      <c r="CIY695" s="412"/>
      <c r="CIZ695" s="412"/>
      <c r="CJA695" s="412"/>
      <c r="CJB695" s="413"/>
      <c r="CJC695" s="413"/>
      <c r="CJD695" s="413"/>
      <c r="CJE695" s="413"/>
      <c r="CJF695" s="413"/>
      <c r="CJG695" s="413"/>
      <c r="CJH695" s="413"/>
      <c r="CJI695" s="413"/>
      <c r="CJJ695" s="413"/>
      <c r="CJK695" s="413"/>
      <c r="CJL695" s="413"/>
      <c r="CJM695" s="413"/>
      <c r="CJN695" s="413"/>
      <c r="CJO695" s="413"/>
      <c r="CJP695" s="413"/>
      <c r="CJQ695" s="413"/>
      <c r="CJR695" s="413"/>
      <c r="CJS695" s="413"/>
      <c r="CJT695" s="413"/>
      <c r="CJU695" s="413"/>
      <c r="CJV695" s="413"/>
      <c r="CJW695" s="413"/>
      <c r="CJX695" s="413"/>
      <c r="CJY695" s="413"/>
      <c r="CJZ695" s="414"/>
      <c r="CKA695" s="414"/>
      <c r="CKB695" s="414"/>
      <c r="CKC695" s="414"/>
      <c r="CKD695" s="414"/>
      <c r="CKE695" s="413"/>
      <c r="CKF695" s="413"/>
      <c r="CKG695" s="414"/>
      <c r="CKH695" s="414"/>
      <c r="CKI695" s="413"/>
      <c r="CKJ695" s="413"/>
      <c r="CKK695" s="414"/>
      <c r="CKL695" s="414"/>
      <c r="CKM695" s="413"/>
      <c r="CKN695" s="413"/>
      <c r="CKO695" s="413"/>
      <c r="CKP695" s="413"/>
      <c r="CKQ695" s="413"/>
      <c r="CKR695" s="413"/>
      <c r="CKS695" s="413"/>
      <c r="CKT695" s="414"/>
      <c r="CKU695" s="414"/>
      <c r="CKV695" s="413"/>
      <c r="CKW695" s="413"/>
      <c r="CKX695" s="414"/>
      <c r="CKY695" s="414"/>
      <c r="CKZ695" s="413"/>
      <c r="CLA695" s="413"/>
      <c r="CLB695" s="413"/>
      <c r="CLC695" s="413"/>
      <c r="CLD695" s="413"/>
      <c r="CLE695" s="407"/>
      <c r="CLF695" s="439"/>
      <c r="CLG695" s="413"/>
      <c r="CLH695" s="413"/>
      <c r="CLI695" s="413"/>
      <c r="CLJ695" s="413"/>
      <c r="CLK695" s="413"/>
      <c r="CLL695" s="413"/>
      <c r="CLM695" s="413"/>
      <c r="CLN695" s="412"/>
      <c r="CLO695" s="412"/>
      <c r="CLP695" s="412"/>
      <c r="CLQ695" s="412"/>
      <c r="CLR695" s="412"/>
      <c r="CLS695" s="412"/>
      <c r="CLT695" s="412"/>
      <c r="CLU695" s="412"/>
      <c r="CLV695" s="412"/>
      <c r="CLW695" s="412"/>
      <c r="CLX695" s="412"/>
      <c r="CLY695" s="412"/>
      <c r="CLZ695" s="412"/>
      <c r="CMA695" s="412"/>
      <c r="CMB695" s="412"/>
      <c r="CMC695" s="412"/>
      <c r="CMD695" s="412"/>
      <c r="CME695" s="412"/>
      <c r="CMF695" s="412"/>
      <c r="CMG695" s="412"/>
      <c r="CMH695" s="412"/>
      <c r="CMI695" s="412"/>
      <c r="CMJ695" s="412"/>
      <c r="CMK695" s="412"/>
      <c r="CML695" s="412"/>
      <c r="CMM695" s="412"/>
      <c r="CMN695" s="412"/>
      <c r="CMO695" s="412"/>
      <c r="CMP695" s="412"/>
      <c r="CMQ695" s="412"/>
      <c r="CMR695" s="412"/>
      <c r="CMS695" s="412"/>
      <c r="CMT695" s="412"/>
      <c r="CMU695" s="412"/>
      <c r="CMV695" s="412"/>
      <c r="CMW695" s="412"/>
      <c r="CMX695" s="412"/>
      <c r="CMY695" s="412"/>
      <c r="CMZ695" s="412"/>
      <c r="CNA695" s="412"/>
      <c r="CNB695" s="412"/>
      <c r="CNC695" s="412"/>
      <c r="CND695" s="412"/>
      <c r="CNE695" s="412"/>
      <c r="CNF695" s="413"/>
      <c r="CNG695" s="413"/>
      <c r="CNH695" s="413"/>
      <c r="CNI695" s="413"/>
      <c r="CNJ695" s="413"/>
      <c r="CNK695" s="413"/>
      <c r="CNL695" s="413"/>
      <c r="CNM695" s="413"/>
      <c r="CNN695" s="413"/>
      <c r="CNO695" s="413"/>
      <c r="CNP695" s="413"/>
      <c r="CNQ695" s="413"/>
      <c r="CNR695" s="413"/>
      <c r="CNS695" s="413"/>
      <c r="CNT695" s="413"/>
      <c r="CNU695" s="413"/>
      <c r="CNV695" s="413"/>
      <c r="CNW695" s="413"/>
      <c r="CNX695" s="413"/>
      <c r="CNY695" s="413"/>
      <c r="CNZ695" s="413"/>
      <c r="COA695" s="413"/>
      <c r="COB695" s="413"/>
      <c r="COC695" s="413"/>
      <c r="COD695" s="414"/>
      <c r="COE695" s="414"/>
      <c r="COF695" s="414"/>
      <c r="COG695" s="414"/>
      <c r="COH695" s="414"/>
      <c r="COI695" s="413"/>
      <c r="COJ695" s="413"/>
      <c r="COK695" s="414"/>
      <c r="COL695" s="414"/>
      <c r="COM695" s="413"/>
      <c r="CON695" s="413"/>
      <c r="COO695" s="414"/>
      <c r="COP695" s="414"/>
      <c r="COQ695" s="413"/>
      <c r="COR695" s="413"/>
      <c r="COS695" s="413"/>
      <c r="COT695" s="413"/>
      <c r="COU695" s="413"/>
      <c r="COV695" s="413"/>
      <c r="COW695" s="413"/>
      <c r="COX695" s="414"/>
      <c r="COY695" s="414"/>
      <c r="COZ695" s="413"/>
      <c r="CPA695" s="413"/>
      <c r="CPB695" s="414"/>
      <c r="CPC695" s="414"/>
      <c r="CPD695" s="413"/>
      <c r="CPE695" s="413"/>
      <c r="CPF695" s="413"/>
      <c r="CPG695" s="413"/>
      <c r="CPH695" s="413"/>
      <c r="CPI695" s="407"/>
      <c r="CPJ695" s="439"/>
      <c r="CPK695" s="413"/>
      <c r="CPL695" s="413"/>
      <c r="CPM695" s="413"/>
      <c r="CPN695" s="413"/>
      <c r="CPO695" s="413"/>
      <c r="CPP695" s="413"/>
      <c r="CPQ695" s="413"/>
      <c r="CPR695" s="412"/>
      <c r="CPS695" s="412"/>
      <c r="CPT695" s="412"/>
      <c r="CPU695" s="412"/>
      <c r="CPV695" s="412"/>
      <c r="CPW695" s="412"/>
      <c r="CPX695" s="412"/>
      <c r="CPY695" s="412"/>
      <c r="CPZ695" s="412"/>
      <c r="CQA695" s="412"/>
      <c r="CQB695" s="412"/>
      <c r="CQC695" s="412"/>
      <c r="CQD695" s="412"/>
      <c r="CQE695" s="412"/>
      <c r="CQF695" s="412"/>
      <c r="CQG695" s="412"/>
      <c r="CQH695" s="412"/>
      <c r="CQI695" s="412"/>
      <c r="CQJ695" s="412"/>
      <c r="CQK695" s="412"/>
      <c r="CQL695" s="412"/>
      <c r="CQM695" s="412"/>
      <c r="CQN695" s="412"/>
      <c r="CQO695" s="412"/>
      <c r="CQP695" s="412"/>
      <c r="CQQ695" s="412"/>
      <c r="CQR695" s="412"/>
      <c r="CQS695" s="412"/>
      <c r="CQT695" s="412"/>
      <c r="CQU695" s="412"/>
      <c r="CQV695" s="412"/>
      <c r="CQW695" s="412"/>
      <c r="CQX695" s="412"/>
      <c r="CQY695" s="412"/>
      <c r="CQZ695" s="412"/>
      <c r="CRA695" s="412"/>
      <c r="CRB695" s="412"/>
      <c r="CRC695" s="412"/>
      <c r="CRD695" s="412"/>
      <c r="CRE695" s="412"/>
      <c r="CRF695" s="412"/>
      <c r="CRG695" s="412"/>
      <c r="CRH695" s="412"/>
      <c r="CRI695" s="412"/>
      <c r="CRJ695" s="413"/>
      <c r="CRK695" s="413"/>
      <c r="CRL695" s="413"/>
      <c r="CRM695" s="413"/>
      <c r="CRN695" s="413"/>
      <c r="CRO695" s="413"/>
      <c r="CRP695" s="413"/>
      <c r="CRQ695" s="413"/>
      <c r="CRR695" s="413"/>
      <c r="CRS695" s="413"/>
      <c r="CRT695" s="413"/>
      <c r="CRU695" s="413"/>
      <c r="CRV695" s="413"/>
      <c r="CRW695" s="413"/>
      <c r="CRX695" s="413"/>
      <c r="CRY695" s="413"/>
      <c r="CRZ695" s="413"/>
      <c r="CSA695" s="413"/>
      <c r="CSB695" s="413"/>
      <c r="CSC695" s="413"/>
      <c r="CSD695" s="413"/>
      <c r="CSE695" s="413"/>
      <c r="CSF695" s="413"/>
      <c r="CSG695" s="413"/>
      <c r="CSH695" s="414"/>
      <c r="CSI695" s="414"/>
      <c r="CSJ695" s="414"/>
      <c r="CSK695" s="414"/>
      <c r="CSL695" s="414"/>
      <c r="CSM695" s="413"/>
      <c r="CSN695" s="413"/>
      <c r="CSO695" s="414"/>
      <c r="CSP695" s="414"/>
      <c r="CSQ695" s="413"/>
      <c r="CSR695" s="413"/>
      <c r="CSS695" s="414"/>
      <c r="CST695" s="414"/>
      <c r="CSU695" s="413"/>
      <c r="CSV695" s="413"/>
      <c r="CSW695" s="413"/>
      <c r="CSX695" s="413"/>
      <c r="CSY695" s="413"/>
      <c r="CSZ695" s="413"/>
      <c r="CTA695" s="413"/>
      <c r="CTB695" s="414"/>
      <c r="CTC695" s="414"/>
      <c r="CTD695" s="413"/>
      <c r="CTE695" s="413"/>
      <c r="CTF695" s="414"/>
      <c r="CTG695" s="414"/>
      <c r="CTH695" s="413"/>
      <c r="CTI695" s="413"/>
      <c r="CTJ695" s="413"/>
      <c r="CTK695" s="413"/>
      <c r="CTL695" s="413"/>
      <c r="CTM695" s="407"/>
      <c r="CTN695" s="439"/>
      <c r="CTO695" s="413"/>
      <c r="CTP695" s="413"/>
      <c r="CTQ695" s="413"/>
      <c r="CTR695" s="413"/>
      <c r="CTS695" s="413"/>
      <c r="CTT695" s="413"/>
      <c r="CTU695" s="413"/>
      <c r="CTV695" s="412"/>
      <c r="CTW695" s="412"/>
      <c r="CTX695" s="412"/>
      <c r="CTY695" s="412"/>
      <c r="CTZ695" s="412"/>
      <c r="CUA695" s="412"/>
      <c r="CUB695" s="412"/>
      <c r="CUC695" s="412"/>
      <c r="CUD695" s="412"/>
      <c r="CUE695" s="412"/>
      <c r="CUF695" s="412"/>
      <c r="CUG695" s="412"/>
      <c r="CUH695" s="412"/>
      <c r="CUI695" s="412"/>
      <c r="CUJ695" s="412"/>
      <c r="CUK695" s="412"/>
      <c r="CUL695" s="412"/>
      <c r="CUM695" s="412"/>
      <c r="CUN695" s="412"/>
      <c r="CUO695" s="412"/>
      <c r="CUP695" s="412"/>
      <c r="CUQ695" s="412"/>
      <c r="CUR695" s="412"/>
      <c r="CUS695" s="412"/>
      <c r="CUT695" s="412"/>
      <c r="CUU695" s="412"/>
      <c r="CUV695" s="412"/>
      <c r="CUW695" s="412"/>
      <c r="CUX695" s="412"/>
      <c r="CUY695" s="412"/>
      <c r="CUZ695" s="412"/>
      <c r="CVA695" s="412"/>
      <c r="CVB695" s="412"/>
      <c r="CVC695" s="412"/>
      <c r="CVD695" s="412"/>
      <c r="CVE695" s="412"/>
      <c r="CVF695" s="412"/>
      <c r="CVG695" s="412"/>
      <c r="CVH695" s="412"/>
      <c r="CVI695" s="412"/>
      <c r="CVJ695" s="412"/>
      <c r="CVK695" s="412"/>
      <c r="CVL695" s="412"/>
      <c r="CVM695" s="412"/>
      <c r="CVN695" s="413"/>
      <c r="CVO695" s="413"/>
      <c r="CVP695" s="413"/>
      <c r="CVQ695" s="413"/>
      <c r="CVR695" s="413"/>
      <c r="CVS695" s="413"/>
      <c r="CVT695" s="413"/>
      <c r="CVU695" s="413"/>
      <c r="CVV695" s="413"/>
      <c r="CVW695" s="413"/>
      <c r="CVX695" s="413"/>
      <c r="CVY695" s="413"/>
      <c r="CVZ695" s="413"/>
      <c r="CWA695" s="413"/>
      <c r="CWB695" s="413"/>
      <c r="CWC695" s="413"/>
      <c r="CWD695" s="413"/>
      <c r="CWE695" s="413"/>
      <c r="CWF695" s="413"/>
      <c r="CWG695" s="413"/>
      <c r="CWH695" s="413"/>
      <c r="CWI695" s="413"/>
      <c r="CWJ695" s="413"/>
      <c r="CWK695" s="413"/>
      <c r="CWL695" s="414"/>
      <c r="CWM695" s="414"/>
      <c r="CWN695" s="414"/>
      <c r="CWO695" s="414"/>
      <c r="CWP695" s="414"/>
      <c r="CWQ695" s="413"/>
      <c r="CWR695" s="413"/>
      <c r="CWS695" s="414"/>
      <c r="CWT695" s="414"/>
      <c r="CWU695" s="413"/>
      <c r="CWV695" s="413"/>
      <c r="CWW695" s="414"/>
      <c r="CWX695" s="414"/>
      <c r="CWY695" s="413"/>
      <c r="CWZ695" s="413"/>
      <c r="CXA695" s="413"/>
      <c r="CXB695" s="413"/>
      <c r="CXC695" s="413"/>
      <c r="CXD695" s="413"/>
      <c r="CXE695" s="413"/>
      <c r="CXF695" s="414"/>
      <c r="CXG695" s="414"/>
      <c r="CXH695" s="413"/>
      <c r="CXI695" s="413"/>
      <c r="CXJ695" s="414"/>
      <c r="CXK695" s="414"/>
      <c r="CXL695" s="413"/>
      <c r="CXM695" s="413"/>
      <c r="CXN695" s="413"/>
      <c r="CXO695" s="413"/>
      <c r="CXP695" s="413"/>
      <c r="CXQ695" s="407"/>
      <c r="CXR695" s="439"/>
      <c r="CXS695" s="413"/>
      <c r="CXT695" s="413"/>
      <c r="CXU695" s="413"/>
      <c r="CXV695" s="413"/>
      <c r="CXW695" s="413"/>
      <c r="CXX695" s="413"/>
      <c r="CXY695" s="413"/>
      <c r="CXZ695" s="412"/>
      <c r="CYA695" s="412"/>
      <c r="CYB695" s="412"/>
      <c r="CYC695" s="412"/>
      <c r="CYD695" s="412"/>
      <c r="CYE695" s="412"/>
      <c r="CYF695" s="412"/>
      <c r="CYG695" s="412"/>
      <c r="CYH695" s="412"/>
      <c r="CYI695" s="412"/>
      <c r="CYJ695" s="412"/>
      <c r="CYK695" s="412"/>
      <c r="CYL695" s="412"/>
      <c r="CYM695" s="412"/>
      <c r="CYN695" s="412"/>
      <c r="CYO695" s="412"/>
      <c r="CYP695" s="412"/>
      <c r="CYQ695" s="412"/>
      <c r="CYR695" s="412"/>
      <c r="CYS695" s="412"/>
      <c r="CYT695" s="412"/>
      <c r="CYU695" s="412"/>
      <c r="CYV695" s="412"/>
      <c r="CYW695" s="412"/>
      <c r="CYX695" s="412"/>
      <c r="CYY695" s="412"/>
      <c r="CYZ695" s="412"/>
      <c r="CZA695" s="412"/>
      <c r="CZB695" s="412"/>
      <c r="CZC695" s="412"/>
      <c r="CZD695" s="412"/>
      <c r="CZE695" s="412"/>
      <c r="CZF695" s="412"/>
      <c r="CZG695" s="412"/>
      <c r="CZH695" s="412"/>
      <c r="CZI695" s="412"/>
      <c r="CZJ695" s="412"/>
      <c r="CZK695" s="412"/>
      <c r="CZL695" s="412"/>
      <c r="CZM695" s="412"/>
      <c r="CZN695" s="412"/>
      <c r="CZO695" s="412"/>
      <c r="CZP695" s="412"/>
      <c r="CZQ695" s="412"/>
      <c r="CZR695" s="413"/>
      <c r="CZS695" s="413"/>
      <c r="CZT695" s="413"/>
      <c r="CZU695" s="413"/>
      <c r="CZV695" s="413"/>
      <c r="CZW695" s="413"/>
      <c r="CZX695" s="413"/>
      <c r="CZY695" s="413"/>
      <c r="CZZ695" s="413"/>
      <c r="DAA695" s="413"/>
      <c r="DAB695" s="413"/>
      <c r="DAC695" s="413"/>
      <c r="DAD695" s="413"/>
      <c r="DAE695" s="413"/>
      <c r="DAF695" s="413"/>
      <c r="DAG695" s="413"/>
      <c r="DAH695" s="413"/>
      <c r="DAI695" s="413"/>
      <c r="DAJ695" s="413"/>
      <c r="DAK695" s="413"/>
      <c r="DAL695" s="413"/>
      <c r="DAM695" s="413"/>
      <c r="DAN695" s="413"/>
      <c r="DAO695" s="413"/>
      <c r="DAP695" s="414"/>
      <c r="DAQ695" s="414"/>
      <c r="DAR695" s="414"/>
      <c r="DAS695" s="414"/>
      <c r="DAT695" s="414"/>
      <c r="DAU695" s="413"/>
      <c r="DAV695" s="413"/>
      <c r="DAW695" s="414"/>
      <c r="DAX695" s="414"/>
      <c r="DAY695" s="413"/>
      <c r="DAZ695" s="413"/>
      <c r="DBA695" s="414"/>
      <c r="DBB695" s="414"/>
      <c r="DBC695" s="413"/>
      <c r="DBD695" s="413"/>
      <c r="DBE695" s="413"/>
      <c r="DBF695" s="413"/>
      <c r="DBG695" s="413"/>
      <c r="DBH695" s="413"/>
      <c r="DBI695" s="413"/>
      <c r="DBJ695" s="414"/>
      <c r="DBK695" s="414"/>
      <c r="DBL695" s="413"/>
      <c r="DBM695" s="413"/>
      <c r="DBN695" s="414"/>
      <c r="DBO695" s="414"/>
      <c r="DBP695" s="413"/>
      <c r="DBQ695" s="413"/>
      <c r="DBR695" s="413"/>
      <c r="DBS695" s="413"/>
      <c r="DBT695" s="413"/>
      <c r="DBU695" s="407"/>
      <c r="DBV695" s="439"/>
      <c r="DBW695" s="413"/>
      <c r="DBX695" s="413"/>
      <c r="DBY695" s="413"/>
      <c r="DBZ695" s="413"/>
      <c r="DCA695" s="413"/>
      <c r="DCB695" s="413"/>
      <c r="DCC695" s="413"/>
      <c r="DCD695" s="412"/>
      <c r="DCE695" s="412"/>
      <c r="DCF695" s="412"/>
      <c r="DCG695" s="412"/>
      <c r="DCH695" s="412"/>
      <c r="DCI695" s="412"/>
      <c r="DCJ695" s="412"/>
      <c r="DCK695" s="412"/>
      <c r="DCL695" s="412"/>
      <c r="DCM695" s="412"/>
      <c r="DCN695" s="412"/>
      <c r="DCO695" s="412"/>
      <c r="DCP695" s="412"/>
      <c r="DCQ695" s="412"/>
      <c r="DCR695" s="412"/>
      <c r="DCS695" s="412"/>
      <c r="DCT695" s="412"/>
      <c r="DCU695" s="412"/>
      <c r="DCV695" s="412"/>
      <c r="DCW695" s="412"/>
      <c r="DCX695" s="412"/>
      <c r="DCY695" s="412"/>
      <c r="DCZ695" s="412"/>
      <c r="DDA695" s="412"/>
      <c r="DDB695" s="412"/>
      <c r="DDC695" s="412"/>
      <c r="DDD695" s="412"/>
      <c r="DDE695" s="412"/>
      <c r="DDF695" s="412"/>
      <c r="DDG695" s="412"/>
      <c r="DDH695" s="412"/>
      <c r="DDI695" s="412"/>
      <c r="DDJ695" s="412"/>
      <c r="DDK695" s="412"/>
      <c r="DDL695" s="412"/>
      <c r="DDM695" s="412"/>
      <c r="DDN695" s="412"/>
      <c r="DDO695" s="412"/>
      <c r="DDP695" s="412"/>
      <c r="DDQ695" s="412"/>
      <c r="DDR695" s="412"/>
      <c r="DDS695" s="412"/>
      <c r="DDT695" s="412"/>
      <c r="DDU695" s="412"/>
      <c r="DDV695" s="413"/>
      <c r="DDW695" s="413"/>
      <c r="DDX695" s="413"/>
      <c r="DDY695" s="413"/>
      <c r="DDZ695" s="413"/>
      <c r="DEA695" s="413"/>
      <c r="DEB695" s="413"/>
      <c r="DEC695" s="413"/>
      <c r="DED695" s="413"/>
      <c r="DEE695" s="413"/>
      <c r="DEF695" s="413"/>
      <c r="DEG695" s="413"/>
      <c r="DEH695" s="413"/>
      <c r="DEI695" s="413"/>
      <c r="DEJ695" s="413"/>
      <c r="DEK695" s="413"/>
      <c r="DEL695" s="413"/>
      <c r="DEM695" s="413"/>
      <c r="DEN695" s="413"/>
      <c r="DEO695" s="413"/>
      <c r="DEP695" s="413"/>
      <c r="DEQ695" s="413"/>
      <c r="DER695" s="413"/>
      <c r="DES695" s="413"/>
      <c r="DET695" s="414"/>
      <c r="DEU695" s="414"/>
      <c r="DEV695" s="414"/>
      <c r="DEW695" s="414"/>
      <c r="DEX695" s="414"/>
      <c r="DEY695" s="413"/>
      <c r="DEZ695" s="413"/>
      <c r="DFA695" s="414"/>
      <c r="DFB695" s="414"/>
      <c r="DFC695" s="413"/>
      <c r="DFD695" s="413"/>
      <c r="DFE695" s="414"/>
      <c r="DFF695" s="414"/>
      <c r="DFG695" s="413"/>
      <c r="DFH695" s="413"/>
      <c r="DFI695" s="413"/>
      <c r="DFJ695" s="413"/>
      <c r="DFK695" s="413"/>
      <c r="DFL695" s="413"/>
      <c r="DFM695" s="413"/>
      <c r="DFN695" s="414"/>
      <c r="DFO695" s="414"/>
      <c r="DFP695" s="413"/>
      <c r="DFQ695" s="413"/>
      <c r="DFR695" s="414"/>
      <c r="DFS695" s="414"/>
      <c r="DFT695" s="413"/>
      <c r="DFU695" s="413"/>
      <c r="DFV695" s="413"/>
      <c r="DFW695" s="413"/>
      <c r="DFX695" s="413"/>
      <c r="DFY695" s="407"/>
      <c r="DFZ695" s="439"/>
      <c r="DGA695" s="413"/>
      <c r="DGB695" s="413"/>
      <c r="DGC695" s="413"/>
      <c r="DGD695" s="413"/>
      <c r="DGE695" s="413"/>
      <c r="DGF695" s="413"/>
      <c r="DGG695" s="413"/>
      <c r="DGH695" s="412"/>
      <c r="DGI695" s="412"/>
      <c r="DGJ695" s="412"/>
      <c r="DGK695" s="412"/>
      <c r="DGL695" s="412"/>
      <c r="DGM695" s="412"/>
      <c r="DGN695" s="412"/>
      <c r="DGO695" s="412"/>
      <c r="DGP695" s="412"/>
      <c r="DGQ695" s="412"/>
      <c r="DGR695" s="412"/>
      <c r="DGS695" s="412"/>
      <c r="DGT695" s="412"/>
      <c r="DGU695" s="412"/>
      <c r="DGV695" s="412"/>
      <c r="DGW695" s="412"/>
      <c r="DGX695" s="412"/>
      <c r="DGY695" s="412"/>
      <c r="DGZ695" s="412"/>
      <c r="DHA695" s="412"/>
      <c r="DHB695" s="412"/>
      <c r="DHC695" s="412"/>
      <c r="DHD695" s="412"/>
      <c r="DHE695" s="412"/>
      <c r="DHF695" s="412"/>
      <c r="DHG695" s="412"/>
      <c r="DHH695" s="412"/>
      <c r="DHI695" s="412"/>
      <c r="DHJ695" s="412"/>
      <c r="DHK695" s="412"/>
      <c r="DHL695" s="412"/>
      <c r="DHM695" s="412"/>
      <c r="DHN695" s="412"/>
      <c r="DHO695" s="412"/>
      <c r="DHP695" s="412"/>
      <c r="DHQ695" s="412"/>
      <c r="DHR695" s="412"/>
      <c r="DHS695" s="412"/>
      <c r="DHT695" s="412"/>
      <c r="DHU695" s="412"/>
      <c r="DHV695" s="412"/>
      <c r="DHW695" s="412"/>
      <c r="DHX695" s="412"/>
      <c r="DHY695" s="412"/>
      <c r="DHZ695" s="413"/>
      <c r="DIA695" s="413"/>
      <c r="DIB695" s="413"/>
      <c r="DIC695" s="413"/>
      <c r="DID695" s="413"/>
      <c r="DIE695" s="413"/>
      <c r="DIF695" s="413"/>
      <c r="DIG695" s="413"/>
      <c r="DIH695" s="413"/>
      <c r="DII695" s="413"/>
      <c r="DIJ695" s="413"/>
      <c r="DIK695" s="413"/>
      <c r="DIL695" s="413"/>
      <c r="DIM695" s="413"/>
      <c r="DIN695" s="413"/>
      <c r="DIO695" s="413"/>
      <c r="DIP695" s="413"/>
      <c r="DIQ695" s="413"/>
      <c r="DIR695" s="413"/>
      <c r="DIS695" s="413"/>
      <c r="DIT695" s="413"/>
      <c r="DIU695" s="413"/>
      <c r="DIV695" s="413"/>
      <c r="DIW695" s="413"/>
      <c r="DIX695" s="414"/>
      <c r="DIY695" s="414"/>
      <c r="DIZ695" s="414"/>
      <c r="DJA695" s="414"/>
      <c r="DJB695" s="414"/>
      <c r="DJC695" s="413"/>
      <c r="DJD695" s="413"/>
      <c r="DJE695" s="414"/>
      <c r="DJF695" s="414"/>
      <c r="DJG695" s="413"/>
      <c r="DJH695" s="413"/>
      <c r="DJI695" s="414"/>
      <c r="DJJ695" s="414"/>
      <c r="DJK695" s="413"/>
      <c r="DJL695" s="413"/>
      <c r="DJM695" s="413"/>
      <c r="DJN695" s="413"/>
      <c r="DJO695" s="413"/>
      <c r="DJP695" s="413"/>
      <c r="DJQ695" s="413"/>
      <c r="DJR695" s="414"/>
      <c r="DJS695" s="414"/>
      <c r="DJT695" s="413"/>
      <c r="DJU695" s="413"/>
      <c r="DJV695" s="414"/>
      <c r="DJW695" s="414"/>
      <c r="DJX695" s="413"/>
      <c r="DJY695" s="413"/>
      <c r="DJZ695" s="413"/>
      <c r="DKA695" s="413"/>
      <c r="DKB695" s="413"/>
      <c r="DKC695" s="407"/>
      <c r="DKD695" s="439"/>
      <c r="DKE695" s="413"/>
      <c r="DKF695" s="413"/>
      <c r="DKG695" s="413"/>
      <c r="DKH695" s="413"/>
      <c r="DKI695" s="413"/>
      <c r="DKJ695" s="413"/>
      <c r="DKK695" s="413"/>
      <c r="DKL695" s="412"/>
      <c r="DKM695" s="412"/>
      <c r="DKN695" s="412"/>
      <c r="DKO695" s="412"/>
      <c r="DKP695" s="412"/>
      <c r="DKQ695" s="412"/>
      <c r="DKR695" s="412"/>
      <c r="DKS695" s="412"/>
      <c r="DKT695" s="412"/>
      <c r="DKU695" s="412"/>
      <c r="DKV695" s="412"/>
      <c r="DKW695" s="412"/>
      <c r="DKX695" s="412"/>
      <c r="DKY695" s="412"/>
      <c r="DKZ695" s="412"/>
      <c r="DLA695" s="412"/>
      <c r="DLB695" s="412"/>
      <c r="DLC695" s="412"/>
      <c r="DLD695" s="412"/>
      <c r="DLE695" s="412"/>
      <c r="DLF695" s="412"/>
      <c r="DLG695" s="412"/>
      <c r="DLH695" s="412"/>
      <c r="DLI695" s="412"/>
      <c r="DLJ695" s="412"/>
      <c r="DLK695" s="412"/>
      <c r="DLL695" s="412"/>
      <c r="DLM695" s="412"/>
      <c r="DLN695" s="412"/>
      <c r="DLO695" s="412"/>
      <c r="DLP695" s="412"/>
      <c r="DLQ695" s="412"/>
      <c r="DLR695" s="412"/>
      <c r="DLS695" s="412"/>
      <c r="DLT695" s="412"/>
      <c r="DLU695" s="412"/>
      <c r="DLV695" s="412"/>
      <c r="DLW695" s="412"/>
      <c r="DLX695" s="412"/>
      <c r="DLY695" s="412"/>
      <c r="DLZ695" s="412"/>
      <c r="DMA695" s="412"/>
      <c r="DMB695" s="412"/>
      <c r="DMC695" s="412"/>
      <c r="DMD695" s="413"/>
      <c r="DME695" s="413"/>
      <c r="DMF695" s="413"/>
      <c r="DMG695" s="413"/>
      <c r="DMH695" s="413"/>
      <c r="DMI695" s="413"/>
      <c r="DMJ695" s="413"/>
      <c r="DMK695" s="413"/>
      <c r="DML695" s="413"/>
      <c r="DMM695" s="413"/>
      <c r="DMN695" s="413"/>
      <c r="DMO695" s="413"/>
      <c r="DMP695" s="413"/>
      <c r="DMQ695" s="413"/>
      <c r="DMR695" s="413"/>
      <c r="DMS695" s="413"/>
      <c r="DMT695" s="413"/>
      <c r="DMU695" s="413"/>
      <c r="DMV695" s="413"/>
      <c r="DMW695" s="413"/>
      <c r="DMX695" s="413"/>
      <c r="DMY695" s="413"/>
      <c r="DMZ695" s="413"/>
      <c r="DNA695" s="413"/>
      <c r="DNB695" s="414"/>
      <c r="DNC695" s="414"/>
      <c r="DND695" s="414"/>
      <c r="DNE695" s="414"/>
      <c r="DNF695" s="414"/>
      <c r="DNG695" s="413"/>
      <c r="DNH695" s="413"/>
      <c r="DNI695" s="414"/>
      <c r="DNJ695" s="414"/>
      <c r="DNK695" s="413"/>
      <c r="DNL695" s="413"/>
      <c r="DNM695" s="414"/>
      <c r="DNN695" s="414"/>
      <c r="DNO695" s="413"/>
      <c r="DNP695" s="413"/>
      <c r="DNQ695" s="413"/>
      <c r="DNR695" s="413"/>
      <c r="DNS695" s="413"/>
      <c r="DNT695" s="413"/>
      <c r="DNU695" s="413"/>
      <c r="DNV695" s="414"/>
      <c r="DNW695" s="414"/>
      <c r="DNX695" s="413"/>
      <c r="DNY695" s="413"/>
      <c r="DNZ695" s="414"/>
      <c r="DOA695" s="414"/>
      <c r="DOB695" s="413"/>
      <c r="DOC695" s="413"/>
      <c r="DOD695" s="413"/>
      <c r="DOE695" s="413"/>
      <c r="DOF695" s="413"/>
      <c r="DOG695" s="407"/>
      <c r="DOH695" s="439"/>
      <c r="DOI695" s="413"/>
      <c r="DOJ695" s="413"/>
      <c r="DOK695" s="413"/>
      <c r="DOL695" s="413"/>
      <c r="DOM695" s="413"/>
      <c r="DON695" s="413"/>
      <c r="DOO695" s="413"/>
      <c r="DOP695" s="412"/>
      <c r="DOQ695" s="412"/>
      <c r="DOR695" s="412"/>
      <c r="DOS695" s="412"/>
      <c r="DOT695" s="412"/>
      <c r="DOU695" s="412"/>
      <c r="DOV695" s="412"/>
      <c r="DOW695" s="412"/>
      <c r="DOX695" s="412"/>
      <c r="DOY695" s="412"/>
      <c r="DOZ695" s="412"/>
      <c r="DPA695" s="412"/>
      <c r="DPB695" s="412"/>
      <c r="DPC695" s="412"/>
      <c r="DPD695" s="412"/>
      <c r="DPE695" s="412"/>
      <c r="DPF695" s="412"/>
      <c r="DPG695" s="412"/>
      <c r="DPH695" s="412"/>
      <c r="DPI695" s="412"/>
      <c r="DPJ695" s="412"/>
      <c r="DPK695" s="412"/>
      <c r="DPL695" s="412"/>
      <c r="DPM695" s="412"/>
      <c r="DPN695" s="412"/>
      <c r="DPO695" s="412"/>
      <c r="DPP695" s="412"/>
      <c r="DPQ695" s="412"/>
      <c r="DPR695" s="412"/>
      <c r="DPS695" s="412"/>
      <c r="DPT695" s="412"/>
      <c r="DPU695" s="412"/>
      <c r="DPV695" s="412"/>
      <c r="DPW695" s="412"/>
      <c r="DPX695" s="412"/>
      <c r="DPY695" s="412"/>
      <c r="DPZ695" s="412"/>
      <c r="DQA695" s="412"/>
      <c r="DQB695" s="412"/>
      <c r="DQC695" s="412"/>
      <c r="DQD695" s="412"/>
      <c r="DQE695" s="412"/>
      <c r="DQF695" s="412"/>
      <c r="DQG695" s="412"/>
      <c r="DQH695" s="413"/>
      <c r="DQI695" s="413"/>
      <c r="DQJ695" s="413"/>
      <c r="DQK695" s="413"/>
      <c r="DQL695" s="413"/>
      <c r="DQM695" s="413"/>
      <c r="DQN695" s="413"/>
      <c r="DQO695" s="413"/>
      <c r="DQP695" s="413"/>
      <c r="DQQ695" s="413"/>
      <c r="DQR695" s="413"/>
      <c r="DQS695" s="413"/>
      <c r="DQT695" s="413"/>
      <c r="DQU695" s="413"/>
      <c r="DQV695" s="413"/>
      <c r="DQW695" s="413"/>
      <c r="DQX695" s="413"/>
      <c r="DQY695" s="413"/>
      <c r="DQZ695" s="413"/>
      <c r="DRA695" s="413"/>
      <c r="DRB695" s="413"/>
      <c r="DRC695" s="413"/>
      <c r="DRD695" s="413"/>
      <c r="DRE695" s="413"/>
      <c r="DRF695" s="414"/>
      <c r="DRG695" s="414"/>
      <c r="DRH695" s="414"/>
      <c r="DRI695" s="414"/>
      <c r="DRJ695" s="414"/>
      <c r="DRK695" s="413"/>
      <c r="DRL695" s="413"/>
      <c r="DRM695" s="414"/>
      <c r="DRN695" s="414"/>
      <c r="DRO695" s="413"/>
      <c r="DRP695" s="413"/>
      <c r="DRQ695" s="414"/>
      <c r="DRR695" s="414"/>
      <c r="DRS695" s="413"/>
      <c r="DRT695" s="413"/>
      <c r="DRU695" s="413"/>
      <c r="DRV695" s="413"/>
      <c r="DRW695" s="413"/>
      <c r="DRX695" s="413"/>
      <c r="DRY695" s="413"/>
      <c r="DRZ695" s="414"/>
      <c r="DSA695" s="414"/>
      <c r="DSB695" s="413"/>
      <c r="DSC695" s="413"/>
      <c r="DSD695" s="414"/>
      <c r="DSE695" s="414"/>
      <c r="DSF695" s="413"/>
      <c r="DSG695" s="413"/>
      <c r="DSH695" s="413"/>
      <c r="DSI695" s="413"/>
      <c r="DSJ695" s="413"/>
      <c r="DSK695" s="407"/>
      <c r="DSL695" s="439"/>
      <c r="DSM695" s="413"/>
      <c r="DSN695" s="413"/>
      <c r="DSO695" s="413"/>
      <c r="DSP695" s="413"/>
      <c r="DSQ695" s="413"/>
      <c r="DSR695" s="413"/>
      <c r="DSS695" s="413"/>
      <c r="DST695" s="412"/>
      <c r="DSU695" s="412"/>
      <c r="DSV695" s="412"/>
      <c r="DSW695" s="412"/>
      <c r="DSX695" s="412"/>
      <c r="DSY695" s="412"/>
      <c r="DSZ695" s="412"/>
      <c r="DTA695" s="412"/>
      <c r="DTB695" s="412"/>
      <c r="DTC695" s="412"/>
      <c r="DTD695" s="412"/>
      <c r="DTE695" s="412"/>
      <c r="DTF695" s="412"/>
      <c r="DTG695" s="412"/>
      <c r="DTH695" s="412"/>
      <c r="DTI695" s="412"/>
      <c r="DTJ695" s="412"/>
      <c r="DTK695" s="412"/>
      <c r="DTL695" s="412"/>
      <c r="DTM695" s="412"/>
      <c r="DTN695" s="412"/>
      <c r="DTO695" s="412"/>
      <c r="DTP695" s="412"/>
      <c r="DTQ695" s="412"/>
      <c r="DTR695" s="412"/>
      <c r="DTS695" s="412"/>
      <c r="DTT695" s="412"/>
      <c r="DTU695" s="412"/>
      <c r="DTV695" s="412"/>
      <c r="DTW695" s="412"/>
      <c r="DTX695" s="412"/>
      <c r="DTY695" s="412"/>
      <c r="DTZ695" s="412"/>
      <c r="DUA695" s="412"/>
      <c r="DUB695" s="412"/>
      <c r="DUC695" s="412"/>
      <c r="DUD695" s="412"/>
      <c r="DUE695" s="412"/>
      <c r="DUF695" s="412"/>
      <c r="DUG695" s="412"/>
      <c r="DUH695" s="412"/>
      <c r="DUI695" s="412"/>
      <c r="DUJ695" s="412"/>
      <c r="DUK695" s="412"/>
      <c r="DUL695" s="413"/>
      <c r="DUM695" s="413"/>
      <c r="DUN695" s="413"/>
      <c r="DUO695" s="413"/>
      <c r="DUP695" s="413"/>
      <c r="DUQ695" s="413"/>
      <c r="DUR695" s="413"/>
      <c r="DUS695" s="413"/>
      <c r="DUT695" s="413"/>
      <c r="DUU695" s="413"/>
      <c r="DUV695" s="413"/>
      <c r="DUW695" s="413"/>
      <c r="DUX695" s="413"/>
      <c r="DUY695" s="413"/>
      <c r="DUZ695" s="413"/>
      <c r="DVA695" s="413"/>
      <c r="DVB695" s="413"/>
      <c r="DVC695" s="413"/>
      <c r="DVD695" s="413"/>
      <c r="DVE695" s="413"/>
      <c r="DVF695" s="413"/>
      <c r="DVG695" s="413"/>
      <c r="DVH695" s="413"/>
      <c r="DVI695" s="413"/>
      <c r="DVJ695" s="414"/>
      <c r="DVK695" s="414"/>
      <c r="DVL695" s="414"/>
      <c r="DVM695" s="414"/>
      <c r="DVN695" s="414"/>
      <c r="DVO695" s="413"/>
      <c r="DVP695" s="413"/>
      <c r="DVQ695" s="414"/>
      <c r="DVR695" s="414"/>
      <c r="DVS695" s="413"/>
      <c r="DVT695" s="413"/>
      <c r="DVU695" s="414"/>
      <c r="DVV695" s="414"/>
      <c r="DVW695" s="413"/>
      <c r="DVX695" s="413"/>
      <c r="DVY695" s="413"/>
      <c r="DVZ695" s="413"/>
      <c r="DWA695" s="413"/>
      <c r="DWB695" s="413"/>
      <c r="DWC695" s="413"/>
      <c r="DWD695" s="414"/>
      <c r="DWE695" s="414"/>
      <c r="DWF695" s="413"/>
      <c r="DWG695" s="413"/>
      <c r="DWH695" s="414"/>
      <c r="DWI695" s="414"/>
      <c r="DWJ695" s="413"/>
      <c r="DWK695" s="413"/>
      <c r="DWL695" s="413"/>
      <c r="DWM695" s="413"/>
      <c r="DWN695" s="413"/>
      <c r="DWO695" s="407"/>
      <c r="DWP695" s="439"/>
      <c r="DWQ695" s="413"/>
      <c r="DWR695" s="413"/>
      <c r="DWS695" s="413"/>
      <c r="DWT695" s="413"/>
      <c r="DWU695" s="413"/>
      <c r="DWV695" s="413"/>
      <c r="DWW695" s="413"/>
      <c r="DWX695" s="412"/>
      <c r="DWY695" s="412"/>
      <c r="DWZ695" s="412"/>
      <c r="DXA695" s="412"/>
      <c r="DXB695" s="412"/>
      <c r="DXC695" s="412"/>
      <c r="DXD695" s="412"/>
      <c r="DXE695" s="412"/>
      <c r="DXF695" s="412"/>
      <c r="DXG695" s="412"/>
      <c r="DXH695" s="412"/>
      <c r="DXI695" s="412"/>
      <c r="DXJ695" s="412"/>
      <c r="DXK695" s="412"/>
      <c r="DXL695" s="412"/>
      <c r="DXM695" s="412"/>
      <c r="DXN695" s="412"/>
      <c r="DXO695" s="412"/>
      <c r="DXP695" s="412"/>
      <c r="DXQ695" s="412"/>
      <c r="DXR695" s="412"/>
      <c r="DXS695" s="412"/>
      <c r="DXT695" s="412"/>
      <c r="DXU695" s="412"/>
      <c r="DXV695" s="412"/>
      <c r="DXW695" s="412"/>
      <c r="DXX695" s="412"/>
      <c r="DXY695" s="412"/>
      <c r="DXZ695" s="412"/>
      <c r="DYA695" s="412"/>
      <c r="DYB695" s="412"/>
      <c r="DYC695" s="412"/>
      <c r="DYD695" s="412"/>
      <c r="DYE695" s="412"/>
      <c r="DYF695" s="412"/>
      <c r="DYG695" s="412"/>
      <c r="DYH695" s="412"/>
      <c r="DYI695" s="412"/>
      <c r="DYJ695" s="412"/>
      <c r="DYK695" s="412"/>
      <c r="DYL695" s="412"/>
      <c r="DYM695" s="412"/>
      <c r="DYN695" s="412"/>
      <c r="DYO695" s="412"/>
      <c r="DYP695" s="413"/>
      <c r="DYQ695" s="413"/>
      <c r="DYR695" s="413"/>
      <c r="DYS695" s="413"/>
      <c r="DYT695" s="413"/>
      <c r="DYU695" s="413"/>
      <c r="DYV695" s="413"/>
      <c r="DYW695" s="413"/>
      <c r="DYX695" s="413"/>
      <c r="DYY695" s="413"/>
      <c r="DYZ695" s="413"/>
      <c r="DZA695" s="413"/>
      <c r="DZB695" s="413"/>
      <c r="DZC695" s="413"/>
      <c r="DZD695" s="413"/>
      <c r="DZE695" s="413"/>
      <c r="DZF695" s="413"/>
      <c r="DZG695" s="413"/>
      <c r="DZH695" s="413"/>
      <c r="DZI695" s="413"/>
      <c r="DZJ695" s="413"/>
      <c r="DZK695" s="413"/>
      <c r="DZL695" s="413"/>
      <c r="DZM695" s="413"/>
      <c r="DZN695" s="414"/>
      <c r="DZO695" s="414"/>
      <c r="DZP695" s="414"/>
      <c r="DZQ695" s="414"/>
      <c r="DZR695" s="414"/>
      <c r="DZS695" s="413"/>
      <c r="DZT695" s="413"/>
      <c r="DZU695" s="414"/>
      <c r="DZV695" s="414"/>
      <c r="DZW695" s="413"/>
      <c r="DZX695" s="413"/>
      <c r="DZY695" s="414"/>
      <c r="DZZ695" s="414"/>
      <c r="EAA695" s="413"/>
      <c r="EAB695" s="413"/>
      <c r="EAC695" s="413"/>
      <c r="EAD695" s="413"/>
      <c r="EAE695" s="413"/>
      <c r="EAF695" s="413"/>
      <c r="EAG695" s="413"/>
      <c r="EAH695" s="414"/>
      <c r="EAI695" s="414"/>
      <c r="EAJ695" s="413"/>
      <c r="EAK695" s="413"/>
      <c r="EAL695" s="414"/>
      <c r="EAM695" s="414"/>
      <c r="EAN695" s="413"/>
      <c r="EAO695" s="413"/>
      <c r="EAP695" s="413"/>
      <c r="EAQ695" s="413"/>
      <c r="EAR695" s="413"/>
      <c r="EAS695" s="407"/>
      <c r="EAT695" s="439"/>
      <c r="EAU695" s="413"/>
      <c r="EAV695" s="413"/>
      <c r="EAW695" s="413"/>
      <c r="EAX695" s="413"/>
      <c r="EAY695" s="413"/>
      <c r="EAZ695" s="413"/>
      <c r="EBA695" s="413"/>
      <c r="EBB695" s="412"/>
      <c r="EBC695" s="412"/>
      <c r="EBD695" s="412"/>
      <c r="EBE695" s="412"/>
      <c r="EBF695" s="412"/>
      <c r="EBG695" s="412"/>
      <c r="EBH695" s="412"/>
      <c r="EBI695" s="412"/>
      <c r="EBJ695" s="412"/>
      <c r="EBK695" s="412"/>
      <c r="EBL695" s="412"/>
      <c r="EBM695" s="412"/>
      <c r="EBN695" s="412"/>
      <c r="EBO695" s="412"/>
      <c r="EBP695" s="412"/>
      <c r="EBQ695" s="412"/>
      <c r="EBR695" s="412"/>
      <c r="EBS695" s="412"/>
      <c r="EBT695" s="412"/>
      <c r="EBU695" s="412"/>
      <c r="EBV695" s="412"/>
      <c r="EBW695" s="412"/>
      <c r="EBX695" s="412"/>
      <c r="EBY695" s="412"/>
      <c r="EBZ695" s="412"/>
      <c r="ECA695" s="412"/>
      <c r="ECB695" s="412"/>
      <c r="ECC695" s="412"/>
      <c r="ECD695" s="412"/>
      <c r="ECE695" s="412"/>
      <c r="ECF695" s="412"/>
      <c r="ECG695" s="412"/>
      <c r="ECH695" s="412"/>
      <c r="ECI695" s="412"/>
      <c r="ECJ695" s="412"/>
      <c r="ECK695" s="412"/>
      <c r="ECL695" s="412"/>
      <c r="ECM695" s="412"/>
      <c r="ECN695" s="412"/>
      <c r="ECO695" s="412"/>
      <c r="ECP695" s="412"/>
      <c r="ECQ695" s="412"/>
      <c r="ECR695" s="412"/>
      <c r="ECS695" s="412"/>
      <c r="ECT695" s="413"/>
      <c r="ECU695" s="413"/>
      <c r="ECV695" s="413"/>
      <c r="ECW695" s="413"/>
      <c r="ECX695" s="413"/>
      <c r="ECY695" s="413"/>
      <c r="ECZ695" s="413"/>
      <c r="EDA695" s="413"/>
      <c r="EDB695" s="413"/>
      <c r="EDC695" s="413"/>
      <c r="EDD695" s="413"/>
      <c r="EDE695" s="413"/>
      <c r="EDF695" s="413"/>
      <c r="EDG695" s="413"/>
      <c r="EDH695" s="413"/>
      <c r="EDI695" s="413"/>
      <c r="EDJ695" s="413"/>
      <c r="EDK695" s="413"/>
      <c r="EDL695" s="413"/>
      <c r="EDM695" s="413"/>
      <c r="EDN695" s="413"/>
      <c r="EDO695" s="413"/>
      <c r="EDP695" s="413"/>
      <c r="EDQ695" s="413"/>
      <c r="EDR695" s="414"/>
      <c r="EDS695" s="414"/>
      <c r="EDT695" s="414"/>
      <c r="EDU695" s="414"/>
      <c r="EDV695" s="414"/>
      <c r="EDW695" s="413"/>
      <c r="EDX695" s="413"/>
      <c r="EDY695" s="414"/>
      <c r="EDZ695" s="414"/>
      <c r="EEA695" s="413"/>
      <c r="EEB695" s="413"/>
      <c r="EEC695" s="414"/>
      <c r="EED695" s="414"/>
      <c r="EEE695" s="413"/>
      <c r="EEF695" s="413"/>
      <c r="EEG695" s="413"/>
      <c r="EEH695" s="413"/>
      <c r="EEI695" s="413"/>
      <c r="EEJ695" s="413"/>
      <c r="EEK695" s="413"/>
      <c r="EEL695" s="414"/>
      <c r="EEM695" s="414"/>
      <c r="EEN695" s="413"/>
      <c r="EEO695" s="413"/>
      <c r="EEP695" s="414"/>
      <c r="EEQ695" s="414"/>
      <c r="EER695" s="413"/>
      <c r="EES695" s="413"/>
      <c r="EET695" s="413"/>
      <c r="EEU695" s="413"/>
      <c r="EEV695" s="413"/>
      <c r="EEW695" s="407"/>
      <c r="EEX695" s="439"/>
      <c r="EEY695" s="413"/>
      <c r="EEZ695" s="413"/>
      <c r="EFA695" s="413"/>
      <c r="EFB695" s="413"/>
      <c r="EFC695" s="413"/>
      <c r="EFD695" s="413"/>
      <c r="EFE695" s="413"/>
      <c r="EFF695" s="412"/>
      <c r="EFG695" s="412"/>
      <c r="EFH695" s="412"/>
      <c r="EFI695" s="412"/>
      <c r="EFJ695" s="412"/>
      <c r="EFK695" s="412"/>
      <c r="EFL695" s="412"/>
      <c r="EFM695" s="412"/>
      <c r="EFN695" s="412"/>
      <c r="EFO695" s="412"/>
      <c r="EFP695" s="412"/>
      <c r="EFQ695" s="412"/>
      <c r="EFR695" s="412"/>
      <c r="EFS695" s="412"/>
      <c r="EFT695" s="412"/>
      <c r="EFU695" s="412"/>
      <c r="EFV695" s="412"/>
      <c r="EFW695" s="412"/>
      <c r="EFX695" s="412"/>
      <c r="EFY695" s="412"/>
      <c r="EFZ695" s="412"/>
      <c r="EGA695" s="412"/>
      <c r="EGB695" s="412"/>
      <c r="EGC695" s="412"/>
      <c r="EGD695" s="412"/>
      <c r="EGE695" s="412"/>
      <c r="EGF695" s="412"/>
      <c r="EGG695" s="412"/>
      <c r="EGH695" s="412"/>
      <c r="EGI695" s="412"/>
      <c r="EGJ695" s="412"/>
      <c r="EGK695" s="412"/>
      <c r="EGL695" s="412"/>
      <c r="EGM695" s="412"/>
      <c r="EGN695" s="412"/>
      <c r="EGO695" s="412"/>
      <c r="EGP695" s="412"/>
      <c r="EGQ695" s="412"/>
      <c r="EGR695" s="412"/>
      <c r="EGS695" s="412"/>
      <c r="EGT695" s="412"/>
      <c r="EGU695" s="412"/>
      <c r="EGV695" s="412"/>
      <c r="EGW695" s="412"/>
      <c r="EGX695" s="413"/>
      <c r="EGY695" s="413"/>
      <c r="EGZ695" s="413"/>
      <c r="EHA695" s="413"/>
      <c r="EHB695" s="413"/>
      <c r="EHC695" s="413"/>
      <c r="EHD695" s="413"/>
      <c r="EHE695" s="413"/>
      <c r="EHF695" s="413"/>
      <c r="EHG695" s="413"/>
      <c r="EHH695" s="413"/>
      <c r="EHI695" s="413"/>
      <c r="EHJ695" s="413"/>
      <c r="EHK695" s="413"/>
      <c r="EHL695" s="413"/>
      <c r="EHM695" s="413"/>
      <c r="EHN695" s="413"/>
      <c r="EHO695" s="413"/>
      <c r="EHP695" s="413"/>
      <c r="EHQ695" s="413"/>
      <c r="EHR695" s="413"/>
      <c r="EHS695" s="413"/>
      <c r="EHT695" s="413"/>
      <c r="EHU695" s="413"/>
      <c r="EHV695" s="414"/>
      <c r="EHW695" s="414"/>
      <c r="EHX695" s="414"/>
      <c r="EHY695" s="414"/>
      <c r="EHZ695" s="414"/>
      <c r="EIA695" s="413"/>
      <c r="EIB695" s="413"/>
      <c r="EIC695" s="414"/>
      <c r="EID695" s="414"/>
      <c r="EIE695" s="413"/>
      <c r="EIF695" s="413"/>
      <c r="EIG695" s="414"/>
      <c r="EIH695" s="414"/>
      <c r="EII695" s="413"/>
      <c r="EIJ695" s="413"/>
      <c r="EIK695" s="413"/>
      <c r="EIL695" s="413"/>
      <c r="EIM695" s="413"/>
      <c r="EIN695" s="413"/>
      <c r="EIO695" s="413"/>
      <c r="EIP695" s="414"/>
      <c r="EIQ695" s="414"/>
      <c r="EIR695" s="413"/>
      <c r="EIS695" s="413"/>
      <c r="EIT695" s="414"/>
      <c r="EIU695" s="414"/>
      <c r="EIV695" s="413"/>
      <c r="EIW695" s="413"/>
      <c r="EIX695" s="413"/>
      <c r="EIY695" s="413"/>
      <c r="EIZ695" s="413"/>
      <c r="EJA695" s="407"/>
      <c r="EJB695" s="439"/>
      <c r="EJC695" s="413"/>
      <c r="EJD695" s="413"/>
      <c r="EJE695" s="413"/>
      <c r="EJF695" s="413"/>
      <c r="EJG695" s="413"/>
      <c r="EJH695" s="413"/>
      <c r="EJI695" s="413"/>
      <c r="EJJ695" s="412"/>
      <c r="EJK695" s="412"/>
      <c r="EJL695" s="412"/>
      <c r="EJM695" s="412"/>
      <c r="EJN695" s="412"/>
      <c r="EJO695" s="412"/>
      <c r="EJP695" s="412"/>
      <c r="EJQ695" s="412"/>
      <c r="EJR695" s="412"/>
      <c r="EJS695" s="412"/>
      <c r="EJT695" s="412"/>
      <c r="EJU695" s="412"/>
      <c r="EJV695" s="412"/>
      <c r="EJW695" s="412"/>
      <c r="EJX695" s="412"/>
      <c r="EJY695" s="412"/>
      <c r="EJZ695" s="412"/>
      <c r="EKA695" s="412"/>
      <c r="EKB695" s="412"/>
      <c r="EKC695" s="412"/>
      <c r="EKD695" s="412"/>
      <c r="EKE695" s="412"/>
      <c r="EKF695" s="412"/>
      <c r="EKG695" s="412"/>
      <c r="EKH695" s="412"/>
      <c r="EKI695" s="412"/>
      <c r="EKJ695" s="412"/>
      <c r="EKK695" s="412"/>
      <c r="EKL695" s="412"/>
      <c r="EKM695" s="412"/>
      <c r="EKN695" s="412"/>
      <c r="EKO695" s="412"/>
      <c r="EKP695" s="412"/>
      <c r="EKQ695" s="412"/>
      <c r="EKR695" s="412"/>
      <c r="EKS695" s="412"/>
      <c r="EKT695" s="412"/>
      <c r="EKU695" s="412"/>
      <c r="EKV695" s="412"/>
      <c r="EKW695" s="412"/>
      <c r="EKX695" s="412"/>
      <c r="EKY695" s="412"/>
      <c r="EKZ695" s="412"/>
      <c r="ELA695" s="412"/>
      <c r="ELB695" s="413"/>
      <c r="ELC695" s="413"/>
      <c r="ELD695" s="413"/>
      <c r="ELE695" s="413"/>
      <c r="ELF695" s="413"/>
      <c r="ELG695" s="413"/>
      <c r="ELH695" s="413"/>
      <c r="ELI695" s="413"/>
      <c r="ELJ695" s="413"/>
      <c r="ELK695" s="413"/>
      <c r="ELL695" s="413"/>
      <c r="ELM695" s="413"/>
      <c r="ELN695" s="413"/>
      <c r="ELO695" s="413"/>
      <c r="ELP695" s="413"/>
      <c r="ELQ695" s="413"/>
      <c r="ELR695" s="413"/>
      <c r="ELS695" s="413"/>
      <c r="ELT695" s="413"/>
      <c r="ELU695" s="413"/>
      <c r="ELV695" s="413"/>
      <c r="ELW695" s="413"/>
      <c r="ELX695" s="413"/>
      <c r="ELY695" s="413"/>
      <c r="ELZ695" s="414"/>
      <c r="EMA695" s="414"/>
      <c r="EMB695" s="414"/>
      <c r="EMC695" s="414"/>
      <c r="EMD695" s="414"/>
      <c r="EME695" s="413"/>
      <c r="EMF695" s="413"/>
      <c r="EMG695" s="414"/>
      <c r="EMH695" s="414"/>
      <c r="EMI695" s="413"/>
      <c r="EMJ695" s="413"/>
      <c r="EMK695" s="414"/>
      <c r="EML695" s="414"/>
      <c r="EMM695" s="413"/>
      <c r="EMN695" s="413"/>
      <c r="EMO695" s="413"/>
      <c r="EMP695" s="413"/>
      <c r="EMQ695" s="413"/>
      <c r="EMR695" s="413"/>
      <c r="EMS695" s="413"/>
      <c r="EMT695" s="414"/>
      <c r="EMU695" s="414"/>
      <c r="EMV695" s="413"/>
      <c r="EMW695" s="413"/>
      <c r="EMX695" s="414"/>
      <c r="EMY695" s="414"/>
      <c r="EMZ695" s="413"/>
      <c r="ENA695" s="413"/>
      <c r="ENB695" s="413"/>
      <c r="ENC695" s="413"/>
      <c r="END695" s="413"/>
      <c r="ENE695" s="407"/>
      <c r="ENF695" s="439"/>
      <c r="ENG695" s="413"/>
      <c r="ENH695" s="413"/>
      <c r="ENI695" s="413"/>
      <c r="ENJ695" s="413"/>
      <c r="ENK695" s="413"/>
      <c r="ENL695" s="413"/>
      <c r="ENM695" s="413"/>
      <c r="ENN695" s="412"/>
      <c r="ENO695" s="412"/>
      <c r="ENP695" s="412"/>
      <c r="ENQ695" s="412"/>
      <c r="ENR695" s="412"/>
      <c r="ENS695" s="412"/>
      <c r="ENT695" s="412"/>
      <c r="ENU695" s="412"/>
      <c r="ENV695" s="412"/>
      <c r="ENW695" s="412"/>
      <c r="ENX695" s="412"/>
      <c r="ENY695" s="412"/>
      <c r="ENZ695" s="412"/>
      <c r="EOA695" s="412"/>
      <c r="EOB695" s="412"/>
      <c r="EOC695" s="412"/>
      <c r="EOD695" s="412"/>
      <c r="EOE695" s="412"/>
      <c r="EOF695" s="412"/>
      <c r="EOG695" s="412"/>
      <c r="EOH695" s="412"/>
      <c r="EOI695" s="412"/>
      <c r="EOJ695" s="412"/>
      <c r="EOK695" s="412"/>
      <c r="EOL695" s="412"/>
      <c r="EOM695" s="412"/>
      <c r="EON695" s="412"/>
      <c r="EOO695" s="412"/>
      <c r="EOP695" s="412"/>
      <c r="EOQ695" s="412"/>
      <c r="EOR695" s="412"/>
      <c r="EOS695" s="412"/>
      <c r="EOT695" s="412"/>
      <c r="EOU695" s="412"/>
      <c r="EOV695" s="412"/>
      <c r="EOW695" s="412"/>
      <c r="EOX695" s="412"/>
      <c r="EOY695" s="412"/>
      <c r="EOZ695" s="412"/>
      <c r="EPA695" s="412"/>
      <c r="EPB695" s="412"/>
      <c r="EPC695" s="412"/>
      <c r="EPD695" s="412"/>
      <c r="EPE695" s="412"/>
      <c r="EPF695" s="413"/>
      <c r="EPG695" s="413"/>
      <c r="EPH695" s="413"/>
      <c r="EPI695" s="413"/>
      <c r="EPJ695" s="413"/>
      <c r="EPK695" s="413"/>
      <c r="EPL695" s="413"/>
      <c r="EPM695" s="413"/>
      <c r="EPN695" s="413"/>
      <c r="EPO695" s="413"/>
      <c r="EPP695" s="413"/>
      <c r="EPQ695" s="413"/>
      <c r="EPR695" s="413"/>
      <c r="EPS695" s="413"/>
      <c r="EPT695" s="413"/>
      <c r="EPU695" s="413"/>
      <c r="EPV695" s="413"/>
      <c r="EPW695" s="413"/>
      <c r="EPX695" s="413"/>
      <c r="EPY695" s="413"/>
      <c r="EPZ695" s="413"/>
      <c r="EQA695" s="413"/>
      <c r="EQB695" s="413"/>
      <c r="EQC695" s="413"/>
      <c r="EQD695" s="414"/>
      <c r="EQE695" s="414"/>
      <c r="EQF695" s="414"/>
      <c r="EQG695" s="414"/>
      <c r="EQH695" s="414"/>
      <c r="EQI695" s="413"/>
      <c r="EQJ695" s="413"/>
      <c r="EQK695" s="414"/>
      <c r="EQL695" s="414"/>
      <c r="EQM695" s="413"/>
      <c r="EQN695" s="413"/>
      <c r="EQO695" s="414"/>
      <c r="EQP695" s="414"/>
      <c r="EQQ695" s="413"/>
      <c r="EQR695" s="413"/>
      <c r="EQS695" s="413"/>
      <c r="EQT695" s="413"/>
      <c r="EQU695" s="413"/>
      <c r="EQV695" s="413"/>
      <c r="EQW695" s="413"/>
      <c r="EQX695" s="414"/>
      <c r="EQY695" s="414"/>
      <c r="EQZ695" s="413"/>
      <c r="ERA695" s="413"/>
      <c r="ERB695" s="414"/>
      <c r="ERC695" s="414"/>
      <c r="ERD695" s="413"/>
      <c r="ERE695" s="413"/>
      <c r="ERF695" s="413"/>
      <c r="ERG695" s="413"/>
      <c r="ERH695" s="413"/>
      <c r="ERI695" s="407"/>
      <c r="ERJ695" s="439"/>
      <c r="ERK695" s="413"/>
      <c r="ERL695" s="413"/>
      <c r="ERM695" s="413"/>
      <c r="ERN695" s="413"/>
      <c r="ERO695" s="413"/>
      <c r="ERP695" s="413"/>
      <c r="ERQ695" s="413"/>
      <c r="ERR695" s="412"/>
      <c r="ERS695" s="412"/>
      <c r="ERT695" s="412"/>
      <c r="ERU695" s="412"/>
      <c r="ERV695" s="412"/>
      <c r="ERW695" s="412"/>
      <c r="ERX695" s="412"/>
      <c r="ERY695" s="412"/>
      <c r="ERZ695" s="412"/>
      <c r="ESA695" s="412"/>
      <c r="ESB695" s="412"/>
      <c r="ESC695" s="412"/>
      <c r="ESD695" s="412"/>
      <c r="ESE695" s="412"/>
      <c r="ESF695" s="412"/>
      <c r="ESG695" s="412"/>
      <c r="ESH695" s="412"/>
      <c r="ESI695" s="412"/>
      <c r="ESJ695" s="412"/>
      <c r="ESK695" s="412"/>
      <c r="ESL695" s="412"/>
      <c r="ESM695" s="412"/>
      <c r="ESN695" s="412"/>
      <c r="ESO695" s="412"/>
      <c r="ESP695" s="412"/>
      <c r="ESQ695" s="412"/>
      <c r="ESR695" s="412"/>
      <c r="ESS695" s="412"/>
      <c r="EST695" s="412"/>
      <c r="ESU695" s="412"/>
      <c r="ESV695" s="412"/>
      <c r="ESW695" s="412"/>
      <c r="ESX695" s="412"/>
      <c r="ESY695" s="412"/>
      <c r="ESZ695" s="412"/>
      <c r="ETA695" s="412"/>
      <c r="ETB695" s="412"/>
      <c r="ETC695" s="412"/>
      <c r="ETD695" s="412"/>
      <c r="ETE695" s="412"/>
      <c r="ETF695" s="412"/>
      <c r="ETG695" s="412"/>
      <c r="ETH695" s="412"/>
      <c r="ETI695" s="412"/>
      <c r="ETJ695" s="413"/>
      <c r="ETK695" s="413"/>
      <c r="ETL695" s="413"/>
      <c r="ETM695" s="413"/>
      <c r="ETN695" s="413"/>
      <c r="ETO695" s="413"/>
      <c r="ETP695" s="413"/>
      <c r="ETQ695" s="413"/>
      <c r="ETR695" s="413"/>
      <c r="ETS695" s="413"/>
      <c r="ETT695" s="413"/>
      <c r="ETU695" s="413"/>
      <c r="ETV695" s="413"/>
      <c r="ETW695" s="413"/>
      <c r="ETX695" s="413"/>
      <c r="ETY695" s="413"/>
      <c r="ETZ695" s="413"/>
      <c r="EUA695" s="413"/>
      <c r="EUB695" s="413"/>
      <c r="EUC695" s="413"/>
      <c r="EUD695" s="413"/>
      <c r="EUE695" s="413"/>
      <c r="EUF695" s="413"/>
      <c r="EUG695" s="413"/>
      <c r="EUH695" s="414"/>
      <c r="EUI695" s="414"/>
      <c r="EUJ695" s="414"/>
      <c r="EUK695" s="414"/>
      <c r="EUL695" s="414"/>
      <c r="EUM695" s="413"/>
      <c r="EUN695" s="413"/>
      <c r="EUO695" s="414"/>
      <c r="EUP695" s="414"/>
      <c r="EUQ695" s="413"/>
      <c r="EUR695" s="413"/>
      <c r="EUS695" s="414"/>
      <c r="EUT695" s="414"/>
      <c r="EUU695" s="413"/>
      <c r="EUV695" s="413"/>
      <c r="EUW695" s="413"/>
      <c r="EUX695" s="413"/>
      <c r="EUY695" s="413"/>
      <c r="EUZ695" s="413"/>
      <c r="EVA695" s="413"/>
      <c r="EVB695" s="414"/>
      <c r="EVC695" s="414"/>
      <c r="EVD695" s="413"/>
      <c r="EVE695" s="413"/>
      <c r="EVF695" s="414"/>
      <c r="EVG695" s="414"/>
      <c r="EVH695" s="413"/>
      <c r="EVI695" s="413"/>
      <c r="EVJ695" s="413"/>
      <c r="EVK695" s="413"/>
      <c r="EVL695" s="413"/>
      <c r="EVM695" s="407"/>
      <c r="EVN695" s="439"/>
      <c r="EVO695" s="413"/>
      <c r="EVP695" s="413"/>
      <c r="EVQ695" s="413"/>
      <c r="EVR695" s="413"/>
      <c r="EVS695" s="413"/>
      <c r="EVT695" s="413"/>
      <c r="EVU695" s="413"/>
      <c r="EVV695" s="412"/>
      <c r="EVW695" s="412"/>
      <c r="EVX695" s="412"/>
      <c r="EVY695" s="412"/>
      <c r="EVZ695" s="412"/>
      <c r="EWA695" s="412"/>
      <c r="EWB695" s="412"/>
      <c r="EWC695" s="412"/>
      <c r="EWD695" s="412"/>
      <c r="EWE695" s="412"/>
      <c r="EWF695" s="412"/>
      <c r="EWG695" s="412"/>
      <c r="EWH695" s="412"/>
      <c r="EWI695" s="412"/>
      <c r="EWJ695" s="412"/>
      <c r="EWK695" s="412"/>
      <c r="EWL695" s="412"/>
      <c r="EWM695" s="412"/>
      <c r="EWN695" s="412"/>
      <c r="EWO695" s="412"/>
      <c r="EWP695" s="412"/>
      <c r="EWQ695" s="412"/>
      <c r="EWR695" s="412"/>
      <c r="EWS695" s="412"/>
      <c r="EWT695" s="412"/>
      <c r="EWU695" s="412"/>
      <c r="EWV695" s="412"/>
      <c r="EWW695" s="412"/>
      <c r="EWX695" s="412"/>
      <c r="EWY695" s="412"/>
      <c r="EWZ695" s="412"/>
      <c r="EXA695" s="412"/>
      <c r="EXB695" s="412"/>
      <c r="EXC695" s="412"/>
      <c r="EXD695" s="412"/>
      <c r="EXE695" s="412"/>
      <c r="EXF695" s="412"/>
      <c r="EXG695" s="412"/>
      <c r="EXH695" s="412"/>
      <c r="EXI695" s="412"/>
      <c r="EXJ695" s="412"/>
      <c r="EXK695" s="412"/>
      <c r="EXL695" s="412"/>
      <c r="EXM695" s="412"/>
      <c r="EXN695" s="413"/>
      <c r="EXO695" s="413"/>
      <c r="EXP695" s="413"/>
      <c r="EXQ695" s="413"/>
      <c r="EXR695" s="413"/>
      <c r="EXS695" s="413"/>
      <c r="EXT695" s="413"/>
      <c r="EXU695" s="413"/>
      <c r="EXV695" s="413"/>
      <c r="EXW695" s="413"/>
      <c r="EXX695" s="413"/>
      <c r="EXY695" s="413"/>
      <c r="EXZ695" s="413"/>
      <c r="EYA695" s="413"/>
      <c r="EYB695" s="413"/>
      <c r="EYC695" s="413"/>
      <c r="EYD695" s="413"/>
      <c r="EYE695" s="413"/>
      <c r="EYF695" s="413"/>
      <c r="EYG695" s="413"/>
      <c r="EYH695" s="413"/>
      <c r="EYI695" s="413"/>
      <c r="EYJ695" s="413"/>
      <c r="EYK695" s="413"/>
      <c r="EYL695" s="414"/>
      <c r="EYM695" s="414"/>
      <c r="EYN695" s="414"/>
      <c r="EYO695" s="414"/>
      <c r="EYP695" s="414"/>
      <c r="EYQ695" s="413"/>
      <c r="EYR695" s="413"/>
      <c r="EYS695" s="414"/>
      <c r="EYT695" s="414"/>
      <c r="EYU695" s="413"/>
      <c r="EYV695" s="413"/>
      <c r="EYW695" s="414"/>
      <c r="EYX695" s="414"/>
      <c r="EYY695" s="413"/>
      <c r="EYZ695" s="413"/>
      <c r="EZA695" s="413"/>
      <c r="EZB695" s="413"/>
      <c r="EZC695" s="413"/>
      <c r="EZD695" s="413"/>
      <c r="EZE695" s="413"/>
      <c r="EZF695" s="414"/>
      <c r="EZG695" s="414"/>
      <c r="EZH695" s="413"/>
      <c r="EZI695" s="413"/>
      <c r="EZJ695" s="414"/>
      <c r="EZK695" s="414"/>
      <c r="EZL695" s="413"/>
      <c r="EZM695" s="413"/>
      <c r="EZN695" s="413"/>
      <c r="EZO695" s="413"/>
      <c r="EZP695" s="413"/>
      <c r="EZQ695" s="407"/>
      <c r="EZR695" s="439"/>
      <c r="EZS695" s="413"/>
      <c r="EZT695" s="413"/>
      <c r="EZU695" s="413"/>
      <c r="EZV695" s="413"/>
      <c r="EZW695" s="413"/>
      <c r="EZX695" s="413"/>
      <c r="EZY695" s="413"/>
      <c r="EZZ695" s="412"/>
      <c r="FAA695" s="412"/>
      <c r="FAB695" s="412"/>
      <c r="FAC695" s="412"/>
      <c r="FAD695" s="412"/>
      <c r="FAE695" s="412"/>
      <c r="FAF695" s="412"/>
      <c r="FAG695" s="412"/>
      <c r="FAH695" s="412"/>
      <c r="FAI695" s="412"/>
      <c r="FAJ695" s="412"/>
      <c r="FAK695" s="412"/>
      <c r="FAL695" s="412"/>
      <c r="FAM695" s="412"/>
      <c r="FAN695" s="412"/>
      <c r="FAO695" s="412"/>
      <c r="FAP695" s="412"/>
      <c r="FAQ695" s="412"/>
      <c r="FAR695" s="412"/>
      <c r="FAS695" s="412"/>
      <c r="FAT695" s="412"/>
      <c r="FAU695" s="412"/>
      <c r="FAV695" s="412"/>
      <c r="FAW695" s="412"/>
      <c r="FAX695" s="412"/>
      <c r="FAY695" s="412"/>
      <c r="FAZ695" s="412"/>
      <c r="FBA695" s="412"/>
      <c r="FBB695" s="412"/>
      <c r="FBC695" s="412"/>
      <c r="FBD695" s="412"/>
      <c r="FBE695" s="412"/>
      <c r="FBF695" s="412"/>
      <c r="FBG695" s="412"/>
      <c r="FBH695" s="412"/>
      <c r="FBI695" s="412"/>
      <c r="FBJ695" s="412"/>
      <c r="FBK695" s="412"/>
      <c r="FBL695" s="412"/>
      <c r="FBM695" s="412"/>
      <c r="FBN695" s="412"/>
      <c r="FBO695" s="412"/>
      <c r="FBP695" s="412"/>
      <c r="FBQ695" s="412"/>
      <c r="FBR695" s="413"/>
      <c r="FBS695" s="413"/>
      <c r="FBT695" s="413"/>
      <c r="FBU695" s="413"/>
      <c r="FBV695" s="413"/>
      <c r="FBW695" s="413"/>
      <c r="FBX695" s="413"/>
      <c r="FBY695" s="413"/>
      <c r="FBZ695" s="413"/>
      <c r="FCA695" s="413"/>
      <c r="FCB695" s="413"/>
      <c r="FCC695" s="413"/>
      <c r="FCD695" s="413"/>
      <c r="FCE695" s="413"/>
      <c r="FCF695" s="413"/>
      <c r="FCG695" s="413"/>
      <c r="FCH695" s="413"/>
      <c r="FCI695" s="413"/>
      <c r="FCJ695" s="413"/>
      <c r="FCK695" s="413"/>
      <c r="FCL695" s="413"/>
      <c r="FCM695" s="413"/>
      <c r="FCN695" s="413"/>
      <c r="FCO695" s="413"/>
      <c r="FCP695" s="414"/>
      <c r="FCQ695" s="414"/>
      <c r="FCR695" s="414"/>
      <c r="FCS695" s="414"/>
      <c r="FCT695" s="414"/>
      <c r="FCU695" s="413"/>
      <c r="FCV695" s="413"/>
      <c r="FCW695" s="414"/>
      <c r="FCX695" s="414"/>
      <c r="FCY695" s="413"/>
      <c r="FCZ695" s="413"/>
      <c r="FDA695" s="414"/>
      <c r="FDB695" s="414"/>
      <c r="FDC695" s="413"/>
      <c r="FDD695" s="413"/>
      <c r="FDE695" s="413"/>
      <c r="FDF695" s="413"/>
      <c r="FDG695" s="413"/>
      <c r="FDH695" s="413"/>
      <c r="FDI695" s="413"/>
      <c r="FDJ695" s="414"/>
      <c r="FDK695" s="414"/>
      <c r="FDL695" s="413"/>
      <c r="FDM695" s="413"/>
      <c r="FDN695" s="414"/>
      <c r="FDO695" s="414"/>
      <c r="FDP695" s="413"/>
      <c r="FDQ695" s="413"/>
      <c r="FDR695" s="413"/>
      <c r="FDS695" s="413"/>
      <c r="FDT695" s="413"/>
      <c r="FDU695" s="407"/>
      <c r="FDV695" s="439"/>
      <c r="FDW695" s="413"/>
      <c r="FDX695" s="413"/>
      <c r="FDY695" s="413"/>
      <c r="FDZ695" s="413"/>
      <c r="FEA695" s="413"/>
      <c r="FEB695" s="413"/>
      <c r="FEC695" s="413"/>
      <c r="FED695" s="412"/>
      <c r="FEE695" s="412"/>
      <c r="FEF695" s="412"/>
      <c r="FEG695" s="412"/>
      <c r="FEH695" s="412"/>
      <c r="FEI695" s="412"/>
      <c r="FEJ695" s="412"/>
      <c r="FEK695" s="412"/>
      <c r="FEL695" s="412"/>
      <c r="FEM695" s="412"/>
      <c r="FEN695" s="412"/>
      <c r="FEO695" s="412"/>
      <c r="FEP695" s="412"/>
      <c r="FEQ695" s="412"/>
      <c r="FER695" s="412"/>
      <c r="FES695" s="412"/>
      <c r="FET695" s="412"/>
      <c r="FEU695" s="412"/>
      <c r="FEV695" s="412"/>
      <c r="FEW695" s="412"/>
      <c r="FEX695" s="412"/>
      <c r="FEY695" s="412"/>
      <c r="FEZ695" s="412"/>
      <c r="FFA695" s="412"/>
      <c r="FFB695" s="412"/>
      <c r="FFC695" s="412"/>
      <c r="FFD695" s="412"/>
      <c r="FFE695" s="412"/>
      <c r="FFF695" s="412"/>
      <c r="FFG695" s="412"/>
      <c r="FFH695" s="412"/>
      <c r="FFI695" s="412"/>
      <c r="FFJ695" s="412"/>
      <c r="FFK695" s="412"/>
      <c r="FFL695" s="412"/>
      <c r="FFM695" s="412"/>
      <c r="FFN695" s="412"/>
      <c r="FFO695" s="412"/>
      <c r="FFP695" s="412"/>
      <c r="FFQ695" s="412"/>
      <c r="FFR695" s="412"/>
      <c r="FFS695" s="412"/>
      <c r="FFT695" s="412"/>
      <c r="FFU695" s="412"/>
      <c r="FFV695" s="413"/>
      <c r="FFW695" s="413"/>
      <c r="FFX695" s="413"/>
      <c r="FFY695" s="413"/>
      <c r="FFZ695" s="413"/>
      <c r="FGA695" s="413"/>
      <c r="FGB695" s="413"/>
      <c r="FGC695" s="413"/>
      <c r="FGD695" s="413"/>
      <c r="FGE695" s="413"/>
      <c r="FGF695" s="413"/>
      <c r="FGG695" s="413"/>
      <c r="FGH695" s="413"/>
      <c r="FGI695" s="413"/>
      <c r="FGJ695" s="413"/>
      <c r="FGK695" s="413"/>
      <c r="FGL695" s="413"/>
      <c r="FGM695" s="413"/>
      <c r="FGN695" s="413"/>
      <c r="FGO695" s="413"/>
      <c r="FGP695" s="413"/>
      <c r="FGQ695" s="413"/>
      <c r="FGR695" s="413"/>
      <c r="FGS695" s="413"/>
      <c r="FGT695" s="414"/>
      <c r="FGU695" s="414"/>
      <c r="FGV695" s="414"/>
      <c r="FGW695" s="414"/>
      <c r="FGX695" s="414"/>
      <c r="FGY695" s="413"/>
      <c r="FGZ695" s="413"/>
      <c r="FHA695" s="414"/>
      <c r="FHB695" s="414"/>
      <c r="FHC695" s="413"/>
      <c r="FHD695" s="413"/>
      <c r="FHE695" s="414"/>
      <c r="FHF695" s="414"/>
      <c r="FHG695" s="413"/>
      <c r="FHH695" s="413"/>
      <c r="FHI695" s="413"/>
      <c r="FHJ695" s="413"/>
      <c r="FHK695" s="413"/>
      <c r="FHL695" s="413"/>
      <c r="FHM695" s="413"/>
      <c r="FHN695" s="414"/>
      <c r="FHO695" s="414"/>
      <c r="FHP695" s="413"/>
      <c r="FHQ695" s="413"/>
      <c r="FHR695" s="414"/>
      <c r="FHS695" s="414"/>
      <c r="FHT695" s="413"/>
      <c r="FHU695" s="413"/>
      <c r="FHV695" s="413"/>
      <c r="FHW695" s="413"/>
      <c r="FHX695" s="413"/>
      <c r="FHY695" s="407"/>
      <c r="FHZ695" s="439"/>
      <c r="FIA695" s="413"/>
      <c r="FIB695" s="413"/>
      <c r="FIC695" s="413"/>
      <c r="FID695" s="413"/>
      <c r="FIE695" s="413"/>
      <c r="FIF695" s="413"/>
      <c r="FIG695" s="413"/>
      <c r="FIH695" s="412"/>
      <c r="FII695" s="412"/>
      <c r="FIJ695" s="412"/>
      <c r="FIK695" s="412"/>
      <c r="FIL695" s="412"/>
      <c r="FIM695" s="412"/>
      <c r="FIN695" s="412"/>
      <c r="FIO695" s="412"/>
      <c r="FIP695" s="412"/>
      <c r="FIQ695" s="412"/>
      <c r="FIR695" s="412"/>
      <c r="FIS695" s="412"/>
      <c r="FIT695" s="412"/>
      <c r="FIU695" s="412"/>
      <c r="FIV695" s="412"/>
      <c r="FIW695" s="412"/>
      <c r="FIX695" s="412"/>
      <c r="FIY695" s="412"/>
      <c r="FIZ695" s="412"/>
      <c r="FJA695" s="412"/>
      <c r="FJB695" s="412"/>
      <c r="FJC695" s="412"/>
      <c r="FJD695" s="412"/>
      <c r="FJE695" s="412"/>
      <c r="FJF695" s="412"/>
      <c r="FJG695" s="412"/>
      <c r="FJH695" s="412"/>
      <c r="FJI695" s="412"/>
      <c r="FJJ695" s="412"/>
      <c r="FJK695" s="412"/>
      <c r="FJL695" s="412"/>
      <c r="FJM695" s="412"/>
      <c r="FJN695" s="412"/>
      <c r="FJO695" s="412"/>
      <c r="FJP695" s="412"/>
      <c r="FJQ695" s="412"/>
      <c r="FJR695" s="412"/>
      <c r="FJS695" s="412"/>
      <c r="FJT695" s="412"/>
      <c r="FJU695" s="412"/>
      <c r="FJV695" s="412"/>
      <c r="FJW695" s="412"/>
      <c r="FJX695" s="412"/>
      <c r="FJY695" s="412"/>
      <c r="FJZ695" s="413"/>
      <c r="FKA695" s="413"/>
      <c r="FKB695" s="413"/>
      <c r="FKC695" s="413"/>
      <c r="FKD695" s="413"/>
      <c r="FKE695" s="413"/>
      <c r="FKF695" s="413"/>
      <c r="FKG695" s="413"/>
      <c r="FKH695" s="413"/>
      <c r="FKI695" s="413"/>
      <c r="FKJ695" s="413"/>
      <c r="FKK695" s="413"/>
      <c r="FKL695" s="413"/>
      <c r="FKM695" s="413"/>
      <c r="FKN695" s="413"/>
      <c r="FKO695" s="413"/>
      <c r="FKP695" s="413"/>
      <c r="FKQ695" s="413"/>
      <c r="FKR695" s="413"/>
      <c r="FKS695" s="413"/>
      <c r="FKT695" s="413"/>
      <c r="FKU695" s="413"/>
      <c r="FKV695" s="413"/>
      <c r="FKW695" s="413"/>
      <c r="FKX695" s="414"/>
      <c r="FKY695" s="414"/>
      <c r="FKZ695" s="414"/>
      <c r="FLA695" s="414"/>
      <c r="FLB695" s="414"/>
      <c r="FLC695" s="413"/>
      <c r="FLD695" s="413"/>
      <c r="FLE695" s="414"/>
      <c r="FLF695" s="414"/>
      <c r="FLG695" s="413"/>
      <c r="FLH695" s="413"/>
      <c r="FLI695" s="414"/>
      <c r="FLJ695" s="414"/>
      <c r="FLK695" s="413"/>
      <c r="FLL695" s="413"/>
      <c r="FLM695" s="413"/>
      <c r="FLN695" s="413"/>
      <c r="FLO695" s="413"/>
      <c r="FLP695" s="413"/>
      <c r="FLQ695" s="413"/>
      <c r="FLR695" s="414"/>
      <c r="FLS695" s="414"/>
      <c r="FLT695" s="413"/>
      <c r="FLU695" s="413"/>
      <c r="FLV695" s="414"/>
      <c r="FLW695" s="414"/>
      <c r="FLX695" s="413"/>
      <c r="FLY695" s="413"/>
      <c r="FLZ695" s="413"/>
      <c r="FMA695" s="413"/>
      <c r="FMB695" s="413"/>
      <c r="FMC695" s="407"/>
      <c r="FMD695" s="439"/>
      <c r="FME695" s="413"/>
      <c r="FMF695" s="413"/>
      <c r="FMG695" s="413"/>
      <c r="FMH695" s="413"/>
      <c r="FMI695" s="413"/>
      <c r="FMJ695" s="413"/>
      <c r="FMK695" s="413"/>
      <c r="FML695" s="412"/>
      <c r="FMM695" s="412"/>
      <c r="FMN695" s="412"/>
      <c r="FMO695" s="412"/>
      <c r="FMP695" s="412"/>
      <c r="FMQ695" s="412"/>
      <c r="FMR695" s="412"/>
      <c r="FMS695" s="412"/>
      <c r="FMT695" s="412"/>
      <c r="FMU695" s="412"/>
      <c r="FMV695" s="412"/>
      <c r="FMW695" s="412"/>
      <c r="FMX695" s="412"/>
      <c r="FMY695" s="412"/>
      <c r="FMZ695" s="412"/>
      <c r="FNA695" s="412"/>
      <c r="FNB695" s="412"/>
      <c r="FNC695" s="412"/>
      <c r="FND695" s="412"/>
      <c r="FNE695" s="412"/>
      <c r="FNF695" s="412"/>
      <c r="FNG695" s="412"/>
      <c r="FNH695" s="412"/>
      <c r="FNI695" s="412"/>
      <c r="FNJ695" s="412"/>
      <c r="FNK695" s="412"/>
      <c r="FNL695" s="412"/>
      <c r="FNM695" s="412"/>
      <c r="FNN695" s="412"/>
      <c r="FNO695" s="412"/>
      <c r="FNP695" s="412"/>
      <c r="FNQ695" s="412"/>
      <c r="FNR695" s="412"/>
      <c r="FNS695" s="412"/>
      <c r="FNT695" s="412"/>
      <c r="FNU695" s="412"/>
      <c r="FNV695" s="412"/>
      <c r="FNW695" s="412"/>
      <c r="FNX695" s="412"/>
      <c r="FNY695" s="412"/>
      <c r="FNZ695" s="412"/>
      <c r="FOA695" s="412"/>
      <c r="FOB695" s="412"/>
      <c r="FOC695" s="412"/>
      <c r="FOD695" s="413"/>
      <c r="FOE695" s="413"/>
      <c r="FOF695" s="413"/>
      <c r="FOG695" s="413"/>
      <c r="FOH695" s="413"/>
      <c r="FOI695" s="413"/>
      <c r="FOJ695" s="413"/>
      <c r="FOK695" s="413"/>
      <c r="FOL695" s="413"/>
      <c r="FOM695" s="413"/>
      <c r="FON695" s="413"/>
      <c r="FOO695" s="413"/>
      <c r="FOP695" s="413"/>
      <c r="FOQ695" s="413"/>
      <c r="FOR695" s="413"/>
      <c r="FOS695" s="413"/>
      <c r="FOT695" s="413"/>
      <c r="FOU695" s="413"/>
      <c r="FOV695" s="413"/>
      <c r="FOW695" s="413"/>
      <c r="FOX695" s="413"/>
      <c r="FOY695" s="413"/>
      <c r="FOZ695" s="413"/>
      <c r="FPA695" s="413"/>
      <c r="FPB695" s="414"/>
      <c r="FPC695" s="414"/>
      <c r="FPD695" s="414"/>
      <c r="FPE695" s="414"/>
      <c r="FPF695" s="414"/>
      <c r="FPG695" s="413"/>
      <c r="FPH695" s="413"/>
      <c r="FPI695" s="414"/>
      <c r="FPJ695" s="414"/>
      <c r="FPK695" s="413"/>
      <c r="FPL695" s="413"/>
      <c r="FPM695" s="414"/>
      <c r="FPN695" s="414"/>
      <c r="FPO695" s="413"/>
      <c r="FPP695" s="413"/>
      <c r="FPQ695" s="413"/>
      <c r="FPR695" s="413"/>
      <c r="FPS695" s="413"/>
      <c r="FPT695" s="413"/>
      <c r="FPU695" s="413"/>
      <c r="FPV695" s="414"/>
      <c r="FPW695" s="414"/>
      <c r="FPX695" s="413"/>
      <c r="FPY695" s="413"/>
      <c r="FPZ695" s="414"/>
      <c r="FQA695" s="414"/>
      <c r="FQB695" s="413"/>
      <c r="FQC695" s="413"/>
      <c r="FQD695" s="413"/>
      <c r="FQE695" s="413"/>
      <c r="FQF695" s="413"/>
      <c r="FQG695" s="407"/>
      <c r="FQH695" s="439"/>
      <c r="FQI695" s="413"/>
      <c r="FQJ695" s="413"/>
      <c r="FQK695" s="413"/>
      <c r="FQL695" s="413"/>
      <c r="FQM695" s="413"/>
      <c r="FQN695" s="413"/>
      <c r="FQO695" s="413"/>
      <c r="FQP695" s="412"/>
      <c r="FQQ695" s="412"/>
      <c r="FQR695" s="412"/>
      <c r="FQS695" s="412"/>
      <c r="FQT695" s="412"/>
      <c r="FQU695" s="412"/>
      <c r="FQV695" s="412"/>
      <c r="FQW695" s="412"/>
      <c r="FQX695" s="412"/>
      <c r="FQY695" s="412"/>
      <c r="FQZ695" s="412"/>
      <c r="FRA695" s="412"/>
      <c r="FRB695" s="412"/>
      <c r="FRC695" s="412"/>
      <c r="FRD695" s="412"/>
      <c r="FRE695" s="412"/>
      <c r="FRF695" s="412"/>
      <c r="FRG695" s="412"/>
      <c r="FRH695" s="412"/>
      <c r="FRI695" s="412"/>
      <c r="FRJ695" s="412"/>
      <c r="FRK695" s="412"/>
      <c r="FRL695" s="412"/>
      <c r="FRM695" s="412"/>
      <c r="FRN695" s="412"/>
      <c r="FRO695" s="412"/>
      <c r="FRP695" s="412"/>
      <c r="FRQ695" s="412"/>
      <c r="FRR695" s="412"/>
      <c r="FRS695" s="412"/>
      <c r="FRT695" s="412"/>
      <c r="FRU695" s="412"/>
      <c r="FRV695" s="412"/>
      <c r="FRW695" s="412"/>
      <c r="FRX695" s="412"/>
      <c r="FRY695" s="412"/>
      <c r="FRZ695" s="412"/>
      <c r="FSA695" s="412"/>
      <c r="FSB695" s="412"/>
      <c r="FSC695" s="412"/>
      <c r="FSD695" s="412"/>
      <c r="FSE695" s="412"/>
      <c r="FSF695" s="412"/>
      <c r="FSG695" s="412"/>
      <c r="FSH695" s="413"/>
      <c r="FSI695" s="413"/>
      <c r="FSJ695" s="413"/>
      <c r="FSK695" s="413"/>
      <c r="FSL695" s="413"/>
      <c r="FSM695" s="413"/>
      <c r="FSN695" s="413"/>
      <c r="FSO695" s="413"/>
      <c r="FSP695" s="413"/>
      <c r="FSQ695" s="413"/>
      <c r="FSR695" s="413"/>
      <c r="FSS695" s="413"/>
      <c r="FST695" s="413"/>
      <c r="FSU695" s="413"/>
      <c r="FSV695" s="413"/>
      <c r="FSW695" s="413"/>
      <c r="FSX695" s="413"/>
      <c r="FSY695" s="413"/>
      <c r="FSZ695" s="413"/>
      <c r="FTA695" s="413"/>
      <c r="FTB695" s="413"/>
      <c r="FTC695" s="413"/>
      <c r="FTD695" s="413"/>
      <c r="FTE695" s="413"/>
      <c r="FTF695" s="414"/>
      <c r="FTG695" s="414"/>
      <c r="FTH695" s="414"/>
      <c r="FTI695" s="414"/>
      <c r="FTJ695" s="414"/>
      <c r="FTK695" s="413"/>
      <c r="FTL695" s="413"/>
      <c r="FTM695" s="414"/>
      <c r="FTN695" s="414"/>
      <c r="FTO695" s="413"/>
      <c r="FTP695" s="413"/>
      <c r="FTQ695" s="414"/>
      <c r="FTR695" s="414"/>
      <c r="FTS695" s="413"/>
      <c r="FTT695" s="413"/>
      <c r="FTU695" s="413"/>
      <c r="FTV695" s="413"/>
      <c r="FTW695" s="413"/>
      <c r="FTX695" s="413"/>
      <c r="FTY695" s="413"/>
      <c r="FTZ695" s="414"/>
      <c r="FUA695" s="414"/>
      <c r="FUB695" s="413"/>
      <c r="FUC695" s="413"/>
      <c r="FUD695" s="414"/>
      <c r="FUE695" s="414"/>
      <c r="FUF695" s="413"/>
      <c r="FUG695" s="413"/>
      <c r="FUH695" s="413"/>
      <c r="FUI695" s="413"/>
      <c r="FUJ695" s="413"/>
      <c r="FUK695" s="407"/>
      <c r="FUL695" s="439"/>
      <c r="FUM695" s="413"/>
      <c r="FUN695" s="413"/>
      <c r="FUO695" s="413"/>
      <c r="FUP695" s="413"/>
      <c r="FUQ695" s="413"/>
      <c r="FUR695" s="413"/>
      <c r="FUS695" s="413"/>
      <c r="FUT695" s="412"/>
      <c r="FUU695" s="412"/>
      <c r="FUV695" s="412"/>
      <c r="FUW695" s="412"/>
      <c r="FUX695" s="412"/>
      <c r="FUY695" s="412"/>
      <c r="FUZ695" s="412"/>
      <c r="FVA695" s="412"/>
      <c r="FVB695" s="412"/>
      <c r="FVC695" s="412"/>
      <c r="FVD695" s="412"/>
      <c r="FVE695" s="412"/>
      <c r="FVF695" s="412"/>
      <c r="FVG695" s="412"/>
      <c r="FVH695" s="412"/>
      <c r="FVI695" s="412"/>
      <c r="FVJ695" s="412"/>
      <c r="FVK695" s="412"/>
      <c r="FVL695" s="412"/>
      <c r="FVM695" s="412"/>
      <c r="FVN695" s="412"/>
      <c r="FVO695" s="412"/>
      <c r="FVP695" s="412"/>
      <c r="FVQ695" s="412"/>
      <c r="FVR695" s="412"/>
      <c r="FVS695" s="412"/>
      <c r="FVT695" s="412"/>
      <c r="FVU695" s="412"/>
      <c r="FVV695" s="412"/>
      <c r="FVW695" s="412"/>
      <c r="FVX695" s="412"/>
      <c r="FVY695" s="412"/>
      <c r="FVZ695" s="412"/>
      <c r="FWA695" s="412"/>
      <c r="FWB695" s="412"/>
      <c r="FWC695" s="412"/>
      <c r="FWD695" s="412"/>
      <c r="FWE695" s="412"/>
      <c r="FWF695" s="412"/>
      <c r="FWG695" s="412"/>
      <c r="FWH695" s="412"/>
      <c r="FWI695" s="412"/>
      <c r="FWJ695" s="412"/>
      <c r="FWK695" s="412"/>
      <c r="FWL695" s="413"/>
      <c r="FWM695" s="413"/>
      <c r="FWN695" s="413"/>
      <c r="FWO695" s="413"/>
      <c r="FWP695" s="413"/>
      <c r="FWQ695" s="413"/>
      <c r="FWR695" s="413"/>
      <c r="FWS695" s="413"/>
      <c r="FWT695" s="413"/>
      <c r="FWU695" s="413"/>
      <c r="FWV695" s="413"/>
      <c r="FWW695" s="413"/>
      <c r="FWX695" s="413"/>
      <c r="FWY695" s="413"/>
      <c r="FWZ695" s="413"/>
      <c r="FXA695" s="413"/>
      <c r="FXB695" s="413"/>
      <c r="FXC695" s="413"/>
      <c r="FXD695" s="413"/>
      <c r="FXE695" s="413"/>
      <c r="FXF695" s="413"/>
      <c r="FXG695" s="413"/>
      <c r="FXH695" s="413"/>
      <c r="FXI695" s="413"/>
      <c r="FXJ695" s="414"/>
      <c r="FXK695" s="414"/>
      <c r="FXL695" s="414"/>
      <c r="FXM695" s="414"/>
      <c r="FXN695" s="414"/>
      <c r="FXO695" s="413"/>
      <c r="FXP695" s="413"/>
      <c r="FXQ695" s="414"/>
      <c r="FXR695" s="414"/>
      <c r="FXS695" s="413"/>
      <c r="FXT695" s="413"/>
      <c r="FXU695" s="414"/>
      <c r="FXV695" s="414"/>
      <c r="FXW695" s="413"/>
      <c r="FXX695" s="413"/>
      <c r="FXY695" s="413"/>
      <c r="FXZ695" s="413"/>
      <c r="FYA695" s="413"/>
      <c r="FYB695" s="413"/>
      <c r="FYC695" s="413"/>
      <c r="FYD695" s="414"/>
      <c r="FYE695" s="414"/>
      <c r="FYF695" s="413"/>
      <c r="FYG695" s="413"/>
      <c r="FYH695" s="414"/>
      <c r="FYI695" s="414"/>
      <c r="FYJ695" s="413"/>
      <c r="FYK695" s="413"/>
      <c r="FYL695" s="413"/>
      <c r="FYM695" s="413"/>
      <c r="FYN695" s="413"/>
      <c r="FYO695" s="407"/>
      <c r="FYP695" s="439"/>
      <c r="FYQ695" s="413"/>
      <c r="FYR695" s="413"/>
      <c r="FYS695" s="413"/>
      <c r="FYT695" s="413"/>
      <c r="FYU695" s="413"/>
      <c r="FYV695" s="413"/>
      <c r="FYW695" s="413"/>
      <c r="FYX695" s="412"/>
      <c r="FYY695" s="412"/>
      <c r="FYZ695" s="412"/>
      <c r="FZA695" s="412"/>
      <c r="FZB695" s="412"/>
      <c r="FZC695" s="412"/>
      <c r="FZD695" s="412"/>
      <c r="FZE695" s="412"/>
      <c r="FZF695" s="412"/>
      <c r="FZG695" s="412"/>
      <c r="FZH695" s="412"/>
      <c r="FZI695" s="412"/>
      <c r="FZJ695" s="412"/>
      <c r="FZK695" s="412"/>
      <c r="FZL695" s="412"/>
      <c r="FZM695" s="412"/>
      <c r="FZN695" s="412"/>
      <c r="FZO695" s="412"/>
      <c r="FZP695" s="412"/>
      <c r="FZQ695" s="412"/>
      <c r="FZR695" s="412"/>
      <c r="FZS695" s="412"/>
      <c r="FZT695" s="412"/>
      <c r="FZU695" s="412"/>
      <c r="FZV695" s="412"/>
      <c r="FZW695" s="412"/>
      <c r="FZX695" s="412"/>
      <c r="FZY695" s="412"/>
      <c r="FZZ695" s="412"/>
      <c r="GAA695" s="412"/>
      <c r="GAB695" s="412"/>
      <c r="GAC695" s="412"/>
      <c r="GAD695" s="412"/>
      <c r="GAE695" s="412"/>
      <c r="GAF695" s="412"/>
      <c r="GAG695" s="412"/>
      <c r="GAH695" s="412"/>
      <c r="GAI695" s="412"/>
      <c r="GAJ695" s="412"/>
      <c r="GAK695" s="412"/>
      <c r="GAL695" s="412"/>
      <c r="GAM695" s="412"/>
      <c r="GAN695" s="412"/>
      <c r="GAO695" s="412"/>
      <c r="GAP695" s="413"/>
      <c r="GAQ695" s="413"/>
      <c r="GAR695" s="413"/>
      <c r="GAS695" s="413"/>
      <c r="GAT695" s="413"/>
      <c r="GAU695" s="413"/>
      <c r="GAV695" s="413"/>
      <c r="GAW695" s="413"/>
      <c r="GAX695" s="413"/>
      <c r="GAY695" s="413"/>
      <c r="GAZ695" s="413"/>
      <c r="GBA695" s="413"/>
      <c r="GBB695" s="413"/>
      <c r="GBC695" s="413"/>
      <c r="GBD695" s="413"/>
      <c r="GBE695" s="413"/>
      <c r="GBF695" s="413"/>
      <c r="GBG695" s="413"/>
      <c r="GBH695" s="413"/>
      <c r="GBI695" s="413"/>
      <c r="GBJ695" s="413"/>
      <c r="GBK695" s="413"/>
      <c r="GBL695" s="413"/>
      <c r="GBM695" s="413"/>
      <c r="GBN695" s="414"/>
      <c r="GBO695" s="414"/>
      <c r="GBP695" s="414"/>
      <c r="GBQ695" s="414"/>
      <c r="GBR695" s="414"/>
      <c r="GBS695" s="413"/>
      <c r="GBT695" s="413"/>
      <c r="GBU695" s="414"/>
      <c r="GBV695" s="414"/>
      <c r="GBW695" s="413"/>
      <c r="GBX695" s="413"/>
      <c r="GBY695" s="414"/>
      <c r="GBZ695" s="414"/>
      <c r="GCA695" s="413"/>
      <c r="GCB695" s="413"/>
      <c r="GCC695" s="413"/>
      <c r="GCD695" s="413"/>
      <c r="GCE695" s="413"/>
      <c r="GCF695" s="413"/>
      <c r="GCG695" s="413"/>
      <c r="GCH695" s="414"/>
      <c r="GCI695" s="414"/>
      <c r="GCJ695" s="413"/>
      <c r="GCK695" s="413"/>
      <c r="GCL695" s="414"/>
      <c r="GCM695" s="414"/>
      <c r="GCN695" s="413"/>
      <c r="GCO695" s="413"/>
      <c r="GCP695" s="413"/>
      <c r="GCQ695" s="413"/>
      <c r="GCR695" s="413"/>
      <c r="GCS695" s="407"/>
      <c r="GCT695" s="439"/>
      <c r="GCU695" s="413"/>
      <c r="GCV695" s="413"/>
      <c r="GCW695" s="413"/>
      <c r="GCX695" s="413"/>
      <c r="GCY695" s="413"/>
      <c r="GCZ695" s="413"/>
      <c r="GDA695" s="413"/>
      <c r="GDB695" s="412"/>
      <c r="GDC695" s="412"/>
      <c r="GDD695" s="412"/>
      <c r="GDE695" s="412"/>
      <c r="GDF695" s="412"/>
      <c r="GDG695" s="412"/>
      <c r="GDH695" s="412"/>
      <c r="GDI695" s="412"/>
      <c r="GDJ695" s="412"/>
      <c r="GDK695" s="412"/>
      <c r="GDL695" s="412"/>
      <c r="GDM695" s="412"/>
      <c r="GDN695" s="412"/>
      <c r="GDO695" s="412"/>
      <c r="GDP695" s="412"/>
      <c r="GDQ695" s="412"/>
      <c r="GDR695" s="412"/>
      <c r="GDS695" s="412"/>
      <c r="GDT695" s="412"/>
      <c r="GDU695" s="412"/>
      <c r="GDV695" s="412"/>
      <c r="GDW695" s="412"/>
      <c r="GDX695" s="412"/>
      <c r="GDY695" s="412"/>
      <c r="GDZ695" s="412"/>
      <c r="GEA695" s="412"/>
      <c r="GEB695" s="412"/>
      <c r="GEC695" s="412"/>
      <c r="GED695" s="412"/>
      <c r="GEE695" s="412"/>
      <c r="GEF695" s="412"/>
      <c r="GEG695" s="412"/>
      <c r="GEH695" s="412"/>
      <c r="GEI695" s="412"/>
      <c r="GEJ695" s="412"/>
      <c r="GEK695" s="412"/>
      <c r="GEL695" s="412"/>
      <c r="GEM695" s="412"/>
      <c r="GEN695" s="412"/>
      <c r="GEO695" s="412"/>
      <c r="GEP695" s="412"/>
      <c r="GEQ695" s="412"/>
      <c r="GER695" s="412"/>
      <c r="GES695" s="412"/>
      <c r="GET695" s="413"/>
      <c r="GEU695" s="413"/>
      <c r="GEV695" s="413"/>
      <c r="GEW695" s="413"/>
      <c r="GEX695" s="413"/>
      <c r="GEY695" s="413"/>
      <c r="GEZ695" s="413"/>
      <c r="GFA695" s="413"/>
      <c r="GFB695" s="413"/>
      <c r="GFC695" s="413"/>
      <c r="GFD695" s="413"/>
      <c r="GFE695" s="413"/>
      <c r="GFF695" s="413"/>
      <c r="GFG695" s="413"/>
      <c r="GFH695" s="413"/>
      <c r="GFI695" s="413"/>
      <c r="GFJ695" s="413"/>
      <c r="GFK695" s="413"/>
      <c r="GFL695" s="413"/>
      <c r="GFM695" s="413"/>
      <c r="GFN695" s="413"/>
      <c r="GFO695" s="413"/>
      <c r="GFP695" s="413"/>
      <c r="GFQ695" s="413"/>
      <c r="GFR695" s="414"/>
      <c r="GFS695" s="414"/>
      <c r="GFT695" s="414"/>
      <c r="GFU695" s="414"/>
      <c r="GFV695" s="414"/>
      <c r="GFW695" s="413"/>
      <c r="GFX695" s="413"/>
      <c r="GFY695" s="414"/>
      <c r="GFZ695" s="414"/>
      <c r="GGA695" s="413"/>
      <c r="GGB695" s="413"/>
      <c r="GGC695" s="414"/>
      <c r="GGD695" s="414"/>
      <c r="GGE695" s="413"/>
      <c r="GGF695" s="413"/>
      <c r="GGG695" s="413"/>
      <c r="GGH695" s="413"/>
      <c r="GGI695" s="413"/>
      <c r="GGJ695" s="413"/>
      <c r="GGK695" s="413"/>
      <c r="GGL695" s="414"/>
      <c r="GGM695" s="414"/>
      <c r="GGN695" s="413"/>
      <c r="GGO695" s="413"/>
      <c r="GGP695" s="414"/>
      <c r="GGQ695" s="414"/>
      <c r="GGR695" s="413"/>
      <c r="GGS695" s="413"/>
      <c r="GGT695" s="413"/>
      <c r="GGU695" s="413"/>
      <c r="GGV695" s="413"/>
      <c r="GGW695" s="407"/>
      <c r="GGX695" s="439"/>
      <c r="GGY695" s="413"/>
      <c r="GGZ695" s="413"/>
      <c r="GHA695" s="413"/>
      <c r="GHB695" s="413"/>
      <c r="GHC695" s="413"/>
      <c r="GHD695" s="413"/>
      <c r="GHE695" s="413"/>
      <c r="GHF695" s="412"/>
      <c r="GHG695" s="412"/>
      <c r="GHH695" s="412"/>
      <c r="GHI695" s="412"/>
      <c r="GHJ695" s="412"/>
      <c r="GHK695" s="412"/>
      <c r="GHL695" s="412"/>
      <c r="GHM695" s="412"/>
      <c r="GHN695" s="412"/>
      <c r="GHO695" s="412"/>
      <c r="GHP695" s="412"/>
      <c r="GHQ695" s="412"/>
      <c r="GHR695" s="412"/>
      <c r="GHS695" s="412"/>
      <c r="GHT695" s="412"/>
      <c r="GHU695" s="412"/>
      <c r="GHV695" s="412"/>
      <c r="GHW695" s="412"/>
      <c r="GHX695" s="412"/>
      <c r="GHY695" s="412"/>
      <c r="GHZ695" s="412"/>
      <c r="GIA695" s="412"/>
      <c r="GIB695" s="412"/>
      <c r="GIC695" s="412"/>
      <c r="GID695" s="412"/>
      <c r="GIE695" s="412"/>
      <c r="GIF695" s="412"/>
      <c r="GIG695" s="412"/>
      <c r="GIH695" s="412"/>
      <c r="GII695" s="412"/>
      <c r="GIJ695" s="412"/>
      <c r="GIK695" s="412"/>
      <c r="GIL695" s="412"/>
      <c r="GIM695" s="412"/>
      <c r="GIN695" s="412"/>
      <c r="GIO695" s="412"/>
      <c r="GIP695" s="412"/>
      <c r="GIQ695" s="412"/>
      <c r="GIR695" s="412"/>
      <c r="GIS695" s="412"/>
      <c r="GIT695" s="412"/>
      <c r="GIU695" s="412"/>
      <c r="GIV695" s="412"/>
      <c r="GIW695" s="412"/>
      <c r="GIX695" s="413"/>
      <c r="GIY695" s="413"/>
      <c r="GIZ695" s="413"/>
      <c r="GJA695" s="413"/>
      <c r="GJB695" s="413"/>
      <c r="GJC695" s="413"/>
      <c r="GJD695" s="413"/>
      <c r="GJE695" s="413"/>
      <c r="GJF695" s="413"/>
      <c r="GJG695" s="413"/>
      <c r="GJH695" s="413"/>
      <c r="GJI695" s="413"/>
      <c r="GJJ695" s="413"/>
      <c r="GJK695" s="413"/>
      <c r="GJL695" s="413"/>
      <c r="GJM695" s="413"/>
      <c r="GJN695" s="413"/>
      <c r="GJO695" s="413"/>
      <c r="GJP695" s="413"/>
      <c r="GJQ695" s="413"/>
      <c r="GJR695" s="413"/>
      <c r="GJS695" s="413"/>
      <c r="GJT695" s="413"/>
      <c r="GJU695" s="413"/>
      <c r="GJV695" s="414"/>
      <c r="GJW695" s="414"/>
      <c r="GJX695" s="414"/>
      <c r="GJY695" s="414"/>
      <c r="GJZ695" s="414"/>
      <c r="GKA695" s="413"/>
      <c r="GKB695" s="413"/>
      <c r="GKC695" s="414"/>
      <c r="GKD695" s="414"/>
      <c r="GKE695" s="413"/>
      <c r="GKF695" s="413"/>
      <c r="GKG695" s="414"/>
      <c r="GKH695" s="414"/>
      <c r="GKI695" s="413"/>
      <c r="GKJ695" s="413"/>
      <c r="GKK695" s="413"/>
      <c r="GKL695" s="413"/>
      <c r="GKM695" s="413"/>
      <c r="GKN695" s="413"/>
      <c r="GKO695" s="413"/>
      <c r="GKP695" s="414"/>
      <c r="GKQ695" s="414"/>
      <c r="GKR695" s="413"/>
      <c r="GKS695" s="413"/>
      <c r="GKT695" s="414"/>
      <c r="GKU695" s="414"/>
      <c r="GKV695" s="413"/>
      <c r="GKW695" s="413"/>
      <c r="GKX695" s="413"/>
      <c r="GKY695" s="413"/>
      <c r="GKZ695" s="413"/>
      <c r="GLA695" s="407"/>
      <c r="GLB695" s="439"/>
      <c r="GLC695" s="413"/>
      <c r="GLD695" s="413"/>
      <c r="GLE695" s="413"/>
      <c r="GLF695" s="413"/>
      <c r="GLG695" s="413"/>
      <c r="GLH695" s="413"/>
      <c r="GLI695" s="413"/>
      <c r="GLJ695" s="412"/>
      <c r="GLK695" s="412"/>
      <c r="GLL695" s="412"/>
      <c r="GLM695" s="412"/>
      <c r="GLN695" s="412"/>
      <c r="GLO695" s="412"/>
      <c r="GLP695" s="412"/>
      <c r="GLQ695" s="412"/>
      <c r="GLR695" s="412"/>
      <c r="GLS695" s="412"/>
      <c r="GLT695" s="412"/>
      <c r="GLU695" s="412"/>
      <c r="GLV695" s="412"/>
      <c r="GLW695" s="412"/>
      <c r="GLX695" s="412"/>
      <c r="GLY695" s="412"/>
      <c r="GLZ695" s="412"/>
      <c r="GMA695" s="412"/>
      <c r="GMB695" s="412"/>
      <c r="GMC695" s="412"/>
      <c r="GMD695" s="412"/>
      <c r="GME695" s="412"/>
      <c r="GMF695" s="412"/>
      <c r="GMG695" s="412"/>
      <c r="GMH695" s="412"/>
      <c r="GMI695" s="412"/>
      <c r="GMJ695" s="412"/>
      <c r="GMK695" s="412"/>
      <c r="GML695" s="412"/>
      <c r="GMM695" s="412"/>
      <c r="GMN695" s="412"/>
      <c r="GMO695" s="412"/>
      <c r="GMP695" s="412"/>
      <c r="GMQ695" s="412"/>
      <c r="GMR695" s="412"/>
      <c r="GMS695" s="412"/>
      <c r="GMT695" s="412"/>
      <c r="GMU695" s="412"/>
      <c r="GMV695" s="412"/>
      <c r="GMW695" s="412"/>
      <c r="GMX695" s="412"/>
      <c r="GMY695" s="412"/>
      <c r="GMZ695" s="412"/>
      <c r="GNA695" s="412"/>
      <c r="GNB695" s="413"/>
      <c r="GNC695" s="413"/>
      <c r="GND695" s="413"/>
      <c r="GNE695" s="413"/>
      <c r="GNF695" s="413"/>
      <c r="GNG695" s="413"/>
      <c r="GNH695" s="413"/>
      <c r="GNI695" s="413"/>
      <c r="GNJ695" s="413"/>
      <c r="GNK695" s="413"/>
      <c r="GNL695" s="413"/>
      <c r="GNM695" s="413"/>
      <c r="GNN695" s="413"/>
      <c r="GNO695" s="413"/>
      <c r="GNP695" s="413"/>
      <c r="GNQ695" s="413"/>
      <c r="GNR695" s="413"/>
      <c r="GNS695" s="413"/>
      <c r="GNT695" s="413"/>
      <c r="GNU695" s="413"/>
      <c r="GNV695" s="413"/>
      <c r="GNW695" s="413"/>
      <c r="GNX695" s="413"/>
      <c r="GNY695" s="413"/>
      <c r="GNZ695" s="414"/>
      <c r="GOA695" s="414"/>
      <c r="GOB695" s="414"/>
      <c r="GOC695" s="414"/>
      <c r="GOD695" s="414"/>
      <c r="GOE695" s="413"/>
      <c r="GOF695" s="413"/>
      <c r="GOG695" s="414"/>
      <c r="GOH695" s="414"/>
      <c r="GOI695" s="413"/>
      <c r="GOJ695" s="413"/>
      <c r="GOK695" s="414"/>
      <c r="GOL695" s="414"/>
      <c r="GOM695" s="413"/>
      <c r="GON695" s="413"/>
      <c r="GOO695" s="413"/>
      <c r="GOP695" s="413"/>
      <c r="GOQ695" s="413"/>
      <c r="GOR695" s="413"/>
      <c r="GOS695" s="413"/>
      <c r="GOT695" s="414"/>
      <c r="GOU695" s="414"/>
      <c r="GOV695" s="413"/>
      <c r="GOW695" s="413"/>
      <c r="GOX695" s="414"/>
      <c r="GOY695" s="414"/>
      <c r="GOZ695" s="413"/>
      <c r="GPA695" s="413"/>
      <c r="GPB695" s="413"/>
      <c r="GPC695" s="413"/>
      <c r="GPD695" s="413"/>
      <c r="GPE695" s="407"/>
      <c r="GPF695" s="439"/>
      <c r="GPG695" s="413"/>
      <c r="GPH695" s="413"/>
      <c r="GPI695" s="413"/>
      <c r="GPJ695" s="413"/>
      <c r="GPK695" s="413"/>
      <c r="GPL695" s="413"/>
      <c r="GPM695" s="413"/>
      <c r="GPN695" s="412"/>
      <c r="GPO695" s="412"/>
      <c r="GPP695" s="412"/>
      <c r="GPQ695" s="412"/>
      <c r="GPR695" s="412"/>
      <c r="GPS695" s="412"/>
      <c r="GPT695" s="412"/>
      <c r="GPU695" s="412"/>
      <c r="GPV695" s="412"/>
      <c r="GPW695" s="412"/>
      <c r="GPX695" s="412"/>
      <c r="GPY695" s="412"/>
      <c r="GPZ695" s="412"/>
      <c r="GQA695" s="412"/>
      <c r="GQB695" s="412"/>
      <c r="GQC695" s="412"/>
      <c r="GQD695" s="412"/>
      <c r="GQE695" s="412"/>
      <c r="GQF695" s="412"/>
      <c r="GQG695" s="412"/>
      <c r="GQH695" s="412"/>
      <c r="GQI695" s="412"/>
      <c r="GQJ695" s="412"/>
      <c r="GQK695" s="412"/>
      <c r="GQL695" s="412"/>
      <c r="GQM695" s="412"/>
      <c r="GQN695" s="412"/>
      <c r="GQO695" s="412"/>
      <c r="GQP695" s="412"/>
      <c r="GQQ695" s="412"/>
      <c r="GQR695" s="412"/>
      <c r="GQS695" s="412"/>
      <c r="GQT695" s="412"/>
      <c r="GQU695" s="412"/>
      <c r="GQV695" s="412"/>
      <c r="GQW695" s="412"/>
      <c r="GQX695" s="412"/>
      <c r="GQY695" s="412"/>
      <c r="GQZ695" s="412"/>
      <c r="GRA695" s="412"/>
      <c r="GRB695" s="412"/>
      <c r="GRC695" s="412"/>
      <c r="GRD695" s="412"/>
      <c r="GRE695" s="412"/>
      <c r="GRF695" s="413"/>
      <c r="GRG695" s="413"/>
      <c r="GRH695" s="413"/>
      <c r="GRI695" s="413"/>
      <c r="GRJ695" s="413"/>
      <c r="GRK695" s="413"/>
      <c r="GRL695" s="413"/>
      <c r="GRM695" s="413"/>
      <c r="GRN695" s="413"/>
      <c r="GRO695" s="413"/>
      <c r="GRP695" s="413"/>
      <c r="GRQ695" s="413"/>
      <c r="GRR695" s="413"/>
      <c r="GRS695" s="413"/>
      <c r="GRT695" s="413"/>
      <c r="GRU695" s="413"/>
      <c r="GRV695" s="413"/>
      <c r="GRW695" s="413"/>
      <c r="GRX695" s="413"/>
      <c r="GRY695" s="413"/>
      <c r="GRZ695" s="413"/>
      <c r="GSA695" s="413"/>
      <c r="GSB695" s="413"/>
      <c r="GSC695" s="413"/>
      <c r="GSD695" s="414"/>
      <c r="GSE695" s="414"/>
      <c r="GSF695" s="414"/>
      <c r="GSG695" s="414"/>
      <c r="GSH695" s="414"/>
      <c r="GSI695" s="413"/>
      <c r="GSJ695" s="413"/>
      <c r="GSK695" s="414"/>
      <c r="GSL695" s="414"/>
      <c r="GSM695" s="413"/>
      <c r="GSN695" s="413"/>
      <c r="GSO695" s="414"/>
      <c r="GSP695" s="414"/>
      <c r="GSQ695" s="413"/>
      <c r="GSR695" s="413"/>
      <c r="GSS695" s="413"/>
      <c r="GST695" s="413"/>
      <c r="GSU695" s="413"/>
      <c r="GSV695" s="413"/>
      <c r="GSW695" s="413"/>
      <c r="GSX695" s="414"/>
      <c r="GSY695" s="414"/>
      <c r="GSZ695" s="413"/>
      <c r="GTA695" s="413"/>
      <c r="GTB695" s="414"/>
      <c r="GTC695" s="414"/>
      <c r="GTD695" s="413"/>
      <c r="GTE695" s="413"/>
      <c r="GTF695" s="413"/>
      <c r="GTG695" s="413"/>
      <c r="GTH695" s="413"/>
      <c r="GTI695" s="407"/>
      <c r="GTJ695" s="439"/>
      <c r="GTK695" s="413"/>
      <c r="GTL695" s="413"/>
      <c r="GTM695" s="413"/>
      <c r="GTN695" s="413"/>
      <c r="GTO695" s="413"/>
      <c r="GTP695" s="413"/>
      <c r="GTQ695" s="413"/>
      <c r="GTR695" s="412"/>
      <c r="GTS695" s="412"/>
      <c r="GTT695" s="412"/>
      <c r="GTU695" s="412"/>
      <c r="GTV695" s="412"/>
      <c r="GTW695" s="412"/>
      <c r="GTX695" s="412"/>
      <c r="GTY695" s="412"/>
      <c r="GTZ695" s="412"/>
      <c r="GUA695" s="412"/>
      <c r="GUB695" s="412"/>
      <c r="GUC695" s="412"/>
      <c r="GUD695" s="412"/>
      <c r="GUE695" s="412"/>
      <c r="GUF695" s="412"/>
      <c r="GUG695" s="412"/>
      <c r="GUH695" s="412"/>
      <c r="GUI695" s="412"/>
      <c r="GUJ695" s="412"/>
      <c r="GUK695" s="412"/>
      <c r="GUL695" s="412"/>
      <c r="GUM695" s="412"/>
      <c r="GUN695" s="412"/>
      <c r="GUO695" s="412"/>
      <c r="GUP695" s="412"/>
      <c r="GUQ695" s="412"/>
      <c r="GUR695" s="412"/>
      <c r="GUS695" s="412"/>
      <c r="GUT695" s="412"/>
      <c r="GUU695" s="412"/>
      <c r="GUV695" s="412"/>
      <c r="GUW695" s="412"/>
      <c r="GUX695" s="412"/>
      <c r="GUY695" s="412"/>
      <c r="GUZ695" s="412"/>
      <c r="GVA695" s="412"/>
      <c r="GVB695" s="412"/>
      <c r="GVC695" s="412"/>
      <c r="GVD695" s="412"/>
      <c r="GVE695" s="412"/>
      <c r="GVF695" s="412"/>
      <c r="GVG695" s="412"/>
      <c r="GVH695" s="412"/>
      <c r="GVI695" s="412"/>
      <c r="GVJ695" s="413"/>
      <c r="GVK695" s="413"/>
      <c r="GVL695" s="413"/>
      <c r="GVM695" s="413"/>
      <c r="GVN695" s="413"/>
      <c r="GVO695" s="413"/>
      <c r="GVP695" s="413"/>
      <c r="GVQ695" s="413"/>
      <c r="GVR695" s="413"/>
      <c r="GVS695" s="413"/>
      <c r="GVT695" s="413"/>
      <c r="GVU695" s="413"/>
      <c r="GVV695" s="413"/>
      <c r="GVW695" s="413"/>
      <c r="GVX695" s="413"/>
      <c r="GVY695" s="413"/>
      <c r="GVZ695" s="413"/>
      <c r="GWA695" s="413"/>
      <c r="GWB695" s="413"/>
      <c r="GWC695" s="413"/>
      <c r="GWD695" s="413"/>
      <c r="GWE695" s="413"/>
      <c r="GWF695" s="413"/>
      <c r="GWG695" s="413"/>
      <c r="GWH695" s="414"/>
      <c r="GWI695" s="414"/>
      <c r="GWJ695" s="414"/>
      <c r="GWK695" s="414"/>
      <c r="GWL695" s="414"/>
      <c r="GWM695" s="413"/>
      <c r="GWN695" s="413"/>
      <c r="GWO695" s="414"/>
      <c r="GWP695" s="414"/>
      <c r="GWQ695" s="413"/>
      <c r="GWR695" s="413"/>
      <c r="GWS695" s="414"/>
      <c r="GWT695" s="414"/>
      <c r="GWU695" s="413"/>
      <c r="GWV695" s="413"/>
      <c r="GWW695" s="413"/>
      <c r="GWX695" s="413"/>
      <c r="GWY695" s="413"/>
      <c r="GWZ695" s="413"/>
      <c r="GXA695" s="413"/>
      <c r="GXB695" s="414"/>
      <c r="GXC695" s="414"/>
      <c r="GXD695" s="413"/>
      <c r="GXE695" s="413"/>
      <c r="GXF695" s="414"/>
      <c r="GXG695" s="414"/>
      <c r="GXH695" s="413"/>
      <c r="GXI695" s="413"/>
      <c r="GXJ695" s="413"/>
      <c r="GXK695" s="413"/>
      <c r="GXL695" s="413"/>
      <c r="GXM695" s="407"/>
      <c r="GXN695" s="439"/>
      <c r="GXO695" s="413"/>
      <c r="GXP695" s="413"/>
      <c r="GXQ695" s="413"/>
      <c r="GXR695" s="413"/>
      <c r="GXS695" s="413"/>
      <c r="GXT695" s="413"/>
      <c r="GXU695" s="413"/>
      <c r="GXV695" s="412"/>
      <c r="GXW695" s="412"/>
      <c r="GXX695" s="412"/>
      <c r="GXY695" s="412"/>
      <c r="GXZ695" s="412"/>
      <c r="GYA695" s="412"/>
      <c r="GYB695" s="412"/>
      <c r="GYC695" s="412"/>
      <c r="GYD695" s="412"/>
      <c r="GYE695" s="412"/>
      <c r="GYF695" s="412"/>
      <c r="GYG695" s="412"/>
      <c r="GYH695" s="412"/>
      <c r="GYI695" s="412"/>
      <c r="GYJ695" s="412"/>
      <c r="GYK695" s="412"/>
      <c r="GYL695" s="412"/>
      <c r="GYM695" s="412"/>
      <c r="GYN695" s="412"/>
      <c r="GYO695" s="412"/>
      <c r="GYP695" s="412"/>
      <c r="GYQ695" s="412"/>
      <c r="GYR695" s="412"/>
      <c r="GYS695" s="412"/>
      <c r="GYT695" s="412"/>
      <c r="GYU695" s="412"/>
      <c r="GYV695" s="412"/>
      <c r="GYW695" s="412"/>
      <c r="GYX695" s="412"/>
      <c r="GYY695" s="412"/>
      <c r="GYZ695" s="412"/>
      <c r="GZA695" s="412"/>
      <c r="GZB695" s="412"/>
      <c r="GZC695" s="412"/>
      <c r="GZD695" s="412"/>
      <c r="GZE695" s="412"/>
      <c r="GZF695" s="412"/>
      <c r="GZG695" s="412"/>
      <c r="GZH695" s="412"/>
      <c r="GZI695" s="412"/>
      <c r="GZJ695" s="412"/>
      <c r="GZK695" s="412"/>
      <c r="GZL695" s="412"/>
      <c r="GZM695" s="412"/>
      <c r="GZN695" s="413"/>
      <c r="GZO695" s="413"/>
      <c r="GZP695" s="413"/>
      <c r="GZQ695" s="413"/>
      <c r="GZR695" s="413"/>
      <c r="GZS695" s="413"/>
      <c r="GZT695" s="413"/>
      <c r="GZU695" s="413"/>
      <c r="GZV695" s="413"/>
      <c r="GZW695" s="413"/>
      <c r="GZX695" s="413"/>
      <c r="GZY695" s="413"/>
      <c r="GZZ695" s="413"/>
      <c r="HAA695" s="413"/>
      <c r="HAB695" s="413"/>
      <c r="HAC695" s="413"/>
      <c r="HAD695" s="413"/>
      <c r="HAE695" s="413"/>
      <c r="HAF695" s="413"/>
      <c r="HAG695" s="413"/>
      <c r="HAH695" s="413"/>
      <c r="HAI695" s="413"/>
      <c r="HAJ695" s="413"/>
      <c r="HAK695" s="413"/>
      <c r="HAL695" s="414"/>
      <c r="HAM695" s="414"/>
      <c r="HAN695" s="414"/>
      <c r="HAO695" s="414"/>
      <c r="HAP695" s="414"/>
      <c r="HAQ695" s="413"/>
      <c r="HAR695" s="413"/>
      <c r="HAS695" s="414"/>
      <c r="HAT695" s="414"/>
      <c r="HAU695" s="413"/>
      <c r="HAV695" s="413"/>
      <c r="HAW695" s="414"/>
      <c r="HAX695" s="414"/>
      <c r="HAY695" s="413"/>
      <c r="HAZ695" s="413"/>
      <c r="HBA695" s="413"/>
      <c r="HBB695" s="413"/>
      <c r="HBC695" s="413"/>
      <c r="HBD695" s="413"/>
      <c r="HBE695" s="413"/>
      <c r="HBF695" s="414"/>
      <c r="HBG695" s="414"/>
      <c r="HBH695" s="413"/>
      <c r="HBI695" s="413"/>
      <c r="HBJ695" s="414"/>
      <c r="HBK695" s="414"/>
      <c r="HBL695" s="413"/>
      <c r="HBM695" s="413"/>
      <c r="HBN695" s="413"/>
      <c r="HBO695" s="413"/>
      <c r="HBP695" s="413"/>
      <c r="HBQ695" s="407"/>
      <c r="HBR695" s="439"/>
      <c r="HBS695" s="413"/>
      <c r="HBT695" s="413"/>
      <c r="HBU695" s="413"/>
      <c r="HBV695" s="413"/>
      <c r="HBW695" s="413"/>
      <c r="HBX695" s="413"/>
      <c r="HBY695" s="413"/>
      <c r="HBZ695" s="412"/>
      <c r="HCA695" s="412"/>
      <c r="HCB695" s="412"/>
      <c r="HCC695" s="412"/>
      <c r="HCD695" s="412"/>
      <c r="HCE695" s="412"/>
      <c r="HCF695" s="412"/>
      <c r="HCG695" s="412"/>
      <c r="HCH695" s="412"/>
      <c r="HCI695" s="412"/>
      <c r="HCJ695" s="412"/>
      <c r="HCK695" s="412"/>
      <c r="HCL695" s="412"/>
      <c r="HCM695" s="412"/>
      <c r="HCN695" s="412"/>
      <c r="HCO695" s="412"/>
      <c r="HCP695" s="412"/>
      <c r="HCQ695" s="412"/>
      <c r="HCR695" s="412"/>
      <c r="HCS695" s="412"/>
      <c r="HCT695" s="412"/>
      <c r="HCU695" s="412"/>
      <c r="HCV695" s="412"/>
      <c r="HCW695" s="412"/>
      <c r="HCX695" s="412"/>
      <c r="HCY695" s="412"/>
      <c r="HCZ695" s="412"/>
      <c r="HDA695" s="412"/>
      <c r="HDB695" s="412"/>
      <c r="HDC695" s="412"/>
      <c r="HDD695" s="412"/>
      <c r="HDE695" s="412"/>
      <c r="HDF695" s="412"/>
      <c r="HDG695" s="412"/>
      <c r="HDH695" s="412"/>
      <c r="HDI695" s="412"/>
      <c r="HDJ695" s="412"/>
      <c r="HDK695" s="412"/>
      <c r="HDL695" s="412"/>
      <c r="HDM695" s="412"/>
      <c r="HDN695" s="412"/>
      <c r="HDO695" s="412"/>
      <c r="HDP695" s="412"/>
      <c r="HDQ695" s="412"/>
      <c r="HDR695" s="413"/>
      <c r="HDS695" s="413"/>
      <c r="HDT695" s="413"/>
      <c r="HDU695" s="413"/>
      <c r="HDV695" s="413"/>
      <c r="HDW695" s="413"/>
      <c r="HDX695" s="413"/>
      <c r="HDY695" s="413"/>
      <c r="HDZ695" s="413"/>
      <c r="HEA695" s="413"/>
      <c r="HEB695" s="413"/>
      <c r="HEC695" s="413"/>
      <c r="HED695" s="413"/>
      <c r="HEE695" s="413"/>
      <c r="HEF695" s="413"/>
      <c r="HEG695" s="413"/>
      <c r="HEH695" s="413"/>
      <c r="HEI695" s="413"/>
      <c r="HEJ695" s="413"/>
      <c r="HEK695" s="413"/>
      <c r="HEL695" s="413"/>
      <c r="HEM695" s="413"/>
      <c r="HEN695" s="413"/>
      <c r="HEO695" s="413"/>
      <c r="HEP695" s="414"/>
      <c r="HEQ695" s="414"/>
      <c r="HER695" s="414"/>
      <c r="HES695" s="414"/>
      <c r="HET695" s="414"/>
      <c r="HEU695" s="413"/>
      <c r="HEV695" s="413"/>
      <c r="HEW695" s="414"/>
      <c r="HEX695" s="414"/>
      <c r="HEY695" s="413"/>
      <c r="HEZ695" s="413"/>
      <c r="HFA695" s="414"/>
      <c r="HFB695" s="414"/>
      <c r="HFC695" s="413"/>
      <c r="HFD695" s="413"/>
      <c r="HFE695" s="413"/>
      <c r="HFF695" s="413"/>
      <c r="HFG695" s="413"/>
      <c r="HFH695" s="413"/>
      <c r="HFI695" s="413"/>
      <c r="HFJ695" s="414"/>
      <c r="HFK695" s="414"/>
      <c r="HFL695" s="413"/>
      <c r="HFM695" s="413"/>
      <c r="HFN695" s="414"/>
      <c r="HFO695" s="414"/>
      <c r="HFP695" s="413"/>
      <c r="HFQ695" s="413"/>
      <c r="HFR695" s="413"/>
      <c r="HFS695" s="413"/>
      <c r="HFT695" s="413"/>
      <c r="HFU695" s="407"/>
      <c r="HFV695" s="439"/>
      <c r="HFW695" s="413"/>
      <c r="HFX695" s="413"/>
      <c r="HFY695" s="413"/>
      <c r="HFZ695" s="413"/>
      <c r="HGA695" s="413"/>
      <c r="HGB695" s="413"/>
      <c r="HGC695" s="413"/>
      <c r="HGD695" s="412"/>
      <c r="HGE695" s="412"/>
      <c r="HGF695" s="412"/>
      <c r="HGG695" s="412"/>
      <c r="HGH695" s="412"/>
      <c r="HGI695" s="412"/>
      <c r="HGJ695" s="412"/>
      <c r="HGK695" s="412"/>
      <c r="HGL695" s="412"/>
      <c r="HGM695" s="412"/>
      <c r="HGN695" s="412"/>
      <c r="HGO695" s="412"/>
      <c r="HGP695" s="412"/>
      <c r="HGQ695" s="412"/>
      <c r="HGR695" s="412"/>
      <c r="HGS695" s="412"/>
      <c r="HGT695" s="412"/>
      <c r="HGU695" s="412"/>
      <c r="HGV695" s="412"/>
      <c r="HGW695" s="412"/>
      <c r="HGX695" s="412"/>
      <c r="HGY695" s="412"/>
      <c r="HGZ695" s="412"/>
      <c r="HHA695" s="412"/>
      <c r="HHB695" s="412"/>
      <c r="HHC695" s="412"/>
      <c r="HHD695" s="412"/>
      <c r="HHE695" s="412"/>
      <c r="HHF695" s="412"/>
      <c r="HHG695" s="412"/>
      <c r="HHH695" s="412"/>
      <c r="HHI695" s="412"/>
      <c r="HHJ695" s="412"/>
      <c r="HHK695" s="412"/>
      <c r="HHL695" s="412"/>
      <c r="HHM695" s="412"/>
      <c r="HHN695" s="412"/>
      <c r="HHO695" s="412"/>
      <c r="HHP695" s="412"/>
      <c r="HHQ695" s="412"/>
      <c r="HHR695" s="412"/>
      <c r="HHS695" s="412"/>
      <c r="HHT695" s="412"/>
      <c r="HHU695" s="412"/>
      <c r="HHV695" s="413"/>
      <c r="HHW695" s="413"/>
      <c r="HHX695" s="413"/>
      <c r="HHY695" s="413"/>
      <c r="HHZ695" s="413"/>
      <c r="HIA695" s="413"/>
      <c r="HIB695" s="413"/>
      <c r="HIC695" s="413"/>
      <c r="HID695" s="413"/>
      <c r="HIE695" s="413"/>
      <c r="HIF695" s="413"/>
      <c r="HIG695" s="413"/>
      <c r="HIH695" s="413"/>
      <c r="HII695" s="413"/>
      <c r="HIJ695" s="413"/>
      <c r="HIK695" s="413"/>
      <c r="HIL695" s="413"/>
      <c r="HIM695" s="413"/>
      <c r="HIN695" s="413"/>
      <c r="HIO695" s="413"/>
      <c r="HIP695" s="413"/>
      <c r="HIQ695" s="413"/>
      <c r="HIR695" s="413"/>
      <c r="HIS695" s="413"/>
      <c r="HIT695" s="414"/>
      <c r="HIU695" s="414"/>
      <c r="HIV695" s="414"/>
      <c r="HIW695" s="414"/>
      <c r="HIX695" s="414"/>
      <c r="HIY695" s="413"/>
      <c r="HIZ695" s="413"/>
      <c r="HJA695" s="414"/>
      <c r="HJB695" s="414"/>
      <c r="HJC695" s="413"/>
      <c r="HJD695" s="413"/>
      <c r="HJE695" s="414"/>
      <c r="HJF695" s="414"/>
      <c r="HJG695" s="413"/>
      <c r="HJH695" s="413"/>
      <c r="HJI695" s="413"/>
      <c r="HJJ695" s="413"/>
      <c r="HJK695" s="413"/>
      <c r="HJL695" s="413"/>
      <c r="HJM695" s="413"/>
      <c r="HJN695" s="414"/>
      <c r="HJO695" s="414"/>
      <c r="HJP695" s="413"/>
      <c r="HJQ695" s="413"/>
      <c r="HJR695" s="414"/>
      <c r="HJS695" s="414"/>
      <c r="HJT695" s="413"/>
      <c r="HJU695" s="413"/>
      <c r="HJV695" s="413"/>
      <c r="HJW695" s="413"/>
      <c r="HJX695" s="413"/>
      <c r="HJY695" s="407"/>
      <c r="HJZ695" s="439"/>
      <c r="HKA695" s="413"/>
      <c r="HKB695" s="413"/>
      <c r="HKC695" s="413"/>
      <c r="HKD695" s="413"/>
      <c r="HKE695" s="413"/>
      <c r="HKF695" s="413"/>
      <c r="HKG695" s="413"/>
      <c r="HKH695" s="412"/>
      <c r="HKI695" s="412"/>
      <c r="HKJ695" s="412"/>
      <c r="HKK695" s="412"/>
      <c r="HKL695" s="412"/>
      <c r="HKM695" s="412"/>
      <c r="HKN695" s="412"/>
      <c r="HKO695" s="412"/>
      <c r="HKP695" s="412"/>
      <c r="HKQ695" s="412"/>
      <c r="HKR695" s="412"/>
      <c r="HKS695" s="412"/>
      <c r="HKT695" s="412"/>
      <c r="HKU695" s="412"/>
      <c r="HKV695" s="412"/>
      <c r="HKW695" s="412"/>
      <c r="HKX695" s="412"/>
      <c r="HKY695" s="412"/>
      <c r="HKZ695" s="412"/>
      <c r="HLA695" s="412"/>
      <c r="HLB695" s="412"/>
      <c r="HLC695" s="412"/>
      <c r="HLD695" s="412"/>
      <c r="HLE695" s="412"/>
      <c r="HLF695" s="412"/>
      <c r="HLG695" s="412"/>
      <c r="HLH695" s="412"/>
      <c r="HLI695" s="412"/>
      <c r="HLJ695" s="412"/>
      <c r="HLK695" s="412"/>
      <c r="HLL695" s="412"/>
      <c r="HLM695" s="412"/>
      <c r="HLN695" s="412"/>
      <c r="HLO695" s="412"/>
      <c r="HLP695" s="412"/>
      <c r="HLQ695" s="412"/>
      <c r="HLR695" s="412"/>
      <c r="HLS695" s="412"/>
      <c r="HLT695" s="412"/>
      <c r="HLU695" s="412"/>
      <c r="HLV695" s="412"/>
      <c r="HLW695" s="412"/>
      <c r="HLX695" s="412"/>
      <c r="HLY695" s="412"/>
      <c r="HLZ695" s="413"/>
      <c r="HMA695" s="413"/>
      <c r="HMB695" s="413"/>
      <c r="HMC695" s="413"/>
      <c r="HMD695" s="413"/>
      <c r="HME695" s="413"/>
      <c r="HMF695" s="413"/>
      <c r="HMG695" s="413"/>
      <c r="HMH695" s="413"/>
      <c r="HMI695" s="413"/>
      <c r="HMJ695" s="413"/>
      <c r="HMK695" s="413"/>
      <c r="HML695" s="413"/>
      <c r="HMM695" s="413"/>
      <c r="HMN695" s="413"/>
      <c r="HMO695" s="413"/>
      <c r="HMP695" s="413"/>
      <c r="HMQ695" s="413"/>
      <c r="HMR695" s="413"/>
      <c r="HMS695" s="413"/>
      <c r="HMT695" s="413"/>
      <c r="HMU695" s="413"/>
      <c r="HMV695" s="413"/>
      <c r="HMW695" s="413"/>
      <c r="HMX695" s="414"/>
      <c r="HMY695" s="414"/>
      <c r="HMZ695" s="414"/>
      <c r="HNA695" s="414"/>
      <c r="HNB695" s="414"/>
      <c r="HNC695" s="413"/>
      <c r="HND695" s="413"/>
      <c r="HNE695" s="414"/>
      <c r="HNF695" s="414"/>
      <c r="HNG695" s="413"/>
      <c r="HNH695" s="413"/>
      <c r="HNI695" s="414"/>
      <c r="HNJ695" s="414"/>
      <c r="HNK695" s="413"/>
      <c r="HNL695" s="413"/>
      <c r="HNM695" s="413"/>
      <c r="HNN695" s="413"/>
      <c r="HNO695" s="413"/>
      <c r="HNP695" s="413"/>
      <c r="HNQ695" s="413"/>
      <c r="HNR695" s="414"/>
      <c r="HNS695" s="414"/>
      <c r="HNT695" s="413"/>
      <c r="HNU695" s="413"/>
      <c r="HNV695" s="414"/>
      <c r="HNW695" s="414"/>
      <c r="HNX695" s="413"/>
      <c r="HNY695" s="413"/>
      <c r="HNZ695" s="413"/>
      <c r="HOA695" s="413"/>
      <c r="HOB695" s="413"/>
      <c r="HOC695" s="407"/>
      <c r="HOD695" s="439"/>
      <c r="HOE695" s="413"/>
      <c r="HOF695" s="413"/>
      <c r="HOG695" s="413"/>
      <c r="HOH695" s="413"/>
      <c r="HOI695" s="413"/>
      <c r="HOJ695" s="413"/>
      <c r="HOK695" s="413"/>
      <c r="HOL695" s="412"/>
      <c r="HOM695" s="412"/>
      <c r="HON695" s="412"/>
      <c r="HOO695" s="412"/>
      <c r="HOP695" s="412"/>
      <c r="HOQ695" s="412"/>
      <c r="HOR695" s="412"/>
      <c r="HOS695" s="412"/>
      <c r="HOT695" s="412"/>
      <c r="HOU695" s="412"/>
      <c r="HOV695" s="412"/>
      <c r="HOW695" s="412"/>
      <c r="HOX695" s="412"/>
      <c r="HOY695" s="412"/>
      <c r="HOZ695" s="412"/>
      <c r="HPA695" s="412"/>
      <c r="HPB695" s="412"/>
      <c r="HPC695" s="412"/>
      <c r="HPD695" s="412"/>
      <c r="HPE695" s="412"/>
      <c r="HPF695" s="412"/>
      <c r="HPG695" s="412"/>
      <c r="HPH695" s="412"/>
      <c r="HPI695" s="412"/>
      <c r="HPJ695" s="412"/>
      <c r="HPK695" s="412"/>
      <c r="HPL695" s="412"/>
      <c r="HPM695" s="412"/>
      <c r="HPN695" s="412"/>
      <c r="HPO695" s="412"/>
      <c r="HPP695" s="412"/>
      <c r="HPQ695" s="412"/>
      <c r="HPR695" s="412"/>
      <c r="HPS695" s="412"/>
      <c r="HPT695" s="412"/>
      <c r="HPU695" s="412"/>
      <c r="HPV695" s="412"/>
      <c r="HPW695" s="412"/>
      <c r="HPX695" s="412"/>
      <c r="HPY695" s="412"/>
      <c r="HPZ695" s="412"/>
      <c r="HQA695" s="412"/>
      <c r="HQB695" s="412"/>
      <c r="HQC695" s="412"/>
      <c r="HQD695" s="413"/>
      <c r="HQE695" s="413"/>
      <c r="HQF695" s="413"/>
      <c r="HQG695" s="413"/>
      <c r="HQH695" s="413"/>
      <c r="HQI695" s="413"/>
      <c r="HQJ695" s="413"/>
      <c r="HQK695" s="413"/>
      <c r="HQL695" s="413"/>
      <c r="HQM695" s="413"/>
      <c r="HQN695" s="413"/>
      <c r="HQO695" s="413"/>
      <c r="HQP695" s="413"/>
      <c r="HQQ695" s="413"/>
      <c r="HQR695" s="413"/>
      <c r="HQS695" s="413"/>
      <c r="HQT695" s="413"/>
      <c r="HQU695" s="413"/>
      <c r="HQV695" s="413"/>
      <c r="HQW695" s="413"/>
      <c r="HQX695" s="413"/>
      <c r="HQY695" s="413"/>
      <c r="HQZ695" s="413"/>
      <c r="HRA695" s="413"/>
      <c r="HRB695" s="414"/>
      <c r="HRC695" s="414"/>
      <c r="HRD695" s="414"/>
      <c r="HRE695" s="414"/>
      <c r="HRF695" s="414"/>
      <c r="HRG695" s="413"/>
      <c r="HRH695" s="413"/>
      <c r="HRI695" s="414"/>
      <c r="HRJ695" s="414"/>
      <c r="HRK695" s="413"/>
      <c r="HRL695" s="413"/>
      <c r="HRM695" s="414"/>
      <c r="HRN695" s="414"/>
      <c r="HRO695" s="413"/>
      <c r="HRP695" s="413"/>
      <c r="HRQ695" s="413"/>
      <c r="HRR695" s="413"/>
      <c r="HRS695" s="413"/>
      <c r="HRT695" s="413"/>
      <c r="HRU695" s="413"/>
      <c r="HRV695" s="414"/>
      <c r="HRW695" s="414"/>
      <c r="HRX695" s="413"/>
      <c r="HRY695" s="413"/>
      <c r="HRZ695" s="414"/>
      <c r="HSA695" s="414"/>
      <c r="HSB695" s="413"/>
      <c r="HSC695" s="413"/>
      <c r="HSD695" s="413"/>
      <c r="HSE695" s="413"/>
      <c r="HSF695" s="413"/>
      <c r="HSG695" s="407"/>
      <c r="HSH695" s="439"/>
      <c r="HSI695" s="413"/>
      <c r="HSJ695" s="413"/>
      <c r="HSK695" s="413"/>
      <c r="HSL695" s="413"/>
      <c r="HSM695" s="413"/>
      <c r="HSN695" s="413"/>
      <c r="HSO695" s="413"/>
      <c r="HSP695" s="412"/>
      <c r="HSQ695" s="412"/>
      <c r="HSR695" s="412"/>
      <c r="HSS695" s="412"/>
      <c r="HST695" s="412"/>
      <c r="HSU695" s="412"/>
      <c r="HSV695" s="412"/>
      <c r="HSW695" s="412"/>
      <c r="HSX695" s="412"/>
      <c r="HSY695" s="412"/>
      <c r="HSZ695" s="412"/>
      <c r="HTA695" s="412"/>
      <c r="HTB695" s="412"/>
      <c r="HTC695" s="412"/>
      <c r="HTD695" s="412"/>
      <c r="HTE695" s="412"/>
      <c r="HTF695" s="412"/>
      <c r="HTG695" s="412"/>
      <c r="HTH695" s="412"/>
      <c r="HTI695" s="412"/>
      <c r="HTJ695" s="412"/>
      <c r="HTK695" s="412"/>
      <c r="HTL695" s="412"/>
      <c r="HTM695" s="412"/>
      <c r="HTN695" s="412"/>
      <c r="HTO695" s="412"/>
      <c r="HTP695" s="412"/>
      <c r="HTQ695" s="412"/>
      <c r="HTR695" s="412"/>
      <c r="HTS695" s="412"/>
      <c r="HTT695" s="412"/>
      <c r="HTU695" s="412"/>
      <c r="HTV695" s="412"/>
      <c r="HTW695" s="412"/>
      <c r="HTX695" s="412"/>
      <c r="HTY695" s="412"/>
      <c r="HTZ695" s="412"/>
      <c r="HUA695" s="412"/>
      <c r="HUB695" s="412"/>
      <c r="HUC695" s="412"/>
      <c r="HUD695" s="412"/>
      <c r="HUE695" s="412"/>
      <c r="HUF695" s="412"/>
      <c r="HUG695" s="412"/>
      <c r="HUH695" s="413"/>
      <c r="HUI695" s="413"/>
      <c r="HUJ695" s="413"/>
      <c r="HUK695" s="413"/>
      <c r="HUL695" s="413"/>
      <c r="HUM695" s="413"/>
      <c r="HUN695" s="413"/>
      <c r="HUO695" s="413"/>
      <c r="HUP695" s="413"/>
      <c r="HUQ695" s="413"/>
      <c r="HUR695" s="413"/>
      <c r="HUS695" s="413"/>
      <c r="HUT695" s="413"/>
      <c r="HUU695" s="413"/>
      <c r="HUV695" s="413"/>
      <c r="HUW695" s="413"/>
      <c r="HUX695" s="413"/>
      <c r="HUY695" s="413"/>
      <c r="HUZ695" s="413"/>
      <c r="HVA695" s="413"/>
      <c r="HVB695" s="413"/>
      <c r="HVC695" s="413"/>
      <c r="HVD695" s="413"/>
      <c r="HVE695" s="413"/>
      <c r="HVF695" s="414"/>
      <c r="HVG695" s="414"/>
      <c r="HVH695" s="414"/>
      <c r="HVI695" s="414"/>
      <c r="HVJ695" s="414"/>
      <c r="HVK695" s="413"/>
      <c r="HVL695" s="413"/>
      <c r="HVM695" s="414"/>
      <c r="HVN695" s="414"/>
      <c r="HVO695" s="413"/>
      <c r="HVP695" s="413"/>
      <c r="HVQ695" s="414"/>
      <c r="HVR695" s="414"/>
      <c r="HVS695" s="413"/>
      <c r="HVT695" s="413"/>
      <c r="HVU695" s="413"/>
      <c r="HVV695" s="413"/>
      <c r="HVW695" s="413"/>
      <c r="HVX695" s="413"/>
      <c r="HVY695" s="413"/>
      <c r="HVZ695" s="414"/>
      <c r="HWA695" s="414"/>
      <c r="HWB695" s="413"/>
      <c r="HWC695" s="413"/>
      <c r="HWD695" s="414"/>
      <c r="HWE695" s="414"/>
      <c r="HWF695" s="413"/>
      <c r="HWG695" s="413"/>
      <c r="HWH695" s="413"/>
      <c r="HWI695" s="413"/>
      <c r="HWJ695" s="413"/>
      <c r="HWK695" s="407"/>
      <c r="HWL695" s="439"/>
      <c r="HWM695" s="413"/>
      <c r="HWN695" s="413"/>
      <c r="HWO695" s="413"/>
      <c r="HWP695" s="413"/>
      <c r="HWQ695" s="413"/>
      <c r="HWR695" s="413"/>
      <c r="HWS695" s="413"/>
      <c r="HWT695" s="412"/>
      <c r="HWU695" s="412"/>
      <c r="HWV695" s="412"/>
      <c r="HWW695" s="412"/>
      <c r="HWX695" s="412"/>
      <c r="HWY695" s="412"/>
      <c r="HWZ695" s="412"/>
      <c r="HXA695" s="412"/>
      <c r="HXB695" s="412"/>
      <c r="HXC695" s="412"/>
      <c r="HXD695" s="412"/>
      <c r="HXE695" s="412"/>
      <c r="HXF695" s="412"/>
      <c r="HXG695" s="412"/>
      <c r="HXH695" s="412"/>
      <c r="HXI695" s="412"/>
      <c r="HXJ695" s="412"/>
      <c r="HXK695" s="412"/>
      <c r="HXL695" s="412"/>
      <c r="HXM695" s="412"/>
      <c r="HXN695" s="412"/>
      <c r="HXO695" s="412"/>
      <c r="HXP695" s="412"/>
      <c r="HXQ695" s="412"/>
      <c r="HXR695" s="412"/>
      <c r="HXS695" s="412"/>
      <c r="HXT695" s="412"/>
      <c r="HXU695" s="412"/>
      <c r="HXV695" s="412"/>
      <c r="HXW695" s="412"/>
      <c r="HXX695" s="412"/>
      <c r="HXY695" s="412"/>
      <c r="HXZ695" s="412"/>
      <c r="HYA695" s="412"/>
      <c r="HYB695" s="412"/>
      <c r="HYC695" s="412"/>
      <c r="HYD695" s="412"/>
      <c r="HYE695" s="412"/>
      <c r="HYF695" s="412"/>
      <c r="HYG695" s="412"/>
      <c r="HYH695" s="412"/>
      <c r="HYI695" s="412"/>
      <c r="HYJ695" s="412"/>
      <c r="HYK695" s="412"/>
      <c r="HYL695" s="413"/>
      <c r="HYM695" s="413"/>
      <c r="HYN695" s="413"/>
      <c r="HYO695" s="413"/>
      <c r="HYP695" s="413"/>
      <c r="HYQ695" s="413"/>
      <c r="HYR695" s="413"/>
      <c r="HYS695" s="413"/>
      <c r="HYT695" s="413"/>
      <c r="HYU695" s="413"/>
      <c r="HYV695" s="413"/>
      <c r="HYW695" s="413"/>
      <c r="HYX695" s="413"/>
      <c r="HYY695" s="413"/>
      <c r="HYZ695" s="413"/>
      <c r="HZA695" s="413"/>
      <c r="HZB695" s="413"/>
      <c r="HZC695" s="413"/>
      <c r="HZD695" s="413"/>
      <c r="HZE695" s="413"/>
      <c r="HZF695" s="413"/>
      <c r="HZG695" s="413"/>
      <c r="HZH695" s="413"/>
      <c r="HZI695" s="413"/>
      <c r="HZJ695" s="414"/>
      <c r="HZK695" s="414"/>
      <c r="HZL695" s="414"/>
      <c r="HZM695" s="414"/>
      <c r="HZN695" s="414"/>
      <c r="HZO695" s="413"/>
      <c r="HZP695" s="413"/>
      <c r="HZQ695" s="414"/>
      <c r="HZR695" s="414"/>
      <c r="HZS695" s="413"/>
      <c r="HZT695" s="413"/>
      <c r="HZU695" s="414"/>
      <c r="HZV695" s="414"/>
      <c r="HZW695" s="413"/>
      <c r="HZX695" s="413"/>
      <c r="HZY695" s="413"/>
      <c r="HZZ695" s="413"/>
      <c r="IAA695" s="413"/>
      <c r="IAB695" s="413"/>
      <c r="IAC695" s="413"/>
      <c r="IAD695" s="414"/>
      <c r="IAE695" s="414"/>
      <c r="IAF695" s="413"/>
      <c r="IAG695" s="413"/>
      <c r="IAH695" s="414"/>
      <c r="IAI695" s="414"/>
      <c r="IAJ695" s="413"/>
      <c r="IAK695" s="413"/>
      <c r="IAL695" s="413"/>
      <c r="IAM695" s="413"/>
      <c r="IAN695" s="413"/>
      <c r="IAO695" s="407"/>
      <c r="IAP695" s="439"/>
      <c r="IAQ695" s="413"/>
      <c r="IAR695" s="413"/>
      <c r="IAS695" s="413"/>
      <c r="IAT695" s="413"/>
      <c r="IAU695" s="413"/>
      <c r="IAV695" s="413"/>
      <c r="IAW695" s="413"/>
      <c r="IAX695" s="412"/>
      <c r="IAY695" s="412"/>
      <c r="IAZ695" s="412"/>
      <c r="IBA695" s="412"/>
      <c r="IBB695" s="412"/>
      <c r="IBC695" s="412"/>
      <c r="IBD695" s="412"/>
      <c r="IBE695" s="412"/>
      <c r="IBF695" s="412"/>
      <c r="IBG695" s="412"/>
      <c r="IBH695" s="412"/>
      <c r="IBI695" s="412"/>
      <c r="IBJ695" s="412"/>
      <c r="IBK695" s="412"/>
      <c r="IBL695" s="412"/>
      <c r="IBM695" s="412"/>
      <c r="IBN695" s="412"/>
      <c r="IBO695" s="412"/>
      <c r="IBP695" s="412"/>
      <c r="IBQ695" s="412"/>
      <c r="IBR695" s="412"/>
      <c r="IBS695" s="412"/>
      <c r="IBT695" s="412"/>
      <c r="IBU695" s="412"/>
      <c r="IBV695" s="412"/>
      <c r="IBW695" s="412"/>
      <c r="IBX695" s="412"/>
      <c r="IBY695" s="412"/>
      <c r="IBZ695" s="412"/>
      <c r="ICA695" s="412"/>
      <c r="ICB695" s="412"/>
      <c r="ICC695" s="412"/>
      <c r="ICD695" s="412"/>
      <c r="ICE695" s="412"/>
      <c r="ICF695" s="412"/>
      <c r="ICG695" s="412"/>
      <c r="ICH695" s="412"/>
      <c r="ICI695" s="412"/>
      <c r="ICJ695" s="412"/>
      <c r="ICK695" s="412"/>
      <c r="ICL695" s="412"/>
      <c r="ICM695" s="412"/>
      <c r="ICN695" s="412"/>
      <c r="ICO695" s="412"/>
      <c r="ICP695" s="413"/>
      <c r="ICQ695" s="413"/>
      <c r="ICR695" s="413"/>
      <c r="ICS695" s="413"/>
      <c r="ICT695" s="413"/>
      <c r="ICU695" s="413"/>
      <c r="ICV695" s="413"/>
      <c r="ICW695" s="413"/>
      <c r="ICX695" s="413"/>
      <c r="ICY695" s="413"/>
      <c r="ICZ695" s="413"/>
      <c r="IDA695" s="413"/>
      <c r="IDB695" s="413"/>
      <c r="IDC695" s="413"/>
      <c r="IDD695" s="413"/>
      <c r="IDE695" s="413"/>
      <c r="IDF695" s="413"/>
      <c r="IDG695" s="413"/>
      <c r="IDH695" s="413"/>
      <c r="IDI695" s="413"/>
      <c r="IDJ695" s="413"/>
      <c r="IDK695" s="413"/>
      <c r="IDL695" s="413"/>
      <c r="IDM695" s="413"/>
      <c r="IDN695" s="414"/>
      <c r="IDO695" s="414"/>
      <c r="IDP695" s="414"/>
      <c r="IDQ695" s="414"/>
      <c r="IDR695" s="414"/>
      <c r="IDS695" s="413"/>
      <c r="IDT695" s="413"/>
      <c r="IDU695" s="414"/>
      <c r="IDV695" s="414"/>
      <c r="IDW695" s="413"/>
      <c r="IDX695" s="413"/>
      <c r="IDY695" s="414"/>
      <c r="IDZ695" s="414"/>
      <c r="IEA695" s="413"/>
      <c r="IEB695" s="413"/>
      <c r="IEC695" s="413"/>
      <c r="IED695" s="413"/>
      <c r="IEE695" s="413"/>
      <c r="IEF695" s="413"/>
      <c r="IEG695" s="413"/>
      <c r="IEH695" s="414"/>
      <c r="IEI695" s="414"/>
      <c r="IEJ695" s="413"/>
      <c r="IEK695" s="413"/>
      <c r="IEL695" s="414"/>
      <c r="IEM695" s="414"/>
      <c r="IEN695" s="413"/>
      <c r="IEO695" s="413"/>
      <c r="IEP695" s="413"/>
      <c r="IEQ695" s="413"/>
      <c r="IER695" s="413"/>
      <c r="IES695" s="407"/>
      <c r="IET695" s="439"/>
      <c r="IEU695" s="413"/>
      <c r="IEV695" s="413"/>
      <c r="IEW695" s="413"/>
      <c r="IEX695" s="413"/>
      <c r="IEY695" s="413"/>
      <c r="IEZ695" s="413"/>
      <c r="IFA695" s="413"/>
      <c r="IFB695" s="412"/>
      <c r="IFC695" s="412"/>
      <c r="IFD695" s="412"/>
      <c r="IFE695" s="412"/>
      <c r="IFF695" s="412"/>
      <c r="IFG695" s="412"/>
      <c r="IFH695" s="412"/>
      <c r="IFI695" s="412"/>
      <c r="IFJ695" s="412"/>
      <c r="IFK695" s="412"/>
      <c r="IFL695" s="412"/>
      <c r="IFM695" s="412"/>
      <c r="IFN695" s="412"/>
      <c r="IFO695" s="412"/>
      <c r="IFP695" s="412"/>
      <c r="IFQ695" s="412"/>
      <c r="IFR695" s="412"/>
      <c r="IFS695" s="412"/>
      <c r="IFT695" s="412"/>
      <c r="IFU695" s="412"/>
      <c r="IFV695" s="412"/>
      <c r="IFW695" s="412"/>
      <c r="IFX695" s="412"/>
      <c r="IFY695" s="412"/>
      <c r="IFZ695" s="412"/>
      <c r="IGA695" s="412"/>
      <c r="IGB695" s="412"/>
      <c r="IGC695" s="412"/>
      <c r="IGD695" s="412"/>
      <c r="IGE695" s="412"/>
      <c r="IGF695" s="412"/>
      <c r="IGG695" s="412"/>
      <c r="IGH695" s="412"/>
      <c r="IGI695" s="412"/>
      <c r="IGJ695" s="412"/>
      <c r="IGK695" s="412"/>
      <c r="IGL695" s="412"/>
      <c r="IGM695" s="412"/>
      <c r="IGN695" s="412"/>
      <c r="IGO695" s="412"/>
      <c r="IGP695" s="412"/>
      <c r="IGQ695" s="412"/>
      <c r="IGR695" s="412"/>
      <c r="IGS695" s="412"/>
      <c r="IGT695" s="413"/>
      <c r="IGU695" s="413"/>
      <c r="IGV695" s="413"/>
      <c r="IGW695" s="413"/>
      <c r="IGX695" s="413"/>
      <c r="IGY695" s="413"/>
      <c r="IGZ695" s="413"/>
      <c r="IHA695" s="413"/>
      <c r="IHB695" s="413"/>
      <c r="IHC695" s="413"/>
      <c r="IHD695" s="413"/>
      <c r="IHE695" s="413"/>
      <c r="IHF695" s="413"/>
      <c r="IHG695" s="413"/>
      <c r="IHH695" s="413"/>
      <c r="IHI695" s="413"/>
      <c r="IHJ695" s="413"/>
      <c r="IHK695" s="413"/>
      <c r="IHL695" s="413"/>
      <c r="IHM695" s="413"/>
      <c r="IHN695" s="413"/>
      <c r="IHO695" s="413"/>
      <c r="IHP695" s="413"/>
      <c r="IHQ695" s="413"/>
      <c r="IHR695" s="414"/>
      <c r="IHS695" s="414"/>
      <c r="IHT695" s="414"/>
      <c r="IHU695" s="414"/>
      <c r="IHV695" s="414"/>
      <c r="IHW695" s="413"/>
      <c r="IHX695" s="413"/>
      <c r="IHY695" s="414"/>
      <c r="IHZ695" s="414"/>
      <c r="IIA695" s="413"/>
      <c r="IIB695" s="413"/>
      <c r="IIC695" s="414"/>
      <c r="IID695" s="414"/>
      <c r="IIE695" s="413"/>
      <c r="IIF695" s="413"/>
      <c r="IIG695" s="413"/>
      <c r="IIH695" s="413"/>
      <c r="III695" s="413"/>
      <c r="IIJ695" s="413"/>
      <c r="IIK695" s="413"/>
      <c r="IIL695" s="414"/>
      <c r="IIM695" s="414"/>
      <c r="IIN695" s="413"/>
      <c r="IIO695" s="413"/>
      <c r="IIP695" s="414"/>
      <c r="IIQ695" s="414"/>
      <c r="IIR695" s="413"/>
      <c r="IIS695" s="413"/>
      <c r="IIT695" s="413"/>
      <c r="IIU695" s="413"/>
      <c r="IIV695" s="413"/>
      <c r="IIW695" s="407"/>
      <c r="IIX695" s="439"/>
      <c r="IIY695" s="413"/>
      <c r="IIZ695" s="413"/>
      <c r="IJA695" s="413"/>
      <c r="IJB695" s="413"/>
      <c r="IJC695" s="413"/>
      <c r="IJD695" s="413"/>
      <c r="IJE695" s="413"/>
      <c r="IJF695" s="412"/>
      <c r="IJG695" s="412"/>
      <c r="IJH695" s="412"/>
      <c r="IJI695" s="412"/>
      <c r="IJJ695" s="412"/>
      <c r="IJK695" s="412"/>
      <c r="IJL695" s="412"/>
      <c r="IJM695" s="412"/>
      <c r="IJN695" s="412"/>
      <c r="IJO695" s="412"/>
      <c r="IJP695" s="412"/>
      <c r="IJQ695" s="412"/>
      <c r="IJR695" s="412"/>
      <c r="IJS695" s="412"/>
      <c r="IJT695" s="412"/>
      <c r="IJU695" s="412"/>
      <c r="IJV695" s="412"/>
      <c r="IJW695" s="412"/>
      <c r="IJX695" s="412"/>
      <c r="IJY695" s="412"/>
      <c r="IJZ695" s="412"/>
      <c r="IKA695" s="412"/>
      <c r="IKB695" s="412"/>
      <c r="IKC695" s="412"/>
      <c r="IKD695" s="412"/>
      <c r="IKE695" s="412"/>
      <c r="IKF695" s="412"/>
      <c r="IKG695" s="412"/>
      <c r="IKH695" s="412"/>
      <c r="IKI695" s="412"/>
      <c r="IKJ695" s="412"/>
      <c r="IKK695" s="412"/>
      <c r="IKL695" s="412"/>
      <c r="IKM695" s="412"/>
      <c r="IKN695" s="412"/>
      <c r="IKO695" s="412"/>
      <c r="IKP695" s="412"/>
      <c r="IKQ695" s="412"/>
      <c r="IKR695" s="412"/>
      <c r="IKS695" s="412"/>
      <c r="IKT695" s="412"/>
      <c r="IKU695" s="412"/>
      <c r="IKV695" s="412"/>
      <c r="IKW695" s="412"/>
      <c r="IKX695" s="413"/>
      <c r="IKY695" s="413"/>
      <c r="IKZ695" s="413"/>
      <c r="ILA695" s="413"/>
      <c r="ILB695" s="413"/>
      <c r="ILC695" s="413"/>
      <c r="ILD695" s="413"/>
      <c r="ILE695" s="413"/>
      <c r="ILF695" s="413"/>
      <c r="ILG695" s="413"/>
      <c r="ILH695" s="413"/>
      <c r="ILI695" s="413"/>
      <c r="ILJ695" s="413"/>
      <c r="ILK695" s="413"/>
      <c r="ILL695" s="413"/>
      <c r="ILM695" s="413"/>
      <c r="ILN695" s="413"/>
      <c r="ILO695" s="413"/>
      <c r="ILP695" s="413"/>
      <c r="ILQ695" s="413"/>
      <c r="ILR695" s="413"/>
      <c r="ILS695" s="413"/>
      <c r="ILT695" s="413"/>
      <c r="ILU695" s="413"/>
      <c r="ILV695" s="414"/>
      <c r="ILW695" s="414"/>
      <c r="ILX695" s="414"/>
      <c r="ILY695" s="414"/>
      <c r="ILZ695" s="414"/>
      <c r="IMA695" s="413"/>
      <c r="IMB695" s="413"/>
      <c r="IMC695" s="414"/>
      <c r="IMD695" s="414"/>
      <c r="IME695" s="413"/>
      <c r="IMF695" s="413"/>
      <c r="IMG695" s="414"/>
      <c r="IMH695" s="414"/>
      <c r="IMI695" s="413"/>
      <c r="IMJ695" s="413"/>
      <c r="IMK695" s="413"/>
      <c r="IML695" s="413"/>
      <c r="IMM695" s="413"/>
      <c r="IMN695" s="413"/>
      <c r="IMO695" s="413"/>
      <c r="IMP695" s="414"/>
      <c r="IMQ695" s="414"/>
      <c r="IMR695" s="413"/>
      <c r="IMS695" s="413"/>
      <c r="IMT695" s="414"/>
      <c r="IMU695" s="414"/>
      <c r="IMV695" s="413"/>
      <c r="IMW695" s="413"/>
      <c r="IMX695" s="413"/>
      <c r="IMY695" s="413"/>
      <c r="IMZ695" s="413"/>
      <c r="INA695" s="407"/>
      <c r="INB695" s="439"/>
      <c r="INC695" s="413"/>
      <c r="IND695" s="413"/>
      <c r="INE695" s="413"/>
      <c r="INF695" s="413"/>
      <c r="ING695" s="413"/>
      <c r="INH695" s="413"/>
      <c r="INI695" s="413"/>
      <c r="INJ695" s="412"/>
      <c r="INK695" s="412"/>
      <c r="INL695" s="412"/>
      <c r="INM695" s="412"/>
      <c r="INN695" s="412"/>
      <c r="INO695" s="412"/>
      <c r="INP695" s="412"/>
      <c r="INQ695" s="412"/>
      <c r="INR695" s="412"/>
      <c r="INS695" s="412"/>
      <c r="INT695" s="412"/>
      <c r="INU695" s="412"/>
      <c r="INV695" s="412"/>
      <c r="INW695" s="412"/>
      <c r="INX695" s="412"/>
      <c r="INY695" s="412"/>
      <c r="INZ695" s="412"/>
      <c r="IOA695" s="412"/>
      <c r="IOB695" s="412"/>
      <c r="IOC695" s="412"/>
      <c r="IOD695" s="412"/>
      <c r="IOE695" s="412"/>
      <c r="IOF695" s="412"/>
      <c r="IOG695" s="412"/>
      <c r="IOH695" s="412"/>
      <c r="IOI695" s="412"/>
      <c r="IOJ695" s="412"/>
      <c r="IOK695" s="412"/>
      <c r="IOL695" s="412"/>
      <c r="IOM695" s="412"/>
      <c r="ION695" s="412"/>
      <c r="IOO695" s="412"/>
      <c r="IOP695" s="412"/>
      <c r="IOQ695" s="412"/>
      <c r="IOR695" s="412"/>
      <c r="IOS695" s="412"/>
      <c r="IOT695" s="412"/>
      <c r="IOU695" s="412"/>
      <c r="IOV695" s="412"/>
      <c r="IOW695" s="412"/>
      <c r="IOX695" s="412"/>
      <c r="IOY695" s="412"/>
      <c r="IOZ695" s="412"/>
      <c r="IPA695" s="412"/>
      <c r="IPB695" s="413"/>
      <c r="IPC695" s="413"/>
      <c r="IPD695" s="413"/>
      <c r="IPE695" s="413"/>
      <c r="IPF695" s="413"/>
      <c r="IPG695" s="413"/>
      <c r="IPH695" s="413"/>
      <c r="IPI695" s="413"/>
      <c r="IPJ695" s="413"/>
      <c r="IPK695" s="413"/>
      <c r="IPL695" s="413"/>
      <c r="IPM695" s="413"/>
      <c r="IPN695" s="413"/>
      <c r="IPO695" s="413"/>
      <c r="IPP695" s="413"/>
      <c r="IPQ695" s="413"/>
      <c r="IPR695" s="413"/>
      <c r="IPS695" s="413"/>
      <c r="IPT695" s="413"/>
      <c r="IPU695" s="413"/>
      <c r="IPV695" s="413"/>
      <c r="IPW695" s="413"/>
      <c r="IPX695" s="413"/>
      <c r="IPY695" s="413"/>
      <c r="IPZ695" s="414"/>
      <c r="IQA695" s="414"/>
      <c r="IQB695" s="414"/>
      <c r="IQC695" s="414"/>
      <c r="IQD695" s="414"/>
      <c r="IQE695" s="413"/>
      <c r="IQF695" s="413"/>
      <c r="IQG695" s="414"/>
      <c r="IQH695" s="414"/>
      <c r="IQI695" s="413"/>
      <c r="IQJ695" s="413"/>
      <c r="IQK695" s="414"/>
      <c r="IQL695" s="414"/>
      <c r="IQM695" s="413"/>
      <c r="IQN695" s="413"/>
      <c r="IQO695" s="413"/>
      <c r="IQP695" s="413"/>
      <c r="IQQ695" s="413"/>
      <c r="IQR695" s="413"/>
      <c r="IQS695" s="413"/>
      <c r="IQT695" s="414"/>
      <c r="IQU695" s="414"/>
      <c r="IQV695" s="413"/>
      <c r="IQW695" s="413"/>
      <c r="IQX695" s="414"/>
      <c r="IQY695" s="414"/>
      <c r="IQZ695" s="413"/>
      <c r="IRA695" s="413"/>
      <c r="IRB695" s="413"/>
      <c r="IRC695" s="413"/>
      <c r="IRD695" s="413"/>
      <c r="IRE695" s="407"/>
      <c r="IRF695" s="439"/>
      <c r="IRG695" s="413"/>
      <c r="IRH695" s="413"/>
      <c r="IRI695" s="413"/>
      <c r="IRJ695" s="413"/>
      <c r="IRK695" s="413"/>
      <c r="IRL695" s="413"/>
      <c r="IRM695" s="413"/>
      <c r="IRN695" s="412"/>
      <c r="IRO695" s="412"/>
      <c r="IRP695" s="412"/>
      <c r="IRQ695" s="412"/>
      <c r="IRR695" s="412"/>
      <c r="IRS695" s="412"/>
      <c r="IRT695" s="412"/>
      <c r="IRU695" s="412"/>
      <c r="IRV695" s="412"/>
      <c r="IRW695" s="412"/>
      <c r="IRX695" s="412"/>
      <c r="IRY695" s="412"/>
      <c r="IRZ695" s="412"/>
      <c r="ISA695" s="412"/>
      <c r="ISB695" s="412"/>
      <c r="ISC695" s="412"/>
      <c r="ISD695" s="412"/>
      <c r="ISE695" s="412"/>
      <c r="ISF695" s="412"/>
      <c r="ISG695" s="412"/>
      <c r="ISH695" s="412"/>
      <c r="ISI695" s="412"/>
      <c r="ISJ695" s="412"/>
      <c r="ISK695" s="412"/>
      <c r="ISL695" s="412"/>
      <c r="ISM695" s="412"/>
      <c r="ISN695" s="412"/>
      <c r="ISO695" s="412"/>
      <c r="ISP695" s="412"/>
      <c r="ISQ695" s="412"/>
      <c r="ISR695" s="412"/>
      <c r="ISS695" s="412"/>
      <c r="IST695" s="412"/>
      <c r="ISU695" s="412"/>
      <c r="ISV695" s="412"/>
      <c r="ISW695" s="412"/>
      <c r="ISX695" s="412"/>
      <c r="ISY695" s="412"/>
      <c r="ISZ695" s="412"/>
      <c r="ITA695" s="412"/>
      <c r="ITB695" s="412"/>
      <c r="ITC695" s="412"/>
      <c r="ITD695" s="412"/>
      <c r="ITE695" s="412"/>
      <c r="ITF695" s="413"/>
      <c r="ITG695" s="413"/>
      <c r="ITH695" s="413"/>
      <c r="ITI695" s="413"/>
      <c r="ITJ695" s="413"/>
      <c r="ITK695" s="413"/>
      <c r="ITL695" s="413"/>
      <c r="ITM695" s="413"/>
      <c r="ITN695" s="413"/>
      <c r="ITO695" s="413"/>
      <c r="ITP695" s="413"/>
      <c r="ITQ695" s="413"/>
      <c r="ITR695" s="413"/>
      <c r="ITS695" s="413"/>
      <c r="ITT695" s="413"/>
      <c r="ITU695" s="413"/>
      <c r="ITV695" s="413"/>
      <c r="ITW695" s="413"/>
      <c r="ITX695" s="413"/>
      <c r="ITY695" s="413"/>
      <c r="ITZ695" s="413"/>
      <c r="IUA695" s="413"/>
      <c r="IUB695" s="413"/>
      <c r="IUC695" s="413"/>
      <c r="IUD695" s="414"/>
      <c r="IUE695" s="414"/>
      <c r="IUF695" s="414"/>
      <c r="IUG695" s="414"/>
      <c r="IUH695" s="414"/>
      <c r="IUI695" s="413"/>
      <c r="IUJ695" s="413"/>
      <c r="IUK695" s="414"/>
      <c r="IUL695" s="414"/>
      <c r="IUM695" s="413"/>
      <c r="IUN695" s="413"/>
      <c r="IUO695" s="414"/>
      <c r="IUP695" s="414"/>
      <c r="IUQ695" s="413"/>
      <c r="IUR695" s="413"/>
      <c r="IUS695" s="413"/>
      <c r="IUT695" s="413"/>
      <c r="IUU695" s="413"/>
      <c r="IUV695" s="413"/>
      <c r="IUW695" s="413"/>
      <c r="IUX695" s="414"/>
      <c r="IUY695" s="414"/>
      <c r="IUZ695" s="413"/>
      <c r="IVA695" s="413"/>
      <c r="IVB695" s="414"/>
      <c r="IVC695" s="414"/>
      <c r="IVD695" s="413"/>
      <c r="IVE695" s="413"/>
      <c r="IVF695" s="413"/>
      <c r="IVG695" s="413"/>
      <c r="IVH695" s="413"/>
      <c r="IVI695" s="407"/>
      <c r="IVJ695" s="439"/>
      <c r="IVK695" s="413"/>
      <c r="IVL695" s="413"/>
      <c r="IVM695" s="413"/>
      <c r="IVN695" s="413"/>
      <c r="IVO695" s="413"/>
      <c r="IVP695" s="413"/>
      <c r="IVQ695" s="413"/>
      <c r="IVR695" s="412"/>
      <c r="IVS695" s="412"/>
      <c r="IVT695" s="412"/>
      <c r="IVU695" s="412"/>
      <c r="IVV695" s="412"/>
      <c r="IVW695" s="412"/>
      <c r="IVX695" s="412"/>
      <c r="IVY695" s="412"/>
      <c r="IVZ695" s="412"/>
      <c r="IWA695" s="412"/>
      <c r="IWB695" s="412"/>
      <c r="IWC695" s="412"/>
      <c r="IWD695" s="412"/>
      <c r="IWE695" s="412"/>
      <c r="IWF695" s="412"/>
      <c r="IWG695" s="412"/>
      <c r="IWH695" s="412"/>
      <c r="IWI695" s="412"/>
      <c r="IWJ695" s="412"/>
      <c r="IWK695" s="412"/>
      <c r="IWL695" s="412"/>
      <c r="IWM695" s="412"/>
      <c r="IWN695" s="412"/>
      <c r="IWO695" s="412"/>
      <c r="IWP695" s="412"/>
      <c r="IWQ695" s="412"/>
      <c r="IWR695" s="412"/>
      <c r="IWS695" s="412"/>
      <c r="IWT695" s="412"/>
      <c r="IWU695" s="412"/>
      <c r="IWV695" s="412"/>
      <c r="IWW695" s="412"/>
      <c r="IWX695" s="412"/>
      <c r="IWY695" s="412"/>
      <c r="IWZ695" s="412"/>
      <c r="IXA695" s="412"/>
      <c r="IXB695" s="412"/>
      <c r="IXC695" s="412"/>
      <c r="IXD695" s="412"/>
      <c r="IXE695" s="412"/>
      <c r="IXF695" s="412"/>
      <c r="IXG695" s="412"/>
      <c r="IXH695" s="412"/>
      <c r="IXI695" s="412"/>
      <c r="IXJ695" s="413"/>
      <c r="IXK695" s="413"/>
      <c r="IXL695" s="413"/>
      <c r="IXM695" s="413"/>
      <c r="IXN695" s="413"/>
      <c r="IXO695" s="413"/>
      <c r="IXP695" s="413"/>
      <c r="IXQ695" s="413"/>
      <c r="IXR695" s="413"/>
      <c r="IXS695" s="413"/>
      <c r="IXT695" s="413"/>
      <c r="IXU695" s="413"/>
      <c r="IXV695" s="413"/>
      <c r="IXW695" s="413"/>
      <c r="IXX695" s="413"/>
      <c r="IXY695" s="413"/>
      <c r="IXZ695" s="413"/>
      <c r="IYA695" s="413"/>
      <c r="IYB695" s="413"/>
      <c r="IYC695" s="413"/>
      <c r="IYD695" s="413"/>
      <c r="IYE695" s="413"/>
      <c r="IYF695" s="413"/>
      <c r="IYG695" s="413"/>
      <c r="IYH695" s="414"/>
      <c r="IYI695" s="414"/>
      <c r="IYJ695" s="414"/>
      <c r="IYK695" s="414"/>
      <c r="IYL695" s="414"/>
      <c r="IYM695" s="413"/>
      <c r="IYN695" s="413"/>
      <c r="IYO695" s="414"/>
      <c r="IYP695" s="414"/>
      <c r="IYQ695" s="413"/>
      <c r="IYR695" s="413"/>
      <c r="IYS695" s="414"/>
      <c r="IYT695" s="414"/>
      <c r="IYU695" s="413"/>
      <c r="IYV695" s="413"/>
      <c r="IYW695" s="413"/>
      <c r="IYX695" s="413"/>
      <c r="IYY695" s="413"/>
      <c r="IYZ695" s="413"/>
      <c r="IZA695" s="413"/>
      <c r="IZB695" s="414"/>
      <c r="IZC695" s="414"/>
      <c r="IZD695" s="413"/>
      <c r="IZE695" s="413"/>
      <c r="IZF695" s="414"/>
      <c r="IZG695" s="414"/>
      <c r="IZH695" s="413"/>
      <c r="IZI695" s="413"/>
      <c r="IZJ695" s="413"/>
      <c r="IZK695" s="413"/>
      <c r="IZL695" s="413"/>
      <c r="IZM695" s="407"/>
      <c r="IZN695" s="439"/>
      <c r="IZO695" s="413"/>
      <c r="IZP695" s="413"/>
      <c r="IZQ695" s="413"/>
      <c r="IZR695" s="413"/>
      <c r="IZS695" s="413"/>
      <c r="IZT695" s="413"/>
      <c r="IZU695" s="413"/>
      <c r="IZV695" s="412"/>
      <c r="IZW695" s="412"/>
      <c r="IZX695" s="412"/>
      <c r="IZY695" s="412"/>
      <c r="IZZ695" s="412"/>
      <c r="JAA695" s="412"/>
      <c r="JAB695" s="412"/>
      <c r="JAC695" s="412"/>
      <c r="JAD695" s="412"/>
      <c r="JAE695" s="412"/>
      <c r="JAF695" s="412"/>
      <c r="JAG695" s="412"/>
      <c r="JAH695" s="412"/>
      <c r="JAI695" s="412"/>
      <c r="JAJ695" s="412"/>
      <c r="JAK695" s="412"/>
      <c r="JAL695" s="412"/>
      <c r="JAM695" s="412"/>
      <c r="JAN695" s="412"/>
      <c r="JAO695" s="412"/>
      <c r="JAP695" s="412"/>
      <c r="JAQ695" s="412"/>
      <c r="JAR695" s="412"/>
      <c r="JAS695" s="412"/>
      <c r="JAT695" s="412"/>
      <c r="JAU695" s="412"/>
      <c r="JAV695" s="412"/>
      <c r="JAW695" s="412"/>
      <c r="JAX695" s="412"/>
      <c r="JAY695" s="412"/>
      <c r="JAZ695" s="412"/>
      <c r="JBA695" s="412"/>
      <c r="JBB695" s="412"/>
      <c r="JBC695" s="412"/>
      <c r="JBD695" s="412"/>
      <c r="JBE695" s="412"/>
      <c r="JBF695" s="412"/>
      <c r="JBG695" s="412"/>
      <c r="JBH695" s="412"/>
      <c r="JBI695" s="412"/>
      <c r="JBJ695" s="412"/>
      <c r="JBK695" s="412"/>
      <c r="JBL695" s="412"/>
      <c r="JBM695" s="412"/>
      <c r="JBN695" s="413"/>
      <c r="JBO695" s="413"/>
      <c r="JBP695" s="413"/>
      <c r="JBQ695" s="413"/>
      <c r="JBR695" s="413"/>
      <c r="JBS695" s="413"/>
      <c r="JBT695" s="413"/>
      <c r="JBU695" s="413"/>
      <c r="JBV695" s="413"/>
      <c r="JBW695" s="413"/>
      <c r="JBX695" s="413"/>
      <c r="JBY695" s="413"/>
      <c r="JBZ695" s="413"/>
      <c r="JCA695" s="413"/>
      <c r="JCB695" s="413"/>
      <c r="JCC695" s="413"/>
      <c r="JCD695" s="413"/>
      <c r="JCE695" s="413"/>
      <c r="JCF695" s="413"/>
      <c r="JCG695" s="413"/>
      <c r="JCH695" s="413"/>
      <c r="JCI695" s="413"/>
      <c r="JCJ695" s="413"/>
      <c r="JCK695" s="413"/>
      <c r="JCL695" s="414"/>
      <c r="JCM695" s="414"/>
      <c r="JCN695" s="414"/>
      <c r="JCO695" s="414"/>
      <c r="JCP695" s="414"/>
      <c r="JCQ695" s="413"/>
      <c r="JCR695" s="413"/>
      <c r="JCS695" s="414"/>
      <c r="JCT695" s="414"/>
      <c r="JCU695" s="413"/>
      <c r="JCV695" s="413"/>
      <c r="JCW695" s="414"/>
      <c r="JCX695" s="414"/>
      <c r="JCY695" s="413"/>
      <c r="JCZ695" s="413"/>
      <c r="JDA695" s="413"/>
      <c r="JDB695" s="413"/>
      <c r="JDC695" s="413"/>
      <c r="JDD695" s="413"/>
      <c r="JDE695" s="413"/>
      <c r="JDF695" s="414"/>
      <c r="JDG695" s="414"/>
      <c r="JDH695" s="413"/>
      <c r="JDI695" s="413"/>
      <c r="JDJ695" s="414"/>
      <c r="JDK695" s="414"/>
      <c r="JDL695" s="413"/>
      <c r="JDM695" s="413"/>
      <c r="JDN695" s="413"/>
      <c r="JDO695" s="413"/>
      <c r="JDP695" s="413"/>
      <c r="JDQ695" s="407"/>
      <c r="JDR695" s="439"/>
      <c r="JDS695" s="413"/>
      <c r="JDT695" s="413"/>
      <c r="JDU695" s="413"/>
      <c r="JDV695" s="413"/>
      <c r="JDW695" s="413"/>
      <c r="JDX695" s="413"/>
      <c r="JDY695" s="413"/>
      <c r="JDZ695" s="412"/>
      <c r="JEA695" s="412"/>
      <c r="JEB695" s="412"/>
      <c r="JEC695" s="412"/>
      <c r="JED695" s="412"/>
      <c r="JEE695" s="412"/>
      <c r="JEF695" s="412"/>
      <c r="JEG695" s="412"/>
      <c r="JEH695" s="412"/>
      <c r="JEI695" s="412"/>
      <c r="JEJ695" s="412"/>
      <c r="JEK695" s="412"/>
      <c r="JEL695" s="412"/>
      <c r="JEM695" s="412"/>
      <c r="JEN695" s="412"/>
      <c r="JEO695" s="412"/>
      <c r="JEP695" s="412"/>
      <c r="JEQ695" s="412"/>
      <c r="JER695" s="412"/>
      <c r="JES695" s="412"/>
      <c r="JET695" s="412"/>
      <c r="JEU695" s="412"/>
      <c r="JEV695" s="412"/>
      <c r="JEW695" s="412"/>
      <c r="JEX695" s="412"/>
      <c r="JEY695" s="412"/>
      <c r="JEZ695" s="412"/>
      <c r="JFA695" s="412"/>
      <c r="JFB695" s="412"/>
      <c r="JFC695" s="412"/>
      <c r="JFD695" s="412"/>
      <c r="JFE695" s="412"/>
      <c r="JFF695" s="412"/>
      <c r="JFG695" s="412"/>
      <c r="JFH695" s="412"/>
      <c r="JFI695" s="412"/>
      <c r="JFJ695" s="412"/>
      <c r="JFK695" s="412"/>
      <c r="JFL695" s="412"/>
      <c r="JFM695" s="412"/>
      <c r="JFN695" s="412"/>
      <c r="JFO695" s="412"/>
      <c r="JFP695" s="412"/>
      <c r="JFQ695" s="412"/>
      <c r="JFR695" s="413"/>
      <c r="JFS695" s="413"/>
      <c r="JFT695" s="413"/>
      <c r="JFU695" s="413"/>
      <c r="JFV695" s="413"/>
      <c r="JFW695" s="413"/>
      <c r="JFX695" s="413"/>
      <c r="JFY695" s="413"/>
      <c r="JFZ695" s="413"/>
      <c r="JGA695" s="413"/>
      <c r="JGB695" s="413"/>
      <c r="JGC695" s="413"/>
      <c r="JGD695" s="413"/>
      <c r="JGE695" s="413"/>
      <c r="JGF695" s="413"/>
      <c r="JGG695" s="413"/>
      <c r="JGH695" s="413"/>
      <c r="JGI695" s="413"/>
      <c r="JGJ695" s="413"/>
      <c r="JGK695" s="413"/>
      <c r="JGL695" s="413"/>
      <c r="JGM695" s="413"/>
      <c r="JGN695" s="413"/>
      <c r="JGO695" s="413"/>
      <c r="JGP695" s="414"/>
      <c r="JGQ695" s="414"/>
      <c r="JGR695" s="414"/>
      <c r="JGS695" s="414"/>
      <c r="JGT695" s="414"/>
      <c r="JGU695" s="413"/>
      <c r="JGV695" s="413"/>
      <c r="JGW695" s="414"/>
      <c r="JGX695" s="414"/>
      <c r="JGY695" s="413"/>
      <c r="JGZ695" s="413"/>
      <c r="JHA695" s="414"/>
      <c r="JHB695" s="414"/>
      <c r="JHC695" s="413"/>
      <c r="JHD695" s="413"/>
      <c r="JHE695" s="413"/>
      <c r="JHF695" s="413"/>
      <c r="JHG695" s="413"/>
      <c r="JHH695" s="413"/>
      <c r="JHI695" s="413"/>
      <c r="JHJ695" s="414"/>
      <c r="JHK695" s="414"/>
      <c r="JHL695" s="413"/>
      <c r="JHM695" s="413"/>
      <c r="JHN695" s="414"/>
      <c r="JHO695" s="414"/>
      <c r="JHP695" s="413"/>
      <c r="JHQ695" s="413"/>
      <c r="JHR695" s="413"/>
      <c r="JHS695" s="413"/>
      <c r="JHT695" s="413"/>
      <c r="JHU695" s="407"/>
      <c r="JHV695" s="439"/>
      <c r="JHW695" s="413"/>
      <c r="JHX695" s="413"/>
      <c r="JHY695" s="413"/>
      <c r="JHZ695" s="413"/>
      <c r="JIA695" s="413"/>
      <c r="JIB695" s="413"/>
      <c r="JIC695" s="413"/>
      <c r="JID695" s="412"/>
      <c r="JIE695" s="412"/>
      <c r="JIF695" s="412"/>
      <c r="JIG695" s="412"/>
      <c r="JIH695" s="412"/>
      <c r="JII695" s="412"/>
      <c r="JIJ695" s="412"/>
      <c r="JIK695" s="412"/>
      <c r="JIL695" s="412"/>
      <c r="JIM695" s="412"/>
      <c r="JIN695" s="412"/>
      <c r="JIO695" s="412"/>
      <c r="JIP695" s="412"/>
      <c r="JIQ695" s="412"/>
      <c r="JIR695" s="412"/>
      <c r="JIS695" s="412"/>
      <c r="JIT695" s="412"/>
      <c r="JIU695" s="412"/>
      <c r="JIV695" s="412"/>
      <c r="JIW695" s="412"/>
      <c r="JIX695" s="412"/>
      <c r="JIY695" s="412"/>
      <c r="JIZ695" s="412"/>
      <c r="JJA695" s="412"/>
      <c r="JJB695" s="412"/>
      <c r="JJC695" s="412"/>
      <c r="JJD695" s="412"/>
      <c r="JJE695" s="412"/>
      <c r="JJF695" s="412"/>
      <c r="JJG695" s="412"/>
      <c r="JJH695" s="412"/>
      <c r="JJI695" s="412"/>
      <c r="JJJ695" s="412"/>
      <c r="JJK695" s="412"/>
      <c r="JJL695" s="412"/>
      <c r="JJM695" s="412"/>
      <c r="JJN695" s="412"/>
      <c r="JJO695" s="412"/>
      <c r="JJP695" s="412"/>
      <c r="JJQ695" s="412"/>
      <c r="JJR695" s="412"/>
      <c r="JJS695" s="412"/>
      <c r="JJT695" s="412"/>
      <c r="JJU695" s="412"/>
      <c r="JJV695" s="413"/>
      <c r="JJW695" s="413"/>
      <c r="JJX695" s="413"/>
      <c r="JJY695" s="413"/>
      <c r="JJZ695" s="413"/>
      <c r="JKA695" s="413"/>
      <c r="JKB695" s="413"/>
      <c r="JKC695" s="413"/>
      <c r="JKD695" s="413"/>
      <c r="JKE695" s="413"/>
      <c r="JKF695" s="413"/>
      <c r="JKG695" s="413"/>
      <c r="JKH695" s="413"/>
      <c r="JKI695" s="413"/>
      <c r="JKJ695" s="413"/>
      <c r="JKK695" s="413"/>
      <c r="JKL695" s="413"/>
      <c r="JKM695" s="413"/>
      <c r="JKN695" s="413"/>
      <c r="JKO695" s="413"/>
      <c r="JKP695" s="413"/>
      <c r="JKQ695" s="413"/>
      <c r="JKR695" s="413"/>
      <c r="JKS695" s="413"/>
      <c r="JKT695" s="414"/>
      <c r="JKU695" s="414"/>
      <c r="JKV695" s="414"/>
      <c r="JKW695" s="414"/>
      <c r="JKX695" s="414"/>
      <c r="JKY695" s="413"/>
      <c r="JKZ695" s="413"/>
      <c r="JLA695" s="414"/>
      <c r="JLB695" s="414"/>
      <c r="JLC695" s="413"/>
      <c r="JLD695" s="413"/>
      <c r="JLE695" s="414"/>
      <c r="JLF695" s="414"/>
      <c r="JLG695" s="413"/>
      <c r="JLH695" s="413"/>
      <c r="JLI695" s="413"/>
      <c r="JLJ695" s="413"/>
      <c r="JLK695" s="413"/>
      <c r="JLL695" s="413"/>
      <c r="JLM695" s="413"/>
      <c r="JLN695" s="414"/>
      <c r="JLO695" s="414"/>
      <c r="JLP695" s="413"/>
      <c r="JLQ695" s="413"/>
      <c r="JLR695" s="414"/>
      <c r="JLS695" s="414"/>
      <c r="JLT695" s="413"/>
      <c r="JLU695" s="413"/>
      <c r="JLV695" s="413"/>
      <c r="JLW695" s="413"/>
      <c r="JLX695" s="413"/>
      <c r="JLY695" s="407"/>
      <c r="JLZ695" s="439"/>
      <c r="JMA695" s="413"/>
      <c r="JMB695" s="413"/>
      <c r="JMC695" s="413"/>
      <c r="JMD695" s="413"/>
      <c r="JME695" s="413"/>
      <c r="JMF695" s="413"/>
      <c r="JMG695" s="413"/>
      <c r="JMH695" s="412"/>
      <c r="JMI695" s="412"/>
      <c r="JMJ695" s="412"/>
      <c r="JMK695" s="412"/>
      <c r="JML695" s="412"/>
      <c r="JMM695" s="412"/>
      <c r="JMN695" s="412"/>
      <c r="JMO695" s="412"/>
      <c r="JMP695" s="412"/>
      <c r="JMQ695" s="412"/>
      <c r="JMR695" s="412"/>
      <c r="JMS695" s="412"/>
      <c r="JMT695" s="412"/>
      <c r="JMU695" s="412"/>
      <c r="JMV695" s="412"/>
      <c r="JMW695" s="412"/>
      <c r="JMX695" s="412"/>
      <c r="JMY695" s="412"/>
      <c r="JMZ695" s="412"/>
      <c r="JNA695" s="412"/>
      <c r="JNB695" s="412"/>
      <c r="JNC695" s="412"/>
      <c r="JND695" s="412"/>
      <c r="JNE695" s="412"/>
      <c r="JNF695" s="412"/>
      <c r="JNG695" s="412"/>
      <c r="JNH695" s="412"/>
      <c r="JNI695" s="412"/>
      <c r="JNJ695" s="412"/>
      <c r="JNK695" s="412"/>
      <c r="JNL695" s="412"/>
      <c r="JNM695" s="412"/>
      <c r="JNN695" s="412"/>
      <c r="JNO695" s="412"/>
      <c r="JNP695" s="412"/>
      <c r="JNQ695" s="412"/>
      <c r="JNR695" s="412"/>
      <c r="JNS695" s="412"/>
      <c r="JNT695" s="412"/>
      <c r="JNU695" s="412"/>
      <c r="JNV695" s="412"/>
      <c r="JNW695" s="412"/>
      <c r="JNX695" s="412"/>
      <c r="JNY695" s="412"/>
      <c r="JNZ695" s="413"/>
      <c r="JOA695" s="413"/>
      <c r="JOB695" s="413"/>
      <c r="JOC695" s="413"/>
      <c r="JOD695" s="413"/>
      <c r="JOE695" s="413"/>
      <c r="JOF695" s="413"/>
      <c r="JOG695" s="413"/>
      <c r="JOH695" s="413"/>
      <c r="JOI695" s="413"/>
      <c r="JOJ695" s="413"/>
      <c r="JOK695" s="413"/>
      <c r="JOL695" s="413"/>
      <c r="JOM695" s="413"/>
      <c r="JON695" s="413"/>
      <c r="JOO695" s="413"/>
      <c r="JOP695" s="413"/>
      <c r="JOQ695" s="413"/>
      <c r="JOR695" s="413"/>
      <c r="JOS695" s="413"/>
      <c r="JOT695" s="413"/>
      <c r="JOU695" s="413"/>
      <c r="JOV695" s="413"/>
      <c r="JOW695" s="413"/>
      <c r="JOX695" s="414"/>
      <c r="JOY695" s="414"/>
      <c r="JOZ695" s="414"/>
      <c r="JPA695" s="414"/>
      <c r="JPB695" s="414"/>
      <c r="JPC695" s="413"/>
      <c r="JPD695" s="413"/>
      <c r="JPE695" s="414"/>
      <c r="JPF695" s="414"/>
      <c r="JPG695" s="413"/>
      <c r="JPH695" s="413"/>
      <c r="JPI695" s="414"/>
      <c r="JPJ695" s="414"/>
      <c r="JPK695" s="413"/>
      <c r="JPL695" s="413"/>
      <c r="JPM695" s="413"/>
      <c r="JPN695" s="413"/>
      <c r="JPO695" s="413"/>
      <c r="JPP695" s="413"/>
      <c r="JPQ695" s="413"/>
      <c r="JPR695" s="414"/>
      <c r="JPS695" s="414"/>
      <c r="JPT695" s="413"/>
      <c r="JPU695" s="413"/>
      <c r="JPV695" s="414"/>
      <c r="JPW695" s="414"/>
      <c r="JPX695" s="413"/>
      <c r="JPY695" s="413"/>
      <c r="JPZ695" s="413"/>
      <c r="JQA695" s="413"/>
      <c r="JQB695" s="413"/>
      <c r="JQC695" s="407"/>
      <c r="JQD695" s="439"/>
      <c r="JQE695" s="413"/>
      <c r="JQF695" s="413"/>
      <c r="JQG695" s="413"/>
      <c r="JQH695" s="413"/>
      <c r="JQI695" s="413"/>
      <c r="JQJ695" s="413"/>
      <c r="JQK695" s="413"/>
      <c r="JQL695" s="412"/>
      <c r="JQM695" s="412"/>
      <c r="JQN695" s="412"/>
      <c r="JQO695" s="412"/>
      <c r="JQP695" s="412"/>
      <c r="JQQ695" s="412"/>
      <c r="JQR695" s="412"/>
      <c r="JQS695" s="412"/>
      <c r="JQT695" s="412"/>
      <c r="JQU695" s="412"/>
      <c r="JQV695" s="412"/>
      <c r="JQW695" s="412"/>
      <c r="JQX695" s="412"/>
      <c r="JQY695" s="412"/>
      <c r="JQZ695" s="412"/>
      <c r="JRA695" s="412"/>
      <c r="JRB695" s="412"/>
      <c r="JRC695" s="412"/>
      <c r="JRD695" s="412"/>
      <c r="JRE695" s="412"/>
      <c r="JRF695" s="412"/>
      <c r="JRG695" s="412"/>
      <c r="JRH695" s="412"/>
      <c r="JRI695" s="412"/>
      <c r="JRJ695" s="412"/>
      <c r="JRK695" s="412"/>
      <c r="JRL695" s="412"/>
      <c r="JRM695" s="412"/>
      <c r="JRN695" s="412"/>
      <c r="JRO695" s="412"/>
      <c r="JRP695" s="412"/>
      <c r="JRQ695" s="412"/>
      <c r="JRR695" s="412"/>
      <c r="JRS695" s="412"/>
      <c r="JRT695" s="412"/>
      <c r="JRU695" s="412"/>
      <c r="JRV695" s="412"/>
      <c r="JRW695" s="412"/>
      <c r="JRX695" s="412"/>
      <c r="JRY695" s="412"/>
      <c r="JRZ695" s="412"/>
      <c r="JSA695" s="412"/>
      <c r="JSB695" s="412"/>
      <c r="JSC695" s="412"/>
      <c r="JSD695" s="413"/>
      <c r="JSE695" s="413"/>
      <c r="JSF695" s="413"/>
      <c r="JSG695" s="413"/>
      <c r="JSH695" s="413"/>
      <c r="JSI695" s="413"/>
      <c r="JSJ695" s="413"/>
      <c r="JSK695" s="413"/>
      <c r="JSL695" s="413"/>
      <c r="JSM695" s="413"/>
      <c r="JSN695" s="413"/>
      <c r="JSO695" s="413"/>
      <c r="JSP695" s="413"/>
      <c r="JSQ695" s="413"/>
      <c r="JSR695" s="413"/>
      <c r="JSS695" s="413"/>
      <c r="JST695" s="413"/>
      <c r="JSU695" s="413"/>
      <c r="JSV695" s="413"/>
      <c r="JSW695" s="413"/>
      <c r="JSX695" s="413"/>
      <c r="JSY695" s="413"/>
      <c r="JSZ695" s="413"/>
      <c r="JTA695" s="413"/>
      <c r="JTB695" s="414"/>
      <c r="JTC695" s="414"/>
      <c r="JTD695" s="414"/>
      <c r="JTE695" s="414"/>
      <c r="JTF695" s="414"/>
      <c r="JTG695" s="413"/>
      <c r="JTH695" s="413"/>
      <c r="JTI695" s="414"/>
      <c r="JTJ695" s="414"/>
      <c r="JTK695" s="413"/>
      <c r="JTL695" s="413"/>
      <c r="JTM695" s="414"/>
      <c r="JTN695" s="414"/>
      <c r="JTO695" s="413"/>
      <c r="JTP695" s="413"/>
      <c r="JTQ695" s="413"/>
      <c r="JTR695" s="413"/>
      <c r="JTS695" s="413"/>
      <c r="JTT695" s="413"/>
      <c r="JTU695" s="413"/>
      <c r="JTV695" s="414"/>
      <c r="JTW695" s="414"/>
      <c r="JTX695" s="413"/>
      <c r="JTY695" s="413"/>
      <c r="JTZ695" s="414"/>
      <c r="JUA695" s="414"/>
      <c r="JUB695" s="413"/>
      <c r="JUC695" s="413"/>
      <c r="JUD695" s="413"/>
      <c r="JUE695" s="413"/>
      <c r="JUF695" s="413"/>
      <c r="JUG695" s="407"/>
      <c r="JUH695" s="439"/>
      <c r="JUI695" s="413"/>
      <c r="JUJ695" s="413"/>
      <c r="JUK695" s="413"/>
      <c r="JUL695" s="413"/>
      <c r="JUM695" s="413"/>
      <c r="JUN695" s="413"/>
      <c r="JUO695" s="413"/>
      <c r="JUP695" s="412"/>
      <c r="JUQ695" s="412"/>
      <c r="JUR695" s="412"/>
      <c r="JUS695" s="412"/>
      <c r="JUT695" s="412"/>
      <c r="JUU695" s="412"/>
      <c r="JUV695" s="412"/>
      <c r="JUW695" s="412"/>
      <c r="JUX695" s="412"/>
      <c r="JUY695" s="412"/>
      <c r="JUZ695" s="412"/>
      <c r="JVA695" s="412"/>
      <c r="JVB695" s="412"/>
      <c r="JVC695" s="412"/>
      <c r="JVD695" s="412"/>
      <c r="JVE695" s="412"/>
      <c r="JVF695" s="412"/>
      <c r="JVG695" s="412"/>
      <c r="JVH695" s="412"/>
      <c r="JVI695" s="412"/>
      <c r="JVJ695" s="412"/>
      <c r="JVK695" s="412"/>
      <c r="JVL695" s="412"/>
      <c r="JVM695" s="412"/>
      <c r="JVN695" s="412"/>
      <c r="JVO695" s="412"/>
      <c r="JVP695" s="412"/>
      <c r="JVQ695" s="412"/>
      <c r="JVR695" s="412"/>
      <c r="JVS695" s="412"/>
      <c r="JVT695" s="412"/>
      <c r="JVU695" s="412"/>
      <c r="JVV695" s="412"/>
      <c r="JVW695" s="412"/>
      <c r="JVX695" s="412"/>
      <c r="JVY695" s="412"/>
      <c r="JVZ695" s="412"/>
      <c r="JWA695" s="412"/>
      <c r="JWB695" s="412"/>
      <c r="JWC695" s="412"/>
      <c r="JWD695" s="412"/>
      <c r="JWE695" s="412"/>
      <c r="JWF695" s="412"/>
      <c r="JWG695" s="412"/>
      <c r="JWH695" s="413"/>
      <c r="JWI695" s="413"/>
      <c r="JWJ695" s="413"/>
      <c r="JWK695" s="413"/>
      <c r="JWL695" s="413"/>
      <c r="JWM695" s="413"/>
      <c r="JWN695" s="413"/>
      <c r="JWO695" s="413"/>
      <c r="JWP695" s="413"/>
      <c r="JWQ695" s="413"/>
      <c r="JWR695" s="413"/>
      <c r="JWS695" s="413"/>
      <c r="JWT695" s="413"/>
      <c r="JWU695" s="413"/>
      <c r="JWV695" s="413"/>
      <c r="JWW695" s="413"/>
      <c r="JWX695" s="413"/>
      <c r="JWY695" s="413"/>
      <c r="JWZ695" s="413"/>
      <c r="JXA695" s="413"/>
      <c r="JXB695" s="413"/>
      <c r="JXC695" s="413"/>
      <c r="JXD695" s="413"/>
      <c r="JXE695" s="413"/>
      <c r="JXF695" s="414"/>
      <c r="JXG695" s="414"/>
      <c r="JXH695" s="414"/>
      <c r="JXI695" s="414"/>
      <c r="JXJ695" s="414"/>
      <c r="JXK695" s="413"/>
      <c r="JXL695" s="413"/>
      <c r="JXM695" s="414"/>
      <c r="JXN695" s="414"/>
      <c r="JXO695" s="413"/>
      <c r="JXP695" s="413"/>
      <c r="JXQ695" s="414"/>
      <c r="JXR695" s="414"/>
      <c r="JXS695" s="413"/>
      <c r="JXT695" s="413"/>
      <c r="JXU695" s="413"/>
      <c r="JXV695" s="413"/>
      <c r="JXW695" s="413"/>
      <c r="JXX695" s="413"/>
      <c r="JXY695" s="413"/>
      <c r="JXZ695" s="414"/>
      <c r="JYA695" s="414"/>
      <c r="JYB695" s="413"/>
      <c r="JYC695" s="413"/>
      <c r="JYD695" s="414"/>
      <c r="JYE695" s="414"/>
      <c r="JYF695" s="413"/>
      <c r="JYG695" s="413"/>
      <c r="JYH695" s="413"/>
      <c r="JYI695" s="413"/>
      <c r="JYJ695" s="413"/>
      <c r="JYK695" s="407"/>
      <c r="JYL695" s="439"/>
      <c r="JYM695" s="413"/>
      <c r="JYN695" s="413"/>
      <c r="JYO695" s="413"/>
      <c r="JYP695" s="413"/>
      <c r="JYQ695" s="413"/>
      <c r="JYR695" s="413"/>
      <c r="JYS695" s="413"/>
      <c r="JYT695" s="412"/>
      <c r="JYU695" s="412"/>
      <c r="JYV695" s="412"/>
      <c r="JYW695" s="412"/>
      <c r="JYX695" s="412"/>
      <c r="JYY695" s="412"/>
      <c r="JYZ695" s="412"/>
      <c r="JZA695" s="412"/>
      <c r="JZB695" s="412"/>
      <c r="JZC695" s="412"/>
      <c r="JZD695" s="412"/>
      <c r="JZE695" s="412"/>
      <c r="JZF695" s="412"/>
      <c r="JZG695" s="412"/>
      <c r="JZH695" s="412"/>
      <c r="JZI695" s="412"/>
      <c r="JZJ695" s="412"/>
      <c r="JZK695" s="412"/>
      <c r="JZL695" s="412"/>
      <c r="JZM695" s="412"/>
      <c r="JZN695" s="412"/>
      <c r="JZO695" s="412"/>
      <c r="JZP695" s="412"/>
      <c r="JZQ695" s="412"/>
      <c r="JZR695" s="412"/>
      <c r="JZS695" s="412"/>
      <c r="JZT695" s="412"/>
      <c r="JZU695" s="412"/>
      <c r="JZV695" s="412"/>
      <c r="JZW695" s="412"/>
      <c r="JZX695" s="412"/>
      <c r="JZY695" s="412"/>
      <c r="JZZ695" s="412"/>
      <c r="KAA695" s="412"/>
      <c r="KAB695" s="412"/>
      <c r="KAC695" s="412"/>
      <c r="KAD695" s="412"/>
      <c r="KAE695" s="412"/>
      <c r="KAF695" s="412"/>
      <c r="KAG695" s="412"/>
      <c r="KAH695" s="412"/>
      <c r="KAI695" s="412"/>
      <c r="KAJ695" s="412"/>
      <c r="KAK695" s="412"/>
      <c r="KAL695" s="413"/>
      <c r="KAM695" s="413"/>
      <c r="KAN695" s="413"/>
      <c r="KAO695" s="413"/>
      <c r="KAP695" s="413"/>
      <c r="KAQ695" s="413"/>
      <c r="KAR695" s="413"/>
      <c r="KAS695" s="413"/>
      <c r="KAT695" s="413"/>
      <c r="KAU695" s="413"/>
      <c r="KAV695" s="413"/>
      <c r="KAW695" s="413"/>
      <c r="KAX695" s="413"/>
      <c r="KAY695" s="413"/>
      <c r="KAZ695" s="413"/>
      <c r="KBA695" s="413"/>
      <c r="KBB695" s="413"/>
      <c r="KBC695" s="413"/>
      <c r="KBD695" s="413"/>
      <c r="KBE695" s="413"/>
      <c r="KBF695" s="413"/>
      <c r="KBG695" s="413"/>
      <c r="KBH695" s="413"/>
      <c r="KBI695" s="413"/>
      <c r="KBJ695" s="414"/>
      <c r="KBK695" s="414"/>
      <c r="KBL695" s="414"/>
      <c r="KBM695" s="414"/>
      <c r="KBN695" s="414"/>
      <c r="KBO695" s="413"/>
      <c r="KBP695" s="413"/>
      <c r="KBQ695" s="414"/>
      <c r="KBR695" s="414"/>
      <c r="KBS695" s="413"/>
      <c r="KBT695" s="413"/>
      <c r="KBU695" s="414"/>
      <c r="KBV695" s="414"/>
      <c r="KBW695" s="413"/>
      <c r="KBX695" s="413"/>
      <c r="KBY695" s="413"/>
      <c r="KBZ695" s="413"/>
      <c r="KCA695" s="413"/>
      <c r="KCB695" s="413"/>
      <c r="KCC695" s="413"/>
      <c r="KCD695" s="414"/>
      <c r="KCE695" s="414"/>
      <c r="KCF695" s="413"/>
      <c r="KCG695" s="413"/>
      <c r="KCH695" s="414"/>
      <c r="KCI695" s="414"/>
      <c r="KCJ695" s="413"/>
      <c r="KCK695" s="413"/>
      <c r="KCL695" s="413"/>
      <c r="KCM695" s="413"/>
      <c r="KCN695" s="413"/>
      <c r="KCO695" s="407"/>
      <c r="KCP695" s="439"/>
      <c r="KCQ695" s="413"/>
      <c r="KCR695" s="413"/>
      <c r="KCS695" s="413"/>
      <c r="KCT695" s="413"/>
      <c r="KCU695" s="413"/>
      <c r="KCV695" s="413"/>
      <c r="KCW695" s="413"/>
      <c r="KCX695" s="412"/>
      <c r="KCY695" s="412"/>
      <c r="KCZ695" s="412"/>
      <c r="KDA695" s="412"/>
      <c r="KDB695" s="412"/>
      <c r="KDC695" s="412"/>
      <c r="KDD695" s="412"/>
      <c r="KDE695" s="412"/>
      <c r="KDF695" s="412"/>
      <c r="KDG695" s="412"/>
      <c r="KDH695" s="412"/>
      <c r="KDI695" s="412"/>
      <c r="KDJ695" s="412"/>
      <c r="KDK695" s="412"/>
      <c r="KDL695" s="412"/>
      <c r="KDM695" s="412"/>
      <c r="KDN695" s="412"/>
      <c r="KDO695" s="412"/>
      <c r="KDP695" s="412"/>
      <c r="KDQ695" s="412"/>
      <c r="KDR695" s="412"/>
      <c r="KDS695" s="412"/>
      <c r="KDT695" s="412"/>
      <c r="KDU695" s="412"/>
      <c r="KDV695" s="412"/>
      <c r="KDW695" s="412"/>
      <c r="KDX695" s="412"/>
      <c r="KDY695" s="412"/>
      <c r="KDZ695" s="412"/>
      <c r="KEA695" s="412"/>
      <c r="KEB695" s="412"/>
      <c r="KEC695" s="412"/>
      <c r="KED695" s="412"/>
      <c r="KEE695" s="412"/>
      <c r="KEF695" s="412"/>
      <c r="KEG695" s="412"/>
      <c r="KEH695" s="412"/>
      <c r="KEI695" s="412"/>
      <c r="KEJ695" s="412"/>
      <c r="KEK695" s="412"/>
      <c r="KEL695" s="412"/>
      <c r="KEM695" s="412"/>
      <c r="KEN695" s="412"/>
      <c r="KEO695" s="412"/>
      <c r="KEP695" s="413"/>
      <c r="KEQ695" s="413"/>
      <c r="KER695" s="413"/>
      <c r="KES695" s="413"/>
      <c r="KET695" s="413"/>
      <c r="KEU695" s="413"/>
      <c r="KEV695" s="413"/>
      <c r="KEW695" s="413"/>
      <c r="KEX695" s="413"/>
      <c r="KEY695" s="413"/>
      <c r="KEZ695" s="413"/>
      <c r="KFA695" s="413"/>
      <c r="KFB695" s="413"/>
      <c r="KFC695" s="413"/>
      <c r="KFD695" s="413"/>
      <c r="KFE695" s="413"/>
      <c r="KFF695" s="413"/>
      <c r="KFG695" s="413"/>
      <c r="KFH695" s="413"/>
      <c r="KFI695" s="413"/>
      <c r="KFJ695" s="413"/>
      <c r="KFK695" s="413"/>
      <c r="KFL695" s="413"/>
      <c r="KFM695" s="413"/>
      <c r="KFN695" s="414"/>
      <c r="KFO695" s="414"/>
      <c r="KFP695" s="414"/>
      <c r="KFQ695" s="414"/>
      <c r="KFR695" s="414"/>
      <c r="KFS695" s="413"/>
      <c r="KFT695" s="413"/>
      <c r="KFU695" s="414"/>
      <c r="KFV695" s="414"/>
      <c r="KFW695" s="413"/>
      <c r="KFX695" s="413"/>
      <c r="KFY695" s="414"/>
      <c r="KFZ695" s="414"/>
      <c r="KGA695" s="413"/>
      <c r="KGB695" s="413"/>
      <c r="KGC695" s="413"/>
      <c r="KGD695" s="413"/>
      <c r="KGE695" s="413"/>
      <c r="KGF695" s="413"/>
      <c r="KGG695" s="413"/>
      <c r="KGH695" s="414"/>
      <c r="KGI695" s="414"/>
      <c r="KGJ695" s="413"/>
      <c r="KGK695" s="413"/>
      <c r="KGL695" s="414"/>
      <c r="KGM695" s="414"/>
      <c r="KGN695" s="413"/>
      <c r="KGO695" s="413"/>
      <c r="KGP695" s="413"/>
      <c r="KGQ695" s="413"/>
      <c r="KGR695" s="413"/>
      <c r="KGS695" s="407"/>
      <c r="KGT695" s="439"/>
      <c r="KGU695" s="413"/>
      <c r="KGV695" s="413"/>
      <c r="KGW695" s="413"/>
      <c r="KGX695" s="413"/>
      <c r="KGY695" s="413"/>
      <c r="KGZ695" s="413"/>
      <c r="KHA695" s="413"/>
      <c r="KHB695" s="412"/>
      <c r="KHC695" s="412"/>
      <c r="KHD695" s="412"/>
      <c r="KHE695" s="412"/>
      <c r="KHF695" s="412"/>
      <c r="KHG695" s="412"/>
      <c r="KHH695" s="412"/>
      <c r="KHI695" s="412"/>
      <c r="KHJ695" s="412"/>
      <c r="KHK695" s="412"/>
      <c r="KHL695" s="412"/>
      <c r="KHM695" s="412"/>
      <c r="KHN695" s="412"/>
      <c r="KHO695" s="412"/>
      <c r="KHP695" s="412"/>
      <c r="KHQ695" s="412"/>
      <c r="KHR695" s="412"/>
      <c r="KHS695" s="412"/>
      <c r="KHT695" s="412"/>
      <c r="KHU695" s="412"/>
      <c r="KHV695" s="412"/>
      <c r="KHW695" s="412"/>
      <c r="KHX695" s="412"/>
      <c r="KHY695" s="412"/>
      <c r="KHZ695" s="412"/>
      <c r="KIA695" s="412"/>
      <c r="KIB695" s="412"/>
      <c r="KIC695" s="412"/>
      <c r="KID695" s="412"/>
      <c r="KIE695" s="412"/>
      <c r="KIF695" s="412"/>
      <c r="KIG695" s="412"/>
      <c r="KIH695" s="412"/>
      <c r="KII695" s="412"/>
      <c r="KIJ695" s="412"/>
      <c r="KIK695" s="412"/>
      <c r="KIL695" s="412"/>
      <c r="KIM695" s="412"/>
      <c r="KIN695" s="412"/>
      <c r="KIO695" s="412"/>
      <c r="KIP695" s="412"/>
      <c r="KIQ695" s="412"/>
      <c r="KIR695" s="412"/>
      <c r="KIS695" s="412"/>
      <c r="KIT695" s="413"/>
      <c r="KIU695" s="413"/>
      <c r="KIV695" s="413"/>
      <c r="KIW695" s="413"/>
      <c r="KIX695" s="413"/>
      <c r="KIY695" s="413"/>
      <c r="KIZ695" s="413"/>
      <c r="KJA695" s="413"/>
      <c r="KJB695" s="413"/>
      <c r="KJC695" s="413"/>
      <c r="KJD695" s="413"/>
      <c r="KJE695" s="413"/>
      <c r="KJF695" s="413"/>
      <c r="KJG695" s="413"/>
      <c r="KJH695" s="413"/>
      <c r="KJI695" s="413"/>
      <c r="KJJ695" s="413"/>
      <c r="KJK695" s="413"/>
      <c r="KJL695" s="413"/>
      <c r="KJM695" s="413"/>
      <c r="KJN695" s="413"/>
      <c r="KJO695" s="413"/>
      <c r="KJP695" s="413"/>
      <c r="KJQ695" s="413"/>
      <c r="KJR695" s="414"/>
      <c r="KJS695" s="414"/>
      <c r="KJT695" s="414"/>
      <c r="KJU695" s="414"/>
      <c r="KJV695" s="414"/>
      <c r="KJW695" s="413"/>
      <c r="KJX695" s="413"/>
      <c r="KJY695" s="414"/>
      <c r="KJZ695" s="414"/>
      <c r="KKA695" s="413"/>
      <c r="KKB695" s="413"/>
      <c r="KKC695" s="414"/>
      <c r="KKD695" s="414"/>
      <c r="KKE695" s="413"/>
      <c r="KKF695" s="413"/>
      <c r="KKG695" s="413"/>
      <c r="KKH695" s="413"/>
      <c r="KKI695" s="413"/>
      <c r="KKJ695" s="413"/>
      <c r="KKK695" s="413"/>
      <c r="KKL695" s="414"/>
      <c r="KKM695" s="414"/>
      <c r="KKN695" s="413"/>
      <c r="KKO695" s="413"/>
      <c r="KKP695" s="414"/>
      <c r="KKQ695" s="414"/>
      <c r="KKR695" s="413"/>
      <c r="KKS695" s="413"/>
      <c r="KKT695" s="413"/>
      <c r="KKU695" s="413"/>
      <c r="KKV695" s="413"/>
      <c r="KKW695" s="407"/>
      <c r="KKX695" s="439"/>
      <c r="KKY695" s="413"/>
      <c r="KKZ695" s="413"/>
      <c r="KLA695" s="413"/>
      <c r="KLB695" s="413"/>
      <c r="KLC695" s="413"/>
      <c r="KLD695" s="413"/>
      <c r="KLE695" s="413"/>
      <c r="KLF695" s="412"/>
      <c r="KLG695" s="412"/>
      <c r="KLH695" s="412"/>
      <c r="KLI695" s="412"/>
      <c r="KLJ695" s="412"/>
      <c r="KLK695" s="412"/>
      <c r="KLL695" s="412"/>
      <c r="KLM695" s="412"/>
      <c r="KLN695" s="412"/>
      <c r="KLO695" s="412"/>
      <c r="KLP695" s="412"/>
      <c r="KLQ695" s="412"/>
      <c r="KLR695" s="412"/>
      <c r="KLS695" s="412"/>
      <c r="KLT695" s="412"/>
      <c r="KLU695" s="412"/>
      <c r="KLV695" s="412"/>
      <c r="KLW695" s="412"/>
      <c r="KLX695" s="412"/>
      <c r="KLY695" s="412"/>
      <c r="KLZ695" s="412"/>
      <c r="KMA695" s="412"/>
      <c r="KMB695" s="412"/>
      <c r="KMC695" s="412"/>
      <c r="KMD695" s="412"/>
      <c r="KME695" s="412"/>
      <c r="KMF695" s="412"/>
      <c r="KMG695" s="412"/>
      <c r="KMH695" s="412"/>
      <c r="KMI695" s="412"/>
      <c r="KMJ695" s="412"/>
      <c r="KMK695" s="412"/>
      <c r="KML695" s="412"/>
      <c r="KMM695" s="412"/>
      <c r="KMN695" s="412"/>
      <c r="KMO695" s="412"/>
      <c r="KMP695" s="412"/>
      <c r="KMQ695" s="412"/>
      <c r="KMR695" s="412"/>
      <c r="KMS695" s="412"/>
      <c r="KMT695" s="412"/>
      <c r="KMU695" s="412"/>
      <c r="KMV695" s="412"/>
      <c r="KMW695" s="412"/>
      <c r="KMX695" s="413"/>
      <c r="KMY695" s="413"/>
      <c r="KMZ695" s="413"/>
      <c r="KNA695" s="413"/>
      <c r="KNB695" s="413"/>
      <c r="KNC695" s="413"/>
      <c r="KND695" s="413"/>
      <c r="KNE695" s="413"/>
      <c r="KNF695" s="413"/>
      <c r="KNG695" s="413"/>
      <c r="KNH695" s="413"/>
      <c r="KNI695" s="413"/>
      <c r="KNJ695" s="413"/>
      <c r="KNK695" s="413"/>
      <c r="KNL695" s="413"/>
      <c r="KNM695" s="413"/>
      <c r="KNN695" s="413"/>
      <c r="KNO695" s="413"/>
      <c r="KNP695" s="413"/>
      <c r="KNQ695" s="413"/>
      <c r="KNR695" s="413"/>
      <c r="KNS695" s="413"/>
      <c r="KNT695" s="413"/>
      <c r="KNU695" s="413"/>
      <c r="KNV695" s="414"/>
      <c r="KNW695" s="414"/>
      <c r="KNX695" s="414"/>
      <c r="KNY695" s="414"/>
      <c r="KNZ695" s="414"/>
      <c r="KOA695" s="413"/>
      <c r="KOB695" s="413"/>
      <c r="KOC695" s="414"/>
      <c r="KOD695" s="414"/>
      <c r="KOE695" s="413"/>
      <c r="KOF695" s="413"/>
      <c r="KOG695" s="414"/>
      <c r="KOH695" s="414"/>
      <c r="KOI695" s="413"/>
      <c r="KOJ695" s="413"/>
      <c r="KOK695" s="413"/>
      <c r="KOL695" s="413"/>
      <c r="KOM695" s="413"/>
      <c r="KON695" s="413"/>
      <c r="KOO695" s="413"/>
      <c r="KOP695" s="414"/>
      <c r="KOQ695" s="414"/>
      <c r="KOR695" s="413"/>
      <c r="KOS695" s="413"/>
      <c r="KOT695" s="414"/>
      <c r="KOU695" s="414"/>
      <c r="KOV695" s="413"/>
      <c r="KOW695" s="413"/>
      <c r="KOX695" s="413"/>
      <c r="KOY695" s="413"/>
      <c r="KOZ695" s="413"/>
      <c r="KPA695" s="407"/>
      <c r="KPB695" s="439"/>
      <c r="KPC695" s="413"/>
      <c r="KPD695" s="413"/>
      <c r="KPE695" s="413"/>
      <c r="KPF695" s="413"/>
      <c r="KPG695" s="413"/>
      <c r="KPH695" s="413"/>
      <c r="KPI695" s="413"/>
      <c r="KPJ695" s="412"/>
      <c r="KPK695" s="412"/>
      <c r="KPL695" s="412"/>
      <c r="KPM695" s="412"/>
      <c r="KPN695" s="412"/>
      <c r="KPO695" s="412"/>
      <c r="KPP695" s="412"/>
      <c r="KPQ695" s="412"/>
      <c r="KPR695" s="412"/>
      <c r="KPS695" s="412"/>
      <c r="KPT695" s="412"/>
      <c r="KPU695" s="412"/>
      <c r="KPV695" s="412"/>
      <c r="KPW695" s="412"/>
      <c r="KPX695" s="412"/>
      <c r="KPY695" s="412"/>
      <c r="KPZ695" s="412"/>
      <c r="KQA695" s="412"/>
      <c r="KQB695" s="412"/>
      <c r="KQC695" s="412"/>
      <c r="KQD695" s="412"/>
      <c r="KQE695" s="412"/>
      <c r="KQF695" s="412"/>
      <c r="KQG695" s="412"/>
      <c r="KQH695" s="412"/>
      <c r="KQI695" s="412"/>
      <c r="KQJ695" s="412"/>
      <c r="KQK695" s="412"/>
      <c r="KQL695" s="412"/>
      <c r="KQM695" s="412"/>
      <c r="KQN695" s="412"/>
      <c r="KQO695" s="412"/>
      <c r="KQP695" s="412"/>
      <c r="KQQ695" s="412"/>
      <c r="KQR695" s="412"/>
      <c r="KQS695" s="412"/>
      <c r="KQT695" s="412"/>
      <c r="KQU695" s="412"/>
      <c r="KQV695" s="412"/>
      <c r="KQW695" s="412"/>
      <c r="KQX695" s="412"/>
      <c r="KQY695" s="412"/>
      <c r="KQZ695" s="412"/>
      <c r="KRA695" s="412"/>
      <c r="KRB695" s="413"/>
      <c r="KRC695" s="413"/>
      <c r="KRD695" s="413"/>
      <c r="KRE695" s="413"/>
      <c r="KRF695" s="413"/>
      <c r="KRG695" s="413"/>
      <c r="KRH695" s="413"/>
      <c r="KRI695" s="413"/>
      <c r="KRJ695" s="413"/>
      <c r="KRK695" s="413"/>
      <c r="KRL695" s="413"/>
      <c r="KRM695" s="413"/>
      <c r="KRN695" s="413"/>
      <c r="KRO695" s="413"/>
      <c r="KRP695" s="413"/>
      <c r="KRQ695" s="413"/>
      <c r="KRR695" s="413"/>
      <c r="KRS695" s="413"/>
      <c r="KRT695" s="413"/>
      <c r="KRU695" s="413"/>
      <c r="KRV695" s="413"/>
      <c r="KRW695" s="413"/>
      <c r="KRX695" s="413"/>
      <c r="KRY695" s="413"/>
      <c r="KRZ695" s="414"/>
      <c r="KSA695" s="414"/>
      <c r="KSB695" s="414"/>
      <c r="KSC695" s="414"/>
      <c r="KSD695" s="414"/>
      <c r="KSE695" s="413"/>
      <c r="KSF695" s="413"/>
      <c r="KSG695" s="414"/>
      <c r="KSH695" s="414"/>
      <c r="KSI695" s="413"/>
      <c r="KSJ695" s="413"/>
      <c r="KSK695" s="414"/>
      <c r="KSL695" s="414"/>
      <c r="KSM695" s="413"/>
      <c r="KSN695" s="413"/>
      <c r="KSO695" s="413"/>
      <c r="KSP695" s="413"/>
      <c r="KSQ695" s="413"/>
      <c r="KSR695" s="413"/>
      <c r="KSS695" s="413"/>
      <c r="KST695" s="414"/>
      <c r="KSU695" s="414"/>
      <c r="KSV695" s="413"/>
      <c r="KSW695" s="413"/>
      <c r="KSX695" s="414"/>
      <c r="KSY695" s="414"/>
      <c r="KSZ695" s="413"/>
      <c r="KTA695" s="413"/>
      <c r="KTB695" s="413"/>
      <c r="KTC695" s="413"/>
      <c r="KTD695" s="413"/>
      <c r="KTE695" s="407"/>
      <c r="KTF695" s="439"/>
      <c r="KTG695" s="413"/>
      <c r="KTH695" s="413"/>
      <c r="KTI695" s="413"/>
      <c r="KTJ695" s="413"/>
      <c r="KTK695" s="413"/>
      <c r="KTL695" s="413"/>
      <c r="KTM695" s="413"/>
      <c r="KTN695" s="412"/>
      <c r="KTO695" s="412"/>
      <c r="KTP695" s="412"/>
      <c r="KTQ695" s="412"/>
      <c r="KTR695" s="412"/>
      <c r="KTS695" s="412"/>
      <c r="KTT695" s="412"/>
      <c r="KTU695" s="412"/>
      <c r="KTV695" s="412"/>
      <c r="KTW695" s="412"/>
      <c r="KTX695" s="412"/>
      <c r="KTY695" s="412"/>
      <c r="KTZ695" s="412"/>
      <c r="KUA695" s="412"/>
      <c r="KUB695" s="412"/>
      <c r="KUC695" s="412"/>
      <c r="KUD695" s="412"/>
      <c r="KUE695" s="412"/>
      <c r="KUF695" s="412"/>
      <c r="KUG695" s="412"/>
      <c r="KUH695" s="412"/>
      <c r="KUI695" s="412"/>
      <c r="KUJ695" s="412"/>
      <c r="KUK695" s="412"/>
      <c r="KUL695" s="412"/>
      <c r="KUM695" s="412"/>
      <c r="KUN695" s="412"/>
      <c r="KUO695" s="412"/>
      <c r="KUP695" s="412"/>
      <c r="KUQ695" s="412"/>
      <c r="KUR695" s="412"/>
      <c r="KUS695" s="412"/>
      <c r="KUT695" s="412"/>
      <c r="KUU695" s="412"/>
      <c r="KUV695" s="412"/>
      <c r="KUW695" s="412"/>
      <c r="KUX695" s="412"/>
      <c r="KUY695" s="412"/>
      <c r="KUZ695" s="412"/>
      <c r="KVA695" s="412"/>
      <c r="KVB695" s="412"/>
      <c r="KVC695" s="412"/>
      <c r="KVD695" s="412"/>
      <c r="KVE695" s="412"/>
      <c r="KVF695" s="413"/>
      <c r="KVG695" s="413"/>
      <c r="KVH695" s="413"/>
      <c r="KVI695" s="413"/>
      <c r="KVJ695" s="413"/>
      <c r="KVK695" s="413"/>
      <c r="KVL695" s="413"/>
      <c r="KVM695" s="413"/>
      <c r="KVN695" s="413"/>
      <c r="KVO695" s="413"/>
      <c r="KVP695" s="413"/>
      <c r="KVQ695" s="413"/>
      <c r="KVR695" s="413"/>
      <c r="KVS695" s="413"/>
      <c r="KVT695" s="413"/>
      <c r="KVU695" s="413"/>
      <c r="KVV695" s="413"/>
      <c r="KVW695" s="413"/>
      <c r="KVX695" s="413"/>
      <c r="KVY695" s="413"/>
      <c r="KVZ695" s="413"/>
      <c r="KWA695" s="413"/>
      <c r="KWB695" s="413"/>
      <c r="KWC695" s="413"/>
      <c r="KWD695" s="414"/>
      <c r="KWE695" s="414"/>
      <c r="KWF695" s="414"/>
      <c r="KWG695" s="414"/>
      <c r="KWH695" s="414"/>
      <c r="KWI695" s="413"/>
      <c r="KWJ695" s="413"/>
      <c r="KWK695" s="414"/>
      <c r="KWL695" s="414"/>
      <c r="KWM695" s="413"/>
      <c r="KWN695" s="413"/>
      <c r="KWO695" s="414"/>
      <c r="KWP695" s="414"/>
      <c r="KWQ695" s="413"/>
      <c r="KWR695" s="413"/>
      <c r="KWS695" s="413"/>
      <c r="KWT695" s="413"/>
      <c r="KWU695" s="413"/>
      <c r="KWV695" s="413"/>
      <c r="KWW695" s="413"/>
      <c r="KWX695" s="414"/>
      <c r="KWY695" s="414"/>
      <c r="KWZ695" s="413"/>
      <c r="KXA695" s="413"/>
      <c r="KXB695" s="414"/>
      <c r="KXC695" s="414"/>
      <c r="KXD695" s="413"/>
      <c r="KXE695" s="413"/>
      <c r="KXF695" s="413"/>
      <c r="KXG695" s="413"/>
      <c r="KXH695" s="413"/>
      <c r="KXI695" s="407"/>
      <c r="KXJ695" s="439"/>
      <c r="KXK695" s="413"/>
      <c r="KXL695" s="413"/>
      <c r="KXM695" s="413"/>
      <c r="KXN695" s="413"/>
      <c r="KXO695" s="413"/>
      <c r="KXP695" s="413"/>
      <c r="KXQ695" s="413"/>
      <c r="KXR695" s="412"/>
      <c r="KXS695" s="412"/>
      <c r="KXT695" s="412"/>
      <c r="KXU695" s="412"/>
      <c r="KXV695" s="412"/>
      <c r="KXW695" s="412"/>
      <c r="KXX695" s="412"/>
      <c r="KXY695" s="412"/>
      <c r="KXZ695" s="412"/>
      <c r="KYA695" s="412"/>
      <c r="KYB695" s="412"/>
      <c r="KYC695" s="412"/>
      <c r="KYD695" s="412"/>
      <c r="KYE695" s="412"/>
      <c r="KYF695" s="412"/>
      <c r="KYG695" s="412"/>
      <c r="KYH695" s="412"/>
      <c r="KYI695" s="412"/>
      <c r="KYJ695" s="412"/>
      <c r="KYK695" s="412"/>
      <c r="KYL695" s="412"/>
      <c r="KYM695" s="412"/>
      <c r="KYN695" s="412"/>
      <c r="KYO695" s="412"/>
      <c r="KYP695" s="412"/>
      <c r="KYQ695" s="412"/>
      <c r="KYR695" s="412"/>
      <c r="KYS695" s="412"/>
      <c r="KYT695" s="412"/>
      <c r="KYU695" s="412"/>
      <c r="KYV695" s="412"/>
      <c r="KYW695" s="412"/>
      <c r="KYX695" s="412"/>
      <c r="KYY695" s="412"/>
      <c r="KYZ695" s="412"/>
      <c r="KZA695" s="412"/>
      <c r="KZB695" s="412"/>
      <c r="KZC695" s="412"/>
      <c r="KZD695" s="412"/>
      <c r="KZE695" s="412"/>
      <c r="KZF695" s="412"/>
      <c r="KZG695" s="412"/>
      <c r="KZH695" s="412"/>
      <c r="KZI695" s="412"/>
      <c r="KZJ695" s="413"/>
      <c r="KZK695" s="413"/>
      <c r="KZL695" s="413"/>
      <c r="KZM695" s="413"/>
      <c r="KZN695" s="413"/>
      <c r="KZO695" s="413"/>
      <c r="KZP695" s="413"/>
      <c r="KZQ695" s="413"/>
      <c r="KZR695" s="413"/>
      <c r="KZS695" s="413"/>
      <c r="KZT695" s="413"/>
      <c r="KZU695" s="413"/>
      <c r="KZV695" s="413"/>
      <c r="KZW695" s="413"/>
      <c r="KZX695" s="413"/>
      <c r="KZY695" s="413"/>
      <c r="KZZ695" s="413"/>
      <c r="LAA695" s="413"/>
      <c r="LAB695" s="413"/>
      <c r="LAC695" s="413"/>
      <c r="LAD695" s="413"/>
      <c r="LAE695" s="413"/>
      <c r="LAF695" s="413"/>
      <c r="LAG695" s="413"/>
      <c r="LAH695" s="414"/>
      <c r="LAI695" s="414"/>
      <c r="LAJ695" s="414"/>
      <c r="LAK695" s="414"/>
      <c r="LAL695" s="414"/>
      <c r="LAM695" s="413"/>
      <c r="LAN695" s="413"/>
      <c r="LAO695" s="414"/>
      <c r="LAP695" s="414"/>
      <c r="LAQ695" s="413"/>
      <c r="LAR695" s="413"/>
      <c r="LAS695" s="414"/>
      <c r="LAT695" s="414"/>
      <c r="LAU695" s="413"/>
      <c r="LAV695" s="413"/>
      <c r="LAW695" s="413"/>
      <c r="LAX695" s="413"/>
      <c r="LAY695" s="413"/>
      <c r="LAZ695" s="413"/>
      <c r="LBA695" s="413"/>
      <c r="LBB695" s="414"/>
      <c r="LBC695" s="414"/>
      <c r="LBD695" s="413"/>
      <c r="LBE695" s="413"/>
      <c r="LBF695" s="414"/>
      <c r="LBG695" s="414"/>
      <c r="LBH695" s="413"/>
      <c r="LBI695" s="413"/>
      <c r="LBJ695" s="413"/>
      <c r="LBK695" s="413"/>
      <c r="LBL695" s="413"/>
      <c r="LBM695" s="407"/>
      <c r="LBN695" s="439"/>
      <c r="LBO695" s="413"/>
      <c r="LBP695" s="413"/>
      <c r="LBQ695" s="413"/>
      <c r="LBR695" s="413"/>
      <c r="LBS695" s="413"/>
      <c r="LBT695" s="413"/>
      <c r="LBU695" s="413"/>
      <c r="LBV695" s="412"/>
      <c r="LBW695" s="412"/>
      <c r="LBX695" s="412"/>
      <c r="LBY695" s="412"/>
      <c r="LBZ695" s="412"/>
      <c r="LCA695" s="412"/>
      <c r="LCB695" s="412"/>
      <c r="LCC695" s="412"/>
      <c r="LCD695" s="412"/>
      <c r="LCE695" s="412"/>
      <c r="LCF695" s="412"/>
      <c r="LCG695" s="412"/>
      <c r="LCH695" s="412"/>
      <c r="LCI695" s="412"/>
      <c r="LCJ695" s="412"/>
      <c r="LCK695" s="412"/>
      <c r="LCL695" s="412"/>
      <c r="LCM695" s="412"/>
      <c r="LCN695" s="412"/>
      <c r="LCO695" s="412"/>
      <c r="LCP695" s="412"/>
      <c r="LCQ695" s="412"/>
      <c r="LCR695" s="412"/>
      <c r="LCS695" s="412"/>
      <c r="LCT695" s="412"/>
      <c r="LCU695" s="412"/>
      <c r="LCV695" s="412"/>
      <c r="LCW695" s="412"/>
      <c r="LCX695" s="412"/>
      <c r="LCY695" s="412"/>
      <c r="LCZ695" s="412"/>
      <c r="LDA695" s="412"/>
      <c r="LDB695" s="412"/>
      <c r="LDC695" s="412"/>
      <c r="LDD695" s="412"/>
      <c r="LDE695" s="412"/>
      <c r="LDF695" s="412"/>
      <c r="LDG695" s="412"/>
      <c r="LDH695" s="412"/>
      <c r="LDI695" s="412"/>
      <c r="LDJ695" s="412"/>
      <c r="LDK695" s="412"/>
      <c r="LDL695" s="412"/>
      <c r="LDM695" s="412"/>
      <c r="LDN695" s="413"/>
      <c r="LDO695" s="413"/>
      <c r="LDP695" s="413"/>
      <c r="LDQ695" s="413"/>
      <c r="LDR695" s="413"/>
      <c r="LDS695" s="413"/>
      <c r="LDT695" s="413"/>
      <c r="LDU695" s="413"/>
      <c r="LDV695" s="413"/>
      <c r="LDW695" s="413"/>
      <c r="LDX695" s="413"/>
      <c r="LDY695" s="413"/>
      <c r="LDZ695" s="413"/>
      <c r="LEA695" s="413"/>
      <c r="LEB695" s="413"/>
      <c r="LEC695" s="413"/>
      <c r="LED695" s="413"/>
      <c r="LEE695" s="413"/>
      <c r="LEF695" s="413"/>
      <c r="LEG695" s="413"/>
      <c r="LEH695" s="413"/>
      <c r="LEI695" s="413"/>
      <c r="LEJ695" s="413"/>
      <c r="LEK695" s="413"/>
      <c r="LEL695" s="414"/>
      <c r="LEM695" s="414"/>
      <c r="LEN695" s="414"/>
      <c r="LEO695" s="414"/>
      <c r="LEP695" s="414"/>
      <c r="LEQ695" s="413"/>
      <c r="LER695" s="413"/>
      <c r="LES695" s="414"/>
      <c r="LET695" s="414"/>
      <c r="LEU695" s="413"/>
      <c r="LEV695" s="413"/>
      <c r="LEW695" s="414"/>
      <c r="LEX695" s="414"/>
      <c r="LEY695" s="413"/>
      <c r="LEZ695" s="413"/>
      <c r="LFA695" s="413"/>
      <c r="LFB695" s="413"/>
      <c r="LFC695" s="413"/>
      <c r="LFD695" s="413"/>
      <c r="LFE695" s="413"/>
      <c r="LFF695" s="414"/>
      <c r="LFG695" s="414"/>
      <c r="LFH695" s="413"/>
      <c r="LFI695" s="413"/>
      <c r="LFJ695" s="414"/>
      <c r="LFK695" s="414"/>
      <c r="LFL695" s="413"/>
      <c r="LFM695" s="413"/>
      <c r="LFN695" s="413"/>
      <c r="LFO695" s="413"/>
      <c r="LFP695" s="413"/>
      <c r="LFQ695" s="407"/>
      <c r="LFR695" s="439"/>
      <c r="LFS695" s="413"/>
      <c r="LFT695" s="413"/>
      <c r="LFU695" s="413"/>
      <c r="LFV695" s="413"/>
      <c r="LFW695" s="413"/>
      <c r="LFX695" s="413"/>
      <c r="LFY695" s="413"/>
      <c r="LFZ695" s="412"/>
      <c r="LGA695" s="412"/>
      <c r="LGB695" s="412"/>
      <c r="LGC695" s="412"/>
      <c r="LGD695" s="412"/>
      <c r="LGE695" s="412"/>
      <c r="LGF695" s="412"/>
      <c r="LGG695" s="412"/>
      <c r="LGH695" s="412"/>
      <c r="LGI695" s="412"/>
      <c r="LGJ695" s="412"/>
      <c r="LGK695" s="412"/>
      <c r="LGL695" s="412"/>
      <c r="LGM695" s="412"/>
      <c r="LGN695" s="412"/>
      <c r="LGO695" s="412"/>
      <c r="LGP695" s="412"/>
      <c r="LGQ695" s="412"/>
      <c r="LGR695" s="412"/>
      <c r="LGS695" s="412"/>
      <c r="LGT695" s="412"/>
      <c r="LGU695" s="412"/>
      <c r="LGV695" s="412"/>
      <c r="LGW695" s="412"/>
      <c r="LGX695" s="412"/>
      <c r="LGY695" s="412"/>
      <c r="LGZ695" s="412"/>
      <c r="LHA695" s="412"/>
      <c r="LHB695" s="412"/>
      <c r="LHC695" s="412"/>
      <c r="LHD695" s="412"/>
      <c r="LHE695" s="412"/>
      <c r="LHF695" s="412"/>
      <c r="LHG695" s="412"/>
      <c r="LHH695" s="412"/>
      <c r="LHI695" s="412"/>
      <c r="LHJ695" s="412"/>
      <c r="LHK695" s="412"/>
      <c r="LHL695" s="412"/>
      <c r="LHM695" s="412"/>
      <c r="LHN695" s="412"/>
      <c r="LHO695" s="412"/>
      <c r="LHP695" s="412"/>
      <c r="LHQ695" s="412"/>
      <c r="LHR695" s="413"/>
      <c r="LHS695" s="413"/>
      <c r="LHT695" s="413"/>
      <c r="LHU695" s="413"/>
      <c r="LHV695" s="413"/>
      <c r="LHW695" s="413"/>
      <c r="LHX695" s="413"/>
      <c r="LHY695" s="413"/>
      <c r="LHZ695" s="413"/>
      <c r="LIA695" s="413"/>
      <c r="LIB695" s="413"/>
      <c r="LIC695" s="413"/>
      <c r="LID695" s="413"/>
      <c r="LIE695" s="413"/>
      <c r="LIF695" s="413"/>
      <c r="LIG695" s="413"/>
      <c r="LIH695" s="413"/>
      <c r="LII695" s="413"/>
      <c r="LIJ695" s="413"/>
      <c r="LIK695" s="413"/>
      <c r="LIL695" s="413"/>
      <c r="LIM695" s="413"/>
      <c r="LIN695" s="413"/>
      <c r="LIO695" s="413"/>
      <c r="LIP695" s="414"/>
      <c r="LIQ695" s="414"/>
      <c r="LIR695" s="414"/>
      <c r="LIS695" s="414"/>
      <c r="LIT695" s="414"/>
      <c r="LIU695" s="413"/>
      <c r="LIV695" s="413"/>
      <c r="LIW695" s="414"/>
      <c r="LIX695" s="414"/>
      <c r="LIY695" s="413"/>
      <c r="LIZ695" s="413"/>
      <c r="LJA695" s="414"/>
      <c r="LJB695" s="414"/>
      <c r="LJC695" s="413"/>
      <c r="LJD695" s="413"/>
      <c r="LJE695" s="413"/>
      <c r="LJF695" s="413"/>
      <c r="LJG695" s="413"/>
      <c r="LJH695" s="413"/>
      <c r="LJI695" s="413"/>
      <c r="LJJ695" s="414"/>
      <c r="LJK695" s="414"/>
      <c r="LJL695" s="413"/>
      <c r="LJM695" s="413"/>
      <c r="LJN695" s="414"/>
      <c r="LJO695" s="414"/>
      <c r="LJP695" s="413"/>
      <c r="LJQ695" s="413"/>
      <c r="LJR695" s="413"/>
      <c r="LJS695" s="413"/>
      <c r="LJT695" s="413"/>
      <c r="LJU695" s="407"/>
      <c r="LJV695" s="439"/>
      <c r="LJW695" s="413"/>
      <c r="LJX695" s="413"/>
      <c r="LJY695" s="413"/>
      <c r="LJZ695" s="413"/>
      <c r="LKA695" s="413"/>
      <c r="LKB695" s="413"/>
      <c r="LKC695" s="413"/>
      <c r="LKD695" s="412"/>
      <c r="LKE695" s="412"/>
      <c r="LKF695" s="412"/>
      <c r="LKG695" s="412"/>
      <c r="LKH695" s="412"/>
      <c r="LKI695" s="412"/>
      <c r="LKJ695" s="412"/>
      <c r="LKK695" s="412"/>
      <c r="LKL695" s="412"/>
      <c r="LKM695" s="412"/>
      <c r="LKN695" s="412"/>
      <c r="LKO695" s="412"/>
      <c r="LKP695" s="412"/>
      <c r="LKQ695" s="412"/>
      <c r="LKR695" s="412"/>
      <c r="LKS695" s="412"/>
      <c r="LKT695" s="412"/>
      <c r="LKU695" s="412"/>
      <c r="LKV695" s="412"/>
      <c r="LKW695" s="412"/>
      <c r="LKX695" s="412"/>
      <c r="LKY695" s="412"/>
      <c r="LKZ695" s="412"/>
      <c r="LLA695" s="412"/>
      <c r="LLB695" s="412"/>
      <c r="LLC695" s="412"/>
      <c r="LLD695" s="412"/>
      <c r="LLE695" s="412"/>
      <c r="LLF695" s="412"/>
      <c r="LLG695" s="412"/>
      <c r="LLH695" s="412"/>
      <c r="LLI695" s="412"/>
      <c r="LLJ695" s="412"/>
      <c r="LLK695" s="412"/>
      <c r="LLL695" s="412"/>
      <c r="LLM695" s="412"/>
      <c r="LLN695" s="412"/>
      <c r="LLO695" s="412"/>
      <c r="LLP695" s="412"/>
      <c r="LLQ695" s="412"/>
      <c r="LLR695" s="412"/>
      <c r="LLS695" s="412"/>
      <c r="LLT695" s="412"/>
      <c r="LLU695" s="412"/>
      <c r="LLV695" s="413"/>
      <c r="LLW695" s="413"/>
      <c r="LLX695" s="413"/>
      <c r="LLY695" s="413"/>
      <c r="LLZ695" s="413"/>
      <c r="LMA695" s="413"/>
      <c r="LMB695" s="413"/>
      <c r="LMC695" s="413"/>
      <c r="LMD695" s="413"/>
      <c r="LME695" s="413"/>
      <c r="LMF695" s="413"/>
      <c r="LMG695" s="413"/>
      <c r="LMH695" s="413"/>
      <c r="LMI695" s="413"/>
      <c r="LMJ695" s="413"/>
      <c r="LMK695" s="413"/>
      <c r="LML695" s="413"/>
      <c r="LMM695" s="413"/>
      <c r="LMN695" s="413"/>
      <c r="LMO695" s="413"/>
      <c r="LMP695" s="413"/>
      <c r="LMQ695" s="413"/>
      <c r="LMR695" s="413"/>
      <c r="LMS695" s="413"/>
      <c r="LMT695" s="414"/>
      <c r="LMU695" s="414"/>
      <c r="LMV695" s="414"/>
      <c r="LMW695" s="414"/>
      <c r="LMX695" s="414"/>
      <c r="LMY695" s="413"/>
      <c r="LMZ695" s="413"/>
      <c r="LNA695" s="414"/>
      <c r="LNB695" s="414"/>
      <c r="LNC695" s="413"/>
      <c r="LND695" s="413"/>
      <c r="LNE695" s="414"/>
      <c r="LNF695" s="414"/>
      <c r="LNG695" s="413"/>
      <c r="LNH695" s="413"/>
      <c r="LNI695" s="413"/>
      <c r="LNJ695" s="413"/>
      <c r="LNK695" s="413"/>
      <c r="LNL695" s="413"/>
      <c r="LNM695" s="413"/>
      <c r="LNN695" s="414"/>
      <c r="LNO695" s="414"/>
      <c r="LNP695" s="413"/>
      <c r="LNQ695" s="413"/>
      <c r="LNR695" s="414"/>
      <c r="LNS695" s="414"/>
      <c r="LNT695" s="413"/>
      <c r="LNU695" s="413"/>
      <c r="LNV695" s="413"/>
      <c r="LNW695" s="413"/>
      <c r="LNX695" s="413"/>
      <c r="LNY695" s="407"/>
      <c r="LNZ695" s="439"/>
      <c r="LOA695" s="413"/>
      <c r="LOB695" s="413"/>
      <c r="LOC695" s="413"/>
      <c r="LOD695" s="413"/>
      <c r="LOE695" s="413"/>
      <c r="LOF695" s="413"/>
      <c r="LOG695" s="413"/>
      <c r="LOH695" s="412"/>
      <c r="LOI695" s="412"/>
      <c r="LOJ695" s="412"/>
      <c r="LOK695" s="412"/>
      <c r="LOL695" s="412"/>
      <c r="LOM695" s="412"/>
      <c r="LON695" s="412"/>
      <c r="LOO695" s="412"/>
      <c r="LOP695" s="412"/>
      <c r="LOQ695" s="412"/>
      <c r="LOR695" s="412"/>
      <c r="LOS695" s="412"/>
      <c r="LOT695" s="412"/>
      <c r="LOU695" s="412"/>
      <c r="LOV695" s="412"/>
      <c r="LOW695" s="412"/>
      <c r="LOX695" s="412"/>
      <c r="LOY695" s="412"/>
      <c r="LOZ695" s="412"/>
      <c r="LPA695" s="412"/>
      <c r="LPB695" s="412"/>
      <c r="LPC695" s="412"/>
      <c r="LPD695" s="412"/>
      <c r="LPE695" s="412"/>
      <c r="LPF695" s="412"/>
      <c r="LPG695" s="412"/>
      <c r="LPH695" s="412"/>
      <c r="LPI695" s="412"/>
      <c r="LPJ695" s="412"/>
      <c r="LPK695" s="412"/>
      <c r="LPL695" s="412"/>
      <c r="LPM695" s="412"/>
      <c r="LPN695" s="412"/>
      <c r="LPO695" s="412"/>
      <c r="LPP695" s="412"/>
      <c r="LPQ695" s="412"/>
      <c r="LPR695" s="412"/>
      <c r="LPS695" s="412"/>
      <c r="LPT695" s="412"/>
      <c r="LPU695" s="412"/>
      <c r="LPV695" s="412"/>
      <c r="LPW695" s="412"/>
      <c r="LPX695" s="412"/>
      <c r="LPY695" s="412"/>
      <c r="LPZ695" s="413"/>
      <c r="LQA695" s="413"/>
      <c r="LQB695" s="413"/>
      <c r="LQC695" s="413"/>
      <c r="LQD695" s="413"/>
      <c r="LQE695" s="413"/>
      <c r="LQF695" s="413"/>
      <c r="LQG695" s="413"/>
      <c r="LQH695" s="413"/>
      <c r="LQI695" s="413"/>
      <c r="LQJ695" s="413"/>
      <c r="LQK695" s="413"/>
      <c r="LQL695" s="413"/>
      <c r="LQM695" s="413"/>
      <c r="LQN695" s="413"/>
      <c r="LQO695" s="413"/>
      <c r="LQP695" s="413"/>
      <c r="LQQ695" s="413"/>
      <c r="LQR695" s="413"/>
      <c r="LQS695" s="413"/>
      <c r="LQT695" s="413"/>
      <c r="LQU695" s="413"/>
      <c r="LQV695" s="413"/>
      <c r="LQW695" s="413"/>
      <c r="LQX695" s="414"/>
      <c r="LQY695" s="414"/>
      <c r="LQZ695" s="414"/>
      <c r="LRA695" s="414"/>
      <c r="LRB695" s="414"/>
      <c r="LRC695" s="413"/>
      <c r="LRD695" s="413"/>
      <c r="LRE695" s="414"/>
      <c r="LRF695" s="414"/>
      <c r="LRG695" s="413"/>
      <c r="LRH695" s="413"/>
      <c r="LRI695" s="414"/>
      <c r="LRJ695" s="414"/>
      <c r="LRK695" s="413"/>
      <c r="LRL695" s="413"/>
      <c r="LRM695" s="413"/>
      <c r="LRN695" s="413"/>
      <c r="LRO695" s="413"/>
      <c r="LRP695" s="413"/>
      <c r="LRQ695" s="413"/>
      <c r="LRR695" s="414"/>
      <c r="LRS695" s="414"/>
      <c r="LRT695" s="413"/>
      <c r="LRU695" s="413"/>
      <c r="LRV695" s="414"/>
      <c r="LRW695" s="414"/>
      <c r="LRX695" s="413"/>
      <c r="LRY695" s="413"/>
      <c r="LRZ695" s="413"/>
      <c r="LSA695" s="413"/>
      <c r="LSB695" s="413"/>
      <c r="LSC695" s="407"/>
      <c r="LSD695" s="439"/>
      <c r="LSE695" s="413"/>
      <c r="LSF695" s="413"/>
      <c r="LSG695" s="413"/>
      <c r="LSH695" s="413"/>
      <c r="LSI695" s="413"/>
      <c r="LSJ695" s="413"/>
      <c r="LSK695" s="413"/>
      <c r="LSL695" s="412"/>
      <c r="LSM695" s="412"/>
      <c r="LSN695" s="412"/>
      <c r="LSO695" s="412"/>
      <c r="LSP695" s="412"/>
      <c r="LSQ695" s="412"/>
      <c r="LSR695" s="412"/>
      <c r="LSS695" s="412"/>
      <c r="LST695" s="412"/>
      <c r="LSU695" s="412"/>
      <c r="LSV695" s="412"/>
      <c r="LSW695" s="412"/>
      <c r="LSX695" s="412"/>
      <c r="LSY695" s="412"/>
      <c r="LSZ695" s="412"/>
      <c r="LTA695" s="412"/>
      <c r="LTB695" s="412"/>
      <c r="LTC695" s="412"/>
      <c r="LTD695" s="412"/>
      <c r="LTE695" s="412"/>
      <c r="LTF695" s="412"/>
      <c r="LTG695" s="412"/>
      <c r="LTH695" s="412"/>
      <c r="LTI695" s="412"/>
      <c r="LTJ695" s="412"/>
      <c r="LTK695" s="412"/>
      <c r="LTL695" s="412"/>
      <c r="LTM695" s="412"/>
      <c r="LTN695" s="412"/>
      <c r="LTO695" s="412"/>
      <c r="LTP695" s="412"/>
      <c r="LTQ695" s="412"/>
      <c r="LTR695" s="412"/>
      <c r="LTS695" s="412"/>
      <c r="LTT695" s="412"/>
      <c r="LTU695" s="412"/>
      <c r="LTV695" s="412"/>
      <c r="LTW695" s="412"/>
      <c r="LTX695" s="412"/>
      <c r="LTY695" s="412"/>
      <c r="LTZ695" s="412"/>
      <c r="LUA695" s="412"/>
      <c r="LUB695" s="412"/>
      <c r="LUC695" s="412"/>
      <c r="LUD695" s="413"/>
      <c r="LUE695" s="413"/>
      <c r="LUF695" s="413"/>
      <c r="LUG695" s="413"/>
      <c r="LUH695" s="413"/>
      <c r="LUI695" s="413"/>
      <c r="LUJ695" s="413"/>
      <c r="LUK695" s="413"/>
      <c r="LUL695" s="413"/>
      <c r="LUM695" s="413"/>
      <c r="LUN695" s="413"/>
      <c r="LUO695" s="413"/>
      <c r="LUP695" s="413"/>
      <c r="LUQ695" s="413"/>
      <c r="LUR695" s="413"/>
      <c r="LUS695" s="413"/>
      <c r="LUT695" s="413"/>
      <c r="LUU695" s="413"/>
      <c r="LUV695" s="413"/>
      <c r="LUW695" s="413"/>
      <c r="LUX695" s="413"/>
      <c r="LUY695" s="413"/>
      <c r="LUZ695" s="413"/>
      <c r="LVA695" s="413"/>
      <c r="LVB695" s="414"/>
      <c r="LVC695" s="414"/>
      <c r="LVD695" s="414"/>
      <c r="LVE695" s="414"/>
      <c r="LVF695" s="414"/>
      <c r="LVG695" s="413"/>
      <c r="LVH695" s="413"/>
      <c r="LVI695" s="414"/>
      <c r="LVJ695" s="414"/>
      <c r="LVK695" s="413"/>
      <c r="LVL695" s="413"/>
      <c r="LVM695" s="414"/>
      <c r="LVN695" s="414"/>
      <c r="LVO695" s="413"/>
      <c r="LVP695" s="413"/>
      <c r="LVQ695" s="413"/>
      <c r="LVR695" s="413"/>
      <c r="LVS695" s="413"/>
      <c r="LVT695" s="413"/>
      <c r="LVU695" s="413"/>
      <c r="LVV695" s="414"/>
      <c r="LVW695" s="414"/>
      <c r="LVX695" s="413"/>
      <c r="LVY695" s="413"/>
      <c r="LVZ695" s="414"/>
      <c r="LWA695" s="414"/>
      <c r="LWB695" s="413"/>
      <c r="LWC695" s="413"/>
      <c r="LWD695" s="413"/>
      <c r="LWE695" s="413"/>
      <c r="LWF695" s="413"/>
      <c r="LWG695" s="407"/>
      <c r="LWH695" s="439"/>
      <c r="LWI695" s="413"/>
      <c r="LWJ695" s="413"/>
      <c r="LWK695" s="413"/>
      <c r="LWL695" s="413"/>
      <c r="LWM695" s="413"/>
      <c r="LWN695" s="413"/>
      <c r="LWO695" s="413"/>
      <c r="LWP695" s="412"/>
      <c r="LWQ695" s="412"/>
      <c r="LWR695" s="412"/>
      <c r="LWS695" s="412"/>
      <c r="LWT695" s="412"/>
      <c r="LWU695" s="412"/>
      <c r="LWV695" s="412"/>
      <c r="LWW695" s="412"/>
      <c r="LWX695" s="412"/>
      <c r="LWY695" s="412"/>
      <c r="LWZ695" s="412"/>
      <c r="LXA695" s="412"/>
      <c r="LXB695" s="412"/>
      <c r="LXC695" s="412"/>
      <c r="LXD695" s="412"/>
      <c r="LXE695" s="412"/>
      <c r="LXF695" s="412"/>
      <c r="LXG695" s="412"/>
      <c r="LXH695" s="412"/>
      <c r="LXI695" s="412"/>
      <c r="LXJ695" s="412"/>
      <c r="LXK695" s="412"/>
      <c r="LXL695" s="412"/>
      <c r="LXM695" s="412"/>
      <c r="LXN695" s="412"/>
      <c r="LXO695" s="412"/>
      <c r="LXP695" s="412"/>
      <c r="LXQ695" s="412"/>
      <c r="LXR695" s="412"/>
      <c r="LXS695" s="412"/>
      <c r="LXT695" s="412"/>
      <c r="LXU695" s="412"/>
      <c r="LXV695" s="412"/>
      <c r="LXW695" s="412"/>
      <c r="LXX695" s="412"/>
      <c r="LXY695" s="412"/>
      <c r="LXZ695" s="412"/>
      <c r="LYA695" s="412"/>
      <c r="LYB695" s="412"/>
      <c r="LYC695" s="412"/>
      <c r="LYD695" s="412"/>
      <c r="LYE695" s="412"/>
      <c r="LYF695" s="412"/>
      <c r="LYG695" s="412"/>
      <c r="LYH695" s="413"/>
      <c r="LYI695" s="413"/>
      <c r="LYJ695" s="413"/>
      <c r="LYK695" s="413"/>
      <c r="LYL695" s="413"/>
      <c r="LYM695" s="413"/>
      <c r="LYN695" s="413"/>
      <c r="LYO695" s="413"/>
      <c r="LYP695" s="413"/>
      <c r="LYQ695" s="413"/>
      <c r="LYR695" s="413"/>
      <c r="LYS695" s="413"/>
      <c r="LYT695" s="413"/>
      <c r="LYU695" s="413"/>
      <c r="LYV695" s="413"/>
      <c r="LYW695" s="413"/>
      <c r="LYX695" s="413"/>
      <c r="LYY695" s="413"/>
      <c r="LYZ695" s="413"/>
      <c r="LZA695" s="413"/>
      <c r="LZB695" s="413"/>
      <c r="LZC695" s="413"/>
      <c r="LZD695" s="413"/>
      <c r="LZE695" s="413"/>
      <c r="LZF695" s="414"/>
      <c r="LZG695" s="414"/>
      <c r="LZH695" s="414"/>
      <c r="LZI695" s="414"/>
      <c r="LZJ695" s="414"/>
      <c r="LZK695" s="413"/>
      <c r="LZL695" s="413"/>
      <c r="LZM695" s="414"/>
      <c r="LZN695" s="414"/>
      <c r="LZO695" s="413"/>
      <c r="LZP695" s="413"/>
      <c r="LZQ695" s="414"/>
      <c r="LZR695" s="414"/>
      <c r="LZS695" s="413"/>
      <c r="LZT695" s="413"/>
      <c r="LZU695" s="413"/>
      <c r="LZV695" s="413"/>
      <c r="LZW695" s="413"/>
      <c r="LZX695" s="413"/>
      <c r="LZY695" s="413"/>
      <c r="LZZ695" s="414"/>
      <c r="MAA695" s="414"/>
      <c r="MAB695" s="413"/>
      <c r="MAC695" s="413"/>
      <c r="MAD695" s="414"/>
      <c r="MAE695" s="414"/>
      <c r="MAF695" s="413"/>
      <c r="MAG695" s="413"/>
      <c r="MAH695" s="413"/>
      <c r="MAI695" s="413"/>
      <c r="MAJ695" s="413"/>
      <c r="MAK695" s="407"/>
      <c r="MAL695" s="439"/>
      <c r="MAM695" s="413"/>
      <c r="MAN695" s="413"/>
      <c r="MAO695" s="413"/>
      <c r="MAP695" s="413"/>
      <c r="MAQ695" s="413"/>
      <c r="MAR695" s="413"/>
      <c r="MAS695" s="413"/>
      <c r="MAT695" s="412"/>
      <c r="MAU695" s="412"/>
      <c r="MAV695" s="412"/>
      <c r="MAW695" s="412"/>
      <c r="MAX695" s="412"/>
      <c r="MAY695" s="412"/>
      <c r="MAZ695" s="412"/>
      <c r="MBA695" s="412"/>
      <c r="MBB695" s="412"/>
      <c r="MBC695" s="412"/>
      <c r="MBD695" s="412"/>
      <c r="MBE695" s="412"/>
      <c r="MBF695" s="412"/>
      <c r="MBG695" s="412"/>
      <c r="MBH695" s="412"/>
      <c r="MBI695" s="412"/>
      <c r="MBJ695" s="412"/>
      <c r="MBK695" s="412"/>
      <c r="MBL695" s="412"/>
      <c r="MBM695" s="412"/>
      <c r="MBN695" s="412"/>
      <c r="MBO695" s="412"/>
      <c r="MBP695" s="412"/>
      <c r="MBQ695" s="412"/>
      <c r="MBR695" s="412"/>
      <c r="MBS695" s="412"/>
      <c r="MBT695" s="412"/>
      <c r="MBU695" s="412"/>
      <c r="MBV695" s="412"/>
      <c r="MBW695" s="412"/>
      <c r="MBX695" s="412"/>
      <c r="MBY695" s="412"/>
      <c r="MBZ695" s="412"/>
      <c r="MCA695" s="412"/>
      <c r="MCB695" s="412"/>
      <c r="MCC695" s="412"/>
      <c r="MCD695" s="412"/>
      <c r="MCE695" s="412"/>
      <c r="MCF695" s="412"/>
      <c r="MCG695" s="412"/>
      <c r="MCH695" s="412"/>
      <c r="MCI695" s="412"/>
      <c r="MCJ695" s="412"/>
      <c r="MCK695" s="412"/>
      <c r="MCL695" s="413"/>
      <c r="MCM695" s="413"/>
      <c r="MCN695" s="413"/>
      <c r="MCO695" s="413"/>
      <c r="MCP695" s="413"/>
      <c r="MCQ695" s="413"/>
      <c r="MCR695" s="413"/>
      <c r="MCS695" s="413"/>
      <c r="MCT695" s="413"/>
      <c r="MCU695" s="413"/>
      <c r="MCV695" s="413"/>
      <c r="MCW695" s="413"/>
      <c r="MCX695" s="413"/>
      <c r="MCY695" s="413"/>
      <c r="MCZ695" s="413"/>
      <c r="MDA695" s="413"/>
      <c r="MDB695" s="413"/>
      <c r="MDC695" s="413"/>
      <c r="MDD695" s="413"/>
      <c r="MDE695" s="413"/>
      <c r="MDF695" s="413"/>
      <c r="MDG695" s="413"/>
      <c r="MDH695" s="413"/>
      <c r="MDI695" s="413"/>
      <c r="MDJ695" s="414"/>
      <c r="MDK695" s="414"/>
      <c r="MDL695" s="414"/>
      <c r="MDM695" s="414"/>
      <c r="MDN695" s="414"/>
      <c r="MDO695" s="413"/>
      <c r="MDP695" s="413"/>
      <c r="MDQ695" s="414"/>
      <c r="MDR695" s="414"/>
      <c r="MDS695" s="413"/>
      <c r="MDT695" s="413"/>
      <c r="MDU695" s="414"/>
      <c r="MDV695" s="414"/>
      <c r="MDW695" s="413"/>
      <c r="MDX695" s="413"/>
      <c r="MDY695" s="413"/>
      <c r="MDZ695" s="413"/>
      <c r="MEA695" s="413"/>
      <c r="MEB695" s="413"/>
      <c r="MEC695" s="413"/>
      <c r="MED695" s="414"/>
      <c r="MEE695" s="414"/>
      <c r="MEF695" s="413"/>
      <c r="MEG695" s="413"/>
      <c r="MEH695" s="414"/>
      <c r="MEI695" s="414"/>
      <c r="MEJ695" s="413"/>
      <c r="MEK695" s="413"/>
      <c r="MEL695" s="413"/>
      <c r="MEM695" s="413"/>
      <c r="MEN695" s="413"/>
      <c r="MEO695" s="407"/>
      <c r="MEP695" s="439"/>
      <c r="MEQ695" s="413"/>
      <c r="MER695" s="413"/>
      <c r="MES695" s="413"/>
      <c r="MET695" s="413"/>
      <c r="MEU695" s="413"/>
      <c r="MEV695" s="413"/>
      <c r="MEW695" s="413"/>
      <c r="MEX695" s="412"/>
      <c r="MEY695" s="412"/>
      <c r="MEZ695" s="412"/>
      <c r="MFA695" s="412"/>
      <c r="MFB695" s="412"/>
      <c r="MFC695" s="412"/>
      <c r="MFD695" s="412"/>
      <c r="MFE695" s="412"/>
      <c r="MFF695" s="412"/>
      <c r="MFG695" s="412"/>
      <c r="MFH695" s="412"/>
      <c r="MFI695" s="412"/>
      <c r="MFJ695" s="412"/>
      <c r="MFK695" s="412"/>
      <c r="MFL695" s="412"/>
      <c r="MFM695" s="412"/>
      <c r="MFN695" s="412"/>
      <c r="MFO695" s="412"/>
      <c r="MFP695" s="412"/>
      <c r="MFQ695" s="412"/>
      <c r="MFR695" s="412"/>
      <c r="MFS695" s="412"/>
      <c r="MFT695" s="412"/>
      <c r="MFU695" s="412"/>
      <c r="MFV695" s="412"/>
      <c r="MFW695" s="412"/>
      <c r="MFX695" s="412"/>
      <c r="MFY695" s="412"/>
      <c r="MFZ695" s="412"/>
      <c r="MGA695" s="412"/>
      <c r="MGB695" s="412"/>
      <c r="MGC695" s="412"/>
      <c r="MGD695" s="412"/>
      <c r="MGE695" s="412"/>
      <c r="MGF695" s="412"/>
      <c r="MGG695" s="412"/>
      <c r="MGH695" s="412"/>
      <c r="MGI695" s="412"/>
      <c r="MGJ695" s="412"/>
      <c r="MGK695" s="412"/>
      <c r="MGL695" s="412"/>
      <c r="MGM695" s="412"/>
      <c r="MGN695" s="412"/>
      <c r="MGO695" s="412"/>
      <c r="MGP695" s="413"/>
      <c r="MGQ695" s="413"/>
      <c r="MGR695" s="413"/>
      <c r="MGS695" s="413"/>
      <c r="MGT695" s="413"/>
      <c r="MGU695" s="413"/>
      <c r="MGV695" s="413"/>
      <c r="MGW695" s="413"/>
      <c r="MGX695" s="413"/>
      <c r="MGY695" s="413"/>
      <c r="MGZ695" s="413"/>
      <c r="MHA695" s="413"/>
      <c r="MHB695" s="413"/>
      <c r="MHC695" s="413"/>
      <c r="MHD695" s="413"/>
      <c r="MHE695" s="413"/>
      <c r="MHF695" s="413"/>
      <c r="MHG695" s="413"/>
      <c r="MHH695" s="413"/>
      <c r="MHI695" s="413"/>
      <c r="MHJ695" s="413"/>
      <c r="MHK695" s="413"/>
      <c r="MHL695" s="413"/>
      <c r="MHM695" s="413"/>
      <c r="MHN695" s="414"/>
      <c r="MHO695" s="414"/>
      <c r="MHP695" s="414"/>
      <c r="MHQ695" s="414"/>
      <c r="MHR695" s="414"/>
      <c r="MHS695" s="413"/>
      <c r="MHT695" s="413"/>
      <c r="MHU695" s="414"/>
      <c r="MHV695" s="414"/>
      <c r="MHW695" s="413"/>
      <c r="MHX695" s="413"/>
      <c r="MHY695" s="414"/>
      <c r="MHZ695" s="414"/>
      <c r="MIA695" s="413"/>
      <c r="MIB695" s="413"/>
      <c r="MIC695" s="413"/>
      <c r="MID695" s="413"/>
      <c r="MIE695" s="413"/>
      <c r="MIF695" s="413"/>
      <c r="MIG695" s="413"/>
      <c r="MIH695" s="414"/>
      <c r="MII695" s="414"/>
      <c r="MIJ695" s="413"/>
      <c r="MIK695" s="413"/>
      <c r="MIL695" s="414"/>
      <c r="MIM695" s="414"/>
      <c r="MIN695" s="413"/>
      <c r="MIO695" s="413"/>
      <c r="MIP695" s="413"/>
      <c r="MIQ695" s="413"/>
      <c r="MIR695" s="413"/>
      <c r="MIS695" s="407"/>
      <c r="MIT695" s="439"/>
      <c r="MIU695" s="413"/>
      <c r="MIV695" s="413"/>
      <c r="MIW695" s="413"/>
      <c r="MIX695" s="413"/>
      <c r="MIY695" s="413"/>
      <c r="MIZ695" s="413"/>
      <c r="MJA695" s="413"/>
      <c r="MJB695" s="412"/>
      <c r="MJC695" s="412"/>
      <c r="MJD695" s="412"/>
      <c r="MJE695" s="412"/>
      <c r="MJF695" s="412"/>
      <c r="MJG695" s="412"/>
      <c r="MJH695" s="412"/>
      <c r="MJI695" s="412"/>
      <c r="MJJ695" s="412"/>
      <c r="MJK695" s="412"/>
      <c r="MJL695" s="412"/>
      <c r="MJM695" s="412"/>
      <c r="MJN695" s="412"/>
      <c r="MJO695" s="412"/>
      <c r="MJP695" s="412"/>
      <c r="MJQ695" s="412"/>
      <c r="MJR695" s="412"/>
      <c r="MJS695" s="412"/>
      <c r="MJT695" s="412"/>
      <c r="MJU695" s="412"/>
      <c r="MJV695" s="412"/>
      <c r="MJW695" s="412"/>
      <c r="MJX695" s="412"/>
      <c r="MJY695" s="412"/>
      <c r="MJZ695" s="412"/>
      <c r="MKA695" s="412"/>
      <c r="MKB695" s="412"/>
      <c r="MKC695" s="412"/>
      <c r="MKD695" s="412"/>
      <c r="MKE695" s="412"/>
      <c r="MKF695" s="412"/>
      <c r="MKG695" s="412"/>
      <c r="MKH695" s="412"/>
      <c r="MKI695" s="412"/>
      <c r="MKJ695" s="412"/>
      <c r="MKK695" s="412"/>
      <c r="MKL695" s="412"/>
      <c r="MKM695" s="412"/>
      <c r="MKN695" s="412"/>
      <c r="MKO695" s="412"/>
      <c r="MKP695" s="412"/>
      <c r="MKQ695" s="412"/>
      <c r="MKR695" s="412"/>
      <c r="MKS695" s="412"/>
      <c r="MKT695" s="413"/>
      <c r="MKU695" s="413"/>
      <c r="MKV695" s="413"/>
      <c r="MKW695" s="413"/>
      <c r="MKX695" s="413"/>
      <c r="MKY695" s="413"/>
      <c r="MKZ695" s="413"/>
      <c r="MLA695" s="413"/>
      <c r="MLB695" s="413"/>
      <c r="MLC695" s="413"/>
      <c r="MLD695" s="413"/>
      <c r="MLE695" s="413"/>
      <c r="MLF695" s="413"/>
      <c r="MLG695" s="413"/>
      <c r="MLH695" s="413"/>
      <c r="MLI695" s="413"/>
      <c r="MLJ695" s="413"/>
      <c r="MLK695" s="413"/>
      <c r="MLL695" s="413"/>
      <c r="MLM695" s="413"/>
      <c r="MLN695" s="413"/>
      <c r="MLO695" s="413"/>
      <c r="MLP695" s="413"/>
      <c r="MLQ695" s="413"/>
      <c r="MLR695" s="414"/>
      <c r="MLS695" s="414"/>
      <c r="MLT695" s="414"/>
      <c r="MLU695" s="414"/>
      <c r="MLV695" s="414"/>
      <c r="MLW695" s="413"/>
      <c r="MLX695" s="413"/>
      <c r="MLY695" s="414"/>
      <c r="MLZ695" s="414"/>
      <c r="MMA695" s="413"/>
      <c r="MMB695" s="413"/>
      <c r="MMC695" s="414"/>
      <c r="MMD695" s="414"/>
      <c r="MME695" s="413"/>
      <c r="MMF695" s="413"/>
      <c r="MMG695" s="413"/>
      <c r="MMH695" s="413"/>
      <c r="MMI695" s="413"/>
      <c r="MMJ695" s="413"/>
      <c r="MMK695" s="413"/>
      <c r="MML695" s="414"/>
      <c r="MMM695" s="414"/>
      <c r="MMN695" s="413"/>
      <c r="MMO695" s="413"/>
      <c r="MMP695" s="414"/>
      <c r="MMQ695" s="414"/>
      <c r="MMR695" s="413"/>
      <c r="MMS695" s="413"/>
      <c r="MMT695" s="413"/>
      <c r="MMU695" s="413"/>
      <c r="MMV695" s="413"/>
      <c r="MMW695" s="407"/>
      <c r="MMX695" s="439"/>
      <c r="MMY695" s="413"/>
      <c r="MMZ695" s="413"/>
      <c r="MNA695" s="413"/>
      <c r="MNB695" s="413"/>
      <c r="MNC695" s="413"/>
      <c r="MND695" s="413"/>
      <c r="MNE695" s="413"/>
      <c r="MNF695" s="412"/>
      <c r="MNG695" s="412"/>
      <c r="MNH695" s="412"/>
      <c r="MNI695" s="412"/>
      <c r="MNJ695" s="412"/>
      <c r="MNK695" s="412"/>
      <c r="MNL695" s="412"/>
      <c r="MNM695" s="412"/>
      <c r="MNN695" s="412"/>
      <c r="MNO695" s="412"/>
      <c r="MNP695" s="412"/>
      <c r="MNQ695" s="412"/>
      <c r="MNR695" s="412"/>
      <c r="MNS695" s="412"/>
      <c r="MNT695" s="412"/>
      <c r="MNU695" s="412"/>
      <c r="MNV695" s="412"/>
      <c r="MNW695" s="412"/>
      <c r="MNX695" s="412"/>
      <c r="MNY695" s="412"/>
      <c r="MNZ695" s="412"/>
      <c r="MOA695" s="412"/>
      <c r="MOB695" s="412"/>
      <c r="MOC695" s="412"/>
      <c r="MOD695" s="412"/>
      <c r="MOE695" s="412"/>
      <c r="MOF695" s="412"/>
      <c r="MOG695" s="412"/>
      <c r="MOH695" s="412"/>
      <c r="MOI695" s="412"/>
      <c r="MOJ695" s="412"/>
      <c r="MOK695" s="412"/>
      <c r="MOL695" s="412"/>
      <c r="MOM695" s="412"/>
      <c r="MON695" s="412"/>
      <c r="MOO695" s="412"/>
      <c r="MOP695" s="412"/>
      <c r="MOQ695" s="412"/>
      <c r="MOR695" s="412"/>
      <c r="MOS695" s="412"/>
      <c r="MOT695" s="412"/>
      <c r="MOU695" s="412"/>
      <c r="MOV695" s="412"/>
      <c r="MOW695" s="412"/>
      <c r="MOX695" s="413"/>
      <c r="MOY695" s="413"/>
      <c r="MOZ695" s="413"/>
      <c r="MPA695" s="413"/>
      <c r="MPB695" s="413"/>
      <c r="MPC695" s="413"/>
      <c r="MPD695" s="413"/>
      <c r="MPE695" s="413"/>
      <c r="MPF695" s="413"/>
      <c r="MPG695" s="413"/>
      <c r="MPH695" s="413"/>
      <c r="MPI695" s="413"/>
      <c r="MPJ695" s="413"/>
      <c r="MPK695" s="413"/>
      <c r="MPL695" s="413"/>
      <c r="MPM695" s="413"/>
      <c r="MPN695" s="413"/>
      <c r="MPO695" s="413"/>
      <c r="MPP695" s="413"/>
      <c r="MPQ695" s="413"/>
      <c r="MPR695" s="413"/>
      <c r="MPS695" s="413"/>
      <c r="MPT695" s="413"/>
      <c r="MPU695" s="413"/>
      <c r="MPV695" s="414"/>
      <c r="MPW695" s="414"/>
      <c r="MPX695" s="414"/>
      <c r="MPY695" s="414"/>
      <c r="MPZ695" s="414"/>
      <c r="MQA695" s="413"/>
      <c r="MQB695" s="413"/>
      <c r="MQC695" s="414"/>
      <c r="MQD695" s="414"/>
      <c r="MQE695" s="413"/>
      <c r="MQF695" s="413"/>
      <c r="MQG695" s="414"/>
      <c r="MQH695" s="414"/>
      <c r="MQI695" s="413"/>
      <c r="MQJ695" s="413"/>
      <c r="MQK695" s="413"/>
      <c r="MQL695" s="413"/>
      <c r="MQM695" s="413"/>
      <c r="MQN695" s="413"/>
      <c r="MQO695" s="413"/>
      <c r="MQP695" s="414"/>
      <c r="MQQ695" s="414"/>
      <c r="MQR695" s="413"/>
      <c r="MQS695" s="413"/>
      <c r="MQT695" s="414"/>
      <c r="MQU695" s="414"/>
      <c r="MQV695" s="413"/>
      <c r="MQW695" s="413"/>
      <c r="MQX695" s="413"/>
      <c r="MQY695" s="413"/>
      <c r="MQZ695" s="413"/>
      <c r="MRA695" s="407"/>
      <c r="MRB695" s="439"/>
      <c r="MRC695" s="413"/>
      <c r="MRD695" s="413"/>
      <c r="MRE695" s="413"/>
      <c r="MRF695" s="413"/>
      <c r="MRG695" s="413"/>
      <c r="MRH695" s="413"/>
      <c r="MRI695" s="413"/>
      <c r="MRJ695" s="412"/>
      <c r="MRK695" s="412"/>
      <c r="MRL695" s="412"/>
      <c r="MRM695" s="412"/>
      <c r="MRN695" s="412"/>
      <c r="MRO695" s="412"/>
      <c r="MRP695" s="412"/>
      <c r="MRQ695" s="412"/>
      <c r="MRR695" s="412"/>
      <c r="MRS695" s="412"/>
      <c r="MRT695" s="412"/>
      <c r="MRU695" s="412"/>
      <c r="MRV695" s="412"/>
      <c r="MRW695" s="412"/>
      <c r="MRX695" s="412"/>
      <c r="MRY695" s="412"/>
      <c r="MRZ695" s="412"/>
      <c r="MSA695" s="412"/>
      <c r="MSB695" s="412"/>
      <c r="MSC695" s="412"/>
      <c r="MSD695" s="412"/>
      <c r="MSE695" s="412"/>
      <c r="MSF695" s="412"/>
      <c r="MSG695" s="412"/>
      <c r="MSH695" s="412"/>
      <c r="MSI695" s="412"/>
      <c r="MSJ695" s="412"/>
      <c r="MSK695" s="412"/>
      <c r="MSL695" s="412"/>
      <c r="MSM695" s="412"/>
      <c r="MSN695" s="412"/>
      <c r="MSO695" s="412"/>
      <c r="MSP695" s="412"/>
      <c r="MSQ695" s="412"/>
      <c r="MSR695" s="412"/>
      <c r="MSS695" s="412"/>
      <c r="MST695" s="412"/>
      <c r="MSU695" s="412"/>
      <c r="MSV695" s="412"/>
      <c r="MSW695" s="412"/>
      <c r="MSX695" s="412"/>
      <c r="MSY695" s="412"/>
      <c r="MSZ695" s="412"/>
      <c r="MTA695" s="412"/>
      <c r="MTB695" s="413"/>
      <c r="MTC695" s="413"/>
      <c r="MTD695" s="413"/>
      <c r="MTE695" s="413"/>
      <c r="MTF695" s="413"/>
      <c r="MTG695" s="413"/>
      <c r="MTH695" s="413"/>
      <c r="MTI695" s="413"/>
      <c r="MTJ695" s="413"/>
      <c r="MTK695" s="413"/>
      <c r="MTL695" s="413"/>
      <c r="MTM695" s="413"/>
      <c r="MTN695" s="413"/>
      <c r="MTO695" s="413"/>
      <c r="MTP695" s="413"/>
      <c r="MTQ695" s="413"/>
      <c r="MTR695" s="413"/>
      <c r="MTS695" s="413"/>
      <c r="MTT695" s="413"/>
      <c r="MTU695" s="413"/>
      <c r="MTV695" s="413"/>
      <c r="MTW695" s="413"/>
      <c r="MTX695" s="413"/>
      <c r="MTY695" s="413"/>
      <c r="MTZ695" s="414"/>
      <c r="MUA695" s="414"/>
      <c r="MUB695" s="414"/>
      <c r="MUC695" s="414"/>
      <c r="MUD695" s="414"/>
      <c r="MUE695" s="413"/>
      <c r="MUF695" s="413"/>
      <c r="MUG695" s="414"/>
      <c r="MUH695" s="414"/>
      <c r="MUI695" s="413"/>
      <c r="MUJ695" s="413"/>
      <c r="MUK695" s="414"/>
      <c r="MUL695" s="414"/>
      <c r="MUM695" s="413"/>
      <c r="MUN695" s="413"/>
      <c r="MUO695" s="413"/>
      <c r="MUP695" s="413"/>
      <c r="MUQ695" s="413"/>
      <c r="MUR695" s="413"/>
      <c r="MUS695" s="413"/>
      <c r="MUT695" s="414"/>
      <c r="MUU695" s="414"/>
      <c r="MUV695" s="413"/>
      <c r="MUW695" s="413"/>
      <c r="MUX695" s="414"/>
      <c r="MUY695" s="414"/>
      <c r="MUZ695" s="413"/>
      <c r="MVA695" s="413"/>
      <c r="MVB695" s="413"/>
      <c r="MVC695" s="413"/>
      <c r="MVD695" s="413"/>
      <c r="MVE695" s="407"/>
      <c r="MVF695" s="439"/>
      <c r="MVG695" s="413"/>
      <c r="MVH695" s="413"/>
      <c r="MVI695" s="413"/>
      <c r="MVJ695" s="413"/>
      <c r="MVK695" s="413"/>
      <c r="MVL695" s="413"/>
      <c r="MVM695" s="413"/>
      <c r="MVN695" s="412"/>
      <c r="MVO695" s="412"/>
      <c r="MVP695" s="412"/>
      <c r="MVQ695" s="412"/>
      <c r="MVR695" s="412"/>
      <c r="MVS695" s="412"/>
      <c r="MVT695" s="412"/>
      <c r="MVU695" s="412"/>
      <c r="MVV695" s="412"/>
      <c r="MVW695" s="412"/>
      <c r="MVX695" s="412"/>
      <c r="MVY695" s="412"/>
      <c r="MVZ695" s="412"/>
      <c r="MWA695" s="412"/>
      <c r="MWB695" s="412"/>
      <c r="MWC695" s="412"/>
      <c r="MWD695" s="412"/>
      <c r="MWE695" s="412"/>
      <c r="MWF695" s="412"/>
      <c r="MWG695" s="412"/>
      <c r="MWH695" s="412"/>
      <c r="MWI695" s="412"/>
      <c r="MWJ695" s="412"/>
      <c r="MWK695" s="412"/>
      <c r="MWL695" s="412"/>
      <c r="MWM695" s="412"/>
      <c r="MWN695" s="412"/>
      <c r="MWO695" s="412"/>
      <c r="MWP695" s="412"/>
      <c r="MWQ695" s="412"/>
      <c r="MWR695" s="412"/>
      <c r="MWS695" s="412"/>
      <c r="MWT695" s="412"/>
      <c r="MWU695" s="412"/>
      <c r="MWV695" s="412"/>
      <c r="MWW695" s="412"/>
      <c r="MWX695" s="412"/>
      <c r="MWY695" s="412"/>
      <c r="MWZ695" s="412"/>
      <c r="MXA695" s="412"/>
      <c r="MXB695" s="412"/>
      <c r="MXC695" s="412"/>
      <c r="MXD695" s="412"/>
      <c r="MXE695" s="412"/>
      <c r="MXF695" s="413"/>
      <c r="MXG695" s="413"/>
      <c r="MXH695" s="413"/>
      <c r="MXI695" s="413"/>
      <c r="MXJ695" s="413"/>
      <c r="MXK695" s="413"/>
      <c r="MXL695" s="413"/>
      <c r="MXM695" s="413"/>
      <c r="MXN695" s="413"/>
      <c r="MXO695" s="413"/>
      <c r="MXP695" s="413"/>
      <c r="MXQ695" s="413"/>
      <c r="MXR695" s="413"/>
      <c r="MXS695" s="413"/>
      <c r="MXT695" s="413"/>
      <c r="MXU695" s="413"/>
      <c r="MXV695" s="413"/>
      <c r="MXW695" s="413"/>
      <c r="MXX695" s="413"/>
      <c r="MXY695" s="413"/>
      <c r="MXZ695" s="413"/>
      <c r="MYA695" s="413"/>
      <c r="MYB695" s="413"/>
      <c r="MYC695" s="413"/>
      <c r="MYD695" s="414"/>
      <c r="MYE695" s="414"/>
      <c r="MYF695" s="414"/>
      <c r="MYG695" s="414"/>
      <c r="MYH695" s="414"/>
      <c r="MYI695" s="413"/>
      <c r="MYJ695" s="413"/>
      <c r="MYK695" s="414"/>
      <c r="MYL695" s="414"/>
      <c r="MYM695" s="413"/>
      <c r="MYN695" s="413"/>
      <c r="MYO695" s="414"/>
      <c r="MYP695" s="414"/>
      <c r="MYQ695" s="413"/>
      <c r="MYR695" s="413"/>
      <c r="MYS695" s="413"/>
      <c r="MYT695" s="413"/>
      <c r="MYU695" s="413"/>
      <c r="MYV695" s="413"/>
      <c r="MYW695" s="413"/>
      <c r="MYX695" s="414"/>
      <c r="MYY695" s="414"/>
      <c r="MYZ695" s="413"/>
      <c r="MZA695" s="413"/>
      <c r="MZB695" s="414"/>
      <c r="MZC695" s="414"/>
      <c r="MZD695" s="413"/>
      <c r="MZE695" s="413"/>
      <c r="MZF695" s="413"/>
      <c r="MZG695" s="413"/>
      <c r="MZH695" s="413"/>
      <c r="MZI695" s="407"/>
      <c r="MZJ695" s="439"/>
      <c r="MZK695" s="413"/>
      <c r="MZL695" s="413"/>
      <c r="MZM695" s="413"/>
      <c r="MZN695" s="413"/>
      <c r="MZO695" s="413"/>
      <c r="MZP695" s="413"/>
      <c r="MZQ695" s="413"/>
      <c r="MZR695" s="412"/>
      <c r="MZS695" s="412"/>
      <c r="MZT695" s="412"/>
      <c r="MZU695" s="412"/>
      <c r="MZV695" s="412"/>
      <c r="MZW695" s="412"/>
      <c r="MZX695" s="412"/>
      <c r="MZY695" s="412"/>
      <c r="MZZ695" s="412"/>
      <c r="NAA695" s="412"/>
      <c r="NAB695" s="412"/>
      <c r="NAC695" s="412"/>
      <c r="NAD695" s="412"/>
      <c r="NAE695" s="412"/>
      <c r="NAF695" s="412"/>
      <c r="NAG695" s="412"/>
      <c r="NAH695" s="412"/>
      <c r="NAI695" s="412"/>
      <c r="NAJ695" s="412"/>
      <c r="NAK695" s="412"/>
      <c r="NAL695" s="412"/>
      <c r="NAM695" s="412"/>
      <c r="NAN695" s="412"/>
      <c r="NAO695" s="412"/>
      <c r="NAP695" s="412"/>
      <c r="NAQ695" s="412"/>
      <c r="NAR695" s="412"/>
      <c r="NAS695" s="412"/>
      <c r="NAT695" s="412"/>
      <c r="NAU695" s="412"/>
      <c r="NAV695" s="412"/>
      <c r="NAW695" s="412"/>
      <c r="NAX695" s="412"/>
      <c r="NAY695" s="412"/>
      <c r="NAZ695" s="412"/>
      <c r="NBA695" s="412"/>
      <c r="NBB695" s="412"/>
      <c r="NBC695" s="412"/>
      <c r="NBD695" s="412"/>
      <c r="NBE695" s="412"/>
      <c r="NBF695" s="412"/>
      <c r="NBG695" s="412"/>
      <c r="NBH695" s="412"/>
      <c r="NBI695" s="412"/>
      <c r="NBJ695" s="413"/>
      <c r="NBK695" s="413"/>
      <c r="NBL695" s="413"/>
      <c r="NBM695" s="413"/>
      <c r="NBN695" s="413"/>
      <c r="NBO695" s="413"/>
      <c r="NBP695" s="413"/>
      <c r="NBQ695" s="413"/>
      <c r="NBR695" s="413"/>
      <c r="NBS695" s="413"/>
      <c r="NBT695" s="413"/>
      <c r="NBU695" s="413"/>
      <c r="NBV695" s="413"/>
      <c r="NBW695" s="413"/>
      <c r="NBX695" s="413"/>
      <c r="NBY695" s="413"/>
      <c r="NBZ695" s="413"/>
      <c r="NCA695" s="413"/>
      <c r="NCB695" s="413"/>
      <c r="NCC695" s="413"/>
      <c r="NCD695" s="413"/>
      <c r="NCE695" s="413"/>
      <c r="NCF695" s="413"/>
      <c r="NCG695" s="413"/>
      <c r="NCH695" s="414"/>
      <c r="NCI695" s="414"/>
      <c r="NCJ695" s="414"/>
      <c r="NCK695" s="414"/>
      <c r="NCL695" s="414"/>
      <c r="NCM695" s="413"/>
      <c r="NCN695" s="413"/>
      <c r="NCO695" s="414"/>
      <c r="NCP695" s="414"/>
      <c r="NCQ695" s="413"/>
      <c r="NCR695" s="413"/>
      <c r="NCS695" s="414"/>
      <c r="NCT695" s="414"/>
      <c r="NCU695" s="413"/>
      <c r="NCV695" s="413"/>
      <c r="NCW695" s="413"/>
      <c r="NCX695" s="413"/>
      <c r="NCY695" s="413"/>
      <c r="NCZ695" s="413"/>
      <c r="NDA695" s="413"/>
      <c r="NDB695" s="414"/>
      <c r="NDC695" s="414"/>
      <c r="NDD695" s="413"/>
      <c r="NDE695" s="413"/>
      <c r="NDF695" s="414"/>
      <c r="NDG695" s="414"/>
      <c r="NDH695" s="413"/>
      <c r="NDI695" s="413"/>
      <c r="NDJ695" s="413"/>
      <c r="NDK695" s="413"/>
      <c r="NDL695" s="413"/>
      <c r="NDM695" s="407"/>
      <c r="NDN695" s="439"/>
      <c r="NDO695" s="413"/>
      <c r="NDP695" s="413"/>
      <c r="NDQ695" s="413"/>
      <c r="NDR695" s="413"/>
      <c r="NDS695" s="413"/>
      <c r="NDT695" s="413"/>
      <c r="NDU695" s="413"/>
      <c r="NDV695" s="412"/>
      <c r="NDW695" s="412"/>
      <c r="NDX695" s="412"/>
      <c r="NDY695" s="412"/>
      <c r="NDZ695" s="412"/>
      <c r="NEA695" s="412"/>
      <c r="NEB695" s="412"/>
      <c r="NEC695" s="412"/>
      <c r="NED695" s="412"/>
      <c r="NEE695" s="412"/>
      <c r="NEF695" s="412"/>
      <c r="NEG695" s="412"/>
      <c r="NEH695" s="412"/>
      <c r="NEI695" s="412"/>
      <c r="NEJ695" s="412"/>
      <c r="NEK695" s="412"/>
      <c r="NEL695" s="412"/>
      <c r="NEM695" s="412"/>
      <c r="NEN695" s="412"/>
      <c r="NEO695" s="412"/>
      <c r="NEP695" s="412"/>
      <c r="NEQ695" s="412"/>
      <c r="NER695" s="412"/>
      <c r="NES695" s="412"/>
      <c r="NET695" s="412"/>
      <c r="NEU695" s="412"/>
      <c r="NEV695" s="412"/>
      <c r="NEW695" s="412"/>
      <c r="NEX695" s="412"/>
      <c r="NEY695" s="412"/>
      <c r="NEZ695" s="412"/>
      <c r="NFA695" s="412"/>
      <c r="NFB695" s="412"/>
      <c r="NFC695" s="412"/>
      <c r="NFD695" s="412"/>
      <c r="NFE695" s="412"/>
      <c r="NFF695" s="412"/>
      <c r="NFG695" s="412"/>
      <c r="NFH695" s="412"/>
      <c r="NFI695" s="412"/>
      <c r="NFJ695" s="412"/>
      <c r="NFK695" s="412"/>
      <c r="NFL695" s="412"/>
      <c r="NFM695" s="412"/>
      <c r="NFN695" s="413"/>
      <c r="NFO695" s="413"/>
      <c r="NFP695" s="413"/>
      <c r="NFQ695" s="413"/>
      <c r="NFR695" s="413"/>
      <c r="NFS695" s="413"/>
      <c r="NFT695" s="413"/>
      <c r="NFU695" s="413"/>
      <c r="NFV695" s="413"/>
      <c r="NFW695" s="413"/>
      <c r="NFX695" s="413"/>
      <c r="NFY695" s="413"/>
      <c r="NFZ695" s="413"/>
      <c r="NGA695" s="413"/>
      <c r="NGB695" s="413"/>
      <c r="NGC695" s="413"/>
      <c r="NGD695" s="413"/>
      <c r="NGE695" s="413"/>
      <c r="NGF695" s="413"/>
      <c r="NGG695" s="413"/>
      <c r="NGH695" s="413"/>
      <c r="NGI695" s="413"/>
      <c r="NGJ695" s="413"/>
      <c r="NGK695" s="413"/>
      <c r="NGL695" s="414"/>
      <c r="NGM695" s="414"/>
      <c r="NGN695" s="414"/>
      <c r="NGO695" s="414"/>
      <c r="NGP695" s="414"/>
      <c r="NGQ695" s="413"/>
      <c r="NGR695" s="413"/>
      <c r="NGS695" s="414"/>
      <c r="NGT695" s="414"/>
      <c r="NGU695" s="413"/>
      <c r="NGV695" s="413"/>
      <c r="NGW695" s="414"/>
      <c r="NGX695" s="414"/>
      <c r="NGY695" s="413"/>
      <c r="NGZ695" s="413"/>
      <c r="NHA695" s="413"/>
      <c r="NHB695" s="413"/>
      <c r="NHC695" s="413"/>
      <c r="NHD695" s="413"/>
      <c r="NHE695" s="413"/>
      <c r="NHF695" s="414"/>
      <c r="NHG695" s="414"/>
      <c r="NHH695" s="413"/>
      <c r="NHI695" s="413"/>
      <c r="NHJ695" s="414"/>
      <c r="NHK695" s="414"/>
      <c r="NHL695" s="413"/>
      <c r="NHM695" s="413"/>
      <c r="NHN695" s="413"/>
      <c r="NHO695" s="413"/>
      <c r="NHP695" s="413"/>
      <c r="NHQ695" s="407"/>
      <c r="NHR695" s="439"/>
      <c r="NHS695" s="413"/>
      <c r="NHT695" s="413"/>
      <c r="NHU695" s="413"/>
      <c r="NHV695" s="413"/>
      <c r="NHW695" s="413"/>
      <c r="NHX695" s="413"/>
      <c r="NHY695" s="413"/>
      <c r="NHZ695" s="412"/>
      <c r="NIA695" s="412"/>
      <c r="NIB695" s="412"/>
      <c r="NIC695" s="412"/>
      <c r="NID695" s="412"/>
      <c r="NIE695" s="412"/>
      <c r="NIF695" s="412"/>
      <c r="NIG695" s="412"/>
      <c r="NIH695" s="412"/>
      <c r="NII695" s="412"/>
      <c r="NIJ695" s="412"/>
      <c r="NIK695" s="412"/>
      <c r="NIL695" s="412"/>
      <c r="NIM695" s="412"/>
      <c r="NIN695" s="412"/>
      <c r="NIO695" s="412"/>
      <c r="NIP695" s="412"/>
      <c r="NIQ695" s="412"/>
      <c r="NIR695" s="412"/>
      <c r="NIS695" s="412"/>
      <c r="NIT695" s="412"/>
      <c r="NIU695" s="412"/>
      <c r="NIV695" s="412"/>
      <c r="NIW695" s="412"/>
      <c r="NIX695" s="412"/>
      <c r="NIY695" s="412"/>
      <c r="NIZ695" s="412"/>
      <c r="NJA695" s="412"/>
      <c r="NJB695" s="412"/>
      <c r="NJC695" s="412"/>
      <c r="NJD695" s="412"/>
      <c r="NJE695" s="412"/>
      <c r="NJF695" s="412"/>
      <c r="NJG695" s="412"/>
      <c r="NJH695" s="412"/>
      <c r="NJI695" s="412"/>
      <c r="NJJ695" s="412"/>
      <c r="NJK695" s="412"/>
      <c r="NJL695" s="412"/>
      <c r="NJM695" s="412"/>
      <c r="NJN695" s="412"/>
      <c r="NJO695" s="412"/>
      <c r="NJP695" s="412"/>
      <c r="NJQ695" s="412"/>
      <c r="NJR695" s="413"/>
      <c r="NJS695" s="413"/>
      <c r="NJT695" s="413"/>
      <c r="NJU695" s="413"/>
      <c r="NJV695" s="413"/>
      <c r="NJW695" s="413"/>
      <c r="NJX695" s="413"/>
      <c r="NJY695" s="413"/>
      <c r="NJZ695" s="413"/>
      <c r="NKA695" s="413"/>
      <c r="NKB695" s="413"/>
      <c r="NKC695" s="413"/>
      <c r="NKD695" s="413"/>
      <c r="NKE695" s="413"/>
      <c r="NKF695" s="413"/>
      <c r="NKG695" s="413"/>
      <c r="NKH695" s="413"/>
      <c r="NKI695" s="413"/>
      <c r="NKJ695" s="413"/>
      <c r="NKK695" s="413"/>
      <c r="NKL695" s="413"/>
      <c r="NKM695" s="413"/>
      <c r="NKN695" s="413"/>
      <c r="NKO695" s="413"/>
      <c r="NKP695" s="414"/>
      <c r="NKQ695" s="414"/>
      <c r="NKR695" s="414"/>
      <c r="NKS695" s="414"/>
      <c r="NKT695" s="414"/>
      <c r="NKU695" s="413"/>
      <c r="NKV695" s="413"/>
      <c r="NKW695" s="414"/>
      <c r="NKX695" s="414"/>
      <c r="NKY695" s="413"/>
      <c r="NKZ695" s="413"/>
      <c r="NLA695" s="414"/>
      <c r="NLB695" s="414"/>
      <c r="NLC695" s="413"/>
      <c r="NLD695" s="413"/>
      <c r="NLE695" s="413"/>
      <c r="NLF695" s="413"/>
      <c r="NLG695" s="413"/>
      <c r="NLH695" s="413"/>
      <c r="NLI695" s="413"/>
      <c r="NLJ695" s="414"/>
      <c r="NLK695" s="414"/>
      <c r="NLL695" s="413"/>
      <c r="NLM695" s="413"/>
      <c r="NLN695" s="414"/>
      <c r="NLO695" s="414"/>
      <c r="NLP695" s="413"/>
      <c r="NLQ695" s="413"/>
      <c r="NLR695" s="413"/>
      <c r="NLS695" s="413"/>
      <c r="NLT695" s="413"/>
      <c r="NLU695" s="407"/>
      <c r="NLV695" s="439"/>
      <c r="NLW695" s="413"/>
      <c r="NLX695" s="413"/>
      <c r="NLY695" s="413"/>
      <c r="NLZ695" s="413"/>
      <c r="NMA695" s="413"/>
      <c r="NMB695" s="413"/>
      <c r="NMC695" s="413"/>
      <c r="NMD695" s="412"/>
      <c r="NME695" s="412"/>
      <c r="NMF695" s="412"/>
      <c r="NMG695" s="412"/>
      <c r="NMH695" s="412"/>
      <c r="NMI695" s="412"/>
      <c r="NMJ695" s="412"/>
      <c r="NMK695" s="412"/>
      <c r="NML695" s="412"/>
      <c r="NMM695" s="412"/>
      <c r="NMN695" s="412"/>
      <c r="NMO695" s="412"/>
      <c r="NMP695" s="412"/>
      <c r="NMQ695" s="412"/>
      <c r="NMR695" s="412"/>
      <c r="NMS695" s="412"/>
      <c r="NMT695" s="412"/>
      <c r="NMU695" s="412"/>
      <c r="NMV695" s="412"/>
      <c r="NMW695" s="412"/>
      <c r="NMX695" s="412"/>
      <c r="NMY695" s="412"/>
      <c r="NMZ695" s="412"/>
      <c r="NNA695" s="412"/>
      <c r="NNB695" s="412"/>
      <c r="NNC695" s="412"/>
      <c r="NND695" s="412"/>
      <c r="NNE695" s="412"/>
      <c r="NNF695" s="412"/>
      <c r="NNG695" s="412"/>
      <c r="NNH695" s="412"/>
      <c r="NNI695" s="412"/>
      <c r="NNJ695" s="412"/>
      <c r="NNK695" s="412"/>
      <c r="NNL695" s="412"/>
      <c r="NNM695" s="412"/>
      <c r="NNN695" s="412"/>
      <c r="NNO695" s="412"/>
      <c r="NNP695" s="412"/>
      <c r="NNQ695" s="412"/>
      <c r="NNR695" s="412"/>
      <c r="NNS695" s="412"/>
      <c r="NNT695" s="412"/>
      <c r="NNU695" s="412"/>
      <c r="NNV695" s="413"/>
      <c r="NNW695" s="413"/>
      <c r="NNX695" s="413"/>
      <c r="NNY695" s="413"/>
      <c r="NNZ695" s="413"/>
      <c r="NOA695" s="413"/>
      <c r="NOB695" s="413"/>
      <c r="NOC695" s="413"/>
      <c r="NOD695" s="413"/>
      <c r="NOE695" s="413"/>
      <c r="NOF695" s="413"/>
      <c r="NOG695" s="413"/>
      <c r="NOH695" s="413"/>
      <c r="NOI695" s="413"/>
      <c r="NOJ695" s="413"/>
      <c r="NOK695" s="413"/>
      <c r="NOL695" s="413"/>
      <c r="NOM695" s="413"/>
      <c r="NON695" s="413"/>
      <c r="NOO695" s="413"/>
      <c r="NOP695" s="413"/>
      <c r="NOQ695" s="413"/>
      <c r="NOR695" s="413"/>
      <c r="NOS695" s="413"/>
      <c r="NOT695" s="414"/>
      <c r="NOU695" s="414"/>
      <c r="NOV695" s="414"/>
      <c r="NOW695" s="414"/>
      <c r="NOX695" s="414"/>
      <c r="NOY695" s="413"/>
      <c r="NOZ695" s="413"/>
      <c r="NPA695" s="414"/>
      <c r="NPB695" s="414"/>
      <c r="NPC695" s="413"/>
      <c r="NPD695" s="413"/>
      <c r="NPE695" s="414"/>
      <c r="NPF695" s="414"/>
      <c r="NPG695" s="413"/>
      <c r="NPH695" s="413"/>
      <c r="NPI695" s="413"/>
      <c r="NPJ695" s="413"/>
      <c r="NPK695" s="413"/>
      <c r="NPL695" s="413"/>
      <c r="NPM695" s="413"/>
      <c r="NPN695" s="414"/>
      <c r="NPO695" s="414"/>
      <c r="NPP695" s="413"/>
      <c r="NPQ695" s="413"/>
      <c r="NPR695" s="414"/>
      <c r="NPS695" s="414"/>
      <c r="NPT695" s="413"/>
      <c r="NPU695" s="413"/>
      <c r="NPV695" s="413"/>
      <c r="NPW695" s="413"/>
      <c r="NPX695" s="413"/>
      <c r="NPY695" s="407"/>
      <c r="NPZ695" s="439"/>
      <c r="NQA695" s="413"/>
      <c r="NQB695" s="413"/>
      <c r="NQC695" s="413"/>
      <c r="NQD695" s="413"/>
      <c r="NQE695" s="413"/>
      <c r="NQF695" s="413"/>
      <c r="NQG695" s="413"/>
      <c r="NQH695" s="412"/>
      <c r="NQI695" s="412"/>
      <c r="NQJ695" s="412"/>
      <c r="NQK695" s="412"/>
      <c r="NQL695" s="412"/>
      <c r="NQM695" s="412"/>
      <c r="NQN695" s="412"/>
      <c r="NQO695" s="412"/>
      <c r="NQP695" s="412"/>
      <c r="NQQ695" s="412"/>
      <c r="NQR695" s="412"/>
      <c r="NQS695" s="412"/>
      <c r="NQT695" s="412"/>
      <c r="NQU695" s="412"/>
      <c r="NQV695" s="412"/>
      <c r="NQW695" s="412"/>
      <c r="NQX695" s="412"/>
      <c r="NQY695" s="412"/>
      <c r="NQZ695" s="412"/>
      <c r="NRA695" s="412"/>
      <c r="NRB695" s="412"/>
      <c r="NRC695" s="412"/>
      <c r="NRD695" s="412"/>
      <c r="NRE695" s="412"/>
      <c r="NRF695" s="412"/>
      <c r="NRG695" s="412"/>
      <c r="NRH695" s="412"/>
      <c r="NRI695" s="412"/>
      <c r="NRJ695" s="412"/>
      <c r="NRK695" s="412"/>
      <c r="NRL695" s="412"/>
      <c r="NRM695" s="412"/>
      <c r="NRN695" s="412"/>
      <c r="NRO695" s="412"/>
      <c r="NRP695" s="412"/>
      <c r="NRQ695" s="412"/>
      <c r="NRR695" s="412"/>
      <c r="NRS695" s="412"/>
      <c r="NRT695" s="412"/>
      <c r="NRU695" s="412"/>
      <c r="NRV695" s="412"/>
      <c r="NRW695" s="412"/>
      <c r="NRX695" s="412"/>
      <c r="NRY695" s="412"/>
      <c r="NRZ695" s="413"/>
      <c r="NSA695" s="413"/>
      <c r="NSB695" s="413"/>
      <c r="NSC695" s="413"/>
      <c r="NSD695" s="413"/>
      <c r="NSE695" s="413"/>
      <c r="NSF695" s="413"/>
      <c r="NSG695" s="413"/>
      <c r="NSH695" s="413"/>
      <c r="NSI695" s="413"/>
      <c r="NSJ695" s="413"/>
      <c r="NSK695" s="413"/>
      <c r="NSL695" s="413"/>
      <c r="NSM695" s="413"/>
      <c r="NSN695" s="413"/>
      <c r="NSO695" s="413"/>
      <c r="NSP695" s="413"/>
      <c r="NSQ695" s="413"/>
      <c r="NSR695" s="413"/>
      <c r="NSS695" s="413"/>
      <c r="NST695" s="413"/>
      <c r="NSU695" s="413"/>
      <c r="NSV695" s="413"/>
      <c r="NSW695" s="413"/>
      <c r="NSX695" s="414"/>
      <c r="NSY695" s="414"/>
      <c r="NSZ695" s="414"/>
      <c r="NTA695" s="414"/>
      <c r="NTB695" s="414"/>
      <c r="NTC695" s="413"/>
      <c r="NTD695" s="413"/>
      <c r="NTE695" s="414"/>
      <c r="NTF695" s="414"/>
      <c r="NTG695" s="413"/>
      <c r="NTH695" s="413"/>
      <c r="NTI695" s="414"/>
      <c r="NTJ695" s="414"/>
      <c r="NTK695" s="413"/>
      <c r="NTL695" s="413"/>
      <c r="NTM695" s="413"/>
      <c r="NTN695" s="413"/>
      <c r="NTO695" s="413"/>
      <c r="NTP695" s="413"/>
      <c r="NTQ695" s="413"/>
      <c r="NTR695" s="414"/>
      <c r="NTS695" s="414"/>
      <c r="NTT695" s="413"/>
      <c r="NTU695" s="413"/>
      <c r="NTV695" s="414"/>
      <c r="NTW695" s="414"/>
      <c r="NTX695" s="413"/>
      <c r="NTY695" s="413"/>
      <c r="NTZ695" s="413"/>
      <c r="NUA695" s="413"/>
      <c r="NUB695" s="413"/>
      <c r="NUC695" s="407"/>
      <c r="NUD695" s="439"/>
      <c r="NUE695" s="413"/>
      <c r="NUF695" s="413"/>
      <c r="NUG695" s="413"/>
      <c r="NUH695" s="413"/>
      <c r="NUI695" s="413"/>
      <c r="NUJ695" s="413"/>
      <c r="NUK695" s="413"/>
      <c r="NUL695" s="412"/>
      <c r="NUM695" s="412"/>
      <c r="NUN695" s="412"/>
      <c r="NUO695" s="412"/>
      <c r="NUP695" s="412"/>
      <c r="NUQ695" s="412"/>
      <c r="NUR695" s="412"/>
      <c r="NUS695" s="412"/>
      <c r="NUT695" s="412"/>
      <c r="NUU695" s="412"/>
      <c r="NUV695" s="412"/>
      <c r="NUW695" s="412"/>
      <c r="NUX695" s="412"/>
      <c r="NUY695" s="412"/>
      <c r="NUZ695" s="412"/>
      <c r="NVA695" s="412"/>
      <c r="NVB695" s="412"/>
      <c r="NVC695" s="412"/>
      <c r="NVD695" s="412"/>
      <c r="NVE695" s="412"/>
      <c r="NVF695" s="412"/>
      <c r="NVG695" s="412"/>
      <c r="NVH695" s="412"/>
      <c r="NVI695" s="412"/>
      <c r="NVJ695" s="412"/>
      <c r="NVK695" s="412"/>
      <c r="NVL695" s="412"/>
      <c r="NVM695" s="412"/>
      <c r="NVN695" s="412"/>
      <c r="NVO695" s="412"/>
      <c r="NVP695" s="412"/>
      <c r="NVQ695" s="412"/>
      <c r="NVR695" s="412"/>
      <c r="NVS695" s="412"/>
      <c r="NVT695" s="412"/>
      <c r="NVU695" s="412"/>
      <c r="NVV695" s="412"/>
      <c r="NVW695" s="412"/>
      <c r="NVX695" s="412"/>
      <c r="NVY695" s="412"/>
      <c r="NVZ695" s="412"/>
      <c r="NWA695" s="412"/>
      <c r="NWB695" s="412"/>
      <c r="NWC695" s="412"/>
      <c r="NWD695" s="413"/>
      <c r="NWE695" s="413"/>
      <c r="NWF695" s="413"/>
      <c r="NWG695" s="413"/>
      <c r="NWH695" s="413"/>
      <c r="NWI695" s="413"/>
      <c r="NWJ695" s="413"/>
      <c r="NWK695" s="413"/>
      <c r="NWL695" s="413"/>
      <c r="NWM695" s="413"/>
      <c r="NWN695" s="413"/>
      <c r="NWO695" s="413"/>
      <c r="NWP695" s="413"/>
      <c r="NWQ695" s="413"/>
      <c r="NWR695" s="413"/>
      <c r="NWS695" s="413"/>
      <c r="NWT695" s="413"/>
      <c r="NWU695" s="413"/>
      <c r="NWV695" s="413"/>
      <c r="NWW695" s="413"/>
      <c r="NWX695" s="413"/>
      <c r="NWY695" s="413"/>
      <c r="NWZ695" s="413"/>
      <c r="NXA695" s="413"/>
      <c r="NXB695" s="414"/>
      <c r="NXC695" s="414"/>
      <c r="NXD695" s="414"/>
      <c r="NXE695" s="414"/>
      <c r="NXF695" s="414"/>
      <c r="NXG695" s="413"/>
      <c r="NXH695" s="413"/>
      <c r="NXI695" s="414"/>
      <c r="NXJ695" s="414"/>
      <c r="NXK695" s="413"/>
      <c r="NXL695" s="413"/>
      <c r="NXM695" s="414"/>
      <c r="NXN695" s="414"/>
      <c r="NXO695" s="413"/>
      <c r="NXP695" s="413"/>
      <c r="NXQ695" s="413"/>
      <c r="NXR695" s="413"/>
      <c r="NXS695" s="413"/>
      <c r="NXT695" s="413"/>
      <c r="NXU695" s="413"/>
      <c r="NXV695" s="414"/>
      <c r="NXW695" s="414"/>
      <c r="NXX695" s="413"/>
      <c r="NXY695" s="413"/>
      <c r="NXZ695" s="414"/>
      <c r="NYA695" s="414"/>
      <c r="NYB695" s="413"/>
      <c r="NYC695" s="413"/>
      <c r="NYD695" s="413"/>
      <c r="NYE695" s="413"/>
      <c r="NYF695" s="413"/>
      <c r="NYG695" s="407"/>
      <c r="NYH695" s="439"/>
      <c r="NYI695" s="413"/>
      <c r="NYJ695" s="413"/>
      <c r="NYK695" s="413"/>
      <c r="NYL695" s="413"/>
      <c r="NYM695" s="413"/>
      <c r="NYN695" s="413"/>
      <c r="NYO695" s="413"/>
      <c r="NYP695" s="412"/>
      <c r="NYQ695" s="412"/>
      <c r="NYR695" s="412"/>
      <c r="NYS695" s="412"/>
      <c r="NYT695" s="412"/>
      <c r="NYU695" s="412"/>
      <c r="NYV695" s="412"/>
      <c r="NYW695" s="412"/>
      <c r="NYX695" s="412"/>
      <c r="NYY695" s="412"/>
      <c r="NYZ695" s="412"/>
      <c r="NZA695" s="412"/>
      <c r="NZB695" s="412"/>
      <c r="NZC695" s="412"/>
      <c r="NZD695" s="412"/>
      <c r="NZE695" s="412"/>
      <c r="NZF695" s="412"/>
      <c r="NZG695" s="412"/>
      <c r="NZH695" s="412"/>
      <c r="NZI695" s="412"/>
      <c r="NZJ695" s="412"/>
      <c r="NZK695" s="412"/>
      <c r="NZL695" s="412"/>
      <c r="NZM695" s="412"/>
      <c r="NZN695" s="412"/>
      <c r="NZO695" s="412"/>
      <c r="NZP695" s="412"/>
      <c r="NZQ695" s="412"/>
      <c r="NZR695" s="412"/>
      <c r="NZS695" s="412"/>
      <c r="NZT695" s="412"/>
      <c r="NZU695" s="412"/>
      <c r="NZV695" s="412"/>
      <c r="NZW695" s="412"/>
      <c r="NZX695" s="412"/>
      <c r="NZY695" s="412"/>
      <c r="NZZ695" s="412"/>
      <c r="OAA695" s="412"/>
      <c r="OAB695" s="412"/>
      <c r="OAC695" s="412"/>
      <c r="OAD695" s="412"/>
      <c r="OAE695" s="412"/>
      <c r="OAF695" s="412"/>
      <c r="OAG695" s="412"/>
      <c r="OAH695" s="413"/>
      <c r="OAI695" s="413"/>
      <c r="OAJ695" s="413"/>
      <c r="OAK695" s="413"/>
      <c r="OAL695" s="413"/>
      <c r="OAM695" s="413"/>
      <c r="OAN695" s="413"/>
      <c r="OAO695" s="413"/>
      <c r="OAP695" s="413"/>
      <c r="OAQ695" s="413"/>
      <c r="OAR695" s="413"/>
      <c r="OAS695" s="413"/>
      <c r="OAT695" s="413"/>
      <c r="OAU695" s="413"/>
      <c r="OAV695" s="413"/>
      <c r="OAW695" s="413"/>
      <c r="OAX695" s="413"/>
      <c r="OAY695" s="413"/>
      <c r="OAZ695" s="413"/>
      <c r="OBA695" s="413"/>
      <c r="OBB695" s="413"/>
      <c r="OBC695" s="413"/>
      <c r="OBD695" s="413"/>
      <c r="OBE695" s="413"/>
      <c r="OBF695" s="414"/>
      <c r="OBG695" s="414"/>
      <c r="OBH695" s="414"/>
      <c r="OBI695" s="414"/>
      <c r="OBJ695" s="414"/>
      <c r="OBK695" s="413"/>
      <c r="OBL695" s="413"/>
      <c r="OBM695" s="414"/>
      <c r="OBN695" s="414"/>
      <c r="OBO695" s="413"/>
      <c r="OBP695" s="413"/>
      <c r="OBQ695" s="414"/>
      <c r="OBR695" s="414"/>
      <c r="OBS695" s="413"/>
      <c r="OBT695" s="413"/>
      <c r="OBU695" s="413"/>
      <c r="OBV695" s="413"/>
      <c r="OBW695" s="413"/>
      <c r="OBX695" s="413"/>
      <c r="OBY695" s="413"/>
      <c r="OBZ695" s="414"/>
      <c r="OCA695" s="414"/>
      <c r="OCB695" s="413"/>
      <c r="OCC695" s="413"/>
      <c r="OCD695" s="414"/>
      <c r="OCE695" s="414"/>
      <c r="OCF695" s="413"/>
      <c r="OCG695" s="413"/>
      <c r="OCH695" s="413"/>
      <c r="OCI695" s="413"/>
      <c r="OCJ695" s="413"/>
      <c r="OCK695" s="407"/>
      <c r="OCL695" s="439"/>
      <c r="OCM695" s="413"/>
      <c r="OCN695" s="413"/>
      <c r="OCO695" s="413"/>
      <c r="OCP695" s="413"/>
      <c r="OCQ695" s="413"/>
      <c r="OCR695" s="413"/>
      <c r="OCS695" s="413"/>
      <c r="OCT695" s="412"/>
      <c r="OCU695" s="412"/>
      <c r="OCV695" s="412"/>
      <c r="OCW695" s="412"/>
      <c r="OCX695" s="412"/>
      <c r="OCY695" s="412"/>
      <c r="OCZ695" s="412"/>
      <c r="ODA695" s="412"/>
      <c r="ODB695" s="412"/>
      <c r="ODC695" s="412"/>
      <c r="ODD695" s="412"/>
      <c r="ODE695" s="412"/>
      <c r="ODF695" s="412"/>
      <c r="ODG695" s="412"/>
      <c r="ODH695" s="412"/>
      <c r="ODI695" s="412"/>
      <c r="ODJ695" s="412"/>
      <c r="ODK695" s="412"/>
      <c r="ODL695" s="412"/>
      <c r="ODM695" s="412"/>
      <c r="ODN695" s="412"/>
      <c r="ODO695" s="412"/>
      <c r="ODP695" s="412"/>
      <c r="ODQ695" s="412"/>
      <c r="ODR695" s="412"/>
      <c r="ODS695" s="412"/>
      <c r="ODT695" s="412"/>
      <c r="ODU695" s="412"/>
      <c r="ODV695" s="412"/>
      <c r="ODW695" s="412"/>
      <c r="ODX695" s="412"/>
      <c r="ODY695" s="412"/>
      <c r="ODZ695" s="412"/>
      <c r="OEA695" s="412"/>
      <c r="OEB695" s="412"/>
      <c r="OEC695" s="412"/>
      <c r="OED695" s="412"/>
      <c r="OEE695" s="412"/>
      <c r="OEF695" s="412"/>
      <c r="OEG695" s="412"/>
      <c r="OEH695" s="412"/>
      <c r="OEI695" s="412"/>
      <c r="OEJ695" s="412"/>
      <c r="OEK695" s="412"/>
      <c r="OEL695" s="413"/>
      <c r="OEM695" s="413"/>
      <c r="OEN695" s="413"/>
      <c r="OEO695" s="413"/>
      <c r="OEP695" s="413"/>
      <c r="OEQ695" s="413"/>
      <c r="OER695" s="413"/>
      <c r="OES695" s="413"/>
      <c r="OET695" s="413"/>
      <c r="OEU695" s="413"/>
      <c r="OEV695" s="413"/>
      <c r="OEW695" s="413"/>
      <c r="OEX695" s="413"/>
      <c r="OEY695" s="413"/>
      <c r="OEZ695" s="413"/>
      <c r="OFA695" s="413"/>
      <c r="OFB695" s="413"/>
      <c r="OFC695" s="413"/>
      <c r="OFD695" s="413"/>
      <c r="OFE695" s="413"/>
      <c r="OFF695" s="413"/>
      <c r="OFG695" s="413"/>
      <c r="OFH695" s="413"/>
      <c r="OFI695" s="413"/>
      <c r="OFJ695" s="414"/>
      <c r="OFK695" s="414"/>
      <c r="OFL695" s="414"/>
      <c r="OFM695" s="414"/>
      <c r="OFN695" s="414"/>
      <c r="OFO695" s="413"/>
      <c r="OFP695" s="413"/>
      <c r="OFQ695" s="414"/>
      <c r="OFR695" s="414"/>
      <c r="OFS695" s="413"/>
      <c r="OFT695" s="413"/>
      <c r="OFU695" s="414"/>
      <c r="OFV695" s="414"/>
      <c r="OFW695" s="413"/>
      <c r="OFX695" s="413"/>
      <c r="OFY695" s="413"/>
      <c r="OFZ695" s="413"/>
      <c r="OGA695" s="413"/>
      <c r="OGB695" s="413"/>
      <c r="OGC695" s="413"/>
      <c r="OGD695" s="414"/>
      <c r="OGE695" s="414"/>
      <c r="OGF695" s="413"/>
      <c r="OGG695" s="413"/>
      <c r="OGH695" s="414"/>
      <c r="OGI695" s="414"/>
      <c r="OGJ695" s="413"/>
      <c r="OGK695" s="413"/>
      <c r="OGL695" s="413"/>
      <c r="OGM695" s="413"/>
      <c r="OGN695" s="413"/>
      <c r="OGO695" s="407"/>
      <c r="OGP695" s="439"/>
      <c r="OGQ695" s="413"/>
      <c r="OGR695" s="413"/>
      <c r="OGS695" s="413"/>
      <c r="OGT695" s="413"/>
      <c r="OGU695" s="413"/>
      <c r="OGV695" s="413"/>
      <c r="OGW695" s="413"/>
      <c r="OGX695" s="412"/>
      <c r="OGY695" s="412"/>
      <c r="OGZ695" s="412"/>
      <c r="OHA695" s="412"/>
      <c r="OHB695" s="412"/>
      <c r="OHC695" s="412"/>
      <c r="OHD695" s="412"/>
      <c r="OHE695" s="412"/>
      <c r="OHF695" s="412"/>
      <c r="OHG695" s="412"/>
      <c r="OHH695" s="412"/>
      <c r="OHI695" s="412"/>
      <c r="OHJ695" s="412"/>
      <c r="OHK695" s="412"/>
      <c r="OHL695" s="412"/>
      <c r="OHM695" s="412"/>
      <c r="OHN695" s="412"/>
      <c r="OHO695" s="412"/>
      <c r="OHP695" s="412"/>
      <c r="OHQ695" s="412"/>
      <c r="OHR695" s="412"/>
      <c r="OHS695" s="412"/>
      <c r="OHT695" s="412"/>
      <c r="OHU695" s="412"/>
      <c r="OHV695" s="412"/>
      <c r="OHW695" s="412"/>
      <c r="OHX695" s="412"/>
      <c r="OHY695" s="412"/>
      <c r="OHZ695" s="412"/>
      <c r="OIA695" s="412"/>
      <c r="OIB695" s="412"/>
      <c r="OIC695" s="412"/>
      <c r="OID695" s="412"/>
      <c r="OIE695" s="412"/>
      <c r="OIF695" s="412"/>
      <c r="OIG695" s="412"/>
      <c r="OIH695" s="412"/>
      <c r="OII695" s="412"/>
      <c r="OIJ695" s="412"/>
      <c r="OIK695" s="412"/>
      <c r="OIL695" s="412"/>
      <c r="OIM695" s="412"/>
      <c r="OIN695" s="412"/>
      <c r="OIO695" s="412"/>
      <c r="OIP695" s="413"/>
      <c r="OIQ695" s="413"/>
      <c r="OIR695" s="413"/>
      <c r="OIS695" s="413"/>
      <c r="OIT695" s="413"/>
      <c r="OIU695" s="413"/>
      <c r="OIV695" s="413"/>
      <c r="OIW695" s="413"/>
      <c r="OIX695" s="413"/>
      <c r="OIY695" s="413"/>
      <c r="OIZ695" s="413"/>
      <c r="OJA695" s="413"/>
      <c r="OJB695" s="413"/>
      <c r="OJC695" s="413"/>
      <c r="OJD695" s="413"/>
      <c r="OJE695" s="413"/>
      <c r="OJF695" s="413"/>
      <c r="OJG695" s="413"/>
      <c r="OJH695" s="413"/>
      <c r="OJI695" s="413"/>
      <c r="OJJ695" s="413"/>
      <c r="OJK695" s="413"/>
      <c r="OJL695" s="413"/>
      <c r="OJM695" s="413"/>
      <c r="OJN695" s="414"/>
      <c r="OJO695" s="414"/>
      <c r="OJP695" s="414"/>
      <c r="OJQ695" s="414"/>
      <c r="OJR695" s="414"/>
      <c r="OJS695" s="413"/>
      <c r="OJT695" s="413"/>
      <c r="OJU695" s="414"/>
      <c r="OJV695" s="414"/>
      <c r="OJW695" s="413"/>
      <c r="OJX695" s="413"/>
      <c r="OJY695" s="414"/>
      <c r="OJZ695" s="414"/>
      <c r="OKA695" s="413"/>
      <c r="OKB695" s="413"/>
      <c r="OKC695" s="413"/>
      <c r="OKD695" s="413"/>
      <c r="OKE695" s="413"/>
      <c r="OKF695" s="413"/>
      <c r="OKG695" s="413"/>
      <c r="OKH695" s="414"/>
      <c r="OKI695" s="414"/>
      <c r="OKJ695" s="413"/>
      <c r="OKK695" s="413"/>
      <c r="OKL695" s="414"/>
      <c r="OKM695" s="414"/>
      <c r="OKN695" s="413"/>
      <c r="OKO695" s="413"/>
      <c r="OKP695" s="413"/>
      <c r="OKQ695" s="413"/>
      <c r="OKR695" s="413"/>
      <c r="OKS695" s="407"/>
      <c r="OKT695" s="439"/>
      <c r="OKU695" s="413"/>
      <c r="OKV695" s="413"/>
      <c r="OKW695" s="413"/>
      <c r="OKX695" s="413"/>
      <c r="OKY695" s="413"/>
      <c r="OKZ695" s="413"/>
      <c r="OLA695" s="413"/>
      <c r="OLB695" s="412"/>
      <c r="OLC695" s="412"/>
      <c r="OLD695" s="412"/>
      <c r="OLE695" s="412"/>
      <c r="OLF695" s="412"/>
      <c r="OLG695" s="412"/>
      <c r="OLH695" s="412"/>
      <c r="OLI695" s="412"/>
      <c r="OLJ695" s="412"/>
      <c r="OLK695" s="412"/>
      <c r="OLL695" s="412"/>
      <c r="OLM695" s="412"/>
      <c r="OLN695" s="412"/>
      <c r="OLO695" s="412"/>
      <c r="OLP695" s="412"/>
      <c r="OLQ695" s="412"/>
      <c r="OLR695" s="412"/>
      <c r="OLS695" s="412"/>
      <c r="OLT695" s="412"/>
      <c r="OLU695" s="412"/>
      <c r="OLV695" s="412"/>
      <c r="OLW695" s="412"/>
      <c r="OLX695" s="412"/>
      <c r="OLY695" s="412"/>
      <c r="OLZ695" s="412"/>
      <c r="OMA695" s="412"/>
      <c r="OMB695" s="412"/>
      <c r="OMC695" s="412"/>
      <c r="OMD695" s="412"/>
      <c r="OME695" s="412"/>
      <c r="OMF695" s="412"/>
      <c r="OMG695" s="412"/>
      <c r="OMH695" s="412"/>
      <c r="OMI695" s="412"/>
      <c r="OMJ695" s="412"/>
      <c r="OMK695" s="412"/>
      <c r="OML695" s="412"/>
      <c r="OMM695" s="412"/>
      <c r="OMN695" s="412"/>
      <c r="OMO695" s="412"/>
      <c r="OMP695" s="412"/>
      <c r="OMQ695" s="412"/>
      <c r="OMR695" s="412"/>
      <c r="OMS695" s="412"/>
      <c r="OMT695" s="413"/>
      <c r="OMU695" s="413"/>
      <c r="OMV695" s="413"/>
      <c r="OMW695" s="413"/>
      <c r="OMX695" s="413"/>
      <c r="OMY695" s="413"/>
      <c r="OMZ695" s="413"/>
      <c r="ONA695" s="413"/>
      <c r="ONB695" s="413"/>
      <c r="ONC695" s="413"/>
      <c r="OND695" s="413"/>
      <c r="ONE695" s="413"/>
      <c r="ONF695" s="413"/>
      <c r="ONG695" s="413"/>
      <c r="ONH695" s="413"/>
      <c r="ONI695" s="413"/>
      <c r="ONJ695" s="413"/>
      <c r="ONK695" s="413"/>
      <c r="ONL695" s="413"/>
      <c r="ONM695" s="413"/>
      <c r="ONN695" s="413"/>
      <c r="ONO695" s="413"/>
      <c r="ONP695" s="413"/>
      <c r="ONQ695" s="413"/>
      <c r="ONR695" s="414"/>
      <c r="ONS695" s="414"/>
      <c r="ONT695" s="414"/>
      <c r="ONU695" s="414"/>
      <c r="ONV695" s="414"/>
      <c r="ONW695" s="413"/>
      <c r="ONX695" s="413"/>
      <c r="ONY695" s="414"/>
      <c r="ONZ695" s="414"/>
      <c r="OOA695" s="413"/>
      <c r="OOB695" s="413"/>
      <c r="OOC695" s="414"/>
      <c r="OOD695" s="414"/>
      <c r="OOE695" s="413"/>
      <c r="OOF695" s="413"/>
      <c r="OOG695" s="413"/>
      <c r="OOH695" s="413"/>
      <c r="OOI695" s="413"/>
      <c r="OOJ695" s="413"/>
      <c r="OOK695" s="413"/>
      <c r="OOL695" s="414"/>
      <c r="OOM695" s="414"/>
      <c r="OON695" s="413"/>
      <c r="OOO695" s="413"/>
      <c r="OOP695" s="414"/>
      <c r="OOQ695" s="414"/>
      <c r="OOR695" s="413"/>
      <c r="OOS695" s="413"/>
      <c r="OOT695" s="413"/>
      <c r="OOU695" s="413"/>
      <c r="OOV695" s="413"/>
      <c r="OOW695" s="407"/>
      <c r="OOX695" s="439"/>
      <c r="OOY695" s="413"/>
      <c r="OOZ695" s="413"/>
      <c r="OPA695" s="413"/>
      <c r="OPB695" s="413"/>
      <c r="OPC695" s="413"/>
      <c r="OPD695" s="413"/>
      <c r="OPE695" s="413"/>
      <c r="OPF695" s="412"/>
      <c r="OPG695" s="412"/>
      <c r="OPH695" s="412"/>
      <c r="OPI695" s="412"/>
      <c r="OPJ695" s="412"/>
      <c r="OPK695" s="412"/>
      <c r="OPL695" s="412"/>
      <c r="OPM695" s="412"/>
      <c r="OPN695" s="412"/>
      <c r="OPO695" s="412"/>
      <c r="OPP695" s="412"/>
      <c r="OPQ695" s="412"/>
      <c r="OPR695" s="412"/>
      <c r="OPS695" s="412"/>
      <c r="OPT695" s="412"/>
      <c r="OPU695" s="412"/>
      <c r="OPV695" s="412"/>
      <c r="OPW695" s="412"/>
      <c r="OPX695" s="412"/>
      <c r="OPY695" s="412"/>
      <c r="OPZ695" s="412"/>
      <c r="OQA695" s="412"/>
      <c r="OQB695" s="412"/>
      <c r="OQC695" s="412"/>
      <c r="OQD695" s="412"/>
      <c r="OQE695" s="412"/>
      <c r="OQF695" s="412"/>
      <c r="OQG695" s="412"/>
      <c r="OQH695" s="412"/>
      <c r="OQI695" s="412"/>
      <c r="OQJ695" s="412"/>
      <c r="OQK695" s="412"/>
      <c r="OQL695" s="412"/>
      <c r="OQM695" s="412"/>
      <c r="OQN695" s="412"/>
      <c r="OQO695" s="412"/>
      <c r="OQP695" s="412"/>
      <c r="OQQ695" s="412"/>
      <c r="OQR695" s="412"/>
      <c r="OQS695" s="412"/>
      <c r="OQT695" s="412"/>
      <c r="OQU695" s="412"/>
      <c r="OQV695" s="412"/>
      <c r="OQW695" s="412"/>
      <c r="OQX695" s="413"/>
      <c r="OQY695" s="413"/>
      <c r="OQZ695" s="413"/>
      <c r="ORA695" s="413"/>
      <c r="ORB695" s="413"/>
      <c r="ORC695" s="413"/>
      <c r="ORD695" s="413"/>
      <c r="ORE695" s="413"/>
      <c r="ORF695" s="413"/>
      <c r="ORG695" s="413"/>
      <c r="ORH695" s="413"/>
      <c r="ORI695" s="413"/>
      <c r="ORJ695" s="413"/>
      <c r="ORK695" s="413"/>
      <c r="ORL695" s="413"/>
      <c r="ORM695" s="413"/>
      <c r="ORN695" s="413"/>
      <c r="ORO695" s="413"/>
      <c r="ORP695" s="413"/>
      <c r="ORQ695" s="413"/>
      <c r="ORR695" s="413"/>
      <c r="ORS695" s="413"/>
      <c r="ORT695" s="413"/>
      <c r="ORU695" s="413"/>
      <c r="ORV695" s="414"/>
      <c r="ORW695" s="414"/>
      <c r="ORX695" s="414"/>
      <c r="ORY695" s="414"/>
      <c r="ORZ695" s="414"/>
      <c r="OSA695" s="413"/>
      <c r="OSB695" s="413"/>
      <c r="OSC695" s="414"/>
      <c r="OSD695" s="414"/>
      <c r="OSE695" s="413"/>
      <c r="OSF695" s="413"/>
      <c r="OSG695" s="414"/>
      <c r="OSH695" s="414"/>
      <c r="OSI695" s="413"/>
      <c r="OSJ695" s="413"/>
      <c r="OSK695" s="413"/>
      <c r="OSL695" s="413"/>
      <c r="OSM695" s="413"/>
      <c r="OSN695" s="413"/>
      <c r="OSO695" s="413"/>
      <c r="OSP695" s="414"/>
      <c r="OSQ695" s="414"/>
      <c r="OSR695" s="413"/>
      <c r="OSS695" s="413"/>
      <c r="OST695" s="414"/>
      <c r="OSU695" s="414"/>
      <c r="OSV695" s="413"/>
      <c r="OSW695" s="413"/>
      <c r="OSX695" s="413"/>
      <c r="OSY695" s="413"/>
      <c r="OSZ695" s="413"/>
      <c r="OTA695" s="407"/>
      <c r="OTB695" s="439"/>
      <c r="OTC695" s="413"/>
      <c r="OTD695" s="413"/>
      <c r="OTE695" s="413"/>
      <c r="OTF695" s="413"/>
      <c r="OTG695" s="413"/>
      <c r="OTH695" s="413"/>
      <c r="OTI695" s="413"/>
      <c r="OTJ695" s="412"/>
      <c r="OTK695" s="412"/>
      <c r="OTL695" s="412"/>
      <c r="OTM695" s="412"/>
      <c r="OTN695" s="412"/>
      <c r="OTO695" s="412"/>
      <c r="OTP695" s="412"/>
      <c r="OTQ695" s="412"/>
      <c r="OTR695" s="412"/>
      <c r="OTS695" s="412"/>
      <c r="OTT695" s="412"/>
      <c r="OTU695" s="412"/>
      <c r="OTV695" s="412"/>
      <c r="OTW695" s="412"/>
      <c r="OTX695" s="412"/>
      <c r="OTY695" s="412"/>
      <c r="OTZ695" s="412"/>
      <c r="OUA695" s="412"/>
      <c r="OUB695" s="412"/>
      <c r="OUC695" s="412"/>
      <c r="OUD695" s="412"/>
      <c r="OUE695" s="412"/>
      <c r="OUF695" s="412"/>
      <c r="OUG695" s="412"/>
      <c r="OUH695" s="412"/>
      <c r="OUI695" s="412"/>
      <c r="OUJ695" s="412"/>
      <c r="OUK695" s="412"/>
      <c r="OUL695" s="412"/>
      <c r="OUM695" s="412"/>
      <c r="OUN695" s="412"/>
      <c r="OUO695" s="412"/>
      <c r="OUP695" s="412"/>
      <c r="OUQ695" s="412"/>
      <c r="OUR695" s="412"/>
      <c r="OUS695" s="412"/>
      <c r="OUT695" s="412"/>
      <c r="OUU695" s="412"/>
      <c r="OUV695" s="412"/>
      <c r="OUW695" s="412"/>
      <c r="OUX695" s="412"/>
      <c r="OUY695" s="412"/>
      <c r="OUZ695" s="412"/>
      <c r="OVA695" s="412"/>
      <c r="OVB695" s="413"/>
      <c r="OVC695" s="413"/>
      <c r="OVD695" s="413"/>
      <c r="OVE695" s="413"/>
      <c r="OVF695" s="413"/>
      <c r="OVG695" s="413"/>
      <c r="OVH695" s="413"/>
      <c r="OVI695" s="413"/>
      <c r="OVJ695" s="413"/>
      <c r="OVK695" s="413"/>
      <c r="OVL695" s="413"/>
      <c r="OVM695" s="413"/>
      <c r="OVN695" s="413"/>
      <c r="OVO695" s="413"/>
      <c r="OVP695" s="413"/>
      <c r="OVQ695" s="413"/>
      <c r="OVR695" s="413"/>
      <c r="OVS695" s="413"/>
      <c r="OVT695" s="413"/>
      <c r="OVU695" s="413"/>
      <c r="OVV695" s="413"/>
      <c r="OVW695" s="413"/>
      <c r="OVX695" s="413"/>
      <c r="OVY695" s="413"/>
      <c r="OVZ695" s="414"/>
      <c r="OWA695" s="414"/>
      <c r="OWB695" s="414"/>
      <c r="OWC695" s="414"/>
      <c r="OWD695" s="414"/>
      <c r="OWE695" s="413"/>
      <c r="OWF695" s="413"/>
      <c r="OWG695" s="414"/>
      <c r="OWH695" s="414"/>
      <c r="OWI695" s="413"/>
      <c r="OWJ695" s="413"/>
      <c r="OWK695" s="414"/>
      <c r="OWL695" s="414"/>
      <c r="OWM695" s="413"/>
      <c r="OWN695" s="413"/>
      <c r="OWO695" s="413"/>
      <c r="OWP695" s="413"/>
      <c r="OWQ695" s="413"/>
      <c r="OWR695" s="413"/>
      <c r="OWS695" s="413"/>
      <c r="OWT695" s="414"/>
      <c r="OWU695" s="414"/>
      <c r="OWV695" s="413"/>
      <c r="OWW695" s="413"/>
      <c r="OWX695" s="414"/>
      <c r="OWY695" s="414"/>
      <c r="OWZ695" s="413"/>
      <c r="OXA695" s="413"/>
      <c r="OXB695" s="413"/>
      <c r="OXC695" s="413"/>
      <c r="OXD695" s="413"/>
      <c r="OXE695" s="407"/>
      <c r="OXF695" s="439"/>
      <c r="OXG695" s="413"/>
      <c r="OXH695" s="413"/>
      <c r="OXI695" s="413"/>
      <c r="OXJ695" s="413"/>
      <c r="OXK695" s="413"/>
      <c r="OXL695" s="413"/>
      <c r="OXM695" s="413"/>
      <c r="OXN695" s="412"/>
      <c r="OXO695" s="412"/>
      <c r="OXP695" s="412"/>
      <c r="OXQ695" s="412"/>
      <c r="OXR695" s="412"/>
      <c r="OXS695" s="412"/>
      <c r="OXT695" s="412"/>
      <c r="OXU695" s="412"/>
      <c r="OXV695" s="412"/>
      <c r="OXW695" s="412"/>
      <c r="OXX695" s="412"/>
      <c r="OXY695" s="412"/>
      <c r="OXZ695" s="412"/>
      <c r="OYA695" s="412"/>
      <c r="OYB695" s="412"/>
      <c r="OYC695" s="412"/>
      <c r="OYD695" s="412"/>
      <c r="OYE695" s="412"/>
      <c r="OYF695" s="412"/>
      <c r="OYG695" s="412"/>
      <c r="OYH695" s="412"/>
      <c r="OYI695" s="412"/>
      <c r="OYJ695" s="412"/>
      <c r="OYK695" s="412"/>
      <c r="OYL695" s="412"/>
      <c r="OYM695" s="412"/>
      <c r="OYN695" s="412"/>
      <c r="OYO695" s="412"/>
      <c r="OYP695" s="412"/>
      <c r="OYQ695" s="412"/>
      <c r="OYR695" s="412"/>
      <c r="OYS695" s="412"/>
      <c r="OYT695" s="412"/>
      <c r="OYU695" s="412"/>
      <c r="OYV695" s="412"/>
      <c r="OYW695" s="412"/>
      <c r="OYX695" s="412"/>
      <c r="OYY695" s="412"/>
      <c r="OYZ695" s="412"/>
      <c r="OZA695" s="412"/>
      <c r="OZB695" s="412"/>
      <c r="OZC695" s="412"/>
      <c r="OZD695" s="412"/>
      <c r="OZE695" s="412"/>
      <c r="OZF695" s="413"/>
      <c r="OZG695" s="413"/>
      <c r="OZH695" s="413"/>
      <c r="OZI695" s="413"/>
      <c r="OZJ695" s="413"/>
      <c r="OZK695" s="413"/>
      <c r="OZL695" s="413"/>
      <c r="OZM695" s="413"/>
      <c r="OZN695" s="413"/>
      <c r="OZO695" s="413"/>
      <c r="OZP695" s="413"/>
      <c r="OZQ695" s="413"/>
      <c r="OZR695" s="413"/>
      <c r="OZS695" s="413"/>
      <c r="OZT695" s="413"/>
      <c r="OZU695" s="413"/>
      <c r="OZV695" s="413"/>
      <c r="OZW695" s="413"/>
      <c r="OZX695" s="413"/>
      <c r="OZY695" s="413"/>
      <c r="OZZ695" s="413"/>
      <c r="PAA695" s="413"/>
      <c r="PAB695" s="413"/>
      <c r="PAC695" s="413"/>
      <c r="PAD695" s="414"/>
      <c r="PAE695" s="414"/>
      <c r="PAF695" s="414"/>
      <c r="PAG695" s="414"/>
      <c r="PAH695" s="414"/>
      <c r="PAI695" s="413"/>
      <c r="PAJ695" s="413"/>
      <c r="PAK695" s="414"/>
      <c r="PAL695" s="414"/>
      <c r="PAM695" s="413"/>
      <c r="PAN695" s="413"/>
      <c r="PAO695" s="414"/>
      <c r="PAP695" s="414"/>
      <c r="PAQ695" s="413"/>
      <c r="PAR695" s="413"/>
      <c r="PAS695" s="413"/>
      <c r="PAT695" s="413"/>
      <c r="PAU695" s="413"/>
      <c r="PAV695" s="413"/>
      <c r="PAW695" s="413"/>
      <c r="PAX695" s="414"/>
      <c r="PAY695" s="414"/>
      <c r="PAZ695" s="413"/>
      <c r="PBA695" s="413"/>
      <c r="PBB695" s="414"/>
      <c r="PBC695" s="414"/>
      <c r="PBD695" s="413"/>
      <c r="PBE695" s="413"/>
      <c r="PBF695" s="413"/>
      <c r="PBG695" s="413"/>
      <c r="PBH695" s="413"/>
      <c r="PBI695" s="407"/>
      <c r="PBJ695" s="439"/>
      <c r="PBK695" s="413"/>
      <c r="PBL695" s="413"/>
      <c r="PBM695" s="413"/>
      <c r="PBN695" s="413"/>
      <c r="PBO695" s="413"/>
      <c r="PBP695" s="413"/>
      <c r="PBQ695" s="413"/>
      <c r="PBR695" s="412"/>
      <c r="PBS695" s="412"/>
      <c r="PBT695" s="412"/>
      <c r="PBU695" s="412"/>
      <c r="PBV695" s="412"/>
      <c r="PBW695" s="412"/>
      <c r="PBX695" s="412"/>
      <c r="PBY695" s="412"/>
      <c r="PBZ695" s="412"/>
      <c r="PCA695" s="412"/>
      <c r="PCB695" s="412"/>
      <c r="PCC695" s="412"/>
      <c r="PCD695" s="412"/>
      <c r="PCE695" s="412"/>
      <c r="PCF695" s="412"/>
      <c r="PCG695" s="412"/>
      <c r="PCH695" s="412"/>
      <c r="PCI695" s="412"/>
      <c r="PCJ695" s="412"/>
      <c r="PCK695" s="412"/>
      <c r="PCL695" s="412"/>
      <c r="PCM695" s="412"/>
      <c r="PCN695" s="412"/>
      <c r="PCO695" s="412"/>
      <c r="PCP695" s="412"/>
      <c r="PCQ695" s="412"/>
      <c r="PCR695" s="412"/>
      <c r="PCS695" s="412"/>
      <c r="PCT695" s="412"/>
      <c r="PCU695" s="412"/>
      <c r="PCV695" s="412"/>
      <c r="PCW695" s="412"/>
      <c r="PCX695" s="412"/>
      <c r="PCY695" s="412"/>
      <c r="PCZ695" s="412"/>
      <c r="PDA695" s="412"/>
      <c r="PDB695" s="412"/>
      <c r="PDC695" s="412"/>
      <c r="PDD695" s="412"/>
      <c r="PDE695" s="412"/>
      <c r="PDF695" s="412"/>
      <c r="PDG695" s="412"/>
      <c r="PDH695" s="412"/>
      <c r="PDI695" s="412"/>
      <c r="PDJ695" s="413"/>
      <c r="PDK695" s="413"/>
      <c r="PDL695" s="413"/>
      <c r="PDM695" s="413"/>
      <c r="PDN695" s="413"/>
      <c r="PDO695" s="413"/>
      <c r="PDP695" s="413"/>
      <c r="PDQ695" s="413"/>
      <c r="PDR695" s="413"/>
      <c r="PDS695" s="413"/>
      <c r="PDT695" s="413"/>
      <c r="PDU695" s="413"/>
      <c r="PDV695" s="413"/>
      <c r="PDW695" s="413"/>
      <c r="PDX695" s="413"/>
      <c r="PDY695" s="413"/>
      <c r="PDZ695" s="413"/>
      <c r="PEA695" s="413"/>
      <c r="PEB695" s="413"/>
      <c r="PEC695" s="413"/>
      <c r="PED695" s="413"/>
      <c r="PEE695" s="413"/>
      <c r="PEF695" s="413"/>
      <c r="PEG695" s="413"/>
      <c r="PEH695" s="414"/>
      <c r="PEI695" s="414"/>
      <c r="PEJ695" s="414"/>
      <c r="PEK695" s="414"/>
      <c r="PEL695" s="414"/>
      <c r="PEM695" s="413"/>
      <c r="PEN695" s="413"/>
      <c r="PEO695" s="414"/>
      <c r="PEP695" s="414"/>
      <c r="PEQ695" s="413"/>
      <c r="PER695" s="413"/>
      <c r="PES695" s="414"/>
      <c r="PET695" s="414"/>
      <c r="PEU695" s="413"/>
      <c r="PEV695" s="413"/>
      <c r="PEW695" s="413"/>
      <c r="PEX695" s="413"/>
      <c r="PEY695" s="413"/>
      <c r="PEZ695" s="413"/>
      <c r="PFA695" s="413"/>
      <c r="PFB695" s="414"/>
      <c r="PFC695" s="414"/>
      <c r="PFD695" s="413"/>
      <c r="PFE695" s="413"/>
      <c r="PFF695" s="414"/>
      <c r="PFG695" s="414"/>
      <c r="PFH695" s="413"/>
      <c r="PFI695" s="413"/>
      <c r="PFJ695" s="413"/>
      <c r="PFK695" s="413"/>
      <c r="PFL695" s="413"/>
      <c r="PFM695" s="407"/>
      <c r="PFN695" s="439"/>
      <c r="PFO695" s="413"/>
      <c r="PFP695" s="413"/>
      <c r="PFQ695" s="413"/>
      <c r="PFR695" s="413"/>
      <c r="PFS695" s="413"/>
      <c r="PFT695" s="413"/>
      <c r="PFU695" s="413"/>
      <c r="PFV695" s="412"/>
      <c r="PFW695" s="412"/>
      <c r="PFX695" s="412"/>
      <c r="PFY695" s="412"/>
      <c r="PFZ695" s="412"/>
      <c r="PGA695" s="412"/>
      <c r="PGB695" s="412"/>
      <c r="PGC695" s="412"/>
      <c r="PGD695" s="412"/>
      <c r="PGE695" s="412"/>
      <c r="PGF695" s="412"/>
      <c r="PGG695" s="412"/>
      <c r="PGH695" s="412"/>
      <c r="PGI695" s="412"/>
      <c r="PGJ695" s="412"/>
      <c r="PGK695" s="412"/>
      <c r="PGL695" s="412"/>
      <c r="PGM695" s="412"/>
      <c r="PGN695" s="412"/>
      <c r="PGO695" s="412"/>
      <c r="PGP695" s="412"/>
      <c r="PGQ695" s="412"/>
      <c r="PGR695" s="412"/>
      <c r="PGS695" s="412"/>
      <c r="PGT695" s="412"/>
      <c r="PGU695" s="412"/>
      <c r="PGV695" s="412"/>
      <c r="PGW695" s="412"/>
      <c r="PGX695" s="412"/>
      <c r="PGY695" s="412"/>
      <c r="PGZ695" s="412"/>
      <c r="PHA695" s="412"/>
      <c r="PHB695" s="412"/>
      <c r="PHC695" s="412"/>
      <c r="PHD695" s="412"/>
      <c r="PHE695" s="412"/>
      <c r="PHF695" s="412"/>
      <c r="PHG695" s="412"/>
      <c r="PHH695" s="412"/>
      <c r="PHI695" s="412"/>
      <c r="PHJ695" s="412"/>
      <c r="PHK695" s="412"/>
      <c r="PHL695" s="412"/>
      <c r="PHM695" s="412"/>
      <c r="PHN695" s="413"/>
      <c r="PHO695" s="413"/>
      <c r="PHP695" s="413"/>
      <c r="PHQ695" s="413"/>
      <c r="PHR695" s="413"/>
      <c r="PHS695" s="413"/>
      <c r="PHT695" s="413"/>
      <c r="PHU695" s="413"/>
      <c r="PHV695" s="413"/>
      <c r="PHW695" s="413"/>
      <c r="PHX695" s="413"/>
      <c r="PHY695" s="413"/>
      <c r="PHZ695" s="413"/>
      <c r="PIA695" s="413"/>
      <c r="PIB695" s="413"/>
      <c r="PIC695" s="413"/>
      <c r="PID695" s="413"/>
      <c r="PIE695" s="413"/>
      <c r="PIF695" s="413"/>
      <c r="PIG695" s="413"/>
      <c r="PIH695" s="413"/>
      <c r="PII695" s="413"/>
      <c r="PIJ695" s="413"/>
      <c r="PIK695" s="413"/>
      <c r="PIL695" s="414"/>
      <c r="PIM695" s="414"/>
      <c r="PIN695" s="414"/>
      <c r="PIO695" s="414"/>
      <c r="PIP695" s="414"/>
      <c r="PIQ695" s="413"/>
      <c r="PIR695" s="413"/>
      <c r="PIS695" s="414"/>
      <c r="PIT695" s="414"/>
      <c r="PIU695" s="413"/>
      <c r="PIV695" s="413"/>
      <c r="PIW695" s="414"/>
      <c r="PIX695" s="414"/>
      <c r="PIY695" s="413"/>
      <c r="PIZ695" s="413"/>
      <c r="PJA695" s="413"/>
      <c r="PJB695" s="413"/>
      <c r="PJC695" s="413"/>
      <c r="PJD695" s="413"/>
      <c r="PJE695" s="413"/>
      <c r="PJF695" s="414"/>
      <c r="PJG695" s="414"/>
      <c r="PJH695" s="413"/>
      <c r="PJI695" s="413"/>
      <c r="PJJ695" s="414"/>
      <c r="PJK695" s="414"/>
      <c r="PJL695" s="413"/>
      <c r="PJM695" s="413"/>
      <c r="PJN695" s="413"/>
      <c r="PJO695" s="413"/>
      <c r="PJP695" s="413"/>
      <c r="PJQ695" s="407"/>
      <c r="PJR695" s="439"/>
      <c r="PJS695" s="413"/>
      <c r="PJT695" s="413"/>
      <c r="PJU695" s="413"/>
      <c r="PJV695" s="413"/>
      <c r="PJW695" s="413"/>
      <c r="PJX695" s="413"/>
      <c r="PJY695" s="413"/>
      <c r="PJZ695" s="412"/>
      <c r="PKA695" s="412"/>
      <c r="PKB695" s="412"/>
      <c r="PKC695" s="412"/>
      <c r="PKD695" s="412"/>
      <c r="PKE695" s="412"/>
      <c r="PKF695" s="412"/>
      <c r="PKG695" s="412"/>
      <c r="PKH695" s="412"/>
      <c r="PKI695" s="412"/>
      <c r="PKJ695" s="412"/>
      <c r="PKK695" s="412"/>
      <c r="PKL695" s="412"/>
      <c r="PKM695" s="412"/>
      <c r="PKN695" s="412"/>
      <c r="PKO695" s="412"/>
      <c r="PKP695" s="412"/>
      <c r="PKQ695" s="412"/>
      <c r="PKR695" s="412"/>
      <c r="PKS695" s="412"/>
      <c r="PKT695" s="412"/>
      <c r="PKU695" s="412"/>
      <c r="PKV695" s="412"/>
      <c r="PKW695" s="412"/>
      <c r="PKX695" s="412"/>
      <c r="PKY695" s="412"/>
      <c r="PKZ695" s="412"/>
      <c r="PLA695" s="412"/>
      <c r="PLB695" s="412"/>
      <c r="PLC695" s="412"/>
      <c r="PLD695" s="412"/>
      <c r="PLE695" s="412"/>
      <c r="PLF695" s="412"/>
      <c r="PLG695" s="412"/>
      <c r="PLH695" s="412"/>
      <c r="PLI695" s="412"/>
      <c r="PLJ695" s="412"/>
      <c r="PLK695" s="412"/>
      <c r="PLL695" s="412"/>
      <c r="PLM695" s="412"/>
      <c r="PLN695" s="412"/>
      <c r="PLO695" s="412"/>
      <c r="PLP695" s="412"/>
      <c r="PLQ695" s="412"/>
      <c r="PLR695" s="413"/>
      <c r="PLS695" s="413"/>
      <c r="PLT695" s="413"/>
      <c r="PLU695" s="413"/>
      <c r="PLV695" s="413"/>
      <c r="PLW695" s="413"/>
      <c r="PLX695" s="413"/>
      <c r="PLY695" s="413"/>
      <c r="PLZ695" s="413"/>
      <c r="PMA695" s="413"/>
      <c r="PMB695" s="413"/>
      <c r="PMC695" s="413"/>
      <c r="PMD695" s="413"/>
      <c r="PME695" s="413"/>
      <c r="PMF695" s="413"/>
      <c r="PMG695" s="413"/>
      <c r="PMH695" s="413"/>
      <c r="PMI695" s="413"/>
      <c r="PMJ695" s="413"/>
      <c r="PMK695" s="413"/>
      <c r="PML695" s="413"/>
      <c r="PMM695" s="413"/>
      <c r="PMN695" s="413"/>
      <c r="PMO695" s="413"/>
      <c r="PMP695" s="414"/>
      <c r="PMQ695" s="414"/>
      <c r="PMR695" s="414"/>
      <c r="PMS695" s="414"/>
      <c r="PMT695" s="414"/>
      <c r="PMU695" s="413"/>
      <c r="PMV695" s="413"/>
      <c r="PMW695" s="414"/>
      <c r="PMX695" s="414"/>
      <c r="PMY695" s="413"/>
      <c r="PMZ695" s="413"/>
      <c r="PNA695" s="414"/>
      <c r="PNB695" s="414"/>
      <c r="PNC695" s="413"/>
      <c r="PND695" s="413"/>
      <c r="PNE695" s="413"/>
      <c r="PNF695" s="413"/>
      <c r="PNG695" s="413"/>
      <c r="PNH695" s="413"/>
      <c r="PNI695" s="413"/>
      <c r="PNJ695" s="414"/>
      <c r="PNK695" s="414"/>
      <c r="PNL695" s="413"/>
      <c r="PNM695" s="413"/>
      <c r="PNN695" s="414"/>
      <c r="PNO695" s="414"/>
      <c r="PNP695" s="413"/>
      <c r="PNQ695" s="413"/>
      <c r="PNR695" s="413"/>
      <c r="PNS695" s="413"/>
      <c r="PNT695" s="413"/>
      <c r="PNU695" s="407"/>
      <c r="PNV695" s="439"/>
      <c r="PNW695" s="413"/>
      <c r="PNX695" s="413"/>
      <c r="PNY695" s="413"/>
      <c r="PNZ695" s="413"/>
      <c r="POA695" s="413"/>
      <c r="POB695" s="413"/>
      <c r="POC695" s="413"/>
      <c r="POD695" s="412"/>
      <c r="POE695" s="412"/>
      <c r="POF695" s="412"/>
      <c r="POG695" s="412"/>
      <c r="POH695" s="412"/>
      <c r="POI695" s="412"/>
      <c r="POJ695" s="412"/>
      <c r="POK695" s="412"/>
      <c r="POL695" s="412"/>
      <c r="POM695" s="412"/>
      <c r="PON695" s="412"/>
      <c r="POO695" s="412"/>
      <c r="POP695" s="412"/>
      <c r="POQ695" s="412"/>
      <c r="POR695" s="412"/>
      <c r="POS695" s="412"/>
      <c r="POT695" s="412"/>
      <c r="POU695" s="412"/>
      <c r="POV695" s="412"/>
      <c r="POW695" s="412"/>
      <c r="POX695" s="412"/>
      <c r="POY695" s="412"/>
      <c r="POZ695" s="412"/>
      <c r="PPA695" s="412"/>
      <c r="PPB695" s="412"/>
      <c r="PPC695" s="412"/>
      <c r="PPD695" s="412"/>
      <c r="PPE695" s="412"/>
      <c r="PPF695" s="412"/>
      <c r="PPG695" s="412"/>
      <c r="PPH695" s="412"/>
      <c r="PPI695" s="412"/>
      <c r="PPJ695" s="412"/>
      <c r="PPK695" s="412"/>
      <c r="PPL695" s="412"/>
      <c r="PPM695" s="412"/>
      <c r="PPN695" s="412"/>
      <c r="PPO695" s="412"/>
      <c r="PPP695" s="412"/>
      <c r="PPQ695" s="412"/>
      <c r="PPR695" s="412"/>
      <c r="PPS695" s="412"/>
      <c r="PPT695" s="412"/>
      <c r="PPU695" s="412"/>
      <c r="PPV695" s="413"/>
      <c r="PPW695" s="413"/>
      <c r="PPX695" s="413"/>
      <c r="PPY695" s="413"/>
      <c r="PPZ695" s="413"/>
      <c r="PQA695" s="413"/>
      <c r="PQB695" s="413"/>
      <c r="PQC695" s="413"/>
      <c r="PQD695" s="413"/>
      <c r="PQE695" s="413"/>
      <c r="PQF695" s="413"/>
      <c r="PQG695" s="413"/>
      <c r="PQH695" s="413"/>
      <c r="PQI695" s="413"/>
      <c r="PQJ695" s="413"/>
      <c r="PQK695" s="413"/>
      <c r="PQL695" s="413"/>
      <c r="PQM695" s="413"/>
      <c r="PQN695" s="413"/>
      <c r="PQO695" s="413"/>
      <c r="PQP695" s="413"/>
      <c r="PQQ695" s="413"/>
      <c r="PQR695" s="413"/>
      <c r="PQS695" s="413"/>
      <c r="PQT695" s="414"/>
      <c r="PQU695" s="414"/>
      <c r="PQV695" s="414"/>
      <c r="PQW695" s="414"/>
      <c r="PQX695" s="414"/>
      <c r="PQY695" s="413"/>
      <c r="PQZ695" s="413"/>
      <c r="PRA695" s="414"/>
      <c r="PRB695" s="414"/>
      <c r="PRC695" s="413"/>
      <c r="PRD695" s="413"/>
      <c r="PRE695" s="414"/>
      <c r="PRF695" s="414"/>
      <c r="PRG695" s="413"/>
      <c r="PRH695" s="413"/>
      <c r="PRI695" s="413"/>
      <c r="PRJ695" s="413"/>
      <c r="PRK695" s="413"/>
      <c r="PRL695" s="413"/>
      <c r="PRM695" s="413"/>
      <c r="PRN695" s="414"/>
      <c r="PRO695" s="414"/>
      <c r="PRP695" s="413"/>
      <c r="PRQ695" s="413"/>
      <c r="PRR695" s="414"/>
      <c r="PRS695" s="414"/>
      <c r="PRT695" s="413"/>
      <c r="PRU695" s="413"/>
      <c r="PRV695" s="413"/>
      <c r="PRW695" s="413"/>
      <c r="PRX695" s="413"/>
      <c r="PRY695" s="407"/>
      <c r="PRZ695" s="439"/>
      <c r="PSA695" s="413"/>
      <c r="PSB695" s="413"/>
      <c r="PSC695" s="413"/>
      <c r="PSD695" s="413"/>
      <c r="PSE695" s="413"/>
      <c r="PSF695" s="413"/>
      <c r="PSG695" s="413"/>
      <c r="PSH695" s="412"/>
      <c r="PSI695" s="412"/>
      <c r="PSJ695" s="412"/>
      <c r="PSK695" s="412"/>
      <c r="PSL695" s="412"/>
      <c r="PSM695" s="412"/>
      <c r="PSN695" s="412"/>
      <c r="PSO695" s="412"/>
      <c r="PSP695" s="412"/>
      <c r="PSQ695" s="412"/>
      <c r="PSR695" s="412"/>
      <c r="PSS695" s="412"/>
      <c r="PST695" s="412"/>
      <c r="PSU695" s="412"/>
      <c r="PSV695" s="412"/>
      <c r="PSW695" s="412"/>
      <c r="PSX695" s="412"/>
      <c r="PSY695" s="412"/>
      <c r="PSZ695" s="412"/>
      <c r="PTA695" s="412"/>
      <c r="PTB695" s="412"/>
      <c r="PTC695" s="412"/>
      <c r="PTD695" s="412"/>
      <c r="PTE695" s="412"/>
      <c r="PTF695" s="412"/>
      <c r="PTG695" s="412"/>
      <c r="PTH695" s="412"/>
      <c r="PTI695" s="412"/>
      <c r="PTJ695" s="412"/>
      <c r="PTK695" s="412"/>
      <c r="PTL695" s="412"/>
      <c r="PTM695" s="412"/>
      <c r="PTN695" s="412"/>
      <c r="PTO695" s="412"/>
      <c r="PTP695" s="412"/>
      <c r="PTQ695" s="412"/>
      <c r="PTR695" s="412"/>
      <c r="PTS695" s="412"/>
      <c r="PTT695" s="412"/>
      <c r="PTU695" s="412"/>
      <c r="PTV695" s="412"/>
      <c r="PTW695" s="412"/>
      <c r="PTX695" s="412"/>
      <c r="PTY695" s="412"/>
      <c r="PTZ695" s="413"/>
      <c r="PUA695" s="413"/>
      <c r="PUB695" s="413"/>
      <c r="PUC695" s="413"/>
      <c r="PUD695" s="413"/>
      <c r="PUE695" s="413"/>
      <c r="PUF695" s="413"/>
      <c r="PUG695" s="413"/>
      <c r="PUH695" s="413"/>
      <c r="PUI695" s="413"/>
      <c r="PUJ695" s="413"/>
      <c r="PUK695" s="413"/>
      <c r="PUL695" s="413"/>
      <c r="PUM695" s="413"/>
      <c r="PUN695" s="413"/>
      <c r="PUO695" s="413"/>
      <c r="PUP695" s="413"/>
      <c r="PUQ695" s="413"/>
      <c r="PUR695" s="413"/>
      <c r="PUS695" s="413"/>
      <c r="PUT695" s="413"/>
      <c r="PUU695" s="413"/>
      <c r="PUV695" s="413"/>
      <c r="PUW695" s="413"/>
      <c r="PUX695" s="414"/>
      <c r="PUY695" s="414"/>
      <c r="PUZ695" s="414"/>
      <c r="PVA695" s="414"/>
      <c r="PVB695" s="414"/>
      <c r="PVC695" s="413"/>
      <c r="PVD695" s="413"/>
      <c r="PVE695" s="414"/>
      <c r="PVF695" s="414"/>
      <c r="PVG695" s="413"/>
      <c r="PVH695" s="413"/>
      <c r="PVI695" s="414"/>
      <c r="PVJ695" s="414"/>
      <c r="PVK695" s="413"/>
      <c r="PVL695" s="413"/>
      <c r="PVM695" s="413"/>
      <c r="PVN695" s="413"/>
      <c r="PVO695" s="413"/>
      <c r="PVP695" s="413"/>
      <c r="PVQ695" s="413"/>
      <c r="PVR695" s="414"/>
      <c r="PVS695" s="414"/>
      <c r="PVT695" s="413"/>
      <c r="PVU695" s="413"/>
      <c r="PVV695" s="414"/>
      <c r="PVW695" s="414"/>
      <c r="PVX695" s="413"/>
      <c r="PVY695" s="413"/>
      <c r="PVZ695" s="413"/>
      <c r="PWA695" s="413"/>
      <c r="PWB695" s="413"/>
      <c r="PWC695" s="407"/>
      <c r="PWD695" s="439"/>
      <c r="PWE695" s="413"/>
      <c r="PWF695" s="413"/>
      <c r="PWG695" s="413"/>
      <c r="PWH695" s="413"/>
      <c r="PWI695" s="413"/>
      <c r="PWJ695" s="413"/>
      <c r="PWK695" s="413"/>
      <c r="PWL695" s="412"/>
      <c r="PWM695" s="412"/>
      <c r="PWN695" s="412"/>
      <c r="PWO695" s="412"/>
      <c r="PWP695" s="412"/>
      <c r="PWQ695" s="412"/>
      <c r="PWR695" s="412"/>
      <c r="PWS695" s="412"/>
      <c r="PWT695" s="412"/>
      <c r="PWU695" s="412"/>
      <c r="PWV695" s="412"/>
      <c r="PWW695" s="412"/>
      <c r="PWX695" s="412"/>
      <c r="PWY695" s="412"/>
      <c r="PWZ695" s="412"/>
      <c r="PXA695" s="412"/>
      <c r="PXB695" s="412"/>
      <c r="PXC695" s="412"/>
      <c r="PXD695" s="412"/>
      <c r="PXE695" s="412"/>
      <c r="PXF695" s="412"/>
      <c r="PXG695" s="412"/>
      <c r="PXH695" s="412"/>
      <c r="PXI695" s="412"/>
      <c r="PXJ695" s="412"/>
      <c r="PXK695" s="412"/>
      <c r="PXL695" s="412"/>
      <c r="PXM695" s="412"/>
      <c r="PXN695" s="412"/>
      <c r="PXO695" s="412"/>
      <c r="PXP695" s="412"/>
      <c r="PXQ695" s="412"/>
      <c r="PXR695" s="412"/>
      <c r="PXS695" s="412"/>
      <c r="PXT695" s="412"/>
      <c r="PXU695" s="412"/>
      <c r="PXV695" s="412"/>
      <c r="PXW695" s="412"/>
      <c r="PXX695" s="412"/>
      <c r="PXY695" s="412"/>
      <c r="PXZ695" s="412"/>
      <c r="PYA695" s="412"/>
      <c r="PYB695" s="412"/>
      <c r="PYC695" s="412"/>
      <c r="PYD695" s="413"/>
      <c r="PYE695" s="413"/>
      <c r="PYF695" s="413"/>
      <c r="PYG695" s="413"/>
      <c r="PYH695" s="413"/>
      <c r="PYI695" s="413"/>
      <c r="PYJ695" s="413"/>
      <c r="PYK695" s="413"/>
      <c r="PYL695" s="413"/>
      <c r="PYM695" s="413"/>
      <c r="PYN695" s="413"/>
      <c r="PYO695" s="413"/>
      <c r="PYP695" s="413"/>
      <c r="PYQ695" s="413"/>
      <c r="PYR695" s="413"/>
      <c r="PYS695" s="413"/>
      <c r="PYT695" s="413"/>
      <c r="PYU695" s="413"/>
      <c r="PYV695" s="413"/>
      <c r="PYW695" s="413"/>
      <c r="PYX695" s="413"/>
      <c r="PYY695" s="413"/>
      <c r="PYZ695" s="413"/>
      <c r="PZA695" s="413"/>
      <c r="PZB695" s="414"/>
      <c r="PZC695" s="414"/>
      <c r="PZD695" s="414"/>
      <c r="PZE695" s="414"/>
      <c r="PZF695" s="414"/>
      <c r="PZG695" s="413"/>
      <c r="PZH695" s="413"/>
      <c r="PZI695" s="414"/>
      <c r="PZJ695" s="414"/>
      <c r="PZK695" s="413"/>
      <c r="PZL695" s="413"/>
      <c r="PZM695" s="414"/>
      <c r="PZN695" s="414"/>
      <c r="PZO695" s="413"/>
      <c r="PZP695" s="413"/>
      <c r="PZQ695" s="413"/>
      <c r="PZR695" s="413"/>
      <c r="PZS695" s="413"/>
      <c r="PZT695" s="413"/>
      <c r="PZU695" s="413"/>
      <c r="PZV695" s="414"/>
      <c r="PZW695" s="414"/>
      <c r="PZX695" s="413"/>
      <c r="PZY695" s="413"/>
      <c r="PZZ695" s="414"/>
      <c r="QAA695" s="414"/>
      <c r="QAB695" s="413"/>
      <c r="QAC695" s="413"/>
      <c r="QAD695" s="413"/>
      <c r="QAE695" s="413"/>
      <c r="QAF695" s="413"/>
      <c r="QAG695" s="407"/>
      <c r="QAH695" s="439"/>
      <c r="QAI695" s="413"/>
      <c r="QAJ695" s="413"/>
      <c r="QAK695" s="413"/>
      <c r="QAL695" s="413"/>
      <c r="QAM695" s="413"/>
      <c r="QAN695" s="413"/>
      <c r="QAO695" s="413"/>
      <c r="QAP695" s="412"/>
      <c r="QAQ695" s="412"/>
      <c r="QAR695" s="412"/>
      <c r="QAS695" s="412"/>
      <c r="QAT695" s="412"/>
      <c r="QAU695" s="412"/>
      <c r="QAV695" s="412"/>
      <c r="QAW695" s="412"/>
      <c r="QAX695" s="412"/>
      <c r="QAY695" s="412"/>
      <c r="QAZ695" s="412"/>
      <c r="QBA695" s="412"/>
      <c r="QBB695" s="412"/>
      <c r="QBC695" s="412"/>
      <c r="QBD695" s="412"/>
      <c r="QBE695" s="412"/>
      <c r="QBF695" s="412"/>
      <c r="QBG695" s="412"/>
      <c r="QBH695" s="412"/>
      <c r="QBI695" s="412"/>
      <c r="QBJ695" s="412"/>
      <c r="QBK695" s="412"/>
      <c r="QBL695" s="412"/>
      <c r="QBM695" s="412"/>
      <c r="QBN695" s="412"/>
      <c r="QBO695" s="412"/>
      <c r="QBP695" s="412"/>
      <c r="QBQ695" s="412"/>
      <c r="QBR695" s="412"/>
      <c r="QBS695" s="412"/>
      <c r="QBT695" s="412"/>
      <c r="QBU695" s="412"/>
      <c r="QBV695" s="412"/>
      <c r="QBW695" s="412"/>
      <c r="QBX695" s="412"/>
      <c r="QBY695" s="412"/>
      <c r="QBZ695" s="412"/>
      <c r="QCA695" s="412"/>
      <c r="QCB695" s="412"/>
      <c r="QCC695" s="412"/>
      <c r="QCD695" s="412"/>
      <c r="QCE695" s="412"/>
      <c r="QCF695" s="412"/>
      <c r="QCG695" s="412"/>
      <c r="QCH695" s="413"/>
      <c r="QCI695" s="413"/>
      <c r="QCJ695" s="413"/>
      <c r="QCK695" s="413"/>
      <c r="QCL695" s="413"/>
      <c r="QCM695" s="413"/>
      <c r="QCN695" s="413"/>
      <c r="QCO695" s="413"/>
      <c r="QCP695" s="413"/>
      <c r="QCQ695" s="413"/>
      <c r="QCR695" s="413"/>
      <c r="QCS695" s="413"/>
      <c r="QCT695" s="413"/>
      <c r="QCU695" s="413"/>
      <c r="QCV695" s="413"/>
      <c r="QCW695" s="413"/>
      <c r="QCX695" s="413"/>
      <c r="QCY695" s="413"/>
      <c r="QCZ695" s="413"/>
      <c r="QDA695" s="413"/>
      <c r="QDB695" s="413"/>
      <c r="QDC695" s="413"/>
      <c r="QDD695" s="413"/>
      <c r="QDE695" s="413"/>
      <c r="QDF695" s="414"/>
      <c r="QDG695" s="414"/>
      <c r="QDH695" s="414"/>
      <c r="QDI695" s="414"/>
      <c r="QDJ695" s="414"/>
      <c r="QDK695" s="413"/>
      <c r="QDL695" s="413"/>
      <c r="QDM695" s="414"/>
      <c r="QDN695" s="414"/>
      <c r="QDO695" s="413"/>
      <c r="QDP695" s="413"/>
      <c r="QDQ695" s="414"/>
      <c r="QDR695" s="414"/>
      <c r="QDS695" s="413"/>
      <c r="QDT695" s="413"/>
      <c r="QDU695" s="413"/>
      <c r="QDV695" s="413"/>
      <c r="QDW695" s="413"/>
      <c r="QDX695" s="413"/>
      <c r="QDY695" s="413"/>
      <c r="QDZ695" s="414"/>
      <c r="QEA695" s="414"/>
      <c r="QEB695" s="413"/>
      <c r="QEC695" s="413"/>
      <c r="QED695" s="414"/>
      <c r="QEE695" s="414"/>
      <c r="QEF695" s="413"/>
      <c r="QEG695" s="413"/>
      <c r="QEH695" s="413"/>
      <c r="QEI695" s="413"/>
      <c r="QEJ695" s="413"/>
      <c r="QEK695" s="407"/>
      <c r="QEL695" s="439"/>
      <c r="QEM695" s="413"/>
      <c r="QEN695" s="413"/>
      <c r="QEO695" s="413"/>
      <c r="QEP695" s="413"/>
      <c r="QEQ695" s="413"/>
      <c r="QER695" s="413"/>
      <c r="QES695" s="413"/>
      <c r="QET695" s="412"/>
      <c r="QEU695" s="412"/>
      <c r="QEV695" s="412"/>
      <c r="QEW695" s="412"/>
      <c r="QEX695" s="412"/>
      <c r="QEY695" s="412"/>
      <c r="QEZ695" s="412"/>
      <c r="QFA695" s="412"/>
      <c r="QFB695" s="412"/>
      <c r="QFC695" s="412"/>
      <c r="QFD695" s="412"/>
      <c r="QFE695" s="412"/>
      <c r="QFF695" s="412"/>
      <c r="QFG695" s="412"/>
      <c r="QFH695" s="412"/>
      <c r="QFI695" s="412"/>
      <c r="QFJ695" s="412"/>
      <c r="QFK695" s="412"/>
      <c r="QFL695" s="412"/>
      <c r="QFM695" s="412"/>
      <c r="QFN695" s="412"/>
      <c r="QFO695" s="412"/>
      <c r="QFP695" s="412"/>
      <c r="QFQ695" s="412"/>
      <c r="QFR695" s="412"/>
      <c r="QFS695" s="412"/>
      <c r="QFT695" s="412"/>
      <c r="QFU695" s="412"/>
      <c r="QFV695" s="412"/>
      <c r="QFW695" s="412"/>
      <c r="QFX695" s="412"/>
      <c r="QFY695" s="412"/>
      <c r="QFZ695" s="412"/>
      <c r="QGA695" s="412"/>
      <c r="QGB695" s="412"/>
      <c r="QGC695" s="412"/>
      <c r="QGD695" s="412"/>
      <c r="QGE695" s="412"/>
      <c r="QGF695" s="412"/>
      <c r="QGG695" s="412"/>
      <c r="QGH695" s="412"/>
      <c r="QGI695" s="412"/>
      <c r="QGJ695" s="412"/>
      <c r="QGK695" s="412"/>
      <c r="QGL695" s="413"/>
      <c r="QGM695" s="413"/>
      <c r="QGN695" s="413"/>
      <c r="QGO695" s="413"/>
      <c r="QGP695" s="413"/>
      <c r="QGQ695" s="413"/>
      <c r="QGR695" s="413"/>
      <c r="QGS695" s="413"/>
      <c r="QGT695" s="413"/>
      <c r="QGU695" s="413"/>
      <c r="QGV695" s="413"/>
      <c r="QGW695" s="413"/>
      <c r="QGX695" s="413"/>
      <c r="QGY695" s="413"/>
      <c r="QGZ695" s="413"/>
      <c r="QHA695" s="413"/>
      <c r="QHB695" s="413"/>
      <c r="QHC695" s="413"/>
      <c r="QHD695" s="413"/>
      <c r="QHE695" s="413"/>
      <c r="QHF695" s="413"/>
      <c r="QHG695" s="413"/>
      <c r="QHH695" s="413"/>
      <c r="QHI695" s="413"/>
      <c r="QHJ695" s="414"/>
      <c r="QHK695" s="414"/>
      <c r="QHL695" s="414"/>
      <c r="QHM695" s="414"/>
      <c r="QHN695" s="414"/>
      <c r="QHO695" s="413"/>
      <c r="QHP695" s="413"/>
      <c r="QHQ695" s="414"/>
      <c r="QHR695" s="414"/>
      <c r="QHS695" s="413"/>
      <c r="QHT695" s="413"/>
      <c r="QHU695" s="414"/>
      <c r="QHV695" s="414"/>
      <c r="QHW695" s="413"/>
      <c r="QHX695" s="413"/>
      <c r="QHY695" s="413"/>
      <c r="QHZ695" s="413"/>
      <c r="QIA695" s="413"/>
      <c r="QIB695" s="413"/>
      <c r="QIC695" s="413"/>
      <c r="QID695" s="414"/>
      <c r="QIE695" s="414"/>
      <c r="QIF695" s="413"/>
      <c r="QIG695" s="413"/>
      <c r="QIH695" s="414"/>
      <c r="QII695" s="414"/>
      <c r="QIJ695" s="413"/>
      <c r="QIK695" s="413"/>
      <c r="QIL695" s="413"/>
      <c r="QIM695" s="413"/>
      <c r="QIN695" s="413"/>
      <c r="QIO695" s="407"/>
      <c r="QIP695" s="439"/>
      <c r="QIQ695" s="413"/>
      <c r="QIR695" s="413"/>
      <c r="QIS695" s="413"/>
      <c r="QIT695" s="413"/>
      <c r="QIU695" s="413"/>
      <c r="QIV695" s="413"/>
      <c r="QIW695" s="413"/>
      <c r="QIX695" s="412"/>
      <c r="QIY695" s="412"/>
      <c r="QIZ695" s="412"/>
      <c r="QJA695" s="412"/>
      <c r="QJB695" s="412"/>
      <c r="QJC695" s="412"/>
      <c r="QJD695" s="412"/>
      <c r="QJE695" s="412"/>
      <c r="QJF695" s="412"/>
      <c r="QJG695" s="412"/>
      <c r="QJH695" s="412"/>
      <c r="QJI695" s="412"/>
      <c r="QJJ695" s="412"/>
      <c r="QJK695" s="412"/>
      <c r="QJL695" s="412"/>
      <c r="QJM695" s="412"/>
      <c r="QJN695" s="412"/>
      <c r="QJO695" s="412"/>
      <c r="QJP695" s="412"/>
      <c r="QJQ695" s="412"/>
      <c r="QJR695" s="412"/>
      <c r="QJS695" s="412"/>
      <c r="QJT695" s="412"/>
      <c r="QJU695" s="412"/>
      <c r="QJV695" s="412"/>
      <c r="QJW695" s="412"/>
      <c r="QJX695" s="412"/>
      <c r="QJY695" s="412"/>
      <c r="QJZ695" s="412"/>
      <c r="QKA695" s="412"/>
      <c r="QKB695" s="412"/>
      <c r="QKC695" s="412"/>
      <c r="QKD695" s="412"/>
      <c r="QKE695" s="412"/>
      <c r="QKF695" s="412"/>
      <c r="QKG695" s="412"/>
      <c r="QKH695" s="412"/>
      <c r="QKI695" s="412"/>
      <c r="QKJ695" s="412"/>
      <c r="QKK695" s="412"/>
      <c r="QKL695" s="412"/>
      <c r="QKM695" s="412"/>
      <c r="QKN695" s="412"/>
      <c r="QKO695" s="412"/>
      <c r="QKP695" s="413"/>
      <c r="QKQ695" s="413"/>
      <c r="QKR695" s="413"/>
      <c r="QKS695" s="413"/>
      <c r="QKT695" s="413"/>
      <c r="QKU695" s="413"/>
      <c r="QKV695" s="413"/>
      <c r="QKW695" s="413"/>
      <c r="QKX695" s="413"/>
      <c r="QKY695" s="413"/>
      <c r="QKZ695" s="413"/>
      <c r="QLA695" s="413"/>
      <c r="QLB695" s="413"/>
      <c r="QLC695" s="413"/>
      <c r="QLD695" s="413"/>
      <c r="QLE695" s="413"/>
      <c r="QLF695" s="413"/>
      <c r="QLG695" s="413"/>
      <c r="QLH695" s="413"/>
      <c r="QLI695" s="413"/>
      <c r="QLJ695" s="413"/>
      <c r="QLK695" s="413"/>
      <c r="QLL695" s="413"/>
      <c r="QLM695" s="413"/>
      <c r="QLN695" s="414"/>
      <c r="QLO695" s="414"/>
      <c r="QLP695" s="414"/>
      <c r="QLQ695" s="414"/>
      <c r="QLR695" s="414"/>
      <c r="QLS695" s="413"/>
      <c r="QLT695" s="413"/>
      <c r="QLU695" s="414"/>
      <c r="QLV695" s="414"/>
      <c r="QLW695" s="413"/>
      <c r="QLX695" s="413"/>
      <c r="QLY695" s="414"/>
      <c r="QLZ695" s="414"/>
      <c r="QMA695" s="413"/>
      <c r="QMB695" s="413"/>
      <c r="QMC695" s="413"/>
      <c r="QMD695" s="413"/>
      <c r="QME695" s="413"/>
      <c r="QMF695" s="413"/>
      <c r="QMG695" s="413"/>
      <c r="QMH695" s="414"/>
      <c r="QMI695" s="414"/>
      <c r="QMJ695" s="413"/>
      <c r="QMK695" s="413"/>
      <c r="QML695" s="414"/>
      <c r="QMM695" s="414"/>
      <c r="QMN695" s="413"/>
      <c r="QMO695" s="413"/>
      <c r="QMP695" s="413"/>
      <c r="QMQ695" s="413"/>
      <c r="QMR695" s="413"/>
      <c r="QMS695" s="407"/>
      <c r="QMT695" s="439"/>
      <c r="QMU695" s="413"/>
      <c r="QMV695" s="413"/>
      <c r="QMW695" s="413"/>
      <c r="QMX695" s="413"/>
      <c r="QMY695" s="413"/>
      <c r="QMZ695" s="413"/>
      <c r="QNA695" s="413"/>
      <c r="QNB695" s="412"/>
      <c r="QNC695" s="412"/>
      <c r="QND695" s="412"/>
      <c r="QNE695" s="412"/>
      <c r="QNF695" s="412"/>
      <c r="QNG695" s="412"/>
      <c r="QNH695" s="412"/>
      <c r="QNI695" s="412"/>
      <c r="QNJ695" s="412"/>
      <c r="QNK695" s="412"/>
      <c r="QNL695" s="412"/>
      <c r="QNM695" s="412"/>
      <c r="QNN695" s="412"/>
      <c r="QNO695" s="412"/>
      <c r="QNP695" s="412"/>
      <c r="QNQ695" s="412"/>
      <c r="QNR695" s="412"/>
      <c r="QNS695" s="412"/>
      <c r="QNT695" s="412"/>
      <c r="QNU695" s="412"/>
      <c r="QNV695" s="412"/>
      <c r="QNW695" s="412"/>
      <c r="QNX695" s="412"/>
      <c r="QNY695" s="412"/>
      <c r="QNZ695" s="412"/>
      <c r="QOA695" s="412"/>
      <c r="QOB695" s="412"/>
      <c r="QOC695" s="412"/>
      <c r="QOD695" s="412"/>
      <c r="QOE695" s="412"/>
      <c r="QOF695" s="412"/>
      <c r="QOG695" s="412"/>
      <c r="QOH695" s="412"/>
      <c r="QOI695" s="412"/>
      <c r="QOJ695" s="412"/>
      <c r="QOK695" s="412"/>
      <c r="QOL695" s="412"/>
      <c r="QOM695" s="412"/>
      <c r="QON695" s="412"/>
      <c r="QOO695" s="412"/>
      <c r="QOP695" s="412"/>
      <c r="QOQ695" s="412"/>
      <c r="QOR695" s="412"/>
      <c r="QOS695" s="412"/>
      <c r="QOT695" s="413"/>
      <c r="QOU695" s="413"/>
      <c r="QOV695" s="413"/>
      <c r="QOW695" s="413"/>
      <c r="QOX695" s="413"/>
      <c r="QOY695" s="413"/>
      <c r="QOZ695" s="413"/>
      <c r="QPA695" s="413"/>
      <c r="QPB695" s="413"/>
      <c r="QPC695" s="413"/>
      <c r="QPD695" s="413"/>
      <c r="QPE695" s="413"/>
      <c r="QPF695" s="413"/>
      <c r="QPG695" s="413"/>
      <c r="QPH695" s="413"/>
      <c r="QPI695" s="413"/>
      <c r="QPJ695" s="413"/>
      <c r="QPK695" s="413"/>
      <c r="QPL695" s="413"/>
      <c r="QPM695" s="413"/>
      <c r="QPN695" s="413"/>
      <c r="QPO695" s="413"/>
      <c r="QPP695" s="413"/>
      <c r="QPQ695" s="413"/>
      <c r="QPR695" s="414"/>
      <c r="QPS695" s="414"/>
      <c r="QPT695" s="414"/>
      <c r="QPU695" s="414"/>
      <c r="QPV695" s="414"/>
      <c r="QPW695" s="413"/>
      <c r="QPX695" s="413"/>
      <c r="QPY695" s="414"/>
      <c r="QPZ695" s="414"/>
      <c r="QQA695" s="413"/>
      <c r="QQB695" s="413"/>
      <c r="QQC695" s="414"/>
      <c r="QQD695" s="414"/>
      <c r="QQE695" s="413"/>
      <c r="QQF695" s="413"/>
      <c r="QQG695" s="413"/>
      <c r="QQH695" s="413"/>
      <c r="QQI695" s="413"/>
      <c r="QQJ695" s="413"/>
      <c r="QQK695" s="413"/>
      <c r="QQL695" s="414"/>
      <c r="QQM695" s="414"/>
      <c r="QQN695" s="413"/>
      <c r="QQO695" s="413"/>
      <c r="QQP695" s="414"/>
      <c r="QQQ695" s="414"/>
      <c r="QQR695" s="413"/>
      <c r="QQS695" s="413"/>
      <c r="QQT695" s="413"/>
      <c r="QQU695" s="413"/>
      <c r="QQV695" s="413"/>
      <c r="QQW695" s="407"/>
      <c r="QQX695" s="439"/>
      <c r="QQY695" s="413"/>
      <c r="QQZ695" s="413"/>
      <c r="QRA695" s="413"/>
      <c r="QRB695" s="413"/>
      <c r="QRC695" s="413"/>
      <c r="QRD695" s="413"/>
      <c r="QRE695" s="413"/>
      <c r="QRF695" s="412"/>
      <c r="QRG695" s="412"/>
      <c r="QRH695" s="412"/>
      <c r="QRI695" s="412"/>
      <c r="QRJ695" s="412"/>
      <c r="QRK695" s="412"/>
      <c r="QRL695" s="412"/>
      <c r="QRM695" s="412"/>
      <c r="QRN695" s="412"/>
      <c r="QRO695" s="412"/>
      <c r="QRP695" s="412"/>
      <c r="QRQ695" s="412"/>
      <c r="QRR695" s="412"/>
      <c r="QRS695" s="412"/>
      <c r="QRT695" s="412"/>
      <c r="QRU695" s="412"/>
      <c r="QRV695" s="412"/>
      <c r="QRW695" s="412"/>
      <c r="QRX695" s="412"/>
      <c r="QRY695" s="412"/>
      <c r="QRZ695" s="412"/>
      <c r="QSA695" s="412"/>
      <c r="QSB695" s="412"/>
      <c r="QSC695" s="412"/>
      <c r="QSD695" s="412"/>
      <c r="QSE695" s="412"/>
      <c r="QSF695" s="412"/>
      <c r="QSG695" s="412"/>
      <c r="QSH695" s="412"/>
      <c r="QSI695" s="412"/>
      <c r="QSJ695" s="412"/>
      <c r="QSK695" s="412"/>
      <c r="QSL695" s="412"/>
      <c r="QSM695" s="412"/>
      <c r="QSN695" s="412"/>
      <c r="QSO695" s="412"/>
      <c r="QSP695" s="412"/>
      <c r="QSQ695" s="412"/>
      <c r="QSR695" s="412"/>
      <c r="QSS695" s="412"/>
      <c r="QST695" s="412"/>
      <c r="QSU695" s="412"/>
      <c r="QSV695" s="412"/>
      <c r="QSW695" s="412"/>
      <c r="QSX695" s="413"/>
      <c r="QSY695" s="413"/>
      <c r="QSZ695" s="413"/>
      <c r="QTA695" s="413"/>
      <c r="QTB695" s="413"/>
      <c r="QTC695" s="413"/>
      <c r="QTD695" s="413"/>
      <c r="QTE695" s="413"/>
      <c r="QTF695" s="413"/>
      <c r="QTG695" s="413"/>
      <c r="QTH695" s="413"/>
      <c r="QTI695" s="413"/>
      <c r="QTJ695" s="413"/>
      <c r="QTK695" s="413"/>
      <c r="QTL695" s="413"/>
      <c r="QTM695" s="413"/>
      <c r="QTN695" s="413"/>
      <c r="QTO695" s="413"/>
      <c r="QTP695" s="413"/>
      <c r="QTQ695" s="413"/>
      <c r="QTR695" s="413"/>
      <c r="QTS695" s="413"/>
      <c r="QTT695" s="413"/>
      <c r="QTU695" s="413"/>
      <c r="QTV695" s="414"/>
      <c r="QTW695" s="414"/>
      <c r="QTX695" s="414"/>
      <c r="QTY695" s="414"/>
      <c r="QTZ695" s="414"/>
      <c r="QUA695" s="413"/>
      <c r="QUB695" s="413"/>
      <c r="QUC695" s="414"/>
      <c r="QUD695" s="414"/>
      <c r="QUE695" s="413"/>
      <c r="QUF695" s="413"/>
      <c r="QUG695" s="414"/>
      <c r="QUH695" s="414"/>
      <c r="QUI695" s="413"/>
      <c r="QUJ695" s="413"/>
      <c r="QUK695" s="413"/>
      <c r="QUL695" s="413"/>
      <c r="QUM695" s="413"/>
      <c r="QUN695" s="413"/>
      <c r="QUO695" s="413"/>
      <c r="QUP695" s="414"/>
      <c r="QUQ695" s="414"/>
      <c r="QUR695" s="413"/>
      <c r="QUS695" s="413"/>
      <c r="QUT695" s="414"/>
      <c r="QUU695" s="414"/>
      <c r="QUV695" s="413"/>
      <c r="QUW695" s="413"/>
      <c r="QUX695" s="413"/>
      <c r="QUY695" s="413"/>
      <c r="QUZ695" s="413"/>
      <c r="QVA695" s="407"/>
      <c r="QVB695" s="439"/>
      <c r="QVC695" s="413"/>
      <c r="QVD695" s="413"/>
      <c r="QVE695" s="413"/>
      <c r="QVF695" s="413"/>
      <c r="QVG695" s="413"/>
      <c r="QVH695" s="413"/>
      <c r="QVI695" s="413"/>
      <c r="QVJ695" s="412"/>
      <c r="QVK695" s="412"/>
      <c r="QVL695" s="412"/>
      <c r="QVM695" s="412"/>
      <c r="QVN695" s="412"/>
      <c r="QVO695" s="412"/>
      <c r="QVP695" s="412"/>
      <c r="QVQ695" s="412"/>
      <c r="QVR695" s="412"/>
      <c r="QVS695" s="412"/>
      <c r="QVT695" s="412"/>
      <c r="QVU695" s="412"/>
      <c r="QVV695" s="412"/>
      <c r="QVW695" s="412"/>
      <c r="QVX695" s="412"/>
      <c r="QVY695" s="412"/>
      <c r="QVZ695" s="412"/>
      <c r="QWA695" s="412"/>
      <c r="QWB695" s="412"/>
      <c r="QWC695" s="412"/>
      <c r="QWD695" s="412"/>
      <c r="QWE695" s="412"/>
      <c r="QWF695" s="412"/>
      <c r="QWG695" s="412"/>
      <c r="QWH695" s="412"/>
      <c r="QWI695" s="412"/>
      <c r="QWJ695" s="412"/>
      <c r="QWK695" s="412"/>
      <c r="QWL695" s="412"/>
      <c r="QWM695" s="412"/>
      <c r="QWN695" s="412"/>
      <c r="QWO695" s="412"/>
      <c r="QWP695" s="412"/>
      <c r="QWQ695" s="412"/>
      <c r="QWR695" s="412"/>
      <c r="QWS695" s="412"/>
      <c r="QWT695" s="412"/>
      <c r="QWU695" s="412"/>
      <c r="QWV695" s="412"/>
      <c r="QWW695" s="412"/>
      <c r="QWX695" s="412"/>
      <c r="QWY695" s="412"/>
      <c r="QWZ695" s="412"/>
      <c r="QXA695" s="412"/>
      <c r="QXB695" s="413"/>
      <c r="QXC695" s="413"/>
      <c r="QXD695" s="413"/>
      <c r="QXE695" s="413"/>
      <c r="QXF695" s="413"/>
      <c r="QXG695" s="413"/>
      <c r="QXH695" s="413"/>
      <c r="QXI695" s="413"/>
      <c r="QXJ695" s="413"/>
      <c r="QXK695" s="413"/>
      <c r="QXL695" s="413"/>
      <c r="QXM695" s="413"/>
      <c r="QXN695" s="413"/>
      <c r="QXO695" s="413"/>
      <c r="QXP695" s="413"/>
      <c r="QXQ695" s="413"/>
      <c r="QXR695" s="413"/>
      <c r="QXS695" s="413"/>
      <c r="QXT695" s="413"/>
      <c r="QXU695" s="413"/>
      <c r="QXV695" s="413"/>
      <c r="QXW695" s="413"/>
      <c r="QXX695" s="413"/>
      <c r="QXY695" s="413"/>
      <c r="QXZ695" s="414"/>
      <c r="QYA695" s="414"/>
      <c r="QYB695" s="414"/>
      <c r="QYC695" s="414"/>
      <c r="QYD695" s="414"/>
      <c r="QYE695" s="413"/>
      <c r="QYF695" s="413"/>
      <c r="QYG695" s="414"/>
      <c r="QYH695" s="414"/>
      <c r="QYI695" s="413"/>
      <c r="QYJ695" s="413"/>
      <c r="QYK695" s="414"/>
      <c r="QYL695" s="414"/>
      <c r="QYM695" s="413"/>
      <c r="QYN695" s="413"/>
      <c r="QYO695" s="413"/>
      <c r="QYP695" s="413"/>
      <c r="QYQ695" s="413"/>
      <c r="QYR695" s="413"/>
      <c r="QYS695" s="413"/>
      <c r="QYT695" s="414"/>
      <c r="QYU695" s="414"/>
      <c r="QYV695" s="413"/>
      <c r="QYW695" s="413"/>
      <c r="QYX695" s="414"/>
      <c r="QYY695" s="414"/>
      <c r="QYZ695" s="413"/>
      <c r="QZA695" s="413"/>
      <c r="QZB695" s="413"/>
      <c r="QZC695" s="413"/>
      <c r="QZD695" s="413"/>
      <c r="QZE695" s="407"/>
      <c r="QZF695" s="439"/>
      <c r="QZG695" s="413"/>
      <c r="QZH695" s="413"/>
      <c r="QZI695" s="413"/>
      <c r="QZJ695" s="413"/>
      <c r="QZK695" s="413"/>
      <c r="QZL695" s="413"/>
      <c r="QZM695" s="413"/>
      <c r="QZN695" s="412"/>
      <c r="QZO695" s="412"/>
      <c r="QZP695" s="412"/>
      <c r="QZQ695" s="412"/>
      <c r="QZR695" s="412"/>
      <c r="QZS695" s="412"/>
      <c r="QZT695" s="412"/>
      <c r="QZU695" s="412"/>
      <c r="QZV695" s="412"/>
      <c r="QZW695" s="412"/>
      <c r="QZX695" s="412"/>
      <c r="QZY695" s="412"/>
      <c r="QZZ695" s="412"/>
      <c r="RAA695" s="412"/>
      <c r="RAB695" s="412"/>
      <c r="RAC695" s="412"/>
      <c r="RAD695" s="412"/>
      <c r="RAE695" s="412"/>
      <c r="RAF695" s="412"/>
      <c r="RAG695" s="412"/>
      <c r="RAH695" s="412"/>
      <c r="RAI695" s="412"/>
      <c r="RAJ695" s="412"/>
      <c r="RAK695" s="412"/>
      <c r="RAL695" s="412"/>
      <c r="RAM695" s="412"/>
      <c r="RAN695" s="412"/>
      <c r="RAO695" s="412"/>
      <c r="RAP695" s="412"/>
      <c r="RAQ695" s="412"/>
      <c r="RAR695" s="412"/>
      <c r="RAS695" s="412"/>
      <c r="RAT695" s="412"/>
      <c r="RAU695" s="412"/>
      <c r="RAV695" s="412"/>
      <c r="RAW695" s="412"/>
      <c r="RAX695" s="412"/>
      <c r="RAY695" s="412"/>
      <c r="RAZ695" s="412"/>
      <c r="RBA695" s="412"/>
      <c r="RBB695" s="412"/>
      <c r="RBC695" s="412"/>
      <c r="RBD695" s="412"/>
      <c r="RBE695" s="412"/>
      <c r="RBF695" s="413"/>
      <c r="RBG695" s="413"/>
      <c r="RBH695" s="413"/>
      <c r="RBI695" s="413"/>
      <c r="RBJ695" s="413"/>
      <c r="RBK695" s="413"/>
      <c r="RBL695" s="413"/>
      <c r="RBM695" s="413"/>
      <c r="RBN695" s="413"/>
      <c r="RBO695" s="413"/>
      <c r="RBP695" s="413"/>
      <c r="RBQ695" s="413"/>
      <c r="RBR695" s="413"/>
      <c r="RBS695" s="413"/>
      <c r="RBT695" s="413"/>
      <c r="RBU695" s="413"/>
      <c r="RBV695" s="413"/>
      <c r="RBW695" s="413"/>
      <c r="RBX695" s="413"/>
      <c r="RBY695" s="413"/>
      <c r="RBZ695" s="413"/>
      <c r="RCA695" s="413"/>
      <c r="RCB695" s="413"/>
    </row>
    <row r="696" spans="1:12248" s="444" customFormat="1" ht="123.75" customHeight="1" x14ac:dyDescent="0.3">
      <c r="B696" s="499" t="s">
        <v>16</v>
      </c>
      <c r="C696" s="626" t="s">
        <v>120</v>
      </c>
      <c r="D696" s="405">
        <f>E696</f>
        <v>706923.85274</v>
      </c>
      <c r="E696" s="405">
        <f>SUM(E697:E699)</f>
        <v>706923.85274</v>
      </c>
      <c r="F696" s="405"/>
      <c r="G696" s="405">
        <v>0</v>
      </c>
      <c r="H696" s="405">
        <v>0</v>
      </c>
      <c r="I696" s="412">
        <f t="shared" si="1677"/>
        <v>60874.205099999999</v>
      </c>
      <c r="J696" s="570">
        <f t="shared" si="1678"/>
        <v>8.6111403461709146E-2</v>
      </c>
      <c r="K696" s="405">
        <f>SUM(K697:K699)</f>
        <v>60874.205099999999</v>
      </c>
      <c r="L696" s="584">
        <f>K696/E696</f>
        <v>8.6111403461709146E-2</v>
      </c>
      <c r="M696" s="404"/>
      <c r="N696" s="404"/>
      <c r="O696" s="404"/>
      <c r="P696" s="404"/>
      <c r="Q696" s="404"/>
      <c r="R696" s="404"/>
      <c r="S696" s="412">
        <f t="shared" si="1680"/>
        <v>595</v>
      </c>
      <c r="T696" s="570">
        <f t="shared" si="1618"/>
        <v>8.4167481079300266E-4</v>
      </c>
      <c r="U696" s="404">
        <f>SUM(U697:U699)</f>
        <v>595</v>
      </c>
      <c r="V696" s="570">
        <f t="shared" si="1681"/>
        <v>8.4167481079300266E-4</v>
      </c>
      <c r="W696" s="404"/>
      <c r="X696" s="404"/>
      <c r="Y696" s="404"/>
      <c r="Z696" s="404"/>
      <c r="AA696" s="404"/>
      <c r="AB696" s="404"/>
      <c r="AC696" s="412">
        <f>SUM(AC697:AC699)</f>
        <v>576218.83206000004</v>
      </c>
      <c r="AD696" s="570">
        <f t="shared" si="1661"/>
        <v>0.81510735537725298</v>
      </c>
      <c r="AE696" s="412">
        <f>SUM(AE697:AE699)</f>
        <v>576218.83206000004</v>
      </c>
      <c r="AF696" s="570">
        <f t="shared" si="1675"/>
        <v>0.81510735537725298</v>
      </c>
      <c r="AG696" s="404"/>
      <c r="AH696" s="570"/>
      <c r="AI696" s="404"/>
      <c r="AJ696" s="404"/>
      <c r="AK696" s="404"/>
      <c r="AL696" s="404"/>
      <c r="AM696" s="404"/>
      <c r="AN696" s="404"/>
      <c r="AO696" s="404"/>
      <c r="AP696" s="404"/>
      <c r="AQ696" s="404"/>
      <c r="AR696" s="404"/>
      <c r="AS696" s="404"/>
      <c r="AT696" s="404"/>
      <c r="AU696" s="404">
        <f>AV696</f>
        <v>751742.76846000005</v>
      </c>
      <c r="AV696" s="413">
        <f>AW696</f>
        <v>751742.76846000005</v>
      </c>
      <c r="AW696" s="413">
        <f>AW697</f>
        <v>751742.76846000005</v>
      </c>
      <c r="AX696" s="413"/>
      <c r="AY696" s="413">
        <v>0</v>
      </c>
      <c r="AZ696" s="413">
        <v>0</v>
      </c>
      <c r="BA696" s="413">
        <f t="shared" si="1626"/>
        <v>0</v>
      </c>
      <c r="BB696" s="413">
        <f>BB697</f>
        <v>0</v>
      </c>
      <c r="BC696" s="413"/>
      <c r="BD696" s="413"/>
      <c r="BE696" s="413">
        <f t="shared" si="1627"/>
        <v>679176.88609000004</v>
      </c>
      <c r="BF696" s="413">
        <f>BF697</f>
        <v>679176.88609000004</v>
      </c>
      <c r="BG696" s="413"/>
      <c r="BH696" s="413"/>
      <c r="BI696" s="413">
        <f>BJ696+BK696+BL696+BM696</f>
        <v>673973</v>
      </c>
      <c r="BJ696" s="413">
        <v>673973</v>
      </c>
      <c r="BK696" s="413"/>
      <c r="BL696" s="413">
        <v>0</v>
      </c>
      <c r="BM696" s="413">
        <v>0</v>
      </c>
      <c r="BN696" s="413">
        <f t="shared" si="1663"/>
        <v>1347946</v>
      </c>
      <c r="BO696" s="413">
        <f>BP696+BQ696+BR696+BS696</f>
        <v>673973</v>
      </c>
      <c r="BP696" s="413">
        <v>673973</v>
      </c>
      <c r="BQ696" s="413"/>
      <c r="BR696" s="413">
        <v>0</v>
      </c>
      <c r="BS696" s="413">
        <v>0</v>
      </c>
      <c r="BT696" s="413">
        <f t="shared" si="1610"/>
        <v>0</v>
      </c>
      <c r="BU696" s="413">
        <f t="shared" si="1611"/>
        <v>0</v>
      </c>
      <c r="BV696" s="413">
        <f>BW696+BX696+BY696+BZ696</f>
        <v>500000</v>
      </c>
      <c r="BW696" s="413">
        <v>500000</v>
      </c>
      <c r="BX696" s="413"/>
      <c r="BY696" s="413">
        <v>0</v>
      </c>
      <c r="BZ696" s="413">
        <v>0</v>
      </c>
      <c r="CA696" s="413">
        <f t="shared" si="1613"/>
        <v>0</v>
      </c>
      <c r="CB696" s="413">
        <v>0</v>
      </c>
      <c r="CC696" s="413"/>
      <c r="CD696" s="413"/>
      <c r="CE696" s="413">
        <f t="shared" si="1628"/>
        <v>500000</v>
      </c>
      <c r="CF696" s="413">
        <f>BW696</f>
        <v>500000</v>
      </c>
      <c r="CG696" s="413"/>
      <c r="CH696" s="413">
        <f t="shared" si="1614"/>
        <v>0</v>
      </c>
      <c r="CI696" s="413">
        <f t="shared" si="1676"/>
        <v>0</v>
      </c>
      <c r="CJ696" s="413"/>
      <c r="CK696" s="413">
        <f>CL696+CM696+CN696+CO696</f>
        <v>500000</v>
      </c>
      <c r="CL696" s="405">
        <v>500000</v>
      </c>
      <c r="CM696" s="405"/>
      <c r="CN696" s="405">
        <v>0</v>
      </c>
      <c r="CO696" s="405">
        <v>0</v>
      </c>
    </row>
    <row r="697" spans="1:12248" s="76" customFormat="1" ht="38.25" hidden="1" customHeight="1" x14ac:dyDescent="0.3">
      <c r="B697" s="615"/>
      <c r="C697" s="229" t="s">
        <v>493</v>
      </c>
      <c r="D697" s="188">
        <f t="shared" ref="D697:D701" si="1687">E697</f>
        <v>679176.88609000004</v>
      </c>
      <c r="E697" s="188">
        <v>679176.88609000004</v>
      </c>
      <c r="F697" s="188"/>
      <c r="G697" s="189"/>
      <c r="H697" s="189"/>
      <c r="I697" s="123">
        <f t="shared" si="1677"/>
        <v>60279.205099999999</v>
      </c>
      <c r="J697" s="592">
        <f t="shared" si="1678"/>
        <v>8.8753322344382893E-2</v>
      </c>
      <c r="K697" s="130">
        <v>60279.205099999999</v>
      </c>
      <c r="L697" s="585">
        <f>K697/E697</f>
        <v>8.8753322344382893E-2</v>
      </c>
      <c r="M697" s="37"/>
      <c r="N697" s="37"/>
      <c r="O697" s="37"/>
      <c r="P697" s="37"/>
      <c r="Q697" s="37"/>
      <c r="R697" s="37"/>
      <c r="S697" s="123">
        <f t="shared" si="1680"/>
        <v>0</v>
      </c>
      <c r="T697" s="592">
        <f t="shared" si="1618"/>
        <v>0</v>
      </c>
      <c r="U697" s="130"/>
      <c r="V697" s="592">
        <f t="shared" si="1681"/>
        <v>0</v>
      </c>
      <c r="W697" s="37"/>
      <c r="X697" s="37"/>
      <c r="Y697" s="37"/>
      <c r="Z697" s="37"/>
      <c r="AA697" s="37"/>
      <c r="AB697" s="37"/>
      <c r="AC697" s="123">
        <f>AE697</f>
        <v>566799.39873000002</v>
      </c>
      <c r="AD697" s="592">
        <f t="shared" si="1661"/>
        <v>0.83453870462678181</v>
      </c>
      <c r="AE697" s="123">
        <v>566799.39873000002</v>
      </c>
      <c r="AF697" s="592">
        <f t="shared" si="1675"/>
        <v>0.83453870462678181</v>
      </c>
      <c r="AG697" s="37"/>
      <c r="AH697" s="592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130">
        <f>AV697</f>
        <v>751742.76846000005</v>
      </c>
      <c r="AV697" s="120">
        <f t="shared" ref="AV697:AV701" si="1688">AW697</f>
        <v>751742.76846000005</v>
      </c>
      <c r="AW697" s="120">
        <v>751742.76846000005</v>
      </c>
      <c r="AX697" s="120"/>
      <c r="AY697" s="120"/>
      <c r="AZ697" s="120"/>
      <c r="BA697" s="120">
        <f t="shared" si="1626"/>
        <v>0</v>
      </c>
      <c r="BB697" s="120">
        <f>BF697-E697</f>
        <v>0</v>
      </c>
      <c r="BC697" s="120"/>
      <c r="BD697" s="120"/>
      <c r="BE697" s="120">
        <f t="shared" si="1627"/>
        <v>679176.88609000004</v>
      </c>
      <c r="BF697" s="120">
        <f t="shared" ref="BF697:BF703" si="1689">E697</f>
        <v>679176.88609000004</v>
      </c>
      <c r="BG697" s="120"/>
      <c r="BH697" s="120"/>
      <c r="BI697" s="120">
        <f t="shared" si="1666"/>
        <v>399973</v>
      </c>
      <c r="BJ697" s="120">
        <v>399973</v>
      </c>
      <c r="BK697" s="120"/>
      <c r="BL697" s="120"/>
      <c r="BM697" s="120"/>
      <c r="BN697" s="120">
        <f t="shared" si="1663"/>
        <v>799946</v>
      </c>
      <c r="BO697" s="120">
        <f t="shared" ref="BO697" si="1690">BP697</f>
        <v>399973</v>
      </c>
      <c r="BP697" s="120">
        <v>399973</v>
      </c>
      <c r="BQ697" s="120"/>
      <c r="BR697" s="120"/>
      <c r="BS697" s="120"/>
      <c r="BT697" s="120">
        <f t="shared" si="1610"/>
        <v>0</v>
      </c>
      <c r="BU697" s="120">
        <f t="shared" si="1611"/>
        <v>0</v>
      </c>
      <c r="BV697" s="120">
        <f t="shared" si="1668"/>
        <v>399973</v>
      </c>
      <c r="BW697" s="120">
        <v>399973</v>
      </c>
      <c r="BX697" s="120"/>
      <c r="BY697" s="120"/>
      <c r="BZ697" s="120"/>
      <c r="CA697" s="120">
        <f t="shared" si="1613"/>
        <v>274000</v>
      </c>
      <c r="CB697" s="120">
        <f>CF697-BW697</f>
        <v>274000</v>
      </c>
      <c r="CC697" s="120"/>
      <c r="CD697" s="120"/>
      <c r="CE697" s="120">
        <f t="shared" si="1628"/>
        <v>673973</v>
      </c>
      <c r="CF697" s="120">
        <f>BW697+274000</f>
        <v>673973</v>
      </c>
      <c r="CG697" s="120"/>
      <c r="CH697" s="120">
        <f t="shared" si="1614"/>
        <v>0</v>
      </c>
      <c r="CI697" s="120">
        <f t="shared" si="1676"/>
        <v>0</v>
      </c>
      <c r="CJ697" s="120"/>
      <c r="CK697" s="120">
        <f t="shared" si="1669"/>
        <v>399973</v>
      </c>
      <c r="CL697" s="188">
        <v>399973</v>
      </c>
      <c r="CM697" s="188"/>
      <c r="CN697" s="189"/>
      <c r="CO697" s="189"/>
    </row>
    <row r="698" spans="1:12248" s="76" customFormat="1" ht="38.25" hidden="1" customHeight="1" x14ac:dyDescent="0.3">
      <c r="B698" s="615"/>
      <c r="C698" s="229" t="s">
        <v>494</v>
      </c>
      <c r="D698" s="188">
        <f t="shared" si="1687"/>
        <v>2992</v>
      </c>
      <c r="E698" s="188">
        <v>2992</v>
      </c>
      <c r="F698" s="188"/>
      <c r="G698" s="189"/>
      <c r="H698" s="189"/>
      <c r="I698" s="123">
        <f t="shared" si="1677"/>
        <v>0</v>
      </c>
      <c r="J698" s="592">
        <f t="shared" si="1678"/>
        <v>0</v>
      </c>
      <c r="K698" s="130">
        <v>0</v>
      </c>
      <c r="L698" s="585">
        <f t="shared" ref="L698:L699" si="1691">K698/E698</f>
        <v>0</v>
      </c>
      <c r="M698" s="37"/>
      <c r="N698" s="37"/>
      <c r="O698" s="37"/>
      <c r="P698" s="37"/>
      <c r="Q698" s="37"/>
      <c r="R698" s="37"/>
      <c r="S698" s="123">
        <f t="shared" si="1680"/>
        <v>0</v>
      </c>
      <c r="T698" s="592">
        <f t="shared" si="1618"/>
        <v>0</v>
      </c>
      <c r="U698" s="130">
        <v>0</v>
      </c>
      <c r="V698" s="592"/>
      <c r="W698" s="37"/>
      <c r="X698" s="37"/>
      <c r="Y698" s="37"/>
      <c r="Z698" s="37"/>
      <c r="AA698" s="37"/>
      <c r="AB698" s="37"/>
      <c r="AC698" s="123">
        <f t="shared" ref="AC698:AC699" si="1692">AE698</f>
        <v>2990</v>
      </c>
      <c r="AD698" s="592">
        <f t="shared" si="1661"/>
        <v>0.99933155080213909</v>
      </c>
      <c r="AE698" s="123">
        <v>2990</v>
      </c>
      <c r="AF698" s="592">
        <f t="shared" si="1675"/>
        <v>0.99933155080213909</v>
      </c>
      <c r="AG698" s="37"/>
      <c r="AH698" s="592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130"/>
      <c r="AV698" s="120"/>
      <c r="AW698" s="120"/>
      <c r="AX698" s="120"/>
      <c r="AY698" s="120"/>
      <c r="AZ698" s="120"/>
      <c r="BA698" s="120"/>
      <c r="BB698" s="120"/>
      <c r="BC698" s="120"/>
      <c r="BD698" s="120"/>
      <c r="BE698" s="120"/>
      <c r="BF698" s="120"/>
      <c r="BG698" s="120"/>
      <c r="BH698" s="120"/>
      <c r="BI698" s="120"/>
      <c r="BJ698" s="120"/>
      <c r="BK698" s="120"/>
      <c r="BL698" s="120"/>
      <c r="BM698" s="120"/>
      <c r="BN698" s="120"/>
      <c r="BO698" s="120"/>
      <c r="BP698" s="120"/>
      <c r="BQ698" s="120"/>
      <c r="BR698" s="120"/>
      <c r="BS698" s="120"/>
      <c r="BT698" s="120"/>
      <c r="BU698" s="120"/>
      <c r="BV698" s="120"/>
      <c r="BW698" s="120"/>
      <c r="BX698" s="120"/>
      <c r="BY698" s="120"/>
      <c r="BZ698" s="120"/>
      <c r="CA698" s="120"/>
      <c r="CB698" s="120"/>
      <c r="CC698" s="120"/>
      <c r="CD698" s="120"/>
      <c r="CE698" s="120"/>
      <c r="CF698" s="120"/>
      <c r="CG698" s="120"/>
      <c r="CH698" s="120"/>
      <c r="CI698" s="120"/>
      <c r="CJ698" s="120"/>
      <c r="CK698" s="120"/>
      <c r="CL698" s="188"/>
      <c r="CM698" s="188"/>
      <c r="CN698" s="189"/>
      <c r="CO698" s="189"/>
    </row>
    <row r="699" spans="1:12248" s="39" customFormat="1" ht="25.5" hidden="1" customHeight="1" x14ac:dyDescent="0.25">
      <c r="B699" s="615"/>
      <c r="C699" s="229" t="s">
        <v>496</v>
      </c>
      <c r="D699" s="188">
        <f t="shared" si="1687"/>
        <v>24754.966649999998</v>
      </c>
      <c r="E699" s="188">
        <v>24754.966649999998</v>
      </c>
      <c r="F699" s="189"/>
      <c r="G699" s="189"/>
      <c r="H699" s="189"/>
      <c r="I699" s="123">
        <f t="shared" si="1677"/>
        <v>595</v>
      </c>
      <c r="J699" s="592">
        <f t="shared" si="1678"/>
        <v>2.4035580754862378E-2</v>
      </c>
      <c r="K699" s="130">
        <v>595</v>
      </c>
      <c r="L699" s="585">
        <f t="shared" si="1691"/>
        <v>2.4035580754862378E-2</v>
      </c>
      <c r="M699" s="37"/>
      <c r="N699" s="37"/>
      <c r="O699" s="37"/>
      <c r="P699" s="37"/>
      <c r="Q699" s="37"/>
      <c r="R699" s="37"/>
      <c r="S699" s="123">
        <f t="shared" si="1680"/>
        <v>595</v>
      </c>
      <c r="T699" s="592">
        <f t="shared" si="1618"/>
        <v>2.4035580754862378E-2</v>
      </c>
      <c r="U699" s="130">
        <v>595</v>
      </c>
      <c r="V699" s="592">
        <f t="shared" si="1681"/>
        <v>2.4035580754862378E-2</v>
      </c>
      <c r="W699" s="37"/>
      <c r="X699" s="37"/>
      <c r="Y699" s="37"/>
      <c r="Z699" s="37"/>
      <c r="AA699" s="37"/>
      <c r="AB699" s="37"/>
      <c r="AC699" s="123">
        <f t="shared" si="1692"/>
        <v>6429.4333299999998</v>
      </c>
      <c r="AD699" s="592">
        <f t="shared" si="1661"/>
        <v>0.25972296472473738</v>
      </c>
      <c r="AE699" s="123">
        <v>6429.4333299999998</v>
      </c>
      <c r="AF699" s="592">
        <f t="shared" si="1675"/>
        <v>0.25972296472473738</v>
      </c>
      <c r="AG699" s="37"/>
      <c r="AH699" s="592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130"/>
      <c r="AV699" s="120">
        <f t="shared" si="1688"/>
        <v>0</v>
      </c>
      <c r="AW699" s="120"/>
      <c r="AX699" s="120"/>
      <c r="AY699" s="120"/>
      <c r="AZ699" s="120"/>
      <c r="BA699" s="120">
        <f t="shared" si="1626"/>
        <v>0</v>
      </c>
      <c r="BB699" s="120"/>
      <c r="BC699" s="120"/>
      <c r="BD699" s="120"/>
      <c r="BE699" s="120">
        <f t="shared" si="1627"/>
        <v>24754.966649999998</v>
      </c>
      <c r="BF699" s="120">
        <f t="shared" si="1689"/>
        <v>24754.966649999998</v>
      </c>
      <c r="BG699" s="120"/>
      <c r="BH699" s="120"/>
      <c r="BI699" s="120"/>
      <c r="BJ699" s="120"/>
      <c r="BK699" s="120"/>
      <c r="BL699" s="120"/>
      <c r="BM699" s="120"/>
      <c r="BN699" s="120">
        <f t="shared" si="1663"/>
        <v>0</v>
      </c>
      <c r="BO699" s="120"/>
      <c r="BP699" s="120"/>
      <c r="BQ699" s="120"/>
      <c r="BR699" s="120"/>
      <c r="BS699" s="120"/>
      <c r="BT699" s="120">
        <f t="shared" si="1610"/>
        <v>0</v>
      </c>
      <c r="BU699" s="120">
        <f t="shared" si="1611"/>
        <v>0</v>
      </c>
      <c r="BV699" s="120"/>
      <c r="BW699" s="120"/>
      <c r="BX699" s="120"/>
      <c r="BY699" s="120"/>
      <c r="BZ699" s="120"/>
      <c r="CA699" s="120">
        <f t="shared" si="1613"/>
        <v>0</v>
      </c>
      <c r="CB699" s="120"/>
      <c r="CC699" s="120"/>
      <c r="CD699" s="120"/>
      <c r="CE699" s="120">
        <f t="shared" si="1628"/>
        <v>0</v>
      </c>
      <c r="CF699" s="120">
        <f t="shared" ref="CF699:CF703" si="1693">BW699</f>
        <v>0</v>
      </c>
      <c r="CG699" s="120"/>
      <c r="CH699" s="120">
        <f t="shared" si="1614"/>
        <v>0</v>
      </c>
      <c r="CI699" s="120">
        <f t="shared" si="1676"/>
        <v>0</v>
      </c>
      <c r="CJ699" s="120"/>
      <c r="CK699" s="120"/>
      <c r="CL699" s="189"/>
      <c r="CM699" s="189"/>
      <c r="CN699" s="189"/>
      <c r="CO699" s="189"/>
    </row>
    <row r="700" spans="1:12248" s="27" customFormat="1" ht="74.25" hidden="1" customHeight="1" x14ac:dyDescent="0.25">
      <c r="B700" s="499" t="s">
        <v>62</v>
      </c>
      <c r="C700" s="150" t="s">
        <v>118</v>
      </c>
      <c r="D700" s="254">
        <f t="shared" si="1687"/>
        <v>0</v>
      </c>
      <c r="E700" s="276"/>
      <c r="F700" s="276"/>
      <c r="G700" s="276"/>
      <c r="H700" s="259"/>
      <c r="I700" s="412">
        <f t="shared" si="1677"/>
        <v>0</v>
      </c>
      <c r="J700" s="570" t="e">
        <f t="shared" si="1678"/>
        <v>#DIV/0!</v>
      </c>
      <c r="K700" s="43"/>
      <c r="L700" s="315"/>
      <c r="M700" s="315"/>
      <c r="N700" s="315"/>
      <c r="O700" s="315"/>
      <c r="P700" s="315"/>
      <c r="Q700" s="315"/>
      <c r="R700" s="315"/>
      <c r="S700" s="412">
        <f t="shared" si="1680"/>
        <v>0</v>
      </c>
      <c r="T700" s="570" t="e">
        <f t="shared" si="1618"/>
        <v>#DIV/0!</v>
      </c>
      <c r="U700" s="43"/>
      <c r="V700" s="570" t="e">
        <f t="shared" si="1681"/>
        <v>#DIV/0!</v>
      </c>
      <c r="W700" s="315"/>
      <c r="X700" s="315"/>
      <c r="Y700" s="315"/>
      <c r="Z700" s="315"/>
      <c r="AA700" s="315"/>
      <c r="AB700" s="315"/>
      <c r="AC700" s="185">
        <f t="shared" si="1660"/>
        <v>0</v>
      </c>
      <c r="AD700" s="575" t="e">
        <f t="shared" si="1661"/>
        <v>#DIV/0!</v>
      </c>
      <c r="AE700" s="185"/>
      <c r="AF700" s="575" t="e">
        <f t="shared" si="1675"/>
        <v>#DIV/0!</v>
      </c>
      <c r="AG700" s="315"/>
      <c r="AH700" s="575"/>
      <c r="AI700" s="315"/>
      <c r="AJ700" s="315"/>
      <c r="AK700" s="315"/>
      <c r="AL700" s="315"/>
      <c r="AM700" s="315"/>
      <c r="AN700" s="315"/>
      <c r="AO700" s="315"/>
      <c r="AP700" s="315"/>
      <c r="AQ700" s="315"/>
      <c r="AR700" s="315"/>
      <c r="AS700" s="315"/>
      <c r="AT700" s="315"/>
      <c r="AU700" s="128"/>
      <c r="AV700" s="413">
        <f t="shared" si="1688"/>
        <v>0</v>
      </c>
      <c r="AW700" s="413"/>
      <c r="AX700" s="413"/>
      <c r="AY700" s="413"/>
      <c r="AZ700" s="413"/>
      <c r="BA700" s="413">
        <f t="shared" si="1626"/>
        <v>0</v>
      </c>
      <c r="BB700" s="413"/>
      <c r="BC700" s="413"/>
      <c r="BD700" s="413"/>
      <c r="BE700" s="413">
        <f t="shared" si="1627"/>
        <v>0</v>
      </c>
      <c r="BF700" s="413">
        <f t="shared" si="1689"/>
        <v>0</v>
      </c>
      <c r="BG700" s="413"/>
      <c r="BH700" s="413"/>
      <c r="BI700" s="413"/>
      <c r="BJ700" s="413"/>
      <c r="BK700" s="413"/>
      <c r="BL700" s="413"/>
      <c r="BM700" s="413"/>
      <c r="BN700" s="413">
        <f t="shared" si="1663"/>
        <v>0</v>
      </c>
      <c r="BO700" s="413"/>
      <c r="BP700" s="413"/>
      <c r="BQ700" s="413"/>
      <c r="BR700" s="413"/>
      <c r="BS700" s="413"/>
      <c r="BT700" s="413">
        <f t="shared" si="1610"/>
        <v>0</v>
      </c>
      <c r="BU700" s="413">
        <f t="shared" si="1611"/>
        <v>0</v>
      </c>
      <c r="BV700" s="413"/>
      <c r="BW700" s="413"/>
      <c r="BX700" s="413"/>
      <c r="BY700" s="413"/>
      <c r="BZ700" s="413"/>
      <c r="CA700" s="413">
        <f t="shared" si="1613"/>
        <v>0</v>
      </c>
      <c r="CB700" s="413"/>
      <c r="CC700" s="413"/>
      <c r="CD700" s="413"/>
      <c r="CE700" s="413">
        <f t="shared" si="1628"/>
        <v>0</v>
      </c>
      <c r="CF700" s="413">
        <f t="shared" si="1693"/>
        <v>0</v>
      </c>
      <c r="CG700" s="413"/>
      <c r="CH700" s="413">
        <f t="shared" si="1614"/>
        <v>0</v>
      </c>
      <c r="CI700" s="413">
        <f t="shared" si="1676"/>
        <v>0</v>
      </c>
      <c r="CJ700" s="413"/>
      <c r="CK700" s="413"/>
      <c r="CL700" s="189"/>
      <c r="CM700" s="189"/>
      <c r="CN700" s="189"/>
      <c r="CO700" s="189"/>
    </row>
    <row r="701" spans="1:12248" s="27" customFormat="1" ht="103.5" hidden="1" customHeight="1" x14ac:dyDescent="0.25">
      <c r="B701" s="499" t="s">
        <v>7</v>
      </c>
      <c r="C701" s="150" t="s">
        <v>119</v>
      </c>
      <c r="D701" s="254">
        <f t="shared" si="1687"/>
        <v>0</v>
      </c>
      <c r="E701" s="276"/>
      <c r="F701" s="276"/>
      <c r="G701" s="276"/>
      <c r="H701" s="259"/>
      <c r="I701" s="412">
        <f t="shared" si="1677"/>
        <v>0</v>
      </c>
      <c r="J701" s="570" t="e">
        <f t="shared" si="1678"/>
        <v>#DIV/0!</v>
      </c>
      <c r="K701" s="43"/>
      <c r="L701" s="315"/>
      <c r="M701" s="315"/>
      <c r="N701" s="315"/>
      <c r="O701" s="315"/>
      <c r="P701" s="315"/>
      <c r="Q701" s="315"/>
      <c r="R701" s="315"/>
      <c r="S701" s="412">
        <f t="shared" si="1680"/>
        <v>0</v>
      </c>
      <c r="T701" s="570" t="e">
        <f t="shared" si="1618"/>
        <v>#DIV/0!</v>
      </c>
      <c r="U701" s="43"/>
      <c r="V701" s="570" t="e">
        <f t="shared" si="1681"/>
        <v>#DIV/0!</v>
      </c>
      <c r="W701" s="315"/>
      <c r="X701" s="315"/>
      <c r="Y701" s="315"/>
      <c r="Z701" s="315"/>
      <c r="AA701" s="315"/>
      <c r="AB701" s="315"/>
      <c r="AC701" s="185">
        <f t="shared" si="1660"/>
        <v>0</v>
      </c>
      <c r="AD701" s="575" t="e">
        <f t="shared" si="1661"/>
        <v>#DIV/0!</v>
      </c>
      <c r="AE701" s="185"/>
      <c r="AF701" s="575" t="e">
        <f t="shared" si="1675"/>
        <v>#DIV/0!</v>
      </c>
      <c r="AG701" s="315"/>
      <c r="AH701" s="575"/>
      <c r="AI701" s="315"/>
      <c r="AJ701" s="315"/>
      <c r="AK701" s="315"/>
      <c r="AL701" s="315"/>
      <c r="AM701" s="315"/>
      <c r="AN701" s="315"/>
      <c r="AO701" s="315"/>
      <c r="AP701" s="315"/>
      <c r="AQ701" s="315"/>
      <c r="AR701" s="315"/>
      <c r="AS701" s="315"/>
      <c r="AT701" s="315"/>
      <c r="AU701" s="128"/>
      <c r="AV701" s="413">
        <f t="shared" si="1688"/>
        <v>0</v>
      </c>
      <c r="AW701" s="413"/>
      <c r="AX701" s="413"/>
      <c r="AY701" s="413"/>
      <c r="AZ701" s="413"/>
      <c r="BA701" s="413">
        <f t="shared" si="1626"/>
        <v>0</v>
      </c>
      <c r="BB701" s="413"/>
      <c r="BC701" s="413"/>
      <c r="BD701" s="413"/>
      <c r="BE701" s="413">
        <f t="shared" si="1627"/>
        <v>0</v>
      </c>
      <c r="BF701" s="413">
        <f t="shared" si="1689"/>
        <v>0</v>
      </c>
      <c r="BG701" s="413"/>
      <c r="BH701" s="413"/>
      <c r="BI701" s="413"/>
      <c r="BJ701" s="413"/>
      <c r="BK701" s="413"/>
      <c r="BL701" s="413"/>
      <c r="BM701" s="413"/>
      <c r="BN701" s="413">
        <f t="shared" si="1663"/>
        <v>0</v>
      </c>
      <c r="BO701" s="413"/>
      <c r="BP701" s="413"/>
      <c r="BQ701" s="413"/>
      <c r="BR701" s="413"/>
      <c r="BS701" s="413"/>
      <c r="BT701" s="413">
        <f t="shared" si="1610"/>
        <v>0</v>
      </c>
      <c r="BU701" s="413">
        <f t="shared" si="1611"/>
        <v>0</v>
      </c>
      <c r="BV701" s="413"/>
      <c r="BW701" s="413"/>
      <c r="BX701" s="413"/>
      <c r="BY701" s="413"/>
      <c r="BZ701" s="413"/>
      <c r="CA701" s="413">
        <f t="shared" si="1613"/>
        <v>0</v>
      </c>
      <c r="CB701" s="413"/>
      <c r="CC701" s="413"/>
      <c r="CD701" s="413"/>
      <c r="CE701" s="413">
        <f t="shared" si="1628"/>
        <v>0</v>
      </c>
      <c r="CF701" s="413">
        <f t="shared" si="1693"/>
        <v>0</v>
      </c>
      <c r="CG701" s="413"/>
      <c r="CH701" s="413">
        <f t="shared" si="1614"/>
        <v>0</v>
      </c>
      <c r="CI701" s="413">
        <f t="shared" si="1676"/>
        <v>0</v>
      </c>
      <c r="CJ701" s="413"/>
      <c r="CK701" s="413"/>
      <c r="CL701" s="189"/>
      <c r="CM701" s="189"/>
      <c r="CN701" s="189"/>
      <c r="CO701" s="189"/>
    </row>
    <row r="702" spans="1:12248" s="27" customFormat="1" ht="25.5" hidden="1" customHeight="1" x14ac:dyDescent="0.25">
      <c r="B702" s="499"/>
      <c r="C702" s="229"/>
      <c r="D702" s="276"/>
      <c r="E702" s="276"/>
      <c r="F702" s="276"/>
      <c r="G702" s="276"/>
      <c r="H702" s="259"/>
      <c r="I702" s="412">
        <f t="shared" si="1677"/>
        <v>0</v>
      </c>
      <c r="J702" s="570" t="e">
        <f t="shared" si="1678"/>
        <v>#DIV/0!</v>
      </c>
      <c r="K702" s="43"/>
      <c r="L702" s="315"/>
      <c r="M702" s="315"/>
      <c r="N702" s="315"/>
      <c r="O702" s="315"/>
      <c r="P702" s="315"/>
      <c r="Q702" s="315"/>
      <c r="R702" s="315"/>
      <c r="S702" s="412">
        <f t="shared" si="1680"/>
        <v>0</v>
      </c>
      <c r="T702" s="570" t="e">
        <f t="shared" si="1618"/>
        <v>#DIV/0!</v>
      </c>
      <c r="U702" s="43"/>
      <c r="V702" s="570" t="e">
        <f t="shared" si="1681"/>
        <v>#DIV/0!</v>
      </c>
      <c r="W702" s="315"/>
      <c r="X702" s="315"/>
      <c r="Y702" s="315"/>
      <c r="Z702" s="315"/>
      <c r="AA702" s="315"/>
      <c r="AB702" s="315"/>
      <c r="AC702" s="185">
        <f t="shared" si="1660"/>
        <v>0</v>
      </c>
      <c r="AD702" s="575" t="e">
        <f t="shared" si="1661"/>
        <v>#DIV/0!</v>
      </c>
      <c r="AE702" s="185"/>
      <c r="AF702" s="575" t="e">
        <f t="shared" si="1675"/>
        <v>#DIV/0!</v>
      </c>
      <c r="AG702" s="315"/>
      <c r="AH702" s="575"/>
      <c r="AI702" s="315"/>
      <c r="AJ702" s="315"/>
      <c r="AK702" s="315"/>
      <c r="AL702" s="315"/>
      <c r="AM702" s="315"/>
      <c r="AN702" s="315"/>
      <c r="AO702" s="315"/>
      <c r="AP702" s="315"/>
      <c r="AQ702" s="315"/>
      <c r="AR702" s="315"/>
      <c r="AS702" s="315"/>
      <c r="AT702" s="315"/>
      <c r="AU702" s="128"/>
      <c r="AV702" s="413"/>
      <c r="AW702" s="413"/>
      <c r="AX702" s="413"/>
      <c r="AY702" s="413"/>
      <c r="AZ702" s="413"/>
      <c r="BA702" s="413">
        <f t="shared" si="1626"/>
        <v>0</v>
      </c>
      <c r="BB702" s="413"/>
      <c r="BC702" s="413"/>
      <c r="BD702" s="413"/>
      <c r="BE702" s="413">
        <f t="shared" si="1627"/>
        <v>0</v>
      </c>
      <c r="BF702" s="413">
        <f t="shared" si="1689"/>
        <v>0</v>
      </c>
      <c r="BG702" s="413"/>
      <c r="BH702" s="413"/>
      <c r="BI702" s="413"/>
      <c r="BJ702" s="413"/>
      <c r="BK702" s="413"/>
      <c r="BL702" s="413"/>
      <c r="BM702" s="413"/>
      <c r="BN702" s="413">
        <f t="shared" si="1663"/>
        <v>0</v>
      </c>
      <c r="BO702" s="413"/>
      <c r="BP702" s="413"/>
      <c r="BQ702" s="413"/>
      <c r="BR702" s="413"/>
      <c r="BS702" s="413"/>
      <c r="BT702" s="413">
        <f t="shared" si="1610"/>
        <v>0</v>
      </c>
      <c r="BU702" s="413">
        <f t="shared" si="1611"/>
        <v>0</v>
      </c>
      <c r="BV702" s="413"/>
      <c r="BW702" s="413"/>
      <c r="BX702" s="413"/>
      <c r="BY702" s="413"/>
      <c r="BZ702" s="413"/>
      <c r="CA702" s="413">
        <f t="shared" si="1613"/>
        <v>0</v>
      </c>
      <c r="CB702" s="413"/>
      <c r="CC702" s="413"/>
      <c r="CD702" s="413"/>
      <c r="CE702" s="413">
        <f t="shared" si="1628"/>
        <v>0</v>
      </c>
      <c r="CF702" s="413">
        <f t="shared" si="1693"/>
        <v>0</v>
      </c>
      <c r="CG702" s="413"/>
      <c r="CH702" s="413">
        <f t="shared" si="1614"/>
        <v>0</v>
      </c>
      <c r="CI702" s="413">
        <f t="shared" si="1676"/>
        <v>0</v>
      </c>
      <c r="CJ702" s="413"/>
      <c r="CK702" s="413"/>
      <c r="CL702" s="276"/>
      <c r="CM702" s="276"/>
      <c r="CN702" s="276"/>
      <c r="CO702" s="259"/>
    </row>
    <row r="703" spans="1:12248" s="27" customFormat="1" ht="25.5" hidden="1" customHeight="1" x14ac:dyDescent="0.25">
      <c r="B703" s="499"/>
      <c r="C703" s="149"/>
      <c r="D703" s="276"/>
      <c r="E703" s="276"/>
      <c r="F703" s="276"/>
      <c r="G703" s="276"/>
      <c r="H703" s="259"/>
      <c r="I703" s="412">
        <f t="shared" si="1677"/>
        <v>0</v>
      </c>
      <c r="J703" s="570" t="e">
        <f t="shared" si="1678"/>
        <v>#DIV/0!</v>
      </c>
      <c r="K703" s="43"/>
      <c r="L703" s="315"/>
      <c r="M703" s="315"/>
      <c r="N703" s="315"/>
      <c r="O703" s="315"/>
      <c r="P703" s="315"/>
      <c r="Q703" s="315"/>
      <c r="R703" s="315"/>
      <c r="S703" s="412">
        <f t="shared" si="1680"/>
        <v>0</v>
      </c>
      <c r="T703" s="570" t="e">
        <f t="shared" si="1618"/>
        <v>#DIV/0!</v>
      </c>
      <c r="U703" s="43"/>
      <c r="V703" s="570" t="e">
        <f t="shared" si="1681"/>
        <v>#DIV/0!</v>
      </c>
      <c r="W703" s="315"/>
      <c r="X703" s="315"/>
      <c r="Y703" s="315"/>
      <c r="Z703" s="315"/>
      <c r="AA703" s="315"/>
      <c r="AB703" s="315"/>
      <c r="AC703" s="185">
        <f t="shared" si="1660"/>
        <v>0</v>
      </c>
      <c r="AD703" s="575" t="e">
        <f t="shared" si="1661"/>
        <v>#DIV/0!</v>
      </c>
      <c r="AE703" s="185"/>
      <c r="AF703" s="575" t="e">
        <f t="shared" si="1675"/>
        <v>#DIV/0!</v>
      </c>
      <c r="AG703" s="315"/>
      <c r="AH703" s="575"/>
      <c r="AI703" s="315"/>
      <c r="AJ703" s="315"/>
      <c r="AK703" s="315"/>
      <c r="AL703" s="315"/>
      <c r="AM703" s="315"/>
      <c r="AN703" s="315"/>
      <c r="AO703" s="315"/>
      <c r="AP703" s="315"/>
      <c r="AQ703" s="315"/>
      <c r="AR703" s="315"/>
      <c r="AS703" s="315"/>
      <c r="AT703" s="315"/>
      <c r="AU703" s="128"/>
      <c r="AV703" s="413"/>
      <c r="AW703" s="413"/>
      <c r="AX703" s="413"/>
      <c r="AY703" s="413"/>
      <c r="AZ703" s="413"/>
      <c r="BA703" s="413">
        <f t="shared" si="1626"/>
        <v>0</v>
      </c>
      <c r="BB703" s="413"/>
      <c r="BC703" s="413"/>
      <c r="BD703" s="413"/>
      <c r="BE703" s="413">
        <f t="shared" si="1627"/>
        <v>0</v>
      </c>
      <c r="BF703" s="413">
        <f t="shared" si="1689"/>
        <v>0</v>
      </c>
      <c r="BG703" s="413"/>
      <c r="BH703" s="413"/>
      <c r="BI703" s="413"/>
      <c r="BJ703" s="413"/>
      <c r="BK703" s="413"/>
      <c r="BL703" s="413"/>
      <c r="BM703" s="413"/>
      <c r="BN703" s="413">
        <f t="shared" si="1663"/>
        <v>0</v>
      </c>
      <c r="BO703" s="413"/>
      <c r="BP703" s="413"/>
      <c r="BQ703" s="413"/>
      <c r="BR703" s="413"/>
      <c r="BS703" s="413"/>
      <c r="BT703" s="413">
        <f t="shared" si="1610"/>
        <v>0</v>
      </c>
      <c r="BU703" s="413">
        <f t="shared" si="1611"/>
        <v>0</v>
      </c>
      <c r="BV703" s="413"/>
      <c r="BW703" s="413"/>
      <c r="BX703" s="413"/>
      <c r="BY703" s="413"/>
      <c r="BZ703" s="413"/>
      <c r="CA703" s="413">
        <f t="shared" si="1613"/>
        <v>0</v>
      </c>
      <c r="CB703" s="413"/>
      <c r="CC703" s="413"/>
      <c r="CD703" s="413"/>
      <c r="CE703" s="413">
        <f t="shared" si="1628"/>
        <v>0</v>
      </c>
      <c r="CF703" s="413">
        <f t="shared" si="1693"/>
        <v>0</v>
      </c>
      <c r="CG703" s="413"/>
      <c r="CH703" s="413">
        <f t="shared" si="1614"/>
        <v>0</v>
      </c>
      <c r="CI703" s="413">
        <f t="shared" si="1676"/>
        <v>0</v>
      </c>
      <c r="CJ703" s="413"/>
      <c r="CK703" s="413"/>
      <c r="CL703" s="276"/>
      <c r="CM703" s="276"/>
      <c r="CN703" s="276"/>
      <c r="CO703" s="259"/>
    </row>
    <row r="704" spans="1:12248" s="399" customFormat="1" ht="147" hidden="1" customHeight="1" x14ac:dyDescent="0.35">
      <c r="B704" s="499" t="s">
        <v>15</v>
      </c>
      <c r="C704" s="373" t="s">
        <v>362</v>
      </c>
      <c r="D704" s="388">
        <f t="shared" ref="D704:D709" si="1694">E704+F704+G704+H704</f>
        <v>182264.54525000002</v>
      </c>
      <c r="E704" s="388">
        <f>E705+E706</f>
        <v>182264.54525000002</v>
      </c>
      <c r="F704" s="388"/>
      <c r="G704" s="388"/>
      <c r="H704" s="388"/>
      <c r="I704" s="412">
        <f t="shared" si="1677"/>
        <v>0</v>
      </c>
      <c r="J704" s="570">
        <f t="shared" si="1678"/>
        <v>0</v>
      </c>
      <c r="K704" s="387">
        <f>K705+K706</f>
        <v>0</v>
      </c>
      <c r="L704" s="387"/>
      <c r="M704" s="387"/>
      <c r="N704" s="387"/>
      <c r="O704" s="387"/>
      <c r="P704" s="387"/>
      <c r="Q704" s="387"/>
      <c r="R704" s="387"/>
      <c r="S704" s="412">
        <f t="shared" si="1680"/>
        <v>0</v>
      </c>
      <c r="T704" s="570">
        <f t="shared" si="1618"/>
        <v>0</v>
      </c>
      <c r="U704" s="387">
        <f>U705+U706</f>
        <v>0</v>
      </c>
      <c r="V704" s="570">
        <f t="shared" si="1681"/>
        <v>0</v>
      </c>
      <c r="W704" s="387"/>
      <c r="X704" s="387"/>
      <c r="Y704" s="387"/>
      <c r="Z704" s="387"/>
      <c r="AA704" s="387"/>
      <c r="AB704" s="387"/>
      <c r="AC704" s="185">
        <f t="shared" si="1660"/>
        <v>0</v>
      </c>
      <c r="AD704" s="575">
        <f t="shared" si="1661"/>
        <v>0</v>
      </c>
      <c r="AE704" s="185">
        <f>AE705+AE706</f>
        <v>117614.3</v>
      </c>
      <c r="AF704" s="575">
        <f t="shared" si="1675"/>
        <v>0.6452944528442236</v>
      </c>
      <c r="AG704" s="202"/>
      <c r="AH704" s="575"/>
      <c r="AI704" s="202"/>
      <c r="AJ704" s="202"/>
      <c r="AK704" s="202"/>
      <c r="AL704" s="202"/>
      <c r="AM704" s="387"/>
      <c r="AN704" s="387"/>
      <c r="AO704" s="387"/>
      <c r="AP704" s="387"/>
      <c r="AQ704" s="387"/>
      <c r="AR704" s="387"/>
      <c r="AS704" s="387"/>
      <c r="AT704" s="387"/>
      <c r="AU704" s="387"/>
      <c r="AV704" s="413">
        <f t="shared" ref="AV704:AV709" si="1695">AW704+AX704+AY704+AZ704</f>
        <v>182264.54525000002</v>
      </c>
      <c r="AW704" s="413">
        <f>AW705+AW706</f>
        <v>182264.54525000002</v>
      </c>
      <c r="AX704" s="413"/>
      <c r="AY704" s="413"/>
      <c r="AZ704" s="413"/>
      <c r="BA704" s="413"/>
      <c r="BB704" s="413"/>
      <c r="BC704" s="413"/>
      <c r="BD704" s="413"/>
      <c r="BE704" s="413"/>
      <c r="BF704" s="413"/>
      <c r="BG704" s="413"/>
      <c r="BH704" s="413"/>
      <c r="BI704" s="413">
        <f t="shared" ref="BI704:BI709" si="1696">BJ704+BK704+BL704+BM704</f>
        <v>375000</v>
      </c>
      <c r="BJ704" s="413">
        <f>BJ705+BJ706</f>
        <v>375000</v>
      </c>
      <c r="BK704" s="413"/>
      <c r="BL704" s="413"/>
      <c r="BM704" s="413"/>
      <c r="BN704" s="413"/>
      <c r="BO704" s="413">
        <f t="shared" ref="BO704:BO709" si="1697">BP704+BQ704+BR704+BS704</f>
        <v>375000</v>
      </c>
      <c r="BP704" s="413">
        <f>BP705+BP706</f>
        <v>375000</v>
      </c>
      <c r="BQ704" s="413"/>
      <c r="BR704" s="413"/>
      <c r="BS704" s="413"/>
      <c r="BT704" s="413"/>
      <c r="BU704" s="413"/>
      <c r="BV704" s="413">
        <f t="shared" ref="BV704:BV709" si="1698">BW704+BX704+BY704+BZ704</f>
        <v>0</v>
      </c>
      <c r="BW704" s="413">
        <f>BW705+BW706</f>
        <v>0</v>
      </c>
      <c r="BX704" s="413"/>
      <c r="BY704" s="413"/>
      <c r="BZ704" s="413"/>
      <c r="CA704" s="413"/>
      <c r="CB704" s="413"/>
      <c r="CC704" s="413"/>
      <c r="CD704" s="413"/>
      <c r="CE704" s="413"/>
      <c r="CF704" s="413"/>
      <c r="CG704" s="413"/>
      <c r="CH704" s="413"/>
      <c r="CI704" s="413"/>
      <c r="CJ704" s="413"/>
      <c r="CK704" s="413">
        <f t="shared" ref="CK704:CK709" si="1699">CL704+CM704+CN704+CO704</f>
        <v>0</v>
      </c>
      <c r="CL704" s="387">
        <f>CL705+CL706</f>
        <v>0</v>
      </c>
      <c r="CM704" s="387"/>
      <c r="CN704" s="388"/>
      <c r="CO704" s="388"/>
    </row>
    <row r="705" spans="1:12248" s="52" customFormat="1" ht="54" hidden="1" customHeight="1" x14ac:dyDescent="0.25">
      <c r="B705" s="499"/>
      <c r="C705" s="111" t="s">
        <v>31</v>
      </c>
      <c r="D705" s="182">
        <f t="shared" si="1694"/>
        <v>36452.909050000002</v>
      </c>
      <c r="E705" s="182">
        <f>E708</f>
        <v>36452.909050000002</v>
      </c>
      <c r="F705" s="182"/>
      <c r="G705" s="182"/>
      <c r="H705" s="182"/>
      <c r="I705" s="412">
        <f t="shared" si="1677"/>
        <v>0</v>
      </c>
      <c r="J705" s="570">
        <f t="shared" si="1678"/>
        <v>0</v>
      </c>
      <c r="K705" s="559">
        <f>K708</f>
        <v>0</v>
      </c>
      <c r="L705" s="559"/>
      <c r="M705" s="559"/>
      <c r="N705" s="559"/>
      <c r="O705" s="559"/>
      <c r="P705" s="559"/>
      <c r="Q705" s="559"/>
      <c r="R705" s="559"/>
      <c r="S705" s="412">
        <f t="shared" si="1680"/>
        <v>0</v>
      </c>
      <c r="T705" s="570">
        <f t="shared" si="1618"/>
        <v>0</v>
      </c>
      <c r="U705" s="581">
        <f>U708</f>
        <v>0</v>
      </c>
      <c r="V705" s="570">
        <f t="shared" si="1681"/>
        <v>0</v>
      </c>
      <c r="W705" s="559"/>
      <c r="X705" s="559"/>
      <c r="Y705" s="559"/>
      <c r="Z705" s="559"/>
      <c r="AA705" s="559"/>
      <c r="AB705" s="559"/>
      <c r="AC705" s="185">
        <f t="shared" si="1660"/>
        <v>0</v>
      </c>
      <c r="AD705" s="575">
        <f t="shared" si="1661"/>
        <v>0</v>
      </c>
      <c r="AE705" s="185">
        <f>AE708</f>
        <v>23522.86</v>
      </c>
      <c r="AF705" s="575">
        <f t="shared" si="1675"/>
        <v>0.64529445284422371</v>
      </c>
      <c r="AG705" s="581"/>
      <c r="AH705" s="575"/>
      <c r="AI705" s="581"/>
      <c r="AJ705" s="581"/>
      <c r="AK705" s="581"/>
      <c r="AL705" s="581"/>
      <c r="AM705" s="559"/>
      <c r="AN705" s="559"/>
      <c r="AO705" s="559"/>
      <c r="AP705" s="559"/>
      <c r="AQ705" s="559"/>
      <c r="AR705" s="559"/>
      <c r="AS705" s="559"/>
      <c r="AT705" s="559"/>
      <c r="AU705" s="559">
        <f>AV705+AW705+AX705</f>
        <v>72905.818100000004</v>
      </c>
      <c r="AV705" s="413">
        <f t="shared" si="1695"/>
        <v>36452.909050000002</v>
      </c>
      <c r="AW705" s="413">
        <f>AW708</f>
        <v>36452.909050000002</v>
      </c>
      <c r="AX705" s="413"/>
      <c r="AY705" s="413"/>
      <c r="AZ705" s="413"/>
      <c r="BA705" s="413" t="e">
        <f t="shared" ref="BA705" si="1700">BB705+BC705+BD705</f>
        <v>#REF!</v>
      </c>
      <c r="BB705" s="413" t="e">
        <f>BB521+#REF!+BB673</f>
        <v>#REF!</v>
      </c>
      <c r="BC705" s="413"/>
      <c r="BD705" s="413"/>
      <c r="BE705" s="413" t="e">
        <f t="shared" ref="BE705" si="1701">BF705+BG705</f>
        <v>#REF!</v>
      </c>
      <c r="BF705" s="413" t="e">
        <f>BF521+#REF!+BF673</f>
        <v>#REF!</v>
      </c>
      <c r="BG705" s="413">
        <f>G705</f>
        <v>0</v>
      </c>
      <c r="BH705" s="413"/>
      <c r="BI705" s="413">
        <f t="shared" si="1696"/>
        <v>75000</v>
      </c>
      <c r="BJ705" s="413">
        <f>BJ708</f>
        <v>75000</v>
      </c>
      <c r="BK705" s="413"/>
      <c r="BL705" s="413"/>
      <c r="BM705" s="413"/>
      <c r="BN705" s="413">
        <f t="shared" ref="BN705" si="1702">BO705+BP705+BQ705</f>
        <v>150000</v>
      </c>
      <c r="BO705" s="413">
        <f t="shared" si="1697"/>
        <v>75000</v>
      </c>
      <c r="BP705" s="413">
        <f>BP708</f>
        <v>75000</v>
      </c>
      <c r="BQ705" s="413"/>
      <c r="BR705" s="413"/>
      <c r="BS705" s="413"/>
      <c r="BT705" s="413"/>
      <c r="BU705" s="413"/>
      <c r="BV705" s="413">
        <f t="shared" si="1698"/>
        <v>0</v>
      </c>
      <c r="BW705" s="413">
        <f>BW708</f>
        <v>0</v>
      </c>
      <c r="BX705" s="413"/>
      <c r="BY705" s="413"/>
      <c r="BZ705" s="413"/>
      <c r="CA705" s="413" t="e">
        <f t="shared" ref="CA705" si="1703">CB705+CC705+CD705</f>
        <v>#REF!</v>
      </c>
      <c r="CB705" s="413" t="e">
        <f>CB521+#REF!+CB673</f>
        <v>#REF!</v>
      </c>
      <c r="CC705" s="413"/>
      <c r="CD705" s="413"/>
      <c r="CE705" s="413" t="e">
        <f t="shared" ref="CE705" si="1704">CF705+CH705+CI705</f>
        <v>#REF!</v>
      </c>
      <c r="CF705" s="413" t="e">
        <f>CF521+#REF!+CF673</f>
        <v>#REF!</v>
      </c>
      <c r="CG705" s="413"/>
      <c r="CH705" s="413"/>
      <c r="CI705" s="413"/>
      <c r="CJ705" s="413"/>
      <c r="CK705" s="413">
        <f t="shared" si="1699"/>
        <v>0</v>
      </c>
      <c r="CL705" s="482">
        <f>CL708</f>
        <v>0</v>
      </c>
      <c r="CM705" s="482"/>
      <c r="CN705" s="482"/>
      <c r="CO705" s="482"/>
    </row>
    <row r="706" spans="1:12248" s="354" customFormat="1" ht="54" hidden="1" customHeight="1" x14ac:dyDescent="0.25">
      <c r="B706" s="499"/>
      <c r="C706" s="534" t="s">
        <v>283</v>
      </c>
      <c r="D706" s="777">
        <f t="shared" si="1694"/>
        <v>145811.63620000001</v>
      </c>
      <c r="E706" s="777">
        <f>E709</f>
        <v>145811.63620000001</v>
      </c>
      <c r="F706" s="777"/>
      <c r="G706" s="777"/>
      <c r="H706" s="777"/>
      <c r="I706" s="412">
        <f t="shared" si="1677"/>
        <v>0</v>
      </c>
      <c r="J706" s="570">
        <f t="shared" si="1678"/>
        <v>0</v>
      </c>
      <c r="K706" s="355">
        <f>K709</f>
        <v>0</v>
      </c>
      <c r="L706" s="355"/>
      <c r="M706" s="355"/>
      <c r="N706" s="355"/>
      <c r="O706" s="355"/>
      <c r="P706" s="355"/>
      <c r="Q706" s="355"/>
      <c r="R706" s="355"/>
      <c r="S706" s="412">
        <f t="shared" si="1680"/>
        <v>0</v>
      </c>
      <c r="T706" s="570">
        <f t="shared" si="1618"/>
        <v>0</v>
      </c>
      <c r="U706" s="355">
        <f>U709</f>
        <v>0</v>
      </c>
      <c r="V706" s="570">
        <f t="shared" si="1681"/>
        <v>0</v>
      </c>
      <c r="W706" s="355"/>
      <c r="X706" s="355"/>
      <c r="Y706" s="355"/>
      <c r="Z706" s="355"/>
      <c r="AA706" s="355"/>
      <c r="AB706" s="355"/>
      <c r="AC706" s="185">
        <f t="shared" si="1660"/>
        <v>0</v>
      </c>
      <c r="AD706" s="575">
        <f t="shared" si="1661"/>
        <v>0</v>
      </c>
      <c r="AE706" s="185">
        <f>AE709</f>
        <v>94091.44</v>
      </c>
      <c r="AF706" s="575">
        <f t="shared" si="1675"/>
        <v>0.64529445284422371</v>
      </c>
      <c r="AG706" s="355"/>
      <c r="AH706" s="575"/>
      <c r="AI706" s="355"/>
      <c r="AJ706" s="355"/>
      <c r="AK706" s="355"/>
      <c r="AL706" s="355"/>
      <c r="AM706" s="355"/>
      <c r="AN706" s="355"/>
      <c r="AO706" s="355"/>
      <c r="AP706" s="355"/>
      <c r="AQ706" s="355"/>
      <c r="AR706" s="355"/>
      <c r="AS706" s="355"/>
      <c r="AT706" s="355"/>
      <c r="AU706" s="355"/>
      <c r="AV706" s="413">
        <f t="shared" si="1695"/>
        <v>145811.63620000001</v>
      </c>
      <c r="AW706" s="413">
        <f>AW709</f>
        <v>145811.63620000001</v>
      </c>
      <c r="AX706" s="413"/>
      <c r="AY706" s="413"/>
      <c r="AZ706" s="413"/>
      <c r="BA706" s="413"/>
      <c r="BB706" s="413"/>
      <c r="BC706" s="413"/>
      <c r="BD706" s="413"/>
      <c r="BE706" s="413"/>
      <c r="BF706" s="413"/>
      <c r="BG706" s="413"/>
      <c r="BH706" s="413"/>
      <c r="BI706" s="413">
        <f t="shared" si="1696"/>
        <v>300000</v>
      </c>
      <c r="BJ706" s="413">
        <f>BJ709</f>
        <v>300000</v>
      </c>
      <c r="BK706" s="413"/>
      <c r="BL706" s="413"/>
      <c r="BM706" s="413"/>
      <c r="BN706" s="413"/>
      <c r="BO706" s="413">
        <f t="shared" si="1697"/>
        <v>300000</v>
      </c>
      <c r="BP706" s="413">
        <f>BP709</f>
        <v>300000</v>
      </c>
      <c r="BQ706" s="413"/>
      <c r="BR706" s="413"/>
      <c r="BS706" s="413"/>
      <c r="BT706" s="413"/>
      <c r="BU706" s="413"/>
      <c r="BV706" s="413">
        <f t="shared" si="1698"/>
        <v>0</v>
      </c>
      <c r="BW706" s="413">
        <f>BW709</f>
        <v>0</v>
      </c>
      <c r="BX706" s="413"/>
      <c r="BY706" s="413"/>
      <c r="BZ706" s="413"/>
      <c r="CA706" s="413"/>
      <c r="CB706" s="413"/>
      <c r="CC706" s="413"/>
      <c r="CD706" s="413"/>
      <c r="CE706" s="413"/>
      <c r="CF706" s="413"/>
      <c r="CG706" s="413"/>
      <c r="CH706" s="413"/>
      <c r="CI706" s="413"/>
      <c r="CJ706" s="413"/>
      <c r="CK706" s="413">
        <f t="shared" si="1699"/>
        <v>0</v>
      </c>
      <c r="CL706" s="355">
        <f>CL709</f>
        <v>0</v>
      </c>
      <c r="CM706" s="355"/>
      <c r="CN706" s="355"/>
      <c r="CO706" s="355"/>
    </row>
    <row r="707" spans="1:12248" s="80" customFormat="1" ht="179.25" customHeight="1" x14ac:dyDescent="0.3">
      <c r="A707" s="407"/>
      <c r="B707" s="499" t="s">
        <v>13</v>
      </c>
      <c r="C707" s="440" t="s">
        <v>341</v>
      </c>
      <c r="D707" s="412">
        <f t="shared" si="1694"/>
        <v>432647</v>
      </c>
      <c r="E707" s="412">
        <f>E708+E709</f>
        <v>182264.54525000002</v>
      </c>
      <c r="F707" s="412">
        <f t="shared" ref="F707:H707" si="1705">F708+F709</f>
        <v>0</v>
      </c>
      <c r="G707" s="412">
        <f t="shared" si="1705"/>
        <v>0</v>
      </c>
      <c r="H707" s="412">
        <f t="shared" si="1705"/>
        <v>250382.45475</v>
      </c>
      <c r="I707" s="412">
        <f t="shared" si="1677"/>
        <v>0</v>
      </c>
      <c r="J707" s="570">
        <f t="shared" si="1678"/>
        <v>0</v>
      </c>
      <c r="K707" s="413">
        <f>K708+K709</f>
        <v>0</v>
      </c>
      <c r="L707" s="570">
        <f>K707/E707</f>
        <v>0</v>
      </c>
      <c r="M707" s="413"/>
      <c r="N707" s="413"/>
      <c r="O707" s="413"/>
      <c r="P707" s="413"/>
      <c r="Q707" s="413"/>
      <c r="R707" s="413"/>
      <c r="S707" s="412">
        <f t="shared" si="1680"/>
        <v>0</v>
      </c>
      <c r="T707" s="570">
        <f t="shared" si="1618"/>
        <v>0</v>
      </c>
      <c r="U707" s="413">
        <f>U708+U709</f>
        <v>0</v>
      </c>
      <c r="V707" s="570">
        <f t="shared" si="1681"/>
        <v>0</v>
      </c>
      <c r="W707" s="413"/>
      <c r="X707" s="413"/>
      <c r="Y707" s="413"/>
      <c r="Z707" s="413"/>
      <c r="AA707" s="413"/>
      <c r="AB707" s="413"/>
      <c r="AC707" s="412">
        <f>AE707+AK707</f>
        <v>367041.09071999998</v>
      </c>
      <c r="AD707" s="570">
        <f t="shared" si="1661"/>
        <v>0.84836157588056771</v>
      </c>
      <c r="AE707" s="412">
        <f>AE708+AE709</f>
        <v>117614.3</v>
      </c>
      <c r="AF707" s="570">
        <f t="shared" si="1675"/>
        <v>0.6452944528442236</v>
      </c>
      <c r="AG707" s="404"/>
      <c r="AH707" s="570"/>
      <c r="AI707" s="404"/>
      <c r="AJ707" s="404"/>
      <c r="AK707" s="412">
        <f t="shared" ref="AK707" si="1706">AK708+AK709</f>
        <v>249426.79071999999</v>
      </c>
      <c r="AL707" s="570">
        <f>AK707/H707</f>
        <v>0.99618318291928953</v>
      </c>
      <c r="AM707" s="413"/>
      <c r="AN707" s="413"/>
      <c r="AO707" s="413"/>
      <c r="AP707" s="413"/>
      <c r="AQ707" s="413"/>
      <c r="AR707" s="413"/>
      <c r="AS707" s="413"/>
      <c r="AT707" s="413"/>
      <c r="AU707" s="413">
        <f>AU708+AU709</f>
        <v>-250382.45474999998</v>
      </c>
      <c r="AV707" s="413">
        <f t="shared" si="1695"/>
        <v>182264.54525000002</v>
      </c>
      <c r="AW707" s="413">
        <f>AW708+AW709</f>
        <v>182264.54525000002</v>
      </c>
      <c r="AX707" s="413"/>
      <c r="AY707" s="413"/>
      <c r="AZ707" s="413">
        <f>AZ708+AZ709</f>
        <v>0</v>
      </c>
      <c r="BA707" s="413">
        <f>BB707+BC707+BD707</f>
        <v>0</v>
      </c>
      <c r="BB707" s="413">
        <f>BB708+BB709</f>
        <v>0</v>
      </c>
      <c r="BC707" s="413"/>
      <c r="BD707" s="413"/>
      <c r="BE707" s="413">
        <f>BF707+BG707+BH707</f>
        <v>432647</v>
      </c>
      <c r="BF707" s="413">
        <f>BF708+BF709</f>
        <v>432647</v>
      </c>
      <c r="BG707" s="413"/>
      <c r="BH707" s="413"/>
      <c r="BI707" s="413">
        <f t="shared" si="1696"/>
        <v>375000</v>
      </c>
      <c r="BJ707" s="413">
        <f>BJ708+BJ709</f>
        <v>375000</v>
      </c>
      <c r="BK707" s="413"/>
      <c r="BL707" s="413"/>
      <c r="BM707" s="413"/>
      <c r="BN707" s="413"/>
      <c r="BO707" s="413">
        <f t="shared" si="1697"/>
        <v>375000</v>
      </c>
      <c r="BP707" s="413">
        <f>BP708+BP709</f>
        <v>375000</v>
      </c>
      <c r="BQ707" s="413"/>
      <c r="BR707" s="413"/>
      <c r="BS707" s="413"/>
      <c r="BT707" s="413"/>
      <c r="BU707" s="413"/>
      <c r="BV707" s="413">
        <f t="shared" si="1698"/>
        <v>0</v>
      </c>
      <c r="BW707" s="413">
        <f>BW708+BW709</f>
        <v>0</v>
      </c>
      <c r="BX707" s="413"/>
      <c r="BY707" s="413"/>
      <c r="BZ707" s="413"/>
      <c r="CA707" s="413">
        <f>CB707+CC707+CD707</f>
        <v>0</v>
      </c>
      <c r="CB707" s="413">
        <f>CB708+CB709</f>
        <v>0</v>
      </c>
      <c r="CC707" s="413"/>
      <c r="CD707" s="413"/>
      <c r="CE707" s="413">
        <f>CF707+CH707+CI707</f>
        <v>0</v>
      </c>
      <c r="CF707" s="413">
        <f>CF708+CF709</f>
        <v>0</v>
      </c>
      <c r="CG707" s="413"/>
      <c r="CH707" s="413"/>
      <c r="CI707" s="413"/>
      <c r="CJ707" s="413"/>
      <c r="CK707" s="413">
        <f t="shared" si="1699"/>
        <v>0</v>
      </c>
      <c r="CL707" s="413">
        <f>CL708+CL709</f>
        <v>0</v>
      </c>
      <c r="CM707" s="413"/>
      <c r="CN707" s="413"/>
      <c r="CO707" s="407"/>
      <c r="CP707" s="413"/>
      <c r="CQ707" s="413"/>
      <c r="CR707" s="413"/>
      <c r="CS707" s="413"/>
      <c r="CT707" s="413"/>
      <c r="CU707" s="413"/>
      <c r="CV707" s="413"/>
      <c r="CW707" s="413"/>
      <c r="CX707" s="413"/>
      <c r="CY707" s="413"/>
      <c r="CZ707" s="413"/>
      <c r="DA707" s="413"/>
      <c r="DB707" s="413"/>
      <c r="DC707" s="414"/>
      <c r="DD707" s="414"/>
      <c r="DE707" s="414"/>
      <c r="DF707" s="414"/>
      <c r="DG707" s="412"/>
      <c r="DH707" s="412"/>
      <c r="DI707" s="412"/>
      <c r="DJ707" s="412"/>
      <c r="DK707" s="412"/>
      <c r="DL707" s="412"/>
      <c r="DM707" s="412"/>
      <c r="DN707" s="412"/>
      <c r="DO707" s="412"/>
      <c r="DP707" s="412"/>
      <c r="DQ707" s="412"/>
      <c r="DR707" s="412"/>
      <c r="DS707" s="412"/>
      <c r="DT707" s="412"/>
      <c r="DU707" s="412"/>
      <c r="DV707" s="412"/>
      <c r="DW707" s="412"/>
      <c r="DX707" s="412"/>
      <c r="DY707" s="412"/>
      <c r="DZ707" s="413"/>
      <c r="EA707" s="413"/>
      <c r="EB707" s="413"/>
      <c r="EC707" s="413"/>
      <c r="ED707" s="413"/>
      <c r="EE707" s="413"/>
      <c r="EF707" s="413"/>
      <c r="EG707" s="413"/>
      <c r="EH707" s="413"/>
      <c r="EI707" s="413"/>
      <c r="EJ707" s="413"/>
      <c r="EK707" s="413"/>
      <c r="EL707" s="413"/>
      <c r="EM707" s="413"/>
      <c r="EN707" s="413"/>
      <c r="EO707" s="413"/>
      <c r="EP707" s="413"/>
      <c r="EQ707" s="413"/>
      <c r="ER707" s="413"/>
      <c r="ES707" s="413"/>
      <c r="ET707" s="413"/>
      <c r="EU707" s="413"/>
      <c r="EV707" s="413"/>
      <c r="EW707" s="413"/>
      <c r="EX707" s="414"/>
      <c r="EY707" s="414"/>
      <c r="EZ707" s="414"/>
      <c r="FA707" s="414"/>
      <c r="FB707" s="414"/>
      <c r="FC707" s="413"/>
      <c r="FD707" s="413"/>
      <c r="FE707" s="414"/>
      <c r="FF707" s="414"/>
      <c r="FG707" s="413"/>
      <c r="FH707" s="413"/>
      <c r="FI707" s="414"/>
      <c r="FJ707" s="414"/>
      <c r="FK707" s="413"/>
      <c r="FL707" s="413"/>
      <c r="FM707" s="413"/>
      <c r="FN707" s="413"/>
      <c r="FO707" s="413"/>
      <c r="FP707" s="413"/>
      <c r="FQ707" s="413"/>
      <c r="FR707" s="414"/>
      <c r="FS707" s="414"/>
      <c r="FT707" s="413"/>
      <c r="FU707" s="413"/>
      <c r="FV707" s="414"/>
      <c r="FW707" s="414"/>
      <c r="FX707" s="413"/>
      <c r="FY707" s="413"/>
      <c r="FZ707" s="413"/>
      <c r="GA707" s="413"/>
      <c r="GB707" s="413"/>
      <c r="GC707" s="407"/>
      <c r="GD707" s="439"/>
      <c r="GE707" s="413"/>
      <c r="GF707" s="413"/>
      <c r="GG707" s="413"/>
      <c r="GH707" s="413"/>
      <c r="GI707" s="413"/>
      <c r="GJ707" s="413"/>
      <c r="GK707" s="413"/>
      <c r="GL707" s="412"/>
      <c r="GM707" s="412"/>
      <c r="GN707" s="412"/>
      <c r="GO707" s="412"/>
      <c r="GP707" s="412"/>
      <c r="GQ707" s="412"/>
      <c r="GR707" s="412"/>
      <c r="GS707" s="412"/>
      <c r="GT707" s="412"/>
      <c r="GU707" s="412"/>
      <c r="GV707" s="412"/>
      <c r="GW707" s="412"/>
      <c r="GX707" s="412"/>
      <c r="GY707" s="412"/>
      <c r="GZ707" s="412"/>
      <c r="HA707" s="412"/>
      <c r="HB707" s="412"/>
      <c r="HC707" s="412"/>
      <c r="HD707" s="412"/>
      <c r="HE707" s="412"/>
      <c r="HF707" s="412"/>
      <c r="HG707" s="412"/>
      <c r="HH707" s="412"/>
      <c r="HI707" s="412"/>
      <c r="HJ707" s="412"/>
      <c r="HK707" s="412"/>
      <c r="HL707" s="412"/>
      <c r="HM707" s="412"/>
      <c r="HN707" s="412"/>
      <c r="HO707" s="412"/>
      <c r="HP707" s="412"/>
      <c r="HQ707" s="412"/>
      <c r="HR707" s="412"/>
      <c r="HS707" s="412"/>
      <c r="HT707" s="412"/>
      <c r="HU707" s="412"/>
      <c r="HV707" s="412"/>
      <c r="HW707" s="412"/>
      <c r="HX707" s="412"/>
      <c r="HY707" s="412"/>
      <c r="HZ707" s="412"/>
      <c r="IA707" s="412"/>
      <c r="IB707" s="412"/>
      <c r="IC707" s="412"/>
      <c r="ID707" s="413"/>
      <c r="IE707" s="413"/>
      <c r="IF707" s="413"/>
      <c r="IG707" s="413"/>
      <c r="IH707" s="413"/>
      <c r="II707" s="413"/>
      <c r="IJ707" s="413"/>
      <c r="IK707" s="413"/>
      <c r="IL707" s="413"/>
      <c r="IM707" s="413"/>
      <c r="IN707" s="413"/>
      <c r="IO707" s="413"/>
      <c r="IP707" s="413"/>
      <c r="IQ707" s="413"/>
      <c r="IR707" s="413"/>
      <c r="IS707" s="413"/>
      <c r="IT707" s="413"/>
      <c r="IU707" s="413"/>
      <c r="IV707" s="413"/>
      <c r="IW707" s="413"/>
      <c r="IX707" s="413"/>
      <c r="IY707" s="413"/>
      <c r="IZ707" s="413"/>
      <c r="JA707" s="413"/>
      <c r="JB707" s="414"/>
      <c r="JC707" s="414"/>
      <c r="JD707" s="414"/>
      <c r="JE707" s="414"/>
      <c r="JF707" s="414"/>
      <c r="JG707" s="413"/>
      <c r="JH707" s="413"/>
      <c r="JI707" s="414"/>
      <c r="JJ707" s="414"/>
      <c r="JK707" s="413"/>
      <c r="JL707" s="413"/>
      <c r="JM707" s="414"/>
      <c r="JN707" s="414"/>
      <c r="JO707" s="413"/>
      <c r="JP707" s="413"/>
      <c r="JQ707" s="413"/>
      <c r="JR707" s="413"/>
      <c r="JS707" s="413"/>
      <c r="JT707" s="413"/>
      <c r="JU707" s="413"/>
      <c r="JV707" s="414"/>
      <c r="JW707" s="414"/>
      <c r="JX707" s="413"/>
      <c r="JY707" s="413"/>
      <c r="JZ707" s="414"/>
      <c r="KA707" s="414"/>
      <c r="KB707" s="413"/>
      <c r="KC707" s="413"/>
      <c r="KD707" s="413"/>
      <c r="KE707" s="413"/>
      <c r="KF707" s="413"/>
      <c r="KG707" s="407"/>
      <c r="KH707" s="439"/>
      <c r="KI707" s="413"/>
      <c r="KJ707" s="413"/>
      <c r="KK707" s="413"/>
      <c r="KL707" s="413"/>
      <c r="KM707" s="413"/>
      <c r="KN707" s="413"/>
      <c r="KO707" s="413"/>
      <c r="KP707" s="412"/>
      <c r="KQ707" s="412"/>
      <c r="KR707" s="412"/>
      <c r="KS707" s="412"/>
      <c r="KT707" s="412"/>
      <c r="KU707" s="412"/>
      <c r="KV707" s="412"/>
      <c r="KW707" s="412"/>
      <c r="KX707" s="412"/>
      <c r="KY707" s="412"/>
      <c r="KZ707" s="412"/>
      <c r="LA707" s="412"/>
      <c r="LB707" s="412"/>
      <c r="LC707" s="412"/>
      <c r="LD707" s="412"/>
      <c r="LE707" s="412"/>
      <c r="LF707" s="412"/>
      <c r="LG707" s="412"/>
      <c r="LH707" s="412"/>
      <c r="LI707" s="412"/>
      <c r="LJ707" s="412"/>
      <c r="LK707" s="412"/>
      <c r="LL707" s="412"/>
      <c r="LM707" s="412"/>
      <c r="LN707" s="412"/>
      <c r="LO707" s="412"/>
      <c r="LP707" s="412"/>
      <c r="LQ707" s="412"/>
      <c r="LR707" s="412"/>
      <c r="LS707" s="412"/>
      <c r="LT707" s="412"/>
      <c r="LU707" s="412"/>
      <c r="LV707" s="412"/>
      <c r="LW707" s="412"/>
      <c r="LX707" s="412"/>
      <c r="LY707" s="412"/>
      <c r="LZ707" s="412"/>
      <c r="MA707" s="412"/>
      <c r="MB707" s="412"/>
      <c r="MC707" s="412"/>
      <c r="MD707" s="412"/>
      <c r="ME707" s="412"/>
      <c r="MF707" s="412"/>
      <c r="MG707" s="412"/>
      <c r="MH707" s="413"/>
      <c r="MI707" s="413"/>
      <c r="MJ707" s="413"/>
      <c r="MK707" s="413"/>
      <c r="ML707" s="413"/>
      <c r="MM707" s="413"/>
      <c r="MN707" s="413"/>
      <c r="MO707" s="413"/>
      <c r="MP707" s="413"/>
      <c r="MQ707" s="413"/>
      <c r="MR707" s="413"/>
      <c r="MS707" s="413"/>
      <c r="MT707" s="413"/>
      <c r="MU707" s="413"/>
      <c r="MV707" s="413"/>
      <c r="MW707" s="413"/>
      <c r="MX707" s="413"/>
      <c r="MY707" s="413"/>
      <c r="MZ707" s="413"/>
      <c r="NA707" s="413"/>
      <c r="NB707" s="413"/>
      <c r="NC707" s="413"/>
      <c r="ND707" s="413"/>
      <c r="NE707" s="413"/>
      <c r="NF707" s="414"/>
      <c r="NG707" s="414"/>
      <c r="NH707" s="414"/>
      <c r="NI707" s="414"/>
      <c r="NJ707" s="414"/>
      <c r="NK707" s="413"/>
      <c r="NL707" s="413"/>
      <c r="NM707" s="414"/>
      <c r="NN707" s="414"/>
      <c r="NO707" s="413"/>
      <c r="NP707" s="413"/>
      <c r="NQ707" s="414"/>
      <c r="NR707" s="414"/>
      <c r="NS707" s="413"/>
      <c r="NT707" s="413"/>
      <c r="NU707" s="413"/>
      <c r="NV707" s="413"/>
      <c r="NW707" s="413"/>
      <c r="NX707" s="413"/>
      <c r="NY707" s="413"/>
      <c r="NZ707" s="414"/>
      <c r="OA707" s="414"/>
      <c r="OB707" s="413"/>
      <c r="OC707" s="413"/>
      <c r="OD707" s="414"/>
      <c r="OE707" s="414"/>
      <c r="OF707" s="413"/>
      <c r="OG707" s="413"/>
      <c r="OH707" s="413"/>
      <c r="OI707" s="413"/>
      <c r="OJ707" s="413"/>
      <c r="OK707" s="407"/>
      <c r="OL707" s="439"/>
      <c r="OM707" s="413"/>
      <c r="ON707" s="413"/>
      <c r="OO707" s="413"/>
      <c r="OP707" s="413"/>
      <c r="OQ707" s="413"/>
      <c r="OR707" s="413"/>
      <c r="OS707" s="413"/>
      <c r="OT707" s="412"/>
      <c r="OU707" s="412"/>
      <c r="OV707" s="412"/>
      <c r="OW707" s="412"/>
      <c r="OX707" s="412"/>
      <c r="OY707" s="412"/>
      <c r="OZ707" s="412"/>
      <c r="PA707" s="412"/>
      <c r="PB707" s="412"/>
      <c r="PC707" s="412"/>
      <c r="PD707" s="412"/>
      <c r="PE707" s="412"/>
      <c r="PF707" s="412"/>
      <c r="PG707" s="412"/>
      <c r="PH707" s="412"/>
      <c r="PI707" s="412"/>
      <c r="PJ707" s="412"/>
      <c r="PK707" s="412"/>
      <c r="PL707" s="412"/>
      <c r="PM707" s="412"/>
      <c r="PN707" s="412"/>
      <c r="PO707" s="412"/>
      <c r="PP707" s="412"/>
      <c r="PQ707" s="412"/>
      <c r="PR707" s="412"/>
      <c r="PS707" s="412"/>
      <c r="PT707" s="412"/>
      <c r="PU707" s="412"/>
      <c r="PV707" s="412"/>
      <c r="PW707" s="412"/>
      <c r="PX707" s="412"/>
      <c r="PY707" s="412"/>
      <c r="PZ707" s="412"/>
      <c r="QA707" s="412"/>
      <c r="QB707" s="412"/>
      <c r="QC707" s="412"/>
      <c r="QD707" s="412"/>
      <c r="QE707" s="412"/>
      <c r="QF707" s="412"/>
      <c r="QG707" s="412"/>
      <c r="QH707" s="412"/>
      <c r="QI707" s="412"/>
      <c r="QJ707" s="412"/>
      <c r="QK707" s="412"/>
      <c r="QL707" s="413"/>
      <c r="QM707" s="413"/>
      <c r="QN707" s="413"/>
      <c r="QO707" s="413"/>
      <c r="QP707" s="413"/>
      <c r="QQ707" s="413"/>
      <c r="QR707" s="413"/>
      <c r="QS707" s="413"/>
      <c r="QT707" s="413"/>
      <c r="QU707" s="413"/>
      <c r="QV707" s="413"/>
      <c r="QW707" s="413"/>
      <c r="QX707" s="413"/>
      <c r="QY707" s="413"/>
      <c r="QZ707" s="413"/>
      <c r="RA707" s="413"/>
      <c r="RB707" s="413"/>
      <c r="RC707" s="413"/>
      <c r="RD707" s="413"/>
      <c r="RE707" s="413"/>
      <c r="RF707" s="413"/>
      <c r="RG707" s="413"/>
      <c r="RH707" s="413"/>
      <c r="RI707" s="413"/>
      <c r="RJ707" s="414"/>
      <c r="RK707" s="414"/>
      <c r="RL707" s="414"/>
      <c r="RM707" s="414"/>
      <c r="RN707" s="414"/>
      <c r="RO707" s="413"/>
      <c r="RP707" s="413"/>
      <c r="RQ707" s="414"/>
      <c r="RR707" s="414"/>
      <c r="RS707" s="413"/>
      <c r="RT707" s="413"/>
      <c r="RU707" s="414"/>
      <c r="RV707" s="414"/>
      <c r="RW707" s="413"/>
      <c r="RX707" s="413"/>
      <c r="RY707" s="413"/>
      <c r="RZ707" s="413"/>
      <c r="SA707" s="413"/>
      <c r="SB707" s="413"/>
      <c r="SC707" s="413"/>
      <c r="SD707" s="414"/>
      <c r="SE707" s="414"/>
      <c r="SF707" s="413"/>
      <c r="SG707" s="413"/>
      <c r="SH707" s="414"/>
      <c r="SI707" s="414"/>
      <c r="SJ707" s="413"/>
      <c r="SK707" s="413"/>
      <c r="SL707" s="413"/>
      <c r="SM707" s="413"/>
      <c r="SN707" s="413"/>
      <c r="SO707" s="407"/>
      <c r="SP707" s="439"/>
      <c r="SQ707" s="413"/>
      <c r="SR707" s="413"/>
      <c r="SS707" s="413"/>
      <c r="ST707" s="413"/>
      <c r="SU707" s="413"/>
      <c r="SV707" s="413"/>
      <c r="SW707" s="413"/>
      <c r="SX707" s="412"/>
      <c r="SY707" s="412"/>
      <c r="SZ707" s="412"/>
      <c r="TA707" s="412"/>
      <c r="TB707" s="412"/>
      <c r="TC707" s="412"/>
      <c r="TD707" s="412"/>
      <c r="TE707" s="412"/>
      <c r="TF707" s="412"/>
      <c r="TG707" s="412"/>
      <c r="TH707" s="412"/>
      <c r="TI707" s="412"/>
      <c r="TJ707" s="412"/>
      <c r="TK707" s="412"/>
      <c r="TL707" s="412"/>
      <c r="TM707" s="412"/>
      <c r="TN707" s="412"/>
      <c r="TO707" s="412"/>
      <c r="TP707" s="412"/>
      <c r="TQ707" s="412"/>
      <c r="TR707" s="412"/>
      <c r="TS707" s="412"/>
      <c r="TT707" s="412"/>
      <c r="TU707" s="412"/>
      <c r="TV707" s="412"/>
      <c r="TW707" s="412"/>
      <c r="TX707" s="412"/>
      <c r="TY707" s="412"/>
      <c r="TZ707" s="412"/>
      <c r="UA707" s="412"/>
      <c r="UB707" s="412"/>
      <c r="UC707" s="412"/>
      <c r="UD707" s="412"/>
      <c r="UE707" s="412"/>
      <c r="UF707" s="412"/>
      <c r="UG707" s="412"/>
      <c r="UH707" s="412"/>
      <c r="UI707" s="412"/>
      <c r="UJ707" s="412"/>
      <c r="UK707" s="412"/>
      <c r="UL707" s="412"/>
      <c r="UM707" s="412"/>
      <c r="UN707" s="412"/>
      <c r="UO707" s="412"/>
      <c r="UP707" s="413"/>
      <c r="UQ707" s="413"/>
      <c r="UR707" s="413"/>
      <c r="US707" s="413"/>
      <c r="UT707" s="413"/>
      <c r="UU707" s="413"/>
      <c r="UV707" s="413"/>
      <c r="UW707" s="413"/>
      <c r="UX707" s="413"/>
      <c r="UY707" s="413"/>
      <c r="UZ707" s="413"/>
      <c r="VA707" s="413"/>
      <c r="VB707" s="413"/>
      <c r="VC707" s="413"/>
      <c r="VD707" s="413"/>
      <c r="VE707" s="413"/>
      <c r="VF707" s="413"/>
      <c r="VG707" s="413"/>
      <c r="VH707" s="413"/>
      <c r="VI707" s="413"/>
      <c r="VJ707" s="413"/>
      <c r="VK707" s="413"/>
      <c r="VL707" s="413"/>
      <c r="VM707" s="413"/>
      <c r="VN707" s="414"/>
      <c r="VO707" s="414"/>
      <c r="VP707" s="414"/>
      <c r="VQ707" s="414"/>
      <c r="VR707" s="414"/>
      <c r="VS707" s="413"/>
      <c r="VT707" s="413"/>
      <c r="VU707" s="414"/>
      <c r="VV707" s="414"/>
      <c r="VW707" s="413"/>
      <c r="VX707" s="413"/>
      <c r="VY707" s="414"/>
      <c r="VZ707" s="414"/>
      <c r="WA707" s="413"/>
      <c r="WB707" s="413"/>
      <c r="WC707" s="413"/>
      <c r="WD707" s="413"/>
      <c r="WE707" s="413"/>
      <c r="WF707" s="413"/>
      <c r="WG707" s="413"/>
      <c r="WH707" s="414"/>
      <c r="WI707" s="414"/>
      <c r="WJ707" s="413"/>
      <c r="WK707" s="413"/>
      <c r="WL707" s="414"/>
      <c r="WM707" s="414"/>
      <c r="WN707" s="413"/>
      <c r="WO707" s="413"/>
      <c r="WP707" s="413"/>
      <c r="WQ707" s="413"/>
      <c r="WR707" s="413"/>
      <c r="WS707" s="407"/>
      <c r="WT707" s="439"/>
      <c r="WU707" s="413"/>
      <c r="WV707" s="413"/>
      <c r="WW707" s="413"/>
      <c r="WX707" s="413"/>
      <c r="WY707" s="413"/>
      <c r="WZ707" s="413"/>
      <c r="XA707" s="413"/>
      <c r="XB707" s="412"/>
      <c r="XC707" s="412"/>
      <c r="XD707" s="412"/>
      <c r="XE707" s="412"/>
      <c r="XF707" s="412"/>
      <c r="XG707" s="412"/>
      <c r="XH707" s="412"/>
      <c r="XI707" s="412"/>
      <c r="XJ707" s="412"/>
      <c r="XK707" s="412"/>
      <c r="XL707" s="412"/>
      <c r="XM707" s="412"/>
      <c r="XN707" s="412"/>
      <c r="XO707" s="412"/>
      <c r="XP707" s="412"/>
      <c r="XQ707" s="412"/>
      <c r="XR707" s="412"/>
      <c r="XS707" s="412"/>
      <c r="XT707" s="412"/>
      <c r="XU707" s="412"/>
      <c r="XV707" s="412"/>
      <c r="XW707" s="412"/>
      <c r="XX707" s="412"/>
      <c r="XY707" s="412"/>
      <c r="XZ707" s="412"/>
      <c r="YA707" s="412"/>
      <c r="YB707" s="412"/>
      <c r="YC707" s="412"/>
      <c r="YD707" s="412"/>
      <c r="YE707" s="412"/>
      <c r="YF707" s="412"/>
      <c r="YG707" s="412"/>
      <c r="YH707" s="412"/>
      <c r="YI707" s="412"/>
      <c r="YJ707" s="412"/>
      <c r="YK707" s="412"/>
      <c r="YL707" s="412"/>
      <c r="YM707" s="412"/>
      <c r="YN707" s="412"/>
      <c r="YO707" s="412"/>
      <c r="YP707" s="412"/>
      <c r="YQ707" s="412"/>
      <c r="YR707" s="412"/>
      <c r="YS707" s="412"/>
      <c r="YT707" s="413"/>
      <c r="YU707" s="413"/>
      <c r="YV707" s="413"/>
      <c r="YW707" s="413"/>
      <c r="YX707" s="413"/>
      <c r="YY707" s="413"/>
      <c r="YZ707" s="413"/>
      <c r="ZA707" s="413"/>
      <c r="ZB707" s="413"/>
      <c r="ZC707" s="413"/>
      <c r="ZD707" s="413"/>
      <c r="ZE707" s="413"/>
      <c r="ZF707" s="413"/>
      <c r="ZG707" s="413"/>
      <c r="ZH707" s="413"/>
      <c r="ZI707" s="413"/>
      <c r="ZJ707" s="413"/>
      <c r="ZK707" s="413"/>
      <c r="ZL707" s="413"/>
      <c r="ZM707" s="413"/>
      <c r="ZN707" s="413"/>
      <c r="ZO707" s="413"/>
      <c r="ZP707" s="413"/>
      <c r="ZQ707" s="413"/>
      <c r="ZR707" s="414"/>
      <c r="ZS707" s="414"/>
      <c r="ZT707" s="414"/>
      <c r="ZU707" s="414"/>
      <c r="ZV707" s="414"/>
      <c r="ZW707" s="413"/>
      <c r="ZX707" s="413"/>
      <c r="ZY707" s="414"/>
      <c r="ZZ707" s="414"/>
      <c r="AAA707" s="413"/>
      <c r="AAB707" s="413"/>
      <c r="AAC707" s="414"/>
      <c r="AAD707" s="414"/>
      <c r="AAE707" s="413"/>
      <c r="AAF707" s="413"/>
      <c r="AAG707" s="413"/>
      <c r="AAH707" s="413"/>
      <c r="AAI707" s="413"/>
      <c r="AAJ707" s="413"/>
      <c r="AAK707" s="413"/>
      <c r="AAL707" s="414"/>
      <c r="AAM707" s="414"/>
      <c r="AAN707" s="413"/>
      <c r="AAO707" s="413"/>
      <c r="AAP707" s="414"/>
      <c r="AAQ707" s="414"/>
      <c r="AAR707" s="413"/>
      <c r="AAS707" s="413"/>
      <c r="AAT707" s="413"/>
      <c r="AAU707" s="413"/>
      <c r="AAV707" s="413"/>
      <c r="AAW707" s="407"/>
      <c r="AAX707" s="439"/>
      <c r="AAY707" s="413"/>
      <c r="AAZ707" s="413"/>
      <c r="ABA707" s="413"/>
      <c r="ABB707" s="413"/>
      <c r="ABC707" s="413"/>
      <c r="ABD707" s="413"/>
      <c r="ABE707" s="413"/>
      <c r="ABF707" s="412"/>
      <c r="ABG707" s="412"/>
      <c r="ABH707" s="412"/>
      <c r="ABI707" s="412"/>
      <c r="ABJ707" s="412"/>
      <c r="ABK707" s="412"/>
      <c r="ABL707" s="412"/>
      <c r="ABM707" s="412"/>
      <c r="ABN707" s="412"/>
      <c r="ABO707" s="412"/>
      <c r="ABP707" s="412"/>
      <c r="ABQ707" s="412"/>
      <c r="ABR707" s="412"/>
      <c r="ABS707" s="412"/>
      <c r="ABT707" s="412"/>
      <c r="ABU707" s="412"/>
      <c r="ABV707" s="412"/>
      <c r="ABW707" s="412"/>
      <c r="ABX707" s="412"/>
      <c r="ABY707" s="412"/>
      <c r="ABZ707" s="412"/>
      <c r="ACA707" s="412"/>
      <c r="ACB707" s="412"/>
      <c r="ACC707" s="412"/>
      <c r="ACD707" s="412"/>
      <c r="ACE707" s="412"/>
      <c r="ACF707" s="412"/>
      <c r="ACG707" s="412"/>
      <c r="ACH707" s="412"/>
      <c r="ACI707" s="412"/>
      <c r="ACJ707" s="412"/>
      <c r="ACK707" s="412"/>
      <c r="ACL707" s="412"/>
      <c r="ACM707" s="412"/>
      <c r="ACN707" s="412"/>
      <c r="ACO707" s="412"/>
      <c r="ACP707" s="412"/>
      <c r="ACQ707" s="412"/>
      <c r="ACR707" s="412"/>
      <c r="ACS707" s="412"/>
      <c r="ACT707" s="412"/>
      <c r="ACU707" s="412"/>
      <c r="ACV707" s="412"/>
      <c r="ACW707" s="412"/>
      <c r="ACX707" s="413"/>
      <c r="ACY707" s="413"/>
      <c r="ACZ707" s="413"/>
      <c r="ADA707" s="413"/>
      <c r="ADB707" s="413"/>
      <c r="ADC707" s="413"/>
      <c r="ADD707" s="413"/>
      <c r="ADE707" s="413"/>
      <c r="ADF707" s="413"/>
      <c r="ADG707" s="413"/>
      <c r="ADH707" s="413"/>
      <c r="ADI707" s="413"/>
      <c r="ADJ707" s="413"/>
      <c r="ADK707" s="413"/>
      <c r="ADL707" s="413"/>
      <c r="ADM707" s="413"/>
      <c r="ADN707" s="413"/>
      <c r="ADO707" s="413"/>
      <c r="ADP707" s="413"/>
      <c r="ADQ707" s="413"/>
      <c r="ADR707" s="413"/>
      <c r="ADS707" s="413"/>
      <c r="ADT707" s="413"/>
      <c r="ADU707" s="413"/>
      <c r="ADV707" s="414"/>
      <c r="ADW707" s="414"/>
      <c r="ADX707" s="414"/>
      <c r="ADY707" s="414"/>
      <c r="ADZ707" s="414"/>
      <c r="AEA707" s="413"/>
      <c r="AEB707" s="413"/>
      <c r="AEC707" s="414"/>
      <c r="AED707" s="414"/>
      <c r="AEE707" s="413"/>
      <c r="AEF707" s="413"/>
      <c r="AEG707" s="414"/>
      <c r="AEH707" s="414"/>
      <c r="AEI707" s="413"/>
      <c r="AEJ707" s="413"/>
      <c r="AEK707" s="413"/>
      <c r="AEL707" s="413"/>
      <c r="AEM707" s="413"/>
      <c r="AEN707" s="413"/>
      <c r="AEO707" s="413"/>
      <c r="AEP707" s="414"/>
      <c r="AEQ707" s="414"/>
      <c r="AER707" s="413"/>
      <c r="AES707" s="413"/>
      <c r="AET707" s="414"/>
      <c r="AEU707" s="414"/>
      <c r="AEV707" s="413"/>
      <c r="AEW707" s="413"/>
      <c r="AEX707" s="413"/>
      <c r="AEY707" s="413"/>
      <c r="AEZ707" s="413"/>
      <c r="AFA707" s="407"/>
      <c r="AFB707" s="439"/>
      <c r="AFC707" s="413"/>
      <c r="AFD707" s="413"/>
      <c r="AFE707" s="413"/>
      <c r="AFF707" s="413"/>
      <c r="AFG707" s="413"/>
      <c r="AFH707" s="413"/>
      <c r="AFI707" s="413"/>
      <c r="AFJ707" s="412"/>
      <c r="AFK707" s="412"/>
      <c r="AFL707" s="412"/>
      <c r="AFM707" s="412"/>
      <c r="AFN707" s="412"/>
      <c r="AFO707" s="412"/>
      <c r="AFP707" s="412"/>
      <c r="AFQ707" s="412"/>
      <c r="AFR707" s="412"/>
      <c r="AFS707" s="412"/>
      <c r="AFT707" s="412"/>
      <c r="AFU707" s="412"/>
      <c r="AFV707" s="412"/>
      <c r="AFW707" s="412"/>
      <c r="AFX707" s="412"/>
      <c r="AFY707" s="412"/>
      <c r="AFZ707" s="412"/>
      <c r="AGA707" s="412"/>
      <c r="AGB707" s="412"/>
      <c r="AGC707" s="412"/>
      <c r="AGD707" s="412"/>
      <c r="AGE707" s="412"/>
      <c r="AGF707" s="412"/>
      <c r="AGG707" s="412"/>
      <c r="AGH707" s="412"/>
      <c r="AGI707" s="412"/>
      <c r="AGJ707" s="412"/>
      <c r="AGK707" s="412"/>
      <c r="AGL707" s="412"/>
      <c r="AGM707" s="412"/>
      <c r="AGN707" s="412"/>
      <c r="AGO707" s="412"/>
      <c r="AGP707" s="412"/>
      <c r="AGQ707" s="412"/>
      <c r="AGR707" s="412"/>
      <c r="AGS707" s="412"/>
      <c r="AGT707" s="412"/>
      <c r="AGU707" s="412"/>
      <c r="AGV707" s="412"/>
      <c r="AGW707" s="412"/>
      <c r="AGX707" s="412"/>
      <c r="AGY707" s="412"/>
      <c r="AGZ707" s="412"/>
      <c r="AHA707" s="412"/>
      <c r="AHB707" s="413"/>
      <c r="AHC707" s="413"/>
      <c r="AHD707" s="413"/>
      <c r="AHE707" s="413"/>
      <c r="AHF707" s="413"/>
      <c r="AHG707" s="413"/>
      <c r="AHH707" s="413"/>
      <c r="AHI707" s="413"/>
      <c r="AHJ707" s="413"/>
      <c r="AHK707" s="413"/>
      <c r="AHL707" s="413"/>
      <c r="AHM707" s="413"/>
      <c r="AHN707" s="413"/>
      <c r="AHO707" s="413"/>
      <c r="AHP707" s="413"/>
      <c r="AHQ707" s="413"/>
      <c r="AHR707" s="413"/>
      <c r="AHS707" s="413"/>
      <c r="AHT707" s="413"/>
      <c r="AHU707" s="413"/>
      <c r="AHV707" s="413"/>
      <c r="AHW707" s="413"/>
      <c r="AHX707" s="413"/>
      <c r="AHY707" s="413"/>
      <c r="AHZ707" s="414"/>
      <c r="AIA707" s="414"/>
      <c r="AIB707" s="414"/>
      <c r="AIC707" s="414"/>
      <c r="AID707" s="414"/>
      <c r="AIE707" s="413"/>
      <c r="AIF707" s="413"/>
      <c r="AIG707" s="414"/>
      <c r="AIH707" s="414"/>
      <c r="AII707" s="413"/>
      <c r="AIJ707" s="413"/>
      <c r="AIK707" s="414"/>
      <c r="AIL707" s="414"/>
      <c r="AIM707" s="413"/>
      <c r="AIN707" s="413"/>
      <c r="AIO707" s="413"/>
      <c r="AIP707" s="413"/>
      <c r="AIQ707" s="413"/>
      <c r="AIR707" s="413"/>
      <c r="AIS707" s="413"/>
      <c r="AIT707" s="414"/>
      <c r="AIU707" s="414"/>
      <c r="AIV707" s="413"/>
      <c r="AIW707" s="413"/>
      <c r="AIX707" s="414"/>
      <c r="AIY707" s="414"/>
      <c r="AIZ707" s="413"/>
      <c r="AJA707" s="413"/>
      <c r="AJB707" s="413"/>
      <c r="AJC707" s="413"/>
      <c r="AJD707" s="413"/>
      <c r="AJE707" s="407"/>
      <c r="AJF707" s="439"/>
      <c r="AJG707" s="413"/>
      <c r="AJH707" s="413"/>
      <c r="AJI707" s="413"/>
      <c r="AJJ707" s="413"/>
      <c r="AJK707" s="413"/>
      <c r="AJL707" s="413"/>
      <c r="AJM707" s="413"/>
      <c r="AJN707" s="412"/>
      <c r="AJO707" s="412"/>
      <c r="AJP707" s="412"/>
      <c r="AJQ707" s="412"/>
      <c r="AJR707" s="412"/>
      <c r="AJS707" s="412"/>
      <c r="AJT707" s="412"/>
      <c r="AJU707" s="412"/>
      <c r="AJV707" s="412"/>
      <c r="AJW707" s="412"/>
      <c r="AJX707" s="412"/>
      <c r="AJY707" s="412"/>
      <c r="AJZ707" s="412"/>
      <c r="AKA707" s="412"/>
      <c r="AKB707" s="412"/>
      <c r="AKC707" s="412"/>
      <c r="AKD707" s="412"/>
      <c r="AKE707" s="412"/>
      <c r="AKF707" s="412"/>
      <c r="AKG707" s="412"/>
      <c r="AKH707" s="412"/>
      <c r="AKI707" s="412"/>
      <c r="AKJ707" s="412"/>
      <c r="AKK707" s="412"/>
      <c r="AKL707" s="412"/>
      <c r="AKM707" s="412"/>
      <c r="AKN707" s="412"/>
      <c r="AKO707" s="412"/>
      <c r="AKP707" s="412"/>
      <c r="AKQ707" s="412"/>
      <c r="AKR707" s="412"/>
      <c r="AKS707" s="412"/>
      <c r="AKT707" s="412"/>
      <c r="AKU707" s="412"/>
      <c r="AKV707" s="412"/>
      <c r="AKW707" s="412"/>
      <c r="AKX707" s="412"/>
      <c r="AKY707" s="412"/>
      <c r="AKZ707" s="412"/>
      <c r="ALA707" s="412"/>
      <c r="ALB707" s="412"/>
      <c r="ALC707" s="412"/>
      <c r="ALD707" s="412"/>
      <c r="ALE707" s="412"/>
      <c r="ALF707" s="413"/>
      <c r="ALG707" s="413"/>
      <c r="ALH707" s="413"/>
      <c r="ALI707" s="413"/>
      <c r="ALJ707" s="413"/>
      <c r="ALK707" s="413"/>
      <c r="ALL707" s="413"/>
      <c r="ALM707" s="413"/>
      <c r="ALN707" s="413"/>
      <c r="ALO707" s="413"/>
      <c r="ALP707" s="413"/>
      <c r="ALQ707" s="413"/>
      <c r="ALR707" s="413"/>
      <c r="ALS707" s="413"/>
      <c r="ALT707" s="413"/>
      <c r="ALU707" s="413"/>
      <c r="ALV707" s="413"/>
      <c r="ALW707" s="413"/>
      <c r="ALX707" s="413"/>
      <c r="ALY707" s="413"/>
      <c r="ALZ707" s="413"/>
      <c r="AMA707" s="413"/>
      <c r="AMB707" s="413"/>
      <c r="AMC707" s="413"/>
      <c r="AMD707" s="414"/>
      <c r="AME707" s="414"/>
      <c r="AMF707" s="414"/>
      <c r="AMG707" s="414"/>
      <c r="AMH707" s="414"/>
      <c r="AMI707" s="413"/>
      <c r="AMJ707" s="413"/>
      <c r="AMK707" s="414"/>
      <c r="AML707" s="414"/>
      <c r="AMM707" s="413"/>
      <c r="AMN707" s="413"/>
      <c r="AMO707" s="414"/>
      <c r="AMP707" s="414"/>
      <c r="AMQ707" s="413"/>
      <c r="AMR707" s="413"/>
      <c r="AMS707" s="413"/>
      <c r="AMT707" s="413"/>
      <c r="AMU707" s="413"/>
      <c r="AMV707" s="413"/>
      <c r="AMW707" s="413"/>
      <c r="AMX707" s="414"/>
      <c r="AMY707" s="414"/>
      <c r="AMZ707" s="413"/>
      <c r="ANA707" s="413"/>
      <c r="ANB707" s="414"/>
      <c r="ANC707" s="414"/>
      <c r="AND707" s="413"/>
      <c r="ANE707" s="413"/>
      <c r="ANF707" s="413"/>
      <c r="ANG707" s="413"/>
      <c r="ANH707" s="413"/>
      <c r="ANI707" s="407"/>
      <c r="ANJ707" s="439"/>
      <c r="ANK707" s="413"/>
      <c r="ANL707" s="413"/>
      <c r="ANM707" s="413"/>
      <c r="ANN707" s="413"/>
      <c r="ANO707" s="413"/>
      <c r="ANP707" s="413"/>
      <c r="ANQ707" s="413"/>
      <c r="ANR707" s="412"/>
      <c r="ANS707" s="412"/>
      <c r="ANT707" s="412"/>
      <c r="ANU707" s="412"/>
      <c r="ANV707" s="412"/>
      <c r="ANW707" s="412"/>
      <c r="ANX707" s="412"/>
      <c r="ANY707" s="412"/>
      <c r="ANZ707" s="412"/>
      <c r="AOA707" s="412"/>
      <c r="AOB707" s="412"/>
      <c r="AOC707" s="412"/>
      <c r="AOD707" s="412"/>
      <c r="AOE707" s="412"/>
      <c r="AOF707" s="412"/>
      <c r="AOG707" s="412"/>
      <c r="AOH707" s="412"/>
      <c r="AOI707" s="412"/>
      <c r="AOJ707" s="412"/>
      <c r="AOK707" s="412"/>
      <c r="AOL707" s="412"/>
      <c r="AOM707" s="412"/>
      <c r="AON707" s="412"/>
      <c r="AOO707" s="412"/>
      <c r="AOP707" s="412"/>
      <c r="AOQ707" s="412"/>
      <c r="AOR707" s="412"/>
      <c r="AOS707" s="412"/>
      <c r="AOT707" s="412"/>
      <c r="AOU707" s="412"/>
      <c r="AOV707" s="412"/>
      <c r="AOW707" s="412"/>
      <c r="AOX707" s="412"/>
      <c r="AOY707" s="412"/>
      <c r="AOZ707" s="412"/>
      <c r="APA707" s="412"/>
      <c r="APB707" s="412"/>
      <c r="APC707" s="412"/>
      <c r="APD707" s="412"/>
      <c r="APE707" s="412"/>
      <c r="APF707" s="412"/>
      <c r="APG707" s="412"/>
      <c r="APH707" s="412"/>
      <c r="API707" s="412"/>
      <c r="APJ707" s="413"/>
      <c r="APK707" s="413"/>
      <c r="APL707" s="413"/>
      <c r="APM707" s="413"/>
      <c r="APN707" s="413"/>
      <c r="APO707" s="413"/>
      <c r="APP707" s="413"/>
      <c r="APQ707" s="413"/>
      <c r="APR707" s="413"/>
      <c r="APS707" s="413"/>
      <c r="APT707" s="413"/>
      <c r="APU707" s="413"/>
      <c r="APV707" s="413"/>
      <c r="APW707" s="413"/>
      <c r="APX707" s="413"/>
      <c r="APY707" s="413"/>
      <c r="APZ707" s="413"/>
      <c r="AQA707" s="413"/>
      <c r="AQB707" s="413"/>
      <c r="AQC707" s="413"/>
      <c r="AQD707" s="413"/>
      <c r="AQE707" s="413"/>
      <c r="AQF707" s="413"/>
      <c r="AQG707" s="413"/>
      <c r="AQH707" s="414"/>
      <c r="AQI707" s="414"/>
      <c r="AQJ707" s="414"/>
      <c r="AQK707" s="414"/>
      <c r="AQL707" s="414"/>
      <c r="AQM707" s="413"/>
      <c r="AQN707" s="413"/>
      <c r="AQO707" s="414"/>
      <c r="AQP707" s="414"/>
      <c r="AQQ707" s="413"/>
      <c r="AQR707" s="413"/>
      <c r="AQS707" s="414"/>
      <c r="AQT707" s="414"/>
      <c r="AQU707" s="413"/>
      <c r="AQV707" s="413"/>
      <c r="AQW707" s="413"/>
      <c r="AQX707" s="413"/>
      <c r="AQY707" s="413"/>
      <c r="AQZ707" s="413"/>
      <c r="ARA707" s="413"/>
      <c r="ARB707" s="414"/>
      <c r="ARC707" s="414"/>
      <c r="ARD707" s="413"/>
      <c r="ARE707" s="413"/>
      <c r="ARF707" s="414"/>
      <c r="ARG707" s="414"/>
      <c r="ARH707" s="413"/>
      <c r="ARI707" s="413"/>
      <c r="ARJ707" s="413"/>
      <c r="ARK707" s="413"/>
      <c r="ARL707" s="413"/>
      <c r="ARM707" s="407"/>
      <c r="ARN707" s="439"/>
      <c r="ARO707" s="413"/>
      <c r="ARP707" s="413"/>
      <c r="ARQ707" s="413"/>
      <c r="ARR707" s="413"/>
      <c r="ARS707" s="413"/>
      <c r="ART707" s="413"/>
      <c r="ARU707" s="413"/>
      <c r="ARV707" s="412"/>
      <c r="ARW707" s="412"/>
      <c r="ARX707" s="412"/>
      <c r="ARY707" s="412"/>
      <c r="ARZ707" s="412"/>
      <c r="ASA707" s="412"/>
      <c r="ASB707" s="412"/>
      <c r="ASC707" s="412"/>
      <c r="ASD707" s="412"/>
      <c r="ASE707" s="412"/>
      <c r="ASF707" s="412"/>
      <c r="ASG707" s="412"/>
      <c r="ASH707" s="412"/>
      <c r="ASI707" s="412"/>
      <c r="ASJ707" s="412"/>
      <c r="ASK707" s="412"/>
      <c r="ASL707" s="412"/>
      <c r="ASM707" s="412"/>
      <c r="ASN707" s="412"/>
      <c r="ASO707" s="412"/>
      <c r="ASP707" s="412"/>
      <c r="ASQ707" s="412"/>
      <c r="ASR707" s="412"/>
      <c r="ASS707" s="412"/>
      <c r="AST707" s="412"/>
      <c r="ASU707" s="412"/>
      <c r="ASV707" s="412"/>
      <c r="ASW707" s="412"/>
      <c r="ASX707" s="412"/>
      <c r="ASY707" s="412"/>
      <c r="ASZ707" s="412"/>
      <c r="ATA707" s="412"/>
      <c r="ATB707" s="412"/>
      <c r="ATC707" s="412"/>
      <c r="ATD707" s="412"/>
      <c r="ATE707" s="412"/>
      <c r="ATF707" s="412"/>
      <c r="ATG707" s="412"/>
      <c r="ATH707" s="412"/>
      <c r="ATI707" s="412"/>
      <c r="ATJ707" s="412"/>
      <c r="ATK707" s="412"/>
      <c r="ATL707" s="412"/>
      <c r="ATM707" s="412"/>
      <c r="ATN707" s="413"/>
      <c r="ATO707" s="413"/>
      <c r="ATP707" s="413"/>
      <c r="ATQ707" s="413"/>
      <c r="ATR707" s="413"/>
      <c r="ATS707" s="413"/>
      <c r="ATT707" s="413"/>
      <c r="ATU707" s="413"/>
      <c r="ATV707" s="413"/>
      <c r="ATW707" s="413"/>
      <c r="ATX707" s="413"/>
      <c r="ATY707" s="413"/>
      <c r="ATZ707" s="413"/>
      <c r="AUA707" s="413"/>
      <c r="AUB707" s="413"/>
      <c r="AUC707" s="413"/>
      <c r="AUD707" s="413"/>
      <c r="AUE707" s="413"/>
      <c r="AUF707" s="413"/>
      <c r="AUG707" s="413"/>
      <c r="AUH707" s="413"/>
      <c r="AUI707" s="413"/>
      <c r="AUJ707" s="413"/>
      <c r="AUK707" s="413"/>
      <c r="AUL707" s="414"/>
      <c r="AUM707" s="414"/>
      <c r="AUN707" s="414"/>
      <c r="AUO707" s="414"/>
      <c r="AUP707" s="414"/>
      <c r="AUQ707" s="413"/>
      <c r="AUR707" s="413"/>
      <c r="AUS707" s="414"/>
      <c r="AUT707" s="414"/>
      <c r="AUU707" s="413"/>
      <c r="AUV707" s="413"/>
      <c r="AUW707" s="414"/>
      <c r="AUX707" s="414"/>
      <c r="AUY707" s="413"/>
      <c r="AUZ707" s="413"/>
      <c r="AVA707" s="413"/>
      <c r="AVB707" s="413"/>
      <c r="AVC707" s="413"/>
      <c r="AVD707" s="413"/>
      <c r="AVE707" s="413"/>
      <c r="AVF707" s="414"/>
      <c r="AVG707" s="414"/>
      <c r="AVH707" s="413"/>
      <c r="AVI707" s="413"/>
      <c r="AVJ707" s="414"/>
      <c r="AVK707" s="414"/>
      <c r="AVL707" s="413"/>
      <c r="AVM707" s="413"/>
      <c r="AVN707" s="413"/>
      <c r="AVO707" s="413"/>
      <c r="AVP707" s="413"/>
      <c r="AVQ707" s="407"/>
      <c r="AVR707" s="439"/>
      <c r="AVS707" s="413"/>
      <c r="AVT707" s="413"/>
      <c r="AVU707" s="413"/>
      <c r="AVV707" s="413"/>
      <c r="AVW707" s="413"/>
      <c r="AVX707" s="413"/>
      <c r="AVY707" s="413"/>
      <c r="AVZ707" s="412"/>
      <c r="AWA707" s="412"/>
      <c r="AWB707" s="412"/>
      <c r="AWC707" s="412"/>
      <c r="AWD707" s="412"/>
      <c r="AWE707" s="412"/>
      <c r="AWF707" s="412"/>
      <c r="AWG707" s="412"/>
      <c r="AWH707" s="412"/>
      <c r="AWI707" s="412"/>
      <c r="AWJ707" s="412"/>
      <c r="AWK707" s="412"/>
      <c r="AWL707" s="412"/>
      <c r="AWM707" s="412"/>
      <c r="AWN707" s="412"/>
      <c r="AWO707" s="412"/>
      <c r="AWP707" s="412"/>
      <c r="AWQ707" s="412"/>
      <c r="AWR707" s="412"/>
      <c r="AWS707" s="412"/>
      <c r="AWT707" s="412"/>
      <c r="AWU707" s="412"/>
      <c r="AWV707" s="412"/>
      <c r="AWW707" s="412"/>
      <c r="AWX707" s="412"/>
      <c r="AWY707" s="412"/>
      <c r="AWZ707" s="412"/>
      <c r="AXA707" s="412"/>
      <c r="AXB707" s="412"/>
      <c r="AXC707" s="412"/>
      <c r="AXD707" s="412"/>
      <c r="AXE707" s="412"/>
      <c r="AXF707" s="412"/>
      <c r="AXG707" s="412"/>
      <c r="AXH707" s="412"/>
      <c r="AXI707" s="412"/>
      <c r="AXJ707" s="412"/>
      <c r="AXK707" s="412"/>
      <c r="AXL707" s="412"/>
      <c r="AXM707" s="412"/>
      <c r="AXN707" s="412"/>
      <c r="AXO707" s="412"/>
      <c r="AXP707" s="412"/>
      <c r="AXQ707" s="412"/>
      <c r="AXR707" s="413"/>
      <c r="AXS707" s="413"/>
      <c r="AXT707" s="413"/>
      <c r="AXU707" s="413"/>
      <c r="AXV707" s="413"/>
      <c r="AXW707" s="413"/>
      <c r="AXX707" s="413"/>
      <c r="AXY707" s="413"/>
      <c r="AXZ707" s="413"/>
      <c r="AYA707" s="413"/>
      <c r="AYB707" s="413"/>
      <c r="AYC707" s="413"/>
      <c r="AYD707" s="413"/>
      <c r="AYE707" s="413"/>
      <c r="AYF707" s="413"/>
      <c r="AYG707" s="413"/>
      <c r="AYH707" s="413"/>
      <c r="AYI707" s="413"/>
      <c r="AYJ707" s="413"/>
      <c r="AYK707" s="413"/>
      <c r="AYL707" s="413"/>
      <c r="AYM707" s="413"/>
      <c r="AYN707" s="413"/>
      <c r="AYO707" s="413"/>
      <c r="AYP707" s="414"/>
      <c r="AYQ707" s="414"/>
      <c r="AYR707" s="414"/>
      <c r="AYS707" s="414"/>
      <c r="AYT707" s="414"/>
      <c r="AYU707" s="413"/>
      <c r="AYV707" s="413"/>
      <c r="AYW707" s="414"/>
      <c r="AYX707" s="414"/>
      <c r="AYY707" s="413"/>
      <c r="AYZ707" s="413"/>
      <c r="AZA707" s="414"/>
      <c r="AZB707" s="414"/>
      <c r="AZC707" s="413"/>
      <c r="AZD707" s="413"/>
      <c r="AZE707" s="413"/>
      <c r="AZF707" s="413"/>
      <c r="AZG707" s="413"/>
      <c r="AZH707" s="413"/>
      <c r="AZI707" s="413"/>
      <c r="AZJ707" s="414"/>
      <c r="AZK707" s="414"/>
      <c r="AZL707" s="413"/>
      <c r="AZM707" s="413"/>
      <c r="AZN707" s="414"/>
      <c r="AZO707" s="414"/>
      <c r="AZP707" s="413"/>
      <c r="AZQ707" s="413"/>
      <c r="AZR707" s="413"/>
      <c r="AZS707" s="413"/>
      <c r="AZT707" s="413"/>
      <c r="AZU707" s="407"/>
      <c r="AZV707" s="439"/>
      <c r="AZW707" s="413"/>
      <c r="AZX707" s="413"/>
      <c r="AZY707" s="413"/>
      <c r="AZZ707" s="413"/>
      <c r="BAA707" s="413"/>
      <c r="BAB707" s="413"/>
      <c r="BAC707" s="413"/>
      <c r="BAD707" s="412"/>
      <c r="BAE707" s="412"/>
      <c r="BAF707" s="412"/>
      <c r="BAG707" s="412"/>
      <c r="BAH707" s="412"/>
      <c r="BAI707" s="412"/>
      <c r="BAJ707" s="412"/>
      <c r="BAK707" s="412"/>
      <c r="BAL707" s="412"/>
      <c r="BAM707" s="412"/>
      <c r="BAN707" s="412"/>
      <c r="BAO707" s="412"/>
      <c r="BAP707" s="412"/>
      <c r="BAQ707" s="412"/>
      <c r="BAR707" s="412"/>
      <c r="BAS707" s="412"/>
      <c r="BAT707" s="412"/>
      <c r="BAU707" s="412"/>
      <c r="BAV707" s="412"/>
      <c r="BAW707" s="412"/>
      <c r="BAX707" s="412"/>
      <c r="BAY707" s="412"/>
      <c r="BAZ707" s="412"/>
      <c r="BBA707" s="412"/>
      <c r="BBB707" s="412"/>
      <c r="BBC707" s="412"/>
      <c r="BBD707" s="412"/>
      <c r="BBE707" s="412"/>
      <c r="BBF707" s="412"/>
      <c r="BBG707" s="412"/>
      <c r="BBH707" s="412"/>
      <c r="BBI707" s="412"/>
      <c r="BBJ707" s="412"/>
      <c r="BBK707" s="412"/>
      <c r="BBL707" s="412"/>
      <c r="BBM707" s="412"/>
      <c r="BBN707" s="412"/>
      <c r="BBO707" s="412"/>
      <c r="BBP707" s="412"/>
      <c r="BBQ707" s="412"/>
      <c r="BBR707" s="412"/>
      <c r="BBS707" s="412"/>
      <c r="BBT707" s="412"/>
      <c r="BBU707" s="412"/>
      <c r="BBV707" s="413"/>
      <c r="BBW707" s="413"/>
      <c r="BBX707" s="413"/>
      <c r="BBY707" s="413"/>
      <c r="BBZ707" s="413"/>
      <c r="BCA707" s="413"/>
      <c r="BCB707" s="413"/>
      <c r="BCC707" s="413"/>
      <c r="BCD707" s="413"/>
      <c r="BCE707" s="413"/>
      <c r="BCF707" s="413"/>
      <c r="BCG707" s="413"/>
      <c r="BCH707" s="413"/>
      <c r="BCI707" s="413"/>
      <c r="BCJ707" s="413"/>
      <c r="BCK707" s="413"/>
      <c r="BCL707" s="413"/>
      <c r="BCM707" s="413"/>
      <c r="BCN707" s="413"/>
      <c r="BCO707" s="413"/>
      <c r="BCP707" s="413"/>
      <c r="BCQ707" s="413"/>
      <c r="BCR707" s="413"/>
      <c r="BCS707" s="413"/>
      <c r="BCT707" s="414"/>
      <c r="BCU707" s="414"/>
      <c r="BCV707" s="414"/>
      <c r="BCW707" s="414"/>
      <c r="BCX707" s="414"/>
      <c r="BCY707" s="413"/>
      <c r="BCZ707" s="413"/>
      <c r="BDA707" s="414"/>
      <c r="BDB707" s="414"/>
      <c r="BDC707" s="413"/>
      <c r="BDD707" s="413"/>
      <c r="BDE707" s="414"/>
      <c r="BDF707" s="414"/>
      <c r="BDG707" s="413"/>
      <c r="BDH707" s="413"/>
      <c r="BDI707" s="413"/>
      <c r="BDJ707" s="413"/>
      <c r="BDK707" s="413"/>
      <c r="BDL707" s="413"/>
      <c r="BDM707" s="413"/>
      <c r="BDN707" s="414"/>
      <c r="BDO707" s="414"/>
      <c r="BDP707" s="413"/>
      <c r="BDQ707" s="413"/>
      <c r="BDR707" s="414"/>
      <c r="BDS707" s="414"/>
      <c r="BDT707" s="413"/>
      <c r="BDU707" s="413"/>
      <c r="BDV707" s="413"/>
      <c r="BDW707" s="413"/>
      <c r="BDX707" s="413"/>
      <c r="BDY707" s="407"/>
      <c r="BDZ707" s="439"/>
      <c r="BEA707" s="413"/>
      <c r="BEB707" s="413"/>
      <c r="BEC707" s="413"/>
      <c r="BED707" s="413"/>
      <c r="BEE707" s="413"/>
      <c r="BEF707" s="413"/>
      <c r="BEG707" s="413"/>
      <c r="BEH707" s="412"/>
      <c r="BEI707" s="412"/>
      <c r="BEJ707" s="412"/>
      <c r="BEK707" s="412"/>
      <c r="BEL707" s="412"/>
      <c r="BEM707" s="412"/>
      <c r="BEN707" s="412"/>
      <c r="BEO707" s="412"/>
      <c r="BEP707" s="412"/>
      <c r="BEQ707" s="412"/>
      <c r="BER707" s="412"/>
      <c r="BES707" s="412"/>
      <c r="BET707" s="412"/>
      <c r="BEU707" s="412"/>
      <c r="BEV707" s="412"/>
      <c r="BEW707" s="412"/>
      <c r="BEX707" s="412"/>
      <c r="BEY707" s="412"/>
      <c r="BEZ707" s="412"/>
      <c r="BFA707" s="412"/>
      <c r="BFB707" s="412"/>
      <c r="BFC707" s="412"/>
      <c r="BFD707" s="412"/>
      <c r="BFE707" s="412"/>
      <c r="BFF707" s="412"/>
      <c r="BFG707" s="412"/>
      <c r="BFH707" s="412"/>
      <c r="BFI707" s="412"/>
      <c r="BFJ707" s="412"/>
      <c r="BFK707" s="412"/>
      <c r="BFL707" s="412"/>
      <c r="BFM707" s="412"/>
      <c r="BFN707" s="412"/>
      <c r="BFO707" s="412"/>
      <c r="BFP707" s="412"/>
      <c r="BFQ707" s="412"/>
      <c r="BFR707" s="412"/>
      <c r="BFS707" s="412"/>
      <c r="BFT707" s="412"/>
      <c r="BFU707" s="412"/>
      <c r="BFV707" s="412"/>
      <c r="BFW707" s="412"/>
      <c r="BFX707" s="412"/>
      <c r="BFY707" s="412"/>
      <c r="BFZ707" s="413"/>
      <c r="BGA707" s="413"/>
      <c r="BGB707" s="413"/>
      <c r="BGC707" s="413"/>
      <c r="BGD707" s="413"/>
      <c r="BGE707" s="413"/>
      <c r="BGF707" s="413"/>
      <c r="BGG707" s="413"/>
      <c r="BGH707" s="413"/>
      <c r="BGI707" s="413"/>
      <c r="BGJ707" s="413"/>
      <c r="BGK707" s="413"/>
      <c r="BGL707" s="413"/>
      <c r="BGM707" s="413"/>
      <c r="BGN707" s="413"/>
      <c r="BGO707" s="413"/>
      <c r="BGP707" s="413"/>
      <c r="BGQ707" s="413"/>
      <c r="BGR707" s="413"/>
      <c r="BGS707" s="413"/>
      <c r="BGT707" s="413"/>
      <c r="BGU707" s="413"/>
      <c r="BGV707" s="413"/>
      <c r="BGW707" s="413"/>
      <c r="BGX707" s="414"/>
      <c r="BGY707" s="414"/>
      <c r="BGZ707" s="414"/>
      <c r="BHA707" s="414"/>
      <c r="BHB707" s="414"/>
      <c r="BHC707" s="413"/>
      <c r="BHD707" s="413"/>
      <c r="BHE707" s="414"/>
      <c r="BHF707" s="414"/>
      <c r="BHG707" s="413"/>
      <c r="BHH707" s="413"/>
      <c r="BHI707" s="414"/>
      <c r="BHJ707" s="414"/>
      <c r="BHK707" s="413"/>
      <c r="BHL707" s="413"/>
      <c r="BHM707" s="413"/>
      <c r="BHN707" s="413"/>
      <c r="BHO707" s="413"/>
      <c r="BHP707" s="413"/>
      <c r="BHQ707" s="413"/>
      <c r="BHR707" s="414"/>
      <c r="BHS707" s="414"/>
      <c r="BHT707" s="413"/>
      <c r="BHU707" s="413"/>
      <c r="BHV707" s="414"/>
      <c r="BHW707" s="414"/>
      <c r="BHX707" s="413"/>
      <c r="BHY707" s="413"/>
      <c r="BHZ707" s="413"/>
      <c r="BIA707" s="413"/>
      <c r="BIB707" s="413"/>
      <c r="BIC707" s="407"/>
      <c r="BID707" s="439"/>
      <c r="BIE707" s="413"/>
      <c r="BIF707" s="413"/>
      <c r="BIG707" s="413"/>
      <c r="BIH707" s="413"/>
      <c r="BII707" s="413"/>
      <c r="BIJ707" s="413"/>
      <c r="BIK707" s="413"/>
      <c r="BIL707" s="412"/>
      <c r="BIM707" s="412"/>
      <c r="BIN707" s="412"/>
      <c r="BIO707" s="412"/>
      <c r="BIP707" s="412"/>
      <c r="BIQ707" s="412"/>
      <c r="BIR707" s="412"/>
      <c r="BIS707" s="412"/>
      <c r="BIT707" s="412"/>
      <c r="BIU707" s="412"/>
      <c r="BIV707" s="412"/>
      <c r="BIW707" s="412"/>
      <c r="BIX707" s="412"/>
      <c r="BIY707" s="412"/>
      <c r="BIZ707" s="412"/>
      <c r="BJA707" s="412"/>
      <c r="BJB707" s="412"/>
      <c r="BJC707" s="412"/>
      <c r="BJD707" s="412"/>
      <c r="BJE707" s="412"/>
      <c r="BJF707" s="412"/>
      <c r="BJG707" s="412"/>
      <c r="BJH707" s="412"/>
      <c r="BJI707" s="412"/>
      <c r="BJJ707" s="412"/>
      <c r="BJK707" s="412"/>
      <c r="BJL707" s="412"/>
      <c r="BJM707" s="412"/>
      <c r="BJN707" s="412"/>
      <c r="BJO707" s="412"/>
      <c r="BJP707" s="412"/>
      <c r="BJQ707" s="412"/>
      <c r="BJR707" s="412"/>
      <c r="BJS707" s="412"/>
      <c r="BJT707" s="412"/>
      <c r="BJU707" s="412"/>
      <c r="BJV707" s="412"/>
      <c r="BJW707" s="412"/>
      <c r="BJX707" s="412"/>
      <c r="BJY707" s="412"/>
      <c r="BJZ707" s="412"/>
      <c r="BKA707" s="412"/>
      <c r="BKB707" s="412"/>
      <c r="BKC707" s="412"/>
      <c r="BKD707" s="413"/>
      <c r="BKE707" s="413"/>
      <c r="BKF707" s="413"/>
      <c r="BKG707" s="413"/>
      <c r="BKH707" s="413"/>
      <c r="BKI707" s="413"/>
      <c r="BKJ707" s="413"/>
      <c r="BKK707" s="413"/>
      <c r="BKL707" s="413"/>
      <c r="BKM707" s="413"/>
      <c r="BKN707" s="413"/>
      <c r="BKO707" s="413"/>
      <c r="BKP707" s="413"/>
      <c r="BKQ707" s="413"/>
      <c r="BKR707" s="413"/>
      <c r="BKS707" s="413"/>
      <c r="BKT707" s="413"/>
      <c r="BKU707" s="413"/>
      <c r="BKV707" s="413"/>
      <c r="BKW707" s="413"/>
      <c r="BKX707" s="413"/>
      <c r="BKY707" s="413"/>
      <c r="BKZ707" s="413"/>
      <c r="BLA707" s="413"/>
      <c r="BLB707" s="414"/>
      <c r="BLC707" s="414"/>
      <c r="BLD707" s="414"/>
      <c r="BLE707" s="414"/>
      <c r="BLF707" s="414"/>
      <c r="BLG707" s="413"/>
      <c r="BLH707" s="413"/>
      <c r="BLI707" s="414"/>
      <c r="BLJ707" s="414"/>
      <c r="BLK707" s="413"/>
      <c r="BLL707" s="413"/>
      <c r="BLM707" s="414"/>
      <c r="BLN707" s="414"/>
      <c r="BLO707" s="413"/>
      <c r="BLP707" s="413"/>
      <c r="BLQ707" s="413"/>
      <c r="BLR707" s="413"/>
      <c r="BLS707" s="413"/>
      <c r="BLT707" s="413"/>
      <c r="BLU707" s="413"/>
      <c r="BLV707" s="414"/>
      <c r="BLW707" s="414"/>
      <c r="BLX707" s="413"/>
      <c r="BLY707" s="413"/>
      <c r="BLZ707" s="414"/>
      <c r="BMA707" s="414"/>
      <c r="BMB707" s="413"/>
      <c r="BMC707" s="413"/>
      <c r="BMD707" s="413"/>
      <c r="BME707" s="413"/>
      <c r="BMF707" s="413"/>
      <c r="BMG707" s="407"/>
      <c r="BMH707" s="439"/>
      <c r="BMI707" s="413"/>
      <c r="BMJ707" s="413"/>
      <c r="BMK707" s="413"/>
      <c r="BML707" s="413"/>
      <c r="BMM707" s="413"/>
      <c r="BMN707" s="413"/>
      <c r="BMO707" s="413"/>
      <c r="BMP707" s="412"/>
      <c r="BMQ707" s="412"/>
      <c r="BMR707" s="412"/>
      <c r="BMS707" s="412"/>
      <c r="BMT707" s="412"/>
      <c r="BMU707" s="412"/>
      <c r="BMV707" s="412"/>
      <c r="BMW707" s="412"/>
      <c r="BMX707" s="412"/>
      <c r="BMY707" s="412"/>
      <c r="BMZ707" s="412"/>
      <c r="BNA707" s="412"/>
      <c r="BNB707" s="412"/>
      <c r="BNC707" s="412"/>
      <c r="BND707" s="412"/>
      <c r="BNE707" s="412"/>
      <c r="BNF707" s="412"/>
      <c r="BNG707" s="412"/>
      <c r="BNH707" s="412"/>
      <c r="BNI707" s="412"/>
      <c r="BNJ707" s="412"/>
      <c r="BNK707" s="412"/>
      <c r="BNL707" s="412"/>
      <c r="BNM707" s="412"/>
      <c r="BNN707" s="412"/>
      <c r="BNO707" s="412"/>
      <c r="BNP707" s="412"/>
      <c r="BNQ707" s="412"/>
      <c r="BNR707" s="412"/>
      <c r="BNS707" s="412"/>
      <c r="BNT707" s="412"/>
      <c r="BNU707" s="412"/>
      <c r="BNV707" s="412"/>
      <c r="BNW707" s="412"/>
      <c r="BNX707" s="412"/>
      <c r="BNY707" s="412"/>
      <c r="BNZ707" s="412"/>
      <c r="BOA707" s="412"/>
      <c r="BOB707" s="412"/>
      <c r="BOC707" s="412"/>
      <c r="BOD707" s="412"/>
      <c r="BOE707" s="412"/>
      <c r="BOF707" s="412"/>
      <c r="BOG707" s="412"/>
      <c r="BOH707" s="413"/>
      <c r="BOI707" s="413"/>
      <c r="BOJ707" s="413"/>
      <c r="BOK707" s="413"/>
      <c r="BOL707" s="413"/>
      <c r="BOM707" s="413"/>
      <c r="BON707" s="413"/>
      <c r="BOO707" s="413"/>
      <c r="BOP707" s="413"/>
      <c r="BOQ707" s="413"/>
      <c r="BOR707" s="413"/>
      <c r="BOS707" s="413"/>
      <c r="BOT707" s="413"/>
      <c r="BOU707" s="413"/>
      <c r="BOV707" s="413"/>
      <c r="BOW707" s="413"/>
      <c r="BOX707" s="413"/>
      <c r="BOY707" s="413"/>
      <c r="BOZ707" s="413"/>
      <c r="BPA707" s="413"/>
      <c r="BPB707" s="413"/>
      <c r="BPC707" s="413"/>
      <c r="BPD707" s="413"/>
      <c r="BPE707" s="413"/>
      <c r="BPF707" s="414"/>
      <c r="BPG707" s="414"/>
      <c r="BPH707" s="414"/>
      <c r="BPI707" s="414"/>
      <c r="BPJ707" s="414"/>
      <c r="BPK707" s="413"/>
      <c r="BPL707" s="413"/>
      <c r="BPM707" s="414"/>
      <c r="BPN707" s="414"/>
      <c r="BPO707" s="413"/>
      <c r="BPP707" s="413"/>
      <c r="BPQ707" s="414"/>
      <c r="BPR707" s="414"/>
      <c r="BPS707" s="413"/>
      <c r="BPT707" s="413"/>
      <c r="BPU707" s="413"/>
      <c r="BPV707" s="413"/>
      <c r="BPW707" s="413"/>
      <c r="BPX707" s="413"/>
      <c r="BPY707" s="413"/>
      <c r="BPZ707" s="414"/>
      <c r="BQA707" s="414"/>
      <c r="BQB707" s="413"/>
      <c r="BQC707" s="413"/>
      <c r="BQD707" s="414"/>
      <c r="BQE707" s="414"/>
      <c r="BQF707" s="413"/>
      <c r="BQG707" s="413"/>
      <c r="BQH707" s="413"/>
      <c r="BQI707" s="413"/>
      <c r="BQJ707" s="413"/>
      <c r="BQK707" s="407"/>
      <c r="BQL707" s="439"/>
      <c r="BQM707" s="413"/>
      <c r="BQN707" s="413"/>
      <c r="BQO707" s="413"/>
      <c r="BQP707" s="413"/>
      <c r="BQQ707" s="413"/>
      <c r="BQR707" s="413"/>
      <c r="BQS707" s="413"/>
      <c r="BQT707" s="412"/>
      <c r="BQU707" s="412"/>
      <c r="BQV707" s="412"/>
      <c r="BQW707" s="412"/>
      <c r="BQX707" s="412"/>
      <c r="BQY707" s="412"/>
      <c r="BQZ707" s="412"/>
      <c r="BRA707" s="412"/>
      <c r="BRB707" s="412"/>
      <c r="BRC707" s="412"/>
      <c r="BRD707" s="412"/>
      <c r="BRE707" s="412"/>
      <c r="BRF707" s="412"/>
      <c r="BRG707" s="412"/>
      <c r="BRH707" s="412"/>
      <c r="BRI707" s="412"/>
      <c r="BRJ707" s="412"/>
      <c r="BRK707" s="412"/>
      <c r="BRL707" s="412"/>
      <c r="BRM707" s="412"/>
      <c r="BRN707" s="412"/>
      <c r="BRO707" s="412"/>
      <c r="BRP707" s="412"/>
      <c r="BRQ707" s="412"/>
      <c r="BRR707" s="412"/>
      <c r="BRS707" s="412"/>
      <c r="BRT707" s="412"/>
      <c r="BRU707" s="412"/>
      <c r="BRV707" s="412"/>
      <c r="BRW707" s="412"/>
      <c r="BRX707" s="412"/>
      <c r="BRY707" s="412"/>
      <c r="BRZ707" s="412"/>
      <c r="BSA707" s="412"/>
      <c r="BSB707" s="412"/>
      <c r="BSC707" s="412"/>
      <c r="BSD707" s="412"/>
      <c r="BSE707" s="412"/>
      <c r="BSF707" s="412"/>
      <c r="BSG707" s="412"/>
      <c r="BSH707" s="412"/>
      <c r="BSI707" s="412"/>
      <c r="BSJ707" s="412"/>
      <c r="BSK707" s="412"/>
      <c r="BSL707" s="413"/>
      <c r="BSM707" s="413"/>
      <c r="BSN707" s="413"/>
      <c r="BSO707" s="413"/>
      <c r="BSP707" s="413"/>
      <c r="BSQ707" s="413"/>
      <c r="BSR707" s="413"/>
      <c r="BSS707" s="413"/>
      <c r="BST707" s="413"/>
      <c r="BSU707" s="413"/>
      <c r="BSV707" s="413"/>
      <c r="BSW707" s="413"/>
      <c r="BSX707" s="413"/>
      <c r="BSY707" s="413"/>
      <c r="BSZ707" s="413"/>
      <c r="BTA707" s="413"/>
      <c r="BTB707" s="413"/>
      <c r="BTC707" s="413"/>
      <c r="BTD707" s="413"/>
      <c r="BTE707" s="413"/>
      <c r="BTF707" s="413"/>
      <c r="BTG707" s="413"/>
      <c r="BTH707" s="413"/>
      <c r="BTI707" s="413"/>
      <c r="BTJ707" s="414"/>
      <c r="BTK707" s="414"/>
      <c r="BTL707" s="414"/>
      <c r="BTM707" s="414"/>
      <c r="BTN707" s="414"/>
      <c r="BTO707" s="413"/>
      <c r="BTP707" s="413"/>
      <c r="BTQ707" s="414"/>
      <c r="BTR707" s="414"/>
      <c r="BTS707" s="413"/>
      <c r="BTT707" s="413"/>
      <c r="BTU707" s="414"/>
      <c r="BTV707" s="414"/>
      <c r="BTW707" s="413"/>
      <c r="BTX707" s="413"/>
      <c r="BTY707" s="413"/>
      <c r="BTZ707" s="413"/>
      <c r="BUA707" s="413"/>
      <c r="BUB707" s="413"/>
      <c r="BUC707" s="413"/>
      <c r="BUD707" s="414"/>
      <c r="BUE707" s="414"/>
      <c r="BUF707" s="413"/>
      <c r="BUG707" s="413"/>
      <c r="BUH707" s="414"/>
      <c r="BUI707" s="414"/>
      <c r="BUJ707" s="413"/>
      <c r="BUK707" s="413"/>
      <c r="BUL707" s="413"/>
      <c r="BUM707" s="413"/>
      <c r="BUN707" s="413"/>
      <c r="BUO707" s="407"/>
      <c r="BUP707" s="439"/>
      <c r="BUQ707" s="413"/>
      <c r="BUR707" s="413"/>
      <c r="BUS707" s="413"/>
      <c r="BUT707" s="413"/>
      <c r="BUU707" s="413"/>
      <c r="BUV707" s="413"/>
      <c r="BUW707" s="413"/>
      <c r="BUX707" s="412"/>
      <c r="BUY707" s="412"/>
      <c r="BUZ707" s="412"/>
      <c r="BVA707" s="412"/>
      <c r="BVB707" s="412"/>
      <c r="BVC707" s="412"/>
      <c r="BVD707" s="412"/>
      <c r="BVE707" s="412"/>
      <c r="BVF707" s="412"/>
      <c r="BVG707" s="412"/>
      <c r="BVH707" s="412"/>
      <c r="BVI707" s="412"/>
      <c r="BVJ707" s="412"/>
      <c r="BVK707" s="412"/>
      <c r="BVL707" s="412"/>
      <c r="BVM707" s="412"/>
      <c r="BVN707" s="412"/>
      <c r="BVO707" s="412"/>
      <c r="BVP707" s="412"/>
      <c r="BVQ707" s="412"/>
      <c r="BVR707" s="412"/>
      <c r="BVS707" s="412"/>
      <c r="BVT707" s="412"/>
      <c r="BVU707" s="412"/>
      <c r="BVV707" s="412"/>
      <c r="BVW707" s="412"/>
      <c r="BVX707" s="412"/>
      <c r="BVY707" s="412"/>
      <c r="BVZ707" s="412"/>
      <c r="BWA707" s="412"/>
      <c r="BWB707" s="412"/>
      <c r="BWC707" s="412"/>
      <c r="BWD707" s="412"/>
      <c r="BWE707" s="412"/>
      <c r="BWF707" s="412"/>
      <c r="BWG707" s="412"/>
      <c r="BWH707" s="412"/>
      <c r="BWI707" s="412"/>
      <c r="BWJ707" s="412"/>
      <c r="BWK707" s="412"/>
      <c r="BWL707" s="412"/>
      <c r="BWM707" s="412"/>
      <c r="BWN707" s="412"/>
      <c r="BWO707" s="412"/>
      <c r="BWP707" s="413"/>
      <c r="BWQ707" s="413"/>
      <c r="BWR707" s="413"/>
      <c r="BWS707" s="413"/>
      <c r="BWT707" s="413"/>
      <c r="BWU707" s="413"/>
      <c r="BWV707" s="413"/>
      <c r="BWW707" s="413"/>
      <c r="BWX707" s="413"/>
      <c r="BWY707" s="413"/>
      <c r="BWZ707" s="413"/>
      <c r="BXA707" s="413"/>
      <c r="BXB707" s="413"/>
      <c r="BXC707" s="413"/>
      <c r="BXD707" s="413"/>
      <c r="BXE707" s="413"/>
      <c r="BXF707" s="413"/>
      <c r="BXG707" s="413"/>
      <c r="BXH707" s="413"/>
      <c r="BXI707" s="413"/>
      <c r="BXJ707" s="413"/>
      <c r="BXK707" s="413"/>
      <c r="BXL707" s="413"/>
      <c r="BXM707" s="413"/>
      <c r="BXN707" s="414"/>
      <c r="BXO707" s="414"/>
      <c r="BXP707" s="414"/>
      <c r="BXQ707" s="414"/>
      <c r="BXR707" s="414"/>
      <c r="BXS707" s="413"/>
      <c r="BXT707" s="413"/>
      <c r="BXU707" s="414"/>
      <c r="BXV707" s="414"/>
      <c r="BXW707" s="413"/>
      <c r="BXX707" s="413"/>
      <c r="BXY707" s="414"/>
      <c r="BXZ707" s="414"/>
      <c r="BYA707" s="413"/>
      <c r="BYB707" s="413"/>
      <c r="BYC707" s="413"/>
      <c r="BYD707" s="413"/>
      <c r="BYE707" s="413"/>
      <c r="BYF707" s="413"/>
      <c r="BYG707" s="413"/>
      <c r="BYH707" s="414"/>
      <c r="BYI707" s="414"/>
      <c r="BYJ707" s="413"/>
      <c r="BYK707" s="413"/>
      <c r="BYL707" s="414"/>
      <c r="BYM707" s="414"/>
      <c r="BYN707" s="413"/>
      <c r="BYO707" s="413"/>
      <c r="BYP707" s="413"/>
      <c r="BYQ707" s="413"/>
      <c r="BYR707" s="413"/>
      <c r="BYS707" s="407"/>
      <c r="BYT707" s="439"/>
      <c r="BYU707" s="413"/>
      <c r="BYV707" s="413"/>
      <c r="BYW707" s="413"/>
      <c r="BYX707" s="413"/>
      <c r="BYY707" s="413"/>
      <c r="BYZ707" s="413"/>
      <c r="BZA707" s="413"/>
      <c r="BZB707" s="412"/>
      <c r="BZC707" s="412"/>
      <c r="BZD707" s="412"/>
      <c r="BZE707" s="412"/>
      <c r="BZF707" s="412"/>
      <c r="BZG707" s="412"/>
      <c r="BZH707" s="412"/>
      <c r="BZI707" s="412"/>
      <c r="BZJ707" s="412"/>
      <c r="BZK707" s="412"/>
      <c r="BZL707" s="412"/>
      <c r="BZM707" s="412"/>
      <c r="BZN707" s="412"/>
      <c r="BZO707" s="412"/>
      <c r="BZP707" s="412"/>
      <c r="BZQ707" s="412"/>
      <c r="BZR707" s="412"/>
      <c r="BZS707" s="412"/>
      <c r="BZT707" s="412"/>
      <c r="BZU707" s="412"/>
      <c r="BZV707" s="412"/>
      <c r="BZW707" s="412"/>
      <c r="BZX707" s="412"/>
      <c r="BZY707" s="412"/>
      <c r="BZZ707" s="412"/>
      <c r="CAA707" s="412"/>
      <c r="CAB707" s="412"/>
      <c r="CAC707" s="412"/>
      <c r="CAD707" s="412"/>
      <c r="CAE707" s="412"/>
      <c r="CAF707" s="412"/>
      <c r="CAG707" s="412"/>
      <c r="CAH707" s="412"/>
      <c r="CAI707" s="412"/>
      <c r="CAJ707" s="412"/>
      <c r="CAK707" s="412"/>
      <c r="CAL707" s="412"/>
      <c r="CAM707" s="412"/>
      <c r="CAN707" s="412"/>
      <c r="CAO707" s="412"/>
      <c r="CAP707" s="412"/>
      <c r="CAQ707" s="412"/>
      <c r="CAR707" s="412"/>
      <c r="CAS707" s="412"/>
      <c r="CAT707" s="413"/>
      <c r="CAU707" s="413"/>
      <c r="CAV707" s="413"/>
      <c r="CAW707" s="413"/>
      <c r="CAX707" s="413"/>
      <c r="CAY707" s="413"/>
      <c r="CAZ707" s="413"/>
      <c r="CBA707" s="413"/>
      <c r="CBB707" s="413"/>
      <c r="CBC707" s="413"/>
      <c r="CBD707" s="413"/>
      <c r="CBE707" s="413"/>
      <c r="CBF707" s="413"/>
      <c r="CBG707" s="413"/>
      <c r="CBH707" s="413"/>
      <c r="CBI707" s="413"/>
      <c r="CBJ707" s="413"/>
      <c r="CBK707" s="413"/>
      <c r="CBL707" s="413"/>
      <c r="CBM707" s="413"/>
      <c r="CBN707" s="413"/>
      <c r="CBO707" s="413"/>
      <c r="CBP707" s="413"/>
      <c r="CBQ707" s="413"/>
      <c r="CBR707" s="414"/>
      <c r="CBS707" s="414"/>
      <c r="CBT707" s="414"/>
      <c r="CBU707" s="414"/>
      <c r="CBV707" s="414"/>
      <c r="CBW707" s="413"/>
      <c r="CBX707" s="413"/>
      <c r="CBY707" s="414"/>
      <c r="CBZ707" s="414"/>
      <c r="CCA707" s="413"/>
      <c r="CCB707" s="413"/>
      <c r="CCC707" s="414"/>
      <c r="CCD707" s="414"/>
      <c r="CCE707" s="413"/>
      <c r="CCF707" s="413"/>
      <c r="CCG707" s="413"/>
      <c r="CCH707" s="413"/>
      <c r="CCI707" s="413"/>
      <c r="CCJ707" s="413"/>
      <c r="CCK707" s="413"/>
      <c r="CCL707" s="414"/>
      <c r="CCM707" s="414"/>
      <c r="CCN707" s="413"/>
      <c r="CCO707" s="413"/>
      <c r="CCP707" s="414"/>
      <c r="CCQ707" s="414"/>
      <c r="CCR707" s="413"/>
      <c r="CCS707" s="413"/>
      <c r="CCT707" s="413"/>
      <c r="CCU707" s="413"/>
      <c r="CCV707" s="413"/>
      <c r="CCW707" s="407"/>
      <c r="CCX707" s="439"/>
      <c r="CCY707" s="413"/>
      <c r="CCZ707" s="413"/>
      <c r="CDA707" s="413"/>
      <c r="CDB707" s="413"/>
      <c r="CDC707" s="413"/>
      <c r="CDD707" s="413"/>
      <c r="CDE707" s="413"/>
      <c r="CDF707" s="412"/>
      <c r="CDG707" s="412"/>
      <c r="CDH707" s="412"/>
      <c r="CDI707" s="412"/>
      <c r="CDJ707" s="412"/>
      <c r="CDK707" s="412"/>
      <c r="CDL707" s="412"/>
      <c r="CDM707" s="412"/>
      <c r="CDN707" s="412"/>
      <c r="CDO707" s="412"/>
      <c r="CDP707" s="412"/>
      <c r="CDQ707" s="412"/>
      <c r="CDR707" s="412"/>
      <c r="CDS707" s="412"/>
      <c r="CDT707" s="412"/>
      <c r="CDU707" s="412"/>
      <c r="CDV707" s="412"/>
      <c r="CDW707" s="412"/>
      <c r="CDX707" s="412"/>
      <c r="CDY707" s="412"/>
      <c r="CDZ707" s="412"/>
      <c r="CEA707" s="412"/>
      <c r="CEB707" s="412"/>
      <c r="CEC707" s="412"/>
      <c r="CED707" s="412"/>
      <c r="CEE707" s="412"/>
      <c r="CEF707" s="412"/>
      <c r="CEG707" s="412"/>
      <c r="CEH707" s="412"/>
      <c r="CEI707" s="412"/>
      <c r="CEJ707" s="412"/>
      <c r="CEK707" s="412"/>
      <c r="CEL707" s="412"/>
      <c r="CEM707" s="412"/>
      <c r="CEN707" s="412"/>
      <c r="CEO707" s="412"/>
      <c r="CEP707" s="412"/>
      <c r="CEQ707" s="412"/>
      <c r="CER707" s="412"/>
      <c r="CES707" s="412"/>
      <c r="CET707" s="412"/>
      <c r="CEU707" s="412"/>
      <c r="CEV707" s="412"/>
      <c r="CEW707" s="412"/>
      <c r="CEX707" s="413"/>
      <c r="CEY707" s="413"/>
      <c r="CEZ707" s="413"/>
      <c r="CFA707" s="413"/>
      <c r="CFB707" s="413"/>
      <c r="CFC707" s="413"/>
      <c r="CFD707" s="413"/>
      <c r="CFE707" s="413"/>
      <c r="CFF707" s="413"/>
      <c r="CFG707" s="413"/>
      <c r="CFH707" s="413"/>
      <c r="CFI707" s="413"/>
      <c r="CFJ707" s="413"/>
      <c r="CFK707" s="413"/>
      <c r="CFL707" s="413"/>
      <c r="CFM707" s="413"/>
      <c r="CFN707" s="413"/>
      <c r="CFO707" s="413"/>
      <c r="CFP707" s="413"/>
      <c r="CFQ707" s="413"/>
      <c r="CFR707" s="413"/>
      <c r="CFS707" s="413"/>
      <c r="CFT707" s="413"/>
      <c r="CFU707" s="413"/>
      <c r="CFV707" s="414"/>
      <c r="CFW707" s="414"/>
      <c r="CFX707" s="414"/>
      <c r="CFY707" s="414"/>
      <c r="CFZ707" s="414"/>
      <c r="CGA707" s="413"/>
      <c r="CGB707" s="413"/>
      <c r="CGC707" s="414"/>
      <c r="CGD707" s="414"/>
      <c r="CGE707" s="413"/>
      <c r="CGF707" s="413"/>
      <c r="CGG707" s="414"/>
      <c r="CGH707" s="414"/>
      <c r="CGI707" s="413"/>
      <c r="CGJ707" s="413"/>
      <c r="CGK707" s="413"/>
      <c r="CGL707" s="413"/>
      <c r="CGM707" s="413"/>
      <c r="CGN707" s="413"/>
      <c r="CGO707" s="413"/>
      <c r="CGP707" s="414"/>
      <c r="CGQ707" s="414"/>
      <c r="CGR707" s="413"/>
      <c r="CGS707" s="413"/>
      <c r="CGT707" s="414"/>
      <c r="CGU707" s="414"/>
      <c r="CGV707" s="413"/>
      <c r="CGW707" s="413"/>
      <c r="CGX707" s="413"/>
      <c r="CGY707" s="413"/>
      <c r="CGZ707" s="413"/>
      <c r="CHA707" s="407"/>
      <c r="CHB707" s="439"/>
      <c r="CHC707" s="413"/>
      <c r="CHD707" s="413"/>
      <c r="CHE707" s="413"/>
      <c r="CHF707" s="413"/>
      <c r="CHG707" s="413"/>
      <c r="CHH707" s="413"/>
      <c r="CHI707" s="413"/>
      <c r="CHJ707" s="412"/>
      <c r="CHK707" s="412"/>
      <c r="CHL707" s="412"/>
      <c r="CHM707" s="412"/>
      <c r="CHN707" s="412"/>
      <c r="CHO707" s="412"/>
      <c r="CHP707" s="412"/>
      <c r="CHQ707" s="412"/>
      <c r="CHR707" s="412"/>
      <c r="CHS707" s="412"/>
      <c r="CHT707" s="412"/>
      <c r="CHU707" s="412"/>
      <c r="CHV707" s="412"/>
      <c r="CHW707" s="412"/>
      <c r="CHX707" s="412"/>
      <c r="CHY707" s="412"/>
      <c r="CHZ707" s="412"/>
      <c r="CIA707" s="412"/>
      <c r="CIB707" s="412"/>
      <c r="CIC707" s="412"/>
      <c r="CID707" s="412"/>
      <c r="CIE707" s="412"/>
      <c r="CIF707" s="412"/>
      <c r="CIG707" s="412"/>
      <c r="CIH707" s="412"/>
      <c r="CII707" s="412"/>
      <c r="CIJ707" s="412"/>
      <c r="CIK707" s="412"/>
      <c r="CIL707" s="412"/>
      <c r="CIM707" s="412"/>
      <c r="CIN707" s="412"/>
      <c r="CIO707" s="412"/>
      <c r="CIP707" s="412"/>
      <c r="CIQ707" s="412"/>
      <c r="CIR707" s="412"/>
      <c r="CIS707" s="412"/>
      <c r="CIT707" s="412"/>
      <c r="CIU707" s="412"/>
      <c r="CIV707" s="412"/>
      <c r="CIW707" s="412"/>
      <c r="CIX707" s="412"/>
      <c r="CIY707" s="412"/>
      <c r="CIZ707" s="412"/>
      <c r="CJA707" s="412"/>
      <c r="CJB707" s="413"/>
      <c r="CJC707" s="413"/>
      <c r="CJD707" s="413"/>
      <c r="CJE707" s="413"/>
      <c r="CJF707" s="413"/>
      <c r="CJG707" s="413"/>
      <c r="CJH707" s="413"/>
      <c r="CJI707" s="413"/>
      <c r="CJJ707" s="413"/>
      <c r="CJK707" s="413"/>
      <c r="CJL707" s="413"/>
      <c r="CJM707" s="413"/>
      <c r="CJN707" s="413"/>
      <c r="CJO707" s="413"/>
      <c r="CJP707" s="413"/>
      <c r="CJQ707" s="413"/>
      <c r="CJR707" s="413"/>
      <c r="CJS707" s="413"/>
      <c r="CJT707" s="413"/>
      <c r="CJU707" s="413"/>
      <c r="CJV707" s="413"/>
      <c r="CJW707" s="413"/>
      <c r="CJX707" s="413"/>
      <c r="CJY707" s="413"/>
      <c r="CJZ707" s="414"/>
      <c r="CKA707" s="414"/>
      <c r="CKB707" s="414"/>
      <c r="CKC707" s="414"/>
      <c r="CKD707" s="414"/>
      <c r="CKE707" s="413"/>
      <c r="CKF707" s="413"/>
      <c r="CKG707" s="414"/>
      <c r="CKH707" s="414"/>
      <c r="CKI707" s="413"/>
      <c r="CKJ707" s="413"/>
      <c r="CKK707" s="414"/>
      <c r="CKL707" s="414"/>
      <c r="CKM707" s="413"/>
      <c r="CKN707" s="413"/>
      <c r="CKO707" s="413"/>
      <c r="CKP707" s="413"/>
      <c r="CKQ707" s="413"/>
      <c r="CKR707" s="413"/>
      <c r="CKS707" s="413"/>
      <c r="CKT707" s="414"/>
      <c r="CKU707" s="414"/>
      <c r="CKV707" s="413"/>
      <c r="CKW707" s="413"/>
      <c r="CKX707" s="414"/>
      <c r="CKY707" s="414"/>
      <c r="CKZ707" s="413"/>
      <c r="CLA707" s="413"/>
      <c r="CLB707" s="413"/>
      <c r="CLC707" s="413"/>
      <c r="CLD707" s="413"/>
      <c r="CLE707" s="407"/>
      <c r="CLF707" s="439"/>
      <c r="CLG707" s="413"/>
      <c r="CLH707" s="413"/>
      <c r="CLI707" s="413"/>
      <c r="CLJ707" s="413"/>
      <c r="CLK707" s="413"/>
      <c r="CLL707" s="413"/>
      <c r="CLM707" s="413"/>
      <c r="CLN707" s="412"/>
      <c r="CLO707" s="412"/>
      <c r="CLP707" s="412"/>
      <c r="CLQ707" s="412"/>
      <c r="CLR707" s="412"/>
      <c r="CLS707" s="412"/>
      <c r="CLT707" s="412"/>
      <c r="CLU707" s="412"/>
      <c r="CLV707" s="412"/>
      <c r="CLW707" s="412"/>
      <c r="CLX707" s="412"/>
      <c r="CLY707" s="412"/>
      <c r="CLZ707" s="412"/>
      <c r="CMA707" s="412"/>
      <c r="CMB707" s="412"/>
      <c r="CMC707" s="412"/>
      <c r="CMD707" s="412"/>
      <c r="CME707" s="412"/>
      <c r="CMF707" s="412"/>
      <c r="CMG707" s="412"/>
      <c r="CMH707" s="412"/>
      <c r="CMI707" s="412"/>
      <c r="CMJ707" s="412"/>
      <c r="CMK707" s="412"/>
      <c r="CML707" s="412"/>
      <c r="CMM707" s="412"/>
      <c r="CMN707" s="412"/>
      <c r="CMO707" s="412"/>
      <c r="CMP707" s="412"/>
      <c r="CMQ707" s="412"/>
      <c r="CMR707" s="412"/>
      <c r="CMS707" s="412"/>
      <c r="CMT707" s="412"/>
      <c r="CMU707" s="412"/>
      <c r="CMV707" s="412"/>
      <c r="CMW707" s="412"/>
      <c r="CMX707" s="412"/>
      <c r="CMY707" s="412"/>
      <c r="CMZ707" s="412"/>
      <c r="CNA707" s="412"/>
      <c r="CNB707" s="412"/>
      <c r="CNC707" s="412"/>
      <c r="CND707" s="412"/>
      <c r="CNE707" s="412"/>
      <c r="CNF707" s="413"/>
      <c r="CNG707" s="413"/>
      <c r="CNH707" s="413"/>
      <c r="CNI707" s="413"/>
      <c r="CNJ707" s="413"/>
      <c r="CNK707" s="413"/>
      <c r="CNL707" s="413"/>
      <c r="CNM707" s="413"/>
      <c r="CNN707" s="413"/>
      <c r="CNO707" s="413"/>
      <c r="CNP707" s="413"/>
      <c r="CNQ707" s="413"/>
      <c r="CNR707" s="413"/>
      <c r="CNS707" s="413"/>
      <c r="CNT707" s="413"/>
      <c r="CNU707" s="413"/>
      <c r="CNV707" s="413"/>
      <c r="CNW707" s="413"/>
      <c r="CNX707" s="413"/>
      <c r="CNY707" s="413"/>
      <c r="CNZ707" s="413"/>
      <c r="COA707" s="413"/>
      <c r="COB707" s="413"/>
      <c r="COC707" s="413"/>
      <c r="COD707" s="414"/>
      <c r="COE707" s="414"/>
      <c r="COF707" s="414"/>
      <c r="COG707" s="414"/>
      <c r="COH707" s="414"/>
      <c r="COI707" s="413"/>
      <c r="COJ707" s="413"/>
      <c r="COK707" s="414"/>
      <c r="COL707" s="414"/>
      <c r="COM707" s="413"/>
      <c r="CON707" s="413"/>
      <c r="COO707" s="414"/>
      <c r="COP707" s="414"/>
      <c r="COQ707" s="413"/>
      <c r="COR707" s="413"/>
      <c r="COS707" s="413"/>
      <c r="COT707" s="413"/>
      <c r="COU707" s="413"/>
      <c r="COV707" s="413"/>
      <c r="COW707" s="413"/>
      <c r="COX707" s="414"/>
      <c r="COY707" s="414"/>
      <c r="COZ707" s="413"/>
      <c r="CPA707" s="413"/>
      <c r="CPB707" s="414"/>
      <c r="CPC707" s="414"/>
      <c r="CPD707" s="413"/>
      <c r="CPE707" s="413"/>
      <c r="CPF707" s="413"/>
      <c r="CPG707" s="413"/>
      <c r="CPH707" s="413"/>
      <c r="CPI707" s="407"/>
      <c r="CPJ707" s="439"/>
      <c r="CPK707" s="413"/>
      <c r="CPL707" s="413"/>
      <c r="CPM707" s="413"/>
      <c r="CPN707" s="413"/>
      <c r="CPO707" s="413"/>
      <c r="CPP707" s="413"/>
      <c r="CPQ707" s="413"/>
      <c r="CPR707" s="412"/>
      <c r="CPS707" s="412"/>
      <c r="CPT707" s="412"/>
      <c r="CPU707" s="412"/>
      <c r="CPV707" s="412"/>
      <c r="CPW707" s="412"/>
      <c r="CPX707" s="412"/>
      <c r="CPY707" s="412"/>
      <c r="CPZ707" s="412"/>
      <c r="CQA707" s="412"/>
      <c r="CQB707" s="412"/>
      <c r="CQC707" s="412"/>
      <c r="CQD707" s="412"/>
      <c r="CQE707" s="412"/>
      <c r="CQF707" s="412"/>
      <c r="CQG707" s="412"/>
      <c r="CQH707" s="412"/>
      <c r="CQI707" s="412"/>
      <c r="CQJ707" s="412"/>
      <c r="CQK707" s="412"/>
      <c r="CQL707" s="412"/>
      <c r="CQM707" s="412"/>
      <c r="CQN707" s="412"/>
      <c r="CQO707" s="412"/>
      <c r="CQP707" s="412"/>
      <c r="CQQ707" s="412"/>
      <c r="CQR707" s="412"/>
      <c r="CQS707" s="412"/>
      <c r="CQT707" s="412"/>
      <c r="CQU707" s="412"/>
      <c r="CQV707" s="412"/>
      <c r="CQW707" s="412"/>
      <c r="CQX707" s="412"/>
      <c r="CQY707" s="412"/>
      <c r="CQZ707" s="412"/>
      <c r="CRA707" s="412"/>
      <c r="CRB707" s="412"/>
      <c r="CRC707" s="412"/>
      <c r="CRD707" s="412"/>
      <c r="CRE707" s="412"/>
      <c r="CRF707" s="412"/>
      <c r="CRG707" s="412"/>
      <c r="CRH707" s="412"/>
      <c r="CRI707" s="412"/>
      <c r="CRJ707" s="413"/>
      <c r="CRK707" s="413"/>
      <c r="CRL707" s="413"/>
      <c r="CRM707" s="413"/>
      <c r="CRN707" s="413"/>
      <c r="CRO707" s="413"/>
      <c r="CRP707" s="413"/>
      <c r="CRQ707" s="413"/>
      <c r="CRR707" s="413"/>
      <c r="CRS707" s="413"/>
      <c r="CRT707" s="413"/>
      <c r="CRU707" s="413"/>
      <c r="CRV707" s="413"/>
      <c r="CRW707" s="413"/>
      <c r="CRX707" s="413"/>
      <c r="CRY707" s="413"/>
      <c r="CRZ707" s="413"/>
      <c r="CSA707" s="413"/>
      <c r="CSB707" s="413"/>
      <c r="CSC707" s="413"/>
      <c r="CSD707" s="413"/>
      <c r="CSE707" s="413"/>
      <c r="CSF707" s="413"/>
      <c r="CSG707" s="413"/>
      <c r="CSH707" s="414"/>
      <c r="CSI707" s="414"/>
      <c r="CSJ707" s="414"/>
      <c r="CSK707" s="414"/>
      <c r="CSL707" s="414"/>
      <c r="CSM707" s="413"/>
      <c r="CSN707" s="413"/>
      <c r="CSO707" s="414"/>
      <c r="CSP707" s="414"/>
      <c r="CSQ707" s="413"/>
      <c r="CSR707" s="413"/>
      <c r="CSS707" s="414"/>
      <c r="CST707" s="414"/>
      <c r="CSU707" s="413"/>
      <c r="CSV707" s="413"/>
      <c r="CSW707" s="413"/>
      <c r="CSX707" s="413"/>
      <c r="CSY707" s="413"/>
      <c r="CSZ707" s="413"/>
      <c r="CTA707" s="413"/>
      <c r="CTB707" s="414"/>
      <c r="CTC707" s="414"/>
      <c r="CTD707" s="413"/>
      <c r="CTE707" s="413"/>
      <c r="CTF707" s="414"/>
      <c r="CTG707" s="414"/>
      <c r="CTH707" s="413"/>
      <c r="CTI707" s="413"/>
      <c r="CTJ707" s="413"/>
      <c r="CTK707" s="413"/>
      <c r="CTL707" s="413"/>
      <c r="CTM707" s="407"/>
      <c r="CTN707" s="439"/>
      <c r="CTO707" s="413"/>
      <c r="CTP707" s="413"/>
      <c r="CTQ707" s="413"/>
      <c r="CTR707" s="413"/>
      <c r="CTS707" s="413"/>
      <c r="CTT707" s="413"/>
      <c r="CTU707" s="413"/>
      <c r="CTV707" s="412"/>
      <c r="CTW707" s="412"/>
      <c r="CTX707" s="412"/>
      <c r="CTY707" s="412"/>
      <c r="CTZ707" s="412"/>
      <c r="CUA707" s="412"/>
      <c r="CUB707" s="412"/>
      <c r="CUC707" s="412"/>
      <c r="CUD707" s="412"/>
      <c r="CUE707" s="412"/>
      <c r="CUF707" s="412"/>
      <c r="CUG707" s="412"/>
      <c r="CUH707" s="412"/>
      <c r="CUI707" s="412"/>
      <c r="CUJ707" s="412"/>
      <c r="CUK707" s="412"/>
      <c r="CUL707" s="412"/>
      <c r="CUM707" s="412"/>
      <c r="CUN707" s="412"/>
      <c r="CUO707" s="412"/>
      <c r="CUP707" s="412"/>
      <c r="CUQ707" s="412"/>
      <c r="CUR707" s="412"/>
      <c r="CUS707" s="412"/>
      <c r="CUT707" s="412"/>
      <c r="CUU707" s="412"/>
      <c r="CUV707" s="412"/>
      <c r="CUW707" s="412"/>
      <c r="CUX707" s="412"/>
      <c r="CUY707" s="412"/>
      <c r="CUZ707" s="412"/>
      <c r="CVA707" s="412"/>
      <c r="CVB707" s="412"/>
      <c r="CVC707" s="412"/>
      <c r="CVD707" s="412"/>
      <c r="CVE707" s="412"/>
      <c r="CVF707" s="412"/>
      <c r="CVG707" s="412"/>
      <c r="CVH707" s="412"/>
      <c r="CVI707" s="412"/>
      <c r="CVJ707" s="412"/>
      <c r="CVK707" s="412"/>
      <c r="CVL707" s="412"/>
      <c r="CVM707" s="412"/>
      <c r="CVN707" s="413"/>
      <c r="CVO707" s="413"/>
      <c r="CVP707" s="413"/>
      <c r="CVQ707" s="413"/>
      <c r="CVR707" s="413"/>
      <c r="CVS707" s="413"/>
      <c r="CVT707" s="413"/>
      <c r="CVU707" s="413"/>
      <c r="CVV707" s="413"/>
      <c r="CVW707" s="413"/>
      <c r="CVX707" s="413"/>
      <c r="CVY707" s="413"/>
      <c r="CVZ707" s="413"/>
      <c r="CWA707" s="413"/>
      <c r="CWB707" s="413"/>
      <c r="CWC707" s="413"/>
      <c r="CWD707" s="413"/>
      <c r="CWE707" s="413"/>
      <c r="CWF707" s="413"/>
      <c r="CWG707" s="413"/>
      <c r="CWH707" s="413"/>
      <c r="CWI707" s="413"/>
      <c r="CWJ707" s="413"/>
      <c r="CWK707" s="413"/>
      <c r="CWL707" s="414"/>
      <c r="CWM707" s="414"/>
      <c r="CWN707" s="414"/>
      <c r="CWO707" s="414"/>
      <c r="CWP707" s="414"/>
      <c r="CWQ707" s="413"/>
      <c r="CWR707" s="413"/>
      <c r="CWS707" s="414"/>
      <c r="CWT707" s="414"/>
      <c r="CWU707" s="413"/>
      <c r="CWV707" s="413"/>
      <c r="CWW707" s="414"/>
      <c r="CWX707" s="414"/>
      <c r="CWY707" s="413"/>
      <c r="CWZ707" s="413"/>
      <c r="CXA707" s="413"/>
      <c r="CXB707" s="413"/>
      <c r="CXC707" s="413"/>
      <c r="CXD707" s="413"/>
      <c r="CXE707" s="413"/>
      <c r="CXF707" s="414"/>
      <c r="CXG707" s="414"/>
      <c r="CXH707" s="413"/>
      <c r="CXI707" s="413"/>
      <c r="CXJ707" s="414"/>
      <c r="CXK707" s="414"/>
      <c r="CXL707" s="413"/>
      <c r="CXM707" s="413"/>
      <c r="CXN707" s="413"/>
      <c r="CXO707" s="413"/>
      <c r="CXP707" s="413"/>
      <c r="CXQ707" s="407"/>
      <c r="CXR707" s="439"/>
      <c r="CXS707" s="413"/>
      <c r="CXT707" s="413"/>
      <c r="CXU707" s="413"/>
      <c r="CXV707" s="413"/>
      <c r="CXW707" s="413"/>
      <c r="CXX707" s="413"/>
      <c r="CXY707" s="413"/>
      <c r="CXZ707" s="412"/>
      <c r="CYA707" s="412"/>
      <c r="CYB707" s="412"/>
      <c r="CYC707" s="412"/>
      <c r="CYD707" s="412"/>
      <c r="CYE707" s="412"/>
      <c r="CYF707" s="412"/>
      <c r="CYG707" s="412"/>
      <c r="CYH707" s="412"/>
      <c r="CYI707" s="412"/>
      <c r="CYJ707" s="412"/>
      <c r="CYK707" s="412"/>
      <c r="CYL707" s="412"/>
      <c r="CYM707" s="412"/>
      <c r="CYN707" s="412"/>
      <c r="CYO707" s="412"/>
      <c r="CYP707" s="412"/>
      <c r="CYQ707" s="412"/>
      <c r="CYR707" s="412"/>
      <c r="CYS707" s="412"/>
      <c r="CYT707" s="412"/>
      <c r="CYU707" s="412"/>
      <c r="CYV707" s="412"/>
      <c r="CYW707" s="412"/>
      <c r="CYX707" s="412"/>
      <c r="CYY707" s="412"/>
      <c r="CYZ707" s="412"/>
      <c r="CZA707" s="412"/>
      <c r="CZB707" s="412"/>
      <c r="CZC707" s="412"/>
      <c r="CZD707" s="412"/>
      <c r="CZE707" s="412"/>
      <c r="CZF707" s="412"/>
      <c r="CZG707" s="412"/>
      <c r="CZH707" s="412"/>
      <c r="CZI707" s="412"/>
      <c r="CZJ707" s="412"/>
      <c r="CZK707" s="412"/>
      <c r="CZL707" s="412"/>
      <c r="CZM707" s="412"/>
      <c r="CZN707" s="412"/>
      <c r="CZO707" s="412"/>
      <c r="CZP707" s="412"/>
      <c r="CZQ707" s="412"/>
      <c r="CZR707" s="413"/>
      <c r="CZS707" s="413"/>
      <c r="CZT707" s="413"/>
      <c r="CZU707" s="413"/>
      <c r="CZV707" s="413"/>
      <c r="CZW707" s="413"/>
      <c r="CZX707" s="413"/>
      <c r="CZY707" s="413"/>
      <c r="CZZ707" s="413"/>
      <c r="DAA707" s="413"/>
      <c r="DAB707" s="413"/>
      <c r="DAC707" s="413"/>
      <c r="DAD707" s="413"/>
      <c r="DAE707" s="413"/>
      <c r="DAF707" s="413"/>
      <c r="DAG707" s="413"/>
      <c r="DAH707" s="413"/>
      <c r="DAI707" s="413"/>
      <c r="DAJ707" s="413"/>
      <c r="DAK707" s="413"/>
      <c r="DAL707" s="413"/>
      <c r="DAM707" s="413"/>
      <c r="DAN707" s="413"/>
      <c r="DAO707" s="413"/>
      <c r="DAP707" s="414"/>
      <c r="DAQ707" s="414"/>
      <c r="DAR707" s="414"/>
      <c r="DAS707" s="414"/>
      <c r="DAT707" s="414"/>
      <c r="DAU707" s="413"/>
      <c r="DAV707" s="413"/>
      <c r="DAW707" s="414"/>
      <c r="DAX707" s="414"/>
      <c r="DAY707" s="413"/>
      <c r="DAZ707" s="413"/>
      <c r="DBA707" s="414"/>
      <c r="DBB707" s="414"/>
      <c r="DBC707" s="413"/>
      <c r="DBD707" s="413"/>
      <c r="DBE707" s="413"/>
      <c r="DBF707" s="413"/>
      <c r="DBG707" s="413"/>
      <c r="DBH707" s="413"/>
      <c r="DBI707" s="413"/>
      <c r="DBJ707" s="414"/>
      <c r="DBK707" s="414"/>
      <c r="DBL707" s="413"/>
      <c r="DBM707" s="413"/>
      <c r="DBN707" s="414"/>
      <c r="DBO707" s="414"/>
      <c r="DBP707" s="413"/>
      <c r="DBQ707" s="413"/>
      <c r="DBR707" s="413"/>
      <c r="DBS707" s="413"/>
      <c r="DBT707" s="413"/>
      <c r="DBU707" s="407"/>
      <c r="DBV707" s="439"/>
      <c r="DBW707" s="413"/>
      <c r="DBX707" s="413"/>
      <c r="DBY707" s="413"/>
      <c r="DBZ707" s="413"/>
      <c r="DCA707" s="413"/>
      <c r="DCB707" s="413"/>
      <c r="DCC707" s="413"/>
      <c r="DCD707" s="412"/>
      <c r="DCE707" s="412"/>
      <c r="DCF707" s="412"/>
      <c r="DCG707" s="412"/>
      <c r="DCH707" s="412"/>
      <c r="DCI707" s="412"/>
      <c r="DCJ707" s="412"/>
      <c r="DCK707" s="412"/>
      <c r="DCL707" s="412"/>
      <c r="DCM707" s="412"/>
      <c r="DCN707" s="412"/>
      <c r="DCO707" s="412"/>
      <c r="DCP707" s="412"/>
      <c r="DCQ707" s="412"/>
      <c r="DCR707" s="412"/>
      <c r="DCS707" s="412"/>
      <c r="DCT707" s="412"/>
      <c r="DCU707" s="412"/>
      <c r="DCV707" s="412"/>
      <c r="DCW707" s="412"/>
      <c r="DCX707" s="412"/>
      <c r="DCY707" s="412"/>
      <c r="DCZ707" s="412"/>
      <c r="DDA707" s="412"/>
      <c r="DDB707" s="412"/>
      <c r="DDC707" s="412"/>
      <c r="DDD707" s="412"/>
      <c r="DDE707" s="412"/>
      <c r="DDF707" s="412"/>
      <c r="DDG707" s="412"/>
      <c r="DDH707" s="412"/>
      <c r="DDI707" s="412"/>
      <c r="DDJ707" s="412"/>
      <c r="DDK707" s="412"/>
      <c r="DDL707" s="412"/>
      <c r="DDM707" s="412"/>
      <c r="DDN707" s="412"/>
      <c r="DDO707" s="412"/>
      <c r="DDP707" s="412"/>
      <c r="DDQ707" s="412"/>
      <c r="DDR707" s="412"/>
      <c r="DDS707" s="412"/>
      <c r="DDT707" s="412"/>
      <c r="DDU707" s="412"/>
      <c r="DDV707" s="413"/>
      <c r="DDW707" s="413"/>
      <c r="DDX707" s="413"/>
      <c r="DDY707" s="413"/>
      <c r="DDZ707" s="413"/>
      <c r="DEA707" s="413"/>
      <c r="DEB707" s="413"/>
      <c r="DEC707" s="413"/>
      <c r="DED707" s="413"/>
      <c r="DEE707" s="413"/>
      <c r="DEF707" s="413"/>
      <c r="DEG707" s="413"/>
      <c r="DEH707" s="413"/>
      <c r="DEI707" s="413"/>
      <c r="DEJ707" s="413"/>
      <c r="DEK707" s="413"/>
      <c r="DEL707" s="413"/>
      <c r="DEM707" s="413"/>
      <c r="DEN707" s="413"/>
      <c r="DEO707" s="413"/>
      <c r="DEP707" s="413"/>
      <c r="DEQ707" s="413"/>
      <c r="DER707" s="413"/>
      <c r="DES707" s="413"/>
      <c r="DET707" s="414"/>
      <c r="DEU707" s="414"/>
      <c r="DEV707" s="414"/>
      <c r="DEW707" s="414"/>
      <c r="DEX707" s="414"/>
      <c r="DEY707" s="413"/>
      <c r="DEZ707" s="413"/>
      <c r="DFA707" s="414"/>
      <c r="DFB707" s="414"/>
      <c r="DFC707" s="413"/>
      <c r="DFD707" s="413"/>
      <c r="DFE707" s="414"/>
      <c r="DFF707" s="414"/>
      <c r="DFG707" s="413"/>
      <c r="DFH707" s="413"/>
      <c r="DFI707" s="413"/>
      <c r="DFJ707" s="413"/>
      <c r="DFK707" s="413"/>
      <c r="DFL707" s="413"/>
      <c r="DFM707" s="413"/>
      <c r="DFN707" s="414"/>
      <c r="DFO707" s="414"/>
      <c r="DFP707" s="413"/>
      <c r="DFQ707" s="413"/>
      <c r="DFR707" s="414"/>
      <c r="DFS707" s="414"/>
      <c r="DFT707" s="413"/>
      <c r="DFU707" s="413"/>
      <c r="DFV707" s="413"/>
      <c r="DFW707" s="413"/>
      <c r="DFX707" s="413"/>
      <c r="DFY707" s="407"/>
      <c r="DFZ707" s="439"/>
      <c r="DGA707" s="413"/>
      <c r="DGB707" s="413"/>
      <c r="DGC707" s="413"/>
      <c r="DGD707" s="413"/>
      <c r="DGE707" s="413"/>
      <c r="DGF707" s="413"/>
      <c r="DGG707" s="413"/>
      <c r="DGH707" s="412"/>
      <c r="DGI707" s="412"/>
      <c r="DGJ707" s="412"/>
      <c r="DGK707" s="412"/>
      <c r="DGL707" s="412"/>
      <c r="DGM707" s="412"/>
      <c r="DGN707" s="412"/>
      <c r="DGO707" s="412"/>
      <c r="DGP707" s="412"/>
      <c r="DGQ707" s="412"/>
      <c r="DGR707" s="412"/>
      <c r="DGS707" s="412"/>
      <c r="DGT707" s="412"/>
      <c r="DGU707" s="412"/>
      <c r="DGV707" s="412"/>
      <c r="DGW707" s="412"/>
      <c r="DGX707" s="412"/>
      <c r="DGY707" s="412"/>
      <c r="DGZ707" s="412"/>
      <c r="DHA707" s="412"/>
      <c r="DHB707" s="412"/>
      <c r="DHC707" s="412"/>
      <c r="DHD707" s="412"/>
      <c r="DHE707" s="412"/>
      <c r="DHF707" s="412"/>
      <c r="DHG707" s="412"/>
      <c r="DHH707" s="412"/>
      <c r="DHI707" s="412"/>
      <c r="DHJ707" s="412"/>
      <c r="DHK707" s="412"/>
      <c r="DHL707" s="412"/>
      <c r="DHM707" s="412"/>
      <c r="DHN707" s="412"/>
      <c r="DHO707" s="412"/>
      <c r="DHP707" s="412"/>
      <c r="DHQ707" s="412"/>
      <c r="DHR707" s="412"/>
      <c r="DHS707" s="412"/>
      <c r="DHT707" s="412"/>
      <c r="DHU707" s="412"/>
      <c r="DHV707" s="412"/>
      <c r="DHW707" s="412"/>
      <c r="DHX707" s="412"/>
      <c r="DHY707" s="412"/>
      <c r="DHZ707" s="413"/>
      <c r="DIA707" s="413"/>
      <c r="DIB707" s="413"/>
      <c r="DIC707" s="413"/>
      <c r="DID707" s="413"/>
      <c r="DIE707" s="413"/>
      <c r="DIF707" s="413"/>
      <c r="DIG707" s="413"/>
      <c r="DIH707" s="413"/>
      <c r="DII707" s="413"/>
      <c r="DIJ707" s="413"/>
      <c r="DIK707" s="413"/>
      <c r="DIL707" s="413"/>
      <c r="DIM707" s="413"/>
      <c r="DIN707" s="413"/>
      <c r="DIO707" s="413"/>
      <c r="DIP707" s="413"/>
      <c r="DIQ707" s="413"/>
      <c r="DIR707" s="413"/>
      <c r="DIS707" s="413"/>
      <c r="DIT707" s="413"/>
      <c r="DIU707" s="413"/>
      <c r="DIV707" s="413"/>
      <c r="DIW707" s="413"/>
      <c r="DIX707" s="414"/>
      <c r="DIY707" s="414"/>
      <c r="DIZ707" s="414"/>
      <c r="DJA707" s="414"/>
      <c r="DJB707" s="414"/>
      <c r="DJC707" s="413"/>
      <c r="DJD707" s="413"/>
      <c r="DJE707" s="414"/>
      <c r="DJF707" s="414"/>
      <c r="DJG707" s="413"/>
      <c r="DJH707" s="413"/>
      <c r="DJI707" s="414"/>
      <c r="DJJ707" s="414"/>
      <c r="DJK707" s="413"/>
      <c r="DJL707" s="413"/>
      <c r="DJM707" s="413"/>
      <c r="DJN707" s="413"/>
      <c r="DJO707" s="413"/>
      <c r="DJP707" s="413"/>
      <c r="DJQ707" s="413"/>
      <c r="DJR707" s="414"/>
      <c r="DJS707" s="414"/>
      <c r="DJT707" s="413"/>
      <c r="DJU707" s="413"/>
      <c r="DJV707" s="414"/>
      <c r="DJW707" s="414"/>
      <c r="DJX707" s="413"/>
      <c r="DJY707" s="413"/>
      <c r="DJZ707" s="413"/>
      <c r="DKA707" s="413"/>
      <c r="DKB707" s="413"/>
      <c r="DKC707" s="407"/>
      <c r="DKD707" s="439"/>
      <c r="DKE707" s="413"/>
      <c r="DKF707" s="413"/>
      <c r="DKG707" s="413"/>
      <c r="DKH707" s="413"/>
      <c r="DKI707" s="413"/>
      <c r="DKJ707" s="413"/>
      <c r="DKK707" s="413"/>
      <c r="DKL707" s="412"/>
      <c r="DKM707" s="412"/>
      <c r="DKN707" s="412"/>
      <c r="DKO707" s="412"/>
      <c r="DKP707" s="412"/>
      <c r="DKQ707" s="412"/>
      <c r="DKR707" s="412"/>
      <c r="DKS707" s="412"/>
      <c r="DKT707" s="412"/>
      <c r="DKU707" s="412"/>
      <c r="DKV707" s="412"/>
      <c r="DKW707" s="412"/>
      <c r="DKX707" s="412"/>
      <c r="DKY707" s="412"/>
      <c r="DKZ707" s="412"/>
      <c r="DLA707" s="412"/>
      <c r="DLB707" s="412"/>
      <c r="DLC707" s="412"/>
      <c r="DLD707" s="412"/>
      <c r="DLE707" s="412"/>
      <c r="DLF707" s="412"/>
      <c r="DLG707" s="412"/>
      <c r="DLH707" s="412"/>
      <c r="DLI707" s="412"/>
      <c r="DLJ707" s="412"/>
      <c r="DLK707" s="412"/>
      <c r="DLL707" s="412"/>
      <c r="DLM707" s="412"/>
      <c r="DLN707" s="412"/>
      <c r="DLO707" s="412"/>
      <c r="DLP707" s="412"/>
      <c r="DLQ707" s="412"/>
      <c r="DLR707" s="412"/>
      <c r="DLS707" s="412"/>
      <c r="DLT707" s="412"/>
      <c r="DLU707" s="412"/>
      <c r="DLV707" s="412"/>
      <c r="DLW707" s="412"/>
      <c r="DLX707" s="412"/>
      <c r="DLY707" s="412"/>
      <c r="DLZ707" s="412"/>
      <c r="DMA707" s="412"/>
      <c r="DMB707" s="412"/>
      <c r="DMC707" s="412"/>
      <c r="DMD707" s="413"/>
      <c r="DME707" s="413"/>
      <c r="DMF707" s="413"/>
      <c r="DMG707" s="413"/>
      <c r="DMH707" s="413"/>
      <c r="DMI707" s="413"/>
      <c r="DMJ707" s="413"/>
      <c r="DMK707" s="413"/>
      <c r="DML707" s="413"/>
      <c r="DMM707" s="413"/>
      <c r="DMN707" s="413"/>
      <c r="DMO707" s="413"/>
      <c r="DMP707" s="413"/>
      <c r="DMQ707" s="413"/>
      <c r="DMR707" s="413"/>
      <c r="DMS707" s="413"/>
      <c r="DMT707" s="413"/>
      <c r="DMU707" s="413"/>
      <c r="DMV707" s="413"/>
      <c r="DMW707" s="413"/>
      <c r="DMX707" s="413"/>
      <c r="DMY707" s="413"/>
      <c r="DMZ707" s="413"/>
      <c r="DNA707" s="413"/>
      <c r="DNB707" s="414"/>
      <c r="DNC707" s="414"/>
      <c r="DND707" s="414"/>
      <c r="DNE707" s="414"/>
      <c r="DNF707" s="414"/>
      <c r="DNG707" s="413"/>
      <c r="DNH707" s="413"/>
      <c r="DNI707" s="414"/>
      <c r="DNJ707" s="414"/>
      <c r="DNK707" s="413"/>
      <c r="DNL707" s="413"/>
      <c r="DNM707" s="414"/>
      <c r="DNN707" s="414"/>
      <c r="DNO707" s="413"/>
      <c r="DNP707" s="413"/>
      <c r="DNQ707" s="413"/>
      <c r="DNR707" s="413"/>
      <c r="DNS707" s="413"/>
      <c r="DNT707" s="413"/>
      <c r="DNU707" s="413"/>
      <c r="DNV707" s="414"/>
      <c r="DNW707" s="414"/>
      <c r="DNX707" s="413"/>
      <c r="DNY707" s="413"/>
      <c r="DNZ707" s="414"/>
      <c r="DOA707" s="414"/>
      <c r="DOB707" s="413"/>
      <c r="DOC707" s="413"/>
      <c r="DOD707" s="413"/>
      <c r="DOE707" s="413"/>
      <c r="DOF707" s="413"/>
      <c r="DOG707" s="407"/>
      <c r="DOH707" s="439"/>
      <c r="DOI707" s="413"/>
      <c r="DOJ707" s="413"/>
      <c r="DOK707" s="413"/>
      <c r="DOL707" s="413"/>
      <c r="DOM707" s="413"/>
      <c r="DON707" s="413"/>
      <c r="DOO707" s="413"/>
      <c r="DOP707" s="412"/>
      <c r="DOQ707" s="412"/>
      <c r="DOR707" s="412"/>
      <c r="DOS707" s="412"/>
      <c r="DOT707" s="412"/>
      <c r="DOU707" s="412"/>
      <c r="DOV707" s="412"/>
      <c r="DOW707" s="412"/>
      <c r="DOX707" s="412"/>
      <c r="DOY707" s="412"/>
      <c r="DOZ707" s="412"/>
      <c r="DPA707" s="412"/>
      <c r="DPB707" s="412"/>
      <c r="DPC707" s="412"/>
      <c r="DPD707" s="412"/>
      <c r="DPE707" s="412"/>
      <c r="DPF707" s="412"/>
      <c r="DPG707" s="412"/>
      <c r="DPH707" s="412"/>
      <c r="DPI707" s="412"/>
      <c r="DPJ707" s="412"/>
      <c r="DPK707" s="412"/>
      <c r="DPL707" s="412"/>
      <c r="DPM707" s="412"/>
      <c r="DPN707" s="412"/>
      <c r="DPO707" s="412"/>
      <c r="DPP707" s="412"/>
      <c r="DPQ707" s="412"/>
      <c r="DPR707" s="412"/>
      <c r="DPS707" s="412"/>
      <c r="DPT707" s="412"/>
      <c r="DPU707" s="412"/>
      <c r="DPV707" s="412"/>
      <c r="DPW707" s="412"/>
      <c r="DPX707" s="412"/>
      <c r="DPY707" s="412"/>
      <c r="DPZ707" s="412"/>
      <c r="DQA707" s="412"/>
      <c r="DQB707" s="412"/>
      <c r="DQC707" s="412"/>
      <c r="DQD707" s="412"/>
      <c r="DQE707" s="412"/>
      <c r="DQF707" s="412"/>
      <c r="DQG707" s="412"/>
      <c r="DQH707" s="413"/>
      <c r="DQI707" s="413"/>
      <c r="DQJ707" s="413"/>
      <c r="DQK707" s="413"/>
      <c r="DQL707" s="413"/>
      <c r="DQM707" s="413"/>
      <c r="DQN707" s="413"/>
      <c r="DQO707" s="413"/>
      <c r="DQP707" s="413"/>
      <c r="DQQ707" s="413"/>
      <c r="DQR707" s="413"/>
      <c r="DQS707" s="413"/>
      <c r="DQT707" s="413"/>
      <c r="DQU707" s="413"/>
      <c r="DQV707" s="413"/>
      <c r="DQW707" s="413"/>
      <c r="DQX707" s="413"/>
      <c r="DQY707" s="413"/>
      <c r="DQZ707" s="413"/>
      <c r="DRA707" s="413"/>
      <c r="DRB707" s="413"/>
      <c r="DRC707" s="413"/>
      <c r="DRD707" s="413"/>
      <c r="DRE707" s="413"/>
      <c r="DRF707" s="414"/>
      <c r="DRG707" s="414"/>
      <c r="DRH707" s="414"/>
      <c r="DRI707" s="414"/>
      <c r="DRJ707" s="414"/>
      <c r="DRK707" s="413"/>
      <c r="DRL707" s="413"/>
      <c r="DRM707" s="414"/>
      <c r="DRN707" s="414"/>
      <c r="DRO707" s="413"/>
      <c r="DRP707" s="413"/>
      <c r="DRQ707" s="414"/>
      <c r="DRR707" s="414"/>
      <c r="DRS707" s="413"/>
      <c r="DRT707" s="413"/>
      <c r="DRU707" s="413"/>
      <c r="DRV707" s="413"/>
      <c r="DRW707" s="413"/>
      <c r="DRX707" s="413"/>
      <c r="DRY707" s="413"/>
      <c r="DRZ707" s="414"/>
      <c r="DSA707" s="414"/>
      <c r="DSB707" s="413"/>
      <c r="DSC707" s="413"/>
      <c r="DSD707" s="414"/>
      <c r="DSE707" s="414"/>
      <c r="DSF707" s="413"/>
      <c r="DSG707" s="413"/>
      <c r="DSH707" s="413"/>
      <c r="DSI707" s="413"/>
      <c r="DSJ707" s="413"/>
      <c r="DSK707" s="407"/>
      <c r="DSL707" s="439"/>
      <c r="DSM707" s="413"/>
      <c r="DSN707" s="413"/>
      <c r="DSO707" s="413"/>
      <c r="DSP707" s="413"/>
      <c r="DSQ707" s="413"/>
      <c r="DSR707" s="413"/>
      <c r="DSS707" s="413"/>
      <c r="DST707" s="412"/>
      <c r="DSU707" s="412"/>
      <c r="DSV707" s="412"/>
      <c r="DSW707" s="412"/>
      <c r="DSX707" s="412"/>
      <c r="DSY707" s="412"/>
      <c r="DSZ707" s="412"/>
      <c r="DTA707" s="412"/>
      <c r="DTB707" s="412"/>
      <c r="DTC707" s="412"/>
      <c r="DTD707" s="412"/>
      <c r="DTE707" s="412"/>
      <c r="DTF707" s="412"/>
      <c r="DTG707" s="412"/>
      <c r="DTH707" s="412"/>
      <c r="DTI707" s="412"/>
      <c r="DTJ707" s="412"/>
      <c r="DTK707" s="412"/>
      <c r="DTL707" s="412"/>
      <c r="DTM707" s="412"/>
      <c r="DTN707" s="412"/>
      <c r="DTO707" s="412"/>
      <c r="DTP707" s="412"/>
      <c r="DTQ707" s="412"/>
      <c r="DTR707" s="412"/>
      <c r="DTS707" s="412"/>
      <c r="DTT707" s="412"/>
      <c r="DTU707" s="412"/>
      <c r="DTV707" s="412"/>
      <c r="DTW707" s="412"/>
      <c r="DTX707" s="412"/>
      <c r="DTY707" s="412"/>
      <c r="DTZ707" s="412"/>
      <c r="DUA707" s="412"/>
      <c r="DUB707" s="412"/>
      <c r="DUC707" s="412"/>
      <c r="DUD707" s="412"/>
      <c r="DUE707" s="412"/>
      <c r="DUF707" s="412"/>
      <c r="DUG707" s="412"/>
      <c r="DUH707" s="412"/>
      <c r="DUI707" s="412"/>
      <c r="DUJ707" s="412"/>
      <c r="DUK707" s="412"/>
      <c r="DUL707" s="413"/>
      <c r="DUM707" s="413"/>
      <c r="DUN707" s="413"/>
      <c r="DUO707" s="413"/>
      <c r="DUP707" s="413"/>
      <c r="DUQ707" s="413"/>
      <c r="DUR707" s="413"/>
      <c r="DUS707" s="413"/>
      <c r="DUT707" s="413"/>
      <c r="DUU707" s="413"/>
      <c r="DUV707" s="413"/>
      <c r="DUW707" s="413"/>
      <c r="DUX707" s="413"/>
      <c r="DUY707" s="413"/>
      <c r="DUZ707" s="413"/>
      <c r="DVA707" s="413"/>
      <c r="DVB707" s="413"/>
      <c r="DVC707" s="413"/>
      <c r="DVD707" s="413"/>
      <c r="DVE707" s="413"/>
      <c r="DVF707" s="413"/>
      <c r="DVG707" s="413"/>
      <c r="DVH707" s="413"/>
      <c r="DVI707" s="413"/>
      <c r="DVJ707" s="414"/>
      <c r="DVK707" s="414"/>
      <c r="DVL707" s="414"/>
      <c r="DVM707" s="414"/>
      <c r="DVN707" s="414"/>
      <c r="DVO707" s="413"/>
      <c r="DVP707" s="413"/>
      <c r="DVQ707" s="414"/>
      <c r="DVR707" s="414"/>
      <c r="DVS707" s="413"/>
      <c r="DVT707" s="413"/>
      <c r="DVU707" s="414"/>
      <c r="DVV707" s="414"/>
      <c r="DVW707" s="413"/>
      <c r="DVX707" s="413"/>
      <c r="DVY707" s="413"/>
      <c r="DVZ707" s="413"/>
      <c r="DWA707" s="413"/>
      <c r="DWB707" s="413"/>
      <c r="DWC707" s="413"/>
      <c r="DWD707" s="414"/>
      <c r="DWE707" s="414"/>
      <c r="DWF707" s="413"/>
      <c r="DWG707" s="413"/>
      <c r="DWH707" s="414"/>
      <c r="DWI707" s="414"/>
      <c r="DWJ707" s="413"/>
      <c r="DWK707" s="413"/>
      <c r="DWL707" s="413"/>
      <c r="DWM707" s="413"/>
      <c r="DWN707" s="413"/>
      <c r="DWO707" s="407"/>
      <c r="DWP707" s="439"/>
      <c r="DWQ707" s="413"/>
      <c r="DWR707" s="413"/>
      <c r="DWS707" s="413"/>
      <c r="DWT707" s="413"/>
      <c r="DWU707" s="413"/>
      <c r="DWV707" s="413"/>
      <c r="DWW707" s="413"/>
      <c r="DWX707" s="412"/>
      <c r="DWY707" s="412"/>
      <c r="DWZ707" s="412"/>
      <c r="DXA707" s="412"/>
      <c r="DXB707" s="412"/>
      <c r="DXC707" s="412"/>
      <c r="DXD707" s="412"/>
      <c r="DXE707" s="412"/>
      <c r="DXF707" s="412"/>
      <c r="DXG707" s="412"/>
      <c r="DXH707" s="412"/>
      <c r="DXI707" s="412"/>
      <c r="DXJ707" s="412"/>
      <c r="DXK707" s="412"/>
      <c r="DXL707" s="412"/>
      <c r="DXM707" s="412"/>
      <c r="DXN707" s="412"/>
      <c r="DXO707" s="412"/>
      <c r="DXP707" s="412"/>
      <c r="DXQ707" s="412"/>
      <c r="DXR707" s="412"/>
      <c r="DXS707" s="412"/>
      <c r="DXT707" s="412"/>
      <c r="DXU707" s="412"/>
      <c r="DXV707" s="412"/>
      <c r="DXW707" s="412"/>
      <c r="DXX707" s="412"/>
      <c r="DXY707" s="412"/>
      <c r="DXZ707" s="412"/>
      <c r="DYA707" s="412"/>
      <c r="DYB707" s="412"/>
      <c r="DYC707" s="412"/>
      <c r="DYD707" s="412"/>
      <c r="DYE707" s="412"/>
      <c r="DYF707" s="412"/>
      <c r="DYG707" s="412"/>
      <c r="DYH707" s="412"/>
      <c r="DYI707" s="412"/>
      <c r="DYJ707" s="412"/>
      <c r="DYK707" s="412"/>
      <c r="DYL707" s="412"/>
      <c r="DYM707" s="412"/>
      <c r="DYN707" s="412"/>
      <c r="DYO707" s="412"/>
      <c r="DYP707" s="413"/>
      <c r="DYQ707" s="413"/>
      <c r="DYR707" s="413"/>
      <c r="DYS707" s="413"/>
      <c r="DYT707" s="413"/>
      <c r="DYU707" s="413"/>
      <c r="DYV707" s="413"/>
      <c r="DYW707" s="413"/>
      <c r="DYX707" s="413"/>
      <c r="DYY707" s="413"/>
      <c r="DYZ707" s="413"/>
      <c r="DZA707" s="413"/>
      <c r="DZB707" s="413"/>
      <c r="DZC707" s="413"/>
      <c r="DZD707" s="413"/>
      <c r="DZE707" s="413"/>
      <c r="DZF707" s="413"/>
      <c r="DZG707" s="413"/>
      <c r="DZH707" s="413"/>
      <c r="DZI707" s="413"/>
      <c r="DZJ707" s="413"/>
      <c r="DZK707" s="413"/>
      <c r="DZL707" s="413"/>
      <c r="DZM707" s="413"/>
      <c r="DZN707" s="414"/>
      <c r="DZO707" s="414"/>
      <c r="DZP707" s="414"/>
      <c r="DZQ707" s="414"/>
      <c r="DZR707" s="414"/>
      <c r="DZS707" s="413"/>
      <c r="DZT707" s="413"/>
      <c r="DZU707" s="414"/>
      <c r="DZV707" s="414"/>
      <c r="DZW707" s="413"/>
      <c r="DZX707" s="413"/>
      <c r="DZY707" s="414"/>
      <c r="DZZ707" s="414"/>
      <c r="EAA707" s="413"/>
      <c r="EAB707" s="413"/>
      <c r="EAC707" s="413"/>
      <c r="EAD707" s="413"/>
      <c r="EAE707" s="413"/>
      <c r="EAF707" s="413"/>
      <c r="EAG707" s="413"/>
      <c r="EAH707" s="414"/>
      <c r="EAI707" s="414"/>
      <c r="EAJ707" s="413"/>
      <c r="EAK707" s="413"/>
      <c r="EAL707" s="414"/>
      <c r="EAM707" s="414"/>
      <c r="EAN707" s="413"/>
      <c r="EAO707" s="413"/>
      <c r="EAP707" s="413"/>
      <c r="EAQ707" s="413"/>
      <c r="EAR707" s="413"/>
      <c r="EAS707" s="407"/>
      <c r="EAT707" s="439"/>
      <c r="EAU707" s="413"/>
      <c r="EAV707" s="413"/>
      <c r="EAW707" s="413"/>
      <c r="EAX707" s="413"/>
      <c r="EAY707" s="413"/>
      <c r="EAZ707" s="413"/>
      <c r="EBA707" s="413"/>
      <c r="EBB707" s="412"/>
      <c r="EBC707" s="412"/>
      <c r="EBD707" s="412"/>
      <c r="EBE707" s="412"/>
      <c r="EBF707" s="412"/>
      <c r="EBG707" s="412"/>
      <c r="EBH707" s="412"/>
      <c r="EBI707" s="412"/>
      <c r="EBJ707" s="412"/>
      <c r="EBK707" s="412"/>
      <c r="EBL707" s="412"/>
      <c r="EBM707" s="412"/>
      <c r="EBN707" s="412"/>
      <c r="EBO707" s="412"/>
      <c r="EBP707" s="412"/>
      <c r="EBQ707" s="412"/>
      <c r="EBR707" s="412"/>
      <c r="EBS707" s="412"/>
      <c r="EBT707" s="412"/>
      <c r="EBU707" s="412"/>
      <c r="EBV707" s="412"/>
      <c r="EBW707" s="412"/>
      <c r="EBX707" s="412"/>
      <c r="EBY707" s="412"/>
      <c r="EBZ707" s="412"/>
      <c r="ECA707" s="412"/>
      <c r="ECB707" s="412"/>
      <c r="ECC707" s="412"/>
      <c r="ECD707" s="412"/>
      <c r="ECE707" s="412"/>
      <c r="ECF707" s="412"/>
      <c r="ECG707" s="412"/>
      <c r="ECH707" s="412"/>
      <c r="ECI707" s="412"/>
      <c r="ECJ707" s="412"/>
      <c r="ECK707" s="412"/>
      <c r="ECL707" s="412"/>
      <c r="ECM707" s="412"/>
      <c r="ECN707" s="412"/>
      <c r="ECO707" s="412"/>
      <c r="ECP707" s="412"/>
      <c r="ECQ707" s="412"/>
      <c r="ECR707" s="412"/>
      <c r="ECS707" s="412"/>
      <c r="ECT707" s="413"/>
      <c r="ECU707" s="413"/>
      <c r="ECV707" s="413"/>
      <c r="ECW707" s="413"/>
      <c r="ECX707" s="413"/>
      <c r="ECY707" s="413"/>
      <c r="ECZ707" s="413"/>
      <c r="EDA707" s="413"/>
      <c r="EDB707" s="413"/>
      <c r="EDC707" s="413"/>
      <c r="EDD707" s="413"/>
      <c r="EDE707" s="413"/>
      <c r="EDF707" s="413"/>
      <c r="EDG707" s="413"/>
      <c r="EDH707" s="413"/>
      <c r="EDI707" s="413"/>
      <c r="EDJ707" s="413"/>
      <c r="EDK707" s="413"/>
      <c r="EDL707" s="413"/>
      <c r="EDM707" s="413"/>
      <c r="EDN707" s="413"/>
      <c r="EDO707" s="413"/>
      <c r="EDP707" s="413"/>
      <c r="EDQ707" s="413"/>
      <c r="EDR707" s="414"/>
      <c r="EDS707" s="414"/>
      <c r="EDT707" s="414"/>
      <c r="EDU707" s="414"/>
      <c r="EDV707" s="414"/>
      <c r="EDW707" s="413"/>
      <c r="EDX707" s="413"/>
      <c r="EDY707" s="414"/>
      <c r="EDZ707" s="414"/>
      <c r="EEA707" s="413"/>
      <c r="EEB707" s="413"/>
      <c r="EEC707" s="414"/>
      <c r="EED707" s="414"/>
      <c r="EEE707" s="413"/>
      <c r="EEF707" s="413"/>
      <c r="EEG707" s="413"/>
      <c r="EEH707" s="413"/>
      <c r="EEI707" s="413"/>
      <c r="EEJ707" s="413"/>
      <c r="EEK707" s="413"/>
      <c r="EEL707" s="414"/>
      <c r="EEM707" s="414"/>
      <c r="EEN707" s="413"/>
      <c r="EEO707" s="413"/>
      <c r="EEP707" s="414"/>
      <c r="EEQ707" s="414"/>
      <c r="EER707" s="413"/>
      <c r="EES707" s="413"/>
      <c r="EET707" s="413"/>
      <c r="EEU707" s="413"/>
      <c r="EEV707" s="413"/>
      <c r="EEW707" s="407"/>
      <c r="EEX707" s="439"/>
      <c r="EEY707" s="413"/>
      <c r="EEZ707" s="413"/>
      <c r="EFA707" s="413"/>
      <c r="EFB707" s="413"/>
      <c r="EFC707" s="413"/>
      <c r="EFD707" s="413"/>
      <c r="EFE707" s="413"/>
      <c r="EFF707" s="412"/>
      <c r="EFG707" s="412"/>
      <c r="EFH707" s="412"/>
      <c r="EFI707" s="412"/>
      <c r="EFJ707" s="412"/>
      <c r="EFK707" s="412"/>
      <c r="EFL707" s="412"/>
      <c r="EFM707" s="412"/>
      <c r="EFN707" s="412"/>
      <c r="EFO707" s="412"/>
      <c r="EFP707" s="412"/>
      <c r="EFQ707" s="412"/>
      <c r="EFR707" s="412"/>
      <c r="EFS707" s="412"/>
      <c r="EFT707" s="412"/>
      <c r="EFU707" s="412"/>
      <c r="EFV707" s="412"/>
      <c r="EFW707" s="412"/>
      <c r="EFX707" s="412"/>
      <c r="EFY707" s="412"/>
      <c r="EFZ707" s="412"/>
      <c r="EGA707" s="412"/>
      <c r="EGB707" s="412"/>
      <c r="EGC707" s="412"/>
      <c r="EGD707" s="412"/>
      <c r="EGE707" s="412"/>
      <c r="EGF707" s="412"/>
      <c r="EGG707" s="412"/>
      <c r="EGH707" s="412"/>
      <c r="EGI707" s="412"/>
      <c r="EGJ707" s="412"/>
      <c r="EGK707" s="412"/>
      <c r="EGL707" s="412"/>
      <c r="EGM707" s="412"/>
      <c r="EGN707" s="412"/>
      <c r="EGO707" s="412"/>
      <c r="EGP707" s="412"/>
      <c r="EGQ707" s="412"/>
      <c r="EGR707" s="412"/>
      <c r="EGS707" s="412"/>
      <c r="EGT707" s="412"/>
      <c r="EGU707" s="412"/>
      <c r="EGV707" s="412"/>
      <c r="EGW707" s="412"/>
      <c r="EGX707" s="413"/>
      <c r="EGY707" s="413"/>
      <c r="EGZ707" s="413"/>
      <c r="EHA707" s="413"/>
      <c r="EHB707" s="413"/>
      <c r="EHC707" s="413"/>
      <c r="EHD707" s="413"/>
      <c r="EHE707" s="413"/>
      <c r="EHF707" s="413"/>
      <c r="EHG707" s="413"/>
      <c r="EHH707" s="413"/>
      <c r="EHI707" s="413"/>
      <c r="EHJ707" s="413"/>
      <c r="EHK707" s="413"/>
      <c r="EHL707" s="413"/>
      <c r="EHM707" s="413"/>
      <c r="EHN707" s="413"/>
      <c r="EHO707" s="413"/>
      <c r="EHP707" s="413"/>
      <c r="EHQ707" s="413"/>
      <c r="EHR707" s="413"/>
      <c r="EHS707" s="413"/>
      <c r="EHT707" s="413"/>
      <c r="EHU707" s="413"/>
      <c r="EHV707" s="414"/>
      <c r="EHW707" s="414"/>
      <c r="EHX707" s="414"/>
      <c r="EHY707" s="414"/>
      <c r="EHZ707" s="414"/>
      <c r="EIA707" s="413"/>
      <c r="EIB707" s="413"/>
      <c r="EIC707" s="414"/>
      <c r="EID707" s="414"/>
      <c r="EIE707" s="413"/>
      <c r="EIF707" s="413"/>
      <c r="EIG707" s="414"/>
      <c r="EIH707" s="414"/>
      <c r="EII707" s="413"/>
      <c r="EIJ707" s="413"/>
      <c r="EIK707" s="413"/>
      <c r="EIL707" s="413"/>
      <c r="EIM707" s="413"/>
      <c r="EIN707" s="413"/>
      <c r="EIO707" s="413"/>
      <c r="EIP707" s="414"/>
      <c r="EIQ707" s="414"/>
      <c r="EIR707" s="413"/>
      <c r="EIS707" s="413"/>
      <c r="EIT707" s="414"/>
      <c r="EIU707" s="414"/>
      <c r="EIV707" s="413"/>
      <c r="EIW707" s="413"/>
      <c r="EIX707" s="413"/>
      <c r="EIY707" s="413"/>
      <c r="EIZ707" s="413"/>
      <c r="EJA707" s="407"/>
      <c r="EJB707" s="439"/>
      <c r="EJC707" s="413"/>
      <c r="EJD707" s="413"/>
      <c r="EJE707" s="413"/>
      <c r="EJF707" s="413"/>
      <c r="EJG707" s="413"/>
      <c r="EJH707" s="413"/>
      <c r="EJI707" s="413"/>
      <c r="EJJ707" s="412"/>
      <c r="EJK707" s="412"/>
      <c r="EJL707" s="412"/>
      <c r="EJM707" s="412"/>
      <c r="EJN707" s="412"/>
      <c r="EJO707" s="412"/>
      <c r="EJP707" s="412"/>
      <c r="EJQ707" s="412"/>
      <c r="EJR707" s="412"/>
      <c r="EJS707" s="412"/>
      <c r="EJT707" s="412"/>
      <c r="EJU707" s="412"/>
      <c r="EJV707" s="412"/>
      <c r="EJW707" s="412"/>
      <c r="EJX707" s="412"/>
      <c r="EJY707" s="412"/>
      <c r="EJZ707" s="412"/>
      <c r="EKA707" s="412"/>
      <c r="EKB707" s="412"/>
      <c r="EKC707" s="412"/>
      <c r="EKD707" s="412"/>
      <c r="EKE707" s="412"/>
      <c r="EKF707" s="412"/>
      <c r="EKG707" s="412"/>
      <c r="EKH707" s="412"/>
      <c r="EKI707" s="412"/>
      <c r="EKJ707" s="412"/>
      <c r="EKK707" s="412"/>
      <c r="EKL707" s="412"/>
      <c r="EKM707" s="412"/>
      <c r="EKN707" s="412"/>
      <c r="EKO707" s="412"/>
      <c r="EKP707" s="412"/>
      <c r="EKQ707" s="412"/>
      <c r="EKR707" s="412"/>
      <c r="EKS707" s="412"/>
      <c r="EKT707" s="412"/>
      <c r="EKU707" s="412"/>
      <c r="EKV707" s="412"/>
      <c r="EKW707" s="412"/>
      <c r="EKX707" s="412"/>
      <c r="EKY707" s="412"/>
      <c r="EKZ707" s="412"/>
      <c r="ELA707" s="412"/>
      <c r="ELB707" s="413"/>
      <c r="ELC707" s="413"/>
      <c r="ELD707" s="413"/>
      <c r="ELE707" s="413"/>
      <c r="ELF707" s="413"/>
      <c r="ELG707" s="413"/>
      <c r="ELH707" s="413"/>
      <c r="ELI707" s="413"/>
      <c r="ELJ707" s="413"/>
      <c r="ELK707" s="413"/>
      <c r="ELL707" s="413"/>
      <c r="ELM707" s="413"/>
      <c r="ELN707" s="413"/>
      <c r="ELO707" s="413"/>
      <c r="ELP707" s="413"/>
      <c r="ELQ707" s="413"/>
      <c r="ELR707" s="413"/>
      <c r="ELS707" s="413"/>
      <c r="ELT707" s="413"/>
      <c r="ELU707" s="413"/>
      <c r="ELV707" s="413"/>
      <c r="ELW707" s="413"/>
      <c r="ELX707" s="413"/>
      <c r="ELY707" s="413"/>
      <c r="ELZ707" s="414"/>
      <c r="EMA707" s="414"/>
      <c r="EMB707" s="414"/>
      <c r="EMC707" s="414"/>
      <c r="EMD707" s="414"/>
      <c r="EME707" s="413"/>
      <c r="EMF707" s="413"/>
      <c r="EMG707" s="414"/>
      <c r="EMH707" s="414"/>
      <c r="EMI707" s="413"/>
      <c r="EMJ707" s="413"/>
      <c r="EMK707" s="414"/>
      <c r="EML707" s="414"/>
      <c r="EMM707" s="413"/>
      <c r="EMN707" s="413"/>
      <c r="EMO707" s="413"/>
      <c r="EMP707" s="413"/>
      <c r="EMQ707" s="413"/>
      <c r="EMR707" s="413"/>
      <c r="EMS707" s="413"/>
      <c r="EMT707" s="414"/>
      <c r="EMU707" s="414"/>
      <c r="EMV707" s="413"/>
      <c r="EMW707" s="413"/>
      <c r="EMX707" s="414"/>
      <c r="EMY707" s="414"/>
      <c r="EMZ707" s="413"/>
      <c r="ENA707" s="413"/>
      <c r="ENB707" s="413"/>
      <c r="ENC707" s="413"/>
      <c r="END707" s="413"/>
      <c r="ENE707" s="407"/>
      <c r="ENF707" s="439"/>
      <c r="ENG707" s="413"/>
      <c r="ENH707" s="413"/>
      <c r="ENI707" s="413"/>
      <c r="ENJ707" s="413"/>
      <c r="ENK707" s="413"/>
      <c r="ENL707" s="413"/>
      <c r="ENM707" s="413"/>
      <c r="ENN707" s="412"/>
      <c r="ENO707" s="412"/>
      <c r="ENP707" s="412"/>
      <c r="ENQ707" s="412"/>
      <c r="ENR707" s="412"/>
      <c r="ENS707" s="412"/>
      <c r="ENT707" s="412"/>
      <c r="ENU707" s="412"/>
      <c r="ENV707" s="412"/>
      <c r="ENW707" s="412"/>
      <c r="ENX707" s="412"/>
      <c r="ENY707" s="412"/>
      <c r="ENZ707" s="412"/>
      <c r="EOA707" s="412"/>
      <c r="EOB707" s="412"/>
      <c r="EOC707" s="412"/>
      <c r="EOD707" s="412"/>
      <c r="EOE707" s="412"/>
      <c r="EOF707" s="412"/>
      <c r="EOG707" s="412"/>
      <c r="EOH707" s="412"/>
      <c r="EOI707" s="412"/>
      <c r="EOJ707" s="412"/>
      <c r="EOK707" s="412"/>
      <c r="EOL707" s="412"/>
      <c r="EOM707" s="412"/>
      <c r="EON707" s="412"/>
      <c r="EOO707" s="412"/>
      <c r="EOP707" s="412"/>
      <c r="EOQ707" s="412"/>
      <c r="EOR707" s="412"/>
      <c r="EOS707" s="412"/>
      <c r="EOT707" s="412"/>
      <c r="EOU707" s="412"/>
      <c r="EOV707" s="412"/>
      <c r="EOW707" s="412"/>
      <c r="EOX707" s="412"/>
      <c r="EOY707" s="412"/>
      <c r="EOZ707" s="412"/>
      <c r="EPA707" s="412"/>
      <c r="EPB707" s="412"/>
      <c r="EPC707" s="412"/>
      <c r="EPD707" s="412"/>
      <c r="EPE707" s="412"/>
      <c r="EPF707" s="413"/>
      <c r="EPG707" s="413"/>
      <c r="EPH707" s="413"/>
      <c r="EPI707" s="413"/>
      <c r="EPJ707" s="413"/>
      <c r="EPK707" s="413"/>
      <c r="EPL707" s="413"/>
      <c r="EPM707" s="413"/>
      <c r="EPN707" s="413"/>
      <c r="EPO707" s="413"/>
      <c r="EPP707" s="413"/>
      <c r="EPQ707" s="413"/>
      <c r="EPR707" s="413"/>
      <c r="EPS707" s="413"/>
      <c r="EPT707" s="413"/>
      <c r="EPU707" s="413"/>
      <c r="EPV707" s="413"/>
      <c r="EPW707" s="413"/>
      <c r="EPX707" s="413"/>
      <c r="EPY707" s="413"/>
      <c r="EPZ707" s="413"/>
      <c r="EQA707" s="413"/>
      <c r="EQB707" s="413"/>
      <c r="EQC707" s="413"/>
      <c r="EQD707" s="414"/>
      <c r="EQE707" s="414"/>
      <c r="EQF707" s="414"/>
      <c r="EQG707" s="414"/>
      <c r="EQH707" s="414"/>
      <c r="EQI707" s="413"/>
      <c r="EQJ707" s="413"/>
      <c r="EQK707" s="414"/>
      <c r="EQL707" s="414"/>
      <c r="EQM707" s="413"/>
      <c r="EQN707" s="413"/>
      <c r="EQO707" s="414"/>
      <c r="EQP707" s="414"/>
      <c r="EQQ707" s="413"/>
      <c r="EQR707" s="413"/>
      <c r="EQS707" s="413"/>
      <c r="EQT707" s="413"/>
      <c r="EQU707" s="413"/>
      <c r="EQV707" s="413"/>
      <c r="EQW707" s="413"/>
      <c r="EQX707" s="414"/>
      <c r="EQY707" s="414"/>
      <c r="EQZ707" s="413"/>
      <c r="ERA707" s="413"/>
      <c r="ERB707" s="414"/>
      <c r="ERC707" s="414"/>
      <c r="ERD707" s="413"/>
      <c r="ERE707" s="413"/>
      <c r="ERF707" s="413"/>
      <c r="ERG707" s="413"/>
      <c r="ERH707" s="413"/>
      <c r="ERI707" s="407"/>
      <c r="ERJ707" s="439"/>
      <c r="ERK707" s="413"/>
      <c r="ERL707" s="413"/>
      <c r="ERM707" s="413"/>
      <c r="ERN707" s="413"/>
      <c r="ERO707" s="413"/>
      <c r="ERP707" s="413"/>
      <c r="ERQ707" s="413"/>
      <c r="ERR707" s="412"/>
      <c r="ERS707" s="412"/>
      <c r="ERT707" s="412"/>
      <c r="ERU707" s="412"/>
      <c r="ERV707" s="412"/>
      <c r="ERW707" s="412"/>
      <c r="ERX707" s="412"/>
      <c r="ERY707" s="412"/>
      <c r="ERZ707" s="412"/>
      <c r="ESA707" s="412"/>
      <c r="ESB707" s="412"/>
      <c r="ESC707" s="412"/>
      <c r="ESD707" s="412"/>
      <c r="ESE707" s="412"/>
      <c r="ESF707" s="412"/>
      <c r="ESG707" s="412"/>
      <c r="ESH707" s="412"/>
      <c r="ESI707" s="412"/>
      <c r="ESJ707" s="412"/>
      <c r="ESK707" s="412"/>
      <c r="ESL707" s="412"/>
      <c r="ESM707" s="412"/>
      <c r="ESN707" s="412"/>
      <c r="ESO707" s="412"/>
      <c r="ESP707" s="412"/>
      <c r="ESQ707" s="412"/>
      <c r="ESR707" s="412"/>
      <c r="ESS707" s="412"/>
      <c r="EST707" s="412"/>
      <c r="ESU707" s="412"/>
      <c r="ESV707" s="412"/>
      <c r="ESW707" s="412"/>
      <c r="ESX707" s="412"/>
      <c r="ESY707" s="412"/>
      <c r="ESZ707" s="412"/>
      <c r="ETA707" s="412"/>
      <c r="ETB707" s="412"/>
      <c r="ETC707" s="412"/>
      <c r="ETD707" s="412"/>
      <c r="ETE707" s="412"/>
      <c r="ETF707" s="412"/>
      <c r="ETG707" s="412"/>
      <c r="ETH707" s="412"/>
      <c r="ETI707" s="412"/>
      <c r="ETJ707" s="413"/>
      <c r="ETK707" s="413"/>
      <c r="ETL707" s="413"/>
      <c r="ETM707" s="413"/>
      <c r="ETN707" s="413"/>
      <c r="ETO707" s="413"/>
      <c r="ETP707" s="413"/>
      <c r="ETQ707" s="413"/>
      <c r="ETR707" s="413"/>
      <c r="ETS707" s="413"/>
      <c r="ETT707" s="413"/>
      <c r="ETU707" s="413"/>
      <c r="ETV707" s="413"/>
      <c r="ETW707" s="413"/>
      <c r="ETX707" s="413"/>
      <c r="ETY707" s="413"/>
      <c r="ETZ707" s="413"/>
      <c r="EUA707" s="413"/>
      <c r="EUB707" s="413"/>
      <c r="EUC707" s="413"/>
      <c r="EUD707" s="413"/>
      <c r="EUE707" s="413"/>
      <c r="EUF707" s="413"/>
      <c r="EUG707" s="413"/>
      <c r="EUH707" s="414"/>
      <c r="EUI707" s="414"/>
      <c r="EUJ707" s="414"/>
      <c r="EUK707" s="414"/>
      <c r="EUL707" s="414"/>
      <c r="EUM707" s="413"/>
      <c r="EUN707" s="413"/>
      <c r="EUO707" s="414"/>
      <c r="EUP707" s="414"/>
      <c r="EUQ707" s="413"/>
      <c r="EUR707" s="413"/>
      <c r="EUS707" s="414"/>
      <c r="EUT707" s="414"/>
      <c r="EUU707" s="413"/>
      <c r="EUV707" s="413"/>
      <c r="EUW707" s="413"/>
      <c r="EUX707" s="413"/>
      <c r="EUY707" s="413"/>
      <c r="EUZ707" s="413"/>
      <c r="EVA707" s="413"/>
      <c r="EVB707" s="414"/>
      <c r="EVC707" s="414"/>
      <c r="EVD707" s="413"/>
      <c r="EVE707" s="413"/>
      <c r="EVF707" s="414"/>
      <c r="EVG707" s="414"/>
      <c r="EVH707" s="413"/>
      <c r="EVI707" s="413"/>
      <c r="EVJ707" s="413"/>
      <c r="EVK707" s="413"/>
      <c r="EVL707" s="413"/>
      <c r="EVM707" s="407"/>
      <c r="EVN707" s="439"/>
      <c r="EVO707" s="413"/>
      <c r="EVP707" s="413"/>
      <c r="EVQ707" s="413"/>
      <c r="EVR707" s="413"/>
      <c r="EVS707" s="413"/>
      <c r="EVT707" s="413"/>
      <c r="EVU707" s="413"/>
      <c r="EVV707" s="412"/>
      <c r="EVW707" s="412"/>
      <c r="EVX707" s="412"/>
      <c r="EVY707" s="412"/>
      <c r="EVZ707" s="412"/>
      <c r="EWA707" s="412"/>
      <c r="EWB707" s="412"/>
      <c r="EWC707" s="412"/>
      <c r="EWD707" s="412"/>
      <c r="EWE707" s="412"/>
      <c r="EWF707" s="412"/>
      <c r="EWG707" s="412"/>
      <c r="EWH707" s="412"/>
      <c r="EWI707" s="412"/>
      <c r="EWJ707" s="412"/>
      <c r="EWK707" s="412"/>
      <c r="EWL707" s="412"/>
      <c r="EWM707" s="412"/>
      <c r="EWN707" s="412"/>
      <c r="EWO707" s="412"/>
      <c r="EWP707" s="412"/>
      <c r="EWQ707" s="412"/>
      <c r="EWR707" s="412"/>
      <c r="EWS707" s="412"/>
      <c r="EWT707" s="412"/>
      <c r="EWU707" s="412"/>
      <c r="EWV707" s="412"/>
      <c r="EWW707" s="412"/>
      <c r="EWX707" s="412"/>
      <c r="EWY707" s="412"/>
      <c r="EWZ707" s="412"/>
      <c r="EXA707" s="412"/>
      <c r="EXB707" s="412"/>
      <c r="EXC707" s="412"/>
      <c r="EXD707" s="412"/>
      <c r="EXE707" s="412"/>
      <c r="EXF707" s="412"/>
      <c r="EXG707" s="412"/>
      <c r="EXH707" s="412"/>
      <c r="EXI707" s="412"/>
      <c r="EXJ707" s="412"/>
      <c r="EXK707" s="412"/>
      <c r="EXL707" s="412"/>
      <c r="EXM707" s="412"/>
      <c r="EXN707" s="413"/>
      <c r="EXO707" s="413"/>
      <c r="EXP707" s="413"/>
      <c r="EXQ707" s="413"/>
      <c r="EXR707" s="413"/>
      <c r="EXS707" s="413"/>
      <c r="EXT707" s="413"/>
      <c r="EXU707" s="413"/>
      <c r="EXV707" s="413"/>
      <c r="EXW707" s="413"/>
      <c r="EXX707" s="413"/>
      <c r="EXY707" s="413"/>
      <c r="EXZ707" s="413"/>
      <c r="EYA707" s="413"/>
      <c r="EYB707" s="413"/>
      <c r="EYC707" s="413"/>
      <c r="EYD707" s="413"/>
      <c r="EYE707" s="413"/>
      <c r="EYF707" s="413"/>
      <c r="EYG707" s="413"/>
      <c r="EYH707" s="413"/>
      <c r="EYI707" s="413"/>
      <c r="EYJ707" s="413"/>
      <c r="EYK707" s="413"/>
      <c r="EYL707" s="414"/>
      <c r="EYM707" s="414"/>
      <c r="EYN707" s="414"/>
      <c r="EYO707" s="414"/>
      <c r="EYP707" s="414"/>
      <c r="EYQ707" s="413"/>
      <c r="EYR707" s="413"/>
      <c r="EYS707" s="414"/>
      <c r="EYT707" s="414"/>
      <c r="EYU707" s="413"/>
      <c r="EYV707" s="413"/>
      <c r="EYW707" s="414"/>
      <c r="EYX707" s="414"/>
      <c r="EYY707" s="413"/>
      <c r="EYZ707" s="413"/>
      <c r="EZA707" s="413"/>
      <c r="EZB707" s="413"/>
      <c r="EZC707" s="413"/>
      <c r="EZD707" s="413"/>
      <c r="EZE707" s="413"/>
      <c r="EZF707" s="414"/>
      <c r="EZG707" s="414"/>
      <c r="EZH707" s="413"/>
      <c r="EZI707" s="413"/>
      <c r="EZJ707" s="414"/>
      <c r="EZK707" s="414"/>
      <c r="EZL707" s="413"/>
      <c r="EZM707" s="413"/>
      <c r="EZN707" s="413"/>
      <c r="EZO707" s="413"/>
      <c r="EZP707" s="413"/>
      <c r="EZQ707" s="407"/>
      <c r="EZR707" s="439"/>
      <c r="EZS707" s="413"/>
      <c r="EZT707" s="413"/>
      <c r="EZU707" s="413"/>
      <c r="EZV707" s="413"/>
      <c r="EZW707" s="413"/>
      <c r="EZX707" s="413"/>
      <c r="EZY707" s="413"/>
      <c r="EZZ707" s="412"/>
      <c r="FAA707" s="412"/>
      <c r="FAB707" s="412"/>
      <c r="FAC707" s="412"/>
      <c r="FAD707" s="412"/>
      <c r="FAE707" s="412"/>
      <c r="FAF707" s="412"/>
      <c r="FAG707" s="412"/>
      <c r="FAH707" s="412"/>
      <c r="FAI707" s="412"/>
      <c r="FAJ707" s="412"/>
      <c r="FAK707" s="412"/>
      <c r="FAL707" s="412"/>
      <c r="FAM707" s="412"/>
      <c r="FAN707" s="412"/>
      <c r="FAO707" s="412"/>
      <c r="FAP707" s="412"/>
      <c r="FAQ707" s="412"/>
      <c r="FAR707" s="412"/>
      <c r="FAS707" s="412"/>
      <c r="FAT707" s="412"/>
      <c r="FAU707" s="412"/>
      <c r="FAV707" s="412"/>
      <c r="FAW707" s="412"/>
      <c r="FAX707" s="412"/>
      <c r="FAY707" s="412"/>
      <c r="FAZ707" s="412"/>
      <c r="FBA707" s="412"/>
      <c r="FBB707" s="412"/>
      <c r="FBC707" s="412"/>
      <c r="FBD707" s="412"/>
      <c r="FBE707" s="412"/>
      <c r="FBF707" s="412"/>
      <c r="FBG707" s="412"/>
      <c r="FBH707" s="412"/>
      <c r="FBI707" s="412"/>
      <c r="FBJ707" s="412"/>
      <c r="FBK707" s="412"/>
      <c r="FBL707" s="412"/>
      <c r="FBM707" s="412"/>
      <c r="FBN707" s="412"/>
      <c r="FBO707" s="412"/>
      <c r="FBP707" s="412"/>
      <c r="FBQ707" s="412"/>
      <c r="FBR707" s="413"/>
      <c r="FBS707" s="413"/>
      <c r="FBT707" s="413"/>
      <c r="FBU707" s="413"/>
      <c r="FBV707" s="413"/>
      <c r="FBW707" s="413"/>
      <c r="FBX707" s="413"/>
      <c r="FBY707" s="413"/>
      <c r="FBZ707" s="413"/>
      <c r="FCA707" s="413"/>
      <c r="FCB707" s="413"/>
      <c r="FCC707" s="413"/>
      <c r="FCD707" s="413"/>
      <c r="FCE707" s="413"/>
      <c r="FCF707" s="413"/>
      <c r="FCG707" s="413"/>
      <c r="FCH707" s="413"/>
      <c r="FCI707" s="413"/>
      <c r="FCJ707" s="413"/>
      <c r="FCK707" s="413"/>
      <c r="FCL707" s="413"/>
      <c r="FCM707" s="413"/>
      <c r="FCN707" s="413"/>
      <c r="FCO707" s="413"/>
      <c r="FCP707" s="414"/>
      <c r="FCQ707" s="414"/>
      <c r="FCR707" s="414"/>
      <c r="FCS707" s="414"/>
      <c r="FCT707" s="414"/>
      <c r="FCU707" s="413"/>
      <c r="FCV707" s="413"/>
      <c r="FCW707" s="414"/>
      <c r="FCX707" s="414"/>
      <c r="FCY707" s="413"/>
      <c r="FCZ707" s="413"/>
      <c r="FDA707" s="414"/>
      <c r="FDB707" s="414"/>
      <c r="FDC707" s="413"/>
      <c r="FDD707" s="413"/>
      <c r="FDE707" s="413"/>
      <c r="FDF707" s="413"/>
      <c r="FDG707" s="413"/>
      <c r="FDH707" s="413"/>
      <c r="FDI707" s="413"/>
      <c r="FDJ707" s="414"/>
      <c r="FDK707" s="414"/>
      <c r="FDL707" s="413"/>
      <c r="FDM707" s="413"/>
      <c r="FDN707" s="414"/>
      <c r="FDO707" s="414"/>
      <c r="FDP707" s="413"/>
      <c r="FDQ707" s="413"/>
      <c r="FDR707" s="413"/>
      <c r="FDS707" s="413"/>
      <c r="FDT707" s="413"/>
      <c r="FDU707" s="407"/>
      <c r="FDV707" s="439"/>
      <c r="FDW707" s="413"/>
      <c r="FDX707" s="413"/>
      <c r="FDY707" s="413"/>
      <c r="FDZ707" s="413"/>
      <c r="FEA707" s="413"/>
      <c r="FEB707" s="413"/>
      <c r="FEC707" s="413"/>
      <c r="FED707" s="412"/>
      <c r="FEE707" s="412"/>
      <c r="FEF707" s="412"/>
      <c r="FEG707" s="412"/>
      <c r="FEH707" s="412"/>
      <c r="FEI707" s="412"/>
      <c r="FEJ707" s="412"/>
      <c r="FEK707" s="412"/>
      <c r="FEL707" s="412"/>
      <c r="FEM707" s="412"/>
      <c r="FEN707" s="412"/>
      <c r="FEO707" s="412"/>
      <c r="FEP707" s="412"/>
      <c r="FEQ707" s="412"/>
      <c r="FER707" s="412"/>
      <c r="FES707" s="412"/>
      <c r="FET707" s="412"/>
      <c r="FEU707" s="412"/>
      <c r="FEV707" s="412"/>
      <c r="FEW707" s="412"/>
      <c r="FEX707" s="412"/>
      <c r="FEY707" s="412"/>
      <c r="FEZ707" s="412"/>
      <c r="FFA707" s="412"/>
      <c r="FFB707" s="412"/>
      <c r="FFC707" s="412"/>
      <c r="FFD707" s="412"/>
      <c r="FFE707" s="412"/>
      <c r="FFF707" s="412"/>
      <c r="FFG707" s="412"/>
      <c r="FFH707" s="412"/>
      <c r="FFI707" s="412"/>
      <c r="FFJ707" s="412"/>
      <c r="FFK707" s="412"/>
      <c r="FFL707" s="412"/>
      <c r="FFM707" s="412"/>
      <c r="FFN707" s="412"/>
      <c r="FFO707" s="412"/>
      <c r="FFP707" s="412"/>
      <c r="FFQ707" s="412"/>
      <c r="FFR707" s="412"/>
      <c r="FFS707" s="412"/>
      <c r="FFT707" s="412"/>
      <c r="FFU707" s="412"/>
      <c r="FFV707" s="413"/>
      <c r="FFW707" s="413"/>
      <c r="FFX707" s="413"/>
      <c r="FFY707" s="413"/>
      <c r="FFZ707" s="413"/>
      <c r="FGA707" s="413"/>
      <c r="FGB707" s="413"/>
      <c r="FGC707" s="413"/>
      <c r="FGD707" s="413"/>
      <c r="FGE707" s="413"/>
      <c r="FGF707" s="413"/>
      <c r="FGG707" s="413"/>
      <c r="FGH707" s="413"/>
      <c r="FGI707" s="413"/>
      <c r="FGJ707" s="413"/>
      <c r="FGK707" s="413"/>
      <c r="FGL707" s="413"/>
      <c r="FGM707" s="413"/>
      <c r="FGN707" s="413"/>
      <c r="FGO707" s="413"/>
      <c r="FGP707" s="413"/>
      <c r="FGQ707" s="413"/>
      <c r="FGR707" s="413"/>
      <c r="FGS707" s="413"/>
      <c r="FGT707" s="414"/>
      <c r="FGU707" s="414"/>
      <c r="FGV707" s="414"/>
      <c r="FGW707" s="414"/>
      <c r="FGX707" s="414"/>
      <c r="FGY707" s="413"/>
      <c r="FGZ707" s="413"/>
      <c r="FHA707" s="414"/>
      <c r="FHB707" s="414"/>
      <c r="FHC707" s="413"/>
      <c r="FHD707" s="413"/>
      <c r="FHE707" s="414"/>
      <c r="FHF707" s="414"/>
      <c r="FHG707" s="413"/>
      <c r="FHH707" s="413"/>
      <c r="FHI707" s="413"/>
      <c r="FHJ707" s="413"/>
      <c r="FHK707" s="413"/>
      <c r="FHL707" s="413"/>
      <c r="FHM707" s="413"/>
      <c r="FHN707" s="414"/>
      <c r="FHO707" s="414"/>
      <c r="FHP707" s="413"/>
      <c r="FHQ707" s="413"/>
      <c r="FHR707" s="414"/>
      <c r="FHS707" s="414"/>
      <c r="FHT707" s="413"/>
      <c r="FHU707" s="413"/>
      <c r="FHV707" s="413"/>
      <c r="FHW707" s="413"/>
      <c r="FHX707" s="413"/>
      <c r="FHY707" s="407"/>
      <c r="FHZ707" s="439"/>
      <c r="FIA707" s="413"/>
      <c r="FIB707" s="413"/>
      <c r="FIC707" s="413"/>
      <c r="FID707" s="413"/>
      <c r="FIE707" s="413"/>
      <c r="FIF707" s="413"/>
      <c r="FIG707" s="413"/>
      <c r="FIH707" s="412"/>
      <c r="FII707" s="412"/>
      <c r="FIJ707" s="412"/>
      <c r="FIK707" s="412"/>
      <c r="FIL707" s="412"/>
      <c r="FIM707" s="412"/>
      <c r="FIN707" s="412"/>
      <c r="FIO707" s="412"/>
      <c r="FIP707" s="412"/>
      <c r="FIQ707" s="412"/>
      <c r="FIR707" s="412"/>
      <c r="FIS707" s="412"/>
      <c r="FIT707" s="412"/>
      <c r="FIU707" s="412"/>
      <c r="FIV707" s="412"/>
      <c r="FIW707" s="412"/>
      <c r="FIX707" s="412"/>
      <c r="FIY707" s="412"/>
      <c r="FIZ707" s="412"/>
      <c r="FJA707" s="412"/>
      <c r="FJB707" s="412"/>
      <c r="FJC707" s="412"/>
      <c r="FJD707" s="412"/>
      <c r="FJE707" s="412"/>
      <c r="FJF707" s="412"/>
      <c r="FJG707" s="412"/>
      <c r="FJH707" s="412"/>
      <c r="FJI707" s="412"/>
      <c r="FJJ707" s="412"/>
      <c r="FJK707" s="412"/>
      <c r="FJL707" s="412"/>
      <c r="FJM707" s="412"/>
      <c r="FJN707" s="412"/>
      <c r="FJO707" s="412"/>
      <c r="FJP707" s="412"/>
      <c r="FJQ707" s="412"/>
      <c r="FJR707" s="412"/>
      <c r="FJS707" s="412"/>
      <c r="FJT707" s="412"/>
      <c r="FJU707" s="412"/>
      <c r="FJV707" s="412"/>
      <c r="FJW707" s="412"/>
      <c r="FJX707" s="412"/>
      <c r="FJY707" s="412"/>
      <c r="FJZ707" s="413"/>
      <c r="FKA707" s="413"/>
      <c r="FKB707" s="413"/>
      <c r="FKC707" s="413"/>
      <c r="FKD707" s="413"/>
      <c r="FKE707" s="413"/>
      <c r="FKF707" s="413"/>
      <c r="FKG707" s="413"/>
      <c r="FKH707" s="413"/>
      <c r="FKI707" s="413"/>
      <c r="FKJ707" s="413"/>
      <c r="FKK707" s="413"/>
      <c r="FKL707" s="413"/>
      <c r="FKM707" s="413"/>
      <c r="FKN707" s="413"/>
      <c r="FKO707" s="413"/>
      <c r="FKP707" s="413"/>
      <c r="FKQ707" s="413"/>
      <c r="FKR707" s="413"/>
      <c r="FKS707" s="413"/>
      <c r="FKT707" s="413"/>
      <c r="FKU707" s="413"/>
      <c r="FKV707" s="413"/>
      <c r="FKW707" s="413"/>
      <c r="FKX707" s="414"/>
      <c r="FKY707" s="414"/>
      <c r="FKZ707" s="414"/>
      <c r="FLA707" s="414"/>
      <c r="FLB707" s="414"/>
      <c r="FLC707" s="413"/>
      <c r="FLD707" s="413"/>
      <c r="FLE707" s="414"/>
      <c r="FLF707" s="414"/>
      <c r="FLG707" s="413"/>
      <c r="FLH707" s="413"/>
      <c r="FLI707" s="414"/>
      <c r="FLJ707" s="414"/>
      <c r="FLK707" s="413"/>
      <c r="FLL707" s="413"/>
      <c r="FLM707" s="413"/>
      <c r="FLN707" s="413"/>
      <c r="FLO707" s="413"/>
      <c r="FLP707" s="413"/>
      <c r="FLQ707" s="413"/>
      <c r="FLR707" s="414"/>
      <c r="FLS707" s="414"/>
      <c r="FLT707" s="413"/>
      <c r="FLU707" s="413"/>
      <c r="FLV707" s="414"/>
      <c r="FLW707" s="414"/>
      <c r="FLX707" s="413"/>
      <c r="FLY707" s="413"/>
      <c r="FLZ707" s="413"/>
      <c r="FMA707" s="413"/>
      <c r="FMB707" s="413"/>
      <c r="FMC707" s="407"/>
      <c r="FMD707" s="439"/>
      <c r="FME707" s="413"/>
      <c r="FMF707" s="413"/>
      <c r="FMG707" s="413"/>
      <c r="FMH707" s="413"/>
      <c r="FMI707" s="413"/>
      <c r="FMJ707" s="413"/>
      <c r="FMK707" s="413"/>
      <c r="FML707" s="412"/>
      <c r="FMM707" s="412"/>
      <c r="FMN707" s="412"/>
      <c r="FMO707" s="412"/>
      <c r="FMP707" s="412"/>
      <c r="FMQ707" s="412"/>
      <c r="FMR707" s="412"/>
      <c r="FMS707" s="412"/>
      <c r="FMT707" s="412"/>
      <c r="FMU707" s="412"/>
      <c r="FMV707" s="412"/>
      <c r="FMW707" s="412"/>
      <c r="FMX707" s="412"/>
      <c r="FMY707" s="412"/>
      <c r="FMZ707" s="412"/>
      <c r="FNA707" s="412"/>
      <c r="FNB707" s="412"/>
      <c r="FNC707" s="412"/>
      <c r="FND707" s="412"/>
      <c r="FNE707" s="412"/>
      <c r="FNF707" s="412"/>
      <c r="FNG707" s="412"/>
      <c r="FNH707" s="412"/>
      <c r="FNI707" s="412"/>
      <c r="FNJ707" s="412"/>
      <c r="FNK707" s="412"/>
      <c r="FNL707" s="412"/>
      <c r="FNM707" s="412"/>
      <c r="FNN707" s="412"/>
      <c r="FNO707" s="412"/>
      <c r="FNP707" s="412"/>
      <c r="FNQ707" s="412"/>
      <c r="FNR707" s="412"/>
      <c r="FNS707" s="412"/>
      <c r="FNT707" s="412"/>
      <c r="FNU707" s="412"/>
      <c r="FNV707" s="412"/>
      <c r="FNW707" s="412"/>
      <c r="FNX707" s="412"/>
      <c r="FNY707" s="412"/>
      <c r="FNZ707" s="412"/>
      <c r="FOA707" s="412"/>
      <c r="FOB707" s="412"/>
      <c r="FOC707" s="412"/>
      <c r="FOD707" s="413"/>
      <c r="FOE707" s="413"/>
      <c r="FOF707" s="413"/>
      <c r="FOG707" s="413"/>
      <c r="FOH707" s="413"/>
      <c r="FOI707" s="413"/>
      <c r="FOJ707" s="413"/>
      <c r="FOK707" s="413"/>
      <c r="FOL707" s="413"/>
      <c r="FOM707" s="413"/>
      <c r="FON707" s="413"/>
      <c r="FOO707" s="413"/>
      <c r="FOP707" s="413"/>
      <c r="FOQ707" s="413"/>
      <c r="FOR707" s="413"/>
      <c r="FOS707" s="413"/>
      <c r="FOT707" s="413"/>
      <c r="FOU707" s="413"/>
      <c r="FOV707" s="413"/>
      <c r="FOW707" s="413"/>
      <c r="FOX707" s="413"/>
      <c r="FOY707" s="413"/>
      <c r="FOZ707" s="413"/>
      <c r="FPA707" s="413"/>
      <c r="FPB707" s="414"/>
      <c r="FPC707" s="414"/>
      <c r="FPD707" s="414"/>
      <c r="FPE707" s="414"/>
      <c r="FPF707" s="414"/>
      <c r="FPG707" s="413"/>
      <c r="FPH707" s="413"/>
      <c r="FPI707" s="414"/>
      <c r="FPJ707" s="414"/>
      <c r="FPK707" s="413"/>
      <c r="FPL707" s="413"/>
      <c r="FPM707" s="414"/>
      <c r="FPN707" s="414"/>
      <c r="FPO707" s="413"/>
      <c r="FPP707" s="413"/>
      <c r="FPQ707" s="413"/>
      <c r="FPR707" s="413"/>
      <c r="FPS707" s="413"/>
      <c r="FPT707" s="413"/>
      <c r="FPU707" s="413"/>
      <c r="FPV707" s="414"/>
      <c r="FPW707" s="414"/>
      <c r="FPX707" s="413"/>
      <c r="FPY707" s="413"/>
      <c r="FPZ707" s="414"/>
      <c r="FQA707" s="414"/>
      <c r="FQB707" s="413"/>
      <c r="FQC707" s="413"/>
      <c r="FQD707" s="413"/>
      <c r="FQE707" s="413"/>
      <c r="FQF707" s="413"/>
      <c r="FQG707" s="407"/>
      <c r="FQH707" s="439"/>
      <c r="FQI707" s="413"/>
      <c r="FQJ707" s="413"/>
      <c r="FQK707" s="413"/>
      <c r="FQL707" s="413"/>
      <c r="FQM707" s="413"/>
      <c r="FQN707" s="413"/>
      <c r="FQO707" s="413"/>
      <c r="FQP707" s="412"/>
      <c r="FQQ707" s="412"/>
      <c r="FQR707" s="412"/>
      <c r="FQS707" s="412"/>
      <c r="FQT707" s="412"/>
      <c r="FQU707" s="412"/>
      <c r="FQV707" s="412"/>
      <c r="FQW707" s="412"/>
      <c r="FQX707" s="412"/>
      <c r="FQY707" s="412"/>
      <c r="FQZ707" s="412"/>
      <c r="FRA707" s="412"/>
      <c r="FRB707" s="412"/>
      <c r="FRC707" s="412"/>
      <c r="FRD707" s="412"/>
      <c r="FRE707" s="412"/>
      <c r="FRF707" s="412"/>
      <c r="FRG707" s="412"/>
      <c r="FRH707" s="412"/>
      <c r="FRI707" s="412"/>
      <c r="FRJ707" s="412"/>
      <c r="FRK707" s="412"/>
      <c r="FRL707" s="412"/>
      <c r="FRM707" s="412"/>
      <c r="FRN707" s="412"/>
      <c r="FRO707" s="412"/>
      <c r="FRP707" s="412"/>
      <c r="FRQ707" s="412"/>
      <c r="FRR707" s="412"/>
      <c r="FRS707" s="412"/>
      <c r="FRT707" s="412"/>
      <c r="FRU707" s="412"/>
      <c r="FRV707" s="412"/>
      <c r="FRW707" s="412"/>
      <c r="FRX707" s="412"/>
      <c r="FRY707" s="412"/>
      <c r="FRZ707" s="412"/>
      <c r="FSA707" s="412"/>
      <c r="FSB707" s="412"/>
      <c r="FSC707" s="412"/>
      <c r="FSD707" s="412"/>
      <c r="FSE707" s="412"/>
      <c r="FSF707" s="412"/>
      <c r="FSG707" s="412"/>
      <c r="FSH707" s="413"/>
      <c r="FSI707" s="413"/>
      <c r="FSJ707" s="413"/>
      <c r="FSK707" s="413"/>
      <c r="FSL707" s="413"/>
      <c r="FSM707" s="413"/>
      <c r="FSN707" s="413"/>
      <c r="FSO707" s="413"/>
      <c r="FSP707" s="413"/>
      <c r="FSQ707" s="413"/>
      <c r="FSR707" s="413"/>
      <c r="FSS707" s="413"/>
      <c r="FST707" s="413"/>
      <c r="FSU707" s="413"/>
      <c r="FSV707" s="413"/>
      <c r="FSW707" s="413"/>
      <c r="FSX707" s="413"/>
      <c r="FSY707" s="413"/>
      <c r="FSZ707" s="413"/>
      <c r="FTA707" s="413"/>
      <c r="FTB707" s="413"/>
      <c r="FTC707" s="413"/>
      <c r="FTD707" s="413"/>
      <c r="FTE707" s="413"/>
      <c r="FTF707" s="414"/>
      <c r="FTG707" s="414"/>
      <c r="FTH707" s="414"/>
      <c r="FTI707" s="414"/>
      <c r="FTJ707" s="414"/>
      <c r="FTK707" s="413"/>
      <c r="FTL707" s="413"/>
      <c r="FTM707" s="414"/>
      <c r="FTN707" s="414"/>
      <c r="FTO707" s="413"/>
      <c r="FTP707" s="413"/>
      <c r="FTQ707" s="414"/>
      <c r="FTR707" s="414"/>
      <c r="FTS707" s="413"/>
      <c r="FTT707" s="413"/>
      <c r="FTU707" s="413"/>
      <c r="FTV707" s="413"/>
      <c r="FTW707" s="413"/>
      <c r="FTX707" s="413"/>
      <c r="FTY707" s="413"/>
      <c r="FTZ707" s="414"/>
      <c r="FUA707" s="414"/>
      <c r="FUB707" s="413"/>
      <c r="FUC707" s="413"/>
      <c r="FUD707" s="414"/>
      <c r="FUE707" s="414"/>
      <c r="FUF707" s="413"/>
      <c r="FUG707" s="413"/>
      <c r="FUH707" s="413"/>
      <c r="FUI707" s="413"/>
      <c r="FUJ707" s="413"/>
      <c r="FUK707" s="407"/>
      <c r="FUL707" s="439"/>
      <c r="FUM707" s="413"/>
      <c r="FUN707" s="413"/>
      <c r="FUO707" s="413"/>
      <c r="FUP707" s="413"/>
      <c r="FUQ707" s="413"/>
      <c r="FUR707" s="413"/>
      <c r="FUS707" s="413"/>
      <c r="FUT707" s="412"/>
      <c r="FUU707" s="412"/>
      <c r="FUV707" s="412"/>
      <c r="FUW707" s="412"/>
      <c r="FUX707" s="412"/>
      <c r="FUY707" s="412"/>
      <c r="FUZ707" s="412"/>
      <c r="FVA707" s="412"/>
      <c r="FVB707" s="412"/>
      <c r="FVC707" s="412"/>
      <c r="FVD707" s="412"/>
      <c r="FVE707" s="412"/>
      <c r="FVF707" s="412"/>
      <c r="FVG707" s="412"/>
      <c r="FVH707" s="412"/>
      <c r="FVI707" s="412"/>
      <c r="FVJ707" s="412"/>
      <c r="FVK707" s="412"/>
      <c r="FVL707" s="412"/>
      <c r="FVM707" s="412"/>
      <c r="FVN707" s="412"/>
      <c r="FVO707" s="412"/>
      <c r="FVP707" s="412"/>
      <c r="FVQ707" s="412"/>
      <c r="FVR707" s="412"/>
      <c r="FVS707" s="412"/>
      <c r="FVT707" s="412"/>
      <c r="FVU707" s="412"/>
      <c r="FVV707" s="412"/>
      <c r="FVW707" s="412"/>
      <c r="FVX707" s="412"/>
      <c r="FVY707" s="412"/>
      <c r="FVZ707" s="412"/>
      <c r="FWA707" s="412"/>
      <c r="FWB707" s="412"/>
      <c r="FWC707" s="412"/>
      <c r="FWD707" s="412"/>
      <c r="FWE707" s="412"/>
      <c r="FWF707" s="412"/>
      <c r="FWG707" s="412"/>
      <c r="FWH707" s="412"/>
      <c r="FWI707" s="412"/>
      <c r="FWJ707" s="412"/>
      <c r="FWK707" s="412"/>
      <c r="FWL707" s="413"/>
      <c r="FWM707" s="413"/>
      <c r="FWN707" s="413"/>
      <c r="FWO707" s="413"/>
      <c r="FWP707" s="413"/>
      <c r="FWQ707" s="413"/>
      <c r="FWR707" s="413"/>
      <c r="FWS707" s="413"/>
      <c r="FWT707" s="413"/>
      <c r="FWU707" s="413"/>
      <c r="FWV707" s="413"/>
      <c r="FWW707" s="413"/>
      <c r="FWX707" s="413"/>
      <c r="FWY707" s="413"/>
      <c r="FWZ707" s="413"/>
      <c r="FXA707" s="413"/>
      <c r="FXB707" s="413"/>
      <c r="FXC707" s="413"/>
      <c r="FXD707" s="413"/>
      <c r="FXE707" s="413"/>
      <c r="FXF707" s="413"/>
      <c r="FXG707" s="413"/>
      <c r="FXH707" s="413"/>
      <c r="FXI707" s="413"/>
      <c r="FXJ707" s="414"/>
      <c r="FXK707" s="414"/>
      <c r="FXL707" s="414"/>
      <c r="FXM707" s="414"/>
      <c r="FXN707" s="414"/>
      <c r="FXO707" s="413"/>
      <c r="FXP707" s="413"/>
      <c r="FXQ707" s="414"/>
      <c r="FXR707" s="414"/>
      <c r="FXS707" s="413"/>
      <c r="FXT707" s="413"/>
      <c r="FXU707" s="414"/>
      <c r="FXV707" s="414"/>
      <c r="FXW707" s="413"/>
      <c r="FXX707" s="413"/>
      <c r="FXY707" s="413"/>
      <c r="FXZ707" s="413"/>
      <c r="FYA707" s="413"/>
      <c r="FYB707" s="413"/>
      <c r="FYC707" s="413"/>
      <c r="FYD707" s="414"/>
      <c r="FYE707" s="414"/>
      <c r="FYF707" s="413"/>
      <c r="FYG707" s="413"/>
      <c r="FYH707" s="414"/>
      <c r="FYI707" s="414"/>
      <c r="FYJ707" s="413"/>
      <c r="FYK707" s="413"/>
      <c r="FYL707" s="413"/>
      <c r="FYM707" s="413"/>
      <c r="FYN707" s="413"/>
      <c r="FYO707" s="407"/>
      <c r="FYP707" s="439"/>
      <c r="FYQ707" s="413"/>
      <c r="FYR707" s="413"/>
      <c r="FYS707" s="413"/>
      <c r="FYT707" s="413"/>
      <c r="FYU707" s="413"/>
      <c r="FYV707" s="413"/>
      <c r="FYW707" s="413"/>
      <c r="FYX707" s="412"/>
      <c r="FYY707" s="412"/>
      <c r="FYZ707" s="412"/>
      <c r="FZA707" s="412"/>
      <c r="FZB707" s="412"/>
      <c r="FZC707" s="412"/>
      <c r="FZD707" s="412"/>
      <c r="FZE707" s="412"/>
      <c r="FZF707" s="412"/>
      <c r="FZG707" s="412"/>
      <c r="FZH707" s="412"/>
      <c r="FZI707" s="412"/>
      <c r="FZJ707" s="412"/>
      <c r="FZK707" s="412"/>
      <c r="FZL707" s="412"/>
      <c r="FZM707" s="412"/>
      <c r="FZN707" s="412"/>
      <c r="FZO707" s="412"/>
      <c r="FZP707" s="412"/>
      <c r="FZQ707" s="412"/>
      <c r="FZR707" s="412"/>
      <c r="FZS707" s="412"/>
      <c r="FZT707" s="412"/>
      <c r="FZU707" s="412"/>
      <c r="FZV707" s="412"/>
      <c r="FZW707" s="412"/>
      <c r="FZX707" s="412"/>
      <c r="FZY707" s="412"/>
      <c r="FZZ707" s="412"/>
      <c r="GAA707" s="412"/>
      <c r="GAB707" s="412"/>
      <c r="GAC707" s="412"/>
      <c r="GAD707" s="412"/>
      <c r="GAE707" s="412"/>
      <c r="GAF707" s="412"/>
      <c r="GAG707" s="412"/>
      <c r="GAH707" s="412"/>
      <c r="GAI707" s="412"/>
      <c r="GAJ707" s="412"/>
      <c r="GAK707" s="412"/>
      <c r="GAL707" s="412"/>
      <c r="GAM707" s="412"/>
      <c r="GAN707" s="412"/>
      <c r="GAO707" s="412"/>
      <c r="GAP707" s="413"/>
      <c r="GAQ707" s="413"/>
      <c r="GAR707" s="413"/>
      <c r="GAS707" s="413"/>
      <c r="GAT707" s="413"/>
      <c r="GAU707" s="413"/>
      <c r="GAV707" s="413"/>
      <c r="GAW707" s="413"/>
      <c r="GAX707" s="413"/>
      <c r="GAY707" s="413"/>
      <c r="GAZ707" s="413"/>
      <c r="GBA707" s="413"/>
      <c r="GBB707" s="413"/>
      <c r="GBC707" s="413"/>
      <c r="GBD707" s="413"/>
      <c r="GBE707" s="413"/>
      <c r="GBF707" s="413"/>
      <c r="GBG707" s="413"/>
      <c r="GBH707" s="413"/>
      <c r="GBI707" s="413"/>
      <c r="GBJ707" s="413"/>
      <c r="GBK707" s="413"/>
      <c r="GBL707" s="413"/>
      <c r="GBM707" s="413"/>
      <c r="GBN707" s="414"/>
      <c r="GBO707" s="414"/>
      <c r="GBP707" s="414"/>
      <c r="GBQ707" s="414"/>
      <c r="GBR707" s="414"/>
      <c r="GBS707" s="413"/>
      <c r="GBT707" s="413"/>
      <c r="GBU707" s="414"/>
      <c r="GBV707" s="414"/>
      <c r="GBW707" s="413"/>
      <c r="GBX707" s="413"/>
      <c r="GBY707" s="414"/>
      <c r="GBZ707" s="414"/>
      <c r="GCA707" s="413"/>
      <c r="GCB707" s="413"/>
      <c r="GCC707" s="413"/>
      <c r="GCD707" s="413"/>
      <c r="GCE707" s="413"/>
      <c r="GCF707" s="413"/>
      <c r="GCG707" s="413"/>
      <c r="GCH707" s="414"/>
      <c r="GCI707" s="414"/>
      <c r="GCJ707" s="413"/>
      <c r="GCK707" s="413"/>
      <c r="GCL707" s="414"/>
      <c r="GCM707" s="414"/>
      <c r="GCN707" s="413"/>
      <c r="GCO707" s="413"/>
      <c r="GCP707" s="413"/>
      <c r="GCQ707" s="413"/>
      <c r="GCR707" s="413"/>
      <c r="GCS707" s="407"/>
      <c r="GCT707" s="439"/>
      <c r="GCU707" s="413"/>
      <c r="GCV707" s="413"/>
      <c r="GCW707" s="413"/>
      <c r="GCX707" s="413"/>
      <c r="GCY707" s="413"/>
      <c r="GCZ707" s="413"/>
      <c r="GDA707" s="413"/>
      <c r="GDB707" s="412"/>
      <c r="GDC707" s="412"/>
      <c r="GDD707" s="412"/>
      <c r="GDE707" s="412"/>
      <c r="GDF707" s="412"/>
      <c r="GDG707" s="412"/>
      <c r="GDH707" s="412"/>
      <c r="GDI707" s="412"/>
      <c r="GDJ707" s="412"/>
      <c r="GDK707" s="412"/>
      <c r="GDL707" s="412"/>
      <c r="GDM707" s="412"/>
      <c r="GDN707" s="412"/>
      <c r="GDO707" s="412"/>
      <c r="GDP707" s="412"/>
      <c r="GDQ707" s="412"/>
      <c r="GDR707" s="412"/>
      <c r="GDS707" s="412"/>
      <c r="GDT707" s="412"/>
      <c r="GDU707" s="412"/>
      <c r="GDV707" s="412"/>
      <c r="GDW707" s="412"/>
      <c r="GDX707" s="412"/>
      <c r="GDY707" s="412"/>
      <c r="GDZ707" s="412"/>
      <c r="GEA707" s="412"/>
      <c r="GEB707" s="412"/>
      <c r="GEC707" s="412"/>
      <c r="GED707" s="412"/>
      <c r="GEE707" s="412"/>
      <c r="GEF707" s="412"/>
      <c r="GEG707" s="412"/>
      <c r="GEH707" s="412"/>
      <c r="GEI707" s="412"/>
      <c r="GEJ707" s="412"/>
      <c r="GEK707" s="412"/>
      <c r="GEL707" s="412"/>
      <c r="GEM707" s="412"/>
      <c r="GEN707" s="412"/>
      <c r="GEO707" s="412"/>
      <c r="GEP707" s="412"/>
      <c r="GEQ707" s="412"/>
      <c r="GER707" s="412"/>
      <c r="GES707" s="412"/>
      <c r="GET707" s="413"/>
      <c r="GEU707" s="413"/>
      <c r="GEV707" s="413"/>
      <c r="GEW707" s="413"/>
      <c r="GEX707" s="413"/>
      <c r="GEY707" s="413"/>
      <c r="GEZ707" s="413"/>
      <c r="GFA707" s="413"/>
      <c r="GFB707" s="413"/>
      <c r="GFC707" s="413"/>
      <c r="GFD707" s="413"/>
      <c r="GFE707" s="413"/>
      <c r="GFF707" s="413"/>
      <c r="GFG707" s="413"/>
      <c r="GFH707" s="413"/>
      <c r="GFI707" s="413"/>
      <c r="GFJ707" s="413"/>
      <c r="GFK707" s="413"/>
      <c r="GFL707" s="413"/>
      <c r="GFM707" s="413"/>
      <c r="GFN707" s="413"/>
      <c r="GFO707" s="413"/>
      <c r="GFP707" s="413"/>
      <c r="GFQ707" s="413"/>
      <c r="GFR707" s="414"/>
      <c r="GFS707" s="414"/>
      <c r="GFT707" s="414"/>
      <c r="GFU707" s="414"/>
      <c r="GFV707" s="414"/>
      <c r="GFW707" s="413"/>
      <c r="GFX707" s="413"/>
      <c r="GFY707" s="414"/>
      <c r="GFZ707" s="414"/>
      <c r="GGA707" s="413"/>
      <c r="GGB707" s="413"/>
      <c r="GGC707" s="414"/>
      <c r="GGD707" s="414"/>
      <c r="GGE707" s="413"/>
      <c r="GGF707" s="413"/>
      <c r="GGG707" s="413"/>
      <c r="GGH707" s="413"/>
      <c r="GGI707" s="413"/>
      <c r="GGJ707" s="413"/>
      <c r="GGK707" s="413"/>
      <c r="GGL707" s="414"/>
      <c r="GGM707" s="414"/>
      <c r="GGN707" s="413"/>
      <c r="GGO707" s="413"/>
      <c r="GGP707" s="414"/>
      <c r="GGQ707" s="414"/>
      <c r="GGR707" s="413"/>
      <c r="GGS707" s="413"/>
      <c r="GGT707" s="413"/>
      <c r="GGU707" s="413"/>
      <c r="GGV707" s="413"/>
      <c r="GGW707" s="407"/>
      <c r="GGX707" s="439"/>
      <c r="GGY707" s="413"/>
      <c r="GGZ707" s="413"/>
      <c r="GHA707" s="413"/>
      <c r="GHB707" s="413"/>
      <c r="GHC707" s="413"/>
      <c r="GHD707" s="413"/>
      <c r="GHE707" s="413"/>
      <c r="GHF707" s="412"/>
      <c r="GHG707" s="412"/>
      <c r="GHH707" s="412"/>
      <c r="GHI707" s="412"/>
      <c r="GHJ707" s="412"/>
      <c r="GHK707" s="412"/>
      <c r="GHL707" s="412"/>
      <c r="GHM707" s="412"/>
      <c r="GHN707" s="412"/>
      <c r="GHO707" s="412"/>
      <c r="GHP707" s="412"/>
      <c r="GHQ707" s="412"/>
      <c r="GHR707" s="412"/>
      <c r="GHS707" s="412"/>
      <c r="GHT707" s="412"/>
      <c r="GHU707" s="412"/>
      <c r="GHV707" s="412"/>
      <c r="GHW707" s="412"/>
      <c r="GHX707" s="412"/>
      <c r="GHY707" s="412"/>
      <c r="GHZ707" s="412"/>
      <c r="GIA707" s="412"/>
      <c r="GIB707" s="412"/>
      <c r="GIC707" s="412"/>
      <c r="GID707" s="412"/>
      <c r="GIE707" s="412"/>
      <c r="GIF707" s="412"/>
      <c r="GIG707" s="412"/>
      <c r="GIH707" s="412"/>
      <c r="GII707" s="412"/>
      <c r="GIJ707" s="412"/>
      <c r="GIK707" s="412"/>
      <c r="GIL707" s="412"/>
      <c r="GIM707" s="412"/>
      <c r="GIN707" s="412"/>
      <c r="GIO707" s="412"/>
      <c r="GIP707" s="412"/>
      <c r="GIQ707" s="412"/>
      <c r="GIR707" s="412"/>
      <c r="GIS707" s="412"/>
      <c r="GIT707" s="412"/>
      <c r="GIU707" s="412"/>
      <c r="GIV707" s="412"/>
      <c r="GIW707" s="412"/>
      <c r="GIX707" s="413"/>
      <c r="GIY707" s="413"/>
      <c r="GIZ707" s="413"/>
      <c r="GJA707" s="413"/>
      <c r="GJB707" s="413"/>
      <c r="GJC707" s="413"/>
      <c r="GJD707" s="413"/>
      <c r="GJE707" s="413"/>
      <c r="GJF707" s="413"/>
      <c r="GJG707" s="413"/>
      <c r="GJH707" s="413"/>
      <c r="GJI707" s="413"/>
      <c r="GJJ707" s="413"/>
      <c r="GJK707" s="413"/>
      <c r="GJL707" s="413"/>
      <c r="GJM707" s="413"/>
      <c r="GJN707" s="413"/>
      <c r="GJO707" s="413"/>
      <c r="GJP707" s="413"/>
      <c r="GJQ707" s="413"/>
      <c r="GJR707" s="413"/>
      <c r="GJS707" s="413"/>
      <c r="GJT707" s="413"/>
      <c r="GJU707" s="413"/>
      <c r="GJV707" s="414"/>
      <c r="GJW707" s="414"/>
      <c r="GJX707" s="414"/>
      <c r="GJY707" s="414"/>
      <c r="GJZ707" s="414"/>
      <c r="GKA707" s="413"/>
      <c r="GKB707" s="413"/>
      <c r="GKC707" s="414"/>
      <c r="GKD707" s="414"/>
      <c r="GKE707" s="413"/>
      <c r="GKF707" s="413"/>
      <c r="GKG707" s="414"/>
      <c r="GKH707" s="414"/>
      <c r="GKI707" s="413"/>
      <c r="GKJ707" s="413"/>
      <c r="GKK707" s="413"/>
      <c r="GKL707" s="413"/>
      <c r="GKM707" s="413"/>
      <c r="GKN707" s="413"/>
      <c r="GKO707" s="413"/>
      <c r="GKP707" s="414"/>
      <c r="GKQ707" s="414"/>
      <c r="GKR707" s="413"/>
      <c r="GKS707" s="413"/>
      <c r="GKT707" s="414"/>
      <c r="GKU707" s="414"/>
      <c r="GKV707" s="413"/>
      <c r="GKW707" s="413"/>
      <c r="GKX707" s="413"/>
      <c r="GKY707" s="413"/>
      <c r="GKZ707" s="413"/>
      <c r="GLA707" s="407"/>
      <c r="GLB707" s="439"/>
      <c r="GLC707" s="413"/>
      <c r="GLD707" s="413"/>
      <c r="GLE707" s="413"/>
      <c r="GLF707" s="413"/>
      <c r="GLG707" s="413"/>
      <c r="GLH707" s="413"/>
      <c r="GLI707" s="413"/>
      <c r="GLJ707" s="412"/>
      <c r="GLK707" s="412"/>
      <c r="GLL707" s="412"/>
      <c r="GLM707" s="412"/>
      <c r="GLN707" s="412"/>
      <c r="GLO707" s="412"/>
      <c r="GLP707" s="412"/>
      <c r="GLQ707" s="412"/>
      <c r="GLR707" s="412"/>
      <c r="GLS707" s="412"/>
      <c r="GLT707" s="412"/>
      <c r="GLU707" s="412"/>
      <c r="GLV707" s="412"/>
      <c r="GLW707" s="412"/>
      <c r="GLX707" s="412"/>
      <c r="GLY707" s="412"/>
      <c r="GLZ707" s="412"/>
      <c r="GMA707" s="412"/>
      <c r="GMB707" s="412"/>
      <c r="GMC707" s="412"/>
      <c r="GMD707" s="412"/>
      <c r="GME707" s="412"/>
      <c r="GMF707" s="412"/>
      <c r="GMG707" s="412"/>
      <c r="GMH707" s="412"/>
      <c r="GMI707" s="412"/>
      <c r="GMJ707" s="412"/>
      <c r="GMK707" s="412"/>
      <c r="GML707" s="412"/>
      <c r="GMM707" s="412"/>
      <c r="GMN707" s="412"/>
      <c r="GMO707" s="412"/>
      <c r="GMP707" s="412"/>
      <c r="GMQ707" s="412"/>
      <c r="GMR707" s="412"/>
      <c r="GMS707" s="412"/>
      <c r="GMT707" s="412"/>
      <c r="GMU707" s="412"/>
      <c r="GMV707" s="412"/>
      <c r="GMW707" s="412"/>
      <c r="GMX707" s="412"/>
      <c r="GMY707" s="412"/>
      <c r="GMZ707" s="412"/>
      <c r="GNA707" s="412"/>
      <c r="GNB707" s="413"/>
      <c r="GNC707" s="413"/>
      <c r="GND707" s="413"/>
      <c r="GNE707" s="413"/>
      <c r="GNF707" s="413"/>
      <c r="GNG707" s="413"/>
      <c r="GNH707" s="413"/>
      <c r="GNI707" s="413"/>
      <c r="GNJ707" s="413"/>
      <c r="GNK707" s="413"/>
      <c r="GNL707" s="413"/>
      <c r="GNM707" s="413"/>
      <c r="GNN707" s="413"/>
      <c r="GNO707" s="413"/>
      <c r="GNP707" s="413"/>
      <c r="GNQ707" s="413"/>
      <c r="GNR707" s="413"/>
      <c r="GNS707" s="413"/>
      <c r="GNT707" s="413"/>
      <c r="GNU707" s="413"/>
      <c r="GNV707" s="413"/>
      <c r="GNW707" s="413"/>
      <c r="GNX707" s="413"/>
      <c r="GNY707" s="413"/>
      <c r="GNZ707" s="414"/>
      <c r="GOA707" s="414"/>
      <c r="GOB707" s="414"/>
      <c r="GOC707" s="414"/>
      <c r="GOD707" s="414"/>
      <c r="GOE707" s="413"/>
      <c r="GOF707" s="413"/>
      <c r="GOG707" s="414"/>
      <c r="GOH707" s="414"/>
      <c r="GOI707" s="413"/>
      <c r="GOJ707" s="413"/>
      <c r="GOK707" s="414"/>
      <c r="GOL707" s="414"/>
      <c r="GOM707" s="413"/>
      <c r="GON707" s="413"/>
      <c r="GOO707" s="413"/>
      <c r="GOP707" s="413"/>
      <c r="GOQ707" s="413"/>
      <c r="GOR707" s="413"/>
      <c r="GOS707" s="413"/>
      <c r="GOT707" s="414"/>
      <c r="GOU707" s="414"/>
      <c r="GOV707" s="413"/>
      <c r="GOW707" s="413"/>
      <c r="GOX707" s="414"/>
      <c r="GOY707" s="414"/>
      <c r="GOZ707" s="413"/>
      <c r="GPA707" s="413"/>
      <c r="GPB707" s="413"/>
      <c r="GPC707" s="413"/>
      <c r="GPD707" s="413"/>
      <c r="GPE707" s="407"/>
      <c r="GPF707" s="439"/>
      <c r="GPG707" s="413"/>
      <c r="GPH707" s="413"/>
      <c r="GPI707" s="413"/>
      <c r="GPJ707" s="413"/>
      <c r="GPK707" s="413"/>
      <c r="GPL707" s="413"/>
      <c r="GPM707" s="413"/>
      <c r="GPN707" s="412"/>
      <c r="GPO707" s="412"/>
      <c r="GPP707" s="412"/>
      <c r="GPQ707" s="412"/>
      <c r="GPR707" s="412"/>
      <c r="GPS707" s="412"/>
      <c r="GPT707" s="412"/>
      <c r="GPU707" s="412"/>
      <c r="GPV707" s="412"/>
      <c r="GPW707" s="412"/>
      <c r="GPX707" s="412"/>
      <c r="GPY707" s="412"/>
      <c r="GPZ707" s="412"/>
      <c r="GQA707" s="412"/>
      <c r="GQB707" s="412"/>
      <c r="GQC707" s="412"/>
      <c r="GQD707" s="412"/>
      <c r="GQE707" s="412"/>
      <c r="GQF707" s="412"/>
      <c r="GQG707" s="412"/>
      <c r="GQH707" s="412"/>
      <c r="GQI707" s="412"/>
      <c r="GQJ707" s="412"/>
      <c r="GQK707" s="412"/>
      <c r="GQL707" s="412"/>
      <c r="GQM707" s="412"/>
      <c r="GQN707" s="412"/>
      <c r="GQO707" s="412"/>
      <c r="GQP707" s="412"/>
      <c r="GQQ707" s="412"/>
      <c r="GQR707" s="412"/>
      <c r="GQS707" s="412"/>
      <c r="GQT707" s="412"/>
      <c r="GQU707" s="412"/>
      <c r="GQV707" s="412"/>
      <c r="GQW707" s="412"/>
      <c r="GQX707" s="412"/>
      <c r="GQY707" s="412"/>
      <c r="GQZ707" s="412"/>
      <c r="GRA707" s="412"/>
      <c r="GRB707" s="412"/>
      <c r="GRC707" s="412"/>
      <c r="GRD707" s="412"/>
      <c r="GRE707" s="412"/>
      <c r="GRF707" s="413"/>
      <c r="GRG707" s="413"/>
      <c r="GRH707" s="413"/>
      <c r="GRI707" s="413"/>
      <c r="GRJ707" s="413"/>
      <c r="GRK707" s="413"/>
      <c r="GRL707" s="413"/>
      <c r="GRM707" s="413"/>
      <c r="GRN707" s="413"/>
      <c r="GRO707" s="413"/>
      <c r="GRP707" s="413"/>
      <c r="GRQ707" s="413"/>
      <c r="GRR707" s="413"/>
      <c r="GRS707" s="413"/>
      <c r="GRT707" s="413"/>
      <c r="GRU707" s="413"/>
      <c r="GRV707" s="413"/>
      <c r="GRW707" s="413"/>
      <c r="GRX707" s="413"/>
      <c r="GRY707" s="413"/>
      <c r="GRZ707" s="413"/>
      <c r="GSA707" s="413"/>
      <c r="GSB707" s="413"/>
      <c r="GSC707" s="413"/>
      <c r="GSD707" s="414"/>
      <c r="GSE707" s="414"/>
      <c r="GSF707" s="414"/>
      <c r="GSG707" s="414"/>
      <c r="GSH707" s="414"/>
      <c r="GSI707" s="413"/>
      <c r="GSJ707" s="413"/>
      <c r="GSK707" s="414"/>
      <c r="GSL707" s="414"/>
      <c r="GSM707" s="413"/>
      <c r="GSN707" s="413"/>
      <c r="GSO707" s="414"/>
      <c r="GSP707" s="414"/>
      <c r="GSQ707" s="413"/>
      <c r="GSR707" s="413"/>
      <c r="GSS707" s="413"/>
      <c r="GST707" s="413"/>
      <c r="GSU707" s="413"/>
      <c r="GSV707" s="413"/>
      <c r="GSW707" s="413"/>
      <c r="GSX707" s="414"/>
      <c r="GSY707" s="414"/>
      <c r="GSZ707" s="413"/>
      <c r="GTA707" s="413"/>
      <c r="GTB707" s="414"/>
      <c r="GTC707" s="414"/>
      <c r="GTD707" s="413"/>
      <c r="GTE707" s="413"/>
      <c r="GTF707" s="413"/>
      <c r="GTG707" s="413"/>
      <c r="GTH707" s="413"/>
      <c r="GTI707" s="407"/>
      <c r="GTJ707" s="439"/>
      <c r="GTK707" s="413"/>
      <c r="GTL707" s="413"/>
      <c r="GTM707" s="413"/>
      <c r="GTN707" s="413"/>
      <c r="GTO707" s="413"/>
      <c r="GTP707" s="413"/>
      <c r="GTQ707" s="413"/>
      <c r="GTR707" s="412"/>
      <c r="GTS707" s="412"/>
      <c r="GTT707" s="412"/>
      <c r="GTU707" s="412"/>
      <c r="GTV707" s="412"/>
      <c r="GTW707" s="412"/>
      <c r="GTX707" s="412"/>
      <c r="GTY707" s="412"/>
      <c r="GTZ707" s="412"/>
      <c r="GUA707" s="412"/>
      <c r="GUB707" s="412"/>
      <c r="GUC707" s="412"/>
      <c r="GUD707" s="412"/>
      <c r="GUE707" s="412"/>
      <c r="GUF707" s="412"/>
      <c r="GUG707" s="412"/>
      <c r="GUH707" s="412"/>
      <c r="GUI707" s="412"/>
      <c r="GUJ707" s="412"/>
      <c r="GUK707" s="412"/>
      <c r="GUL707" s="412"/>
      <c r="GUM707" s="412"/>
      <c r="GUN707" s="412"/>
      <c r="GUO707" s="412"/>
      <c r="GUP707" s="412"/>
      <c r="GUQ707" s="412"/>
      <c r="GUR707" s="412"/>
      <c r="GUS707" s="412"/>
      <c r="GUT707" s="412"/>
      <c r="GUU707" s="412"/>
      <c r="GUV707" s="412"/>
      <c r="GUW707" s="412"/>
      <c r="GUX707" s="412"/>
      <c r="GUY707" s="412"/>
      <c r="GUZ707" s="412"/>
      <c r="GVA707" s="412"/>
      <c r="GVB707" s="412"/>
      <c r="GVC707" s="412"/>
      <c r="GVD707" s="412"/>
      <c r="GVE707" s="412"/>
      <c r="GVF707" s="412"/>
      <c r="GVG707" s="412"/>
      <c r="GVH707" s="412"/>
      <c r="GVI707" s="412"/>
      <c r="GVJ707" s="413"/>
      <c r="GVK707" s="413"/>
      <c r="GVL707" s="413"/>
      <c r="GVM707" s="413"/>
      <c r="GVN707" s="413"/>
      <c r="GVO707" s="413"/>
      <c r="GVP707" s="413"/>
      <c r="GVQ707" s="413"/>
      <c r="GVR707" s="413"/>
      <c r="GVS707" s="413"/>
      <c r="GVT707" s="413"/>
      <c r="GVU707" s="413"/>
      <c r="GVV707" s="413"/>
      <c r="GVW707" s="413"/>
      <c r="GVX707" s="413"/>
      <c r="GVY707" s="413"/>
      <c r="GVZ707" s="413"/>
      <c r="GWA707" s="413"/>
      <c r="GWB707" s="413"/>
      <c r="GWC707" s="413"/>
      <c r="GWD707" s="413"/>
      <c r="GWE707" s="413"/>
      <c r="GWF707" s="413"/>
      <c r="GWG707" s="413"/>
      <c r="GWH707" s="414"/>
      <c r="GWI707" s="414"/>
      <c r="GWJ707" s="414"/>
      <c r="GWK707" s="414"/>
      <c r="GWL707" s="414"/>
      <c r="GWM707" s="413"/>
      <c r="GWN707" s="413"/>
      <c r="GWO707" s="414"/>
      <c r="GWP707" s="414"/>
      <c r="GWQ707" s="413"/>
      <c r="GWR707" s="413"/>
      <c r="GWS707" s="414"/>
      <c r="GWT707" s="414"/>
      <c r="GWU707" s="413"/>
      <c r="GWV707" s="413"/>
      <c r="GWW707" s="413"/>
      <c r="GWX707" s="413"/>
      <c r="GWY707" s="413"/>
      <c r="GWZ707" s="413"/>
      <c r="GXA707" s="413"/>
      <c r="GXB707" s="414"/>
      <c r="GXC707" s="414"/>
      <c r="GXD707" s="413"/>
      <c r="GXE707" s="413"/>
      <c r="GXF707" s="414"/>
      <c r="GXG707" s="414"/>
      <c r="GXH707" s="413"/>
      <c r="GXI707" s="413"/>
      <c r="GXJ707" s="413"/>
      <c r="GXK707" s="413"/>
      <c r="GXL707" s="413"/>
      <c r="GXM707" s="407"/>
      <c r="GXN707" s="439"/>
      <c r="GXO707" s="413"/>
      <c r="GXP707" s="413"/>
      <c r="GXQ707" s="413"/>
      <c r="GXR707" s="413"/>
      <c r="GXS707" s="413"/>
      <c r="GXT707" s="413"/>
      <c r="GXU707" s="413"/>
      <c r="GXV707" s="412"/>
      <c r="GXW707" s="412"/>
      <c r="GXX707" s="412"/>
      <c r="GXY707" s="412"/>
      <c r="GXZ707" s="412"/>
      <c r="GYA707" s="412"/>
      <c r="GYB707" s="412"/>
      <c r="GYC707" s="412"/>
      <c r="GYD707" s="412"/>
      <c r="GYE707" s="412"/>
      <c r="GYF707" s="412"/>
      <c r="GYG707" s="412"/>
      <c r="GYH707" s="412"/>
      <c r="GYI707" s="412"/>
      <c r="GYJ707" s="412"/>
      <c r="GYK707" s="412"/>
      <c r="GYL707" s="412"/>
      <c r="GYM707" s="412"/>
      <c r="GYN707" s="412"/>
      <c r="GYO707" s="412"/>
      <c r="GYP707" s="412"/>
      <c r="GYQ707" s="412"/>
      <c r="GYR707" s="412"/>
      <c r="GYS707" s="412"/>
      <c r="GYT707" s="412"/>
      <c r="GYU707" s="412"/>
      <c r="GYV707" s="412"/>
      <c r="GYW707" s="412"/>
      <c r="GYX707" s="412"/>
      <c r="GYY707" s="412"/>
      <c r="GYZ707" s="412"/>
      <c r="GZA707" s="412"/>
      <c r="GZB707" s="412"/>
      <c r="GZC707" s="412"/>
      <c r="GZD707" s="412"/>
      <c r="GZE707" s="412"/>
      <c r="GZF707" s="412"/>
      <c r="GZG707" s="412"/>
      <c r="GZH707" s="412"/>
      <c r="GZI707" s="412"/>
      <c r="GZJ707" s="412"/>
      <c r="GZK707" s="412"/>
      <c r="GZL707" s="412"/>
      <c r="GZM707" s="412"/>
      <c r="GZN707" s="413"/>
      <c r="GZO707" s="413"/>
      <c r="GZP707" s="413"/>
      <c r="GZQ707" s="413"/>
      <c r="GZR707" s="413"/>
      <c r="GZS707" s="413"/>
      <c r="GZT707" s="413"/>
      <c r="GZU707" s="413"/>
      <c r="GZV707" s="413"/>
      <c r="GZW707" s="413"/>
      <c r="GZX707" s="413"/>
      <c r="GZY707" s="413"/>
      <c r="GZZ707" s="413"/>
      <c r="HAA707" s="413"/>
      <c r="HAB707" s="413"/>
      <c r="HAC707" s="413"/>
      <c r="HAD707" s="413"/>
      <c r="HAE707" s="413"/>
      <c r="HAF707" s="413"/>
      <c r="HAG707" s="413"/>
      <c r="HAH707" s="413"/>
      <c r="HAI707" s="413"/>
      <c r="HAJ707" s="413"/>
      <c r="HAK707" s="413"/>
      <c r="HAL707" s="414"/>
      <c r="HAM707" s="414"/>
      <c r="HAN707" s="414"/>
      <c r="HAO707" s="414"/>
      <c r="HAP707" s="414"/>
      <c r="HAQ707" s="413"/>
      <c r="HAR707" s="413"/>
      <c r="HAS707" s="414"/>
      <c r="HAT707" s="414"/>
      <c r="HAU707" s="413"/>
      <c r="HAV707" s="413"/>
      <c r="HAW707" s="414"/>
      <c r="HAX707" s="414"/>
      <c r="HAY707" s="413"/>
      <c r="HAZ707" s="413"/>
      <c r="HBA707" s="413"/>
      <c r="HBB707" s="413"/>
      <c r="HBC707" s="413"/>
      <c r="HBD707" s="413"/>
      <c r="HBE707" s="413"/>
      <c r="HBF707" s="414"/>
      <c r="HBG707" s="414"/>
      <c r="HBH707" s="413"/>
      <c r="HBI707" s="413"/>
      <c r="HBJ707" s="414"/>
      <c r="HBK707" s="414"/>
      <c r="HBL707" s="413"/>
      <c r="HBM707" s="413"/>
      <c r="HBN707" s="413"/>
      <c r="HBO707" s="413"/>
      <c r="HBP707" s="413"/>
      <c r="HBQ707" s="407"/>
      <c r="HBR707" s="439"/>
      <c r="HBS707" s="413"/>
      <c r="HBT707" s="413"/>
      <c r="HBU707" s="413"/>
      <c r="HBV707" s="413"/>
      <c r="HBW707" s="413"/>
      <c r="HBX707" s="413"/>
      <c r="HBY707" s="413"/>
      <c r="HBZ707" s="412"/>
      <c r="HCA707" s="412"/>
      <c r="HCB707" s="412"/>
      <c r="HCC707" s="412"/>
      <c r="HCD707" s="412"/>
      <c r="HCE707" s="412"/>
      <c r="HCF707" s="412"/>
      <c r="HCG707" s="412"/>
      <c r="HCH707" s="412"/>
      <c r="HCI707" s="412"/>
      <c r="HCJ707" s="412"/>
      <c r="HCK707" s="412"/>
      <c r="HCL707" s="412"/>
      <c r="HCM707" s="412"/>
      <c r="HCN707" s="412"/>
      <c r="HCO707" s="412"/>
      <c r="HCP707" s="412"/>
      <c r="HCQ707" s="412"/>
      <c r="HCR707" s="412"/>
      <c r="HCS707" s="412"/>
      <c r="HCT707" s="412"/>
      <c r="HCU707" s="412"/>
      <c r="HCV707" s="412"/>
      <c r="HCW707" s="412"/>
      <c r="HCX707" s="412"/>
      <c r="HCY707" s="412"/>
      <c r="HCZ707" s="412"/>
      <c r="HDA707" s="412"/>
      <c r="HDB707" s="412"/>
      <c r="HDC707" s="412"/>
      <c r="HDD707" s="412"/>
      <c r="HDE707" s="412"/>
      <c r="HDF707" s="412"/>
      <c r="HDG707" s="412"/>
      <c r="HDH707" s="412"/>
      <c r="HDI707" s="412"/>
      <c r="HDJ707" s="412"/>
      <c r="HDK707" s="412"/>
      <c r="HDL707" s="412"/>
      <c r="HDM707" s="412"/>
      <c r="HDN707" s="412"/>
      <c r="HDO707" s="412"/>
      <c r="HDP707" s="412"/>
      <c r="HDQ707" s="412"/>
      <c r="HDR707" s="413"/>
      <c r="HDS707" s="413"/>
      <c r="HDT707" s="413"/>
      <c r="HDU707" s="413"/>
      <c r="HDV707" s="413"/>
      <c r="HDW707" s="413"/>
      <c r="HDX707" s="413"/>
      <c r="HDY707" s="413"/>
      <c r="HDZ707" s="413"/>
      <c r="HEA707" s="413"/>
      <c r="HEB707" s="413"/>
      <c r="HEC707" s="413"/>
      <c r="HED707" s="413"/>
      <c r="HEE707" s="413"/>
      <c r="HEF707" s="413"/>
      <c r="HEG707" s="413"/>
      <c r="HEH707" s="413"/>
      <c r="HEI707" s="413"/>
      <c r="HEJ707" s="413"/>
      <c r="HEK707" s="413"/>
      <c r="HEL707" s="413"/>
      <c r="HEM707" s="413"/>
      <c r="HEN707" s="413"/>
      <c r="HEO707" s="413"/>
      <c r="HEP707" s="414"/>
      <c r="HEQ707" s="414"/>
      <c r="HER707" s="414"/>
      <c r="HES707" s="414"/>
      <c r="HET707" s="414"/>
      <c r="HEU707" s="413"/>
      <c r="HEV707" s="413"/>
      <c r="HEW707" s="414"/>
      <c r="HEX707" s="414"/>
      <c r="HEY707" s="413"/>
      <c r="HEZ707" s="413"/>
      <c r="HFA707" s="414"/>
      <c r="HFB707" s="414"/>
      <c r="HFC707" s="413"/>
      <c r="HFD707" s="413"/>
      <c r="HFE707" s="413"/>
      <c r="HFF707" s="413"/>
      <c r="HFG707" s="413"/>
      <c r="HFH707" s="413"/>
      <c r="HFI707" s="413"/>
      <c r="HFJ707" s="414"/>
      <c r="HFK707" s="414"/>
      <c r="HFL707" s="413"/>
      <c r="HFM707" s="413"/>
      <c r="HFN707" s="414"/>
      <c r="HFO707" s="414"/>
      <c r="HFP707" s="413"/>
      <c r="HFQ707" s="413"/>
      <c r="HFR707" s="413"/>
      <c r="HFS707" s="413"/>
      <c r="HFT707" s="413"/>
      <c r="HFU707" s="407"/>
      <c r="HFV707" s="439"/>
      <c r="HFW707" s="413"/>
      <c r="HFX707" s="413"/>
      <c r="HFY707" s="413"/>
      <c r="HFZ707" s="413"/>
      <c r="HGA707" s="413"/>
      <c r="HGB707" s="413"/>
      <c r="HGC707" s="413"/>
      <c r="HGD707" s="412"/>
      <c r="HGE707" s="412"/>
      <c r="HGF707" s="412"/>
      <c r="HGG707" s="412"/>
      <c r="HGH707" s="412"/>
      <c r="HGI707" s="412"/>
      <c r="HGJ707" s="412"/>
      <c r="HGK707" s="412"/>
      <c r="HGL707" s="412"/>
      <c r="HGM707" s="412"/>
      <c r="HGN707" s="412"/>
      <c r="HGO707" s="412"/>
      <c r="HGP707" s="412"/>
      <c r="HGQ707" s="412"/>
      <c r="HGR707" s="412"/>
      <c r="HGS707" s="412"/>
      <c r="HGT707" s="412"/>
      <c r="HGU707" s="412"/>
      <c r="HGV707" s="412"/>
      <c r="HGW707" s="412"/>
      <c r="HGX707" s="412"/>
      <c r="HGY707" s="412"/>
      <c r="HGZ707" s="412"/>
      <c r="HHA707" s="412"/>
      <c r="HHB707" s="412"/>
      <c r="HHC707" s="412"/>
      <c r="HHD707" s="412"/>
      <c r="HHE707" s="412"/>
      <c r="HHF707" s="412"/>
      <c r="HHG707" s="412"/>
      <c r="HHH707" s="412"/>
      <c r="HHI707" s="412"/>
      <c r="HHJ707" s="412"/>
      <c r="HHK707" s="412"/>
      <c r="HHL707" s="412"/>
      <c r="HHM707" s="412"/>
      <c r="HHN707" s="412"/>
      <c r="HHO707" s="412"/>
      <c r="HHP707" s="412"/>
      <c r="HHQ707" s="412"/>
      <c r="HHR707" s="412"/>
      <c r="HHS707" s="412"/>
      <c r="HHT707" s="412"/>
      <c r="HHU707" s="412"/>
      <c r="HHV707" s="413"/>
      <c r="HHW707" s="413"/>
      <c r="HHX707" s="413"/>
      <c r="HHY707" s="413"/>
      <c r="HHZ707" s="413"/>
      <c r="HIA707" s="413"/>
      <c r="HIB707" s="413"/>
      <c r="HIC707" s="413"/>
      <c r="HID707" s="413"/>
      <c r="HIE707" s="413"/>
      <c r="HIF707" s="413"/>
      <c r="HIG707" s="413"/>
      <c r="HIH707" s="413"/>
      <c r="HII707" s="413"/>
      <c r="HIJ707" s="413"/>
      <c r="HIK707" s="413"/>
      <c r="HIL707" s="413"/>
      <c r="HIM707" s="413"/>
      <c r="HIN707" s="413"/>
      <c r="HIO707" s="413"/>
      <c r="HIP707" s="413"/>
      <c r="HIQ707" s="413"/>
      <c r="HIR707" s="413"/>
      <c r="HIS707" s="413"/>
      <c r="HIT707" s="414"/>
      <c r="HIU707" s="414"/>
      <c r="HIV707" s="414"/>
      <c r="HIW707" s="414"/>
      <c r="HIX707" s="414"/>
      <c r="HIY707" s="413"/>
      <c r="HIZ707" s="413"/>
      <c r="HJA707" s="414"/>
      <c r="HJB707" s="414"/>
      <c r="HJC707" s="413"/>
      <c r="HJD707" s="413"/>
      <c r="HJE707" s="414"/>
      <c r="HJF707" s="414"/>
      <c r="HJG707" s="413"/>
      <c r="HJH707" s="413"/>
      <c r="HJI707" s="413"/>
      <c r="HJJ707" s="413"/>
      <c r="HJK707" s="413"/>
      <c r="HJL707" s="413"/>
      <c r="HJM707" s="413"/>
      <c r="HJN707" s="414"/>
      <c r="HJO707" s="414"/>
      <c r="HJP707" s="413"/>
      <c r="HJQ707" s="413"/>
      <c r="HJR707" s="414"/>
      <c r="HJS707" s="414"/>
      <c r="HJT707" s="413"/>
      <c r="HJU707" s="413"/>
      <c r="HJV707" s="413"/>
      <c r="HJW707" s="413"/>
      <c r="HJX707" s="413"/>
      <c r="HJY707" s="407"/>
      <c r="HJZ707" s="439"/>
      <c r="HKA707" s="413"/>
      <c r="HKB707" s="413"/>
      <c r="HKC707" s="413"/>
      <c r="HKD707" s="413"/>
      <c r="HKE707" s="413"/>
      <c r="HKF707" s="413"/>
      <c r="HKG707" s="413"/>
      <c r="HKH707" s="412"/>
      <c r="HKI707" s="412"/>
      <c r="HKJ707" s="412"/>
      <c r="HKK707" s="412"/>
      <c r="HKL707" s="412"/>
      <c r="HKM707" s="412"/>
      <c r="HKN707" s="412"/>
      <c r="HKO707" s="412"/>
      <c r="HKP707" s="412"/>
      <c r="HKQ707" s="412"/>
      <c r="HKR707" s="412"/>
      <c r="HKS707" s="412"/>
      <c r="HKT707" s="412"/>
      <c r="HKU707" s="412"/>
      <c r="HKV707" s="412"/>
      <c r="HKW707" s="412"/>
      <c r="HKX707" s="412"/>
      <c r="HKY707" s="412"/>
      <c r="HKZ707" s="412"/>
      <c r="HLA707" s="412"/>
      <c r="HLB707" s="412"/>
      <c r="HLC707" s="412"/>
      <c r="HLD707" s="412"/>
      <c r="HLE707" s="412"/>
      <c r="HLF707" s="412"/>
      <c r="HLG707" s="412"/>
      <c r="HLH707" s="412"/>
      <c r="HLI707" s="412"/>
      <c r="HLJ707" s="412"/>
      <c r="HLK707" s="412"/>
      <c r="HLL707" s="412"/>
      <c r="HLM707" s="412"/>
      <c r="HLN707" s="412"/>
      <c r="HLO707" s="412"/>
      <c r="HLP707" s="412"/>
      <c r="HLQ707" s="412"/>
      <c r="HLR707" s="412"/>
      <c r="HLS707" s="412"/>
      <c r="HLT707" s="412"/>
      <c r="HLU707" s="412"/>
      <c r="HLV707" s="412"/>
      <c r="HLW707" s="412"/>
      <c r="HLX707" s="412"/>
      <c r="HLY707" s="412"/>
      <c r="HLZ707" s="413"/>
      <c r="HMA707" s="413"/>
      <c r="HMB707" s="413"/>
      <c r="HMC707" s="413"/>
      <c r="HMD707" s="413"/>
      <c r="HME707" s="413"/>
      <c r="HMF707" s="413"/>
      <c r="HMG707" s="413"/>
      <c r="HMH707" s="413"/>
      <c r="HMI707" s="413"/>
      <c r="HMJ707" s="413"/>
      <c r="HMK707" s="413"/>
      <c r="HML707" s="413"/>
      <c r="HMM707" s="413"/>
      <c r="HMN707" s="413"/>
      <c r="HMO707" s="413"/>
      <c r="HMP707" s="413"/>
      <c r="HMQ707" s="413"/>
      <c r="HMR707" s="413"/>
      <c r="HMS707" s="413"/>
      <c r="HMT707" s="413"/>
      <c r="HMU707" s="413"/>
      <c r="HMV707" s="413"/>
      <c r="HMW707" s="413"/>
      <c r="HMX707" s="414"/>
      <c r="HMY707" s="414"/>
      <c r="HMZ707" s="414"/>
      <c r="HNA707" s="414"/>
      <c r="HNB707" s="414"/>
      <c r="HNC707" s="413"/>
      <c r="HND707" s="413"/>
      <c r="HNE707" s="414"/>
      <c r="HNF707" s="414"/>
      <c r="HNG707" s="413"/>
      <c r="HNH707" s="413"/>
      <c r="HNI707" s="414"/>
      <c r="HNJ707" s="414"/>
      <c r="HNK707" s="413"/>
      <c r="HNL707" s="413"/>
      <c r="HNM707" s="413"/>
      <c r="HNN707" s="413"/>
      <c r="HNO707" s="413"/>
      <c r="HNP707" s="413"/>
      <c r="HNQ707" s="413"/>
      <c r="HNR707" s="414"/>
      <c r="HNS707" s="414"/>
      <c r="HNT707" s="413"/>
      <c r="HNU707" s="413"/>
      <c r="HNV707" s="414"/>
      <c r="HNW707" s="414"/>
      <c r="HNX707" s="413"/>
      <c r="HNY707" s="413"/>
      <c r="HNZ707" s="413"/>
      <c r="HOA707" s="413"/>
      <c r="HOB707" s="413"/>
      <c r="HOC707" s="407"/>
      <c r="HOD707" s="439"/>
      <c r="HOE707" s="413"/>
      <c r="HOF707" s="413"/>
      <c r="HOG707" s="413"/>
      <c r="HOH707" s="413"/>
      <c r="HOI707" s="413"/>
      <c r="HOJ707" s="413"/>
      <c r="HOK707" s="413"/>
      <c r="HOL707" s="412"/>
      <c r="HOM707" s="412"/>
      <c r="HON707" s="412"/>
      <c r="HOO707" s="412"/>
      <c r="HOP707" s="412"/>
      <c r="HOQ707" s="412"/>
      <c r="HOR707" s="412"/>
      <c r="HOS707" s="412"/>
      <c r="HOT707" s="412"/>
      <c r="HOU707" s="412"/>
      <c r="HOV707" s="412"/>
      <c r="HOW707" s="412"/>
      <c r="HOX707" s="412"/>
      <c r="HOY707" s="412"/>
      <c r="HOZ707" s="412"/>
      <c r="HPA707" s="412"/>
      <c r="HPB707" s="412"/>
      <c r="HPC707" s="412"/>
      <c r="HPD707" s="412"/>
      <c r="HPE707" s="412"/>
      <c r="HPF707" s="412"/>
      <c r="HPG707" s="412"/>
      <c r="HPH707" s="412"/>
      <c r="HPI707" s="412"/>
      <c r="HPJ707" s="412"/>
      <c r="HPK707" s="412"/>
      <c r="HPL707" s="412"/>
      <c r="HPM707" s="412"/>
      <c r="HPN707" s="412"/>
      <c r="HPO707" s="412"/>
      <c r="HPP707" s="412"/>
      <c r="HPQ707" s="412"/>
      <c r="HPR707" s="412"/>
      <c r="HPS707" s="412"/>
      <c r="HPT707" s="412"/>
      <c r="HPU707" s="412"/>
      <c r="HPV707" s="412"/>
      <c r="HPW707" s="412"/>
      <c r="HPX707" s="412"/>
      <c r="HPY707" s="412"/>
      <c r="HPZ707" s="412"/>
      <c r="HQA707" s="412"/>
      <c r="HQB707" s="412"/>
      <c r="HQC707" s="412"/>
      <c r="HQD707" s="413"/>
      <c r="HQE707" s="413"/>
      <c r="HQF707" s="413"/>
      <c r="HQG707" s="413"/>
      <c r="HQH707" s="413"/>
      <c r="HQI707" s="413"/>
      <c r="HQJ707" s="413"/>
      <c r="HQK707" s="413"/>
      <c r="HQL707" s="413"/>
      <c r="HQM707" s="413"/>
      <c r="HQN707" s="413"/>
      <c r="HQO707" s="413"/>
      <c r="HQP707" s="413"/>
      <c r="HQQ707" s="413"/>
      <c r="HQR707" s="413"/>
      <c r="HQS707" s="413"/>
      <c r="HQT707" s="413"/>
      <c r="HQU707" s="413"/>
      <c r="HQV707" s="413"/>
      <c r="HQW707" s="413"/>
      <c r="HQX707" s="413"/>
      <c r="HQY707" s="413"/>
      <c r="HQZ707" s="413"/>
      <c r="HRA707" s="413"/>
      <c r="HRB707" s="414"/>
      <c r="HRC707" s="414"/>
      <c r="HRD707" s="414"/>
      <c r="HRE707" s="414"/>
      <c r="HRF707" s="414"/>
      <c r="HRG707" s="413"/>
      <c r="HRH707" s="413"/>
      <c r="HRI707" s="414"/>
      <c r="HRJ707" s="414"/>
      <c r="HRK707" s="413"/>
      <c r="HRL707" s="413"/>
      <c r="HRM707" s="414"/>
      <c r="HRN707" s="414"/>
      <c r="HRO707" s="413"/>
      <c r="HRP707" s="413"/>
      <c r="HRQ707" s="413"/>
      <c r="HRR707" s="413"/>
      <c r="HRS707" s="413"/>
      <c r="HRT707" s="413"/>
      <c r="HRU707" s="413"/>
      <c r="HRV707" s="414"/>
      <c r="HRW707" s="414"/>
      <c r="HRX707" s="413"/>
      <c r="HRY707" s="413"/>
      <c r="HRZ707" s="414"/>
      <c r="HSA707" s="414"/>
      <c r="HSB707" s="413"/>
      <c r="HSC707" s="413"/>
      <c r="HSD707" s="413"/>
      <c r="HSE707" s="413"/>
      <c r="HSF707" s="413"/>
      <c r="HSG707" s="407"/>
      <c r="HSH707" s="439"/>
      <c r="HSI707" s="413"/>
      <c r="HSJ707" s="413"/>
      <c r="HSK707" s="413"/>
      <c r="HSL707" s="413"/>
      <c r="HSM707" s="413"/>
      <c r="HSN707" s="413"/>
      <c r="HSO707" s="413"/>
      <c r="HSP707" s="412"/>
      <c r="HSQ707" s="412"/>
      <c r="HSR707" s="412"/>
      <c r="HSS707" s="412"/>
      <c r="HST707" s="412"/>
      <c r="HSU707" s="412"/>
      <c r="HSV707" s="412"/>
      <c r="HSW707" s="412"/>
      <c r="HSX707" s="412"/>
      <c r="HSY707" s="412"/>
      <c r="HSZ707" s="412"/>
      <c r="HTA707" s="412"/>
      <c r="HTB707" s="412"/>
      <c r="HTC707" s="412"/>
      <c r="HTD707" s="412"/>
      <c r="HTE707" s="412"/>
      <c r="HTF707" s="412"/>
      <c r="HTG707" s="412"/>
      <c r="HTH707" s="412"/>
      <c r="HTI707" s="412"/>
      <c r="HTJ707" s="412"/>
      <c r="HTK707" s="412"/>
      <c r="HTL707" s="412"/>
      <c r="HTM707" s="412"/>
      <c r="HTN707" s="412"/>
      <c r="HTO707" s="412"/>
      <c r="HTP707" s="412"/>
      <c r="HTQ707" s="412"/>
      <c r="HTR707" s="412"/>
      <c r="HTS707" s="412"/>
      <c r="HTT707" s="412"/>
      <c r="HTU707" s="412"/>
      <c r="HTV707" s="412"/>
      <c r="HTW707" s="412"/>
      <c r="HTX707" s="412"/>
      <c r="HTY707" s="412"/>
      <c r="HTZ707" s="412"/>
      <c r="HUA707" s="412"/>
      <c r="HUB707" s="412"/>
      <c r="HUC707" s="412"/>
      <c r="HUD707" s="412"/>
      <c r="HUE707" s="412"/>
      <c r="HUF707" s="412"/>
      <c r="HUG707" s="412"/>
      <c r="HUH707" s="413"/>
      <c r="HUI707" s="413"/>
      <c r="HUJ707" s="413"/>
      <c r="HUK707" s="413"/>
      <c r="HUL707" s="413"/>
      <c r="HUM707" s="413"/>
      <c r="HUN707" s="413"/>
      <c r="HUO707" s="413"/>
      <c r="HUP707" s="413"/>
      <c r="HUQ707" s="413"/>
      <c r="HUR707" s="413"/>
      <c r="HUS707" s="413"/>
      <c r="HUT707" s="413"/>
      <c r="HUU707" s="413"/>
      <c r="HUV707" s="413"/>
      <c r="HUW707" s="413"/>
      <c r="HUX707" s="413"/>
      <c r="HUY707" s="413"/>
      <c r="HUZ707" s="413"/>
      <c r="HVA707" s="413"/>
      <c r="HVB707" s="413"/>
      <c r="HVC707" s="413"/>
      <c r="HVD707" s="413"/>
      <c r="HVE707" s="413"/>
      <c r="HVF707" s="414"/>
      <c r="HVG707" s="414"/>
      <c r="HVH707" s="414"/>
      <c r="HVI707" s="414"/>
      <c r="HVJ707" s="414"/>
      <c r="HVK707" s="413"/>
      <c r="HVL707" s="413"/>
      <c r="HVM707" s="414"/>
      <c r="HVN707" s="414"/>
      <c r="HVO707" s="413"/>
      <c r="HVP707" s="413"/>
      <c r="HVQ707" s="414"/>
      <c r="HVR707" s="414"/>
      <c r="HVS707" s="413"/>
      <c r="HVT707" s="413"/>
      <c r="HVU707" s="413"/>
      <c r="HVV707" s="413"/>
      <c r="HVW707" s="413"/>
      <c r="HVX707" s="413"/>
      <c r="HVY707" s="413"/>
      <c r="HVZ707" s="414"/>
      <c r="HWA707" s="414"/>
      <c r="HWB707" s="413"/>
      <c r="HWC707" s="413"/>
      <c r="HWD707" s="414"/>
      <c r="HWE707" s="414"/>
      <c r="HWF707" s="413"/>
      <c r="HWG707" s="413"/>
      <c r="HWH707" s="413"/>
      <c r="HWI707" s="413"/>
      <c r="HWJ707" s="413"/>
      <c r="HWK707" s="407"/>
      <c r="HWL707" s="439"/>
      <c r="HWM707" s="413"/>
      <c r="HWN707" s="413"/>
      <c r="HWO707" s="413"/>
      <c r="HWP707" s="413"/>
      <c r="HWQ707" s="413"/>
      <c r="HWR707" s="413"/>
      <c r="HWS707" s="413"/>
      <c r="HWT707" s="412"/>
      <c r="HWU707" s="412"/>
      <c r="HWV707" s="412"/>
      <c r="HWW707" s="412"/>
      <c r="HWX707" s="412"/>
      <c r="HWY707" s="412"/>
      <c r="HWZ707" s="412"/>
      <c r="HXA707" s="412"/>
      <c r="HXB707" s="412"/>
      <c r="HXC707" s="412"/>
      <c r="HXD707" s="412"/>
      <c r="HXE707" s="412"/>
      <c r="HXF707" s="412"/>
      <c r="HXG707" s="412"/>
      <c r="HXH707" s="412"/>
      <c r="HXI707" s="412"/>
      <c r="HXJ707" s="412"/>
      <c r="HXK707" s="412"/>
      <c r="HXL707" s="412"/>
      <c r="HXM707" s="412"/>
      <c r="HXN707" s="412"/>
      <c r="HXO707" s="412"/>
      <c r="HXP707" s="412"/>
      <c r="HXQ707" s="412"/>
      <c r="HXR707" s="412"/>
      <c r="HXS707" s="412"/>
      <c r="HXT707" s="412"/>
      <c r="HXU707" s="412"/>
      <c r="HXV707" s="412"/>
      <c r="HXW707" s="412"/>
      <c r="HXX707" s="412"/>
      <c r="HXY707" s="412"/>
      <c r="HXZ707" s="412"/>
      <c r="HYA707" s="412"/>
      <c r="HYB707" s="412"/>
      <c r="HYC707" s="412"/>
      <c r="HYD707" s="412"/>
      <c r="HYE707" s="412"/>
      <c r="HYF707" s="412"/>
      <c r="HYG707" s="412"/>
      <c r="HYH707" s="412"/>
      <c r="HYI707" s="412"/>
      <c r="HYJ707" s="412"/>
      <c r="HYK707" s="412"/>
      <c r="HYL707" s="413"/>
      <c r="HYM707" s="413"/>
      <c r="HYN707" s="413"/>
      <c r="HYO707" s="413"/>
      <c r="HYP707" s="413"/>
      <c r="HYQ707" s="413"/>
      <c r="HYR707" s="413"/>
      <c r="HYS707" s="413"/>
      <c r="HYT707" s="413"/>
      <c r="HYU707" s="413"/>
      <c r="HYV707" s="413"/>
      <c r="HYW707" s="413"/>
      <c r="HYX707" s="413"/>
      <c r="HYY707" s="413"/>
      <c r="HYZ707" s="413"/>
      <c r="HZA707" s="413"/>
      <c r="HZB707" s="413"/>
      <c r="HZC707" s="413"/>
      <c r="HZD707" s="413"/>
      <c r="HZE707" s="413"/>
      <c r="HZF707" s="413"/>
      <c r="HZG707" s="413"/>
      <c r="HZH707" s="413"/>
      <c r="HZI707" s="413"/>
      <c r="HZJ707" s="414"/>
      <c r="HZK707" s="414"/>
      <c r="HZL707" s="414"/>
      <c r="HZM707" s="414"/>
      <c r="HZN707" s="414"/>
      <c r="HZO707" s="413"/>
      <c r="HZP707" s="413"/>
      <c r="HZQ707" s="414"/>
      <c r="HZR707" s="414"/>
      <c r="HZS707" s="413"/>
      <c r="HZT707" s="413"/>
      <c r="HZU707" s="414"/>
      <c r="HZV707" s="414"/>
      <c r="HZW707" s="413"/>
      <c r="HZX707" s="413"/>
      <c r="HZY707" s="413"/>
      <c r="HZZ707" s="413"/>
      <c r="IAA707" s="413"/>
      <c r="IAB707" s="413"/>
      <c r="IAC707" s="413"/>
      <c r="IAD707" s="414"/>
      <c r="IAE707" s="414"/>
      <c r="IAF707" s="413"/>
      <c r="IAG707" s="413"/>
      <c r="IAH707" s="414"/>
      <c r="IAI707" s="414"/>
      <c r="IAJ707" s="413"/>
      <c r="IAK707" s="413"/>
      <c r="IAL707" s="413"/>
      <c r="IAM707" s="413"/>
      <c r="IAN707" s="413"/>
      <c r="IAO707" s="407"/>
      <c r="IAP707" s="439"/>
      <c r="IAQ707" s="413"/>
      <c r="IAR707" s="413"/>
      <c r="IAS707" s="413"/>
      <c r="IAT707" s="413"/>
      <c r="IAU707" s="413"/>
      <c r="IAV707" s="413"/>
      <c r="IAW707" s="413"/>
      <c r="IAX707" s="412"/>
      <c r="IAY707" s="412"/>
      <c r="IAZ707" s="412"/>
      <c r="IBA707" s="412"/>
      <c r="IBB707" s="412"/>
      <c r="IBC707" s="412"/>
      <c r="IBD707" s="412"/>
      <c r="IBE707" s="412"/>
      <c r="IBF707" s="412"/>
      <c r="IBG707" s="412"/>
      <c r="IBH707" s="412"/>
      <c r="IBI707" s="412"/>
      <c r="IBJ707" s="412"/>
      <c r="IBK707" s="412"/>
      <c r="IBL707" s="412"/>
      <c r="IBM707" s="412"/>
      <c r="IBN707" s="412"/>
      <c r="IBO707" s="412"/>
      <c r="IBP707" s="412"/>
      <c r="IBQ707" s="412"/>
      <c r="IBR707" s="412"/>
      <c r="IBS707" s="412"/>
      <c r="IBT707" s="412"/>
      <c r="IBU707" s="412"/>
      <c r="IBV707" s="412"/>
      <c r="IBW707" s="412"/>
      <c r="IBX707" s="412"/>
      <c r="IBY707" s="412"/>
      <c r="IBZ707" s="412"/>
      <c r="ICA707" s="412"/>
      <c r="ICB707" s="412"/>
      <c r="ICC707" s="412"/>
      <c r="ICD707" s="412"/>
      <c r="ICE707" s="412"/>
      <c r="ICF707" s="412"/>
      <c r="ICG707" s="412"/>
      <c r="ICH707" s="412"/>
      <c r="ICI707" s="412"/>
      <c r="ICJ707" s="412"/>
      <c r="ICK707" s="412"/>
      <c r="ICL707" s="412"/>
      <c r="ICM707" s="412"/>
      <c r="ICN707" s="412"/>
      <c r="ICO707" s="412"/>
      <c r="ICP707" s="413"/>
      <c r="ICQ707" s="413"/>
      <c r="ICR707" s="413"/>
      <c r="ICS707" s="413"/>
      <c r="ICT707" s="413"/>
      <c r="ICU707" s="413"/>
      <c r="ICV707" s="413"/>
      <c r="ICW707" s="413"/>
      <c r="ICX707" s="413"/>
      <c r="ICY707" s="413"/>
      <c r="ICZ707" s="413"/>
      <c r="IDA707" s="413"/>
      <c r="IDB707" s="413"/>
      <c r="IDC707" s="413"/>
      <c r="IDD707" s="413"/>
      <c r="IDE707" s="413"/>
      <c r="IDF707" s="413"/>
      <c r="IDG707" s="413"/>
      <c r="IDH707" s="413"/>
      <c r="IDI707" s="413"/>
      <c r="IDJ707" s="413"/>
      <c r="IDK707" s="413"/>
      <c r="IDL707" s="413"/>
      <c r="IDM707" s="413"/>
      <c r="IDN707" s="414"/>
      <c r="IDO707" s="414"/>
      <c r="IDP707" s="414"/>
      <c r="IDQ707" s="414"/>
      <c r="IDR707" s="414"/>
      <c r="IDS707" s="413"/>
      <c r="IDT707" s="413"/>
      <c r="IDU707" s="414"/>
      <c r="IDV707" s="414"/>
      <c r="IDW707" s="413"/>
      <c r="IDX707" s="413"/>
      <c r="IDY707" s="414"/>
      <c r="IDZ707" s="414"/>
      <c r="IEA707" s="413"/>
      <c r="IEB707" s="413"/>
      <c r="IEC707" s="413"/>
      <c r="IED707" s="413"/>
      <c r="IEE707" s="413"/>
      <c r="IEF707" s="413"/>
      <c r="IEG707" s="413"/>
      <c r="IEH707" s="414"/>
      <c r="IEI707" s="414"/>
      <c r="IEJ707" s="413"/>
      <c r="IEK707" s="413"/>
      <c r="IEL707" s="414"/>
      <c r="IEM707" s="414"/>
      <c r="IEN707" s="413"/>
      <c r="IEO707" s="413"/>
      <c r="IEP707" s="413"/>
      <c r="IEQ707" s="413"/>
      <c r="IER707" s="413"/>
      <c r="IES707" s="407"/>
      <c r="IET707" s="439"/>
      <c r="IEU707" s="413"/>
      <c r="IEV707" s="413"/>
      <c r="IEW707" s="413"/>
      <c r="IEX707" s="413"/>
      <c r="IEY707" s="413"/>
      <c r="IEZ707" s="413"/>
      <c r="IFA707" s="413"/>
      <c r="IFB707" s="412"/>
      <c r="IFC707" s="412"/>
      <c r="IFD707" s="412"/>
      <c r="IFE707" s="412"/>
      <c r="IFF707" s="412"/>
      <c r="IFG707" s="412"/>
      <c r="IFH707" s="412"/>
      <c r="IFI707" s="412"/>
      <c r="IFJ707" s="412"/>
      <c r="IFK707" s="412"/>
      <c r="IFL707" s="412"/>
      <c r="IFM707" s="412"/>
      <c r="IFN707" s="412"/>
      <c r="IFO707" s="412"/>
      <c r="IFP707" s="412"/>
      <c r="IFQ707" s="412"/>
      <c r="IFR707" s="412"/>
      <c r="IFS707" s="412"/>
      <c r="IFT707" s="412"/>
      <c r="IFU707" s="412"/>
      <c r="IFV707" s="412"/>
      <c r="IFW707" s="412"/>
      <c r="IFX707" s="412"/>
      <c r="IFY707" s="412"/>
      <c r="IFZ707" s="412"/>
      <c r="IGA707" s="412"/>
      <c r="IGB707" s="412"/>
      <c r="IGC707" s="412"/>
      <c r="IGD707" s="412"/>
      <c r="IGE707" s="412"/>
      <c r="IGF707" s="412"/>
      <c r="IGG707" s="412"/>
      <c r="IGH707" s="412"/>
      <c r="IGI707" s="412"/>
      <c r="IGJ707" s="412"/>
      <c r="IGK707" s="412"/>
      <c r="IGL707" s="412"/>
      <c r="IGM707" s="412"/>
      <c r="IGN707" s="412"/>
      <c r="IGO707" s="412"/>
      <c r="IGP707" s="412"/>
      <c r="IGQ707" s="412"/>
      <c r="IGR707" s="412"/>
      <c r="IGS707" s="412"/>
      <c r="IGT707" s="413"/>
      <c r="IGU707" s="413"/>
      <c r="IGV707" s="413"/>
      <c r="IGW707" s="413"/>
      <c r="IGX707" s="413"/>
      <c r="IGY707" s="413"/>
      <c r="IGZ707" s="413"/>
      <c r="IHA707" s="413"/>
      <c r="IHB707" s="413"/>
      <c r="IHC707" s="413"/>
      <c r="IHD707" s="413"/>
      <c r="IHE707" s="413"/>
      <c r="IHF707" s="413"/>
      <c r="IHG707" s="413"/>
      <c r="IHH707" s="413"/>
      <c r="IHI707" s="413"/>
      <c r="IHJ707" s="413"/>
      <c r="IHK707" s="413"/>
      <c r="IHL707" s="413"/>
      <c r="IHM707" s="413"/>
      <c r="IHN707" s="413"/>
      <c r="IHO707" s="413"/>
      <c r="IHP707" s="413"/>
      <c r="IHQ707" s="413"/>
      <c r="IHR707" s="414"/>
      <c r="IHS707" s="414"/>
      <c r="IHT707" s="414"/>
      <c r="IHU707" s="414"/>
      <c r="IHV707" s="414"/>
      <c r="IHW707" s="413"/>
      <c r="IHX707" s="413"/>
      <c r="IHY707" s="414"/>
      <c r="IHZ707" s="414"/>
      <c r="IIA707" s="413"/>
      <c r="IIB707" s="413"/>
      <c r="IIC707" s="414"/>
      <c r="IID707" s="414"/>
      <c r="IIE707" s="413"/>
      <c r="IIF707" s="413"/>
      <c r="IIG707" s="413"/>
      <c r="IIH707" s="413"/>
      <c r="III707" s="413"/>
      <c r="IIJ707" s="413"/>
      <c r="IIK707" s="413"/>
      <c r="IIL707" s="414"/>
      <c r="IIM707" s="414"/>
      <c r="IIN707" s="413"/>
      <c r="IIO707" s="413"/>
      <c r="IIP707" s="414"/>
      <c r="IIQ707" s="414"/>
      <c r="IIR707" s="413"/>
      <c r="IIS707" s="413"/>
      <c r="IIT707" s="413"/>
      <c r="IIU707" s="413"/>
      <c r="IIV707" s="413"/>
      <c r="IIW707" s="407"/>
      <c r="IIX707" s="439"/>
      <c r="IIY707" s="413"/>
      <c r="IIZ707" s="413"/>
      <c r="IJA707" s="413"/>
      <c r="IJB707" s="413"/>
      <c r="IJC707" s="413"/>
      <c r="IJD707" s="413"/>
      <c r="IJE707" s="413"/>
      <c r="IJF707" s="412"/>
      <c r="IJG707" s="412"/>
      <c r="IJH707" s="412"/>
      <c r="IJI707" s="412"/>
      <c r="IJJ707" s="412"/>
      <c r="IJK707" s="412"/>
      <c r="IJL707" s="412"/>
      <c r="IJM707" s="412"/>
      <c r="IJN707" s="412"/>
      <c r="IJO707" s="412"/>
      <c r="IJP707" s="412"/>
      <c r="IJQ707" s="412"/>
      <c r="IJR707" s="412"/>
      <c r="IJS707" s="412"/>
      <c r="IJT707" s="412"/>
      <c r="IJU707" s="412"/>
      <c r="IJV707" s="412"/>
      <c r="IJW707" s="412"/>
      <c r="IJX707" s="412"/>
      <c r="IJY707" s="412"/>
      <c r="IJZ707" s="412"/>
      <c r="IKA707" s="412"/>
      <c r="IKB707" s="412"/>
      <c r="IKC707" s="412"/>
      <c r="IKD707" s="412"/>
      <c r="IKE707" s="412"/>
      <c r="IKF707" s="412"/>
      <c r="IKG707" s="412"/>
      <c r="IKH707" s="412"/>
      <c r="IKI707" s="412"/>
      <c r="IKJ707" s="412"/>
      <c r="IKK707" s="412"/>
      <c r="IKL707" s="412"/>
      <c r="IKM707" s="412"/>
      <c r="IKN707" s="412"/>
      <c r="IKO707" s="412"/>
      <c r="IKP707" s="412"/>
      <c r="IKQ707" s="412"/>
      <c r="IKR707" s="412"/>
      <c r="IKS707" s="412"/>
      <c r="IKT707" s="412"/>
      <c r="IKU707" s="412"/>
      <c r="IKV707" s="412"/>
      <c r="IKW707" s="412"/>
      <c r="IKX707" s="413"/>
      <c r="IKY707" s="413"/>
      <c r="IKZ707" s="413"/>
      <c r="ILA707" s="413"/>
      <c r="ILB707" s="413"/>
      <c r="ILC707" s="413"/>
      <c r="ILD707" s="413"/>
      <c r="ILE707" s="413"/>
      <c r="ILF707" s="413"/>
      <c r="ILG707" s="413"/>
      <c r="ILH707" s="413"/>
      <c r="ILI707" s="413"/>
      <c r="ILJ707" s="413"/>
      <c r="ILK707" s="413"/>
      <c r="ILL707" s="413"/>
      <c r="ILM707" s="413"/>
      <c r="ILN707" s="413"/>
      <c r="ILO707" s="413"/>
      <c r="ILP707" s="413"/>
      <c r="ILQ707" s="413"/>
      <c r="ILR707" s="413"/>
      <c r="ILS707" s="413"/>
      <c r="ILT707" s="413"/>
      <c r="ILU707" s="413"/>
      <c r="ILV707" s="414"/>
      <c r="ILW707" s="414"/>
      <c r="ILX707" s="414"/>
      <c r="ILY707" s="414"/>
      <c r="ILZ707" s="414"/>
      <c r="IMA707" s="413"/>
      <c r="IMB707" s="413"/>
      <c r="IMC707" s="414"/>
      <c r="IMD707" s="414"/>
      <c r="IME707" s="413"/>
      <c r="IMF707" s="413"/>
      <c r="IMG707" s="414"/>
      <c r="IMH707" s="414"/>
      <c r="IMI707" s="413"/>
      <c r="IMJ707" s="413"/>
      <c r="IMK707" s="413"/>
      <c r="IML707" s="413"/>
      <c r="IMM707" s="413"/>
      <c r="IMN707" s="413"/>
      <c r="IMO707" s="413"/>
      <c r="IMP707" s="414"/>
      <c r="IMQ707" s="414"/>
      <c r="IMR707" s="413"/>
      <c r="IMS707" s="413"/>
      <c r="IMT707" s="414"/>
      <c r="IMU707" s="414"/>
      <c r="IMV707" s="413"/>
      <c r="IMW707" s="413"/>
      <c r="IMX707" s="413"/>
      <c r="IMY707" s="413"/>
      <c r="IMZ707" s="413"/>
      <c r="INA707" s="407"/>
      <c r="INB707" s="439"/>
      <c r="INC707" s="413"/>
      <c r="IND707" s="413"/>
      <c r="INE707" s="413"/>
      <c r="INF707" s="413"/>
      <c r="ING707" s="413"/>
      <c r="INH707" s="413"/>
      <c r="INI707" s="413"/>
      <c r="INJ707" s="412"/>
      <c r="INK707" s="412"/>
      <c r="INL707" s="412"/>
      <c r="INM707" s="412"/>
      <c r="INN707" s="412"/>
      <c r="INO707" s="412"/>
      <c r="INP707" s="412"/>
      <c r="INQ707" s="412"/>
      <c r="INR707" s="412"/>
      <c r="INS707" s="412"/>
      <c r="INT707" s="412"/>
      <c r="INU707" s="412"/>
      <c r="INV707" s="412"/>
      <c r="INW707" s="412"/>
      <c r="INX707" s="412"/>
      <c r="INY707" s="412"/>
      <c r="INZ707" s="412"/>
      <c r="IOA707" s="412"/>
      <c r="IOB707" s="412"/>
      <c r="IOC707" s="412"/>
      <c r="IOD707" s="412"/>
      <c r="IOE707" s="412"/>
      <c r="IOF707" s="412"/>
      <c r="IOG707" s="412"/>
      <c r="IOH707" s="412"/>
      <c r="IOI707" s="412"/>
      <c r="IOJ707" s="412"/>
      <c r="IOK707" s="412"/>
      <c r="IOL707" s="412"/>
      <c r="IOM707" s="412"/>
      <c r="ION707" s="412"/>
      <c r="IOO707" s="412"/>
      <c r="IOP707" s="412"/>
      <c r="IOQ707" s="412"/>
      <c r="IOR707" s="412"/>
      <c r="IOS707" s="412"/>
      <c r="IOT707" s="412"/>
      <c r="IOU707" s="412"/>
      <c r="IOV707" s="412"/>
      <c r="IOW707" s="412"/>
      <c r="IOX707" s="412"/>
      <c r="IOY707" s="412"/>
      <c r="IOZ707" s="412"/>
      <c r="IPA707" s="412"/>
      <c r="IPB707" s="413"/>
      <c r="IPC707" s="413"/>
      <c r="IPD707" s="413"/>
      <c r="IPE707" s="413"/>
      <c r="IPF707" s="413"/>
      <c r="IPG707" s="413"/>
      <c r="IPH707" s="413"/>
      <c r="IPI707" s="413"/>
      <c r="IPJ707" s="413"/>
      <c r="IPK707" s="413"/>
      <c r="IPL707" s="413"/>
      <c r="IPM707" s="413"/>
      <c r="IPN707" s="413"/>
      <c r="IPO707" s="413"/>
      <c r="IPP707" s="413"/>
      <c r="IPQ707" s="413"/>
      <c r="IPR707" s="413"/>
      <c r="IPS707" s="413"/>
      <c r="IPT707" s="413"/>
      <c r="IPU707" s="413"/>
      <c r="IPV707" s="413"/>
      <c r="IPW707" s="413"/>
      <c r="IPX707" s="413"/>
      <c r="IPY707" s="413"/>
      <c r="IPZ707" s="414"/>
      <c r="IQA707" s="414"/>
      <c r="IQB707" s="414"/>
      <c r="IQC707" s="414"/>
      <c r="IQD707" s="414"/>
      <c r="IQE707" s="413"/>
      <c r="IQF707" s="413"/>
      <c r="IQG707" s="414"/>
      <c r="IQH707" s="414"/>
      <c r="IQI707" s="413"/>
      <c r="IQJ707" s="413"/>
      <c r="IQK707" s="414"/>
      <c r="IQL707" s="414"/>
      <c r="IQM707" s="413"/>
      <c r="IQN707" s="413"/>
      <c r="IQO707" s="413"/>
      <c r="IQP707" s="413"/>
      <c r="IQQ707" s="413"/>
      <c r="IQR707" s="413"/>
      <c r="IQS707" s="413"/>
      <c r="IQT707" s="414"/>
      <c r="IQU707" s="414"/>
      <c r="IQV707" s="413"/>
      <c r="IQW707" s="413"/>
      <c r="IQX707" s="414"/>
      <c r="IQY707" s="414"/>
      <c r="IQZ707" s="413"/>
      <c r="IRA707" s="413"/>
      <c r="IRB707" s="413"/>
      <c r="IRC707" s="413"/>
      <c r="IRD707" s="413"/>
      <c r="IRE707" s="407"/>
      <c r="IRF707" s="439"/>
      <c r="IRG707" s="413"/>
      <c r="IRH707" s="413"/>
      <c r="IRI707" s="413"/>
      <c r="IRJ707" s="413"/>
      <c r="IRK707" s="413"/>
      <c r="IRL707" s="413"/>
      <c r="IRM707" s="413"/>
      <c r="IRN707" s="412"/>
      <c r="IRO707" s="412"/>
      <c r="IRP707" s="412"/>
      <c r="IRQ707" s="412"/>
      <c r="IRR707" s="412"/>
      <c r="IRS707" s="412"/>
      <c r="IRT707" s="412"/>
      <c r="IRU707" s="412"/>
      <c r="IRV707" s="412"/>
      <c r="IRW707" s="412"/>
      <c r="IRX707" s="412"/>
      <c r="IRY707" s="412"/>
      <c r="IRZ707" s="412"/>
      <c r="ISA707" s="412"/>
      <c r="ISB707" s="412"/>
      <c r="ISC707" s="412"/>
      <c r="ISD707" s="412"/>
      <c r="ISE707" s="412"/>
      <c r="ISF707" s="412"/>
      <c r="ISG707" s="412"/>
      <c r="ISH707" s="412"/>
      <c r="ISI707" s="412"/>
      <c r="ISJ707" s="412"/>
      <c r="ISK707" s="412"/>
      <c r="ISL707" s="412"/>
      <c r="ISM707" s="412"/>
      <c r="ISN707" s="412"/>
      <c r="ISO707" s="412"/>
      <c r="ISP707" s="412"/>
      <c r="ISQ707" s="412"/>
      <c r="ISR707" s="412"/>
      <c r="ISS707" s="412"/>
      <c r="IST707" s="412"/>
      <c r="ISU707" s="412"/>
      <c r="ISV707" s="412"/>
      <c r="ISW707" s="412"/>
      <c r="ISX707" s="412"/>
      <c r="ISY707" s="412"/>
      <c r="ISZ707" s="412"/>
      <c r="ITA707" s="412"/>
      <c r="ITB707" s="412"/>
      <c r="ITC707" s="412"/>
      <c r="ITD707" s="412"/>
      <c r="ITE707" s="412"/>
      <c r="ITF707" s="413"/>
      <c r="ITG707" s="413"/>
      <c r="ITH707" s="413"/>
      <c r="ITI707" s="413"/>
      <c r="ITJ707" s="413"/>
      <c r="ITK707" s="413"/>
      <c r="ITL707" s="413"/>
      <c r="ITM707" s="413"/>
      <c r="ITN707" s="413"/>
      <c r="ITO707" s="413"/>
      <c r="ITP707" s="413"/>
      <c r="ITQ707" s="413"/>
      <c r="ITR707" s="413"/>
      <c r="ITS707" s="413"/>
      <c r="ITT707" s="413"/>
      <c r="ITU707" s="413"/>
      <c r="ITV707" s="413"/>
      <c r="ITW707" s="413"/>
      <c r="ITX707" s="413"/>
      <c r="ITY707" s="413"/>
      <c r="ITZ707" s="413"/>
      <c r="IUA707" s="413"/>
      <c r="IUB707" s="413"/>
      <c r="IUC707" s="413"/>
      <c r="IUD707" s="414"/>
      <c r="IUE707" s="414"/>
      <c r="IUF707" s="414"/>
      <c r="IUG707" s="414"/>
      <c r="IUH707" s="414"/>
      <c r="IUI707" s="413"/>
      <c r="IUJ707" s="413"/>
      <c r="IUK707" s="414"/>
      <c r="IUL707" s="414"/>
      <c r="IUM707" s="413"/>
      <c r="IUN707" s="413"/>
      <c r="IUO707" s="414"/>
      <c r="IUP707" s="414"/>
      <c r="IUQ707" s="413"/>
      <c r="IUR707" s="413"/>
      <c r="IUS707" s="413"/>
      <c r="IUT707" s="413"/>
      <c r="IUU707" s="413"/>
      <c r="IUV707" s="413"/>
      <c r="IUW707" s="413"/>
      <c r="IUX707" s="414"/>
      <c r="IUY707" s="414"/>
      <c r="IUZ707" s="413"/>
      <c r="IVA707" s="413"/>
      <c r="IVB707" s="414"/>
      <c r="IVC707" s="414"/>
      <c r="IVD707" s="413"/>
      <c r="IVE707" s="413"/>
      <c r="IVF707" s="413"/>
      <c r="IVG707" s="413"/>
      <c r="IVH707" s="413"/>
      <c r="IVI707" s="407"/>
      <c r="IVJ707" s="439"/>
      <c r="IVK707" s="413"/>
      <c r="IVL707" s="413"/>
      <c r="IVM707" s="413"/>
      <c r="IVN707" s="413"/>
      <c r="IVO707" s="413"/>
      <c r="IVP707" s="413"/>
      <c r="IVQ707" s="413"/>
      <c r="IVR707" s="412"/>
      <c r="IVS707" s="412"/>
      <c r="IVT707" s="412"/>
      <c r="IVU707" s="412"/>
      <c r="IVV707" s="412"/>
      <c r="IVW707" s="412"/>
      <c r="IVX707" s="412"/>
      <c r="IVY707" s="412"/>
      <c r="IVZ707" s="412"/>
      <c r="IWA707" s="412"/>
      <c r="IWB707" s="412"/>
      <c r="IWC707" s="412"/>
      <c r="IWD707" s="412"/>
      <c r="IWE707" s="412"/>
      <c r="IWF707" s="412"/>
      <c r="IWG707" s="412"/>
      <c r="IWH707" s="412"/>
      <c r="IWI707" s="412"/>
      <c r="IWJ707" s="412"/>
      <c r="IWK707" s="412"/>
      <c r="IWL707" s="412"/>
      <c r="IWM707" s="412"/>
      <c r="IWN707" s="412"/>
      <c r="IWO707" s="412"/>
      <c r="IWP707" s="412"/>
      <c r="IWQ707" s="412"/>
      <c r="IWR707" s="412"/>
      <c r="IWS707" s="412"/>
      <c r="IWT707" s="412"/>
      <c r="IWU707" s="412"/>
      <c r="IWV707" s="412"/>
      <c r="IWW707" s="412"/>
      <c r="IWX707" s="412"/>
      <c r="IWY707" s="412"/>
      <c r="IWZ707" s="412"/>
      <c r="IXA707" s="412"/>
      <c r="IXB707" s="412"/>
      <c r="IXC707" s="412"/>
      <c r="IXD707" s="412"/>
      <c r="IXE707" s="412"/>
      <c r="IXF707" s="412"/>
      <c r="IXG707" s="412"/>
      <c r="IXH707" s="412"/>
      <c r="IXI707" s="412"/>
      <c r="IXJ707" s="413"/>
      <c r="IXK707" s="413"/>
      <c r="IXL707" s="413"/>
      <c r="IXM707" s="413"/>
      <c r="IXN707" s="413"/>
      <c r="IXO707" s="413"/>
      <c r="IXP707" s="413"/>
      <c r="IXQ707" s="413"/>
      <c r="IXR707" s="413"/>
      <c r="IXS707" s="413"/>
      <c r="IXT707" s="413"/>
      <c r="IXU707" s="413"/>
      <c r="IXV707" s="413"/>
      <c r="IXW707" s="413"/>
      <c r="IXX707" s="413"/>
      <c r="IXY707" s="413"/>
      <c r="IXZ707" s="413"/>
      <c r="IYA707" s="413"/>
      <c r="IYB707" s="413"/>
      <c r="IYC707" s="413"/>
      <c r="IYD707" s="413"/>
      <c r="IYE707" s="413"/>
      <c r="IYF707" s="413"/>
      <c r="IYG707" s="413"/>
      <c r="IYH707" s="414"/>
      <c r="IYI707" s="414"/>
      <c r="IYJ707" s="414"/>
      <c r="IYK707" s="414"/>
      <c r="IYL707" s="414"/>
      <c r="IYM707" s="413"/>
      <c r="IYN707" s="413"/>
      <c r="IYO707" s="414"/>
      <c r="IYP707" s="414"/>
      <c r="IYQ707" s="413"/>
      <c r="IYR707" s="413"/>
      <c r="IYS707" s="414"/>
      <c r="IYT707" s="414"/>
      <c r="IYU707" s="413"/>
      <c r="IYV707" s="413"/>
      <c r="IYW707" s="413"/>
      <c r="IYX707" s="413"/>
      <c r="IYY707" s="413"/>
      <c r="IYZ707" s="413"/>
      <c r="IZA707" s="413"/>
      <c r="IZB707" s="414"/>
      <c r="IZC707" s="414"/>
      <c r="IZD707" s="413"/>
      <c r="IZE707" s="413"/>
      <c r="IZF707" s="414"/>
      <c r="IZG707" s="414"/>
      <c r="IZH707" s="413"/>
      <c r="IZI707" s="413"/>
      <c r="IZJ707" s="413"/>
      <c r="IZK707" s="413"/>
      <c r="IZL707" s="413"/>
      <c r="IZM707" s="407"/>
      <c r="IZN707" s="439"/>
      <c r="IZO707" s="413"/>
      <c r="IZP707" s="413"/>
      <c r="IZQ707" s="413"/>
      <c r="IZR707" s="413"/>
      <c r="IZS707" s="413"/>
      <c r="IZT707" s="413"/>
      <c r="IZU707" s="413"/>
      <c r="IZV707" s="412"/>
      <c r="IZW707" s="412"/>
      <c r="IZX707" s="412"/>
      <c r="IZY707" s="412"/>
      <c r="IZZ707" s="412"/>
      <c r="JAA707" s="412"/>
      <c r="JAB707" s="412"/>
      <c r="JAC707" s="412"/>
      <c r="JAD707" s="412"/>
      <c r="JAE707" s="412"/>
      <c r="JAF707" s="412"/>
      <c r="JAG707" s="412"/>
      <c r="JAH707" s="412"/>
      <c r="JAI707" s="412"/>
      <c r="JAJ707" s="412"/>
      <c r="JAK707" s="412"/>
      <c r="JAL707" s="412"/>
      <c r="JAM707" s="412"/>
      <c r="JAN707" s="412"/>
      <c r="JAO707" s="412"/>
      <c r="JAP707" s="412"/>
      <c r="JAQ707" s="412"/>
      <c r="JAR707" s="412"/>
      <c r="JAS707" s="412"/>
      <c r="JAT707" s="412"/>
      <c r="JAU707" s="412"/>
      <c r="JAV707" s="412"/>
      <c r="JAW707" s="412"/>
      <c r="JAX707" s="412"/>
      <c r="JAY707" s="412"/>
      <c r="JAZ707" s="412"/>
      <c r="JBA707" s="412"/>
      <c r="JBB707" s="412"/>
      <c r="JBC707" s="412"/>
      <c r="JBD707" s="412"/>
      <c r="JBE707" s="412"/>
      <c r="JBF707" s="412"/>
      <c r="JBG707" s="412"/>
      <c r="JBH707" s="412"/>
      <c r="JBI707" s="412"/>
      <c r="JBJ707" s="412"/>
      <c r="JBK707" s="412"/>
      <c r="JBL707" s="412"/>
      <c r="JBM707" s="412"/>
      <c r="JBN707" s="413"/>
      <c r="JBO707" s="413"/>
      <c r="JBP707" s="413"/>
      <c r="JBQ707" s="413"/>
      <c r="JBR707" s="413"/>
      <c r="JBS707" s="413"/>
      <c r="JBT707" s="413"/>
      <c r="JBU707" s="413"/>
      <c r="JBV707" s="413"/>
      <c r="JBW707" s="413"/>
      <c r="JBX707" s="413"/>
      <c r="JBY707" s="413"/>
      <c r="JBZ707" s="413"/>
      <c r="JCA707" s="413"/>
      <c r="JCB707" s="413"/>
      <c r="JCC707" s="413"/>
      <c r="JCD707" s="413"/>
      <c r="JCE707" s="413"/>
      <c r="JCF707" s="413"/>
      <c r="JCG707" s="413"/>
      <c r="JCH707" s="413"/>
      <c r="JCI707" s="413"/>
      <c r="JCJ707" s="413"/>
      <c r="JCK707" s="413"/>
      <c r="JCL707" s="414"/>
      <c r="JCM707" s="414"/>
      <c r="JCN707" s="414"/>
      <c r="JCO707" s="414"/>
      <c r="JCP707" s="414"/>
      <c r="JCQ707" s="413"/>
      <c r="JCR707" s="413"/>
      <c r="JCS707" s="414"/>
      <c r="JCT707" s="414"/>
      <c r="JCU707" s="413"/>
      <c r="JCV707" s="413"/>
      <c r="JCW707" s="414"/>
      <c r="JCX707" s="414"/>
      <c r="JCY707" s="413"/>
      <c r="JCZ707" s="413"/>
      <c r="JDA707" s="413"/>
      <c r="JDB707" s="413"/>
      <c r="JDC707" s="413"/>
      <c r="JDD707" s="413"/>
      <c r="JDE707" s="413"/>
      <c r="JDF707" s="414"/>
      <c r="JDG707" s="414"/>
      <c r="JDH707" s="413"/>
      <c r="JDI707" s="413"/>
      <c r="JDJ707" s="414"/>
      <c r="JDK707" s="414"/>
      <c r="JDL707" s="413"/>
      <c r="JDM707" s="413"/>
      <c r="JDN707" s="413"/>
      <c r="JDO707" s="413"/>
      <c r="JDP707" s="413"/>
      <c r="JDQ707" s="407"/>
      <c r="JDR707" s="439"/>
      <c r="JDS707" s="413"/>
      <c r="JDT707" s="413"/>
      <c r="JDU707" s="413"/>
      <c r="JDV707" s="413"/>
      <c r="JDW707" s="413"/>
      <c r="JDX707" s="413"/>
      <c r="JDY707" s="413"/>
      <c r="JDZ707" s="412"/>
      <c r="JEA707" s="412"/>
      <c r="JEB707" s="412"/>
      <c r="JEC707" s="412"/>
      <c r="JED707" s="412"/>
      <c r="JEE707" s="412"/>
      <c r="JEF707" s="412"/>
      <c r="JEG707" s="412"/>
      <c r="JEH707" s="412"/>
      <c r="JEI707" s="412"/>
      <c r="JEJ707" s="412"/>
      <c r="JEK707" s="412"/>
      <c r="JEL707" s="412"/>
      <c r="JEM707" s="412"/>
      <c r="JEN707" s="412"/>
      <c r="JEO707" s="412"/>
      <c r="JEP707" s="412"/>
      <c r="JEQ707" s="412"/>
      <c r="JER707" s="412"/>
      <c r="JES707" s="412"/>
      <c r="JET707" s="412"/>
      <c r="JEU707" s="412"/>
      <c r="JEV707" s="412"/>
      <c r="JEW707" s="412"/>
      <c r="JEX707" s="412"/>
      <c r="JEY707" s="412"/>
      <c r="JEZ707" s="412"/>
      <c r="JFA707" s="412"/>
      <c r="JFB707" s="412"/>
      <c r="JFC707" s="412"/>
      <c r="JFD707" s="412"/>
      <c r="JFE707" s="412"/>
      <c r="JFF707" s="412"/>
      <c r="JFG707" s="412"/>
      <c r="JFH707" s="412"/>
      <c r="JFI707" s="412"/>
      <c r="JFJ707" s="412"/>
      <c r="JFK707" s="412"/>
      <c r="JFL707" s="412"/>
      <c r="JFM707" s="412"/>
      <c r="JFN707" s="412"/>
      <c r="JFO707" s="412"/>
      <c r="JFP707" s="412"/>
      <c r="JFQ707" s="412"/>
      <c r="JFR707" s="413"/>
      <c r="JFS707" s="413"/>
      <c r="JFT707" s="413"/>
      <c r="JFU707" s="413"/>
      <c r="JFV707" s="413"/>
      <c r="JFW707" s="413"/>
      <c r="JFX707" s="413"/>
      <c r="JFY707" s="413"/>
      <c r="JFZ707" s="413"/>
      <c r="JGA707" s="413"/>
      <c r="JGB707" s="413"/>
      <c r="JGC707" s="413"/>
      <c r="JGD707" s="413"/>
      <c r="JGE707" s="413"/>
      <c r="JGF707" s="413"/>
      <c r="JGG707" s="413"/>
      <c r="JGH707" s="413"/>
      <c r="JGI707" s="413"/>
      <c r="JGJ707" s="413"/>
      <c r="JGK707" s="413"/>
      <c r="JGL707" s="413"/>
      <c r="JGM707" s="413"/>
      <c r="JGN707" s="413"/>
      <c r="JGO707" s="413"/>
      <c r="JGP707" s="414"/>
      <c r="JGQ707" s="414"/>
      <c r="JGR707" s="414"/>
      <c r="JGS707" s="414"/>
      <c r="JGT707" s="414"/>
      <c r="JGU707" s="413"/>
      <c r="JGV707" s="413"/>
      <c r="JGW707" s="414"/>
      <c r="JGX707" s="414"/>
      <c r="JGY707" s="413"/>
      <c r="JGZ707" s="413"/>
      <c r="JHA707" s="414"/>
      <c r="JHB707" s="414"/>
      <c r="JHC707" s="413"/>
      <c r="JHD707" s="413"/>
      <c r="JHE707" s="413"/>
      <c r="JHF707" s="413"/>
      <c r="JHG707" s="413"/>
      <c r="JHH707" s="413"/>
      <c r="JHI707" s="413"/>
      <c r="JHJ707" s="414"/>
      <c r="JHK707" s="414"/>
      <c r="JHL707" s="413"/>
      <c r="JHM707" s="413"/>
      <c r="JHN707" s="414"/>
      <c r="JHO707" s="414"/>
      <c r="JHP707" s="413"/>
      <c r="JHQ707" s="413"/>
      <c r="JHR707" s="413"/>
      <c r="JHS707" s="413"/>
      <c r="JHT707" s="413"/>
      <c r="JHU707" s="407"/>
      <c r="JHV707" s="439"/>
      <c r="JHW707" s="413"/>
      <c r="JHX707" s="413"/>
      <c r="JHY707" s="413"/>
      <c r="JHZ707" s="413"/>
      <c r="JIA707" s="413"/>
      <c r="JIB707" s="413"/>
      <c r="JIC707" s="413"/>
      <c r="JID707" s="412"/>
      <c r="JIE707" s="412"/>
      <c r="JIF707" s="412"/>
      <c r="JIG707" s="412"/>
      <c r="JIH707" s="412"/>
      <c r="JII707" s="412"/>
      <c r="JIJ707" s="412"/>
      <c r="JIK707" s="412"/>
      <c r="JIL707" s="412"/>
      <c r="JIM707" s="412"/>
      <c r="JIN707" s="412"/>
      <c r="JIO707" s="412"/>
      <c r="JIP707" s="412"/>
      <c r="JIQ707" s="412"/>
      <c r="JIR707" s="412"/>
      <c r="JIS707" s="412"/>
      <c r="JIT707" s="412"/>
      <c r="JIU707" s="412"/>
      <c r="JIV707" s="412"/>
      <c r="JIW707" s="412"/>
      <c r="JIX707" s="412"/>
      <c r="JIY707" s="412"/>
      <c r="JIZ707" s="412"/>
      <c r="JJA707" s="412"/>
      <c r="JJB707" s="412"/>
      <c r="JJC707" s="412"/>
      <c r="JJD707" s="412"/>
      <c r="JJE707" s="412"/>
      <c r="JJF707" s="412"/>
      <c r="JJG707" s="412"/>
      <c r="JJH707" s="412"/>
      <c r="JJI707" s="412"/>
      <c r="JJJ707" s="412"/>
      <c r="JJK707" s="412"/>
      <c r="JJL707" s="412"/>
      <c r="JJM707" s="412"/>
      <c r="JJN707" s="412"/>
      <c r="JJO707" s="412"/>
      <c r="JJP707" s="412"/>
      <c r="JJQ707" s="412"/>
      <c r="JJR707" s="412"/>
      <c r="JJS707" s="412"/>
      <c r="JJT707" s="412"/>
      <c r="JJU707" s="412"/>
      <c r="JJV707" s="413"/>
      <c r="JJW707" s="413"/>
      <c r="JJX707" s="413"/>
      <c r="JJY707" s="413"/>
      <c r="JJZ707" s="413"/>
      <c r="JKA707" s="413"/>
      <c r="JKB707" s="413"/>
      <c r="JKC707" s="413"/>
      <c r="JKD707" s="413"/>
      <c r="JKE707" s="413"/>
      <c r="JKF707" s="413"/>
      <c r="JKG707" s="413"/>
      <c r="JKH707" s="413"/>
      <c r="JKI707" s="413"/>
      <c r="JKJ707" s="413"/>
      <c r="JKK707" s="413"/>
      <c r="JKL707" s="413"/>
      <c r="JKM707" s="413"/>
      <c r="JKN707" s="413"/>
      <c r="JKO707" s="413"/>
      <c r="JKP707" s="413"/>
      <c r="JKQ707" s="413"/>
      <c r="JKR707" s="413"/>
      <c r="JKS707" s="413"/>
      <c r="JKT707" s="414"/>
      <c r="JKU707" s="414"/>
      <c r="JKV707" s="414"/>
      <c r="JKW707" s="414"/>
      <c r="JKX707" s="414"/>
      <c r="JKY707" s="413"/>
      <c r="JKZ707" s="413"/>
      <c r="JLA707" s="414"/>
      <c r="JLB707" s="414"/>
      <c r="JLC707" s="413"/>
      <c r="JLD707" s="413"/>
      <c r="JLE707" s="414"/>
      <c r="JLF707" s="414"/>
      <c r="JLG707" s="413"/>
      <c r="JLH707" s="413"/>
      <c r="JLI707" s="413"/>
      <c r="JLJ707" s="413"/>
      <c r="JLK707" s="413"/>
      <c r="JLL707" s="413"/>
      <c r="JLM707" s="413"/>
      <c r="JLN707" s="414"/>
      <c r="JLO707" s="414"/>
      <c r="JLP707" s="413"/>
      <c r="JLQ707" s="413"/>
      <c r="JLR707" s="414"/>
      <c r="JLS707" s="414"/>
      <c r="JLT707" s="413"/>
      <c r="JLU707" s="413"/>
      <c r="JLV707" s="413"/>
      <c r="JLW707" s="413"/>
      <c r="JLX707" s="413"/>
      <c r="JLY707" s="407"/>
      <c r="JLZ707" s="439"/>
      <c r="JMA707" s="413"/>
      <c r="JMB707" s="413"/>
      <c r="JMC707" s="413"/>
      <c r="JMD707" s="413"/>
      <c r="JME707" s="413"/>
      <c r="JMF707" s="413"/>
      <c r="JMG707" s="413"/>
      <c r="JMH707" s="412"/>
      <c r="JMI707" s="412"/>
      <c r="JMJ707" s="412"/>
      <c r="JMK707" s="412"/>
      <c r="JML707" s="412"/>
      <c r="JMM707" s="412"/>
      <c r="JMN707" s="412"/>
      <c r="JMO707" s="412"/>
      <c r="JMP707" s="412"/>
      <c r="JMQ707" s="412"/>
      <c r="JMR707" s="412"/>
      <c r="JMS707" s="412"/>
      <c r="JMT707" s="412"/>
      <c r="JMU707" s="412"/>
      <c r="JMV707" s="412"/>
      <c r="JMW707" s="412"/>
      <c r="JMX707" s="412"/>
      <c r="JMY707" s="412"/>
      <c r="JMZ707" s="412"/>
      <c r="JNA707" s="412"/>
      <c r="JNB707" s="412"/>
      <c r="JNC707" s="412"/>
      <c r="JND707" s="412"/>
      <c r="JNE707" s="412"/>
      <c r="JNF707" s="412"/>
      <c r="JNG707" s="412"/>
      <c r="JNH707" s="412"/>
      <c r="JNI707" s="412"/>
      <c r="JNJ707" s="412"/>
      <c r="JNK707" s="412"/>
      <c r="JNL707" s="412"/>
      <c r="JNM707" s="412"/>
      <c r="JNN707" s="412"/>
      <c r="JNO707" s="412"/>
      <c r="JNP707" s="412"/>
      <c r="JNQ707" s="412"/>
      <c r="JNR707" s="412"/>
      <c r="JNS707" s="412"/>
      <c r="JNT707" s="412"/>
      <c r="JNU707" s="412"/>
      <c r="JNV707" s="412"/>
      <c r="JNW707" s="412"/>
      <c r="JNX707" s="412"/>
      <c r="JNY707" s="412"/>
      <c r="JNZ707" s="413"/>
      <c r="JOA707" s="413"/>
      <c r="JOB707" s="413"/>
      <c r="JOC707" s="413"/>
      <c r="JOD707" s="413"/>
      <c r="JOE707" s="413"/>
      <c r="JOF707" s="413"/>
      <c r="JOG707" s="413"/>
      <c r="JOH707" s="413"/>
      <c r="JOI707" s="413"/>
      <c r="JOJ707" s="413"/>
      <c r="JOK707" s="413"/>
      <c r="JOL707" s="413"/>
      <c r="JOM707" s="413"/>
      <c r="JON707" s="413"/>
      <c r="JOO707" s="413"/>
      <c r="JOP707" s="413"/>
      <c r="JOQ707" s="413"/>
      <c r="JOR707" s="413"/>
      <c r="JOS707" s="413"/>
      <c r="JOT707" s="413"/>
      <c r="JOU707" s="413"/>
      <c r="JOV707" s="413"/>
      <c r="JOW707" s="413"/>
      <c r="JOX707" s="414"/>
      <c r="JOY707" s="414"/>
      <c r="JOZ707" s="414"/>
      <c r="JPA707" s="414"/>
      <c r="JPB707" s="414"/>
      <c r="JPC707" s="413"/>
      <c r="JPD707" s="413"/>
      <c r="JPE707" s="414"/>
      <c r="JPF707" s="414"/>
      <c r="JPG707" s="413"/>
      <c r="JPH707" s="413"/>
      <c r="JPI707" s="414"/>
      <c r="JPJ707" s="414"/>
      <c r="JPK707" s="413"/>
      <c r="JPL707" s="413"/>
      <c r="JPM707" s="413"/>
      <c r="JPN707" s="413"/>
      <c r="JPO707" s="413"/>
      <c r="JPP707" s="413"/>
      <c r="JPQ707" s="413"/>
      <c r="JPR707" s="414"/>
      <c r="JPS707" s="414"/>
      <c r="JPT707" s="413"/>
      <c r="JPU707" s="413"/>
      <c r="JPV707" s="414"/>
      <c r="JPW707" s="414"/>
      <c r="JPX707" s="413"/>
      <c r="JPY707" s="413"/>
      <c r="JPZ707" s="413"/>
      <c r="JQA707" s="413"/>
      <c r="JQB707" s="413"/>
      <c r="JQC707" s="407"/>
      <c r="JQD707" s="439"/>
      <c r="JQE707" s="413"/>
      <c r="JQF707" s="413"/>
      <c r="JQG707" s="413"/>
      <c r="JQH707" s="413"/>
      <c r="JQI707" s="413"/>
      <c r="JQJ707" s="413"/>
      <c r="JQK707" s="413"/>
      <c r="JQL707" s="412"/>
      <c r="JQM707" s="412"/>
      <c r="JQN707" s="412"/>
      <c r="JQO707" s="412"/>
      <c r="JQP707" s="412"/>
      <c r="JQQ707" s="412"/>
      <c r="JQR707" s="412"/>
      <c r="JQS707" s="412"/>
      <c r="JQT707" s="412"/>
      <c r="JQU707" s="412"/>
      <c r="JQV707" s="412"/>
      <c r="JQW707" s="412"/>
      <c r="JQX707" s="412"/>
      <c r="JQY707" s="412"/>
      <c r="JQZ707" s="412"/>
      <c r="JRA707" s="412"/>
      <c r="JRB707" s="412"/>
      <c r="JRC707" s="412"/>
      <c r="JRD707" s="412"/>
      <c r="JRE707" s="412"/>
      <c r="JRF707" s="412"/>
      <c r="JRG707" s="412"/>
      <c r="JRH707" s="412"/>
      <c r="JRI707" s="412"/>
      <c r="JRJ707" s="412"/>
      <c r="JRK707" s="412"/>
      <c r="JRL707" s="412"/>
      <c r="JRM707" s="412"/>
      <c r="JRN707" s="412"/>
      <c r="JRO707" s="412"/>
      <c r="JRP707" s="412"/>
      <c r="JRQ707" s="412"/>
      <c r="JRR707" s="412"/>
      <c r="JRS707" s="412"/>
      <c r="JRT707" s="412"/>
      <c r="JRU707" s="412"/>
      <c r="JRV707" s="412"/>
      <c r="JRW707" s="412"/>
      <c r="JRX707" s="412"/>
      <c r="JRY707" s="412"/>
      <c r="JRZ707" s="412"/>
      <c r="JSA707" s="412"/>
      <c r="JSB707" s="412"/>
      <c r="JSC707" s="412"/>
      <c r="JSD707" s="413"/>
      <c r="JSE707" s="413"/>
      <c r="JSF707" s="413"/>
      <c r="JSG707" s="413"/>
      <c r="JSH707" s="413"/>
      <c r="JSI707" s="413"/>
      <c r="JSJ707" s="413"/>
      <c r="JSK707" s="413"/>
      <c r="JSL707" s="413"/>
      <c r="JSM707" s="413"/>
      <c r="JSN707" s="413"/>
      <c r="JSO707" s="413"/>
      <c r="JSP707" s="413"/>
      <c r="JSQ707" s="413"/>
      <c r="JSR707" s="413"/>
      <c r="JSS707" s="413"/>
      <c r="JST707" s="413"/>
      <c r="JSU707" s="413"/>
      <c r="JSV707" s="413"/>
      <c r="JSW707" s="413"/>
      <c r="JSX707" s="413"/>
      <c r="JSY707" s="413"/>
      <c r="JSZ707" s="413"/>
      <c r="JTA707" s="413"/>
      <c r="JTB707" s="414"/>
      <c r="JTC707" s="414"/>
      <c r="JTD707" s="414"/>
      <c r="JTE707" s="414"/>
      <c r="JTF707" s="414"/>
      <c r="JTG707" s="413"/>
      <c r="JTH707" s="413"/>
      <c r="JTI707" s="414"/>
      <c r="JTJ707" s="414"/>
      <c r="JTK707" s="413"/>
      <c r="JTL707" s="413"/>
      <c r="JTM707" s="414"/>
      <c r="JTN707" s="414"/>
      <c r="JTO707" s="413"/>
      <c r="JTP707" s="413"/>
      <c r="JTQ707" s="413"/>
      <c r="JTR707" s="413"/>
      <c r="JTS707" s="413"/>
      <c r="JTT707" s="413"/>
      <c r="JTU707" s="413"/>
      <c r="JTV707" s="414"/>
      <c r="JTW707" s="414"/>
      <c r="JTX707" s="413"/>
      <c r="JTY707" s="413"/>
      <c r="JTZ707" s="414"/>
      <c r="JUA707" s="414"/>
      <c r="JUB707" s="413"/>
      <c r="JUC707" s="413"/>
      <c r="JUD707" s="413"/>
      <c r="JUE707" s="413"/>
      <c r="JUF707" s="413"/>
      <c r="JUG707" s="407"/>
      <c r="JUH707" s="439"/>
      <c r="JUI707" s="413"/>
      <c r="JUJ707" s="413"/>
      <c r="JUK707" s="413"/>
      <c r="JUL707" s="413"/>
      <c r="JUM707" s="413"/>
      <c r="JUN707" s="413"/>
      <c r="JUO707" s="413"/>
      <c r="JUP707" s="412"/>
      <c r="JUQ707" s="412"/>
      <c r="JUR707" s="412"/>
      <c r="JUS707" s="412"/>
      <c r="JUT707" s="412"/>
      <c r="JUU707" s="412"/>
      <c r="JUV707" s="412"/>
      <c r="JUW707" s="412"/>
      <c r="JUX707" s="412"/>
      <c r="JUY707" s="412"/>
      <c r="JUZ707" s="412"/>
      <c r="JVA707" s="412"/>
      <c r="JVB707" s="412"/>
      <c r="JVC707" s="412"/>
      <c r="JVD707" s="412"/>
      <c r="JVE707" s="412"/>
      <c r="JVF707" s="412"/>
      <c r="JVG707" s="412"/>
      <c r="JVH707" s="412"/>
      <c r="JVI707" s="412"/>
      <c r="JVJ707" s="412"/>
      <c r="JVK707" s="412"/>
      <c r="JVL707" s="412"/>
      <c r="JVM707" s="412"/>
      <c r="JVN707" s="412"/>
      <c r="JVO707" s="412"/>
      <c r="JVP707" s="412"/>
      <c r="JVQ707" s="412"/>
      <c r="JVR707" s="412"/>
      <c r="JVS707" s="412"/>
      <c r="JVT707" s="412"/>
      <c r="JVU707" s="412"/>
      <c r="JVV707" s="412"/>
      <c r="JVW707" s="412"/>
      <c r="JVX707" s="412"/>
      <c r="JVY707" s="412"/>
      <c r="JVZ707" s="412"/>
      <c r="JWA707" s="412"/>
      <c r="JWB707" s="412"/>
      <c r="JWC707" s="412"/>
      <c r="JWD707" s="412"/>
      <c r="JWE707" s="412"/>
      <c r="JWF707" s="412"/>
      <c r="JWG707" s="412"/>
      <c r="JWH707" s="413"/>
      <c r="JWI707" s="413"/>
      <c r="JWJ707" s="413"/>
      <c r="JWK707" s="413"/>
      <c r="JWL707" s="413"/>
      <c r="JWM707" s="413"/>
      <c r="JWN707" s="413"/>
      <c r="JWO707" s="413"/>
      <c r="JWP707" s="413"/>
      <c r="JWQ707" s="413"/>
      <c r="JWR707" s="413"/>
      <c r="JWS707" s="413"/>
      <c r="JWT707" s="413"/>
      <c r="JWU707" s="413"/>
      <c r="JWV707" s="413"/>
      <c r="JWW707" s="413"/>
      <c r="JWX707" s="413"/>
      <c r="JWY707" s="413"/>
      <c r="JWZ707" s="413"/>
      <c r="JXA707" s="413"/>
      <c r="JXB707" s="413"/>
      <c r="JXC707" s="413"/>
      <c r="JXD707" s="413"/>
      <c r="JXE707" s="413"/>
      <c r="JXF707" s="414"/>
      <c r="JXG707" s="414"/>
      <c r="JXH707" s="414"/>
      <c r="JXI707" s="414"/>
      <c r="JXJ707" s="414"/>
      <c r="JXK707" s="413"/>
      <c r="JXL707" s="413"/>
      <c r="JXM707" s="414"/>
      <c r="JXN707" s="414"/>
      <c r="JXO707" s="413"/>
      <c r="JXP707" s="413"/>
      <c r="JXQ707" s="414"/>
      <c r="JXR707" s="414"/>
      <c r="JXS707" s="413"/>
      <c r="JXT707" s="413"/>
      <c r="JXU707" s="413"/>
      <c r="JXV707" s="413"/>
      <c r="JXW707" s="413"/>
      <c r="JXX707" s="413"/>
      <c r="JXY707" s="413"/>
      <c r="JXZ707" s="414"/>
      <c r="JYA707" s="414"/>
      <c r="JYB707" s="413"/>
      <c r="JYC707" s="413"/>
      <c r="JYD707" s="414"/>
      <c r="JYE707" s="414"/>
      <c r="JYF707" s="413"/>
      <c r="JYG707" s="413"/>
      <c r="JYH707" s="413"/>
      <c r="JYI707" s="413"/>
      <c r="JYJ707" s="413"/>
      <c r="JYK707" s="407"/>
      <c r="JYL707" s="439"/>
      <c r="JYM707" s="413"/>
      <c r="JYN707" s="413"/>
      <c r="JYO707" s="413"/>
      <c r="JYP707" s="413"/>
      <c r="JYQ707" s="413"/>
      <c r="JYR707" s="413"/>
      <c r="JYS707" s="413"/>
      <c r="JYT707" s="412"/>
      <c r="JYU707" s="412"/>
      <c r="JYV707" s="412"/>
      <c r="JYW707" s="412"/>
      <c r="JYX707" s="412"/>
      <c r="JYY707" s="412"/>
      <c r="JYZ707" s="412"/>
      <c r="JZA707" s="412"/>
      <c r="JZB707" s="412"/>
      <c r="JZC707" s="412"/>
      <c r="JZD707" s="412"/>
      <c r="JZE707" s="412"/>
      <c r="JZF707" s="412"/>
      <c r="JZG707" s="412"/>
      <c r="JZH707" s="412"/>
      <c r="JZI707" s="412"/>
      <c r="JZJ707" s="412"/>
      <c r="JZK707" s="412"/>
      <c r="JZL707" s="412"/>
      <c r="JZM707" s="412"/>
      <c r="JZN707" s="412"/>
      <c r="JZO707" s="412"/>
      <c r="JZP707" s="412"/>
      <c r="JZQ707" s="412"/>
      <c r="JZR707" s="412"/>
      <c r="JZS707" s="412"/>
      <c r="JZT707" s="412"/>
      <c r="JZU707" s="412"/>
      <c r="JZV707" s="412"/>
      <c r="JZW707" s="412"/>
      <c r="JZX707" s="412"/>
      <c r="JZY707" s="412"/>
      <c r="JZZ707" s="412"/>
      <c r="KAA707" s="412"/>
      <c r="KAB707" s="412"/>
      <c r="KAC707" s="412"/>
      <c r="KAD707" s="412"/>
      <c r="KAE707" s="412"/>
      <c r="KAF707" s="412"/>
      <c r="KAG707" s="412"/>
      <c r="KAH707" s="412"/>
      <c r="KAI707" s="412"/>
      <c r="KAJ707" s="412"/>
      <c r="KAK707" s="412"/>
      <c r="KAL707" s="413"/>
      <c r="KAM707" s="413"/>
      <c r="KAN707" s="413"/>
      <c r="KAO707" s="413"/>
      <c r="KAP707" s="413"/>
      <c r="KAQ707" s="413"/>
      <c r="KAR707" s="413"/>
      <c r="KAS707" s="413"/>
      <c r="KAT707" s="413"/>
      <c r="KAU707" s="413"/>
      <c r="KAV707" s="413"/>
      <c r="KAW707" s="413"/>
      <c r="KAX707" s="413"/>
      <c r="KAY707" s="413"/>
      <c r="KAZ707" s="413"/>
      <c r="KBA707" s="413"/>
      <c r="KBB707" s="413"/>
      <c r="KBC707" s="413"/>
      <c r="KBD707" s="413"/>
      <c r="KBE707" s="413"/>
      <c r="KBF707" s="413"/>
      <c r="KBG707" s="413"/>
      <c r="KBH707" s="413"/>
      <c r="KBI707" s="413"/>
      <c r="KBJ707" s="414"/>
      <c r="KBK707" s="414"/>
      <c r="KBL707" s="414"/>
      <c r="KBM707" s="414"/>
      <c r="KBN707" s="414"/>
      <c r="KBO707" s="413"/>
      <c r="KBP707" s="413"/>
      <c r="KBQ707" s="414"/>
      <c r="KBR707" s="414"/>
      <c r="KBS707" s="413"/>
      <c r="KBT707" s="413"/>
      <c r="KBU707" s="414"/>
      <c r="KBV707" s="414"/>
      <c r="KBW707" s="413"/>
      <c r="KBX707" s="413"/>
      <c r="KBY707" s="413"/>
      <c r="KBZ707" s="413"/>
      <c r="KCA707" s="413"/>
      <c r="KCB707" s="413"/>
      <c r="KCC707" s="413"/>
      <c r="KCD707" s="414"/>
      <c r="KCE707" s="414"/>
      <c r="KCF707" s="413"/>
      <c r="KCG707" s="413"/>
      <c r="KCH707" s="414"/>
      <c r="KCI707" s="414"/>
      <c r="KCJ707" s="413"/>
      <c r="KCK707" s="413"/>
      <c r="KCL707" s="413"/>
      <c r="KCM707" s="413"/>
      <c r="KCN707" s="413"/>
      <c r="KCO707" s="407"/>
      <c r="KCP707" s="439"/>
      <c r="KCQ707" s="413"/>
      <c r="KCR707" s="413"/>
      <c r="KCS707" s="413"/>
      <c r="KCT707" s="413"/>
      <c r="KCU707" s="413"/>
      <c r="KCV707" s="413"/>
      <c r="KCW707" s="413"/>
      <c r="KCX707" s="412"/>
      <c r="KCY707" s="412"/>
      <c r="KCZ707" s="412"/>
      <c r="KDA707" s="412"/>
      <c r="KDB707" s="412"/>
      <c r="KDC707" s="412"/>
      <c r="KDD707" s="412"/>
      <c r="KDE707" s="412"/>
      <c r="KDF707" s="412"/>
      <c r="KDG707" s="412"/>
      <c r="KDH707" s="412"/>
      <c r="KDI707" s="412"/>
      <c r="KDJ707" s="412"/>
      <c r="KDK707" s="412"/>
      <c r="KDL707" s="412"/>
      <c r="KDM707" s="412"/>
      <c r="KDN707" s="412"/>
      <c r="KDO707" s="412"/>
      <c r="KDP707" s="412"/>
      <c r="KDQ707" s="412"/>
      <c r="KDR707" s="412"/>
      <c r="KDS707" s="412"/>
      <c r="KDT707" s="412"/>
      <c r="KDU707" s="412"/>
      <c r="KDV707" s="412"/>
      <c r="KDW707" s="412"/>
      <c r="KDX707" s="412"/>
      <c r="KDY707" s="412"/>
      <c r="KDZ707" s="412"/>
      <c r="KEA707" s="412"/>
      <c r="KEB707" s="412"/>
      <c r="KEC707" s="412"/>
      <c r="KED707" s="412"/>
      <c r="KEE707" s="412"/>
      <c r="KEF707" s="412"/>
      <c r="KEG707" s="412"/>
      <c r="KEH707" s="412"/>
      <c r="KEI707" s="412"/>
      <c r="KEJ707" s="412"/>
      <c r="KEK707" s="412"/>
      <c r="KEL707" s="412"/>
      <c r="KEM707" s="412"/>
      <c r="KEN707" s="412"/>
      <c r="KEO707" s="412"/>
      <c r="KEP707" s="413"/>
      <c r="KEQ707" s="413"/>
      <c r="KER707" s="413"/>
      <c r="KES707" s="413"/>
      <c r="KET707" s="413"/>
      <c r="KEU707" s="413"/>
      <c r="KEV707" s="413"/>
      <c r="KEW707" s="413"/>
      <c r="KEX707" s="413"/>
      <c r="KEY707" s="413"/>
      <c r="KEZ707" s="413"/>
      <c r="KFA707" s="413"/>
      <c r="KFB707" s="413"/>
      <c r="KFC707" s="413"/>
      <c r="KFD707" s="413"/>
      <c r="KFE707" s="413"/>
      <c r="KFF707" s="413"/>
      <c r="KFG707" s="413"/>
      <c r="KFH707" s="413"/>
      <c r="KFI707" s="413"/>
      <c r="KFJ707" s="413"/>
      <c r="KFK707" s="413"/>
      <c r="KFL707" s="413"/>
      <c r="KFM707" s="413"/>
      <c r="KFN707" s="414"/>
      <c r="KFO707" s="414"/>
      <c r="KFP707" s="414"/>
      <c r="KFQ707" s="414"/>
      <c r="KFR707" s="414"/>
      <c r="KFS707" s="413"/>
      <c r="KFT707" s="413"/>
      <c r="KFU707" s="414"/>
      <c r="KFV707" s="414"/>
      <c r="KFW707" s="413"/>
      <c r="KFX707" s="413"/>
      <c r="KFY707" s="414"/>
      <c r="KFZ707" s="414"/>
      <c r="KGA707" s="413"/>
      <c r="KGB707" s="413"/>
      <c r="KGC707" s="413"/>
      <c r="KGD707" s="413"/>
      <c r="KGE707" s="413"/>
      <c r="KGF707" s="413"/>
      <c r="KGG707" s="413"/>
      <c r="KGH707" s="414"/>
      <c r="KGI707" s="414"/>
      <c r="KGJ707" s="413"/>
      <c r="KGK707" s="413"/>
      <c r="KGL707" s="414"/>
      <c r="KGM707" s="414"/>
      <c r="KGN707" s="413"/>
      <c r="KGO707" s="413"/>
      <c r="KGP707" s="413"/>
      <c r="KGQ707" s="413"/>
      <c r="KGR707" s="413"/>
      <c r="KGS707" s="407"/>
      <c r="KGT707" s="439"/>
      <c r="KGU707" s="413"/>
      <c r="KGV707" s="413"/>
      <c r="KGW707" s="413"/>
      <c r="KGX707" s="413"/>
      <c r="KGY707" s="413"/>
      <c r="KGZ707" s="413"/>
      <c r="KHA707" s="413"/>
      <c r="KHB707" s="412"/>
      <c r="KHC707" s="412"/>
      <c r="KHD707" s="412"/>
      <c r="KHE707" s="412"/>
      <c r="KHF707" s="412"/>
      <c r="KHG707" s="412"/>
      <c r="KHH707" s="412"/>
      <c r="KHI707" s="412"/>
      <c r="KHJ707" s="412"/>
      <c r="KHK707" s="412"/>
      <c r="KHL707" s="412"/>
      <c r="KHM707" s="412"/>
      <c r="KHN707" s="412"/>
      <c r="KHO707" s="412"/>
      <c r="KHP707" s="412"/>
      <c r="KHQ707" s="412"/>
      <c r="KHR707" s="412"/>
      <c r="KHS707" s="412"/>
      <c r="KHT707" s="412"/>
      <c r="KHU707" s="412"/>
      <c r="KHV707" s="412"/>
      <c r="KHW707" s="412"/>
      <c r="KHX707" s="412"/>
      <c r="KHY707" s="412"/>
      <c r="KHZ707" s="412"/>
      <c r="KIA707" s="412"/>
      <c r="KIB707" s="412"/>
      <c r="KIC707" s="412"/>
      <c r="KID707" s="412"/>
      <c r="KIE707" s="412"/>
      <c r="KIF707" s="412"/>
      <c r="KIG707" s="412"/>
      <c r="KIH707" s="412"/>
      <c r="KII707" s="412"/>
      <c r="KIJ707" s="412"/>
      <c r="KIK707" s="412"/>
      <c r="KIL707" s="412"/>
      <c r="KIM707" s="412"/>
      <c r="KIN707" s="412"/>
      <c r="KIO707" s="412"/>
      <c r="KIP707" s="412"/>
      <c r="KIQ707" s="412"/>
      <c r="KIR707" s="412"/>
      <c r="KIS707" s="412"/>
      <c r="KIT707" s="413"/>
      <c r="KIU707" s="413"/>
      <c r="KIV707" s="413"/>
      <c r="KIW707" s="413"/>
      <c r="KIX707" s="413"/>
      <c r="KIY707" s="413"/>
      <c r="KIZ707" s="413"/>
      <c r="KJA707" s="413"/>
      <c r="KJB707" s="413"/>
      <c r="KJC707" s="413"/>
      <c r="KJD707" s="413"/>
      <c r="KJE707" s="413"/>
      <c r="KJF707" s="413"/>
      <c r="KJG707" s="413"/>
      <c r="KJH707" s="413"/>
      <c r="KJI707" s="413"/>
      <c r="KJJ707" s="413"/>
      <c r="KJK707" s="413"/>
      <c r="KJL707" s="413"/>
      <c r="KJM707" s="413"/>
      <c r="KJN707" s="413"/>
      <c r="KJO707" s="413"/>
      <c r="KJP707" s="413"/>
      <c r="KJQ707" s="413"/>
      <c r="KJR707" s="414"/>
      <c r="KJS707" s="414"/>
      <c r="KJT707" s="414"/>
      <c r="KJU707" s="414"/>
      <c r="KJV707" s="414"/>
      <c r="KJW707" s="413"/>
      <c r="KJX707" s="413"/>
      <c r="KJY707" s="414"/>
      <c r="KJZ707" s="414"/>
      <c r="KKA707" s="413"/>
      <c r="KKB707" s="413"/>
      <c r="KKC707" s="414"/>
      <c r="KKD707" s="414"/>
      <c r="KKE707" s="413"/>
      <c r="KKF707" s="413"/>
      <c r="KKG707" s="413"/>
      <c r="KKH707" s="413"/>
      <c r="KKI707" s="413"/>
      <c r="KKJ707" s="413"/>
      <c r="KKK707" s="413"/>
      <c r="KKL707" s="414"/>
      <c r="KKM707" s="414"/>
      <c r="KKN707" s="413"/>
      <c r="KKO707" s="413"/>
      <c r="KKP707" s="414"/>
      <c r="KKQ707" s="414"/>
      <c r="KKR707" s="413"/>
      <c r="KKS707" s="413"/>
      <c r="KKT707" s="413"/>
      <c r="KKU707" s="413"/>
      <c r="KKV707" s="413"/>
      <c r="KKW707" s="407"/>
      <c r="KKX707" s="439"/>
      <c r="KKY707" s="413"/>
      <c r="KKZ707" s="413"/>
      <c r="KLA707" s="413"/>
      <c r="KLB707" s="413"/>
      <c r="KLC707" s="413"/>
      <c r="KLD707" s="413"/>
      <c r="KLE707" s="413"/>
      <c r="KLF707" s="412"/>
      <c r="KLG707" s="412"/>
      <c r="KLH707" s="412"/>
      <c r="KLI707" s="412"/>
      <c r="KLJ707" s="412"/>
      <c r="KLK707" s="412"/>
      <c r="KLL707" s="412"/>
      <c r="KLM707" s="412"/>
      <c r="KLN707" s="412"/>
      <c r="KLO707" s="412"/>
      <c r="KLP707" s="412"/>
      <c r="KLQ707" s="412"/>
      <c r="KLR707" s="412"/>
      <c r="KLS707" s="412"/>
      <c r="KLT707" s="412"/>
      <c r="KLU707" s="412"/>
      <c r="KLV707" s="412"/>
      <c r="KLW707" s="412"/>
      <c r="KLX707" s="412"/>
      <c r="KLY707" s="412"/>
      <c r="KLZ707" s="412"/>
      <c r="KMA707" s="412"/>
      <c r="KMB707" s="412"/>
      <c r="KMC707" s="412"/>
      <c r="KMD707" s="412"/>
      <c r="KME707" s="412"/>
      <c r="KMF707" s="412"/>
      <c r="KMG707" s="412"/>
      <c r="KMH707" s="412"/>
      <c r="KMI707" s="412"/>
      <c r="KMJ707" s="412"/>
      <c r="KMK707" s="412"/>
      <c r="KML707" s="412"/>
      <c r="KMM707" s="412"/>
      <c r="KMN707" s="412"/>
      <c r="KMO707" s="412"/>
      <c r="KMP707" s="412"/>
      <c r="KMQ707" s="412"/>
      <c r="KMR707" s="412"/>
      <c r="KMS707" s="412"/>
      <c r="KMT707" s="412"/>
      <c r="KMU707" s="412"/>
      <c r="KMV707" s="412"/>
      <c r="KMW707" s="412"/>
      <c r="KMX707" s="413"/>
      <c r="KMY707" s="413"/>
      <c r="KMZ707" s="413"/>
      <c r="KNA707" s="413"/>
      <c r="KNB707" s="413"/>
      <c r="KNC707" s="413"/>
      <c r="KND707" s="413"/>
      <c r="KNE707" s="413"/>
      <c r="KNF707" s="413"/>
      <c r="KNG707" s="413"/>
      <c r="KNH707" s="413"/>
      <c r="KNI707" s="413"/>
      <c r="KNJ707" s="413"/>
      <c r="KNK707" s="413"/>
      <c r="KNL707" s="413"/>
      <c r="KNM707" s="413"/>
      <c r="KNN707" s="413"/>
      <c r="KNO707" s="413"/>
      <c r="KNP707" s="413"/>
      <c r="KNQ707" s="413"/>
      <c r="KNR707" s="413"/>
      <c r="KNS707" s="413"/>
      <c r="KNT707" s="413"/>
      <c r="KNU707" s="413"/>
      <c r="KNV707" s="414"/>
      <c r="KNW707" s="414"/>
      <c r="KNX707" s="414"/>
      <c r="KNY707" s="414"/>
      <c r="KNZ707" s="414"/>
      <c r="KOA707" s="413"/>
      <c r="KOB707" s="413"/>
      <c r="KOC707" s="414"/>
      <c r="KOD707" s="414"/>
      <c r="KOE707" s="413"/>
      <c r="KOF707" s="413"/>
      <c r="KOG707" s="414"/>
      <c r="KOH707" s="414"/>
      <c r="KOI707" s="413"/>
      <c r="KOJ707" s="413"/>
      <c r="KOK707" s="413"/>
      <c r="KOL707" s="413"/>
      <c r="KOM707" s="413"/>
      <c r="KON707" s="413"/>
      <c r="KOO707" s="413"/>
      <c r="KOP707" s="414"/>
      <c r="KOQ707" s="414"/>
      <c r="KOR707" s="413"/>
      <c r="KOS707" s="413"/>
      <c r="KOT707" s="414"/>
      <c r="KOU707" s="414"/>
      <c r="KOV707" s="413"/>
      <c r="KOW707" s="413"/>
      <c r="KOX707" s="413"/>
      <c r="KOY707" s="413"/>
      <c r="KOZ707" s="413"/>
      <c r="KPA707" s="407"/>
      <c r="KPB707" s="439"/>
      <c r="KPC707" s="413"/>
      <c r="KPD707" s="413"/>
      <c r="KPE707" s="413"/>
      <c r="KPF707" s="413"/>
      <c r="KPG707" s="413"/>
      <c r="KPH707" s="413"/>
      <c r="KPI707" s="413"/>
      <c r="KPJ707" s="412"/>
      <c r="KPK707" s="412"/>
      <c r="KPL707" s="412"/>
      <c r="KPM707" s="412"/>
      <c r="KPN707" s="412"/>
      <c r="KPO707" s="412"/>
      <c r="KPP707" s="412"/>
      <c r="KPQ707" s="412"/>
      <c r="KPR707" s="412"/>
      <c r="KPS707" s="412"/>
      <c r="KPT707" s="412"/>
      <c r="KPU707" s="412"/>
      <c r="KPV707" s="412"/>
      <c r="KPW707" s="412"/>
      <c r="KPX707" s="412"/>
      <c r="KPY707" s="412"/>
      <c r="KPZ707" s="412"/>
      <c r="KQA707" s="412"/>
      <c r="KQB707" s="412"/>
      <c r="KQC707" s="412"/>
      <c r="KQD707" s="412"/>
      <c r="KQE707" s="412"/>
      <c r="KQF707" s="412"/>
      <c r="KQG707" s="412"/>
      <c r="KQH707" s="412"/>
      <c r="KQI707" s="412"/>
      <c r="KQJ707" s="412"/>
      <c r="KQK707" s="412"/>
      <c r="KQL707" s="412"/>
      <c r="KQM707" s="412"/>
      <c r="KQN707" s="412"/>
      <c r="KQO707" s="412"/>
      <c r="KQP707" s="412"/>
      <c r="KQQ707" s="412"/>
      <c r="KQR707" s="412"/>
      <c r="KQS707" s="412"/>
      <c r="KQT707" s="412"/>
      <c r="KQU707" s="412"/>
      <c r="KQV707" s="412"/>
      <c r="KQW707" s="412"/>
      <c r="KQX707" s="412"/>
      <c r="KQY707" s="412"/>
      <c r="KQZ707" s="412"/>
      <c r="KRA707" s="412"/>
      <c r="KRB707" s="413"/>
      <c r="KRC707" s="413"/>
      <c r="KRD707" s="413"/>
      <c r="KRE707" s="413"/>
      <c r="KRF707" s="413"/>
      <c r="KRG707" s="413"/>
      <c r="KRH707" s="413"/>
      <c r="KRI707" s="413"/>
      <c r="KRJ707" s="413"/>
      <c r="KRK707" s="413"/>
      <c r="KRL707" s="413"/>
      <c r="KRM707" s="413"/>
      <c r="KRN707" s="413"/>
      <c r="KRO707" s="413"/>
      <c r="KRP707" s="413"/>
      <c r="KRQ707" s="413"/>
      <c r="KRR707" s="413"/>
      <c r="KRS707" s="413"/>
      <c r="KRT707" s="413"/>
      <c r="KRU707" s="413"/>
      <c r="KRV707" s="413"/>
      <c r="KRW707" s="413"/>
      <c r="KRX707" s="413"/>
      <c r="KRY707" s="413"/>
      <c r="KRZ707" s="414"/>
      <c r="KSA707" s="414"/>
      <c r="KSB707" s="414"/>
      <c r="KSC707" s="414"/>
      <c r="KSD707" s="414"/>
      <c r="KSE707" s="413"/>
      <c r="KSF707" s="413"/>
      <c r="KSG707" s="414"/>
      <c r="KSH707" s="414"/>
      <c r="KSI707" s="413"/>
      <c r="KSJ707" s="413"/>
      <c r="KSK707" s="414"/>
      <c r="KSL707" s="414"/>
      <c r="KSM707" s="413"/>
      <c r="KSN707" s="413"/>
      <c r="KSO707" s="413"/>
      <c r="KSP707" s="413"/>
      <c r="KSQ707" s="413"/>
      <c r="KSR707" s="413"/>
      <c r="KSS707" s="413"/>
      <c r="KST707" s="414"/>
      <c r="KSU707" s="414"/>
      <c r="KSV707" s="413"/>
      <c r="KSW707" s="413"/>
      <c r="KSX707" s="414"/>
      <c r="KSY707" s="414"/>
      <c r="KSZ707" s="413"/>
      <c r="KTA707" s="413"/>
      <c r="KTB707" s="413"/>
      <c r="KTC707" s="413"/>
      <c r="KTD707" s="413"/>
      <c r="KTE707" s="407"/>
      <c r="KTF707" s="439"/>
      <c r="KTG707" s="413"/>
      <c r="KTH707" s="413"/>
      <c r="KTI707" s="413"/>
      <c r="KTJ707" s="413"/>
      <c r="KTK707" s="413"/>
      <c r="KTL707" s="413"/>
      <c r="KTM707" s="413"/>
      <c r="KTN707" s="412"/>
      <c r="KTO707" s="412"/>
      <c r="KTP707" s="412"/>
      <c r="KTQ707" s="412"/>
      <c r="KTR707" s="412"/>
      <c r="KTS707" s="412"/>
      <c r="KTT707" s="412"/>
      <c r="KTU707" s="412"/>
      <c r="KTV707" s="412"/>
      <c r="KTW707" s="412"/>
      <c r="KTX707" s="412"/>
      <c r="KTY707" s="412"/>
      <c r="KTZ707" s="412"/>
      <c r="KUA707" s="412"/>
      <c r="KUB707" s="412"/>
      <c r="KUC707" s="412"/>
      <c r="KUD707" s="412"/>
      <c r="KUE707" s="412"/>
      <c r="KUF707" s="412"/>
      <c r="KUG707" s="412"/>
      <c r="KUH707" s="412"/>
      <c r="KUI707" s="412"/>
      <c r="KUJ707" s="412"/>
      <c r="KUK707" s="412"/>
      <c r="KUL707" s="412"/>
      <c r="KUM707" s="412"/>
      <c r="KUN707" s="412"/>
      <c r="KUO707" s="412"/>
      <c r="KUP707" s="412"/>
      <c r="KUQ707" s="412"/>
      <c r="KUR707" s="412"/>
      <c r="KUS707" s="412"/>
      <c r="KUT707" s="412"/>
      <c r="KUU707" s="412"/>
      <c r="KUV707" s="412"/>
      <c r="KUW707" s="412"/>
      <c r="KUX707" s="412"/>
      <c r="KUY707" s="412"/>
      <c r="KUZ707" s="412"/>
      <c r="KVA707" s="412"/>
      <c r="KVB707" s="412"/>
      <c r="KVC707" s="412"/>
      <c r="KVD707" s="412"/>
      <c r="KVE707" s="412"/>
      <c r="KVF707" s="413"/>
      <c r="KVG707" s="413"/>
      <c r="KVH707" s="413"/>
      <c r="KVI707" s="413"/>
      <c r="KVJ707" s="413"/>
      <c r="KVK707" s="413"/>
      <c r="KVL707" s="413"/>
      <c r="KVM707" s="413"/>
      <c r="KVN707" s="413"/>
      <c r="KVO707" s="413"/>
      <c r="KVP707" s="413"/>
      <c r="KVQ707" s="413"/>
      <c r="KVR707" s="413"/>
      <c r="KVS707" s="413"/>
      <c r="KVT707" s="413"/>
      <c r="KVU707" s="413"/>
      <c r="KVV707" s="413"/>
      <c r="KVW707" s="413"/>
      <c r="KVX707" s="413"/>
      <c r="KVY707" s="413"/>
      <c r="KVZ707" s="413"/>
      <c r="KWA707" s="413"/>
      <c r="KWB707" s="413"/>
      <c r="KWC707" s="413"/>
      <c r="KWD707" s="414"/>
      <c r="KWE707" s="414"/>
      <c r="KWF707" s="414"/>
      <c r="KWG707" s="414"/>
      <c r="KWH707" s="414"/>
      <c r="KWI707" s="413"/>
      <c r="KWJ707" s="413"/>
      <c r="KWK707" s="414"/>
      <c r="KWL707" s="414"/>
      <c r="KWM707" s="413"/>
      <c r="KWN707" s="413"/>
      <c r="KWO707" s="414"/>
      <c r="KWP707" s="414"/>
      <c r="KWQ707" s="413"/>
      <c r="KWR707" s="413"/>
      <c r="KWS707" s="413"/>
      <c r="KWT707" s="413"/>
      <c r="KWU707" s="413"/>
      <c r="KWV707" s="413"/>
      <c r="KWW707" s="413"/>
      <c r="KWX707" s="414"/>
      <c r="KWY707" s="414"/>
      <c r="KWZ707" s="413"/>
      <c r="KXA707" s="413"/>
      <c r="KXB707" s="414"/>
      <c r="KXC707" s="414"/>
      <c r="KXD707" s="413"/>
      <c r="KXE707" s="413"/>
      <c r="KXF707" s="413"/>
      <c r="KXG707" s="413"/>
      <c r="KXH707" s="413"/>
      <c r="KXI707" s="407"/>
      <c r="KXJ707" s="439"/>
      <c r="KXK707" s="413"/>
      <c r="KXL707" s="413"/>
      <c r="KXM707" s="413"/>
      <c r="KXN707" s="413"/>
      <c r="KXO707" s="413"/>
      <c r="KXP707" s="413"/>
      <c r="KXQ707" s="413"/>
      <c r="KXR707" s="412"/>
      <c r="KXS707" s="412"/>
      <c r="KXT707" s="412"/>
      <c r="KXU707" s="412"/>
      <c r="KXV707" s="412"/>
      <c r="KXW707" s="412"/>
      <c r="KXX707" s="412"/>
      <c r="KXY707" s="412"/>
      <c r="KXZ707" s="412"/>
      <c r="KYA707" s="412"/>
      <c r="KYB707" s="412"/>
      <c r="KYC707" s="412"/>
      <c r="KYD707" s="412"/>
      <c r="KYE707" s="412"/>
      <c r="KYF707" s="412"/>
      <c r="KYG707" s="412"/>
      <c r="KYH707" s="412"/>
      <c r="KYI707" s="412"/>
      <c r="KYJ707" s="412"/>
      <c r="KYK707" s="412"/>
      <c r="KYL707" s="412"/>
      <c r="KYM707" s="412"/>
      <c r="KYN707" s="412"/>
      <c r="KYO707" s="412"/>
      <c r="KYP707" s="412"/>
      <c r="KYQ707" s="412"/>
      <c r="KYR707" s="412"/>
      <c r="KYS707" s="412"/>
      <c r="KYT707" s="412"/>
      <c r="KYU707" s="412"/>
      <c r="KYV707" s="412"/>
      <c r="KYW707" s="412"/>
      <c r="KYX707" s="412"/>
      <c r="KYY707" s="412"/>
      <c r="KYZ707" s="412"/>
      <c r="KZA707" s="412"/>
      <c r="KZB707" s="412"/>
      <c r="KZC707" s="412"/>
      <c r="KZD707" s="412"/>
      <c r="KZE707" s="412"/>
      <c r="KZF707" s="412"/>
      <c r="KZG707" s="412"/>
      <c r="KZH707" s="412"/>
      <c r="KZI707" s="412"/>
      <c r="KZJ707" s="413"/>
      <c r="KZK707" s="413"/>
      <c r="KZL707" s="413"/>
      <c r="KZM707" s="413"/>
      <c r="KZN707" s="413"/>
      <c r="KZO707" s="413"/>
      <c r="KZP707" s="413"/>
      <c r="KZQ707" s="413"/>
      <c r="KZR707" s="413"/>
      <c r="KZS707" s="413"/>
      <c r="KZT707" s="413"/>
      <c r="KZU707" s="413"/>
      <c r="KZV707" s="413"/>
      <c r="KZW707" s="413"/>
      <c r="KZX707" s="413"/>
      <c r="KZY707" s="413"/>
      <c r="KZZ707" s="413"/>
      <c r="LAA707" s="413"/>
      <c r="LAB707" s="413"/>
      <c r="LAC707" s="413"/>
      <c r="LAD707" s="413"/>
      <c r="LAE707" s="413"/>
      <c r="LAF707" s="413"/>
      <c r="LAG707" s="413"/>
      <c r="LAH707" s="414"/>
      <c r="LAI707" s="414"/>
      <c r="LAJ707" s="414"/>
      <c r="LAK707" s="414"/>
      <c r="LAL707" s="414"/>
      <c r="LAM707" s="413"/>
      <c r="LAN707" s="413"/>
      <c r="LAO707" s="414"/>
      <c r="LAP707" s="414"/>
      <c r="LAQ707" s="413"/>
      <c r="LAR707" s="413"/>
      <c r="LAS707" s="414"/>
      <c r="LAT707" s="414"/>
      <c r="LAU707" s="413"/>
      <c r="LAV707" s="413"/>
      <c r="LAW707" s="413"/>
      <c r="LAX707" s="413"/>
      <c r="LAY707" s="413"/>
      <c r="LAZ707" s="413"/>
      <c r="LBA707" s="413"/>
      <c r="LBB707" s="414"/>
      <c r="LBC707" s="414"/>
      <c r="LBD707" s="413"/>
      <c r="LBE707" s="413"/>
      <c r="LBF707" s="414"/>
      <c r="LBG707" s="414"/>
      <c r="LBH707" s="413"/>
      <c r="LBI707" s="413"/>
      <c r="LBJ707" s="413"/>
      <c r="LBK707" s="413"/>
      <c r="LBL707" s="413"/>
      <c r="LBM707" s="407"/>
      <c r="LBN707" s="439"/>
      <c r="LBO707" s="413"/>
      <c r="LBP707" s="413"/>
      <c r="LBQ707" s="413"/>
      <c r="LBR707" s="413"/>
      <c r="LBS707" s="413"/>
      <c r="LBT707" s="413"/>
      <c r="LBU707" s="413"/>
      <c r="LBV707" s="412"/>
      <c r="LBW707" s="412"/>
      <c r="LBX707" s="412"/>
      <c r="LBY707" s="412"/>
      <c r="LBZ707" s="412"/>
      <c r="LCA707" s="412"/>
      <c r="LCB707" s="412"/>
      <c r="LCC707" s="412"/>
      <c r="LCD707" s="412"/>
      <c r="LCE707" s="412"/>
      <c r="LCF707" s="412"/>
      <c r="LCG707" s="412"/>
      <c r="LCH707" s="412"/>
      <c r="LCI707" s="412"/>
      <c r="LCJ707" s="412"/>
      <c r="LCK707" s="412"/>
      <c r="LCL707" s="412"/>
      <c r="LCM707" s="412"/>
      <c r="LCN707" s="412"/>
      <c r="LCO707" s="412"/>
      <c r="LCP707" s="412"/>
      <c r="LCQ707" s="412"/>
      <c r="LCR707" s="412"/>
      <c r="LCS707" s="412"/>
      <c r="LCT707" s="412"/>
      <c r="LCU707" s="412"/>
      <c r="LCV707" s="412"/>
      <c r="LCW707" s="412"/>
      <c r="LCX707" s="412"/>
      <c r="LCY707" s="412"/>
      <c r="LCZ707" s="412"/>
      <c r="LDA707" s="412"/>
      <c r="LDB707" s="412"/>
      <c r="LDC707" s="412"/>
      <c r="LDD707" s="412"/>
      <c r="LDE707" s="412"/>
      <c r="LDF707" s="412"/>
      <c r="LDG707" s="412"/>
      <c r="LDH707" s="412"/>
      <c r="LDI707" s="412"/>
      <c r="LDJ707" s="412"/>
      <c r="LDK707" s="412"/>
      <c r="LDL707" s="412"/>
      <c r="LDM707" s="412"/>
      <c r="LDN707" s="413"/>
      <c r="LDO707" s="413"/>
      <c r="LDP707" s="413"/>
      <c r="LDQ707" s="413"/>
      <c r="LDR707" s="413"/>
      <c r="LDS707" s="413"/>
      <c r="LDT707" s="413"/>
      <c r="LDU707" s="413"/>
      <c r="LDV707" s="413"/>
      <c r="LDW707" s="413"/>
      <c r="LDX707" s="413"/>
      <c r="LDY707" s="413"/>
      <c r="LDZ707" s="413"/>
      <c r="LEA707" s="413"/>
      <c r="LEB707" s="413"/>
      <c r="LEC707" s="413"/>
      <c r="LED707" s="413"/>
      <c r="LEE707" s="413"/>
      <c r="LEF707" s="413"/>
      <c r="LEG707" s="413"/>
      <c r="LEH707" s="413"/>
      <c r="LEI707" s="413"/>
      <c r="LEJ707" s="413"/>
      <c r="LEK707" s="413"/>
      <c r="LEL707" s="414"/>
      <c r="LEM707" s="414"/>
      <c r="LEN707" s="414"/>
      <c r="LEO707" s="414"/>
      <c r="LEP707" s="414"/>
      <c r="LEQ707" s="413"/>
      <c r="LER707" s="413"/>
      <c r="LES707" s="414"/>
      <c r="LET707" s="414"/>
      <c r="LEU707" s="413"/>
      <c r="LEV707" s="413"/>
      <c r="LEW707" s="414"/>
      <c r="LEX707" s="414"/>
      <c r="LEY707" s="413"/>
      <c r="LEZ707" s="413"/>
      <c r="LFA707" s="413"/>
      <c r="LFB707" s="413"/>
      <c r="LFC707" s="413"/>
      <c r="LFD707" s="413"/>
      <c r="LFE707" s="413"/>
      <c r="LFF707" s="414"/>
      <c r="LFG707" s="414"/>
      <c r="LFH707" s="413"/>
      <c r="LFI707" s="413"/>
      <c r="LFJ707" s="414"/>
      <c r="LFK707" s="414"/>
      <c r="LFL707" s="413"/>
      <c r="LFM707" s="413"/>
      <c r="LFN707" s="413"/>
      <c r="LFO707" s="413"/>
      <c r="LFP707" s="413"/>
      <c r="LFQ707" s="407"/>
      <c r="LFR707" s="439"/>
      <c r="LFS707" s="413"/>
      <c r="LFT707" s="413"/>
      <c r="LFU707" s="413"/>
      <c r="LFV707" s="413"/>
      <c r="LFW707" s="413"/>
      <c r="LFX707" s="413"/>
      <c r="LFY707" s="413"/>
      <c r="LFZ707" s="412"/>
      <c r="LGA707" s="412"/>
      <c r="LGB707" s="412"/>
      <c r="LGC707" s="412"/>
      <c r="LGD707" s="412"/>
      <c r="LGE707" s="412"/>
      <c r="LGF707" s="412"/>
      <c r="LGG707" s="412"/>
      <c r="LGH707" s="412"/>
      <c r="LGI707" s="412"/>
      <c r="LGJ707" s="412"/>
      <c r="LGK707" s="412"/>
      <c r="LGL707" s="412"/>
      <c r="LGM707" s="412"/>
      <c r="LGN707" s="412"/>
      <c r="LGO707" s="412"/>
      <c r="LGP707" s="412"/>
      <c r="LGQ707" s="412"/>
      <c r="LGR707" s="412"/>
      <c r="LGS707" s="412"/>
      <c r="LGT707" s="412"/>
      <c r="LGU707" s="412"/>
      <c r="LGV707" s="412"/>
      <c r="LGW707" s="412"/>
      <c r="LGX707" s="412"/>
      <c r="LGY707" s="412"/>
      <c r="LGZ707" s="412"/>
      <c r="LHA707" s="412"/>
      <c r="LHB707" s="412"/>
      <c r="LHC707" s="412"/>
      <c r="LHD707" s="412"/>
      <c r="LHE707" s="412"/>
      <c r="LHF707" s="412"/>
      <c r="LHG707" s="412"/>
      <c r="LHH707" s="412"/>
      <c r="LHI707" s="412"/>
      <c r="LHJ707" s="412"/>
      <c r="LHK707" s="412"/>
      <c r="LHL707" s="412"/>
      <c r="LHM707" s="412"/>
      <c r="LHN707" s="412"/>
      <c r="LHO707" s="412"/>
      <c r="LHP707" s="412"/>
      <c r="LHQ707" s="412"/>
      <c r="LHR707" s="413"/>
      <c r="LHS707" s="413"/>
      <c r="LHT707" s="413"/>
      <c r="LHU707" s="413"/>
      <c r="LHV707" s="413"/>
      <c r="LHW707" s="413"/>
      <c r="LHX707" s="413"/>
      <c r="LHY707" s="413"/>
      <c r="LHZ707" s="413"/>
      <c r="LIA707" s="413"/>
      <c r="LIB707" s="413"/>
      <c r="LIC707" s="413"/>
      <c r="LID707" s="413"/>
      <c r="LIE707" s="413"/>
      <c r="LIF707" s="413"/>
      <c r="LIG707" s="413"/>
      <c r="LIH707" s="413"/>
      <c r="LII707" s="413"/>
      <c r="LIJ707" s="413"/>
      <c r="LIK707" s="413"/>
      <c r="LIL707" s="413"/>
      <c r="LIM707" s="413"/>
      <c r="LIN707" s="413"/>
      <c r="LIO707" s="413"/>
      <c r="LIP707" s="414"/>
      <c r="LIQ707" s="414"/>
      <c r="LIR707" s="414"/>
      <c r="LIS707" s="414"/>
      <c r="LIT707" s="414"/>
      <c r="LIU707" s="413"/>
      <c r="LIV707" s="413"/>
      <c r="LIW707" s="414"/>
      <c r="LIX707" s="414"/>
      <c r="LIY707" s="413"/>
      <c r="LIZ707" s="413"/>
      <c r="LJA707" s="414"/>
      <c r="LJB707" s="414"/>
      <c r="LJC707" s="413"/>
      <c r="LJD707" s="413"/>
      <c r="LJE707" s="413"/>
      <c r="LJF707" s="413"/>
      <c r="LJG707" s="413"/>
      <c r="LJH707" s="413"/>
      <c r="LJI707" s="413"/>
      <c r="LJJ707" s="414"/>
      <c r="LJK707" s="414"/>
      <c r="LJL707" s="413"/>
      <c r="LJM707" s="413"/>
      <c r="LJN707" s="414"/>
      <c r="LJO707" s="414"/>
      <c r="LJP707" s="413"/>
      <c r="LJQ707" s="413"/>
      <c r="LJR707" s="413"/>
      <c r="LJS707" s="413"/>
      <c r="LJT707" s="413"/>
      <c r="LJU707" s="407"/>
      <c r="LJV707" s="439"/>
      <c r="LJW707" s="413"/>
      <c r="LJX707" s="413"/>
      <c r="LJY707" s="413"/>
      <c r="LJZ707" s="413"/>
      <c r="LKA707" s="413"/>
      <c r="LKB707" s="413"/>
      <c r="LKC707" s="413"/>
      <c r="LKD707" s="412"/>
      <c r="LKE707" s="412"/>
      <c r="LKF707" s="412"/>
      <c r="LKG707" s="412"/>
      <c r="LKH707" s="412"/>
      <c r="LKI707" s="412"/>
      <c r="LKJ707" s="412"/>
      <c r="LKK707" s="412"/>
      <c r="LKL707" s="412"/>
      <c r="LKM707" s="412"/>
      <c r="LKN707" s="412"/>
      <c r="LKO707" s="412"/>
      <c r="LKP707" s="412"/>
      <c r="LKQ707" s="412"/>
      <c r="LKR707" s="412"/>
      <c r="LKS707" s="412"/>
      <c r="LKT707" s="412"/>
      <c r="LKU707" s="412"/>
      <c r="LKV707" s="412"/>
      <c r="LKW707" s="412"/>
      <c r="LKX707" s="412"/>
      <c r="LKY707" s="412"/>
      <c r="LKZ707" s="412"/>
      <c r="LLA707" s="412"/>
      <c r="LLB707" s="412"/>
      <c r="LLC707" s="412"/>
      <c r="LLD707" s="412"/>
      <c r="LLE707" s="412"/>
      <c r="LLF707" s="412"/>
      <c r="LLG707" s="412"/>
      <c r="LLH707" s="412"/>
      <c r="LLI707" s="412"/>
      <c r="LLJ707" s="412"/>
      <c r="LLK707" s="412"/>
      <c r="LLL707" s="412"/>
      <c r="LLM707" s="412"/>
      <c r="LLN707" s="412"/>
      <c r="LLO707" s="412"/>
      <c r="LLP707" s="412"/>
      <c r="LLQ707" s="412"/>
      <c r="LLR707" s="412"/>
      <c r="LLS707" s="412"/>
      <c r="LLT707" s="412"/>
      <c r="LLU707" s="412"/>
      <c r="LLV707" s="413"/>
      <c r="LLW707" s="413"/>
      <c r="LLX707" s="413"/>
      <c r="LLY707" s="413"/>
      <c r="LLZ707" s="413"/>
      <c r="LMA707" s="413"/>
      <c r="LMB707" s="413"/>
      <c r="LMC707" s="413"/>
      <c r="LMD707" s="413"/>
      <c r="LME707" s="413"/>
      <c r="LMF707" s="413"/>
      <c r="LMG707" s="413"/>
      <c r="LMH707" s="413"/>
      <c r="LMI707" s="413"/>
      <c r="LMJ707" s="413"/>
      <c r="LMK707" s="413"/>
      <c r="LML707" s="413"/>
      <c r="LMM707" s="413"/>
      <c r="LMN707" s="413"/>
      <c r="LMO707" s="413"/>
      <c r="LMP707" s="413"/>
      <c r="LMQ707" s="413"/>
      <c r="LMR707" s="413"/>
      <c r="LMS707" s="413"/>
      <c r="LMT707" s="414"/>
      <c r="LMU707" s="414"/>
      <c r="LMV707" s="414"/>
      <c r="LMW707" s="414"/>
      <c r="LMX707" s="414"/>
      <c r="LMY707" s="413"/>
      <c r="LMZ707" s="413"/>
      <c r="LNA707" s="414"/>
      <c r="LNB707" s="414"/>
      <c r="LNC707" s="413"/>
      <c r="LND707" s="413"/>
      <c r="LNE707" s="414"/>
      <c r="LNF707" s="414"/>
      <c r="LNG707" s="413"/>
      <c r="LNH707" s="413"/>
      <c r="LNI707" s="413"/>
      <c r="LNJ707" s="413"/>
      <c r="LNK707" s="413"/>
      <c r="LNL707" s="413"/>
      <c r="LNM707" s="413"/>
      <c r="LNN707" s="414"/>
      <c r="LNO707" s="414"/>
      <c r="LNP707" s="413"/>
      <c r="LNQ707" s="413"/>
      <c r="LNR707" s="414"/>
      <c r="LNS707" s="414"/>
      <c r="LNT707" s="413"/>
      <c r="LNU707" s="413"/>
      <c r="LNV707" s="413"/>
      <c r="LNW707" s="413"/>
      <c r="LNX707" s="413"/>
      <c r="LNY707" s="407"/>
      <c r="LNZ707" s="439"/>
      <c r="LOA707" s="413"/>
      <c r="LOB707" s="413"/>
      <c r="LOC707" s="413"/>
      <c r="LOD707" s="413"/>
      <c r="LOE707" s="413"/>
      <c r="LOF707" s="413"/>
      <c r="LOG707" s="413"/>
      <c r="LOH707" s="412"/>
      <c r="LOI707" s="412"/>
      <c r="LOJ707" s="412"/>
      <c r="LOK707" s="412"/>
      <c r="LOL707" s="412"/>
      <c r="LOM707" s="412"/>
      <c r="LON707" s="412"/>
      <c r="LOO707" s="412"/>
      <c r="LOP707" s="412"/>
      <c r="LOQ707" s="412"/>
      <c r="LOR707" s="412"/>
      <c r="LOS707" s="412"/>
      <c r="LOT707" s="412"/>
      <c r="LOU707" s="412"/>
      <c r="LOV707" s="412"/>
      <c r="LOW707" s="412"/>
      <c r="LOX707" s="412"/>
      <c r="LOY707" s="412"/>
      <c r="LOZ707" s="412"/>
      <c r="LPA707" s="412"/>
      <c r="LPB707" s="412"/>
      <c r="LPC707" s="412"/>
      <c r="LPD707" s="412"/>
      <c r="LPE707" s="412"/>
      <c r="LPF707" s="412"/>
      <c r="LPG707" s="412"/>
      <c r="LPH707" s="412"/>
      <c r="LPI707" s="412"/>
      <c r="LPJ707" s="412"/>
      <c r="LPK707" s="412"/>
      <c r="LPL707" s="412"/>
      <c r="LPM707" s="412"/>
      <c r="LPN707" s="412"/>
      <c r="LPO707" s="412"/>
      <c r="LPP707" s="412"/>
      <c r="LPQ707" s="412"/>
      <c r="LPR707" s="412"/>
      <c r="LPS707" s="412"/>
      <c r="LPT707" s="412"/>
      <c r="LPU707" s="412"/>
      <c r="LPV707" s="412"/>
      <c r="LPW707" s="412"/>
      <c r="LPX707" s="412"/>
      <c r="LPY707" s="412"/>
      <c r="LPZ707" s="413"/>
      <c r="LQA707" s="413"/>
      <c r="LQB707" s="413"/>
      <c r="LQC707" s="413"/>
      <c r="LQD707" s="413"/>
      <c r="LQE707" s="413"/>
      <c r="LQF707" s="413"/>
      <c r="LQG707" s="413"/>
      <c r="LQH707" s="413"/>
      <c r="LQI707" s="413"/>
      <c r="LQJ707" s="413"/>
      <c r="LQK707" s="413"/>
      <c r="LQL707" s="413"/>
      <c r="LQM707" s="413"/>
      <c r="LQN707" s="413"/>
      <c r="LQO707" s="413"/>
      <c r="LQP707" s="413"/>
      <c r="LQQ707" s="413"/>
      <c r="LQR707" s="413"/>
      <c r="LQS707" s="413"/>
      <c r="LQT707" s="413"/>
      <c r="LQU707" s="413"/>
      <c r="LQV707" s="413"/>
      <c r="LQW707" s="413"/>
      <c r="LQX707" s="414"/>
      <c r="LQY707" s="414"/>
      <c r="LQZ707" s="414"/>
      <c r="LRA707" s="414"/>
      <c r="LRB707" s="414"/>
      <c r="LRC707" s="413"/>
      <c r="LRD707" s="413"/>
      <c r="LRE707" s="414"/>
      <c r="LRF707" s="414"/>
      <c r="LRG707" s="413"/>
      <c r="LRH707" s="413"/>
      <c r="LRI707" s="414"/>
      <c r="LRJ707" s="414"/>
      <c r="LRK707" s="413"/>
      <c r="LRL707" s="413"/>
      <c r="LRM707" s="413"/>
      <c r="LRN707" s="413"/>
      <c r="LRO707" s="413"/>
      <c r="LRP707" s="413"/>
      <c r="LRQ707" s="413"/>
      <c r="LRR707" s="414"/>
      <c r="LRS707" s="414"/>
      <c r="LRT707" s="413"/>
      <c r="LRU707" s="413"/>
      <c r="LRV707" s="414"/>
      <c r="LRW707" s="414"/>
      <c r="LRX707" s="413"/>
      <c r="LRY707" s="413"/>
      <c r="LRZ707" s="413"/>
      <c r="LSA707" s="413"/>
      <c r="LSB707" s="413"/>
      <c r="LSC707" s="407"/>
      <c r="LSD707" s="439"/>
      <c r="LSE707" s="413"/>
      <c r="LSF707" s="413"/>
      <c r="LSG707" s="413"/>
      <c r="LSH707" s="413"/>
      <c r="LSI707" s="413"/>
      <c r="LSJ707" s="413"/>
      <c r="LSK707" s="413"/>
      <c r="LSL707" s="412"/>
      <c r="LSM707" s="412"/>
      <c r="LSN707" s="412"/>
      <c r="LSO707" s="412"/>
      <c r="LSP707" s="412"/>
      <c r="LSQ707" s="412"/>
      <c r="LSR707" s="412"/>
      <c r="LSS707" s="412"/>
      <c r="LST707" s="412"/>
      <c r="LSU707" s="412"/>
      <c r="LSV707" s="412"/>
      <c r="LSW707" s="412"/>
      <c r="LSX707" s="412"/>
      <c r="LSY707" s="412"/>
      <c r="LSZ707" s="412"/>
      <c r="LTA707" s="412"/>
      <c r="LTB707" s="412"/>
      <c r="LTC707" s="412"/>
      <c r="LTD707" s="412"/>
      <c r="LTE707" s="412"/>
      <c r="LTF707" s="412"/>
      <c r="LTG707" s="412"/>
      <c r="LTH707" s="412"/>
      <c r="LTI707" s="412"/>
      <c r="LTJ707" s="412"/>
      <c r="LTK707" s="412"/>
      <c r="LTL707" s="412"/>
      <c r="LTM707" s="412"/>
      <c r="LTN707" s="412"/>
      <c r="LTO707" s="412"/>
      <c r="LTP707" s="412"/>
      <c r="LTQ707" s="412"/>
      <c r="LTR707" s="412"/>
      <c r="LTS707" s="412"/>
      <c r="LTT707" s="412"/>
      <c r="LTU707" s="412"/>
      <c r="LTV707" s="412"/>
      <c r="LTW707" s="412"/>
      <c r="LTX707" s="412"/>
      <c r="LTY707" s="412"/>
      <c r="LTZ707" s="412"/>
      <c r="LUA707" s="412"/>
      <c r="LUB707" s="412"/>
      <c r="LUC707" s="412"/>
      <c r="LUD707" s="413"/>
      <c r="LUE707" s="413"/>
      <c r="LUF707" s="413"/>
      <c r="LUG707" s="413"/>
      <c r="LUH707" s="413"/>
      <c r="LUI707" s="413"/>
      <c r="LUJ707" s="413"/>
      <c r="LUK707" s="413"/>
      <c r="LUL707" s="413"/>
      <c r="LUM707" s="413"/>
      <c r="LUN707" s="413"/>
      <c r="LUO707" s="413"/>
      <c r="LUP707" s="413"/>
      <c r="LUQ707" s="413"/>
      <c r="LUR707" s="413"/>
      <c r="LUS707" s="413"/>
      <c r="LUT707" s="413"/>
      <c r="LUU707" s="413"/>
      <c r="LUV707" s="413"/>
      <c r="LUW707" s="413"/>
      <c r="LUX707" s="413"/>
      <c r="LUY707" s="413"/>
      <c r="LUZ707" s="413"/>
      <c r="LVA707" s="413"/>
      <c r="LVB707" s="414"/>
      <c r="LVC707" s="414"/>
      <c r="LVD707" s="414"/>
      <c r="LVE707" s="414"/>
      <c r="LVF707" s="414"/>
      <c r="LVG707" s="413"/>
      <c r="LVH707" s="413"/>
      <c r="LVI707" s="414"/>
      <c r="LVJ707" s="414"/>
      <c r="LVK707" s="413"/>
      <c r="LVL707" s="413"/>
      <c r="LVM707" s="414"/>
      <c r="LVN707" s="414"/>
      <c r="LVO707" s="413"/>
      <c r="LVP707" s="413"/>
      <c r="LVQ707" s="413"/>
      <c r="LVR707" s="413"/>
      <c r="LVS707" s="413"/>
      <c r="LVT707" s="413"/>
      <c r="LVU707" s="413"/>
      <c r="LVV707" s="414"/>
      <c r="LVW707" s="414"/>
      <c r="LVX707" s="413"/>
      <c r="LVY707" s="413"/>
      <c r="LVZ707" s="414"/>
      <c r="LWA707" s="414"/>
      <c r="LWB707" s="413"/>
      <c r="LWC707" s="413"/>
      <c r="LWD707" s="413"/>
      <c r="LWE707" s="413"/>
      <c r="LWF707" s="413"/>
      <c r="LWG707" s="407"/>
      <c r="LWH707" s="439"/>
      <c r="LWI707" s="413"/>
      <c r="LWJ707" s="413"/>
      <c r="LWK707" s="413"/>
      <c r="LWL707" s="413"/>
      <c r="LWM707" s="413"/>
      <c r="LWN707" s="413"/>
      <c r="LWO707" s="413"/>
      <c r="LWP707" s="412"/>
      <c r="LWQ707" s="412"/>
      <c r="LWR707" s="412"/>
      <c r="LWS707" s="412"/>
      <c r="LWT707" s="412"/>
      <c r="LWU707" s="412"/>
      <c r="LWV707" s="412"/>
      <c r="LWW707" s="412"/>
      <c r="LWX707" s="412"/>
      <c r="LWY707" s="412"/>
      <c r="LWZ707" s="412"/>
      <c r="LXA707" s="412"/>
      <c r="LXB707" s="412"/>
      <c r="LXC707" s="412"/>
      <c r="LXD707" s="412"/>
      <c r="LXE707" s="412"/>
      <c r="LXF707" s="412"/>
      <c r="LXG707" s="412"/>
      <c r="LXH707" s="412"/>
      <c r="LXI707" s="412"/>
      <c r="LXJ707" s="412"/>
      <c r="LXK707" s="412"/>
      <c r="LXL707" s="412"/>
      <c r="LXM707" s="412"/>
      <c r="LXN707" s="412"/>
      <c r="LXO707" s="412"/>
      <c r="LXP707" s="412"/>
      <c r="LXQ707" s="412"/>
      <c r="LXR707" s="412"/>
      <c r="LXS707" s="412"/>
      <c r="LXT707" s="412"/>
      <c r="LXU707" s="412"/>
      <c r="LXV707" s="412"/>
      <c r="LXW707" s="412"/>
      <c r="LXX707" s="412"/>
      <c r="LXY707" s="412"/>
      <c r="LXZ707" s="412"/>
      <c r="LYA707" s="412"/>
      <c r="LYB707" s="412"/>
      <c r="LYC707" s="412"/>
      <c r="LYD707" s="412"/>
      <c r="LYE707" s="412"/>
      <c r="LYF707" s="412"/>
      <c r="LYG707" s="412"/>
      <c r="LYH707" s="413"/>
      <c r="LYI707" s="413"/>
      <c r="LYJ707" s="413"/>
      <c r="LYK707" s="413"/>
      <c r="LYL707" s="413"/>
      <c r="LYM707" s="413"/>
      <c r="LYN707" s="413"/>
      <c r="LYO707" s="413"/>
      <c r="LYP707" s="413"/>
      <c r="LYQ707" s="413"/>
      <c r="LYR707" s="413"/>
      <c r="LYS707" s="413"/>
      <c r="LYT707" s="413"/>
      <c r="LYU707" s="413"/>
      <c r="LYV707" s="413"/>
      <c r="LYW707" s="413"/>
      <c r="LYX707" s="413"/>
      <c r="LYY707" s="413"/>
      <c r="LYZ707" s="413"/>
      <c r="LZA707" s="413"/>
      <c r="LZB707" s="413"/>
      <c r="LZC707" s="413"/>
      <c r="LZD707" s="413"/>
      <c r="LZE707" s="413"/>
      <c r="LZF707" s="414"/>
      <c r="LZG707" s="414"/>
      <c r="LZH707" s="414"/>
      <c r="LZI707" s="414"/>
      <c r="LZJ707" s="414"/>
      <c r="LZK707" s="413"/>
      <c r="LZL707" s="413"/>
      <c r="LZM707" s="414"/>
      <c r="LZN707" s="414"/>
      <c r="LZO707" s="413"/>
      <c r="LZP707" s="413"/>
      <c r="LZQ707" s="414"/>
      <c r="LZR707" s="414"/>
      <c r="LZS707" s="413"/>
      <c r="LZT707" s="413"/>
      <c r="LZU707" s="413"/>
      <c r="LZV707" s="413"/>
      <c r="LZW707" s="413"/>
      <c r="LZX707" s="413"/>
      <c r="LZY707" s="413"/>
      <c r="LZZ707" s="414"/>
      <c r="MAA707" s="414"/>
      <c r="MAB707" s="413"/>
      <c r="MAC707" s="413"/>
      <c r="MAD707" s="414"/>
      <c r="MAE707" s="414"/>
      <c r="MAF707" s="413"/>
      <c r="MAG707" s="413"/>
      <c r="MAH707" s="413"/>
      <c r="MAI707" s="413"/>
      <c r="MAJ707" s="413"/>
      <c r="MAK707" s="407"/>
      <c r="MAL707" s="439"/>
      <c r="MAM707" s="413"/>
      <c r="MAN707" s="413"/>
      <c r="MAO707" s="413"/>
      <c r="MAP707" s="413"/>
      <c r="MAQ707" s="413"/>
      <c r="MAR707" s="413"/>
      <c r="MAS707" s="413"/>
      <c r="MAT707" s="412"/>
      <c r="MAU707" s="412"/>
      <c r="MAV707" s="412"/>
      <c r="MAW707" s="412"/>
      <c r="MAX707" s="412"/>
      <c r="MAY707" s="412"/>
      <c r="MAZ707" s="412"/>
      <c r="MBA707" s="412"/>
      <c r="MBB707" s="412"/>
      <c r="MBC707" s="412"/>
      <c r="MBD707" s="412"/>
      <c r="MBE707" s="412"/>
      <c r="MBF707" s="412"/>
      <c r="MBG707" s="412"/>
      <c r="MBH707" s="412"/>
      <c r="MBI707" s="412"/>
      <c r="MBJ707" s="412"/>
      <c r="MBK707" s="412"/>
      <c r="MBL707" s="412"/>
      <c r="MBM707" s="412"/>
      <c r="MBN707" s="412"/>
      <c r="MBO707" s="412"/>
      <c r="MBP707" s="412"/>
      <c r="MBQ707" s="412"/>
      <c r="MBR707" s="412"/>
      <c r="MBS707" s="412"/>
      <c r="MBT707" s="412"/>
      <c r="MBU707" s="412"/>
      <c r="MBV707" s="412"/>
      <c r="MBW707" s="412"/>
      <c r="MBX707" s="412"/>
      <c r="MBY707" s="412"/>
      <c r="MBZ707" s="412"/>
      <c r="MCA707" s="412"/>
      <c r="MCB707" s="412"/>
      <c r="MCC707" s="412"/>
      <c r="MCD707" s="412"/>
      <c r="MCE707" s="412"/>
      <c r="MCF707" s="412"/>
      <c r="MCG707" s="412"/>
      <c r="MCH707" s="412"/>
      <c r="MCI707" s="412"/>
      <c r="MCJ707" s="412"/>
      <c r="MCK707" s="412"/>
      <c r="MCL707" s="413"/>
      <c r="MCM707" s="413"/>
      <c r="MCN707" s="413"/>
      <c r="MCO707" s="413"/>
      <c r="MCP707" s="413"/>
      <c r="MCQ707" s="413"/>
      <c r="MCR707" s="413"/>
      <c r="MCS707" s="413"/>
      <c r="MCT707" s="413"/>
      <c r="MCU707" s="413"/>
      <c r="MCV707" s="413"/>
      <c r="MCW707" s="413"/>
      <c r="MCX707" s="413"/>
      <c r="MCY707" s="413"/>
      <c r="MCZ707" s="413"/>
      <c r="MDA707" s="413"/>
      <c r="MDB707" s="413"/>
      <c r="MDC707" s="413"/>
      <c r="MDD707" s="413"/>
      <c r="MDE707" s="413"/>
      <c r="MDF707" s="413"/>
      <c r="MDG707" s="413"/>
      <c r="MDH707" s="413"/>
      <c r="MDI707" s="413"/>
      <c r="MDJ707" s="414"/>
      <c r="MDK707" s="414"/>
      <c r="MDL707" s="414"/>
      <c r="MDM707" s="414"/>
      <c r="MDN707" s="414"/>
      <c r="MDO707" s="413"/>
      <c r="MDP707" s="413"/>
      <c r="MDQ707" s="414"/>
      <c r="MDR707" s="414"/>
      <c r="MDS707" s="413"/>
      <c r="MDT707" s="413"/>
      <c r="MDU707" s="414"/>
      <c r="MDV707" s="414"/>
      <c r="MDW707" s="413"/>
      <c r="MDX707" s="413"/>
      <c r="MDY707" s="413"/>
      <c r="MDZ707" s="413"/>
      <c r="MEA707" s="413"/>
      <c r="MEB707" s="413"/>
      <c r="MEC707" s="413"/>
      <c r="MED707" s="414"/>
      <c r="MEE707" s="414"/>
      <c r="MEF707" s="413"/>
      <c r="MEG707" s="413"/>
      <c r="MEH707" s="414"/>
      <c r="MEI707" s="414"/>
      <c r="MEJ707" s="413"/>
      <c r="MEK707" s="413"/>
      <c r="MEL707" s="413"/>
      <c r="MEM707" s="413"/>
      <c r="MEN707" s="413"/>
      <c r="MEO707" s="407"/>
      <c r="MEP707" s="439"/>
      <c r="MEQ707" s="413"/>
      <c r="MER707" s="413"/>
      <c r="MES707" s="413"/>
      <c r="MET707" s="413"/>
      <c r="MEU707" s="413"/>
      <c r="MEV707" s="413"/>
      <c r="MEW707" s="413"/>
      <c r="MEX707" s="412"/>
      <c r="MEY707" s="412"/>
      <c r="MEZ707" s="412"/>
      <c r="MFA707" s="412"/>
      <c r="MFB707" s="412"/>
      <c r="MFC707" s="412"/>
      <c r="MFD707" s="412"/>
      <c r="MFE707" s="412"/>
      <c r="MFF707" s="412"/>
      <c r="MFG707" s="412"/>
      <c r="MFH707" s="412"/>
      <c r="MFI707" s="412"/>
      <c r="MFJ707" s="412"/>
      <c r="MFK707" s="412"/>
      <c r="MFL707" s="412"/>
      <c r="MFM707" s="412"/>
      <c r="MFN707" s="412"/>
      <c r="MFO707" s="412"/>
      <c r="MFP707" s="412"/>
      <c r="MFQ707" s="412"/>
      <c r="MFR707" s="412"/>
      <c r="MFS707" s="412"/>
      <c r="MFT707" s="412"/>
      <c r="MFU707" s="412"/>
      <c r="MFV707" s="412"/>
      <c r="MFW707" s="412"/>
      <c r="MFX707" s="412"/>
      <c r="MFY707" s="412"/>
      <c r="MFZ707" s="412"/>
      <c r="MGA707" s="412"/>
      <c r="MGB707" s="412"/>
      <c r="MGC707" s="412"/>
      <c r="MGD707" s="412"/>
      <c r="MGE707" s="412"/>
      <c r="MGF707" s="412"/>
      <c r="MGG707" s="412"/>
      <c r="MGH707" s="412"/>
      <c r="MGI707" s="412"/>
      <c r="MGJ707" s="412"/>
      <c r="MGK707" s="412"/>
      <c r="MGL707" s="412"/>
      <c r="MGM707" s="412"/>
      <c r="MGN707" s="412"/>
      <c r="MGO707" s="412"/>
      <c r="MGP707" s="413"/>
      <c r="MGQ707" s="413"/>
      <c r="MGR707" s="413"/>
      <c r="MGS707" s="413"/>
      <c r="MGT707" s="413"/>
      <c r="MGU707" s="413"/>
      <c r="MGV707" s="413"/>
      <c r="MGW707" s="413"/>
      <c r="MGX707" s="413"/>
      <c r="MGY707" s="413"/>
      <c r="MGZ707" s="413"/>
      <c r="MHA707" s="413"/>
      <c r="MHB707" s="413"/>
      <c r="MHC707" s="413"/>
      <c r="MHD707" s="413"/>
      <c r="MHE707" s="413"/>
      <c r="MHF707" s="413"/>
      <c r="MHG707" s="413"/>
      <c r="MHH707" s="413"/>
      <c r="MHI707" s="413"/>
      <c r="MHJ707" s="413"/>
      <c r="MHK707" s="413"/>
      <c r="MHL707" s="413"/>
      <c r="MHM707" s="413"/>
      <c r="MHN707" s="414"/>
      <c r="MHO707" s="414"/>
      <c r="MHP707" s="414"/>
      <c r="MHQ707" s="414"/>
      <c r="MHR707" s="414"/>
      <c r="MHS707" s="413"/>
      <c r="MHT707" s="413"/>
      <c r="MHU707" s="414"/>
      <c r="MHV707" s="414"/>
      <c r="MHW707" s="413"/>
      <c r="MHX707" s="413"/>
      <c r="MHY707" s="414"/>
      <c r="MHZ707" s="414"/>
      <c r="MIA707" s="413"/>
      <c r="MIB707" s="413"/>
      <c r="MIC707" s="413"/>
      <c r="MID707" s="413"/>
      <c r="MIE707" s="413"/>
      <c r="MIF707" s="413"/>
      <c r="MIG707" s="413"/>
      <c r="MIH707" s="414"/>
      <c r="MII707" s="414"/>
      <c r="MIJ707" s="413"/>
      <c r="MIK707" s="413"/>
      <c r="MIL707" s="414"/>
      <c r="MIM707" s="414"/>
      <c r="MIN707" s="413"/>
      <c r="MIO707" s="413"/>
      <c r="MIP707" s="413"/>
      <c r="MIQ707" s="413"/>
      <c r="MIR707" s="413"/>
      <c r="MIS707" s="407"/>
      <c r="MIT707" s="439"/>
      <c r="MIU707" s="413"/>
      <c r="MIV707" s="413"/>
      <c r="MIW707" s="413"/>
      <c r="MIX707" s="413"/>
      <c r="MIY707" s="413"/>
      <c r="MIZ707" s="413"/>
      <c r="MJA707" s="413"/>
      <c r="MJB707" s="412"/>
      <c r="MJC707" s="412"/>
      <c r="MJD707" s="412"/>
      <c r="MJE707" s="412"/>
      <c r="MJF707" s="412"/>
      <c r="MJG707" s="412"/>
      <c r="MJH707" s="412"/>
      <c r="MJI707" s="412"/>
      <c r="MJJ707" s="412"/>
      <c r="MJK707" s="412"/>
      <c r="MJL707" s="412"/>
      <c r="MJM707" s="412"/>
      <c r="MJN707" s="412"/>
      <c r="MJO707" s="412"/>
      <c r="MJP707" s="412"/>
      <c r="MJQ707" s="412"/>
      <c r="MJR707" s="412"/>
      <c r="MJS707" s="412"/>
      <c r="MJT707" s="412"/>
      <c r="MJU707" s="412"/>
      <c r="MJV707" s="412"/>
      <c r="MJW707" s="412"/>
      <c r="MJX707" s="412"/>
      <c r="MJY707" s="412"/>
      <c r="MJZ707" s="412"/>
      <c r="MKA707" s="412"/>
      <c r="MKB707" s="412"/>
      <c r="MKC707" s="412"/>
      <c r="MKD707" s="412"/>
      <c r="MKE707" s="412"/>
      <c r="MKF707" s="412"/>
      <c r="MKG707" s="412"/>
      <c r="MKH707" s="412"/>
      <c r="MKI707" s="412"/>
      <c r="MKJ707" s="412"/>
      <c r="MKK707" s="412"/>
      <c r="MKL707" s="412"/>
      <c r="MKM707" s="412"/>
      <c r="MKN707" s="412"/>
      <c r="MKO707" s="412"/>
      <c r="MKP707" s="412"/>
      <c r="MKQ707" s="412"/>
      <c r="MKR707" s="412"/>
      <c r="MKS707" s="412"/>
      <c r="MKT707" s="413"/>
      <c r="MKU707" s="413"/>
      <c r="MKV707" s="413"/>
      <c r="MKW707" s="413"/>
      <c r="MKX707" s="413"/>
      <c r="MKY707" s="413"/>
      <c r="MKZ707" s="413"/>
      <c r="MLA707" s="413"/>
      <c r="MLB707" s="413"/>
      <c r="MLC707" s="413"/>
      <c r="MLD707" s="413"/>
      <c r="MLE707" s="413"/>
      <c r="MLF707" s="413"/>
      <c r="MLG707" s="413"/>
      <c r="MLH707" s="413"/>
      <c r="MLI707" s="413"/>
      <c r="MLJ707" s="413"/>
      <c r="MLK707" s="413"/>
      <c r="MLL707" s="413"/>
      <c r="MLM707" s="413"/>
      <c r="MLN707" s="413"/>
      <c r="MLO707" s="413"/>
      <c r="MLP707" s="413"/>
      <c r="MLQ707" s="413"/>
      <c r="MLR707" s="414"/>
      <c r="MLS707" s="414"/>
      <c r="MLT707" s="414"/>
      <c r="MLU707" s="414"/>
      <c r="MLV707" s="414"/>
      <c r="MLW707" s="413"/>
      <c r="MLX707" s="413"/>
      <c r="MLY707" s="414"/>
      <c r="MLZ707" s="414"/>
      <c r="MMA707" s="413"/>
      <c r="MMB707" s="413"/>
      <c r="MMC707" s="414"/>
      <c r="MMD707" s="414"/>
      <c r="MME707" s="413"/>
      <c r="MMF707" s="413"/>
      <c r="MMG707" s="413"/>
      <c r="MMH707" s="413"/>
      <c r="MMI707" s="413"/>
      <c r="MMJ707" s="413"/>
      <c r="MMK707" s="413"/>
      <c r="MML707" s="414"/>
      <c r="MMM707" s="414"/>
      <c r="MMN707" s="413"/>
      <c r="MMO707" s="413"/>
      <c r="MMP707" s="414"/>
      <c r="MMQ707" s="414"/>
      <c r="MMR707" s="413"/>
      <c r="MMS707" s="413"/>
      <c r="MMT707" s="413"/>
      <c r="MMU707" s="413"/>
      <c r="MMV707" s="413"/>
      <c r="MMW707" s="407"/>
      <c r="MMX707" s="439"/>
      <c r="MMY707" s="413"/>
      <c r="MMZ707" s="413"/>
      <c r="MNA707" s="413"/>
      <c r="MNB707" s="413"/>
      <c r="MNC707" s="413"/>
      <c r="MND707" s="413"/>
      <c r="MNE707" s="413"/>
      <c r="MNF707" s="412"/>
      <c r="MNG707" s="412"/>
      <c r="MNH707" s="412"/>
      <c r="MNI707" s="412"/>
      <c r="MNJ707" s="412"/>
      <c r="MNK707" s="412"/>
      <c r="MNL707" s="412"/>
      <c r="MNM707" s="412"/>
      <c r="MNN707" s="412"/>
      <c r="MNO707" s="412"/>
      <c r="MNP707" s="412"/>
      <c r="MNQ707" s="412"/>
      <c r="MNR707" s="412"/>
      <c r="MNS707" s="412"/>
      <c r="MNT707" s="412"/>
      <c r="MNU707" s="412"/>
      <c r="MNV707" s="412"/>
      <c r="MNW707" s="412"/>
      <c r="MNX707" s="412"/>
      <c r="MNY707" s="412"/>
      <c r="MNZ707" s="412"/>
      <c r="MOA707" s="412"/>
      <c r="MOB707" s="412"/>
      <c r="MOC707" s="412"/>
      <c r="MOD707" s="412"/>
      <c r="MOE707" s="412"/>
      <c r="MOF707" s="412"/>
      <c r="MOG707" s="412"/>
      <c r="MOH707" s="412"/>
      <c r="MOI707" s="412"/>
      <c r="MOJ707" s="412"/>
      <c r="MOK707" s="412"/>
      <c r="MOL707" s="412"/>
      <c r="MOM707" s="412"/>
      <c r="MON707" s="412"/>
      <c r="MOO707" s="412"/>
      <c r="MOP707" s="412"/>
      <c r="MOQ707" s="412"/>
      <c r="MOR707" s="412"/>
      <c r="MOS707" s="412"/>
      <c r="MOT707" s="412"/>
      <c r="MOU707" s="412"/>
      <c r="MOV707" s="412"/>
      <c r="MOW707" s="412"/>
      <c r="MOX707" s="413"/>
      <c r="MOY707" s="413"/>
      <c r="MOZ707" s="413"/>
      <c r="MPA707" s="413"/>
      <c r="MPB707" s="413"/>
      <c r="MPC707" s="413"/>
      <c r="MPD707" s="413"/>
      <c r="MPE707" s="413"/>
      <c r="MPF707" s="413"/>
      <c r="MPG707" s="413"/>
      <c r="MPH707" s="413"/>
      <c r="MPI707" s="413"/>
      <c r="MPJ707" s="413"/>
      <c r="MPK707" s="413"/>
      <c r="MPL707" s="413"/>
      <c r="MPM707" s="413"/>
      <c r="MPN707" s="413"/>
      <c r="MPO707" s="413"/>
      <c r="MPP707" s="413"/>
      <c r="MPQ707" s="413"/>
      <c r="MPR707" s="413"/>
      <c r="MPS707" s="413"/>
      <c r="MPT707" s="413"/>
      <c r="MPU707" s="413"/>
      <c r="MPV707" s="414"/>
      <c r="MPW707" s="414"/>
      <c r="MPX707" s="414"/>
      <c r="MPY707" s="414"/>
      <c r="MPZ707" s="414"/>
      <c r="MQA707" s="413"/>
      <c r="MQB707" s="413"/>
      <c r="MQC707" s="414"/>
      <c r="MQD707" s="414"/>
      <c r="MQE707" s="413"/>
      <c r="MQF707" s="413"/>
      <c r="MQG707" s="414"/>
      <c r="MQH707" s="414"/>
      <c r="MQI707" s="413"/>
      <c r="MQJ707" s="413"/>
      <c r="MQK707" s="413"/>
      <c r="MQL707" s="413"/>
      <c r="MQM707" s="413"/>
      <c r="MQN707" s="413"/>
      <c r="MQO707" s="413"/>
      <c r="MQP707" s="414"/>
      <c r="MQQ707" s="414"/>
      <c r="MQR707" s="413"/>
      <c r="MQS707" s="413"/>
      <c r="MQT707" s="414"/>
      <c r="MQU707" s="414"/>
      <c r="MQV707" s="413"/>
      <c r="MQW707" s="413"/>
      <c r="MQX707" s="413"/>
      <c r="MQY707" s="413"/>
      <c r="MQZ707" s="413"/>
      <c r="MRA707" s="407"/>
      <c r="MRB707" s="439"/>
      <c r="MRC707" s="413"/>
      <c r="MRD707" s="413"/>
      <c r="MRE707" s="413"/>
      <c r="MRF707" s="413"/>
      <c r="MRG707" s="413"/>
      <c r="MRH707" s="413"/>
      <c r="MRI707" s="413"/>
      <c r="MRJ707" s="412"/>
      <c r="MRK707" s="412"/>
      <c r="MRL707" s="412"/>
      <c r="MRM707" s="412"/>
      <c r="MRN707" s="412"/>
      <c r="MRO707" s="412"/>
      <c r="MRP707" s="412"/>
      <c r="MRQ707" s="412"/>
      <c r="MRR707" s="412"/>
      <c r="MRS707" s="412"/>
      <c r="MRT707" s="412"/>
      <c r="MRU707" s="412"/>
      <c r="MRV707" s="412"/>
      <c r="MRW707" s="412"/>
      <c r="MRX707" s="412"/>
      <c r="MRY707" s="412"/>
      <c r="MRZ707" s="412"/>
      <c r="MSA707" s="412"/>
      <c r="MSB707" s="412"/>
      <c r="MSC707" s="412"/>
      <c r="MSD707" s="412"/>
      <c r="MSE707" s="412"/>
      <c r="MSF707" s="412"/>
      <c r="MSG707" s="412"/>
      <c r="MSH707" s="412"/>
      <c r="MSI707" s="412"/>
      <c r="MSJ707" s="412"/>
      <c r="MSK707" s="412"/>
      <c r="MSL707" s="412"/>
      <c r="MSM707" s="412"/>
      <c r="MSN707" s="412"/>
      <c r="MSO707" s="412"/>
      <c r="MSP707" s="412"/>
      <c r="MSQ707" s="412"/>
      <c r="MSR707" s="412"/>
      <c r="MSS707" s="412"/>
      <c r="MST707" s="412"/>
      <c r="MSU707" s="412"/>
      <c r="MSV707" s="412"/>
      <c r="MSW707" s="412"/>
      <c r="MSX707" s="412"/>
      <c r="MSY707" s="412"/>
      <c r="MSZ707" s="412"/>
      <c r="MTA707" s="412"/>
      <c r="MTB707" s="413"/>
      <c r="MTC707" s="413"/>
      <c r="MTD707" s="413"/>
      <c r="MTE707" s="413"/>
      <c r="MTF707" s="413"/>
      <c r="MTG707" s="413"/>
      <c r="MTH707" s="413"/>
      <c r="MTI707" s="413"/>
      <c r="MTJ707" s="413"/>
      <c r="MTK707" s="413"/>
      <c r="MTL707" s="413"/>
      <c r="MTM707" s="413"/>
      <c r="MTN707" s="413"/>
      <c r="MTO707" s="413"/>
      <c r="MTP707" s="413"/>
      <c r="MTQ707" s="413"/>
      <c r="MTR707" s="413"/>
      <c r="MTS707" s="413"/>
      <c r="MTT707" s="413"/>
      <c r="MTU707" s="413"/>
      <c r="MTV707" s="413"/>
      <c r="MTW707" s="413"/>
      <c r="MTX707" s="413"/>
      <c r="MTY707" s="413"/>
      <c r="MTZ707" s="414"/>
      <c r="MUA707" s="414"/>
      <c r="MUB707" s="414"/>
      <c r="MUC707" s="414"/>
      <c r="MUD707" s="414"/>
      <c r="MUE707" s="413"/>
      <c r="MUF707" s="413"/>
      <c r="MUG707" s="414"/>
      <c r="MUH707" s="414"/>
      <c r="MUI707" s="413"/>
      <c r="MUJ707" s="413"/>
      <c r="MUK707" s="414"/>
      <c r="MUL707" s="414"/>
      <c r="MUM707" s="413"/>
      <c r="MUN707" s="413"/>
      <c r="MUO707" s="413"/>
      <c r="MUP707" s="413"/>
      <c r="MUQ707" s="413"/>
      <c r="MUR707" s="413"/>
      <c r="MUS707" s="413"/>
      <c r="MUT707" s="414"/>
      <c r="MUU707" s="414"/>
      <c r="MUV707" s="413"/>
      <c r="MUW707" s="413"/>
      <c r="MUX707" s="414"/>
      <c r="MUY707" s="414"/>
      <c r="MUZ707" s="413"/>
      <c r="MVA707" s="413"/>
      <c r="MVB707" s="413"/>
      <c r="MVC707" s="413"/>
      <c r="MVD707" s="413"/>
      <c r="MVE707" s="407"/>
      <c r="MVF707" s="439"/>
      <c r="MVG707" s="413"/>
      <c r="MVH707" s="413"/>
      <c r="MVI707" s="413"/>
      <c r="MVJ707" s="413"/>
      <c r="MVK707" s="413"/>
      <c r="MVL707" s="413"/>
      <c r="MVM707" s="413"/>
      <c r="MVN707" s="412"/>
      <c r="MVO707" s="412"/>
      <c r="MVP707" s="412"/>
      <c r="MVQ707" s="412"/>
      <c r="MVR707" s="412"/>
      <c r="MVS707" s="412"/>
      <c r="MVT707" s="412"/>
      <c r="MVU707" s="412"/>
      <c r="MVV707" s="412"/>
      <c r="MVW707" s="412"/>
      <c r="MVX707" s="412"/>
      <c r="MVY707" s="412"/>
      <c r="MVZ707" s="412"/>
      <c r="MWA707" s="412"/>
      <c r="MWB707" s="412"/>
      <c r="MWC707" s="412"/>
      <c r="MWD707" s="412"/>
      <c r="MWE707" s="412"/>
      <c r="MWF707" s="412"/>
      <c r="MWG707" s="412"/>
      <c r="MWH707" s="412"/>
      <c r="MWI707" s="412"/>
      <c r="MWJ707" s="412"/>
      <c r="MWK707" s="412"/>
      <c r="MWL707" s="412"/>
      <c r="MWM707" s="412"/>
      <c r="MWN707" s="412"/>
      <c r="MWO707" s="412"/>
      <c r="MWP707" s="412"/>
      <c r="MWQ707" s="412"/>
      <c r="MWR707" s="412"/>
      <c r="MWS707" s="412"/>
      <c r="MWT707" s="412"/>
      <c r="MWU707" s="412"/>
      <c r="MWV707" s="412"/>
      <c r="MWW707" s="412"/>
      <c r="MWX707" s="412"/>
      <c r="MWY707" s="412"/>
      <c r="MWZ707" s="412"/>
      <c r="MXA707" s="412"/>
      <c r="MXB707" s="412"/>
      <c r="MXC707" s="412"/>
      <c r="MXD707" s="412"/>
      <c r="MXE707" s="412"/>
      <c r="MXF707" s="413"/>
      <c r="MXG707" s="413"/>
      <c r="MXH707" s="413"/>
      <c r="MXI707" s="413"/>
      <c r="MXJ707" s="413"/>
      <c r="MXK707" s="413"/>
      <c r="MXL707" s="413"/>
      <c r="MXM707" s="413"/>
      <c r="MXN707" s="413"/>
      <c r="MXO707" s="413"/>
      <c r="MXP707" s="413"/>
      <c r="MXQ707" s="413"/>
      <c r="MXR707" s="413"/>
      <c r="MXS707" s="413"/>
      <c r="MXT707" s="413"/>
      <c r="MXU707" s="413"/>
      <c r="MXV707" s="413"/>
      <c r="MXW707" s="413"/>
      <c r="MXX707" s="413"/>
      <c r="MXY707" s="413"/>
      <c r="MXZ707" s="413"/>
      <c r="MYA707" s="413"/>
      <c r="MYB707" s="413"/>
      <c r="MYC707" s="413"/>
      <c r="MYD707" s="414"/>
      <c r="MYE707" s="414"/>
      <c r="MYF707" s="414"/>
      <c r="MYG707" s="414"/>
      <c r="MYH707" s="414"/>
      <c r="MYI707" s="413"/>
      <c r="MYJ707" s="413"/>
      <c r="MYK707" s="414"/>
      <c r="MYL707" s="414"/>
      <c r="MYM707" s="413"/>
      <c r="MYN707" s="413"/>
      <c r="MYO707" s="414"/>
      <c r="MYP707" s="414"/>
      <c r="MYQ707" s="413"/>
      <c r="MYR707" s="413"/>
      <c r="MYS707" s="413"/>
      <c r="MYT707" s="413"/>
      <c r="MYU707" s="413"/>
      <c r="MYV707" s="413"/>
      <c r="MYW707" s="413"/>
      <c r="MYX707" s="414"/>
      <c r="MYY707" s="414"/>
      <c r="MYZ707" s="413"/>
      <c r="MZA707" s="413"/>
      <c r="MZB707" s="414"/>
      <c r="MZC707" s="414"/>
      <c r="MZD707" s="413"/>
      <c r="MZE707" s="413"/>
      <c r="MZF707" s="413"/>
      <c r="MZG707" s="413"/>
      <c r="MZH707" s="413"/>
      <c r="MZI707" s="407"/>
      <c r="MZJ707" s="439"/>
      <c r="MZK707" s="413"/>
      <c r="MZL707" s="413"/>
      <c r="MZM707" s="413"/>
      <c r="MZN707" s="413"/>
      <c r="MZO707" s="413"/>
      <c r="MZP707" s="413"/>
      <c r="MZQ707" s="413"/>
      <c r="MZR707" s="412"/>
      <c r="MZS707" s="412"/>
      <c r="MZT707" s="412"/>
      <c r="MZU707" s="412"/>
      <c r="MZV707" s="412"/>
      <c r="MZW707" s="412"/>
      <c r="MZX707" s="412"/>
      <c r="MZY707" s="412"/>
      <c r="MZZ707" s="412"/>
      <c r="NAA707" s="412"/>
      <c r="NAB707" s="412"/>
      <c r="NAC707" s="412"/>
      <c r="NAD707" s="412"/>
      <c r="NAE707" s="412"/>
      <c r="NAF707" s="412"/>
      <c r="NAG707" s="412"/>
      <c r="NAH707" s="412"/>
      <c r="NAI707" s="412"/>
      <c r="NAJ707" s="412"/>
      <c r="NAK707" s="412"/>
      <c r="NAL707" s="412"/>
      <c r="NAM707" s="412"/>
      <c r="NAN707" s="412"/>
      <c r="NAO707" s="412"/>
      <c r="NAP707" s="412"/>
      <c r="NAQ707" s="412"/>
      <c r="NAR707" s="412"/>
      <c r="NAS707" s="412"/>
      <c r="NAT707" s="412"/>
      <c r="NAU707" s="412"/>
      <c r="NAV707" s="412"/>
      <c r="NAW707" s="412"/>
      <c r="NAX707" s="412"/>
      <c r="NAY707" s="412"/>
      <c r="NAZ707" s="412"/>
      <c r="NBA707" s="412"/>
      <c r="NBB707" s="412"/>
      <c r="NBC707" s="412"/>
      <c r="NBD707" s="412"/>
      <c r="NBE707" s="412"/>
      <c r="NBF707" s="412"/>
      <c r="NBG707" s="412"/>
      <c r="NBH707" s="412"/>
      <c r="NBI707" s="412"/>
      <c r="NBJ707" s="413"/>
      <c r="NBK707" s="413"/>
      <c r="NBL707" s="413"/>
      <c r="NBM707" s="413"/>
      <c r="NBN707" s="413"/>
      <c r="NBO707" s="413"/>
      <c r="NBP707" s="413"/>
      <c r="NBQ707" s="413"/>
      <c r="NBR707" s="413"/>
      <c r="NBS707" s="413"/>
      <c r="NBT707" s="413"/>
      <c r="NBU707" s="413"/>
      <c r="NBV707" s="413"/>
      <c r="NBW707" s="413"/>
      <c r="NBX707" s="413"/>
      <c r="NBY707" s="413"/>
      <c r="NBZ707" s="413"/>
      <c r="NCA707" s="413"/>
      <c r="NCB707" s="413"/>
      <c r="NCC707" s="413"/>
      <c r="NCD707" s="413"/>
      <c r="NCE707" s="413"/>
      <c r="NCF707" s="413"/>
      <c r="NCG707" s="413"/>
      <c r="NCH707" s="414"/>
      <c r="NCI707" s="414"/>
      <c r="NCJ707" s="414"/>
      <c r="NCK707" s="414"/>
      <c r="NCL707" s="414"/>
      <c r="NCM707" s="413"/>
      <c r="NCN707" s="413"/>
      <c r="NCO707" s="414"/>
      <c r="NCP707" s="414"/>
      <c r="NCQ707" s="413"/>
      <c r="NCR707" s="413"/>
      <c r="NCS707" s="414"/>
      <c r="NCT707" s="414"/>
      <c r="NCU707" s="413"/>
      <c r="NCV707" s="413"/>
      <c r="NCW707" s="413"/>
      <c r="NCX707" s="413"/>
      <c r="NCY707" s="413"/>
      <c r="NCZ707" s="413"/>
      <c r="NDA707" s="413"/>
      <c r="NDB707" s="414"/>
      <c r="NDC707" s="414"/>
      <c r="NDD707" s="413"/>
      <c r="NDE707" s="413"/>
      <c r="NDF707" s="414"/>
      <c r="NDG707" s="414"/>
      <c r="NDH707" s="413"/>
      <c r="NDI707" s="413"/>
      <c r="NDJ707" s="413"/>
      <c r="NDK707" s="413"/>
      <c r="NDL707" s="413"/>
      <c r="NDM707" s="407"/>
      <c r="NDN707" s="439"/>
      <c r="NDO707" s="413"/>
      <c r="NDP707" s="413"/>
      <c r="NDQ707" s="413"/>
      <c r="NDR707" s="413"/>
      <c r="NDS707" s="413"/>
      <c r="NDT707" s="413"/>
      <c r="NDU707" s="413"/>
      <c r="NDV707" s="412"/>
      <c r="NDW707" s="412"/>
      <c r="NDX707" s="412"/>
      <c r="NDY707" s="412"/>
      <c r="NDZ707" s="412"/>
      <c r="NEA707" s="412"/>
      <c r="NEB707" s="412"/>
      <c r="NEC707" s="412"/>
      <c r="NED707" s="412"/>
      <c r="NEE707" s="412"/>
      <c r="NEF707" s="412"/>
      <c r="NEG707" s="412"/>
      <c r="NEH707" s="412"/>
      <c r="NEI707" s="412"/>
      <c r="NEJ707" s="412"/>
      <c r="NEK707" s="412"/>
      <c r="NEL707" s="412"/>
      <c r="NEM707" s="412"/>
      <c r="NEN707" s="412"/>
      <c r="NEO707" s="412"/>
      <c r="NEP707" s="412"/>
      <c r="NEQ707" s="412"/>
      <c r="NER707" s="412"/>
      <c r="NES707" s="412"/>
      <c r="NET707" s="412"/>
      <c r="NEU707" s="412"/>
      <c r="NEV707" s="412"/>
      <c r="NEW707" s="412"/>
      <c r="NEX707" s="412"/>
      <c r="NEY707" s="412"/>
      <c r="NEZ707" s="412"/>
      <c r="NFA707" s="412"/>
      <c r="NFB707" s="412"/>
      <c r="NFC707" s="412"/>
      <c r="NFD707" s="412"/>
      <c r="NFE707" s="412"/>
      <c r="NFF707" s="412"/>
      <c r="NFG707" s="412"/>
      <c r="NFH707" s="412"/>
      <c r="NFI707" s="412"/>
      <c r="NFJ707" s="412"/>
      <c r="NFK707" s="412"/>
      <c r="NFL707" s="412"/>
      <c r="NFM707" s="412"/>
      <c r="NFN707" s="413"/>
      <c r="NFO707" s="413"/>
      <c r="NFP707" s="413"/>
      <c r="NFQ707" s="413"/>
      <c r="NFR707" s="413"/>
      <c r="NFS707" s="413"/>
      <c r="NFT707" s="413"/>
      <c r="NFU707" s="413"/>
      <c r="NFV707" s="413"/>
      <c r="NFW707" s="413"/>
      <c r="NFX707" s="413"/>
      <c r="NFY707" s="413"/>
      <c r="NFZ707" s="413"/>
      <c r="NGA707" s="413"/>
      <c r="NGB707" s="413"/>
      <c r="NGC707" s="413"/>
      <c r="NGD707" s="413"/>
      <c r="NGE707" s="413"/>
      <c r="NGF707" s="413"/>
      <c r="NGG707" s="413"/>
      <c r="NGH707" s="413"/>
      <c r="NGI707" s="413"/>
      <c r="NGJ707" s="413"/>
      <c r="NGK707" s="413"/>
      <c r="NGL707" s="414"/>
      <c r="NGM707" s="414"/>
      <c r="NGN707" s="414"/>
      <c r="NGO707" s="414"/>
      <c r="NGP707" s="414"/>
      <c r="NGQ707" s="413"/>
      <c r="NGR707" s="413"/>
      <c r="NGS707" s="414"/>
      <c r="NGT707" s="414"/>
      <c r="NGU707" s="413"/>
      <c r="NGV707" s="413"/>
      <c r="NGW707" s="414"/>
      <c r="NGX707" s="414"/>
      <c r="NGY707" s="413"/>
      <c r="NGZ707" s="413"/>
      <c r="NHA707" s="413"/>
      <c r="NHB707" s="413"/>
      <c r="NHC707" s="413"/>
      <c r="NHD707" s="413"/>
      <c r="NHE707" s="413"/>
      <c r="NHF707" s="414"/>
      <c r="NHG707" s="414"/>
      <c r="NHH707" s="413"/>
      <c r="NHI707" s="413"/>
      <c r="NHJ707" s="414"/>
      <c r="NHK707" s="414"/>
      <c r="NHL707" s="413"/>
      <c r="NHM707" s="413"/>
      <c r="NHN707" s="413"/>
      <c r="NHO707" s="413"/>
      <c r="NHP707" s="413"/>
      <c r="NHQ707" s="407"/>
      <c r="NHR707" s="439"/>
      <c r="NHS707" s="413"/>
      <c r="NHT707" s="413"/>
      <c r="NHU707" s="413"/>
      <c r="NHV707" s="413"/>
      <c r="NHW707" s="413"/>
      <c r="NHX707" s="413"/>
      <c r="NHY707" s="413"/>
      <c r="NHZ707" s="412"/>
      <c r="NIA707" s="412"/>
      <c r="NIB707" s="412"/>
      <c r="NIC707" s="412"/>
      <c r="NID707" s="412"/>
      <c r="NIE707" s="412"/>
      <c r="NIF707" s="412"/>
      <c r="NIG707" s="412"/>
      <c r="NIH707" s="412"/>
      <c r="NII707" s="412"/>
      <c r="NIJ707" s="412"/>
      <c r="NIK707" s="412"/>
      <c r="NIL707" s="412"/>
      <c r="NIM707" s="412"/>
      <c r="NIN707" s="412"/>
      <c r="NIO707" s="412"/>
      <c r="NIP707" s="412"/>
      <c r="NIQ707" s="412"/>
      <c r="NIR707" s="412"/>
      <c r="NIS707" s="412"/>
      <c r="NIT707" s="412"/>
      <c r="NIU707" s="412"/>
      <c r="NIV707" s="412"/>
      <c r="NIW707" s="412"/>
      <c r="NIX707" s="412"/>
      <c r="NIY707" s="412"/>
      <c r="NIZ707" s="412"/>
      <c r="NJA707" s="412"/>
      <c r="NJB707" s="412"/>
      <c r="NJC707" s="412"/>
      <c r="NJD707" s="412"/>
      <c r="NJE707" s="412"/>
      <c r="NJF707" s="412"/>
      <c r="NJG707" s="412"/>
      <c r="NJH707" s="412"/>
      <c r="NJI707" s="412"/>
      <c r="NJJ707" s="412"/>
      <c r="NJK707" s="412"/>
      <c r="NJL707" s="412"/>
      <c r="NJM707" s="412"/>
      <c r="NJN707" s="412"/>
      <c r="NJO707" s="412"/>
      <c r="NJP707" s="412"/>
      <c r="NJQ707" s="412"/>
      <c r="NJR707" s="413"/>
      <c r="NJS707" s="413"/>
      <c r="NJT707" s="413"/>
      <c r="NJU707" s="413"/>
      <c r="NJV707" s="413"/>
      <c r="NJW707" s="413"/>
      <c r="NJX707" s="413"/>
      <c r="NJY707" s="413"/>
      <c r="NJZ707" s="413"/>
      <c r="NKA707" s="413"/>
      <c r="NKB707" s="413"/>
      <c r="NKC707" s="413"/>
      <c r="NKD707" s="413"/>
      <c r="NKE707" s="413"/>
      <c r="NKF707" s="413"/>
      <c r="NKG707" s="413"/>
      <c r="NKH707" s="413"/>
      <c r="NKI707" s="413"/>
      <c r="NKJ707" s="413"/>
      <c r="NKK707" s="413"/>
      <c r="NKL707" s="413"/>
      <c r="NKM707" s="413"/>
      <c r="NKN707" s="413"/>
      <c r="NKO707" s="413"/>
      <c r="NKP707" s="414"/>
      <c r="NKQ707" s="414"/>
      <c r="NKR707" s="414"/>
      <c r="NKS707" s="414"/>
      <c r="NKT707" s="414"/>
      <c r="NKU707" s="413"/>
      <c r="NKV707" s="413"/>
      <c r="NKW707" s="414"/>
      <c r="NKX707" s="414"/>
      <c r="NKY707" s="413"/>
      <c r="NKZ707" s="413"/>
      <c r="NLA707" s="414"/>
      <c r="NLB707" s="414"/>
      <c r="NLC707" s="413"/>
      <c r="NLD707" s="413"/>
      <c r="NLE707" s="413"/>
      <c r="NLF707" s="413"/>
      <c r="NLG707" s="413"/>
      <c r="NLH707" s="413"/>
      <c r="NLI707" s="413"/>
      <c r="NLJ707" s="414"/>
      <c r="NLK707" s="414"/>
      <c r="NLL707" s="413"/>
      <c r="NLM707" s="413"/>
      <c r="NLN707" s="414"/>
      <c r="NLO707" s="414"/>
      <c r="NLP707" s="413"/>
      <c r="NLQ707" s="413"/>
      <c r="NLR707" s="413"/>
      <c r="NLS707" s="413"/>
      <c r="NLT707" s="413"/>
      <c r="NLU707" s="407"/>
      <c r="NLV707" s="439"/>
      <c r="NLW707" s="413"/>
      <c r="NLX707" s="413"/>
      <c r="NLY707" s="413"/>
      <c r="NLZ707" s="413"/>
      <c r="NMA707" s="413"/>
      <c r="NMB707" s="413"/>
      <c r="NMC707" s="413"/>
      <c r="NMD707" s="412"/>
      <c r="NME707" s="412"/>
      <c r="NMF707" s="412"/>
      <c r="NMG707" s="412"/>
      <c r="NMH707" s="412"/>
      <c r="NMI707" s="412"/>
      <c r="NMJ707" s="412"/>
      <c r="NMK707" s="412"/>
      <c r="NML707" s="412"/>
      <c r="NMM707" s="412"/>
      <c r="NMN707" s="412"/>
      <c r="NMO707" s="412"/>
      <c r="NMP707" s="412"/>
      <c r="NMQ707" s="412"/>
      <c r="NMR707" s="412"/>
      <c r="NMS707" s="412"/>
      <c r="NMT707" s="412"/>
      <c r="NMU707" s="412"/>
      <c r="NMV707" s="412"/>
      <c r="NMW707" s="412"/>
      <c r="NMX707" s="412"/>
      <c r="NMY707" s="412"/>
      <c r="NMZ707" s="412"/>
      <c r="NNA707" s="412"/>
      <c r="NNB707" s="412"/>
      <c r="NNC707" s="412"/>
      <c r="NND707" s="412"/>
      <c r="NNE707" s="412"/>
      <c r="NNF707" s="412"/>
      <c r="NNG707" s="412"/>
      <c r="NNH707" s="412"/>
      <c r="NNI707" s="412"/>
      <c r="NNJ707" s="412"/>
      <c r="NNK707" s="412"/>
      <c r="NNL707" s="412"/>
      <c r="NNM707" s="412"/>
      <c r="NNN707" s="412"/>
      <c r="NNO707" s="412"/>
      <c r="NNP707" s="412"/>
      <c r="NNQ707" s="412"/>
      <c r="NNR707" s="412"/>
      <c r="NNS707" s="412"/>
      <c r="NNT707" s="412"/>
      <c r="NNU707" s="412"/>
      <c r="NNV707" s="413"/>
      <c r="NNW707" s="413"/>
      <c r="NNX707" s="413"/>
      <c r="NNY707" s="413"/>
      <c r="NNZ707" s="413"/>
      <c r="NOA707" s="413"/>
      <c r="NOB707" s="413"/>
      <c r="NOC707" s="413"/>
      <c r="NOD707" s="413"/>
      <c r="NOE707" s="413"/>
      <c r="NOF707" s="413"/>
      <c r="NOG707" s="413"/>
      <c r="NOH707" s="413"/>
      <c r="NOI707" s="413"/>
      <c r="NOJ707" s="413"/>
      <c r="NOK707" s="413"/>
      <c r="NOL707" s="413"/>
      <c r="NOM707" s="413"/>
      <c r="NON707" s="413"/>
      <c r="NOO707" s="413"/>
      <c r="NOP707" s="413"/>
      <c r="NOQ707" s="413"/>
      <c r="NOR707" s="413"/>
      <c r="NOS707" s="413"/>
      <c r="NOT707" s="414"/>
      <c r="NOU707" s="414"/>
      <c r="NOV707" s="414"/>
      <c r="NOW707" s="414"/>
      <c r="NOX707" s="414"/>
      <c r="NOY707" s="413"/>
      <c r="NOZ707" s="413"/>
      <c r="NPA707" s="414"/>
      <c r="NPB707" s="414"/>
      <c r="NPC707" s="413"/>
      <c r="NPD707" s="413"/>
      <c r="NPE707" s="414"/>
      <c r="NPF707" s="414"/>
      <c r="NPG707" s="413"/>
      <c r="NPH707" s="413"/>
      <c r="NPI707" s="413"/>
      <c r="NPJ707" s="413"/>
      <c r="NPK707" s="413"/>
      <c r="NPL707" s="413"/>
      <c r="NPM707" s="413"/>
      <c r="NPN707" s="414"/>
      <c r="NPO707" s="414"/>
      <c r="NPP707" s="413"/>
      <c r="NPQ707" s="413"/>
      <c r="NPR707" s="414"/>
      <c r="NPS707" s="414"/>
      <c r="NPT707" s="413"/>
      <c r="NPU707" s="413"/>
      <c r="NPV707" s="413"/>
      <c r="NPW707" s="413"/>
      <c r="NPX707" s="413"/>
      <c r="NPY707" s="407"/>
      <c r="NPZ707" s="439"/>
      <c r="NQA707" s="413"/>
      <c r="NQB707" s="413"/>
      <c r="NQC707" s="413"/>
      <c r="NQD707" s="413"/>
      <c r="NQE707" s="413"/>
      <c r="NQF707" s="413"/>
      <c r="NQG707" s="413"/>
      <c r="NQH707" s="412"/>
      <c r="NQI707" s="412"/>
      <c r="NQJ707" s="412"/>
      <c r="NQK707" s="412"/>
      <c r="NQL707" s="412"/>
      <c r="NQM707" s="412"/>
      <c r="NQN707" s="412"/>
      <c r="NQO707" s="412"/>
      <c r="NQP707" s="412"/>
      <c r="NQQ707" s="412"/>
      <c r="NQR707" s="412"/>
      <c r="NQS707" s="412"/>
      <c r="NQT707" s="412"/>
      <c r="NQU707" s="412"/>
      <c r="NQV707" s="412"/>
      <c r="NQW707" s="412"/>
      <c r="NQX707" s="412"/>
      <c r="NQY707" s="412"/>
      <c r="NQZ707" s="412"/>
      <c r="NRA707" s="412"/>
      <c r="NRB707" s="412"/>
      <c r="NRC707" s="412"/>
      <c r="NRD707" s="412"/>
      <c r="NRE707" s="412"/>
      <c r="NRF707" s="412"/>
      <c r="NRG707" s="412"/>
      <c r="NRH707" s="412"/>
      <c r="NRI707" s="412"/>
      <c r="NRJ707" s="412"/>
      <c r="NRK707" s="412"/>
      <c r="NRL707" s="412"/>
      <c r="NRM707" s="412"/>
      <c r="NRN707" s="412"/>
      <c r="NRO707" s="412"/>
      <c r="NRP707" s="412"/>
      <c r="NRQ707" s="412"/>
      <c r="NRR707" s="412"/>
      <c r="NRS707" s="412"/>
      <c r="NRT707" s="412"/>
      <c r="NRU707" s="412"/>
      <c r="NRV707" s="412"/>
      <c r="NRW707" s="412"/>
      <c r="NRX707" s="412"/>
      <c r="NRY707" s="412"/>
      <c r="NRZ707" s="413"/>
      <c r="NSA707" s="413"/>
      <c r="NSB707" s="413"/>
      <c r="NSC707" s="413"/>
      <c r="NSD707" s="413"/>
      <c r="NSE707" s="413"/>
      <c r="NSF707" s="413"/>
      <c r="NSG707" s="413"/>
      <c r="NSH707" s="413"/>
      <c r="NSI707" s="413"/>
      <c r="NSJ707" s="413"/>
      <c r="NSK707" s="413"/>
      <c r="NSL707" s="413"/>
      <c r="NSM707" s="413"/>
      <c r="NSN707" s="413"/>
      <c r="NSO707" s="413"/>
      <c r="NSP707" s="413"/>
      <c r="NSQ707" s="413"/>
      <c r="NSR707" s="413"/>
      <c r="NSS707" s="413"/>
      <c r="NST707" s="413"/>
      <c r="NSU707" s="413"/>
      <c r="NSV707" s="413"/>
      <c r="NSW707" s="413"/>
      <c r="NSX707" s="414"/>
      <c r="NSY707" s="414"/>
      <c r="NSZ707" s="414"/>
      <c r="NTA707" s="414"/>
      <c r="NTB707" s="414"/>
      <c r="NTC707" s="413"/>
      <c r="NTD707" s="413"/>
      <c r="NTE707" s="414"/>
      <c r="NTF707" s="414"/>
      <c r="NTG707" s="413"/>
      <c r="NTH707" s="413"/>
      <c r="NTI707" s="414"/>
      <c r="NTJ707" s="414"/>
      <c r="NTK707" s="413"/>
      <c r="NTL707" s="413"/>
      <c r="NTM707" s="413"/>
      <c r="NTN707" s="413"/>
      <c r="NTO707" s="413"/>
      <c r="NTP707" s="413"/>
      <c r="NTQ707" s="413"/>
      <c r="NTR707" s="414"/>
      <c r="NTS707" s="414"/>
      <c r="NTT707" s="413"/>
      <c r="NTU707" s="413"/>
      <c r="NTV707" s="414"/>
      <c r="NTW707" s="414"/>
      <c r="NTX707" s="413"/>
      <c r="NTY707" s="413"/>
      <c r="NTZ707" s="413"/>
      <c r="NUA707" s="413"/>
      <c r="NUB707" s="413"/>
      <c r="NUC707" s="407"/>
      <c r="NUD707" s="439"/>
      <c r="NUE707" s="413"/>
      <c r="NUF707" s="413"/>
      <c r="NUG707" s="413"/>
      <c r="NUH707" s="413"/>
      <c r="NUI707" s="413"/>
      <c r="NUJ707" s="413"/>
      <c r="NUK707" s="413"/>
      <c r="NUL707" s="412"/>
      <c r="NUM707" s="412"/>
      <c r="NUN707" s="412"/>
      <c r="NUO707" s="412"/>
      <c r="NUP707" s="412"/>
      <c r="NUQ707" s="412"/>
      <c r="NUR707" s="412"/>
      <c r="NUS707" s="412"/>
      <c r="NUT707" s="412"/>
      <c r="NUU707" s="412"/>
      <c r="NUV707" s="412"/>
      <c r="NUW707" s="412"/>
      <c r="NUX707" s="412"/>
      <c r="NUY707" s="412"/>
      <c r="NUZ707" s="412"/>
      <c r="NVA707" s="412"/>
      <c r="NVB707" s="412"/>
      <c r="NVC707" s="412"/>
      <c r="NVD707" s="412"/>
      <c r="NVE707" s="412"/>
      <c r="NVF707" s="412"/>
      <c r="NVG707" s="412"/>
      <c r="NVH707" s="412"/>
      <c r="NVI707" s="412"/>
      <c r="NVJ707" s="412"/>
      <c r="NVK707" s="412"/>
      <c r="NVL707" s="412"/>
      <c r="NVM707" s="412"/>
      <c r="NVN707" s="412"/>
      <c r="NVO707" s="412"/>
      <c r="NVP707" s="412"/>
      <c r="NVQ707" s="412"/>
      <c r="NVR707" s="412"/>
      <c r="NVS707" s="412"/>
      <c r="NVT707" s="412"/>
      <c r="NVU707" s="412"/>
      <c r="NVV707" s="412"/>
      <c r="NVW707" s="412"/>
      <c r="NVX707" s="412"/>
      <c r="NVY707" s="412"/>
      <c r="NVZ707" s="412"/>
      <c r="NWA707" s="412"/>
      <c r="NWB707" s="412"/>
      <c r="NWC707" s="412"/>
      <c r="NWD707" s="413"/>
      <c r="NWE707" s="413"/>
      <c r="NWF707" s="413"/>
      <c r="NWG707" s="413"/>
      <c r="NWH707" s="413"/>
      <c r="NWI707" s="413"/>
      <c r="NWJ707" s="413"/>
      <c r="NWK707" s="413"/>
      <c r="NWL707" s="413"/>
      <c r="NWM707" s="413"/>
      <c r="NWN707" s="413"/>
      <c r="NWO707" s="413"/>
      <c r="NWP707" s="413"/>
      <c r="NWQ707" s="413"/>
      <c r="NWR707" s="413"/>
      <c r="NWS707" s="413"/>
      <c r="NWT707" s="413"/>
      <c r="NWU707" s="413"/>
      <c r="NWV707" s="413"/>
      <c r="NWW707" s="413"/>
      <c r="NWX707" s="413"/>
      <c r="NWY707" s="413"/>
      <c r="NWZ707" s="413"/>
      <c r="NXA707" s="413"/>
      <c r="NXB707" s="414"/>
      <c r="NXC707" s="414"/>
      <c r="NXD707" s="414"/>
      <c r="NXE707" s="414"/>
      <c r="NXF707" s="414"/>
      <c r="NXG707" s="413"/>
      <c r="NXH707" s="413"/>
      <c r="NXI707" s="414"/>
      <c r="NXJ707" s="414"/>
      <c r="NXK707" s="413"/>
      <c r="NXL707" s="413"/>
      <c r="NXM707" s="414"/>
      <c r="NXN707" s="414"/>
      <c r="NXO707" s="413"/>
      <c r="NXP707" s="413"/>
      <c r="NXQ707" s="413"/>
      <c r="NXR707" s="413"/>
      <c r="NXS707" s="413"/>
      <c r="NXT707" s="413"/>
      <c r="NXU707" s="413"/>
      <c r="NXV707" s="414"/>
      <c r="NXW707" s="414"/>
      <c r="NXX707" s="413"/>
      <c r="NXY707" s="413"/>
      <c r="NXZ707" s="414"/>
      <c r="NYA707" s="414"/>
      <c r="NYB707" s="413"/>
      <c r="NYC707" s="413"/>
      <c r="NYD707" s="413"/>
      <c r="NYE707" s="413"/>
      <c r="NYF707" s="413"/>
      <c r="NYG707" s="407"/>
      <c r="NYH707" s="439"/>
      <c r="NYI707" s="413"/>
      <c r="NYJ707" s="413"/>
      <c r="NYK707" s="413"/>
      <c r="NYL707" s="413"/>
      <c r="NYM707" s="413"/>
      <c r="NYN707" s="413"/>
      <c r="NYO707" s="413"/>
      <c r="NYP707" s="412"/>
      <c r="NYQ707" s="412"/>
      <c r="NYR707" s="412"/>
      <c r="NYS707" s="412"/>
      <c r="NYT707" s="412"/>
      <c r="NYU707" s="412"/>
      <c r="NYV707" s="412"/>
      <c r="NYW707" s="412"/>
      <c r="NYX707" s="412"/>
      <c r="NYY707" s="412"/>
      <c r="NYZ707" s="412"/>
      <c r="NZA707" s="412"/>
      <c r="NZB707" s="412"/>
      <c r="NZC707" s="412"/>
      <c r="NZD707" s="412"/>
      <c r="NZE707" s="412"/>
      <c r="NZF707" s="412"/>
      <c r="NZG707" s="412"/>
      <c r="NZH707" s="412"/>
      <c r="NZI707" s="412"/>
      <c r="NZJ707" s="412"/>
      <c r="NZK707" s="412"/>
      <c r="NZL707" s="412"/>
      <c r="NZM707" s="412"/>
      <c r="NZN707" s="412"/>
      <c r="NZO707" s="412"/>
      <c r="NZP707" s="412"/>
      <c r="NZQ707" s="412"/>
      <c r="NZR707" s="412"/>
      <c r="NZS707" s="412"/>
      <c r="NZT707" s="412"/>
      <c r="NZU707" s="412"/>
      <c r="NZV707" s="412"/>
      <c r="NZW707" s="412"/>
      <c r="NZX707" s="412"/>
      <c r="NZY707" s="412"/>
      <c r="NZZ707" s="412"/>
      <c r="OAA707" s="412"/>
      <c r="OAB707" s="412"/>
      <c r="OAC707" s="412"/>
      <c r="OAD707" s="412"/>
      <c r="OAE707" s="412"/>
      <c r="OAF707" s="412"/>
      <c r="OAG707" s="412"/>
      <c r="OAH707" s="413"/>
      <c r="OAI707" s="413"/>
      <c r="OAJ707" s="413"/>
      <c r="OAK707" s="413"/>
      <c r="OAL707" s="413"/>
      <c r="OAM707" s="413"/>
      <c r="OAN707" s="413"/>
      <c r="OAO707" s="413"/>
      <c r="OAP707" s="413"/>
      <c r="OAQ707" s="413"/>
      <c r="OAR707" s="413"/>
      <c r="OAS707" s="413"/>
      <c r="OAT707" s="413"/>
      <c r="OAU707" s="413"/>
      <c r="OAV707" s="413"/>
      <c r="OAW707" s="413"/>
      <c r="OAX707" s="413"/>
      <c r="OAY707" s="413"/>
      <c r="OAZ707" s="413"/>
      <c r="OBA707" s="413"/>
      <c r="OBB707" s="413"/>
      <c r="OBC707" s="413"/>
      <c r="OBD707" s="413"/>
      <c r="OBE707" s="413"/>
      <c r="OBF707" s="414"/>
      <c r="OBG707" s="414"/>
      <c r="OBH707" s="414"/>
      <c r="OBI707" s="414"/>
      <c r="OBJ707" s="414"/>
      <c r="OBK707" s="413"/>
      <c r="OBL707" s="413"/>
      <c r="OBM707" s="414"/>
      <c r="OBN707" s="414"/>
      <c r="OBO707" s="413"/>
      <c r="OBP707" s="413"/>
      <c r="OBQ707" s="414"/>
      <c r="OBR707" s="414"/>
      <c r="OBS707" s="413"/>
      <c r="OBT707" s="413"/>
      <c r="OBU707" s="413"/>
      <c r="OBV707" s="413"/>
      <c r="OBW707" s="413"/>
      <c r="OBX707" s="413"/>
      <c r="OBY707" s="413"/>
      <c r="OBZ707" s="414"/>
      <c r="OCA707" s="414"/>
      <c r="OCB707" s="413"/>
      <c r="OCC707" s="413"/>
      <c r="OCD707" s="414"/>
      <c r="OCE707" s="414"/>
      <c r="OCF707" s="413"/>
      <c r="OCG707" s="413"/>
      <c r="OCH707" s="413"/>
      <c r="OCI707" s="413"/>
      <c r="OCJ707" s="413"/>
      <c r="OCK707" s="407"/>
      <c r="OCL707" s="439"/>
      <c r="OCM707" s="413"/>
      <c r="OCN707" s="413"/>
      <c r="OCO707" s="413"/>
      <c r="OCP707" s="413"/>
      <c r="OCQ707" s="413"/>
      <c r="OCR707" s="413"/>
      <c r="OCS707" s="413"/>
      <c r="OCT707" s="412"/>
      <c r="OCU707" s="412"/>
      <c r="OCV707" s="412"/>
      <c r="OCW707" s="412"/>
      <c r="OCX707" s="412"/>
      <c r="OCY707" s="412"/>
      <c r="OCZ707" s="412"/>
      <c r="ODA707" s="412"/>
      <c r="ODB707" s="412"/>
      <c r="ODC707" s="412"/>
      <c r="ODD707" s="412"/>
      <c r="ODE707" s="412"/>
      <c r="ODF707" s="412"/>
      <c r="ODG707" s="412"/>
      <c r="ODH707" s="412"/>
      <c r="ODI707" s="412"/>
      <c r="ODJ707" s="412"/>
      <c r="ODK707" s="412"/>
      <c r="ODL707" s="412"/>
      <c r="ODM707" s="412"/>
      <c r="ODN707" s="412"/>
      <c r="ODO707" s="412"/>
      <c r="ODP707" s="412"/>
      <c r="ODQ707" s="412"/>
      <c r="ODR707" s="412"/>
      <c r="ODS707" s="412"/>
      <c r="ODT707" s="412"/>
      <c r="ODU707" s="412"/>
      <c r="ODV707" s="412"/>
      <c r="ODW707" s="412"/>
      <c r="ODX707" s="412"/>
      <c r="ODY707" s="412"/>
      <c r="ODZ707" s="412"/>
      <c r="OEA707" s="412"/>
      <c r="OEB707" s="412"/>
      <c r="OEC707" s="412"/>
      <c r="OED707" s="412"/>
      <c r="OEE707" s="412"/>
      <c r="OEF707" s="412"/>
      <c r="OEG707" s="412"/>
      <c r="OEH707" s="412"/>
      <c r="OEI707" s="412"/>
      <c r="OEJ707" s="412"/>
      <c r="OEK707" s="412"/>
      <c r="OEL707" s="413"/>
      <c r="OEM707" s="413"/>
      <c r="OEN707" s="413"/>
      <c r="OEO707" s="413"/>
      <c r="OEP707" s="413"/>
      <c r="OEQ707" s="413"/>
      <c r="OER707" s="413"/>
      <c r="OES707" s="413"/>
      <c r="OET707" s="413"/>
      <c r="OEU707" s="413"/>
      <c r="OEV707" s="413"/>
      <c r="OEW707" s="413"/>
      <c r="OEX707" s="413"/>
      <c r="OEY707" s="413"/>
      <c r="OEZ707" s="413"/>
      <c r="OFA707" s="413"/>
      <c r="OFB707" s="413"/>
      <c r="OFC707" s="413"/>
      <c r="OFD707" s="413"/>
      <c r="OFE707" s="413"/>
      <c r="OFF707" s="413"/>
      <c r="OFG707" s="413"/>
      <c r="OFH707" s="413"/>
      <c r="OFI707" s="413"/>
      <c r="OFJ707" s="414"/>
      <c r="OFK707" s="414"/>
      <c r="OFL707" s="414"/>
      <c r="OFM707" s="414"/>
      <c r="OFN707" s="414"/>
      <c r="OFO707" s="413"/>
      <c r="OFP707" s="413"/>
      <c r="OFQ707" s="414"/>
      <c r="OFR707" s="414"/>
      <c r="OFS707" s="413"/>
      <c r="OFT707" s="413"/>
      <c r="OFU707" s="414"/>
      <c r="OFV707" s="414"/>
      <c r="OFW707" s="413"/>
      <c r="OFX707" s="413"/>
      <c r="OFY707" s="413"/>
      <c r="OFZ707" s="413"/>
      <c r="OGA707" s="413"/>
      <c r="OGB707" s="413"/>
      <c r="OGC707" s="413"/>
      <c r="OGD707" s="414"/>
      <c r="OGE707" s="414"/>
      <c r="OGF707" s="413"/>
      <c r="OGG707" s="413"/>
      <c r="OGH707" s="414"/>
      <c r="OGI707" s="414"/>
      <c r="OGJ707" s="413"/>
      <c r="OGK707" s="413"/>
      <c r="OGL707" s="413"/>
      <c r="OGM707" s="413"/>
      <c r="OGN707" s="413"/>
      <c r="OGO707" s="407"/>
      <c r="OGP707" s="439"/>
      <c r="OGQ707" s="413"/>
      <c r="OGR707" s="413"/>
      <c r="OGS707" s="413"/>
      <c r="OGT707" s="413"/>
      <c r="OGU707" s="413"/>
      <c r="OGV707" s="413"/>
      <c r="OGW707" s="413"/>
      <c r="OGX707" s="412"/>
      <c r="OGY707" s="412"/>
      <c r="OGZ707" s="412"/>
      <c r="OHA707" s="412"/>
      <c r="OHB707" s="412"/>
      <c r="OHC707" s="412"/>
      <c r="OHD707" s="412"/>
      <c r="OHE707" s="412"/>
      <c r="OHF707" s="412"/>
      <c r="OHG707" s="412"/>
      <c r="OHH707" s="412"/>
      <c r="OHI707" s="412"/>
      <c r="OHJ707" s="412"/>
      <c r="OHK707" s="412"/>
      <c r="OHL707" s="412"/>
      <c r="OHM707" s="412"/>
      <c r="OHN707" s="412"/>
      <c r="OHO707" s="412"/>
      <c r="OHP707" s="412"/>
      <c r="OHQ707" s="412"/>
      <c r="OHR707" s="412"/>
      <c r="OHS707" s="412"/>
      <c r="OHT707" s="412"/>
      <c r="OHU707" s="412"/>
      <c r="OHV707" s="412"/>
      <c r="OHW707" s="412"/>
      <c r="OHX707" s="412"/>
      <c r="OHY707" s="412"/>
      <c r="OHZ707" s="412"/>
      <c r="OIA707" s="412"/>
      <c r="OIB707" s="412"/>
      <c r="OIC707" s="412"/>
      <c r="OID707" s="412"/>
      <c r="OIE707" s="412"/>
      <c r="OIF707" s="412"/>
      <c r="OIG707" s="412"/>
      <c r="OIH707" s="412"/>
      <c r="OII707" s="412"/>
      <c r="OIJ707" s="412"/>
      <c r="OIK707" s="412"/>
      <c r="OIL707" s="412"/>
      <c r="OIM707" s="412"/>
      <c r="OIN707" s="412"/>
      <c r="OIO707" s="412"/>
      <c r="OIP707" s="413"/>
      <c r="OIQ707" s="413"/>
      <c r="OIR707" s="413"/>
      <c r="OIS707" s="413"/>
      <c r="OIT707" s="413"/>
      <c r="OIU707" s="413"/>
      <c r="OIV707" s="413"/>
      <c r="OIW707" s="413"/>
      <c r="OIX707" s="413"/>
      <c r="OIY707" s="413"/>
      <c r="OIZ707" s="413"/>
      <c r="OJA707" s="413"/>
      <c r="OJB707" s="413"/>
      <c r="OJC707" s="413"/>
      <c r="OJD707" s="413"/>
      <c r="OJE707" s="413"/>
      <c r="OJF707" s="413"/>
      <c r="OJG707" s="413"/>
      <c r="OJH707" s="413"/>
      <c r="OJI707" s="413"/>
      <c r="OJJ707" s="413"/>
      <c r="OJK707" s="413"/>
      <c r="OJL707" s="413"/>
      <c r="OJM707" s="413"/>
      <c r="OJN707" s="414"/>
      <c r="OJO707" s="414"/>
      <c r="OJP707" s="414"/>
      <c r="OJQ707" s="414"/>
      <c r="OJR707" s="414"/>
      <c r="OJS707" s="413"/>
      <c r="OJT707" s="413"/>
      <c r="OJU707" s="414"/>
      <c r="OJV707" s="414"/>
      <c r="OJW707" s="413"/>
      <c r="OJX707" s="413"/>
      <c r="OJY707" s="414"/>
      <c r="OJZ707" s="414"/>
      <c r="OKA707" s="413"/>
      <c r="OKB707" s="413"/>
      <c r="OKC707" s="413"/>
      <c r="OKD707" s="413"/>
      <c r="OKE707" s="413"/>
      <c r="OKF707" s="413"/>
      <c r="OKG707" s="413"/>
      <c r="OKH707" s="414"/>
      <c r="OKI707" s="414"/>
      <c r="OKJ707" s="413"/>
      <c r="OKK707" s="413"/>
      <c r="OKL707" s="414"/>
      <c r="OKM707" s="414"/>
      <c r="OKN707" s="413"/>
      <c r="OKO707" s="413"/>
      <c r="OKP707" s="413"/>
      <c r="OKQ707" s="413"/>
      <c r="OKR707" s="413"/>
      <c r="OKS707" s="407"/>
      <c r="OKT707" s="439"/>
      <c r="OKU707" s="413"/>
      <c r="OKV707" s="413"/>
      <c r="OKW707" s="413"/>
      <c r="OKX707" s="413"/>
      <c r="OKY707" s="413"/>
      <c r="OKZ707" s="413"/>
      <c r="OLA707" s="413"/>
      <c r="OLB707" s="412"/>
      <c r="OLC707" s="412"/>
      <c r="OLD707" s="412"/>
      <c r="OLE707" s="412"/>
      <c r="OLF707" s="412"/>
      <c r="OLG707" s="412"/>
      <c r="OLH707" s="412"/>
      <c r="OLI707" s="412"/>
      <c r="OLJ707" s="412"/>
      <c r="OLK707" s="412"/>
      <c r="OLL707" s="412"/>
      <c r="OLM707" s="412"/>
      <c r="OLN707" s="412"/>
      <c r="OLO707" s="412"/>
      <c r="OLP707" s="412"/>
      <c r="OLQ707" s="412"/>
      <c r="OLR707" s="412"/>
      <c r="OLS707" s="412"/>
      <c r="OLT707" s="412"/>
      <c r="OLU707" s="412"/>
      <c r="OLV707" s="412"/>
      <c r="OLW707" s="412"/>
      <c r="OLX707" s="412"/>
      <c r="OLY707" s="412"/>
      <c r="OLZ707" s="412"/>
      <c r="OMA707" s="412"/>
      <c r="OMB707" s="412"/>
      <c r="OMC707" s="412"/>
      <c r="OMD707" s="412"/>
      <c r="OME707" s="412"/>
      <c r="OMF707" s="412"/>
      <c r="OMG707" s="412"/>
      <c r="OMH707" s="412"/>
      <c r="OMI707" s="412"/>
      <c r="OMJ707" s="412"/>
      <c r="OMK707" s="412"/>
      <c r="OML707" s="412"/>
      <c r="OMM707" s="412"/>
      <c r="OMN707" s="412"/>
      <c r="OMO707" s="412"/>
      <c r="OMP707" s="412"/>
      <c r="OMQ707" s="412"/>
      <c r="OMR707" s="412"/>
      <c r="OMS707" s="412"/>
      <c r="OMT707" s="413"/>
      <c r="OMU707" s="413"/>
      <c r="OMV707" s="413"/>
      <c r="OMW707" s="413"/>
      <c r="OMX707" s="413"/>
      <c r="OMY707" s="413"/>
      <c r="OMZ707" s="413"/>
      <c r="ONA707" s="413"/>
      <c r="ONB707" s="413"/>
      <c r="ONC707" s="413"/>
      <c r="OND707" s="413"/>
      <c r="ONE707" s="413"/>
      <c r="ONF707" s="413"/>
      <c r="ONG707" s="413"/>
      <c r="ONH707" s="413"/>
      <c r="ONI707" s="413"/>
      <c r="ONJ707" s="413"/>
      <c r="ONK707" s="413"/>
      <c r="ONL707" s="413"/>
      <c r="ONM707" s="413"/>
      <c r="ONN707" s="413"/>
      <c r="ONO707" s="413"/>
      <c r="ONP707" s="413"/>
      <c r="ONQ707" s="413"/>
      <c r="ONR707" s="414"/>
      <c r="ONS707" s="414"/>
      <c r="ONT707" s="414"/>
      <c r="ONU707" s="414"/>
      <c r="ONV707" s="414"/>
      <c r="ONW707" s="413"/>
      <c r="ONX707" s="413"/>
      <c r="ONY707" s="414"/>
      <c r="ONZ707" s="414"/>
      <c r="OOA707" s="413"/>
      <c r="OOB707" s="413"/>
      <c r="OOC707" s="414"/>
      <c r="OOD707" s="414"/>
      <c r="OOE707" s="413"/>
      <c r="OOF707" s="413"/>
      <c r="OOG707" s="413"/>
      <c r="OOH707" s="413"/>
      <c r="OOI707" s="413"/>
      <c r="OOJ707" s="413"/>
      <c r="OOK707" s="413"/>
      <c r="OOL707" s="414"/>
      <c r="OOM707" s="414"/>
      <c r="OON707" s="413"/>
      <c r="OOO707" s="413"/>
      <c r="OOP707" s="414"/>
      <c r="OOQ707" s="414"/>
      <c r="OOR707" s="413"/>
      <c r="OOS707" s="413"/>
      <c r="OOT707" s="413"/>
      <c r="OOU707" s="413"/>
      <c r="OOV707" s="413"/>
      <c r="OOW707" s="407"/>
      <c r="OOX707" s="439"/>
      <c r="OOY707" s="413"/>
      <c r="OOZ707" s="413"/>
      <c r="OPA707" s="413"/>
      <c r="OPB707" s="413"/>
      <c r="OPC707" s="413"/>
      <c r="OPD707" s="413"/>
      <c r="OPE707" s="413"/>
      <c r="OPF707" s="412"/>
      <c r="OPG707" s="412"/>
      <c r="OPH707" s="412"/>
      <c r="OPI707" s="412"/>
      <c r="OPJ707" s="412"/>
      <c r="OPK707" s="412"/>
      <c r="OPL707" s="412"/>
      <c r="OPM707" s="412"/>
      <c r="OPN707" s="412"/>
      <c r="OPO707" s="412"/>
      <c r="OPP707" s="412"/>
      <c r="OPQ707" s="412"/>
      <c r="OPR707" s="412"/>
      <c r="OPS707" s="412"/>
      <c r="OPT707" s="412"/>
      <c r="OPU707" s="412"/>
      <c r="OPV707" s="412"/>
      <c r="OPW707" s="412"/>
      <c r="OPX707" s="412"/>
      <c r="OPY707" s="412"/>
      <c r="OPZ707" s="412"/>
      <c r="OQA707" s="412"/>
      <c r="OQB707" s="412"/>
      <c r="OQC707" s="412"/>
      <c r="OQD707" s="412"/>
      <c r="OQE707" s="412"/>
      <c r="OQF707" s="412"/>
      <c r="OQG707" s="412"/>
      <c r="OQH707" s="412"/>
      <c r="OQI707" s="412"/>
      <c r="OQJ707" s="412"/>
      <c r="OQK707" s="412"/>
      <c r="OQL707" s="412"/>
      <c r="OQM707" s="412"/>
      <c r="OQN707" s="412"/>
      <c r="OQO707" s="412"/>
      <c r="OQP707" s="412"/>
      <c r="OQQ707" s="412"/>
      <c r="OQR707" s="412"/>
      <c r="OQS707" s="412"/>
      <c r="OQT707" s="412"/>
      <c r="OQU707" s="412"/>
      <c r="OQV707" s="412"/>
      <c r="OQW707" s="412"/>
      <c r="OQX707" s="413"/>
      <c r="OQY707" s="413"/>
      <c r="OQZ707" s="413"/>
      <c r="ORA707" s="413"/>
      <c r="ORB707" s="413"/>
      <c r="ORC707" s="413"/>
      <c r="ORD707" s="413"/>
      <c r="ORE707" s="413"/>
      <c r="ORF707" s="413"/>
      <c r="ORG707" s="413"/>
      <c r="ORH707" s="413"/>
      <c r="ORI707" s="413"/>
      <c r="ORJ707" s="413"/>
      <c r="ORK707" s="413"/>
      <c r="ORL707" s="413"/>
      <c r="ORM707" s="413"/>
      <c r="ORN707" s="413"/>
      <c r="ORO707" s="413"/>
      <c r="ORP707" s="413"/>
      <c r="ORQ707" s="413"/>
      <c r="ORR707" s="413"/>
      <c r="ORS707" s="413"/>
      <c r="ORT707" s="413"/>
      <c r="ORU707" s="413"/>
      <c r="ORV707" s="414"/>
      <c r="ORW707" s="414"/>
      <c r="ORX707" s="414"/>
      <c r="ORY707" s="414"/>
      <c r="ORZ707" s="414"/>
      <c r="OSA707" s="413"/>
      <c r="OSB707" s="413"/>
      <c r="OSC707" s="414"/>
      <c r="OSD707" s="414"/>
      <c r="OSE707" s="413"/>
      <c r="OSF707" s="413"/>
      <c r="OSG707" s="414"/>
      <c r="OSH707" s="414"/>
      <c r="OSI707" s="413"/>
      <c r="OSJ707" s="413"/>
      <c r="OSK707" s="413"/>
      <c r="OSL707" s="413"/>
      <c r="OSM707" s="413"/>
      <c r="OSN707" s="413"/>
      <c r="OSO707" s="413"/>
      <c r="OSP707" s="414"/>
      <c r="OSQ707" s="414"/>
      <c r="OSR707" s="413"/>
      <c r="OSS707" s="413"/>
      <c r="OST707" s="414"/>
      <c r="OSU707" s="414"/>
      <c r="OSV707" s="413"/>
      <c r="OSW707" s="413"/>
      <c r="OSX707" s="413"/>
      <c r="OSY707" s="413"/>
      <c r="OSZ707" s="413"/>
      <c r="OTA707" s="407"/>
      <c r="OTB707" s="439"/>
      <c r="OTC707" s="413"/>
      <c r="OTD707" s="413"/>
      <c r="OTE707" s="413"/>
      <c r="OTF707" s="413"/>
      <c r="OTG707" s="413"/>
      <c r="OTH707" s="413"/>
      <c r="OTI707" s="413"/>
      <c r="OTJ707" s="412"/>
      <c r="OTK707" s="412"/>
      <c r="OTL707" s="412"/>
      <c r="OTM707" s="412"/>
      <c r="OTN707" s="412"/>
      <c r="OTO707" s="412"/>
      <c r="OTP707" s="412"/>
      <c r="OTQ707" s="412"/>
      <c r="OTR707" s="412"/>
      <c r="OTS707" s="412"/>
      <c r="OTT707" s="412"/>
      <c r="OTU707" s="412"/>
      <c r="OTV707" s="412"/>
      <c r="OTW707" s="412"/>
      <c r="OTX707" s="412"/>
      <c r="OTY707" s="412"/>
      <c r="OTZ707" s="412"/>
      <c r="OUA707" s="412"/>
      <c r="OUB707" s="412"/>
      <c r="OUC707" s="412"/>
      <c r="OUD707" s="412"/>
      <c r="OUE707" s="412"/>
      <c r="OUF707" s="412"/>
      <c r="OUG707" s="412"/>
      <c r="OUH707" s="412"/>
      <c r="OUI707" s="412"/>
      <c r="OUJ707" s="412"/>
      <c r="OUK707" s="412"/>
      <c r="OUL707" s="412"/>
      <c r="OUM707" s="412"/>
      <c r="OUN707" s="412"/>
      <c r="OUO707" s="412"/>
      <c r="OUP707" s="412"/>
      <c r="OUQ707" s="412"/>
      <c r="OUR707" s="412"/>
      <c r="OUS707" s="412"/>
      <c r="OUT707" s="412"/>
      <c r="OUU707" s="412"/>
      <c r="OUV707" s="412"/>
      <c r="OUW707" s="412"/>
      <c r="OUX707" s="412"/>
      <c r="OUY707" s="412"/>
      <c r="OUZ707" s="412"/>
      <c r="OVA707" s="412"/>
      <c r="OVB707" s="413"/>
      <c r="OVC707" s="413"/>
      <c r="OVD707" s="413"/>
      <c r="OVE707" s="413"/>
      <c r="OVF707" s="413"/>
      <c r="OVG707" s="413"/>
      <c r="OVH707" s="413"/>
      <c r="OVI707" s="413"/>
      <c r="OVJ707" s="413"/>
      <c r="OVK707" s="413"/>
      <c r="OVL707" s="413"/>
      <c r="OVM707" s="413"/>
      <c r="OVN707" s="413"/>
      <c r="OVO707" s="413"/>
      <c r="OVP707" s="413"/>
      <c r="OVQ707" s="413"/>
      <c r="OVR707" s="413"/>
      <c r="OVS707" s="413"/>
      <c r="OVT707" s="413"/>
      <c r="OVU707" s="413"/>
      <c r="OVV707" s="413"/>
      <c r="OVW707" s="413"/>
      <c r="OVX707" s="413"/>
      <c r="OVY707" s="413"/>
      <c r="OVZ707" s="414"/>
      <c r="OWA707" s="414"/>
      <c r="OWB707" s="414"/>
      <c r="OWC707" s="414"/>
      <c r="OWD707" s="414"/>
      <c r="OWE707" s="413"/>
      <c r="OWF707" s="413"/>
      <c r="OWG707" s="414"/>
      <c r="OWH707" s="414"/>
      <c r="OWI707" s="413"/>
      <c r="OWJ707" s="413"/>
      <c r="OWK707" s="414"/>
      <c r="OWL707" s="414"/>
      <c r="OWM707" s="413"/>
      <c r="OWN707" s="413"/>
      <c r="OWO707" s="413"/>
      <c r="OWP707" s="413"/>
      <c r="OWQ707" s="413"/>
      <c r="OWR707" s="413"/>
      <c r="OWS707" s="413"/>
      <c r="OWT707" s="414"/>
      <c r="OWU707" s="414"/>
      <c r="OWV707" s="413"/>
      <c r="OWW707" s="413"/>
      <c r="OWX707" s="414"/>
      <c r="OWY707" s="414"/>
      <c r="OWZ707" s="413"/>
      <c r="OXA707" s="413"/>
      <c r="OXB707" s="413"/>
      <c r="OXC707" s="413"/>
      <c r="OXD707" s="413"/>
      <c r="OXE707" s="407"/>
      <c r="OXF707" s="439"/>
      <c r="OXG707" s="413"/>
      <c r="OXH707" s="413"/>
      <c r="OXI707" s="413"/>
      <c r="OXJ707" s="413"/>
      <c r="OXK707" s="413"/>
      <c r="OXL707" s="413"/>
      <c r="OXM707" s="413"/>
      <c r="OXN707" s="412"/>
      <c r="OXO707" s="412"/>
      <c r="OXP707" s="412"/>
      <c r="OXQ707" s="412"/>
      <c r="OXR707" s="412"/>
      <c r="OXS707" s="412"/>
      <c r="OXT707" s="412"/>
      <c r="OXU707" s="412"/>
      <c r="OXV707" s="412"/>
      <c r="OXW707" s="412"/>
      <c r="OXX707" s="412"/>
      <c r="OXY707" s="412"/>
      <c r="OXZ707" s="412"/>
      <c r="OYA707" s="412"/>
      <c r="OYB707" s="412"/>
      <c r="OYC707" s="412"/>
      <c r="OYD707" s="412"/>
      <c r="OYE707" s="412"/>
      <c r="OYF707" s="412"/>
      <c r="OYG707" s="412"/>
      <c r="OYH707" s="412"/>
      <c r="OYI707" s="412"/>
      <c r="OYJ707" s="412"/>
      <c r="OYK707" s="412"/>
      <c r="OYL707" s="412"/>
      <c r="OYM707" s="412"/>
      <c r="OYN707" s="412"/>
      <c r="OYO707" s="412"/>
      <c r="OYP707" s="412"/>
      <c r="OYQ707" s="412"/>
      <c r="OYR707" s="412"/>
      <c r="OYS707" s="412"/>
      <c r="OYT707" s="412"/>
      <c r="OYU707" s="412"/>
      <c r="OYV707" s="412"/>
      <c r="OYW707" s="412"/>
      <c r="OYX707" s="412"/>
      <c r="OYY707" s="412"/>
      <c r="OYZ707" s="412"/>
      <c r="OZA707" s="412"/>
      <c r="OZB707" s="412"/>
      <c r="OZC707" s="412"/>
      <c r="OZD707" s="412"/>
      <c r="OZE707" s="412"/>
      <c r="OZF707" s="413"/>
      <c r="OZG707" s="413"/>
      <c r="OZH707" s="413"/>
      <c r="OZI707" s="413"/>
      <c r="OZJ707" s="413"/>
      <c r="OZK707" s="413"/>
      <c r="OZL707" s="413"/>
      <c r="OZM707" s="413"/>
      <c r="OZN707" s="413"/>
      <c r="OZO707" s="413"/>
      <c r="OZP707" s="413"/>
      <c r="OZQ707" s="413"/>
      <c r="OZR707" s="413"/>
      <c r="OZS707" s="413"/>
      <c r="OZT707" s="413"/>
      <c r="OZU707" s="413"/>
      <c r="OZV707" s="413"/>
      <c r="OZW707" s="413"/>
      <c r="OZX707" s="413"/>
      <c r="OZY707" s="413"/>
      <c r="OZZ707" s="413"/>
      <c r="PAA707" s="413"/>
      <c r="PAB707" s="413"/>
      <c r="PAC707" s="413"/>
      <c r="PAD707" s="414"/>
      <c r="PAE707" s="414"/>
      <c r="PAF707" s="414"/>
      <c r="PAG707" s="414"/>
      <c r="PAH707" s="414"/>
      <c r="PAI707" s="413"/>
      <c r="PAJ707" s="413"/>
      <c r="PAK707" s="414"/>
      <c r="PAL707" s="414"/>
      <c r="PAM707" s="413"/>
      <c r="PAN707" s="413"/>
      <c r="PAO707" s="414"/>
      <c r="PAP707" s="414"/>
      <c r="PAQ707" s="413"/>
      <c r="PAR707" s="413"/>
      <c r="PAS707" s="413"/>
      <c r="PAT707" s="413"/>
      <c r="PAU707" s="413"/>
      <c r="PAV707" s="413"/>
      <c r="PAW707" s="413"/>
      <c r="PAX707" s="414"/>
      <c r="PAY707" s="414"/>
      <c r="PAZ707" s="413"/>
      <c r="PBA707" s="413"/>
      <c r="PBB707" s="414"/>
      <c r="PBC707" s="414"/>
      <c r="PBD707" s="413"/>
      <c r="PBE707" s="413"/>
      <c r="PBF707" s="413"/>
      <c r="PBG707" s="413"/>
      <c r="PBH707" s="413"/>
      <c r="PBI707" s="407"/>
      <c r="PBJ707" s="439"/>
      <c r="PBK707" s="413"/>
      <c r="PBL707" s="413"/>
      <c r="PBM707" s="413"/>
      <c r="PBN707" s="413"/>
      <c r="PBO707" s="413"/>
      <c r="PBP707" s="413"/>
      <c r="PBQ707" s="413"/>
      <c r="PBR707" s="412"/>
      <c r="PBS707" s="412"/>
      <c r="PBT707" s="412"/>
      <c r="PBU707" s="412"/>
      <c r="PBV707" s="412"/>
      <c r="PBW707" s="412"/>
      <c r="PBX707" s="412"/>
      <c r="PBY707" s="412"/>
      <c r="PBZ707" s="412"/>
      <c r="PCA707" s="412"/>
      <c r="PCB707" s="412"/>
      <c r="PCC707" s="412"/>
      <c r="PCD707" s="412"/>
      <c r="PCE707" s="412"/>
      <c r="PCF707" s="412"/>
      <c r="PCG707" s="412"/>
      <c r="PCH707" s="412"/>
      <c r="PCI707" s="412"/>
      <c r="PCJ707" s="412"/>
      <c r="PCK707" s="412"/>
      <c r="PCL707" s="412"/>
      <c r="PCM707" s="412"/>
      <c r="PCN707" s="412"/>
      <c r="PCO707" s="412"/>
      <c r="PCP707" s="412"/>
      <c r="PCQ707" s="412"/>
      <c r="PCR707" s="412"/>
      <c r="PCS707" s="412"/>
      <c r="PCT707" s="412"/>
      <c r="PCU707" s="412"/>
      <c r="PCV707" s="412"/>
      <c r="PCW707" s="412"/>
      <c r="PCX707" s="412"/>
      <c r="PCY707" s="412"/>
      <c r="PCZ707" s="412"/>
      <c r="PDA707" s="412"/>
      <c r="PDB707" s="412"/>
      <c r="PDC707" s="412"/>
      <c r="PDD707" s="412"/>
      <c r="PDE707" s="412"/>
      <c r="PDF707" s="412"/>
      <c r="PDG707" s="412"/>
      <c r="PDH707" s="412"/>
      <c r="PDI707" s="412"/>
      <c r="PDJ707" s="413"/>
      <c r="PDK707" s="413"/>
      <c r="PDL707" s="413"/>
      <c r="PDM707" s="413"/>
      <c r="PDN707" s="413"/>
      <c r="PDO707" s="413"/>
      <c r="PDP707" s="413"/>
      <c r="PDQ707" s="413"/>
      <c r="PDR707" s="413"/>
      <c r="PDS707" s="413"/>
      <c r="PDT707" s="413"/>
      <c r="PDU707" s="413"/>
      <c r="PDV707" s="413"/>
      <c r="PDW707" s="413"/>
      <c r="PDX707" s="413"/>
      <c r="PDY707" s="413"/>
      <c r="PDZ707" s="413"/>
      <c r="PEA707" s="413"/>
      <c r="PEB707" s="413"/>
      <c r="PEC707" s="413"/>
      <c r="PED707" s="413"/>
      <c r="PEE707" s="413"/>
      <c r="PEF707" s="413"/>
      <c r="PEG707" s="413"/>
      <c r="PEH707" s="414"/>
      <c r="PEI707" s="414"/>
      <c r="PEJ707" s="414"/>
      <c r="PEK707" s="414"/>
      <c r="PEL707" s="414"/>
      <c r="PEM707" s="413"/>
      <c r="PEN707" s="413"/>
      <c r="PEO707" s="414"/>
      <c r="PEP707" s="414"/>
      <c r="PEQ707" s="413"/>
      <c r="PER707" s="413"/>
      <c r="PES707" s="414"/>
      <c r="PET707" s="414"/>
      <c r="PEU707" s="413"/>
      <c r="PEV707" s="413"/>
      <c r="PEW707" s="413"/>
      <c r="PEX707" s="413"/>
      <c r="PEY707" s="413"/>
      <c r="PEZ707" s="413"/>
      <c r="PFA707" s="413"/>
      <c r="PFB707" s="414"/>
      <c r="PFC707" s="414"/>
      <c r="PFD707" s="413"/>
      <c r="PFE707" s="413"/>
      <c r="PFF707" s="414"/>
      <c r="PFG707" s="414"/>
      <c r="PFH707" s="413"/>
      <c r="PFI707" s="413"/>
      <c r="PFJ707" s="413"/>
      <c r="PFK707" s="413"/>
      <c r="PFL707" s="413"/>
      <c r="PFM707" s="407"/>
      <c r="PFN707" s="439"/>
      <c r="PFO707" s="413"/>
      <c r="PFP707" s="413"/>
      <c r="PFQ707" s="413"/>
      <c r="PFR707" s="413"/>
      <c r="PFS707" s="413"/>
      <c r="PFT707" s="413"/>
      <c r="PFU707" s="413"/>
      <c r="PFV707" s="412"/>
      <c r="PFW707" s="412"/>
      <c r="PFX707" s="412"/>
      <c r="PFY707" s="412"/>
      <c r="PFZ707" s="412"/>
      <c r="PGA707" s="412"/>
      <c r="PGB707" s="412"/>
      <c r="PGC707" s="412"/>
      <c r="PGD707" s="412"/>
      <c r="PGE707" s="412"/>
      <c r="PGF707" s="412"/>
      <c r="PGG707" s="412"/>
      <c r="PGH707" s="412"/>
      <c r="PGI707" s="412"/>
      <c r="PGJ707" s="412"/>
      <c r="PGK707" s="412"/>
      <c r="PGL707" s="412"/>
      <c r="PGM707" s="412"/>
      <c r="PGN707" s="412"/>
      <c r="PGO707" s="412"/>
      <c r="PGP707" s="412"/>
      <c r="PGQ707" s="412"/>
      <c r="PGR707" s="412"/>
      <c r="PGS707" s="412"/>
      <c r="PGT707" s="412"/>
      <c r="PGU707" s="412"/>
      <c r="PGV707" s="412"/>
      <c r="PGW707" s="412"/>
      <c r="PGX707" s="412"/>
      <c r="PGY707" s="412"/>
      <c r="PGZ707" s="412"/>
      <c r="PHA707" s="412"/>
      <c r="PHB707" s="412"/>
      <c r="PHC707" s="412"/>
      <c r="PHD707" s="412"/>
      <c r="PHE707" s="412"/>
      <c r="PHF707" s="412"/>
      <c r="PHG707" s="412"/>
      <c r="PHH707" s="412"/>
      <c r="PHI707" s="412"/>
      <c r="PHJ707" s="412"/>
      <c r="PHK707" s="412"/>
      <c r="PHL707" s="412"/>
      <c r="PHM707" s="412"/>
      <c r="PHN707" s="413"/>
      <c r="PHO707" s="413"/>
      <c r="PHP707" s="413"/>
      <c r="PHQ707" s="413"/>
      <c r="PHR707" s="413"/>
      <c r="PHS707" s="413"/>
      <c r="PHT707" s="413"/>
      <c r="PHU707" s="413"/>
      <c r="PHV707" s="413"/>
      <c r="PHW707" s="413"/>
      <c r="PHX707" s="413"/>
      <c r="PHY707" s="413"/>
      <c r="PHZ707" s="413"/>
      <c r="PIA707" s="413"/>
      <c r="PIB707" s="413"/>
      <c r="PIC707" s="413"/>
      <c r="PID707" s="413"/>
      <c r="PIE707" s="413"/>
      <c r="PIF707" s="413"/>
      <c r="PIG707" s="413"/>
      <c r="PIH707" s="413"/>
      <c r="PII707" s="413"/>
      <c r="PIJ707" s="413"/>
      <c r="PIK707" s="413"/>
      <c r="PIL707" s="414"/>
      <c r="PIM707" s="414"/>
      <c r="PIN707" s="414"/>
      <c r="PIO707" s="414"/>
      <c r="PIP707" s="414"/>
      <c r="PIQ707" s="413"/>
      <c r="PIR707" s="413"/>
      <c r="PIS707" s="414"/>
      <c r="PIT707" s="414"/>
      <c r="PIU707" s="413"/>
      <c r="PIV707" s="413"/>
      <c r="PIW707" s="414"/>
      <c r="PIX707" s="414"/>
      <c r="PIY707" s="413"/>
      <c r="PIZ707" s="413"/>
      <c r="PJA707" s="413"/>
      <c r="PJB707" s="413"/>
      <c r="PJC707" s="413"/>
      <c r="PJD707" s="413"/>
      <c r="PJE707" s="413"/>
      <c r="PJF707" s="414"/>
      <c r="PJG707" s="414"/>
      <c r="PJH707" s="413"/>
      <c r="PJI707" s="413"/>
      <c r="PJJ707" s="414"/>
      <c r="PJK707" s="414"/>
      <c r="PJL707" s="413"/>
      <c r="PJM707" s="413"/>
      <c r="PJN707" s="413"/>
      <c r="PJO707" s="413"/>
      <c r="PJP707" s="413"/>
      <c r="PJQ707" s="407"/>
      <c r="PJR707" s="439"/>
      <c r="PJS707" s="413"/>
      <c r="PJT707" s="413"/>
      <c r="PJU707" s="413"/>
      <c r="PJV707" s="413"/>
      <c r="PJW707" s="413"/>
      <c r="PJX707" s="413"/>
      <c r="PJY707" s="413"/>
      <c r="PJZ707" s="412"/>
      <c r="PKA707" s="412"/>
      <c r="PKB707" s="412"/>
      <c r="PKC707" s="412"/>
      <c r="PKD707" s="412"/>
      <c r="PKE707" s="412"/>
      <c r="PKF707" s="412"/>
      <c r="PKG707" s="412"/>
      <c r="PKH707" s="412"/>
      <c r="PKI707" s="412"/>
      <c r="PKJ707" s="412"/>
      <c r="PKK707" s="412"/>
      <c r="PKL707" s="412"/>
      <c r="PKM707" s="412"/>
      <c r="PKN707" s="412"/>
      <c r="PKO707" s="412"/>
      <c r="PKP707" s="412"/>
      <c r="PKQ707" s="412"/>
      <c r="PKR707" s="412"/>
      <c r="PKS707" s="412"/>
      <c r="PKT707" s="412"/>
      <c r="PKU707" s="412"/>
      <c r="PKV707" s="412"/>
      <c r="PKW707" s="412"/>
      <c r="PKX707" s="412"/>
      <c r="PKY707" s="412"/>
      <c r="PKZ707" s="412"/>
      <c r="PLA707" s="412"/>
      <c r="PLB707" s="412"/>
      <c r="PLC707" s="412"/>
      <c r="PLD707" s="412"/>
      <c r="PLE707" s="412"/>
      <c r="PLF707" s="412"/>
      <c r="PLG707" s="412"/>
      <c r="PLH707" s="412"/>
      <c r="PLI707" s="412"/>
      <c r="PLJ707" s="412"/>
      <c r="PLK707" s="412"/>
      <c r="PLL707" s="412"/>
      <c r="PLM707" s="412"/>
      <c r="PLN707" s="412"/>
      <c r="PLO707" s="412"/>
      <c r="PLP707" s="412"/>
      <c r="PLQ707" s="412"/>
      <c r="PLR707" s="413"/>
      <c r="PLS707" s="413"/>
      <c r="PLT707" s="413"/>
      <c r="PLU707" s="413"/>
      <c r="PLV707" s="413"/>
      <c r="PLW707" s="413"/>
      <c r="PLX707" s="413"/>
      <c r="PLY707" s="413"/>
      <c r="PLZ707" s="413"/>
      <c r="PMA707" s="413"/>
      <c r="PMB707" s="413"/>
      <c r="PMC707" s="413"/>
      <c r="PMD707" s="413"/>
      <c r="PME707" s="413"/>
      <c r="PMF707" s="413"/>
      <c r="PMG707" s="413"/>
      <c r="PMH707" s="413"/>
      <c r="PMI707" s="413"/>
      <c r="PMJ707" s="413"/>
      <c r="PMK707" s="413"/>
      <c r="PML707" s="413"/>
      <c r="PMM707" s="413"/>
      <c r="PMN707" s="413"/>
      <c r="PMO707" s="413"/>
      <c r="PMP707" s="414"/>
      <c r="PMQ707" s="414"/>
      <c r="PMR707" s="414"/>
      <c r="PMS707" s="414"/>
      <c r="PMT707" s="414"/>
      <c r="PMU707" s="413"/>
      <c r="PMV707" s="413"/>
      <c r="PMW707" s="414"/>
      <c r="PMX707" s="414"/>
      <c r="PMY707" s="413"/>
      <c r="PMZ707" s="413"/>
      <c r="PNA707" s="414"/>
      <c r="PNB707" s="414"/>
      <c r="PNC707" s="413"/>
      <c r="PND707" s="413"/>
      <c r="PNE707" s="413"/>
      <c r="PNF707" s="413"/>
      <c r="PNG707" s="413"/>
      <c r="PNH707" s="413"/>
      <c r="PNI707" s="413"/>
      <c r="PNJ707" s="414"/>
      <c r="PNK707" s="414"/>
      <c r="PNL707" s="413"/>
      <c r="PNM707" s="413"/>
      <c r="PNN707" s="414"/>
      <c r="PNO707" s="414"/>
      <c r="PNP707" s="413"/>
      <c r="PNQ707" s="413"/>
      <c r="PNR707" s="413"/>
      <c r="PNS707" s="413"/>
      <c r="PNT707" s="413"/>
      <c r="PNU707" s="407"/>
      <c r="PNV707" s="439"/>
      <c r="PNW707" s="413"/>
      <c r="PNX707" s="413"/>
      <c r="PNY707" s="413"/>
      <c r="PNZ707" s="413"/>
      <c r="POA707" s="413"/>
      <c r="POB707" s="413"/>
      <c r="POC707" s="413"/>
      <c r="POD707" s="412"/>
      <c r="POE707" s="412"/>
      <c r="POF707" s="412"/>
      <c r="POG707" s="412"/>
      <c r="POH707" s="412"/>
      <c r="POI707" s="412"/>
      <c r="POJ707" s="412"/>
      <c r="POK707" s="412"/>
      <c r="POL707" s="412"/>
      <c r="POM707" s="412"/>
      <c r="PON707" s="412"/>
      <c r="POO707" s="412"/>
      <c r="POP707" s="412"/>
      <c r="POQ707" s="412"/>
      <c r="POR707" s="412"/>
      <c r="POS707" s="412"/>
      <c r="POT707" s="412"/>
      <c r="POU707" s="412"/>
      <c r="POV707" s="412"/>
      <c r="POW707" s="412"/>
      <c r="POX707" s="412"/>
      <c r="POY707" s="412"/>
      <c r="POZ707" s="412"/>
      <c r="PPA707" s="412"/>
      <c r="PPB707" s="412"/>
      <c r="PPC707" s="412"/>
      <c r="PPD707" s="412"/>
      <c r="PPE707" s="412"/>
      <c r="PPF707" s="412"/>
      <c r="PPG707" s="412"/>
      <c r="PPH707" s="412"/>
      <c r="PPI707" s="412"/>
      <c r="PPJ707" s="412"/>
      <c r="PPK707" s="412"/>
      <c r="PPL707" s="412"/>
      <c r="PPM707" s="412"/>
      <c r="PPN707" s="412"/>
      <c r="PPO707" s="412"/>
      <c r="PPP707" s="412"/>
      <c r="PPQ707" s="412"/>
      <c r="PPR707" s="412"/>
      <c r="PPS707" s="412"/>
      <c r="PPT707" s="412"/>
      <c r="PPU707" s="412"/>
      <c r="PPV707" s="413"/>
      <c r="PPW707" s="413"/>
      <c r="PPX707" s="413"/>
      <c r="PPY707" s="413"/>
      <c r="PPZ707" s="413"/>
      <c r="PQA707" s="413"/>
      <c r="PQB707" s="413"/>
      <c r="PQC707" s="413"/>
      <c r="PQD707" s="413"/>
      <c r="PQE707" s="413"/>
      <c r="PQF707" s="413"/>
      <c r="PQG707" s="413"/>
      <c r="PQH707" s="413"/>
      <c r="PQI707" s="413"/>
      <c r="PQJ707" s="413"/>
      <c r="PQK707" s="413"/>
      <c r="PQL707" s="413"/>
      <c r="PQM707" s="413"/>
      <c r="PQN707" s="413"/>
      <c r="PQO707" s="413"/>
      <c r="PQP707" s="413"/>
      <c r="PQQ707" s="413"/>
      <c r="PQR707" s="413"/>
      <c r="PQS707" s="413"/>
      <c r="PQT707" s="414"/>
      <c r="PQU707" s="414"/>
      <c r="PQV707" s="414"/>
      <c r="PQW707" s="414"/>
      <c r="PQX707" s="414"/>
      <c r="PQY707" s="413"/>
      <c r="PQZ707" s="413"/>
      <c r="PRA707" s="414"/>
      <c r="PRB707" s="414"/>
      <c r="PRC707" s="413"/>
      <c r="PRD707" s="413"/>
      <c r="PRE707" s="414"/>
      <c r="PRF707" s="414"/>
      <c r="PRG707" s="413"/>
      <c r="PRH707" s="413"/>
      <c r="PRI707" s="413"/>
      <c r="PRJ707" s="413"/>
      <c r="PRK707" s="413"/>
      <c r="PRL707" s="413"/>
      <c r="PRM707" s="413"/>
      <c r="PRN707" s="414"/>
      <c r="PRO707" s="414"/>
      <c r="PRP707" s="413"/>
      <c r="PRQ707" s="413"/>
      <c r="PRR707" s="414"/>
      <c r="PRS707" s="414"/>
      <c r="PRT707" s="413"/>
      <c r="PRU707" s="413"/>
      <c r="PRV707" s="413"/>
      <c r="PRW707" s="413"/>
      <c r="PRX707" s="413"/>
      <c r="PRY707" s="407"/>
      <c r="PRZ707" s="439"/>
      <c r="PSA707" s="413"/>
      <c r="PSB707" s="413"/>
      <c r="PSC707" s="413"/>
      <c r="PSD707" s="413"/>
      <c r="PSE707" s="413"/>
      <c r="PSF707" s="413"/>
      <c r="PSG707" s="413"/>
      <c r="PSH707" s="412"/>
      <c r="PSI707" s="412"/>
      <c r="PSJ707" s="412"/>
      <c r="PSK707" s="412"/>
      <c r="PSL707" s="412"/>
      <c r="PSM707" s="412"/>
      <c r="PSN707" s="412"/>
      <c r="PSO707" s="412"/>
      <c r="PSP707" s="412"/>
      <c r="PSQ707" s="412"/>
      <c r="PSR707" s="412"/>
      <c r="PSS707" s="412"/>
      <c r="PST707" s="412"/>
      <c r="PSU707" s="412"/>
      <c r="PSV707" s="412"/>
      <c r="PSW707" s="412"/>
      <c r="PSX707" s="412"/>
      <c r="PSY707" s="412"/>
      <c r="PSZ707" s="412"/>
      <c r="PTA707" s="412"/>
      <c r="PTB707" s="412"/>
      <c r="PTC707" s="412"/>
      <c r="PTD707" s="412"/>
      <c r="PTE707" s="412"/>
      <c r="PTF707" s="412"/>
      <c r="PTG707" s="412"/>
      <c r="PTH707" s="412"/>
      <c r="PTI707" s="412"/>
      <c r="PTJ707" s="412"/>
      <c r="PTK707" s="412"/>
      <c r="PTL707" s="412"/>
      <c r="PTM707" s="412"/>
      <c r="PTN707" s="412"/>
      <c r="PTO707" s="412"/>
      <c r="PTP707" s="412"/>
      <c r="PTQ707" s="412"/>
      <c r="PTR707" s="412"/>
      <c r="PTS707" s="412"/>
      <c r="PTT707" s="412"/>
      <c r="PTU707" s="412"/>
      <c r="PTV707" s="412"/>
      <c r="PTW707" s="412"/>
      <c r="PTX707" s="412"/>
      <c r="PTY707" s="412"/>
      <c r="PTZ707" s="413"/>
      <c r="PUA707" s="413"/>
      <c r="PUB707" s="413"/>
      <c r="PUC707" s="413"/>
      <c r="PUD707" s="413"/>
      <c r="PUE707" s="413"/>
      <c r="PUF707" s="413"/>
      <c r="PUG707" s="413"/>
      <c r="PUH707" s="413"/>
      <c r="PUI707" s="413"/>
      <c r="PUJ707" s="413"/>
      <c r="PUK707" s="413"/>
      <c r="PUL707" s="413"/>
      <c r="PUM707" s="413"/>
      <c r="PUN707" s="413"/>
      <c r="PUO707" s="413"/>
      <c r="PUP707" s="413"/>
      <c r="PUQ707" s="413"/>
      <c r="PUR707" s="413"/>
      <c r="PUS707" s="413"/>
      <c r="PUT707" s="413"/>
      <c r="PUU707" s="413"/>
      <c r="PUV707" s="413"/>
      <c r="PUW707" s="413"/>
      <c r="PUX707" s="414"/>
      <c r="PUY707" s="414"/>
      <c r="PUZ707" s="414"/>
      <c r="PVA707" s="414"/>
      <c r="PVB707" s="414"/>
      <c r="PVC707" s="413"/>
      <c r="PVD707" s="413"/>
      <c r="PVE707" s="414"/>
      <c r="PVF707" s="414"/>
      <c r="PVG707" s="413"/>
      <c r="PVH707" s="413"/>
      <c r="PVI707" s="414"/>
      <c r="PVJ707" s="414"/>
      <c r="PVK707" s="413"/>
      <c r="PVL707" s="413"/>
      <c r="PVM707" s="413"/>
      <c r="PVN707" s="413"/>
      <c r="PVO707" s="413"/>
      <c r="PVP707" s="413"/>
      <c r="PVQ707" s="413"/>
      <c r="PVR707" s="414"/>
      <c r="PVS707" s="414"/>
      <c r="PVT707" s="413"/>
      <c r="PVU707" s="413"/>
      <c r="PVV707" s="414"/>
      <c r="PVW707" s="414"/>
      <c r="PVX707" s="413"/>
      <c r="PVY707" s="413"/>
      <c r="PVZ707" s="413"/>
      <c r="PWA707" s="413"/>
      <c r="PWB707" s="413"/>
      <c r="PWC707" s="407"/>
      <c r="PWD707" s="439"/>
      <c r="PWE707" s="413"/>
      <c r="PWF707" s="413"/>
      <c r="PWG707" s="413"/>
      <c r="PWH707" s="413"/>
      <c r="PWI707" s="413"/>
      <c r="PWJ707" s="413"/>
      <c r="PWK707" s="413"/>
      <c r="PWL707" s="412"/>
      <c r="PWM707" s="412"/>
      <c r="PWN707" s="412"/>
      <c r="PWO707" s="412"/>
      <c r="PWP707" s="412"/>
      <c r="PWQ707" s="412"/>
      <c r="PWR707" s="412"/>
      <c r="PWS707" s="412"/>
      <c r="PWT707" s="412"/>
      <c r="PWU707" s="412"/>
      <c r="PWV707" s="412"/>
      <c r="PWW707" s="412"/>
      <c r="PWX707" s="412"/>
      <c r="PWY707" s="412"/>
      <c r="PWZ707" s="412"/>
      <c r="PXA707" s="412"/>
      <c r="PXB707" s="412"/>
      <c r="PXC707" s="412"/>
      <c r="PXD707" s="412"/>
      <c r="PXE707" s="412"/>
      <c r="PXF707" s="412"/>
      <c r="PXG707" s="412"/>
      <c r="PXH707" s="412"/>
      <c r="PXI707" s="412"/>
      <c r="PXJ707" s="412"/>
      <c r="PXK707" s="412"/>
      <c r="PXL707" s="412"/>
      <c r="PXM707" s="412"/>
      <c r="PXN707" s="412"/>
      <c r="PXO707" s="412"/>
      <c r="PXP707" s="412"/>
      <c r="PXQ707" s="412"/>
      <c r="PXR707" s="412"/>
      <c r="PXS707" s="412"/>
      <c r="PXT707" s="412"/>
      <c r="PXU707" s="412"/>
      <c r="PXV707" s="412"/>
      <c r="PXW707" s="412"/>
      <c r="PXX707" s="412"/>
      <c r="PXY707" s="412"/>
      <c r="PXZ707" s="412"/>
      <c r="PYA707" s="412"/>
      <c r="PYB707" s="412"/>
      <c r="PYC707" s="412"/>
      <c r="PYD707" s="413"/>
      <c r="PYE707" s="413"/>
      <c r="PYF707" s="413"/>
      <c r="PYG707" s="413"/>
      <c r="PYH707" s="413"/>
      <c r="PYI707" s="413"/>
      <c r="PYJ707" s="413"/>
      <c r="PYK707" s="413"/>
      <c r="PYL707" s="413"/>
      <c r="PYM707" s="413"/>
      <c r="PYN707" s="413"/>
      <c r="PYO707" s="413"/>
      <c r="PYP707" s="413"/>
      <c r="PYQ707" s="413"/>
      <c r="PYR707" s="413"/>
      <c r="PYS707" s="413"/>
      <c r="PYT707" s="413"/>
      <c r="PYU707" s="413"/>
      <c r="PYV707" s="413"/>
      <c r="PYW707" s="413"/>
      <c r="PYX707" s="413"/>
      <c r="PYY707" s="413"/>
      <c r="PYZ707" s="413"/>
      <c r="PZA707" s="413"/>
      <c r="PZB707" s="414"/>
      <c r="PZC707" s="414"/>
      <c r="PZD707" s="414"/>
      <c r="PZE707" s="414"/>
      <c r="PZF707" s="414"/>
      <c r="PZG707" s="413"/>
      <c r="PZH707" s="413"/>
      <c r="PZI707" s="414"/>
      <c r="PZJ707" s="414"/>
      <c r="PZK707" s="413"/>
      <c r="PZL707" s="413"/>
      <c r="PZM707" s="414"/>
      <c r="PZN707" s="414"/>
      <c r="PZO707" s="413"/>
      <c r="PZP707" s="413"/>
      <c r="PZQ707" s="413"/>
      <c r="PZR707" s="413"/>
      <c r="PZS707" s="413"/>
      <c r="PZT707" s="413"/>
      <c r="PZU707" s="413"/>
      <c r="PZV707" s="414"/>
      <c r="PZW707" s="414"/>
      <c r="PZX707" s="413"/>
      <c r="PZY707" s="413"/>
      <c r="PZZ707" s="414"/>
      <c r="QAA707" s="414"/>
      <c r="QAB707" s="413"/>
      <c r="QAC707" s="413"/>
      <c r="QAD707" s="413"/>
      <c r="QAE707" s="413"/>
      <c r="QAF707" s="413"/>
      <c r="QAG707" s="407"/>
      <c r="QAH707" s="439"/>
      <c r="QAI707" s="413"/>
      <c r="QAJ707" s="413"/>
      <c r="QAK707" s="413"/>
      <c r="QAL707" s="413"/>
      <c r="QAM707" s="413"/>
      <c r="QAN707" s="413"/>
      <c r="QAO707" s="413"/>
      <c r="QAP707" s="412"/>
      <c r="QAQ707" s="412"/>
      <c r="QAR707" s="412"/>
      <c r="QAS707" s="412"/>
      <c r="QAT707" s="412"/>
      <c r="QAU707" s="412"/>
      <c r="QAV707" s="412"/>
      <c r="QAW707" s="412"/>
      <c r="QAX707" s="412"/>
      <c r="QAY707" s="412"/>
      <c r="QAZ707" s="412"/>
      <c r="QBA707" s="412"/>
      <c r="QBB707" s="412"/>
      <c r="QBC707" s="412"/>
      <c r="QBD707" s="412"/>
      <c r="QBE707" s="412"/>
      <c r="QBF707" s="412"/>
      <c r="QBG707" s="412"/>
      <c r="QBH707" s="412"/>
      <c r="QBI707" s="412"/>
      <c r="QBJ707" s="412"/>
      <c r="QBK707" s="412"/>
      <c r="QBL707" s="412"/>
      <c r="QBM707" s="412"/>
      <c r="QBN707" s="412"/>
      <c r="QBO707" s="412"/>
      <c r="QBP707" s="412"/>
      <c r="QBQ707" s="412"/>
      <c r="QBR707" s="412"/>
      <c r="QBS707" s="412"/>
      <c r="QBT707" s="412"/>
      <c r="QBU707" s="412"/>
      <c r="QBV707" s="412"/>
      <c r="QBW707" s="412"/>
      <c r="QBX707" s="412"/>
      <c r="QBY707" s="412"/>
      <c r="QBZ707" s="412"/>
      <c r="QCA707" s="412"/>
      <c r="QCB707" s="412"/>
      <c r="QCC707" s="412"/>
      <c r="QCD707" s="412"/>
      <c r="QCE707" s="412"/>
      <c r="QCF707" s="412"/>
      <c r="QCG707" s="412"/>
      <c r="QCH707" s="413"/>
      <c r="QCI707" s="413"/>
      <c r="QCJ707" s="413"/>
      <c r="QCK707" s="413"/>
      <c r="QCL707" s="413"/>
      <c r="QCM707" s="413"/>
      <c r="QCN707" s="413"/>
      <c r="QCO707" s="413"/>
      <c r="QCP707" s="413"/>
      <c r="QCQ707" s="413"/>
      <c r="QCR707" s="413"/>
      <c r="QCS707" s="413"/>
      <c r="QCT707" s="413"/>
      <c r="QCU707" s="413"/>
      <c r="QCV707" s="413"/>
      <c r="QCW707" s="413"/>
      <c r="QCX707" s="413"/>
      <c r="QCY707" s="413"/>
      <c r="QCZ707" s="413"/>
      <c r="QDA707" s="413"/>
      <c r="QDB707" s="413"/>
      <c r="QDC707" s="413"/>
      <c r="QDD707" s="413"/>
      <c r="QDE707" s="413"/>
      <c r="QDF707" s="414"/>
      <c r="QDG707" s="414"/>
      <c r="QDH707" s="414"/>
      <c r="QDI707" s="414"/>
      <c r="QDJ707" s="414"/>
      <c r="QDK707" s="413"/>
      <c r="QDL707" s="413"/>
      <c r="QDM707" s="414"/>
      <c r="QDN707" s="414"/>
      <c r="QDO707" s="413"/>
      <c r="QDP707" s="413"/>
      <c r="QDQ707" s="414"/>
      <c r="QDR707" s="414"/>
      <c r="QDS707" s="413"/>
      <c r="QDT707" s="413"/>
      <c r="QDU707" s="413"/>
      <c r="QDV707" s="413"/>
      <c r="QDW707" s="413"/>
      <c r="QDX707" s="413"/>
      <c r="QDY707" s="413"/>
      <c r="QDZ707" s="414"/>
      <c r="QEA707" s="414"/>
      <c r="QEB707" s="413"/>
      <c r="QEC707" s="413"/>
      <c r="QED707" s="414"/>
      <c r="QEE707" s="414"/>
      <c r="QEF707" s="413"/>
      <c r="QEG707" s="413"/>
      <c r="QEH707" s="413"/>
      <c r="QEI707" s="413"/>
      <c r="QEJ707" s="413"/>
      <c r="QEK707" s="407"/>
      <c r="QEL707" s="439"/>
      <c r="QEM707" s="413"/>
      <c r="QEN707" s="413"/>
      <c r="QEO707" s="413"/>
      <c r="QEP707" s="413"/>
      <c r="QEQ707" s="413"/>
      <c r="QER707" s="413"/>
      <c r="QES707" s="413"/>
      <c r="QET707" s="412"/>
      <c r="QEU707" s="412"/>
      <c r="QEV707" s="412"/>
      <c r="QEW707" s="412"/>
      <c r="QEX707" s="412"/>
      <c r="QEY707" s="412"/>
      <c r="QEZ707" s="412"/>
      <c r="QFA707" s="412"/>
      <c r="QFB707" s="412"/>
      <c r="QFC707" s="412"/>
      <c r="QFD707" s="412"/>
      <c r="QFE707" s="412"/>
      <c r="QFF707" s="412"/>
      <c r="QFG707" s="412"/>
      <c r="QFH707" s="412"/>
      <c r="QFI707" s="412"/>
      <c r="QFJ707" s="412"/>
      <c r="QFK707" s="412"/>
      <c r="QFL707" s="412"/>
      <c r="QFM707" s="412"/>
      <c r="QFN707" s="412"/>
      <c r="QFO707" s="412"/>
      <c r="QFP707" s="412"/>
      <c r="QFQ707" s="412"/>
      <c r="QFR707" s="412"/>
      <c r="QFS707" s="412"/>
      <c r="QFT707" s="412"/>
      <c r="QFU707" s="412"/>
      <c r="QFV707" s="412"/>
      <c r="QFW707" s="412"/>
      <c r="QFX707" s="412"/>
      <c r="QFY707" s="412"/>
      <c r="QFZ707" s="412"/>
      <c r="QGA707" s="412"/>
      <c r="QGB707" s="412"/>
      <c r="QGC707" s="412"/>
      <c r="QGD707" s="412"/>
      <c r="QGE707" s="412"/>
      <c r="QGF707" s="412"/>
      <c r="QGG707" s="412"/>
      <c r="QGH707" s="412"/>
      <c r="QGI707" s="412"/>
      <c r="QGJ707" s="412"/>
      <c r="QGK707" s="412"/>
      <c r="QGL707" s="413"/>
      <c r="QGM707" s="413"/>
      <c r="QGN707" s="413"/>
      <c r="QGO707" s="413"/>
      <c r="QGP707" s="413"/>
      <c r="QGQ707" s="413"/>
      <c r="QGR707" s="413"/>
      <c r="QGS707" s="413"/>
      <c r="QGT707" s="413"/>
      <c r="QGU707" s="413"/>
      <c r="QGV707" s="413"/>
      <c r="QGW707" s="413"/>
      <c r="QGX707" s="413"/>
      <c r="QGY707" s="413"/>
      <c r="QGZ707" s="413"/>
      <c r="QHA707" s="413"/>
      <c r="QHB707" s="413"/>
      <c r="QHC707" s="413"/>
      <c r="QHD707" s="413"/>
      <c r="QHE707" s="413"/>
      <c r="QHF707" s="413"/>
      <c r="QHG707" s="413"/>
      <c r="QHH707" s="413"/>
      <c r="QHI707" s="413"/>
      <c r="QHJ707" s="414"/>
      <c r="QHK707" s="414"/>
      <c r="QHL707" s="414"/>
      <c r="QHM707" s="414"/>
      <c r="QHN707" s="414"/>
      <c r="QHO707" s="413"/>
      <c r="QHP707" s="413"/>
      <c r="QHQ707" s="414"/>
      <c r="QHR707" s="414"/>
      <c r="QHS707" s="413"/>
      <c r="QHT707" s="413"/>
      <c r="QHU707" s="414"/>
      <c r="QHV707" s="414"/>
      <c r="QHW707" s="413"/>
      <c r="QHX707" s="413"/>
      <c r="QHY707" s="413"/>
      <c r="QHZ707" s="413"/>
      <c r="QIA707" s="413"/>
      <c r="QIB707" s="413"/>
      <c r="QIC707" s="413"/>
      <c r="QID707" s="414"/>
      <c r="QIE707" s="414"/>
      <c r="QIF707" s="413"/>
      <c r="QIG707" s="413"/>
      <c r="QIH707" s="414"/>
      <c r="QII707" s="414"/>
      <c r="QIJ707" s="413"/>
      <c r="QIK707" s="413"/>
      <c r="QIL707" s="413"/>
      <c r="QIM707" s="413"/>
      <c r="QIN707" s="413"/>
      <c r="QIO707" s="407"/>
      <c r="QIP707" s="439"/>
      <c r="QIQ707" s="413"/>
      <c r="QIR707" s="413"/>
      <c r="QIS707" s="413"/>
      <c r="QIT707" s="413"/>
      <c r="QIU707" s="413"/>
      <c r="QIV707" s="413"/>
      <c r="QIW707" s="413"/>
      <c r="QIX707" s="412"/>
      <c r="QIY707" s="412"/>
      <c r="QIZ707" s="412"/>
      <c r="QJA707" s="412"/>
      <c r="QJB707" s="412"/>
      <c r="QJC707" s="412"/>
      <c r="QJD707" s="412"/>
      <c r="QJE707" s="412"/>
      <c r="QJF707" s="412"/>
      <c r="QJG707" s="412"/>
      <c r="QJH707" s="412"/>
      <c r="QJI707" s="412"/>
      <c r="QJJ707" s="412"/>
      <c r="QJK707" s="412"/>
      <c r="QJL707" s="412"/>
      <c r="QJM707" s="412"/>
      <c r="QJN707" s="412"/>
      <c r="QJO707" s="412"/>
      <c r="QJP707" s="412"/>
      <c r="QJQ707" s="412"/>
      <c r="QJR707" s="412"/>
      <c r="QJS707" s="412"/>
      <c r="QJT707" s="412"/>
      <c r="QJU707" s="412"/>
      <c r="QJV707" s="412"/>
      <c r="QJW707" s="412"/>
      <c r="QJX707" s="412"/>
      <c r="QJY707" s="412"/>
      <c r="QJZ707" s="412"/>
      <c r="QKA707" s="412"/>
      <c r="QKB707" s="412"/>
      <c r="QKC707" s="412"/>
      <c r="QKD707" s="412"/>
      <c r="QKE707" s="412"/>
      <c r="QKF707" s="412"/>
      <c r="QKG707" s="412"/>
      <c r="QKH707" s="412"/>
      <c r="QKI707" s="412"/>
      <c r="QKJ707" s="412"/>
      <c r="QKK707" s="412"/>
      <c r="QKL707" s="412"/>
      <c r="QKM707" s="412"/>
      <c r="QKN707" s="412"/>
      <c r="QKO707" s="412"/>
      <c r="QKP707" s="413"/>
      <c r="QKQ707" s="413"/>
      <c r="QKR707" s="413"/>
      <c r="QKS707" s="413"/>
      <c r="QKT707" s="413"/>
      <c r="QKU707" s="413"/>
      <c r="QKV707" s="413"/>
      <c r="QKW707" s="413"/>
      <c r="QKX707" s="413"/>
      <c r="QKY707" s="413"/>
      <c r="QKZ707" s="413"/>
      <c r="QLA707" s="413"/>
      <c r="QLB707" s="413"/>
      <c r="QLC707" s="413"/>
      <c r="QLD707" s="413"/>
      <c r="QLE707" s="413"/>
      <c r="QLF707" s="413"/>
      <c r="QLG707" s="413"/>
      <c r="QLH707" s="413"/>
      <c r="QLI707" s="413"/>
      <c r="QLJ707" s="413"/>
      <c r="QLK707" s="413"/>
      <c r="QLL707" s="413"/>
      <c r="QLM707" s="413"/>
      <c r="QLN707" s="414"/>
      <c r="QLO707" s="414"/>
      <c r="QLP707" s="414"/>
      <c r="QLQ707" s="414"/>
      <c r="QLR707" s="414"/>
      <c r="QLS707" s="413"/>
      <c r="QLT707" s="413"/>
      <c r="QLU707" s="414"/>
      <c r="QLV707" s="414"/>
      <c r="QLW707" s="413"/>
      <c r="QLX707" s="413"/>
      <c r="QLY707" s="414"/>
      <c r="QLZ707" s="414"/>
      <c r="QMA707" s="413"/>
      <c r="QMB707" s="413"/>
      <c r="QMC707" s="413"/>
      <c r="QMD707" s="413"/>
      <c r="QME707" s="413"/>
      <c r="QMF707" s="413"/>
      <c r="QMG707" s="413"/>
      <c r="QMH707" s="414"/>
      <c r="QMI707" s="414"/>
      <c r="QMJ707" s="413"/>
      <c r="QMK707" s="413"/>
      <c r="QML707" s="414"/>
      <c r="QMM707" s="414"/>
      <c r="QMN707" s="413"/>
      <c r="QMO707" s="413"/>
      <c r="QMP707" s="413"/>
      <c r="QMQ707" s="413"/>
      <c r="QMR707" s="413"/>
      <c r="QMS707" s="407"/>
      <c r="QMT707" s="439"/>
      <c r="QMU707" s="413"/>
      <c r="QMV707" s="413"/>
      <c r="QMW707" s="413"/>
      <c r="QMX707" s="413"/>
      <c r="QMY707" s="413"/>
      <c r="QMZ707" s="413"/>
      <c r="QNA707" s="413"/>
      <c r="QNB707" s="412"/>
      <c r="QNC707" s="412"/>
      <c r="QND707" s="412"/>
      <c r="QNE707" s="412"/>
      <c r="QNF707" s="412"/>
      <c r="QNG707" s="412"/>
      <c r="QNH707" s="412"/>
      <c r="QNI707" s="412"/>
      <c r="QNJ707" s="412"/>
      <c r="QNK707" s="412"/>
      <c r="QNL707" s="412"/>
      <c r="QNM707" s="412"/>
      <c r="QNN707" s="412"/>
      <c r="QNO707" s="412"/>
      <c r="QNP707" s="412"/>
      <c r="QNQ707" s="412"/>
      <c r="QNR707" s="412"/>
      <c r="QNS707" s="412"/>
      <c r="QNT707" s="412"/>
      <c r="QNU707" s="412"/>
      <c r="QNV707" s="412"/>
      <c r="QNW707" s="412"/>
      <c r="QNX707" s="412"/>
      <c r="QNY707" s="412"/>
      <c r="QNZ707" s="412"/>
      <c r="QOA707" s="412"/>
      <c r="QOB707" s="412"/>
      <c r="QOC707" s="412"/>
      <c r="QOD707" s="412"/>
      <c r="QOE707" s="412"/>
      <c r="QOF707" s="412"/>
      <c r="QOG707" s="412"/>
      <c r="QOH707" s="412"/>
      <c r="QOI707" s="412"/>
      <c r="QOJ707" s="412"/>
      <c r="QOK707" s="412"/>
      <c r="QOL707" s="412"/>
      <c r="QOM707" s="412"/>
      <c r="QON707" s="412"/>
      <c r="QOO707" s="412"/>
      <c r="QOP707" s="412"/>
      <c r="QOQ707" s="412"/>
      <c r="QOR707" s="412"/>
      <c r="QOS707" s="412"/>
      <c r="QOT707" s="413"/>
      <c r="QOU707" s="413"/>
      <c r="QOV707" s="413"/>
      <c r="QOW707" s="413"/>
      <c r="QOX707" s="413"/>
      <c r="QOY707" s="413"/>
      <c r="QOZ707" s="413"/>
      <c r="QPA707" s="413"/>
      <c r="QPB707" s="413"/>
      <c r="QPC707" s="413"/>
      <c r="QPD707" s="413"/>
      <c r="QPE707" s="413"/>
      <c r="QPF707" s="413"/>
      <c r="QPG707" s="413"/>
      <c r="QPH707" s="413"/>
      <c r="QPI707" s="413"/>
      <c r="QPJ707" s="413"/>
      <c r="QPK707" s="413"/>
      <c r="QPL707" s="413"/>
      <c r="QPM707" s="413"/>
      <c r="QPN707" s="413"/>
      <c r="QPO707" s="413"/>
      <c r="QPP707" s="413"/>
      <c r="QPQ707" s="413"/>
      <c r="QPR707" s="414"/>
      <c r="QPS707" s="414"/>
      <c r="QPT707" s="414"/>
      <c r="QPU707" s="414"/>
      <c r="QPV707" s="414"/>
      <c r="QPW707" s="413"/>
      <c r="QPX707" s="413"/>
      <c r="QPY707" s="414"/>
      <c r="QPZ707" s="414"/>
      <c r="QQA707" s="413"/>
      <c r="QQB707" s="413"/>
      <c r="QQC707" s="414"/>
      <c r="QQD707" s="414"/>
      <c r="QQE707" s="413"/>
      <c r="QQF707" s="413"/>
      <c r="QQG707" s="413"/>
      <c r="QQH707" s="413"/>
      <c r="QQI707" s="413"/>
      <c r="QQJ707" s="413"/>
      <c r="QQK707" s="413"/>
      <c r="QQL707" s="414"/>
      <c r="QQM707" s="414"/>
      <c r="QQN707" s="413"/>
      <c r="QQO707" s="413"/>
      <c r="QQP707" s="414"/>
      <c r="QQQ707" s="414"/>
      <c r="QQR707" s="413"/>
      <c r="QQS707" s="413"/>
      <c r="QQT707" s="413"/>
      <c r="QQU707" s="413"/>
      <c r="QQV707" s="413"/>
      <c r="QQW707" s="407"/>
      <c r="QQX707" s="439"/>
      <c r="QQY707" s="413"/>
      <c r="QQZ707" s="413"/>
      <c r="QRA707" s="413"/>
      <c r="QRB707" s="413"/>
      <c r="QRC707" s="413"/>
      <c r="QRD707" s="413"/>
      <c r="QRE707" s="413"/>
      <c r="QRF707" s="412"/>
      <c r="QRG707" s="412"/>
      <c r="QRH707" s="412"/>
      <c r="QRI707" s="412"/>
      <c r="QRJ707" s="412"/>
      <c r="QRK707" s="412"/>
      <c r="QRL707" s="412"/>
      <c r="QRM707" s="412"/>
      <c r="QRN707" s="412"/>
      <c r="QRO707" s="412"/>
      <c r="QRP707" s="412"/>
      <c r="QRQ707" s="412"/>
      <c r="QRR707" s="412"/>
      <c r="QRS707" s="412"/>
      <c r="QRT707" s="412"/>
      <c r="QRU707" s="412"/>
      <c r="QRV707" s="412"/>
      <c r="QRW707" s="412"/>
      <c r="QRX707" s="412"/>
      <c r="QRY707" s="412"/>
      <c r="QRZ707" s="412"/>
      <c r="QSA707" s="412"/>
      <c r="QSB707" s="412"/>
      <c r="QSC707" s="412"/>
      <c r="QSD707" s="412"/>
      <c r="QSE707" s="412"/>
      <c r="QSF707" s="412"/>
      <c r="QSG707" s="412"/>
      <c r="QSH707" s="412"/>
      <c r="QSI707" s="412"/>
      <c r="QSJ707" s="412"/>
      <c r="QSK707" s="412"/>
      <c r="QSL707" s="412"/>
      <c r="QSM707" s="412"/>
      <c r="QSN707" s="412"/>
      <c r="QSO707" s="412"/>
      <c r="QSP707" s="412"/>
      <c r="QSQ707" s="412"/>
      <c r="QSR707" s="412"/>
      <c r="QSS707" s="412"/>
      <c r="QST707" s="412"/>
      <c r="QSU707" s="412"/>
      <c r="QSV707" s="412"/>
      <c r="QSW707" s="412"/>
      <c r="QSX707" s="413"/>
      <c r="QSY707" s="413"/>
      <c r="QSZ707" s="413"/>
      <c r="QTA707" s="413"/>
      <c r="QTB707" s="413"/>
      <c r="QTC707" s="413"/>
      <c r="QTD707" s="413"/>
      <c r="QTE707" s="413"/>
      <c r="QTF707" s="413"/>
      <c r="QTG707" s="413"/>
      <c r="QTH707" s="413"/>
      <c r="QTI707" s="413"/>
      <c r="QTJ707" s="413"/>
      <c r="QTK707" s="413"/>
      <c r="QTL707" s="413"/>
      <c r="QTM707" s="413"/>
      <c r="QTN707" s="413"/>
      <c r="QTO707" s="413"/>
      <c r="QTP707" s="413"/>
      <c r="QTQ707" s="413"/>
      <c r="QTR707" s="413"/>
      <c r="QTS707" s="413"/>
      <c r="QTT707" s="413"/>
      <c r="QTU707" s="413"/>
      <c r="QTV707" s="414"/>
      <c r="QTW707" s="414"/>
      <c r="QTX707" s="414"/>
      <c r="QTY707" s="414"/>
      <c r="QTZ707" s="414"/>
      <c r="QUA707" s="413"/>
      <c r="QUB707" s="413"/>
      <c r="QUC707" s="414"/>
      <c r="QUD707" s="414"/>
      <c r="QUE707" s="413"/>
      <c r="QUF707" s="413"/>
      <c r="QUG707" s="414"/>
      <c r="QUH707" s="414"/>
      <c r="QUI707" s="413"/>
      <c r="QUJ707" s="413"/>
      <c r="QUK707" s="413"/>
      <c r="QUL707" s="413"/>
      <c r="QUM707" s="413"/>
      <c r="QUN707" s="413"/>
      <c r="QUO707" s="413"/>
      <c r="QUP707" s="414"/>
      <c r="QUQ707" s="414"/>
      <c r="QUR707" s="413"/>
      <c r="QUS707" s="413"/>
      <c r="QUT707" s="414"/>
      <c r="QUU707" s="414"/>
      <c r="QUV707" s="413"/>
      <c r="QUW707" s="413"/>
      <c r="QUX707" s="413"/>
      <c r="QUY707" s="413"/>
      <c r="QUZ707" s="413"/>
      <c r="QVA707" s="407"/>
      <c r="QVB707" s="439"/>
      <c r="QVC707" s="413"/>
      <c r="QVD707" s="413"/>
      <c r="QVE707" s="413"/>
      <c r="QVF707" s="413"/>
      <c r="QVG707" s="413"/>
      <c r="QVH707" s="413"/>
      <c r="QVI707" s="413"/>
      <c r="QVJ707" s="412"/>
      <c r="QVK707" s="412"/>
      <c r="QVL707" s="412"/>
      <c r="QVM707" s="412"/>
      <c r="QVN707" s="412"/>
      <c r="QVO707" s="412"/>
      <c r="QVP707" s="412"/>
      <c r="QVQ707" s="412"/>
      <c r="QVR707" s="412"/>
      <c r="QVS707" s="412"/>
      <c r="QVT707" s="412"/>
      <c r="QVU707" s="412"/>
      <c r="QVV707" s="412"/>
      <c r="QVW707" s="412"/>
      <c r="QVX707" s="412"/>
      <c r="QVY707" s="412"/>
      <c r="QVZ707" s="412"/>
      <c r="QWA707" s="412"/>
      <c r="QWB707" s="412"/>
      <c r="QWC707" s="412"/>
      <c r="QWD707" s="412"/>
      <c r="QWE707" s="412"/>
      <c r="QWF707" s="412"/>
      <c r="QWG707" s="412"/>
      <c r="QWH707" s="412"/>
      <c r="QWI707" s="412"/>
      <c r="QWJ707" s="412"/>
      <c r="QWK707" s="412"/>
      <c r="QWL707" s="412"/>
      <c r="QWM707" s="412"/>
      <c r="QWN707" s="412"/>
      <c r="QWO707" s="412"/>
      <c r="QWP707" s="412"/>
      <c r="QWQ707" s="412"/>
      <c r="QWR707" s="412"/>
      <c r="QWS707" s="412"/>
      <c r="QWT707" s="412"/>
      <c r="QWU707" s="412"/>
      <c r="QWV707" s="412"/>
      <c r="QWW707" s="412"/>
      <c r="QWX707" s="412"/>
      <c r="QWY707" s="412"/>
      <c r="QWZ707" s="412"/>
      <c r="QXA707" s="412"/>
      <c r="QXB707" s="413"/>
      <c r="QXC707" s="413"/>
      <c r="QXD707" s="413"/>
      <c r="QXE707" s="413"/>
      <c r="QXF707" s="413"/>
      <c r="QXG707" s="413"/>
      <c r="QXH707" s="413"/>
      <c r="QXI707" s="413"/>
      <c r="QXJ707" s="413"/>
      <c r="QXK707" s="413"/>
      <c r="QXL707" s="413"/>
      <c r="QXM707" s="413"/>
      <c r="QXN707" s="413"/>
      <c r="QXO707" s="413"/>
      <c r="QXP707" s="413"/>
      <c r="QXQ707" s="413"/>
      <c r="QXR707" s="413"/>
      <c r="QXS707" s="413"/>
      <c r="QXT707" s="413"/>
      <c r="QXU707" s="413"/>
      <c r="QXV707" s="413"/>
      <c r="QXW707" s="413"/>
      <c r="QXX707" s="413"/>
      <c r="QXY707" s="413"/>
      <c r="QXZ707" s="414"/>
      <c r="QYA707" s="414"/>
      <c r="QYB707" s="414"/>
      <c r="QYC707" s="414"/>
      <c r="QYD707" s="414"/>
      <c r="QYE707" s="413"/>
      <c r="QYF707" s="413"/>
      <c r="QYG707" s="414"/>
      <c r="QYH707" s="414"/>
      <c r="QYI707" s="413"/>
      <c r="QYJ707" s="413"/>
      <c r="QYK707" s="414"/>
      <c r="QYL707" s="414"/>
      <c r="QYM707" s="413"/>
      <c r="QYN707" s="413"/>
      <c r="QYO707" s="413"/>
      <c r="QYP707" s="413"/>
      <c r="QYQ707" s="413"/>
      <c r="QYR707" s="413"/>
      <c r="QYS707" s="413"/>
      <c r="QYT707" s="414"/>
      <c r="QYU707" s="414"/>
      <c r="QYV707" s="413"/>
      <c r="QYW707" s="413"/>
      <c r="QYX707" s="414"/>
      <c r="QYY707" s="414"/>
      <c r="QYZ707" s="413"/>
      <c r="QZA707" s="413"/>
      <c r="QZB707" s="413"/>
      <c r="QZC707" s="413"/>
      <c r="QZD707" s="413"/>
      <c r="QZE707" s="407"/>
      <c r="QZF707" s="439"/>
      <c r="QZG707" s="413"/>
      <c r="QZH707" s="413"/>
      <c r="QZI707" s="413"/>
      <c r="QZJ707" s="413"/>
      <c r="QZK707" s="413"/>
      <c r="QZL707" s="413"/>
      <c r="QZM707" s="413"/>
      <c r="QZN707" s="412"/>
      <c r="QZO707" s="412"/>
      <c r="QZP707" s="412"/>
      <c r="QZQ707" s="412"/>
      <c r="QZR707" s="412"/>
      <c r="QZS707" s="412"/>
      <c r="QZT707" s="412"/>
      <c r="QZU707" s="412"/>
      <c r="QZV707" s="412"/>
      <c r="QZW707" s="412"/>
      <c r="QZX707" s="412"/>
      <c r="QZY707" s="412"/>
      <c r="QZZ707" s="412"/>
      <c r="RAA707" s="412"/>
      <c r="RAB707" s="412"/>
      <c r="RAC707" s="412"/>
      <c r="RAD707" s="412"/>
      <c r="RAE707" s="412"/>
      <c r="RAF707" s="412"/>
      <c r="RAG707" s="412"/>
      <c r="RAH707" s="412"/>
      <c r="RAI707" s="412"/>
      <c r="RAJ707" s="412"/>
      <c r="RAK707" s="412"/>
      <c r="RAL707" s="412"/>
      <c r="RAM707" s="412"/>
      <c r="RAN707" s="412"/>
      <c r="RAO707" s="412"/>
      <c r="RAP707" s="412"/>
      <c r="RAQ707" s="412"/>
      <c r="RAR707" s="412"/>
      <c r="RAS707" s="412"/>
      <c r="RAT707" s="412"/>
      <c r="RAU707" s="412"/>
      <c r="RAV707" s="412"/>
      <c r="RAW707" s="412"/>
      <c r="RAX707" s="412"/>
      <c r="RAY707" s="412"/>
      <c r="RAZ707" s="412"/>
      <c r="RBA707" s="412"/>
      <c r="RBB707" s="412"/>
      <c r="RBC707" s="412"/>
      <c r="RBD707" s="412"/>
      <c r="RBE707" s="412"/>
      <c r="RBF707" s="413"/>
      <c r="RBG707" s="413"/>
      <c r="RBH707" s="413"/>
      <c r="RBI707" s="413"/>
      <c r="RBJ707" s="413"/>
      <c r="RBK707" s="413"/>
      <c r="RBL707" s="413"/>
      <c r="RBM707" s="413"/>
      <c r="RBN707" s="413"/>
      <c r="RBO707" s="413"/>
      <c r="RBP707" s="413"/>
      <c r="RBQ707" s="413"/>
      <c r="RBR707" s="413"/>
      <c r="RBS707" s="413"/>
      <c r="RBT707" s="413"/>
      <c r="RBU707" s="413"/>
      <c r="RBV707" s="413"/>
      <c r="RBW707" s="413"/>
      <c r="RBX707" s="413"/>
      <c r="RBY707" s="413"/>
      <c r="RBZ707" s="413"/>
      <c r="RCA707" s="413"/>
      <c r="RCB707" s="413"/>
    </row>
    <row r="708" spans="1:12248" s="39" customFormat="1" ht="50.25" customHeight="1" x14ac:dyDescent="0.25">
      <c r="B708" s="662"/>
      <c r="C708" s="111" t="s">
        <v>31</v>
      </c>
      <c r="D708" s="182">
        <f t="shared" si="1694"/>
        <v>86529.4</v>
      </c>
      <c r="E708" s="661">
        <v>36452.909050000002</v>
      </c>
      <c r="F708" s="661"/>
      <c r="G708" s="661"/>
      <c r="H708" s="661">
        <f>250382.45475*20/100</f>
        <v>50076.490949999999</v>
      </c>
      <c r="I708" s="182">
        <f t="shared" si="1677"/>
        <v>0</v>
      </c>
      <c r="J708" s="569">
        <f t="shared" si="1678"/>
        <v>0</v>
      </c>
      <c r="K708" s="128">
        <v>0</v>
      </c>
      <c r="L708" s="569">
        <f>K708/E708</f>
        <v>0</v>
      </c>
      <c r="M708" s="128"/>
      <c r="N708" s="128"/>
      <c r="O708" s="128"/>
      <c r="P708" s="128"/>
      <c r="Q708" s="128"/>
      <c r="R708" s="128"/>
      <c r="S708" s="182">
        <f t="shared" si="1680"/>
        <v>0</v>
      </c>
      <c r="T708" s="569">
        <f t="shared" si="1618"/>
        <v>0</v>
      </c>
      <c r="U708" s="128"/>
      <c r="V708" s="569">
        <f t="shared" si="1681"/>
        <v>0</v>
      </c>
      <c r="W708" s="128"/>
      <c r="X708" s="128"/>
      <c r="Y708" s="128"/>
      <c r="Z708" s="128"/>
      <c r="AA708" s="128"/>
      <c r="AB708" s="128"/>
      <c r="AC708" s="182">
        <f>AE708+AK708</f>
        <v>73408.218139999997</v>
      </c>
      <c r="AD708" s="569">
        <f t="shared" si="1661"/>
        <v>0.84836157583434069</v>
      </c>
      <c r="AE708" s="182">
        <v>23522.86</v>
      </c>
      <c r="AF708" s="569">
        <f t="shared" si="1675"/>
        <v>0.64529445284422371</v>
      </c>
      <c r="AG708" s="128"/>
      <c r="AH708" s="569"/>
      <c r="AI708" s="128"/>
      <c r="AJ708" s="128"/>
      <c r="AK708" s="807">
        <v>49885.358139999997</v>
      </c>
      <c r="AL708" s="569">
        <f t="shared" ref="AL708:AL715" si="1707">AK708/H708</f>
        <v>0.99618318283941176</v>
      </c>
      <c r="AM708" s="128"/>
      <c r="AN708" s="128"/>
      <c r="AO708" s="128"/>
      <c r="AP708" s="128"/>
      <c r="AQ708" s="128"/>
      <c r="AR708" s="128"/>
      <c r="AS708" s="128"/>
      <c r="AT708" s="128"/>
      <c r="AU708" s="128">
        <f>AV708-D708</f>
        <v>-50076.490949999992</v>
      </c>
      <c r="AV708" s="663">
        <f t="shared" si="1695"/>
        <v>36452.909050000002</v>
      </c>
      <c r="AW708" s="128">
        <v>36452.909050000002</v>
      </c>
      <c r="AX708" s="128"/>
      <c r="AY708" s="128"/>
      <c r="AZ708" s="128">
        <f>E708-AW708</f>
        <v>0</v>
      </c>
      <c r="BA708" s="128">
        <f>BB708+BC708+BD708</f>
        <v>0</v>
      </c>
      <c r="BB708" s="128"/>
      <c r="BC708" s="128"/>
      <c r="BD708" s="128"/>
      <c r="BE708" s="128">
        <f>BF708+BG708+BH708</f>
        <v>86529.4</v>
      </c>
      <c r="BF708" s="128">
        <v>86529.4</v>
      </c>
      <c r="BG708" s="128"/>
      <c r="BH708" s="128"/>
      <c r="BI708" s="663">
        <f t="shared" si="1696"/>
        <v>75000</v>
      </c>
      <c r="BJ708" s="128">
        <v>75000</v>
      </c>
      <c r="BK708" s="128"/>
      <c r="BL708" s="128"/>
      <c r="BM708" s="128"/>
      <c r="BN708" s="128"/>
      <c r="BO708" s="663">
        <f t="shared" si="1697"/>
        <v>75000</v>
      </c>
      <c r="BP708" s="128">
        <v>75000</v>
      </c>
      <c r="BQ708" s="128"/>
      <c r="BR708" s="128"/>
      <c r="BS708" s="128"/>
      <c r="BT708" s="128"/>
      <c r="BU708" s="128"/>
      <c r="BV708" s="663">
        <f t="shared" si="1698"/>
        <v>0</v>
      </c>
      <c r="BW708" s="128">
        <v>0</v>
      </c>
      <c r="BX708" s="128"/>
      <c r="BY708" s="128"/>
      <c r="BZ708" s="128"/>
      <c r="CA708" s="128">
        <f>CB708+CC708+CD708</f>
        <v>0</v>
      </c>
      <c r="CB708" s="128"/>
      <c r="CC708" s="128"/>
      <c r="CD708" s="128"/>
      <c r="CE708" s="128">
        <f>CF708+CH708+CI708</f>
        <v>0</v>
      </c>
      <c r="CF708" s="128">
        <v>0</v>
      </c>
      <c r="CG708" s="128"/>
      <c r="CH708" s="128"/>
      <c r="CI708" s="128"/>
      <c r="CJ708" s="128"/>
      <c r="CK708" s="663">
        <f t="shared" si="1699"/>
        <v>0</v>
      </c>
      <c r="CL708" s="128">
        <v>0</v>
      </c>
      <c r="CM708" s="128"/>
      <c r="CN708" s="128"/>
      <c r="CO708" s="128"/>
    </row>
    <row r="709" spans="1:12248" s="357" customFormat="1" ht="50.25" customHeight="1" x14ac:dyDescent="0.25">
      <c r="B709" s="824"/>
      <c r="C709" s="827" t="s">
        <v>409</v>
      </c>
      <c r="D709" s="779">
        <f t="shared" si="1694"/>
        <v>346117.6</v>
      </c>
      <c r="E709" s="779">
        <v>145811.63620000001</v>
      </c>
      <c r="F709" s="779"/>
      <c r="G709" s="779"/>
      <c r="H709" s="779">
        <f>250382.45475*80/100</f>
        <v>200305.9638</v>
      </c>
      <c r="I709" s="787">
        <f t="shared" si="1677"/>
        <v>0</v>
      </c>
      <c r="J709" s="783">
        <f t="shared" si="1678"/>
        <v>0</v>
      </c>
      <c r="K709" s="356">
        <v>0</v>
      </c>
      <c r="L709" s="783">
        <f>K709/E709</f>
        <v>0</v>
      </c>
      <c r="M709" s="356"/>
      <c r="N709" s="356"/>
      <c r="O709" s="356"/>
      <c r="P709" s="356"/>
      <c r="Q709" s="356"/>
      <c r="R709" s="356"/>
      <c r="S709" s="787">
        <f t="shared" si="1680"/>
        <v>0</v>
      </c>
      <c r="T709" s="783">
        <f t="shared" si="1618"/>
        <v>0</v>
      </c>
      <c r="U709" s="356"/>
      <c r="V709" s="783">
        <f t="shared" si="1681"/>
        <v>0</v>
      </c>
      <c r="W709" s="356"/>
      <c r="X709" s="356"/>
      <c r="Y709" s="356"/>
      <c r="Z709" s="356"/>
      <c r="AA709" s="356"/>
      <c r="AB709" s="356"/>
      <c r="AC709" s="787">
        <f>AE709+AK709</f>
        <v>293632.87257999997</v>
      </c>
      <c r="AD709" s="783">
        <f t="shared" si="1661"/>
        <v>0.84836157589212446</v>
      </c>
      <c r="AE709" s="787">
        <v>94091.44</v>
      </c>
      <c r="AF709" s="783">
        <f t="shared" si="1675"/>
        <v>0.64529445284422371</v>
      </c>
      <c r="AG709" s="356"/>
      <c r="AH709" s="783"/>
      <c r="AI709" s="356"/>
      <c r="AJ709" s="356"/>
      <c r="AK709" s="779">
        <v>199541.43257999999</v>
      </c>
      <c r="AL709" s="783">
        <f t="shared" si="1707"/>
        <v>0.996183182939259</v>
      </c>
      <c r="AM709" s="356"/>
      <c r="AN709" s="356"/>
      <c r="AO709" s="356"/>
      <c r="AP709" s="356"/>
      <c r="AQ709" s="356"/>
      <c r="AR709" s="356"/>
      <c r="AS709" s="356"/>
      <c r="AT709" s="356"/>
      <c r="AU709" s="356">
        <f>AV709-D709</f>
        <v>-200305.96379999997</v>
      </c>
      <c r="AV709" s="356">
        <f t="shared" si="1695"/>
        <v>145811.63620000001</v>
      </c>
      <c r="AW709" s="356">
        <v>145811.63620000001</v>
      </c>
      <c r="AX709" s="356"/>
      <c r="AY709" s="356"/>
      <c r="AZ709" s="356">
        <f>E709-AW709</f>
        <v>0</v>
      </c>
      <c r="BA709" s="356">
        <f>BB709+BC709+BD709</f>
        <v>0</v>
      </c>
      <c r="BB709" s="356"/>
      <c r="BC709" s="356"/>
      <c r="BD709" s="356"/>
      <c r="BE709" s="356">
        <f>BF709+BG709+BH709</f>
        <v>346117.6</v>
      </c>
      <c r="BF709" s="356">
        <v>346117.6</v>
      </c>
      <c r="BG709" s="356"/>
      <c r="BH709" s="356"/>
      <c r="BI709" s="356">
        <f t="shared" si="1696"/>
        <v>300000</v>
      </c>
      <c r="BJ709" s="356">
        <v>300000</v>
      </c>
      <c r="BK709" s="356"/>
      <c r="BL709" s="356"/>
      <c r="BM709" s="356"/>
      <c r="BN709" s="779"/>
      <c r="BO709" s="356">
        <f t="shared" si="1697"/>
        <v>300000</v>
      </c>
      <c r="BP709" s="356">
        <v>300000</v>
      </c>
      <c r="BQ709" s="356"/>
      <c r="BR709" s="356"/>
      <c r="BS709" s="356"/>
      <c r="BT709" s="779"/>
      <c r="BU709" s="779"/>
      <c r="BV709" s="356">
        <f t="shared" si="1698"/>
        <v>0</v>
      </c>
      <c r="BW709" s="356">
        <v>0</v>
      </c>
      <c r="BX709" s="356"/>
      <c r="BY709" s="356"/>
      <c r="BZ709" s="356"/>
      <c r="CA709" s="779">
        <f>CB709+CC709+CD709</f>
        <v>0</v>
      </c>
      <c r="CB709" s="779"/>
      <c r="CC709" s="779"/>
      <c r="CD709" s="779"/>
      <c r="CE709" s="356">
        <f>CF709+CH709+CI709</f>
        <v>0</v>
      </c>
      <c r="CF709" s="356">
        <v>0</v>
      </c>
      <c r="CG709" s="779"/>
      <c r="CH709" s="779"/>
      <c r="CI709" s="779"/>
      <c r="CJ709" s="779"/>
      <c r="CK709" s="356">
        <f t="shared" si="1699"/>
        <v>0</v>
      </c>
      <c r="CL709" s="356">
        <v>0</v>
      </c>
      <c r="CM709" s="356"/>
      <c r="CN709" s="356"/>
      <c r="CO709" s="356"/>
    </row>
    <row r="710" spans="1:12248" s="326" customFormat="1" ht="45.75" hidden="1" customHeight="1" x14ac:dyDescent="0.25">
      <c r="B710" s="327"/>
      <c r="C710" s="111" t="s">
        <v>308</v>
      </c>
      <c r="D710" s="325"/>
      <c r="E710" s="325"/>
      <c r="F710" s="325"/>
      <c r="G710" s="325"/>
      <c r="H710" s="325"/>
      <c r="I710" s="325"/>
      <c r="J710" s="329"/>
      <c r="K710" s="329"/>
      <c r="L710" s="329"/>
      <c r="M710" s="329"/>
      <c r="N710" s="329"/>
      <c r="O710" s="329"/>
      <c r="P710" s="329"/>
      <c r="Q710" s="329"/>
      <c r="R710" s="329"/>
      <c r="S710" s="329"/>
      <c r="T710" s="630"/>
      <c r="U710" s="329"/>
      <c r="V710" s="329"/>
      <c r="W710" s="329"/>
      <c r="X710" s="329"/>
      <c r="Y710" s="329"/>
      <c r="Z710" s="329"/>
      <c r="AA710" s="329"/>
      <c r="AB710" s="329"/>
      <c r="AC710" s="329"/>
      <c r="AD710" s="329"/>
      <c r="AE710" s="329"/>
      <c r="AF710" s="575" t="e">
        <f t="shared" si="1675"/>
        <v>#DIV/0!</v>
      </c>
      <c r="AG710" s="329"/>
      <c r="AH710" s="329"/>
      <c r="AI710" s="329"/>
      <c r="AJ710" s="329"/>
      <c r="AK710" s="329"/>
      <c r="AL710" s="570" t="e">
        <f t="shared" si="1707"/>
        <v>#DIV/0!</v>
      </c>
      <c r="AM710" s="329"/>
      <c r="AN710" s="329"/>
      <c r="AO710" s="329"/>
      <c r="AP710" s="329"/>
      <c r="AQ710" s="329"/>
      <c r="AR710" s="329"/>
      <c r="AS710" s="329"/>
      <c r="AT710" s="329"/>
      <c r="AU710" s="329"/>
      <c r="AV710" s="128"/>
      <c r="AW710" s="329"/>
      <c r="AX710" s="329"/>
      <c r="AY710" s="329"/>
      <c r="AZ710" s="329"/>
      <c r="BA710" s="329"/>
      <c r="BB710" s="329"/>
      <c r="BC710" s="329"/>
      <c r="BD710" s="329"/>
      <c r="BE710" s="329"/>
      <c r="BF710" s="329"/>
      <c r="BG710" s="329"/>
      <c r="BH710" s="329"/>
      <c r="BI710" s="329"/>
      <c r="BJ710" s="329"/>
      <c r="BK710" s="329"/>
      <c r="BL710" s="329"/>
      <c r="BM710" s="329"/>
      <c r="BN710" s="329"/>
      <c r="BO710" s="329"/>
      <c r="BP710" s="329"/>
      <c r="BQ710" s="329"/>
      <c r="BR710" s="329"/>
      <c r="BS710" s="329"/>
      <c r="BT710" s="329"/>
      <c r="BU710" s="329"/>
      <c r="BV710" s="329"/>
      <c r="BW710" s="329"/>
      <c r="BX710" s="329"/>
      <c r="BY710" s="329"/>
      <c r="BZ710" s="329"/>
      <c r="CA710" s="329"/>
      <c r="CB710" s="329"/>
      <c r="CC710" s="329"/>
      <c r="CD710" s="329"/>
      <c r="CE710" s="329"/>
      <c r="CF710" s="329"/>
      <c r="CG710" s="329"/>
      <c r="CH710" s="329"/>
      <c r="CI710" s="329"/>
      <c r="CJ710" s="329"/>
      <c r="CK710" s="329"/>
      <c r="CL710" s="329"/>
      <c r="CM710" s="329"/>
      <c r="CN710" s="329"/>
      <c r="CO710" s="329"/>
    </row>
    <row r="711" spans="1:12248" s="326" customFormat="1" ht="45.75" hidden="1" customHeight="1" x14ac:dyDescent="0.25">
      <c r="B711" s="327"/>
      <c r="C711" s="111" t="s">
        <v>31</v>
      </c>
      <c r="D711" s="325"/>
      <c r="E711" s="325"/>
      <c r="F711" s="325"/>
      <c r="G711" s="325"/>
      <c r="H711" s="325"/>
      <c r="I711" s="325"/>
      <c r="J711" s="329"/>
      <c r="K711" s="329"/>
      <c r="L711" s="329"/>
      <c r="M711" s="329"/>
      <c r="N711" s="329"/>
      <c r="O711" s="329"/>
      <c r="P711" s="329"/>
      <c r="Q711" s="329"/>
      <c r="R711" s="329"/>
      <c r="S711" s="329"/>
      <c r="T711" s="630"/>
      <c r="U711" s="329"/>
      <c r="V711" s="329"/>
      <c r="W711" s="329"/>
      <c r="X711" s="329"/>
      <c r="Y711" s="329"/>
      <c r="Z711" s="329"/>
      <c r="AA711" s="329"/>
      <c r="AB711" s="329"/>
      <c r="AC711" s="329"/>
      <c r="AD711" s="329"/>
      <c r="AE711" s="329"/>
      <c r="AF711" s="575" t="e">
        <f t="shared" si="1675"/>
        <v>#DIV/0!</v>
      </c>
      <c r="AG711" s="329"/>
      <c r="AH711" s="329"/>
      <c r="AI711" s="329"/>
      <c r="AJ711" s="329"/>
      <c r="AK711" s="329"/>
      <c r="AL711" s="570" t="e">
        <f t="shared" si="1707"/>
        <v>#DIV/0!</v>
      </c>
      <c r="AM711" s="329"/>
      <c r="AN711" s="329"/>
      <c r="AO711" s="329"/>
      <c r="AP711" s="329"/>
      <c r="AQ711" s="329"/>
      <c r="AR711" s="329"/>
      <c r="AS711" s="329"/>
      <c r="AT711" s="329"/>
      <c r="AU711" s="329"/>
      <c r="AV711" s="128"/>
      <c r="AW711" s="329"/>
      <c r="AX711" s="329"/>
      <c r="AY711" s="329"/>
      <c r="AZ711" s="329"/>
      <c r="BA711" s="329"/>
      <c r="BB711" s="329"/>
      <c r="BC711" s="329"/>
      <c r="BD711" s="329"/>
      <c r="BE711" s="329"/>
      <c r="BF711" s="329"/>
      <c r="BG711" s="329"/>
      <c r="BH711" s="329"/>
      <c r="BI711" s="329"/>
      <c r="BJ711" s="329"/>
      <c r="BK711" s="329"/>
      <c r="BL711" s="329"/>
      <c r="BM711" s="329"/>
      <c r="BN711" s="329"/>
      <c r="BO711" s="329"/>
      <c r="BP711" s="329"/>
      <c r="BQ711" s="329"/>
      <c r="BR711" s="329"/>
      <c r="BS711" s="329"/>
      <c r="BT711" s="329"/>
      <c r="BU711" s="329"/>
      <c r="BV711" s="329"/>
      <c r="BW711" s="329"/>
      <c r="BX711" s="329"/>
      <c r="BY711" s="329"/>
      <c r="BZ711" s="329"/>
      <c r="CA711" s="329"/>
      <c r="CB711" s="329"/>
      <c r="CC711" s="329"/>
      <c r="CD711" s="329"/>
      <c r="CE711" s="329"/>
      <c r="CF711" s="329"/>
      <c r="CG711" s="329"/>
      <c r="CH711" s="329"/>
      <c r="CI711" s="329"/>
      <c r="CJ711" s="329"/>
      <c r="CK711" s="329"/>
      <c r="CL711" s="329"/>
      <c r="CM711" s="329"/>
      <c r="CN711" s="329"/>
      <c r="CO711" s="329"/>
    </row>
    <row r="712" spans="1:12248" s="326" customFormat="1" ht="45.75" hidden="1" customHeight="1" x14ac:dyDescent="0.25">
      <c r="B712" s="327"/>
      <c r="C712" s="328" t="s">
        <v>283</v>
      </c>
      <c r="D712" s="325"/>
      <c r="E712" s="325"/>
      <c r="F712" s="325"/>
      <c r="G712" s="325"/>
      <c r="H712" s="325"/>
      <c r="I712" s="325"/>
      <c r="J712" s="329"/>
      <c r="K712" s="329"/>
      <c r="L712" s="329"/>
      <c r="M712" s="329"/>
      <c r="N712" s="329"/>
      <c r="O712" s="329"/>
      <c r="P712" s="329"/>
      <c r="Q712" s="329"/>
      <c r="R712" s="329"/>
      <c r="S712" s="329"/>
      <c r="T712" s="630"/>
      <c r="U712" s="329"/>
      <c r="V712" s="329"/>
      <c r="W712" s="329"/>
      <c r="X712" s="329"/>
      <c r="Y712" s="329"/>
      <c r="Z712" s="329"/>
      <c r="AA712" s="329"/>
      <c r="AB712" s="329"/>
      <c r="AC712" s="329"/>
      <c r="AD712" s="329"/>
      <c r="AE712" s="329"/>
      <c r="AF712" s="575" t="e">
        <f t="shared" si="1675"/>
        <v>#DIV/0!</v>
      </c>
      <c r="AG712" s="329"/>
      <c r="AH712" s="329"/>
      <c r="AI712" s="329"/>
      <c r="AJ712" s="329"/>
      <c r="AK712" s="329"/>
      <c r="AL712" s="570" t="e">
        <f t="shared" si="1707"/>
        <v>#DIV/0!</v>
      </c>
      <c r="AM712" s="329"/>
      <c r="AN712" s="329"/>
      <c r="AO712" s="329"/>
      <c r="AP712" s="329"/>
      <c r="AQ712" s="329"/>
      <c r="AR712" s="329"/>
      <c r="AS712" s="329"/>
      <c r="AT712" s="329"/>
      <c r="AU712" s="329"/>
      <c r="AV712" s="128"/>
      <c r="AW712" s="329"/>
      <c r="AX712" s="329"/>
      <c r="AY712" s="329"/>
      <c r="AZ712" s="329"/>
      <c r="BA712" s="329"/>
      <c r="BB712" s="329"/>
      <c r="BC712" s="329"/>
      <c r="BD712" s="329"/>
      <c r="BE712" s="329"/>
      <c r="BF712" s="329"/>
      <c r="BG712" s="329"/>
      <c r="BH712" s="329"/>
      <c r="BI712" s="329"/>
      <c r="BJ712" s="329"/>
      <c r="BK712" s="329"/>
      <c r="BL712" s="329"/>
      <c r="BM712" s="329"/>
      <c r="BN712" s="329"/>
      <c r="BO712" s="329"/>
      <c r="BP712" s="329"/>
      <c r="BQ712" s="329"/>
      <c r="BR712" s="329"/>
      <c r="BS712" s="329"/>
      <c r="BT712" s="329"/>
      <c r="BU712" s="329"/>
      <c r="BV712" s="329"/>
      <c r="BW712" s="329"/>
      <c r="BX712" s="329"/>
      <c r="BY712" s="329"/>
      <c r="BZ712" s="329"/>
      <c r="CA712" s="329"/>
      <c r="CB712" s="329"/>
      <c r="CC712" s="329"/>
      <c r="CD712" s="329"/>
      <c r="CE712" s="329"/>
      <c r="CF712" s="329"/>
      <c r="CG712" s="329"/>
      <c r="CH712" s="329"/>
      <c r="CI712" s="329"/>
      <c r="CJ712" s="329"/>
      <c r="CK712" s="329"/>
      <c r="CL712" s="329"/>
      <c r="CM712" s="329"/>
      <c r="CN712" s="329"/>
      <c r="CO712" s="329"/>
    </row>
    <row r="713" spans="1:12248" s="44" customFormat="1" ht="45.75" hidden="1" customHeight="1" x14ac:dyDescent="0.25">
      <c r="B713" s="332"/>
      <c r="C713" s="111" t="s">
        <v>309</v>
      </c>
      <c r="D713" s="661"/>
      <c r="E713" s="661"/>
      <c r="F713" s="661"/>
      <c r="G713" s="661"/>
      <c r="H713" s="661"/>
      <c r="I713" s="661"/>
      <c r="J713" s="128"/>
      <c r="K713" s="128"/>
      <c r="L713" s="128"/>
      <c r="M713" s="128"/>
      <c r="N713" s="128"/>
      <c r="O713" s="128"/>
      <c r="P713" s="128"/>
      <c r="Q713" s="128"/>
      <c r="R713" s="128"/>
      <c r="S713" s="128"/>
      <c r="T713" s="621"/>
      <c r="U713" s="128"/>
      <c r="V713" s="128"/>
      <c r="W713" s="128"/>
      <c r="X713" s="128"/>
      <c r="Y713" s="128"/>
      <c r="Z713" s="128"/>
      <c r="AA713" s="128"/>
      <c r="AB713" s="128"/>
      <c r="AC713" s="128"/>
      <c r="AD713" s="128"/>
      <c r="AE713" s="128"/>
      <c r="AF713" s="575" t="e">
        <f t="shared" si="1675"/>
        <v>#DIV/0!</v>
      </c>
      <c r="AG713" s="128"/>
      <c r="AH713" s="128"/>
      <c r="AI713" s="128"/>
      <c r="AJ713" s="128"/>
      <c r="AK713" s="128"/>
      <c r="AL713" s="570" t="e">
        <f t="shared" si="1707"/>
        <v>#DIV/0!</v>
      </c>
      <c r="AM713" s="128"/>
      <c r="AN713" s="128"/>
      <c r="AO713" s="128"/>
      <c r="AP713" s="128"/>
      <c r="AQ713" s="128"/>
      <c r="AR713" s="128"/>
      <c r="AS713" s="128"/>
      <c r="AT713" s="128"/>
      <c r="AU713" s="128"/>
      <c r="AV713" s="128"/>
      <c r="AW713" s="128"/>
      <c r="AX713" s="128"/>
      <c r="AY713" s="128"/>
      <c r="AZ713" s="128"/>
      <c r="BA713" s="128"/>
      <c r="BB713" s="128"/>
      <c r="BC713" s="128"/>
      <c r="BD713" s="128"/>
      <c r="BE713" s="128"/>
      <c r="BF713" s="128"/>
      <c r="BG713" s="128"/>
      <c r="BH713" s="128"/>
      <c r="BI713" s="128"/>
      <c r="BJ713" s="128"/>
      <c r="BK713" s="128"/>
      <c r="BL713" s="128"/>
      <c r="BM713" s="128"/>
      <c r="BN713" s="128"/>
      <c r="BO713" s="128"/>
      <c r="BP713" s="128"/>
      <c r="BQ713" s="128"/>
      <c r="BR713" s="128"/>
      <c r="BS713" s="128"/>
      <c r="BT713" s="128"/>
      <c r="BU713" s="128"/>
      <c r="BV713" s="128"/>
      <c r="BW713" s="128"/>
      <c r="BX713" s="128"/>
      <c r="BY713" s="128"/>
      <c r="BZ713" s="128"/>
      <c r="CA713" s="128"/>
      <c r="CB713" s="128"/>
      <c r="CC713" s="128"/>
      <c r="CD713" s="128"/>
      <c r="CE713" s="128"/>
      <c r="CF713" s="128"/>
      <c r="CG713" s="128"/>
      <c r="CH713" s="128"/>
      <c r="CI713" s="128"/>
      <c r="CJ713" s="128"/>
      <c r="CK713" s="128"/>
      <c r="CL713" s="128"/>
      <c r="CM713" s="128"/>
      <c r="CN713" s="128"/>
      <c r="CO713" s="128"/>
    </row>
    <row r="714" spans="1:12248" s="39" customFormat="1" ht="45.75" hidden="1" customHeight="1" x14ac:dyDescent="0.25">
      <c r="B714" s="332"/>
      <c r="C714" s="111" t="s">
        <v>31</v>
      </c>
      <c r="D714" s="661"/>
      <c r="E714" s="661"/>
      <c r="F714" s="661"/>
      <c r="G714" s="661"/>
      <c r="H714" s="661"/>
      <c r="I714" s="661"/>
      <c r="J714" s="128"/>
      <c r="K714" s="128"/>
      <c r="L714" s="128"/>
      <c r="M714" s="128"/>
      <c r="N714" s="128"/>
      <c r="O714" s="128"/>
      <c r="P714" s="128"/>
      <c r="Q714" s="128"/>
      <c r="R714" s="128"/>
      <c r="S714" s="128"/>
      <c r="T714" s="621"/>
      <c r="U714" s="128"/>
      <c r="V714" s="128"/>
      <c r="W714" s="128"/>
      <c r="X714" s="128"/>
      <c r="Y714" s="128"/>
      <c r="Z714" s="128"/>
      <c r="AA714" s="128"/>
      <c r="AB714" s="128"/>
      <c r="AC714" s="128"/>
      <c r="AD714" s="128"/>
      <c r="AE714" s="128"/>
      <c r="AF714" s="575" t="e">
        <f t="shared" si="1675"/>
        <v>#DIV/0!</v>
      </c>
      <c r="AG714" s="128"/>
      <c r="AH714" s="128"/>
      <c r="AI714" s="128"/>
      <c r="AJ714" s="128"/>
      <c r="AK714" s="128"/>
      <c r="AL714" s="570" t="e">
        <f t="shared" si="1707"/>
        <v>#DIV/0!</v>
      </c>
      <c r="AM714" s="128"/>
      <c r="AN714" s="128"/>
      <c r="AO714" s="128"/>
      <c r="AP714" s="128"/>
      <c r="AQ714" s="128"/>
      <c r="AR714" s="128"/>
      <c r="AS714" s="128"/>
      <c r="AT714" s="128"/>
      <c r="AU714" s="128"/>
      <c r="AV714" s="128"/>
      <c r="AW714" s="128"/>
      <c r="AX714" s="128"/>
      <c r="AY714" s="128"/>
      <c r="AZ714" s="128"/>
      <c r="BA714" s="128"/>
      <c r="BB714" s="128"/>
      <c r="BC714" s="128"/>
      <c r="BD714" s="128"/>
      <c r="BE714" s="128"/>
      <c r="BF714" s="128"/>
      <c r="BG714" s="128"/>
      <c r="BH714" s="128"/>
      <c r="BI714" s="128"/>
      <c r="BJ714" s="128"/>
      <c r="BK714" s="128"/>
      <c r="BL714" s="128"/>
      <c r="BM714" s="128"/>
      <c r="BN714" s="128"/>
      <c r="BO714" s="128"/>
      <c r="BP714" s="128"/>
      <c r="BQ714" s="128"/>
      <c r="BR714" s="128"/>
      <c r="BS714" s="128"/>
      <c r="BT714" s="128"/>
      <c r="BU714" s="128"/>
      <c r="BV714" s="128"/>
      <c r="BW714" s="128"/>
      <c r="BX714" s="128"/>
      <c r="BY714" s="128"/>
      <c r="BZ714" s="128"/>
      <c r="CA714" s="128"/>
      <c r="CB714" s="128"/>
      <c r="CC714" s="128"/>
      <c r="CD714" s="128"/>
      <c r="CE714" s="128"/>
      <c r="CF714" s="128"/>
      <c r="CG714" s="128"/>
      <c r="CH714" s="128"/>
      <c r="CI714" s="128"/>
      <c r="CJ714" s="128"/>
      <c r="CK714" s="128"/>
      <c r="CL714" s="128"/>
      <c r="CM714" s="128"/>
      <c r="CN714" s="128"/>
      <c r="CO714" s="128"/>
    </row>
    <row r="715" spans="1:12248" s="326" customFormat="1" ht="45.75" hidden="1" customHeight="1" x14ac:dyDescent="0.25">
      <c r="B715" s="327"/>
      <c r="C715" s="328" t="s">
        <v>283</v>
      </c>
      <c r="D715" s="325"/>
      <c r="E715" s="325"/>
      <c r="F715" s="325"/>
      <c r="G715" s="325"/>
      <c r="H715" s="325"/>
      <c r="I715" s="325"/>
      <c r="J715" s="329"/>
      <c r="K715" s="329"/>
      <c r="L715" s="329"/>
      <c r="M715" s="329"/>
      <c r="N715" s="329"/>
      <c r="O715" s="329"/>
      <c r="P715" s="329"/>
      <c r="Q715" s="329"/>
      <c r="R715" s="329"/>
      <c r="S715" s="329"/>
      <c r="T715" s="630"/>
      <c r="U715" s="329"/>
      <c r="V715" s="329"/>
      <c r="W715" s="329"/>
      <c r="X715" s="329"/>
      <c r="Y715" s="329"/>
      <c r="Z715" s="329"/>
      <c r="AA715" s="329"/>
      <c r="AB715" s="329"/>
      <c r="AC715" s="329"/>
      <c r="AD715" s="329"/>
      <c r="AE715" s="329"/>
      <c r="AF715" s="575" t="e">
        <f t="shared" si="1675"/>
        <v>#DIV/0!</v>
      </c>
      <c r="AG715" s="329"/>
      <c r="AH715" s="329"/>
      <c r="AI715" s="329"/>
      <c r="AJ715" s="329"/>
      <c r="AK715" s="329"/>
      <c r="AL715" s="570" t="e">
        <f t="shared" si="1707"/>
        <v>#DIV/0!</v>
      </c>
      <c r="AM715" s="329"/>
      <c r="AN715" s="329"/>
      <c r="AO715" s="329"/>
      <c r="AP715" s="329"/>
      <c r="AQ715" s="329"/>
      <c r="AR715" s="329"/>
      <c r="AS715" s="329"/>
      <c r="AT715" s="329"/>
      <c r="AU715" s="329"/>
      <c r="AV715" s="128"/>
      <c r="AW715" s="329"/>
      <c r="AX715" s="329"/>
      <c r="AY715" s="329"/>
      <c r="AZ715" s="329"/>
      <c r="BA715" s="329"/>
      <c r="BB715" s="329"/>
      <c r="BC715" s="329"/>
      <c r="BD715" s="329"/>
      <c r="BE715" s="329"/>
      <c r="BF715" s="329"/>
      <c r="BG715" s="329"/>
      <c r="BH715" s="329"/>
      <c r="BI715" s="329"/>
      <c r="BJ715" s="329"/>
      <c r="BK715" s="329"/>
      <c r="BL715" s="329"/>
      <c r="BM715" s="329"/>
      <c r="BN715" s="329"/>
      <c r="BO715" s="329"/>
      <c r="BP715" s="329"/>
      <c r="BQ715" s="329"/>
      <c r="BR715" s="329"/>
      <c r="BS715" s="329"/>
      <c r="BT715" s="329"/>
      <c r="BU715" s="329"/>
      <c r="BV715" s="329"/>
      <c r="BW715" s="329"/>
      <c r="BX715" s="329"/>
      <c r="BY715" s="329"/>
      <c r="BZ715" s="329"/>
      <c r="CA715" s="329"/>
      <c r="CB715" s="329"/>
      <c r="CC715" s="329"/>
      <c r="CD715" s="329"/>
      <c r="CE715" s="329"/>
      <c r="CF715" s="329"/>
      <c r="CG715" s="329"/>
      <c r="CH715" s="329"/>
      <c r="CI715" s="329"/>
      <c r="CJ715" s="329"/>
      <c r="CK715" s="329"/>
      <c r="CL715" s="329"/>
      <c r="CM715" s="329"/>
      <c r="CN715" s="329"/>
      <c r="CO715" s="329"/>
    </row>
    <row r="716" spans="1:12248" s="371" customFormat="1" ht="117.75" customHeight="1" x14ac:dyDescent="0.3">
      <c r="B716" s="887" t="s">
        <v>376</v>
      </c>
      <c r="C716" s="887"/>
      <c r="D716" s="691">
        <f>E716+G716+H716+F716</f>
        <v>8893049.2631500009</v>
      </c>
      <c r="E716" s="691">
        <f>E717+E719+E720</f>
        <v>2682595.0364099997</v>
      </c>
      <c r="F716" s="691">
        <f t="shared" ref="F716:BH716" si="1708">F717+F719+F720</f>
        <v>4593560.2957400009</v>
      </c>
      <c r="G716" s="691">
        <f t="shared" si="1708"/>
        <v>0</v>
      </c>
      <c r="H716" s="691">
        <f t="shared" si="1708"/>
        <v>1616893.9309999999</v>
      </c>
      <c r="I716" s="691">
        <f>K716+M716+O716+Q716</f>
        <v>1110834.6295400001</v>
      </c>
      <c r="J716" s="572">
        <f>I716/D716</f>
        <v>0.12491043248157294</v>
      </c>
      <c r="K716" s="691">
        <f>K717+K719+K720</f>
        <v>191328.54393000001</v>
      </c>
      <c r="L716" s="572">
        <f>K716/E716</f>
        <v>7.1322186663718978E-2</v>
      </c>
      <c r="M716" s="691">
        <f t="shared" ref="M716" si="1709">M717+M719+M720</f>
        <v>778581.33651000005</v>
      </c>
      <c r="N716" s="572">
        <f>M716/F716</f>
        <v>0.16949409311815167</v>
      </c>
      <c r="O716" s="556">
        <f t="shared" ref="O716" si="1710">O717+O719+O720</f>
        <v>0</v>
      </c>
      <c r="P716" s="556"/>
      <c r="Q716" s="691">
        <f t="shared" ref="Q716" si="1711">Q717+Q719+Q720</f>
        <v>140924.74910000002</v>
      </c>
      <c r="R716" s="572">
        <f>Q716/H716</f>
        <v>8.7157695627469098E-2</v>
      </c>
      <c r="S716" s="691">
        <f>U716+W716+Y716+AA716</f>
        <v>1593467.6074700002</v>
      </c>
      <c r="T716" s="572">
        <f>S716/D716</f>
        <v>0.17918124147505049</v>
      </c>
      <c r="U716" s="691">
        <f>U717+U719+U720</f>
        <v>265899.93267999997</v>
      </c>
      <c r="V716" s="572">
        <f>U716/E716</f>
        <v>9.912041477413687E-2</v>
      </c>
      <c r="W716" s="691">
        <f t="shared" ref="W716" si="1712">W717+W719+W720</f>
        <v>1237672.72988</v>
      </c>
      <c r="X716" s="556"/>
      <c r="Y716" s="556"/>
      <c r="Z716" s="556"/>
      <c r="AA716" s="691">
        <f t="shared" ref="AA716" si="1713">AA717+AA719+AA720</f>
        <v>89894.944909999991</v>
      </c>
      <c r="AB716" s="572">
        <f>AA716/H716</f>
        <v>5.5597304923027752E-2</v>
      </c>
      <c r="AC716" s="691">
        <f>AE716+AG716+AI716+AK716</f>
        <v>7114685.3663899992</v>
      </c>
      <c r="AD716" s="572">
        <f>AC716/D716</f>
        <v>0.8000276570906919</v>
      </c>
      <c r="AE716" s="691">
        <f>AE717+AE719+AE720</f>
        <v>2419224.7017399999</v>
      </c>
      <c r="AF716" s="572">
        <f t="shared" si="1675"/>
        <v>0.90182255200827599</v>
      </c>
      <c r="AG716" s="691">
        <f t="shared" ref="AG716" si="1714">AG717+AG719+AG720</f>
        <v>3079522.3976799999</v>
      </c>
      <c r="AH716" s="572">
        <f t="shared" ref="AH716:AH719" si="1715">AG716/F716</f>
        <v>0.67039990756971291</v>
      </c>
      <c r="AI716" s="556"/>
      <c r="AJ716" s="556"/>
      <c r="AK716" s="691">
        <f t="shared" ref="AK716" si="1716">AK717+AK719+AK720</f>
        <v>1615938.2669699998</v>
      </c>
      <c r="AL716" s="572">
        <f>AK716/H716</f>
        <v>0.99940895069758284</v>
      </c>
      <c r="AM716" s="556"/>
      <c r="AN716" s="556"/>
      <c r="AO716" s="556"/>
      <c r="AP716" s="556"/>
      <c r="AQ716" s="556"/>
      <c r="AR716" s="556"/>
      <c r="AS716" s="556"/>
      <c r="AT716" s="556"/>
      <c r="AU716" s="556">
        <f>AV716-D716</f>
        <v>-250382.44006000273</v>
      </c>
      <c r="AV716" s="556">
        <f>AW716+AY716+AZ716+AX716</f>
        <v>8642666.8230899982</v>
      </c>
      <c r="AW716" s="494">
        <f>AW717+AW719+AW720</f>
        <v>2682595.0364099997</v>
      </c>
      <c r="AX716" s="494">
        <f t="shared" ref="AX716:AZ716" si="1717">AX717+AX719+AX720</f>
        <v>4593560.3104299996</v>
      </c>
      <c r="AY716" s="494">
        <f t="shared" si="1717"/>
        <v>0</v>
      </c>
      <c r="AZ716" s="494">
        <f t="shared" si="1717"/>
        <v>1366511.4762499998</v>
      </c>
      <c r="BA716" s="494" t="e">
        <f t="shared" si="1708"/>
        <v>#REF!</v>
      </c>
      <c r="BB716" s="531" t="e">
        <f t="shared" si="1708"/>
        <v>#REF!</v>
      </c>
      <c r="BC716" s="531" t="e">
        <f t="shared" si="1708"/>
        <v>#REF!</v>
      </c>
      <c r="BD716" s="531" t="e">
        <f t="shared" si="1708"/>
        <v>#REF!</v>
      </c>
      <c r="BE716" s="531" t="e">
        <f t="shared" si="1708"/>
        <v>#REF!</v>
      </c>
      <c r="BF716" s="494" t="e">
        <f t="shared" si="1708"/>
        <v>#REF!</v>
      </c>
      <c r="BG716" s="494" t="e">
        <f t="shared" si="1708"/>
        <v>#REF!</v>
      </c>
      <c r="BH716" s="494" t="e">
        <f t="shared" si="1708"/>
        <v>#REF!</v>
      </c>
      <c r="BI716" s="494">
        <f>BJ716+BL716+BM716+BK716</f>
        <v>6404467.21435</v>
      </c>
      <c r="BJ716" s="494">
        <f>BJ717+BJ719+BJ720</f>
        <v>1573807.2326</v>
      </c>
      <c r="BK716" s="494">
        <f t="shared" ref="BK716" si="1718">BK717+BK719+BK720</f>
        <v>3777548.2691199998</v>
      </c>
      <c r="BL716" s="494">
        <f t="shared" ref="BL716:BM716" si="1719">BL717+BL719+BL720</f>
        <v>0</v>
      </c>
      <c r="BM716" s="494">
        <f t="shared" si="1719"/>
        <v>1053111.71263</v>
      </c>
      <c r="BN716" s="480">
        <f>BN717+BN719+BN720</f>
        <v>59318.450709999539</v>
      </c>
      <c r="BO716" s="494">
        <f>BP716+BR716+BS716+BQ716</f>
        <v>6463785.6650599996</v>
      </c>
      <c r="BP716" s="494">
        <f>BP717+BP719+BP720</f>
        <v>1573807.2326</v>
      </c>
      <c r="BQ716" s="494">
        <f t="shared" ref="BQ716:BS716" si="1720">BQ717+BQ719+BQ720</f>
        <v>3836866.7198299998</v>
      </c>
      <c r="BR716" s="494">
        <f t="shared" si="1720"/>
        <v>0</v>
      </c>
      <c r="BS716" s="494">
        <f t="shared" si="1720"/>
        <v>1053111.71263</v>
      </c>
      <c r="BT716" s="494" t="e">
        <f>BT332+#REF!+BT552+#REF!+BT668+BT676+BT683+BT690+BT696</f>
        <v>#REF!</v>
      </c>
      <c r="BU716" s="494" t="e">
        <f>BU332+#REF!+BU552+#REF!+BU668+BU676+BU683+BU690+BU696</f>
        <v>#REF!</v>
      </c>
      <c r="BV716" s="494" t="e">
        <f>BW716+BY716+BZ716+BX716</f>
        <v>#REF!</v>
      </c>
      <c r="BW716" s="494">
        <f>BW717+BW719+BW720</f>
        <v>1634943.4886</v>
      </c>
      <c r="BX716" s="494">
        <f t="shared" ref="BX716" si="1721">BX717+BX719+BX720</f>
        <v>6109365.2821499994</v>
      </c>
      <c r="BY716" s="494">
        <f t="shared" ref="BY716:BZ716" si="1722">BY717+BY719+BY720</f>
        <v>0</v>
      </c>
      <c r="BZ716" s="494" t="e">
        <f t="shared" si="1722"/>
        <v>#REF!</v>
      </c>
      <c r="CA716" s="494" t="e">
        <f t="shared" ref="CA716:CA719" si="1723">CB716+CC716+CD716</f>
        <v>#REF!</v>
      </c>
      <c r="CB716" s="494" t="e">
        <f>CB332+#REF!+CB552+#REF!+CB668+CB676+CB683+CB690+CB696+CB518+CB707</f>
        <v>#REF!</v>
      </c>
      <c r="CC716" s="494" t="e">
        <f>CC332+#REF!+CC552+#REF!+CC668+CC676+CC683+CC690+CC696</f>
        <v>#REF!</v>
      </c>
      <c r="CD716" s="494" t="e">
        <f>CD332+#REF!+CD552+#REF!+CD668+CD676+CD683+CD690+CD696</f>
        <v>#REF!</v>
      </c>
      <c r="CE716" s="536">
        <f>CF716+CH716+CI716+CG716</f>
        <v>3647551.9060199996</v>
      </c>
      <c r="CF716" s="536">
        <f>CF717+CF719+CF720</f>
        <v>534943.48860000004</v>
      </c>
      <c r="CG716" s="536">
        <f t="shared" ref="CG716:CI716" si="1724">CG717+CG719+CG720</f>
        <v>2022608.4174199998</v>
      </c>
      <c r="CH716" s="536">
        <f t="shared" si="1724"/>
        <v>0</v>
      </c>
      <c r="CI716" s="536">
        <f t="shared" si="1724"/>
        <v>1090000</v>
      </c>
      <c r="CJ716" s="494">
        <f>CJ717</f>
        <v>0</v>
      </c>
      <c r="CK716" s="494">
        <f>CL716+CN716+CO716+CM716</f>
        <v>3647551.9060199996</v>
      </c>
      <c r="CL716" s="480">
        <f>CL717+CL719+CL720</f>
        <v>534943.48860000004</v>
      </c>
      <c r="CM716" s="480">
        <f t="shared" ref="CM716:CO716" si="1725">CM717+CM719+CM720</f>
        <v>2022608.4174199998</v>
      </c>
      <c r="CN716" s="480">
        <f t="shared" si="1725"/>
        <v>0</v>
      </c>
      <c r="CO716" s="480">
        <f t="shared" si="1725"/>
        <v>1090000</v>
      </c>
    </row>
    <row r="717" spans="1:12248" s="52" customFormat="1" ht="72.75" customHeight="1" x14ac:dyDescent="0.25">
      <c r="B717" s="881" t="s">
        <v>263</v>
      </c>
      <c r="C717" s="881"/>
      <c r="D717" s="182">
        <f>E717+G717+H717+F717</f>
        <v>6183455.4531499995</v>
      </c>
      <c r="E717" s="182">
        <f>E325</f>
        <v>2536783.4002099996</v>
      </c>
      <c r="F717" s="182">
        <f>F325</f>
        <v>2230084.08574</v>
      </c>
      <c r="G717" s="182">
        <f>G325</f>
        <v>0</v>
      </c>
      <c r="H717" s="182">
        <f>H332+H519+H566+H658+H668+H683+H689+H690+H695+H708</f>
        <v>1416587.9671999998</v>
      </c>
      <c r="I717" s="182">
        <f>K717+M717+O717+Q717</f>
        <v>415419.62953999999</v>
      </c>
      <c r="J717" s="569">
        <f>I717/D717</f>
        <v>6.7182440738434587E-2</v>
      </c>
      <c r="K717" s="182">
        <f>K325</f>
        <v>191328.54393000001</v>
      </c>
      <c r="L717" s="569">
        <f>K717/E717</f>
        <v>7.5421710783097007E-2</v>
      </c>
      <c r="M717" s="182">
        <f>M325</f>
        <v>83166.336509999994</v>
      </c>
      <c r="N717" s="569">
        <f>M717/F717</f>
        <v>3.7292915115531726E-2</v>
      </c>
      <c r="O717" s="663">
        <f>O325</f>
        <v>0</v>
      </c>
      <c r="P717" s="663"/>
      <c r="Q717" s="182">
        <f>Q332+Q519+Q566+Q658+Q668+Q683+Q689+Q690+Q695+Q708</f>
        <v>140924.74910000002</v>
      </c>
      <c r="R717" s="569">
        <f>Q717/H717</f>
        <v>9.9481819952592934E-2</v>
      </c>
      <c r="S717" s="182">
        <f t="shared" ref="S717:S784" si="1726">U717+W717+Y717+AA717</f>
        <v>456877.03458999994</v>
      </c>
      <c r="T717" s="569">
        <f t="shared" ref="T717:T784" si="1727">S717/D717</f>
        <v>7.3887009949631946E-2</v>
      </c>
      <c r="U717" s="182">
        <f>U325</f>
        <v>265899.93267999997</v>
      </c>
      <c r="V717" s="569">
        <f t="shared" ref="V717:V720" si="1728">U717/E717</f>
        <v>0.10481775174734598</v>
      </c>
      <c r="W717" s="182">
        <f>W325</f>
        <v>101082.15700000001</v>
      </c>
      <c r="X717" s="663"/>
      <c r="Y717" s="663"/>
      <c r="Z717" s="663"/>
      <c r="AA717" s="182">
        <f>AA332+AA519+AA566+AA658+AA668+AA683+AA689+AA690+AA695+AA708</f>
        <v>89894.944909999991</v>
      </c>
      <c r="AB717" s="569">
        <f t="shared" ref="AB717:AB721" si="1729">AA717/H717</f>
        <v>6.3458780528599712E-2</v>
      </c>
      <c r="AC717" s="182">
        <f>AE717+AG717+AI717+AK717</f>
        <v>5244351.8548099995</v>
      </c>
      <c r="AD717" s="569">
        <f t="shared" ref="AD717:AD721" si="1730">AC717/D717</f>
        <v>0.84812640675504536</v>
      </c>
      <c r="AE717" s="182">
        <f>AE325</f>
        <v>2325133.26174</v>
      </c>
      <c r="AF717" s="569">
        <f t="shared" si="1675"/>
        <v>0.91656751678031367</v>
      </c>
      <c r="AG717" s="182">
        <f>AG325</f>
        <v>1502821.75868</v>
      </c>
      <c r="AH717" s="569">
        <f t="shared" si="1715"/>
        <v>0.67388569260218034</v>
      </c>
      <c r="AI717" s="663"/>
      <c r="AJ717" s="663"/>
      <c r="AK717" s="182">
        <f>AK332+AK519+AK566+AK658+AK668+AK683+AK689+AK690+AK695+AK708</f>
        <v>1416396.8343899997</v>
      </c>
      <c r="AL717" s="569">
        <f t="shared" ref="AL717:AL721" si="1731">AK717/H717</f>
        <v>0.99986507522693568</v>
      </c>
      <c r="AM717" s="663"/>
      <c r="AN717" s="663"/>
      <c r="AO717" s="663"/>
      <c r="AP717" s="663"/>
      <c r="AQ717" s="663"/>
      <c r="AR717" s="663"/>
      <c r="AS717" s="663"/>
      <c r="AT717" s="663"/>
      <c r="AU717" s="663">
        <f>AU325</f>
        <v>-50076.490950000472</v>
      </c>
      <c r="AV717" s="663">
        <f>AW717+AY717+AZ717+AX717</f>
        <v>6133378.962199999</v>
      </c>
      <c r="AW717" s="663">
        <f>AW325</f>
        <v>2536783.4002099996</v>
      </c>
      <c r="AX717" s="663">
        <f>AX325</f>
        <v>2230084.0857399995</v>
      </c>
      <c r="AY717" s="663">
        <f>AY325</f>
        <v>0</v>
      </c>
      <c r="AZ717" s="663">
        <f>AZ332+AZ519+AZ566+AZ658+AZ668+AZ683+AZ689+AZ690+AZ695+AZ708</f>
        <v>1366511.4762499998</v>
      </c>
      <c r="BA717" s="663" t="e">
        <f t="shared" si="1626"/>
        <v>#REF!</v>
      </c>
      <c r="BB717" s="663" t="e">
        <f>BB333+#REF!+BB552+#REF!+BB668+BB676+BB683+BB690+BB696+BB519+BB708</f>
        <v>#REF!</v>
      </c>
      <c r="BC717" s="663" t="e">
        <f>BC333+#REF!+BC552+#REF!+BC668+BC676+BC683+BC690+BC696</f>
        <v>#REF!</v>
      </c>
      <c r="BD717" s="663" t="e">
        <f>BD333+#REF!+BD552+#REF!+BD668+BD676+BD683+BD690+BD696</f>
        <v>#REF!</v>
      </c>
      <c r="BE717" s="663" t="e">
        <f t="shared" si="1627"/>
        <v>#REF!</v>
      </c>
      <c r="BF717" s="663" t="e">
        <f>BF333+#REF!+BF552+#REF!+BF668+BF676+BF683+BF690+BF696+BF519+BF708</f>
        <v>#REF!</v>
      </c>
      <c r="BG717" s="663" t="e">
        <f>BG333+#REF!+BG552+#REF!+BG668+BG676+BG683+BG690+BG696</f>
        <v>#REF!</v>
      </c>
      <c r="BH717" s="663" t="e">
        <f>BH333+#REF!+BH552+#REF!+BH668+BH676+BH683+BH690+BH696</f>
        <v>#REF!</v>
      </c>
      <c r="BI717" s="663">
        <f>SUM(BJ717:BM717)</f>
        <v>4887861.21435</v>
      </c>
      <c r="BJ717" s="663">
        <f>BJ325</f>
        <v>1273807.2326</v>
      </c>
      <c r="BK717" s="663">
        <f>BK325</f>
        <v>2560942.2691199998</v>
      </c>
      <c r="BL717" s="663">
        <f>BL325</f>
        <v>0</v>
      </c>
      <c r="BM717" s="663">
        <f>BM566+BM683+BM689</f>
        <v>1053111.71263</v>
      </c>
      <c r="BN717" s="663">
        <f>BO717-BI717</f>
        <v>59318.450709999539</v>
      </c>
      <c r="BO717" s="663">
        <f>BP717+BR717+BS717+BQ717</f>
        <v>4947179.6650599996</v>
      </c>
      <c r="BP717" s="663">
        <f>BP325</f>
        <v>1273807.2326</v>
      </c>
      <c r="BQ717" s="663">
        <f>BQ325</f>
        <v>2620260.7198299998</v>
      </c>
      <c r="BR717" s="663">
        <f>BR325</f>
        <v>0</v>
      </c>
      <c r="BS717" s="663">
        <f>BS566+BS683+BS689</f>
        <v>1053111.71263</v>
      </c>
      <c r="BT717" s="182" t="e">
        <f>BT333+#REF!+BT552+#REF!+BT668+BT676+BT683+BT690+BT696</f>
        <v>#REF!</v>
      </c>
      <c r="BU717" s="182" t="e">
        <f>BU333+#REF!+BU552+#REF!+BU668+BU676+BU683+BU690+BU696</f>
        <v>#REF!</v>
      </c>
      <c r="BV717" s="663" t="e">
        <f>BW717+BY717+BZ717+BX717</f>
        <v>#REF!</v>
      </c>
      <c r="BW717" s="663">
        <f>BW325</f>
        <v>1634943.4886</v>
      </c>
      <c r="BX717" s="663">
        <f>BX325</f>
        <v>6109365.2821499994</v>
      </c>
      <c r="BY717" s="663">
        <f>BY325</f>
        <v>0</v>
      </c>
      <c r="BZ717" s="663" t="e">
        <f>BZ552+BZ681</f>
        <v>#REF!</v>
      </c>
      <c r="CA717" s="663" t="e">
        <f t="shared" si="1723"/>
        <v>#REF!</v>
      </c>
      <c r="CB717" s="663" t="e">
        <f>CB333+#REF!+CB552+#REF!+CB668+CB676+CB683+CB690+CB696+CB519+CB708</f>
        <v>#REF!</v>
      </c>
      <c r="CC717" s="182" t="e">
        <f>CC333+#REF!+CC552+#REF!+CC668+CC676+CC683+CC690+CC696</f>
        <v>#REF!</v>
      </c>
      <c r="CD717" s="182" t="e">
        <f>CD333+#REF!+CD552+#REF!+CD668+CD676+CD683+CD690+CD696</f>
        <v>#REF!</v>
      </c>
      <c r="CE717" s="663">
        <f>CF717+CH717+CI717+CG717</f>
        <v>3647551.9060199996</v>
      </c>
      <c r="CF717" s="663">
        <f>CF325</f>
        <v>534943.48860000004</v>
      </c>
      <c r="CG717" s="663">
        <f>CG325</f>
        <v>2022608.4174199998</v>
      </c>
      <c r="CH717" s="663">
        <f>CH325</f>
        <v>0</v>
      </c>
      <c r="CI717" s="663">
        <f>CI566+CI683+CI689</f>
        <v>1090000</v>
      </c>
      <c r="CJ717" s="663">
        <f>CJ325</f>
        <v>0</v>
      </c>
      <c r="CK717" s="663">
        <f>CL717+CN717+CO717+CM717</f>
        <v>3647551.9060199996</v>
      </c>
      <c r="CL717" s="663">
        <f>CL325</f>
        <v>534943.48860000004</v>
      </c>
      <c r="CM717" s="663">
        <f>CM325</f>
        <v>2022608.4174199998</v>
      </c>
      <c r="CN717" s="663">
        <f>CN325</f>
        <v>0</v>
      </c>
      <c r="CO717" s="663">
        <f>CO566+CO683+CO689</f>
        <v>1090000</v>
      </c>
    </row>
    <row r="718" spans="1:12248" s="25" customFormat="1" ht="77.25" hidden="1" customHeight="1" x14ac:dyDescent="0.25">
      <c r="B718" s="882" t="s">
        <v>264</v>
      </c>
      <c r="C718" s="882"/>
      <c r="D718" s="183" t="e">
        <f>#REF!+D334</f>
        <v>#REF!</v>
      </c>
      <c r="E718" s="183" t="e">
        <f>#REF!+E334</f>
        <v>#REF!</v>
      </c>
      <c r="F718" s="183"/>
      <c r="G718" s="183" t="e">
        <f>#REF!+G334</f>
        <v>#REF!</v>
      </c>
      <c r="H718" s="183" t="e">
        <f>#REF!+H334</f>
        <v>#REF!</v>
      </c>
      <c r="I718" s="182" t="e">
        <f t="shared" ref="I718:I721" si="1732">K718+M718+O718+Q718</f>
        <v>#REF!</v>
      </c>
      <c r="J718" s="569" t="e">
        <f t="shared" ref="J718:J721" si="1733">I718/D718</f>
        <v>#REF!</v>
      </c>
      <c r="K718" s="182" t="e">
        <f>#REF!+K334</f>
        <v>#REF!</v>
      </c>
      <c r="L718" s="569" t="e">
        <f t="shared" ref="L718:L720" si="1734">K718/E718</f>
        <v>#REF!</v>
      </c>
      <c r="M718" s="182"/>
      <c r="N718" s="116"/>
      <c r="O718" s="116" t="e">
        <f>#REF!+O334</f>
        <v>#REF!</v>
      </c>
      <c r="P718" s="116"/>
      <c r="Q718" s="182" t="e">
        <f>#REF!+Q334</f>
        <v>#REF!</v>
      </c>
      <c r="R718" s="569" t="e">
        <f t="shared" ref="R718:R721" si="1735">Q718/H718</f>
        <v>#REF!</v>
      </c>
      <c r="S718" s="182" t="e">
        <f t="shared" si="1726"/>
        <v>#REF!</v>
      </c>
      <c r="T718" s="569" t="e">
        <f t="shared" si="1727"/>
        <v>#REF!</v>
      </c>
      <c r="U718" s="182" t="e">
        <f>#REF!+U334</f>
        <v>#REF!</v>
      </c>
      <c r="V718" s="569" t="e">
        <f t="shared" si="1728"/>
        <v>#REF!</v>
      </c>
      <c r="W718" s="182"/>
      <c r="X718" s="116"/>
      <c r="Y718" s="116"/>
      <c r="Z718" s="116"/>
      <c r="AA718" s="182" t="e">
        <f>#REF!+AA334</f>
        <v>#REF!</v>
      </c>
      <c r="AB718" s="569" t="e">
        <f t="shared" si="1729"/>
        <v>#REF!</v>
      </c>
      <c r="AC718" s="182" t="e">
        <f t="shared" ref="AC718:AC721" si="1736">AE718+AG718+AI718+AK718</f>
        <v>#REF!</v>
      </c>
      <c r="AD718" s="572" t="e">
        <f t="shared" si="1730"/>
        <v>#REF!</v>
      </c>
      <c r="AE718" s="182" t="e">
        <f>#REF!+AE334</f>
        <v>#REF!</v>
      </c>
      <c r="AF718" s="575" t="e">
        <f t="shared" si="1675"/>
        <v>#REF!</v>
      </c>
      <c r="AG718" s="182"/>
      <c r="AH718" s="575" t="e">
        <f t="shared" si="1715"/>
        <v>#DIV/0!</v>
      </c>
      <c r="AI718" s="116"/>
      <c r="AJ718" s="116"/>
      <c r="AK718" s="182" t="e">
        <f>#REF!+AK334</f>
        <v>#REF!</v>
      </c>
      <c r="AL718" s="575" t="e">
        <f t="shared" si="1731"/>
        <v>#REF!</v>
      </c>
      <c r="AM718" s="116"/>
      <c r="AN718" s="116"/>
      <c r="AO718" s="116"/>
      <c r="AP718" s="116"/>
      <c r="AQ718" s="116"/>
      <c r="AR718" s="116"/>
      <c r="AS718" s="116"/>
      <c r="AT718" s="116"/>
      <c r="AU718" s="116"/>
      <c r="AV718" s="128" t="e">
        <f>#REF!+AV334</f>
        <v>#REF!</v>
      </c>
      <c r="AW718" s="116" t="e">
        <f>#REF!+AW334</f>
        <v>#REF!</v>
      </c>
      <c r="AX718" s="116"/>
      <c r="AY718" s="116" t="e">
        <f>#REF!+AY334</f>
        <v>#REF!</v>
      </c>
      <c r="AZ718" s="116" t="e">
        <f>#REF!+AZ334</f>
        <v>#REF!</v>
      </c>
      <c r="BA718" s="45" t="e">
        <f t="shared" si="1626"/>
        <v>#REF!</v>
      </c>
      <c r="BB718" s="116" t="e">
        <f>#REF!+BB334</f>
        <v>#REF!</v>
      </c>
      <c r="BC718" s="116" t="e">
        <f>#REF!+BC334</f>
        <v>#REF!</v>
      </c>
      <c r="BD718" s="116" t="e">
        <f>#REF!+BD334</f>
        <v>#REF!</v>
      </c>
      <c r="BE718" s="116" t="e">
        <f t="shared" si="1627"/>
        <v>#REF!</v>
      </c>
      <c r="BF718" s="116" t="e">
        <f>#REF!+BF334</f>
        <v>#REF!</v>
      </c>
      <c r="BG718" s="116" t="e">
        <f>#REF!+BG334</f>
        <v>#REF!</v>
      </c>
      <c r="BH718" s="116" t="e">
        <f>#REF!+BH334</f>
        <v>#REF!</v>
      </c>
      <c r="BI718" s="116" t="e">
        <f>#REF!+BI334</f>
        <v>#REF!</v>
      </c>
      <c r="BJ718" s="116" t="e">
        <f>#REF!+BJ334</f>
        <v>#REF!</v>
      </c>
      <c r="BK718" s="116"/>
      <c r="BL718" s="116" t="e">
        <f>#REF!+BL334</f>
        <v>#REF!</v>
      </c>
      <c r="BM718" s="116" t="e">
        <f>#REF!+BM334</f>
        <v>#REF!</v>
      </c>
      <c r="BN718" s="116"/>
      <c r="BO718" s="116" t="e">
        <f>#REF!+BO334</f>
        <v>#REF!</v>
      </c>
      <c r="BP718" s="116" t="e">
        <f>#REF!+BP334</f>
        <v>#REF!</v>
      </c>
      <c r="BQ718" s="116"/>
      <c r="BR718" s="116" t="e">
        <f>#REF!+BR334</f>
        <v>#REF!</v>
      </c>
      <c r="BS718" s="116" t="e">
        <f>#REF!+BS334</f>
        <v>#REF!</v>
      </c>
      <c r="BT718" s="183" t="e">
        <f>#REF!+BT334</f>
        <v>#REF!</v>
      </c>
      <c r="BU718" s="183" t="e">
        <f>#REF!+BU334</f>
        <v>#REF!</v>
      </c>
      <c r="BV718" s="116" t="e">
        <f>#REF!+BV334</f>
        <v>#REF!</v>
      </c>
      <c r="BW718" s="116" t="e">
        <f>#REF!+BW334</f>
        <v>#REF!</v>
      </c>
      <c r="BX718" s="116"/>
      <c r="BY718" s="116" t="e">
        <f>#REF!+BY334</f>
        <v>#REF!</v>
      </c>
      <c r="BZ718" s="116" t="e">
        <f>#REF!+BZ334</f>
        <v>#REF!</v>
      </c>
      <c r="CA718" s="183" t="e">
        <f t="shared" si="1723"/>
        <v>#REF!</v>
      </c>
      <c r="CB718" s="183" t="e">
        <f>#REF!+CB334</f>
        <v>#REF!</v>
      </c>
      <c r="CC718" s="183" t="e">
        <f>#REF!+CC334</f>
        <v>#REF!</v>
      </c>
      <c r="CD718" s="183" t="e">
        <f>#REF!+CD334</f>
        <v>#REF!</v>
      </c>
      <c r="CE718" s="116" t="e">
        <f>#REF!+CE334</f>
        <v>#REF!</v>
      </c>
      <c r="CF718" s="116" t="e">
        <f>#REF!+CF334</f>
        <v>#REF!</v>
      </c>
      <c r="CG718" s="116"/>
      <c r="CH718" s="116" t="e">
        <f>#REF!+CH334</f>
        <v>#REF!</v>
      </c>
      <c r="CI718" s="116" t="e">
        <f>#REF!+CI334</f>
        <v>#REF!</v>
      </c>
      <c r="CJ718" s="116"/>
      <c r="CK718" s="116" t="e">
        <f>#REF!+CK334</f>
        <v>#REF!</v>
      </c>
      <c r="CL718" s="116" t="e">
        <f>#REF!+CL334</f>
        <v>#REF!</v>
      </c>
      <c r="CM718" s="116"/>
      <c r="CN718" s="116" t="e">
        <f>#REF!+CN334</f>
        <v>#REF!</v>
      </c>
      <c r="CO718" s="116" t="e">
        <f>#REF!+CO334</f>
        <v>#REF!</v>
      </c>
    </row>
    <row r="719" spans="1:12248" s="201" customFormat="1" ht="59.25" customHeight="1" x14ac:dyDescent="0.25">
      <c r="B719" s="877" t="s">
        <v>266</v>
      </c>
      <c r="C719" s="877"/>
      <c r="D719" s="246">
        <f>E719+G719+H719+F719</f>
        <v>2363476.2100000004</v>
      </c>
      <c r="E719" s="246">
        <f>E331</f>
        <v>0</v>
      </c>
      <c r="F719" s="246">
        <f>F331</f>
        <v>2363476.2100000004</v>
      </c>
      <c r="G719" s="246">
        <f>G331</f>
        <v>0</v>
      </c>
      <c r="H719" s="246">
        <f>H331</f>
        <v>0</v>
      </c>
      <c r="I719" s="182">
        <f t="shared" si="1732"/>
        <v>695415</v>
      </c>
      <c r="J719" s="569">
        <f t="shared" si="1733"/>
        <v>0.29423397496351356</v>
      </c>
      <c r="K719" s="182">
        <f>K331</f>
        <v>0</v>
      </c>
      <c r="L719" s="569">
        <v>0</v>
      </c>
      <c r="M719" s="182">
        <f>M331</f>
        <v>695415</v>
      </c>
      <c r="N719" s="202"/>
      <c r="O719" s="202">
        <f>O331</f>
        <v>0</v>
      </c>
      <c r="P719" s="202"/>
      <c r="Q719" s="182">
        <f>Q331</f>
        <v>0</v>
      </c>
      <c r="R719" s="569"/>
      <c r="S719" s="182">
        <f t="shared" si="1726"/>
        <v>1136590.5728799999</v>
      </c>
      <c r="T719" s="569">
        <f t="shared" si="1727"/>
        <v>0.4808978267143208</v>
      </c>
      <c r="U719" s="182">
        <f>U331</f>
        <v>0</v>
      </c>
      <c r="V719" s="569">
        <v>0</v>
      </c>
      <c r="W719" s="182">
        <f>W331</f>
        <v>1136590.5728799999</v>
      </c>
      <c r="X719" s="202"/>
      <c r="Y719" s="202"/>
      <c r="Z719" s="202"/>
      <c r="AA719" s="182">
        <f>AA331</f>
        <v>0</v>
      </c>
      <c r="AB719" s="569">
        <v>0</v>
      </c>
      <c r="AC719" s="182">
        <f t="shared" si="1736"/>
        <v>1576700.639</v>
      </c>
      <c r="AD719" s="569">
        <f t="shared" si="1730"/>
        <v>0.66711085659711367</v>
      </c>
      <c r="AE719" s="182">
        <f>AE331</f>
        <v>0</v>
      </c>
      <c r="AF719" s="569">
        <v>0</v>
      </c>
      <c r="AG719" s="182">
        <f>AG331</f>
        <v>1576700.639</v>
      </c>
      <c r="AH719" s="569">
        <f t="shared" si="1715"/>
        <v>0.66711085659711367</v>
      </c>
      <c r="AI719" s="202"/>
      <c r="AJ719" s="202"/>
      <c r="AK719" s="182">
        <f>AK331</f>
        <v>0</v>
      </c>
      <c r="AL719" s="569">
        <v>0</v>
      </c>
      <c r="AM719" s="202"/>
      <c r="AN719" s="202"/>
      <c r="AO719" s="202"/>
      <c r="AP719" s="202"/>
      <c r="AQ719" s="202"/>
      <c r="AR719" s="202"/>
      <c r="AS719" s="202"/>
      <c r="AT719" s="202"/>
      <c r="AU719" s="202">
        <f>AU326</f>
        <v>1.4689999632537365E-2</v>
      </c>
      <c r="AV719" s="202">
        <f>AW719+AY719+AZ719+AX719</f>
        <v>2363476.2246900001</v>
      </c>
      <c r="AW719" s="202">
        <f>AW331</f>
        <v>0</v>
      </c>
      <c r="AX719" s="202">
        <f>AX331</f>
        <v>2363476.2246900001</v>
      </c>
      <c r="AY719" s="202">
        <f>AY331</f>
        <v>0</v>
      </c>
      <c r="AZ719" s="202">
        <f>AZ331</f>
        <v>0</v>
      </c>
      <c r="BA719" s="45">
        <f t="shared" si="1626"/>
        <v>0</v>
      </c>
      <c r="BB719" s="202">
        <f>BB520</f>
        <v>0</v>
      </c>
      <c r="BC719" s="202">
        <f>BC520</f>
        <v>0</v>
      </c>
      <c r="BD719" s="202">
        <f>BD520</f>
        <v>0</v>
      </c>
      <c r="BE719" s="202">
        <f t="shared" si="1627"/>
        <v>0</v>
      </c>
      <c r="BF719" s="202">
        <f>BF520</f>
        <v>0</v>
      </c>
      <c r="BG719" s="202">
        <f>BG520</f>
        <v>0</v>
      </c>
      <c r="BH719" s="202">
        <f>BH520</f>
        <v>0</v>
      </c>
      <c r="BI719" s="202">
        <f>BI331</f>
        <v>1216606</v>
      </c>
      <c r="BJ719" s="202">
        <f>BJ331</f>
        <v>0</v>
      </c>
      <c r="BK719" s="202">
        <f>BK331</f>
        <v>1216606</v>
      </c>
      <c r="BL719" s="202">
        <f>BL331</f>
        <v>0</v>
      </c>
      <c r="BM719" s="202">
        <f>BM331</f>
        <v>0</v>
      </c>
      <c r="BN719" s="202">
        <f>BO719-BI719</f>
        <v>0</v>
      </c>
      <c r="BO719" s="202">
        <f>BP719+BR719+BS719+BQ719</f>
        <v>1216605.9999999998</v>
      </c>
      <c r="BP719" s="202">
        <f>BP331</f>
        <v>0</v>
      </c>
      <c r="BQ719" s="202">
        <f>BQ331</f>
        <v>1216605.9999999998</v>
      </c>
      <c r="BR719" s="202">
        <f>BR331</f>
        <v>0</v>
      </c>
      <c r="BS719" s="202">
        <f>BS331</f>
        <v>0</v>
      </c>
      <c r="BT719" s="246">
        <f>BT520</f>
        <v>0</v>
      </c>
      <c r="BU719" s="246">
        <f>BU520</f>
        <v>0</v>
      </c>
      <c r="BV719" s="202">
        <f>BW719+BY719+BZ719+BX719</f>
        <v>0</v>
      </c>
      <c r="BW719" s="202">
        <f>BW331</f>
        <v>0</v>
      </c>
      <c r="BX719" s="202">
        <f>BX331</f>
        <v>0</v>
      </c>
      <c r="BY719" s="202">
        <f>BY331</f>
        <v>0</v>
      </c>
      <c r="BZ719" s="202">
        <f>BZ331</f>
        <v>0</v>
      </c>
      <c r="CA719" s="246">
        <f t="shared" si="1723"/>
        <v>0</v>
      </c>
      <c r="CB719" s="246">
        <f>CB520</f>
        <v>0</v>
      </c>
      <c r="CC719" s="246">
        <f>CC520</f>
        <v>0</v>
      </c>
      <c r="CD719" s="246">
        <f>CD520</f>
        <v>0</v>
      </c>
      <c r="CE719" s="202">
        <f>CF719+CH719+CI719+CG719</f>
        <v>0</v>
      </c>
      <c r="CF719" s="202">
        <f>CF331</f>
        <v>0</v>
      </c>
      <c r="CG719" s="202">
        <f>CG331</f>
        <v>0</v>
      </c>
      <c r="CH719" s="202">
        <f>CH331</f>
        <v>0</v>
      </c>
      <c r="CI719" s="202">
        <f>CI331</f>
        <v>0</v>
      </c>
      <c r="CJ719" s="202">
        <f>CJ326</f>
        <v>0</v>
      </c>
      <c r="CK719" s="202">
        <f>CL719+CN719+CO719+CM719</f>
        <v>0</v>
      </c>
      <c r="CL719" s="202">
        <f>CL331</f>
        <v>0</v>
      </c>
      <c r="CM719" s="202">
        <f>CM331</f>
        <v>0</v>
      </c>
      <c r="CN719" s="202">
        <f>CN331</f>
        <v>0</v>
      </c>
      <c r="CO719" s="202">
        <f>CO331</f>
        <v>0</v>
      </c>
    </row>
    <row r="720" spans="1:12248" s="686" customFormat="1" ht="47.25" customHeight="1" x14ac:dyDescent="0.25">
      <c r="B720" s="878" t="s">
        <v>409</v>
      </c>
      <c r="C720" s="879"/>
      <c r="D720" s="685">
        <f>E720+G720+H720+F720</f>
        <v>346117.6</v>
      </c>
      <c r="E720" s="685">
        <f>E709</f>
        <v>145811.63620000001</v>
      </c>
      <c r="F720" s="685">
        <f t="shared" ref="F720:H720" si="1737">F709</f>
        <v>0</v>
      </c>
      <c r="G720" s="685">
        <f t="shared" si="1737"/>
        <v>0</v>
      </c>
      <c r="H720" s="685">
        <f t="shared" si="1737"/>
        <v>200305.9638</v>
      </c>
      <c r="I720" s="683">
        <f t="shared" si="1732"/>
        <v>0</v>
      </c>
      <c r="J720" s="684">
        <f t="shared" si="1733"/>
        <v>0</v>
      </c>
      <c r="K720" s="683">
        <f>K709</f>
        <v>0</v>
      </c>
      <c r="L720" s="684">
        <f t="shared" si="1734"/>
        <v>0</v>
      </c>
      <c r="M720" s="683">
        <f t="shared" ref="M720" si="1738">M709</f>
        <v>0</v>
      </c>
      <c r="N720" s="606"/>
      <c r="O720" s="606">
        <f t="shared" ref="O720" si="1739">O709</f>
        <v>0</v>
      </c>
      <c r="P720" s="606"/>
      <c r="Q720" s="683">
        <f t="shared" ref="Q720" si="1740">Q709</f>
        <v>0</v>
      </c>
      <c r="R720" s="684"/>
      <c r="S720" s="683">
        <f t="shared" si="1726"/>
        <v>0</v>
      </c>
      <c r="T720" s="684">
        <f t="shared" si="1727"/>
        <v>0</v>
      </c>
      <c r="U720" s="683">
        <f>U709</f>
        <v>0</v>
      </c>
      <c r="V720" s="684">
        <f t="shared" si="1728"/>
        <v>0</v>
      </c>
      <c r="W720" s="683">
        <f t="shared" ref="W720" si="1741">W709</f>
        <v>0</v>
      </c>
      <c r="X720" s="606"/>
      <c r="Y720" s="606"/>
      <c r="Z720" s="606"/>
      <c r="AA720" s="683">
        <f t="shared" ref="AA720" si="1742">AA709</f>
        <v>0</v>
      </c>
      <c r="AB720" s="684">
        <v>0</v>
      </c>
      <c r="AC720" s="683">
        <f t="shared" si="1736"/>
        <v>293632.87257999997</v>
      </c>
      <c r="AD720" s="684">
        <f t="shared" si="1730"/>
        <v>0.84836157589212446</v>
      </c>
      <c r="AE720" s="683">
        <f>AE709</f>
        <v>94091.44</v>
      </c>
      <c r="AF720" s="684">
        <f t="shared" si="1675"/>
        <v>0.64529445284422371</v>
      </c>
      <c r="AG720" s="683">
        <f t="shared" ref="AG720" si="1743">AG709</f>
        <v>0</v>
      </c>
      <c r="AH720" s="684">
        <v>0</v>
      </c>
      <c r="AI720" s="606"/>
      <c r="AJ720" s="606"/>
      <c r="AK720" s="683">
        <f t="shared" ref="AK720" si="1744">AK709</f>
        <v>199541.43257999999</v>
      </c>
      <c r="AL720" s="684">
        <v>0</v>
      </c>
      <c r="AM720" s="606"/>
      <c r="AN720" s="606"/>
      <c r="AO720" s="606"/>
      <c r="AP720" s="606"/>
      <c r="AQ720" s="606"/>
      <c r="AR720" s="606"/>
      <c r="AS720" s="606"/>
      <c r="AT720" s="606"/>
      <c r="AU720" s="606">
        <f>AV720-D720</f>
        <v>-200305.96379999997</v>
      </c>
      <c r="AV720" s="606">
        <f>AW720+AX720+AY720+AZ720</f>
        <v>145811.63620000001</v>
      </c>
      <c r="AW720" s="606">
        <f>AW709</f>
        <v>145811.63620000001</v>
      </c>
      <c r="AX720" s="606">
        <f t="shared" ref="AX720:AZ720" si="1745">AX709</f>
        <v>0</v>
      </c>
      <c r="AY720" s="606">
        <f t="shared" si="1745"/>
        <v>0</v>
      </c>
      <c r="AZ720" s="606">
        <f t="shared" si="1745"/>
        <v>0</v>
      </c>
      <c r="BA720" s="606">
        <f>BB720</f>
        <v>0</v>
      </c>
      <c r="BB720" s="606">
        <f>BB709</f>
        <v>0</v>
      </c>
      <c r="BC720" s="606">
        <f t="shared" ref="BC720:BD720" si="1746">BC709</f>
        <v>0</v>
      </c>
      <c r="BD720" s="606">
        <f t="shared" si="1746"/>
        <v>0</v>
      </c>
      <c r="BE720" s="606">
        <f>BF720</f>
        <v>346117.6</v>
      </c>
      <c r="BF720" s="606">
        <f>BF709</f>
        <v>346117.6</v>
      </c>
      <c r="BG720" s="606">
        <f t="shared" ref="BG720:BH720" si="1747">BG709</f>
        <v>0</v>
      </c>
      <c r="BH720" s="606">
        <f t="shared" si="1747"/>
        <v>0</v>
      </c>
      <c r="BI720" s="606">
        <f>BI709</f>
        <v>300000</v>
      </c>
      <c r="BJ720" s="606">
        <f>BJ709</f>
        <v>300000</v>
      </c>
      <c r="BK720" s="606">
        <f t="shared" ref="BK720:BM720" si="1748">BK709</f>
        <v>0</v>
      </c>
      <c r="BL720" s="606">
        <f t="shared" si="1748"/>
        <v>0</v>
      </c>
      <c r="BM720" s="606">
        <f t="shared" si="1748"/>
        <v>0</v>
      </c>
      <c r="BN720" s="606">
        <v>0</v>
      </c>
      <c r="BO720" s="606">
        <f>BP720+BR720+BS720+BQ720</f>
        <v>300000</v>
      </c>
      <c r="BP720" s="606">
        <f>BP709</f>
        <v>300000</v>
      </c>
      <c r="BQ720" s="606">
        <f t="shared" ref="BQ720:BS720" si="1749">BQ709</f>
        <v>0</v>
      </c>
      <c r="BR720" s="606">
        <f t="shared" si="1749"/>
        <v>0</v>
      </c>
      <c r="BS720" s="606">
        <f t="shared" si="1749"/>
        <v>0</v>
      </c>
      <c r="BT720" s="685">
        <v>0</v>
      </c>
      <c r="BU720" s="685">
        <v>0</v>
      </c>
      <c r="BV720" s="606">
        <f>BW720+BY720+BZ720+BX720</f>
        <v>0</v>
      </c>
      <c r="BW720" s="606">
        <f>BW709</f>
        <v>0</v>
      </c>
      <c r="BX720" s="606">
        <f t="shared" ref="BX720:BZ720" si="1750">BX709</f>
        <v>0</v>
      </c>
      <c r="BY720" s="606">
        <f t="shared" si="1750"/>
        <v>0</v>
      </c>
      <c r="BZ720" s="606">
        <f t="shared" si="1750"/>
        <v>0</v>
      </c>
      <c r="CA720" s="685">
        <f>CB720</f>
        <v>0</v>
      </c>
      <c r="CB720" s="685">
        <f>CB709</f>
        <v>0</v>
      </c>
      <c r="CC720" s="685">
        <v>0</v>
      </c>
      <c r="CD720" s="685">
        <v>0</v>
      </c>
      <c r="CE720" s="606">
        <f>CF720+CH720+CI720+CG720</f>
        <v>0</v>
      </c>
      <c r="CF720" s="606">
        <f>CF709</f>
        <v>0</v>
      </c>
      <c r="CG720" s="606">
        <f t="shared" ref="CG720:CI720" si="1751">CG709</f>
        <v>0</v>
      </c>
      <c r="CH720" s="606">
        <f t="shared" si="1751"/>
        <v>0</v>
      </c>
      <c r="CI720" s="606">
        <f t="shared" si="1751"/>
        <v>0</v>
      </c>
      <c r="CJ720" s="606">
        <v>0</v>
      </c>
      <c r="CK720" s="606">
        <f>CL720+CN720+CO720+CM720</f>
        <v>0</v>
      </c>
      <c r="CL720" s="606">
        <f>CL709</f>
        <v>0</v>
      </c>
      <c r="CM720" s="606">
        <f t="shared" ref="CM720:CO720" si="1752">CM709</f>
        <v>0</v>
      </c>
      <c r="CN720" s="606">
        <f t="shared" si="1752"/>
        <v>0</v>
      </c>
      <c r="CO720" s="606">
        <f t="shared" si="1752"/>
        <v>0</v>
      </c>
    </row>
    <row r="721" spans="1:12248" s="62" customFormat="1" ht="54.75" customHeight="1" x14ac:dyDescent="0.25">
      <c r="B721" s="867" t="s">
        <v>495</v>
      </c>
      <c r="C721" s="867"/>
      <c r="D721" s="266">
        <f>H721</f>
        <v>1616893.9309999999</v>
      </c>
      <c r="E721" s="266">
        <f>E683+E552</f>
        <v>0</v>
      </c>
      <c r="F721" s="266">
        <f>F683+F552</f>
        <v>0</v>
      </c>
      <c r="G721" s="266">
        <f>G683+G552</f>
        <v>0</v>
      </c>
      <c r="H721" s="266">
        <f>H566+H658+H683+H689+H707</f>
        <v>1616893.9309999999</v>
      </c>
      <c r="I721" s="266">
        <f t="shared" si="1732"/>
        <v>140924.74910000002</v>
      </c>
      <c r="J721" s="600">
        <f t="shared" si="1733"/>
        <v>8.7157695627469098E-2</v>
      </c>
      <c r="K721" s="266">
        <f>K683+K552</f>
        <v>0</v>
      </c>
      <c r="L721" s="600">
        <v>0</v>
      </c>
      <c r="M721" s="266">
        <f>M683+M552</f>
        <v>0</v>
      </c>
      <c r="N721" s="144"/>
      <c r="O721" s="144">
        <f>O683+O552</f>
        <v>0</v>
      </c>
      <c r="P721" s="144"/>
      <c r="Q721" s="266">
        <f>Q566+Q658+Q683+Q689+Q707</f>
        <v>140924.74910000002</v>
      </c>
      <c r="R721" s="600">
        <f t="shared" si="1735"/>
        <v>8.7157695627469098E-2</v>
      </c>
      <c r="S721" s="266">
        <f t="shared" si="1726"/>
        <v>89894.944909999991</v>
      </c>
      <c r="T721" s="600">
        <f t="shared" si="1727"/>
        <v>5.5597304923027752E-2</v>
      </c>
      <c r="U721" s="266">
        <f>U683+U552</f>
        <v>0</v>
      </c>
      <c r="V721" s="600">
        <v>0</v>
      </c>
      <c r="W721" s="266">
        <f>W683+W552</f>
        <v>0</v>
      </c>
      <c r="X721" s="144"/>
      <c r="Y721" s="144"/>
      <c r="Z721" s="144"/>
      <c r="AA721" s="266">
        <f>AA566+AA658+AA683+AA689+AA707</f>
        <v>89894.944909999991</v>
      </c>
      <c r="AB721" s="600">
        <f t="shared" si="1729"/>
        <v>5.5597304923027752E-2</v>
      </c>
      <c r="AC721" s="266">
        <f t="shared" si="1736"/>
        <v>1615938.2669699998</v>
      </c>
      <c r="AD721" s="600">
        <f t="shared" si="1730"/>
        <v>0.99940895069758284</v>
      </c>
      <c r="AE721" s="266">
        <f>AE683+AE552</f>
        <v>0</v>
      </c>
      <c r="AF721" s="600">
        <v>0</v>
      </c>
      <c r="AG721" s="266">
        <f>AG683+AG552</f>
        <v>0</v>
      </c>
      <c r="AH721" s="600">
        <v>0</v>
      </c>
      <c r="AI721" s="144"/>
      <c r="AJ721" s="144"/>
      <c r="AK721" s="266">
        <f>AK566+AK658+AK683+AK689+AK707</f>
        <v>1615938.2669699998</v>
      </c>
      <c r="AL721" s="600">
        <f t="shared" si="1731"/>
        <v>0.99940895069758284</v>
      </c>
      <c r="AM721" s="144"/>
      <c r="AN721" s="144"/>
      <c r="AO721" s="144"/>
      <c r="AP721" s="144"/>
      <c r="AQ721" s="144"/>
      <c r="AR721" s="144"/>
      <c r="AS721" s="144"/>
      <c r="AT721" s="144"/>
      <c r="AU721" s="144">
        <f>AZ721-H721</f>
        <v>-250382.45475000003</v>
      </c>
      <c r="AV721" s="144">
        <f>AZ721</f>
        <v>1366511.4762499998</v>
      </c>
      <c r="AW721" s="144">
        <f>AW683+AW552</f>
        <v>0</v>
      </c>
      <c r="AX721" s="144">
        <f>AX683+AX552</f>
        <v>0</v>
      </c>
      <c r="AY721" s="144">
        <f>AY683+AY552</f>
        <v>0</v>
      </c>
      <c r="AZ721" s="144">
        <f>AZ717+AZ720</f>
        <v>1366511.4762499998</v>
      </c>
      <c r="BA721" s="144">
        <f t="shared" si="1626"/>
        <v>-349333.69045999995</v>
      </c>
      <c r="BB721" s="144"/>
      <c r="BC721" s="144"/>
      <c r="BD721" s="144">
        <f>BD683+BD552+BD713</f>
        <v>-349333.69045999995</v>
      </c>
      <c r="BE721" s="144" t="e">
        <f>BE683+BE552</f>
        <v>#REF!</v>
      </c>
      <c r="BF721" s="144"/>
      <c r="BG721" s="144"/>
      <c r="BH721" s="144" t="e">
        <f>BH683+BH552+BH713</f>
        <v>#REF!</v>
      </c>
      <c r="BI721" s="144">
        <f>BI683+BI552</f>
        <v>946111.71262999997</v>
      </c>
      <c r="BJ721" s="144">
        <f>BJ683+BJ552</f>
        <v>0</v>
      </c>
      <c r="BK721" s="144">
        <f>BK683+BK552</f>
        <v>0</v>
      </c>
      <c r="BL721" s="144">
        <f>BL683+BL552</f>
        <v>0</v>
      </c>
      <c r="BM721" s="144">
        <f>BM717</f>
        <v>1053111.71263</v>
      </c>
      <c r="BN721" s="144">
        <f>BS721-BM721</f>
        <v>0</v>
      </c>
      <c r="BO721" s="144">
        <f>BS721</f>
        <v>1053111.71263</v>
      </c>
      <c r="BP721" s="144">
        <f>BP683+BP552</f>
        <v>0</v>
      </c>
      <c r="BQ721" s="144">
        <f>BQ683+BQ552</f>
        <v>0</v>
      </c>
      <c r="BR721" s="144">
        <f>BR683+BR552</f>
        <v>0</v>
      </c>
      <c r="BS721" s="144">
        <f>BS717</f>
        <v>1053111.71263</v>
      </c>
      <c r="BT721" s="266">
        <f>BT683+BT552</f>
        <v>0</v>
      </c>
      <c r="BU721" s="266">
        <f>BU683+BU552</f>
        <v>788248.13207000005</v>
      </c>
      <c r="BV721" s="144" t="e">
        <f>BV683+BV552+BV713+BX721</f>
        <v>#REF!</v>
      </c>
      <c r="BW721" s="144">
        <f>BW683+BW552</f>
        <v>0</v>
      </c>
      <c r="BX721" s="144">
        <f>BX683+BX552</f>
        <v>0</v>
      </c>
      <c r="BY721" s="144">
        <f>BY683+BY552</f>
        <v>0</v>
      </c>
      <c r="BZ721" s="144" t="e">
        <f>BZ683+BZ552</f>
        <v>#REF!</v>
      </c>
      <c r="CA721" s="144">
        <f t="shared" ref="CA721" si="1753">CB721+CC721+CD721</f>
        <v>-109000</v>
      </c>
      <c r="CB721" s="266">
        <f>CB683+CB552</f>
        <v>0</v>
      </c>
      <c r="CC721" s="266">
        <f>CC683+CC552</f>
        <v>0</v>
      </c>
      <c r="CD721" s="144">
        <f>CD683+CD552+CD713</f>
        <v>-109000</v>
      </c>
      <c r="CE721" s="144">
        <f>CI721</f>
        <v>1090000</v>
      </c>
      <c r="CF721" s="144">
        <f>CF683+CF552</f>
        <v>0</v>
      </c>
      <c r="CG721" s="144">
        <f>CG683+CG552</f>
        <v>0</v>
      </c>
      <c r="CH721" s="144">
        <f>CH683+CH552</f>
        <v>0</v>
      </c>
      <c r="CI721" s="144">
        <f>CI717</f>
        <v>1090000</v>
      </c>
      <c r="CJ721" s="144">
        <v>0</v>
      </c>
      <c r="CK721" s="144">
        <f>CO721</f>
        <v>1090000</v>
      </c>
      <c r="CL721" s="144">
        <f>CL683+CL552</f>
        <v>0</v>
      </c>
      <c r="CM721" s="144">
        <f>CM683+CM552</f>
        <v>0</v>
      </c>
      <c r="CN721" s="144">
        <f>CN683+CN552</f>
        <v>0</v>
      </c>
      <c r="CO721" s="144">
        <f>CO717</f>
        <v>1090000</v>
      </c>
    </row>
    <row r="722" spans="1:12248" s="28" customFormat="1" ht="57.75" hidden="1" customHeight="1" x14ac:dyDescent="0.25">
      <c r="B722" s="874" t="s">
        <v>181</v>
      </c>
      <c r="C722" s="874"/>
      <c r="D722" s="874"/>
      <c r="E722" s="874"/>
      <c r="F722" s="874"/>
      <c r="G722" s="874"/>
      <c r="H722" s="874"/>
      <c r="I722" s="874"/>
      <c r="J722" s="874"/>
      <c r="K722" s="874"/>
      <c r="L722" s="874"/>
      <c r="M722" s="874"/>
      <c r="N722" s="874"/>
      <c r="O722" s="874"/>
      <c r="P722" s="874"/>
      <c r="Q722" s="874"/>
      <c r="R722" s="874"/>
      <c r="S722" s="874"/>
      <c r="T722" s="874"/>
      <c r="U722" s="874"/>
      <c r="V722" s="874"/>
      <c r="W722" s="874"/>
      <c r="X722" s="874"/>
      <c r="Y722" s="874"/>
      <c r="Z722" s="874"/>
      <c r="AA722" s="874"/>
      <c r="AB722" s="874"/>
      <c r="AC722" s="874"/>
      <c r="AD722" s="874"/>
      <c r="AE722" s="874"/>
      <c r="AF722" s="874"/>
      <c r="AG722" s="874"/>
      <c r="AH722" s="874"/>
      <c r="AI722" s="874"/>
      <c r="AJ722" s="874"/>
      <c r="AK722" s="874"/>
      <c r="AL722" s="874"/>
      <c r="AM722" s="874"/>
      <c r="AN722" s="874"/>
      <c r="AO722" s="874"/>
      <c r="AP722" s="874"/>
      <c r="AQ722" s="874"/>
      <c r="AR722" s="874"/>
      <c r="AS722" s="874"/>
      <c r="AT722" s="874"/>
      <c r="AU722" s="874"/>
      <c r="AV722" s="874"/>
      <c r="AW722" s="874"/>
      <c r="AX722" s="874"/>
      <c r="AY722" s="874"/>
      <c r="AZ722" s="874"/>
      <c r="BA722" s="874"/>
      <c r="BB722" s="874"/>
      <c r="BC722" s="874"/>
      <c r="BD722" s="874"/>
      <c r="BE722" s="874"/>
      <c r="BF722" s="874"/>
      <c r="BG722" s="874"/>
      <c r="BH722" s="874"/>
      <c r="BI722" s="874"/>
      <c r="BJ722" s="874"/>
      <c r="BK722" s="874"/>
      <c r="BL722" s="874"/>
      <c r="BM722" s="874"/>
      <c r="BN722" s="874"/>
      <c r="BO722" s="874"/>
      <c r="BP722" s="874"/>
      <c r="BQ722" s="874"/>
      <c r="BR722" s="874"/>
      <c r="BS722" s="874"/>
      <c r="BT722" s="874"/>
      <c r="BU722" s="874"/>
      <c r="BV722" s="874"/>
      <c r="BW722" s="874"/>
      <c r="BX722" s="874"/>
      <c r="BY722" s="874"/>
      <c r="BZ722" s="874"/>
      <c r="CA722" s="874"/>
      <c r="CB722" s="874"/>
      <c r="CC722" s="874"/>
      <c r="CD722" s="874"/>
      <c r="CE722" s="874"/>
      <c r="CF722" s="874"/>
      <c r="CG722" s="874"/>
      <c r="CH722" s="874"/>
      <c r="CI722" s="874"/>
      <c r="CJ722" s="78"/>
      <c r="CK722" s="180"/>
      <c r="CL722" s="27"/>
      <c r="CM722" s="27"/>
      <c r="CN722" s="27"/>
      <c r="CO722" s="27"/>
    </row>
    <row r="723" spans="1:12248" s="402" customFormat="1" ht="71.25" customHeight="1" x14ac:dyDescent="0.25">
      <c r="B723" s="400" t="s">
        <v>339</v>
      </c>
      <c r="C723" s="531" t="s">
        <v>480</v>
      </c>
      <c r="D723" s="778">
        <f>E723+F723+G723+H723+0.1</f>
        <v>2850670.3432100001</v>
      </c>
      <c r="E723" s="778">
        <f>E724</f>
        <v>619303.37997999997</v>
      </c>
      <c r="F723" s="778">
        <f t="shared" ref="F723:H723" si="1754">F724</f>
        <v>862734.58975999989</v>
      </c>
      <c r="G723" s="778">
        <f t="shared" si="1754"/>
        <v>1368632.2734699999</v>
      </c>
      <c r="H723" s="778">
        <f t="shared" si="1754"/>
        <v>0</v>
      </c>
      <c r="I723" s="778">
        <f>K723+M723+O723+Q723</f>
        <v>560999.68703999999</v>
      </c>
      <c r="J723" s="573">
        <f>I723/D723</f>
        <v>0.19679570749955105</v>
      </c>
      <c r="K723" s="778">
        <f>K724</f>
        <v>68240.265429999999</v>
      </c>
      <c r="L723" s="572">
        <f>K723/E723</f>
        <v>0.11018875019252079</v>
      </c>
      <c r="M723" s="778">
        <f t="shared" ref="M723" si="1755">M724</f>
        <v>93253.462090000001</v>
      </c>
      <c r="N723" s="572">
        <f>M723/F723</f>
        <v>0.10809055669825612</v>
      </c>
      <c r="O723" s="778">
        <f t="shared" ref="O723" si="1756">O724</f>
        <v>399505.95952000003</v>
      </c>
      <c r="P723" s="401"/>
      <c r="Q723" s="401"/>
      <c r="R723" s="401"/>
      <c r="S723" s="778">
        <f>U723+W723+Y723+AA723</f>
        <v>408590.87254000001</v>
      </c>
      <c r="T723" s="572">
        <f t="shared" si="1727"/>
        <v>0.14333150569767597</v>
      </c>
      <c r="U723" s="401">
        <f>U725</f>
        <v>68304.652799999996</v>
      </c>
      <c r="V723" s="401"/>
      <c r="W723" s="778">
        <f>W725</f>
        <v>96277.880009999993</v>
      </c>
      <c r="X723" s="573">
        <f>W723/F723</f>
        <v>0.11159617471322564</v>
      </c>
      <c r="Y723" s="778">
        <f>Y724</f>
        <v>244008.33972999998</v>
      </c>
      <c r="Z723" s="573">
        <f>Y723/G723</f>
        <v>0.17828626758256011</v>
      </c>
      <c r="AA723" s="401"/>
      <c r="AB723" s="401"/>
      <c r="AC723" s="778">
        <f>AE723+AG723+AI723+AK723</f>
        <v>2557196.82816</v>
      </c>
      <c r="AD723" s="573">
        <f t="shared" ref="AD723:AD730" si="1757">AC723/D723</f>
        <v>0.89705105125570783</v>
      </c>
      <c r="AE723" s="778">
        <f>AE724</f>
        <v>501007.31506000005</v>
      </c>
      <c r="AF723" s="573">
        <f t="shared" si="1675"/>
        <v>0.80898527483602589</v>
      </c>
      <c r="AG723" s="778">
        <f>AG725</f>
        <v>769559.08658</v>
      </c>
      <c r="AH723" s="573">
        <f t="shared" ref="AH723:AH788" si="1758">AG723/F723</f>
        <v>0.89199980586622829</v>
      </c>
      <c r="AI723" s="778">
        <f t="shared" ref="AI723" si="1759">AI724</f>
        <v>1286630.42652</v>
      </c>
      <c r="AJ723" s="573">
        <f>AI723/G723</f>
        <v>0.94008482151155603</v>
      </c>
      <c r="AK723" s="401"/>
      <c r="AL723" s="573"/>
      <c r="AM723" s="401"/>
      <c r="AN723" s="401"/>
      <c r="AO723" s="401"/>
      <c r="AP723" s="401"/>
      <c r="AQ723" s="401"/>
      <c r="AR723" s="401"/>
      <c r="AS723" s="401"/>
      <c r="AT723" s="401"/>
      <c r="AU723" s="401">
        <f>AV723-D723</f>
        <v>228820.43720000004</v>
      </c>
      <c r="AV723" s="401">
        <f>AW723+AX723+AY723+AZ723+0.1</f>
        <v>3079490.7804100001</v>
      </c>
      <c r="AW723" s="401">
        <f>AW724</f>
        <v>499303.37998000003</v>
      </c>
      <c r="AX723" s="401">
        <f t="shared" ref="AX723:AZ723" si="1760">AX724</f>
        <v>1213955.0269600002</v>
      </c>
      <c r="AY723" s="401">
        <f t="shared" si="1760"/>
        <v>1366232.2734699999</v>
      </c>
      <c r="AZ723" s="401">
        <f t="shared" si="1760"/>
        <v>0</v>
      </c>
      <c r="BA723" s="401">
        <f t="shared" ref="BA723:BH723" si="1761">BA725+BA764+BA771</f>
        <v>0</v>
      </c>
      <c r="BB723" s="401">
        <f t="shared" si="1761"/>
        <v>0</v>
      </c>
      <c r="BC723" s="401">
        <f t="shared" si="1761"/>
        <v>0</v>
      </c>
      <c r="BD723" s="401">
        <f t="shared" si="1761"/>
        <v>0</v>
      </c>
      <c r="BE723" s="401">
        <f t="shared" si="1761"/>
        <v>1987935.6534499999</v>
      </c>
      <c r="BF723" s="401">
        <f t="shared" si="1761"/>
        <v>619303.37997999997</v>
      </c>
      <c r="BG723" s="401">
        <f t="shared" si="1761"/>
        <v>1368632.2734699999</v>
      </c>
      <c r="BH723" s="401">
        <f t="shared" si="1761"/>
        <v>0</v>
      </c>
      <c r="BI723" s="401">
        <f>BJ723+BK723+BL723+BM723</f>
        <v>3417311.4618699998</v>
      </c>
      <c r="BJ723" s="401">
        <f>BJ724</f>
        <v>999943.5</v>
      </c>
      <c r="BK723" s="401">
        <f t="shared" ref="BK723" si="1762">BK724</f>
        <v>1073576.14142</v>
      </c>
      <c r="BL723" s="401">
        <f t="shared" ref="BL723" si="1763">BL724</f>
        <v>1343791.8204499998</v>
      </c>
      <c r="BM723" s="401">
        <f t="shared" ref="BM723" si="1764">BM724</f>
        <v>0</v>
      </c>
      <c r="BN723" s="401">
        <f>BO723-BI723</f>
        <v>-73328.384709999897</v>
      </c>
      <c r="BO723" s="401">
        <f>BP723+BQ723+BR723+BS723</f>
        <v>3343983.0771599999</v>
      </c>
      <c r="BP723" s="401">
        <f>BP724</f>
        <v>999943.5</v>
      </c>
      <c r="BQ723" s="401">
        <f t="shared" ref="BQ723:BS723" si="1765">BQ724</f>
        <v>1014257.69071</v>
      </c>
      <c r="BR723" s="401">
        <f t="shared" si="1765"/>
        <v>1329781.8864499999</v>
      </c>
      <c r="BS723" s="401">
        <f t="shared" si="1765"/>
        <v>0</v>
      </c>
      <c r="BT723" s="401">
        <f>BL723</f>
        <v>1343791.8204499998</v>
      </c>
      <c r="BU723" s="401">
        <f>BM723</f>
        <v>0</v>
      </c>
      <c r="BV723" s="401">
        <f>BW723+BX723+BY723+BZ723</f>
        <v>2331746.9246499999</v>
      </c>
      <c r="BW723" s="401">
        <f>BW724</f>
        <v>670000</v>
      </c>
      <c r="BX723" s="401">
        <f t="shared" ref="BX723" si="1766">BX724</f>
        <v>355000</v>
      </c>
      <c r="BY723" s="401">
        <f t="shared" ref="BY723" si="1767">BY724</f>
        <v>1306746.9246499999</v>
      </c>
      <c r="BZ723" s="401">
        <f t="shared" ref="BZ723" si="1768">BZ724</f>
        <v>0</v>
      </c>
      <c r="CA723" s="401">
        <f>CB723+CC723+CD723</f>
        <v>0</v>
      </c>
      <c r="CB723" s="401">
        <f>CB725</f>
        <v>0</v>
      </c>
      <c r="CC723" s="401"/>
      <c r="CD723" s="401"/>
      <c r="CE723" s="401">
        <f>CF723+CH723+CI723</f>
        <v>1976746.9246499999</v>
      </c>
      <c r="CF723" s="401">
        <f>CF725</f>
        <v>670000</v>
      </c>
      <c r="CG723" s="401"/>
      <c r="CH723" s="401">
        <f>BY723</f>
        <v>1306746.9246499999</v>
      </c>
      <c r="CI723" s="401">
        <f>BZ723</f>
        <v>0</v>
      </c>
      <c r="CJ723" s="401"/>
      <c r="CK723" s="401">
        <f>CL723+CM723+CN723+CO723</f>
        <v>2331746.9246499999</v>
      </c>
      <c r="CL723" s="401">
        <f>CL724</f>
        <v>670000</v>
      </c>
      <c r="CM723" s="401">
        <f t="shared" ref="CM723:CO723" si="1769">CM724</f>
        <v>355000</v>
      </c>
      <c r="CN723" s="401">
        <f t="shared" si="1769"/>
        <v>1306746.9246499999</v>
      </c>
      <c r="CO723" s="401">
        <f t="shared" si="1769"/>
        <v>0</v>
      </c>
    </row>
    <row r="724" spans="1:12248" s="384" customFormat="1" ht="409.5" hidden="1" customHeight="1" x14ac:dyDescent="0.25">
      <c r="B724" s="372" t="s">
        <v>34</v>
      </c>
      <c r="C724" s="403" t="s">
        <v>377</v>
      </c>
      <c r="D724" s="375">
        <f>E724+F724+G724+H724</f>
        <v>2850670.24321</v>
      </c>
      <c r="E724" s="375">
        <f t="shared" ref="E724:BH724" si="1770">E725+E764+E771</f>
        <v>619303.37997999997</v>
      </c>
      <c r="F724" s="375">
        <f t="shared" si="1770"/>
        <v>862734.58975999989</v>
      </c>
      <c r="G724" s="375">
        <f t="shared" si="1770"/>
        <v>1368632.2734699999</v>
      </c>
      <c r="H724" s="375">
        <f t="shared" si="1770"/>
        <v>0</v>
      </c>
      <c r="I724" s="375"/>
      <c r="J724" s="374"/>
      <c r="K724" s="374">
        <f t="shared" ref="K724" si="1771">K725+K764+K771</f>
        <v>68240.265429999999</v>
      </c>
      <c r="L724" s="374"/>
      <c r="M724" s="374">
        <f t="shared" ref="M724" si="1772">M725+M764+M771</f>
        <v>93253.462090000001</v>
      </c>
      <c r="N724" s="374"/>
      <c r="O724" s="374">
        <f t="shared" ref="O724" si="1773">O725+O764+O771</f>
        <v>399505.95952000003</v>
      </c>
      <c r="P724" s="374"/>
      <c r="Q724" s="374"/>
      <c r="R724" s="374"/>
      <c r="S724" s="579">
        <f t="shared" si="1726"/>
        <v>408590.87254000001</v>
      </c>
      <c r="T724" s="572">
        <f t="shared" si="1727"/>
        <v>0.14333151072566916</v>
      </c>
      <c r="U724" s="374">
        <f>U725</f>
        <v>68304.652799999996</v>
      </c>
      <c r="V724" s="374"/>
      <c r="W724" s="374">
        <f>W725</f>
        <v>96277.880009999993</v>
      </c>
      <c r="X724" s="680">
        <f>W724/F724</f>
        <v>0.11159617471322564</v>
      </c>
      <c r="Y724" s="374">
        <f>Y771</f>
        <v>244008.33972999998</v>
      </c>
      <c r="Z724" s="680">
        <f>Y724/G724</f>
        <v>0.17828626758256011</v>
      </c>
      <c r="AA724" s="374"/>
      <c r="AB724" s="374"/>
      <c r="AC724" s="578">
        <f>AE724+AG724+AI724</f>
        <v>2557196.82816</v>
      </c>
      <c r="AD724" s="374">
        <f t="shared" si="1757"/>
        <v>0.89705108272378287</v>
      </c>
      <c r="AE724" s="374">
        <f t="shared" ref="AE724" si="1774">AE725+AE764+AE771</f>
        <v>501007.31506000005</v>
      </c>
      <c r="AF724" s="575">
        <f t="shared" si="1675"/>
        <v>0.80898527483602589</v>
      </c>
      <c r="AG724" s="374">
        <f>AG725</f>
        <v>769559.08658</v>
      </c>
      <c r="AH724" s="575">
        <f t="shared" si="1758"/>
        <v>0.89199980586622829</v>
      </c>
      <c r="AI724" s="374">
        <f t="shared" ref="AI724" si="1775">AI725+AI764+AI771</f>
        <v>1286630.42652</v>
      </c>
      <c r="AJ724" s="575">
        <f>AI724/G724</f>
        <v>0.94008482151155603</v>
      </c>
      <c r="AK724" s="374"/>
      <c r="AL724" s="578"/>
      <c r="AM724" s="374"/>
      <c r="AN724" s="374"/>
      <c r="AO724" s="374"/>
      <c r="AP724" s="374"/>
      <c r="AQ724" s="374"/>
      <c r="AR724" s="374"/>
      <c r="AS724" s="374"/>
      <c r="AT724" s="374"/>
      <c r="AU724" s="374">
        <f t="shared" si="1770"/>
        <v>231220.43720000028</v>
      </c>
      <c r="AV724" s="559">
        <f>AW724+AX724+AY724+AZ724</f>
        <v>3079490.68041</v>
      </c>
      <c r="AW724" s="374">
        <f t="shared" ref="AW724:AZ724" si="1776">AW725+AW764+AW771</f>
        <v>499303.37998000003</v>
      </c>
      <c r="AX724" s="374">
        <f t="shared" si="1776"/>
        <v>1213955.0269600002</v>
      </c>
      <c r="AY724" s="374">
        <f t="shared" si="1776"/>
        <v>1366232.2734699999</v>
      </c>
      <c r="AZ724" s="374">
        <f t="shared" si="1776"/>
        <v>0</v>
      </c>
      <c r="BA724" s="374">
        <f t="shared" si="1770"/>
        <v>0</v>
      </c>
      <c r="BB724" s="374">
        <f t="shared" si="1770"/>
        <v>0</v>
      </c>
      <c r="BC724" s="374">
        <f t="shared" si="1770"/>
        <v>0</v>
      </c>
      <c r="BD724" s="374">
        <f t="shared" si="1770"/>
        <v>0</v>
      </c>
      <c r="BE724" s="374">
        <f t="shared" si="1770"/>
        <v>1987935.6534499999</v>
      </c>
      <c r="BF724" s="374">
        <f t="shared" si="1770"/>
        <v>619303.37997999997</v>
      </c>
      <c r="BG724" s="374">
        <f t="shared" si="1770"/>
        <v>1368632.2734699999</v>
      </c>
      <c r="BH724" s="374">
        <f t="shared" si="1770"/>
        <v>0</v>
      </c>
      <c r="BI724" s="493">
        <f>BJ724+BK724+BL724+BM724</f>
        <v>3417311.4618699998</v>
      </c>
      <c r="BJ724" s="374">
        <f>BJ725+BJ764+BJ771</f>
        <v>999943.5</v>
      </c>
      <c r="BK724" s="374">
        <f>BK725+BK764+BK771</f>
        <v>1073576.14142</v>
      </c>
      <c r="BL724" s="374">
        <f>BL725+BL764+BL771</f>
        <v>1343791.8204499998</v>
      </c>
      <c r="BM724" s="374">
        <f>BM725+BM764+BM771</f>
        <v>0</v>
      </c>
      <c r="BN724" s="374"/>
      <c r="BO724" s="493">
        <f>BP724+BQ724+BR724+BS724</f>
        <v>3343983.0771599999</v>
      </c>
      <c r="BP724" s="484">
        <f>BP725+BP764+BP771</f>
        <v>999943.5</v>
      </c>
      <c r="BQ724" s="374">
        <f>BQ725+BQ764+BQ771</f>
        <v>1014257.69071</v>
      </c>
      <c r="BR724" s="374">
        <f>BR725+BR764+BR771</f>
        <v>1329781.8864499999</v>
      </c>
      <c r="BS724" s="374">
        <f>BS725+BS764+BS771</f>
        <v>0</v>
      </c>
      <c r="BT724" s="374"/>
      <c r="BU724" s="374"/>
      <c r="BV724" s="493">
        <f>BW724+BX724+BY724+BZ724</f>
        <v>2331746.9246499999</v>
      </c>
      <c r="BW724" s="374">
        <f>BW725+BW764+BW771</f>
        <v>670000</v>
      </c>
      <c r="BX724" s="374">
        <f>BX725+BX764+BX771</f>
        <v>355000</v>
      </c>
      <c r="BY724" s="374">
        <f>BY725+BY764+BY771</f>
        <v>1306746.9246499999</v>
      </c>
      <c r="BZ724" s="374">
        <f>BZ725+BZ764+BZ771</f>
        <v>0</v>
      </c>
      <c r="CA724" s="374"/>
      <c r="CB724" s="375"/>
      <c r="CC724" s="375"/>
      <c r="CD724" s="383"/>
      <c r="CE724" s="374"/>
      <c r="CF724" s="375"/>
      <c r="CG724" s="375"/>
      <c r="CH724" s="375"/>
      <c r="CI724" s="383"/>
      <c r="CJ724" s="374"/>
      <c r="CK724" s="493">
        <f>CL724+CM724+CN724+CO724</f>
        <v>2331746.9246499999</v>
      </c>
      <c r="CL724" s="374">
        <f>CL725+CL764+CL771</f>
        <v>670000</v>
      </c>
      <c r="CM724" s="374">
        <f>CM725+CM764+CM771</f>
        <v>355000</v>
      </c>
      <c r="CN724" s="374">
        <f>CN725+CN764+CN771</f>
        <v>1306746.9246499999</v>
      </c>
      <c r="CO724" s="374">
        <f>CO725+CO764+CO771</f>
        <v>0</v>
      </c>
    </row>
    <row r="725" spans="1:12248" s="80" customFormat="1" ht="366" customHeight="1" x14ac:dyDescent="0.3">
      <c r="A725" s="407"/>
      <c r="B725" s="441" t="s">
        <v>34</v>
      </c>
      <c r="C725" s="440" t="s">
        <v>478</v>
      </c>
      <c r="D725" s="412">
        <f>E725+F725+G725+H725</f>
        <v>1482037.9697399999</v>
      </c>
      <c r="E725" s="412">
        <f>E726+E746</f>
        <v>619303.37997999997</v>
      </c>
      <c r="F725" s="412">
        <f>F726+F746</f>
        <v>862734.58975999989</v>
      </c>
      <c r="G725" s="412">
        <f>G726+G746</f>
        <v>0</v>
      </c>
      <c r="H725" s="412">
        <f>H726+H746</f>
        <v>0</v>
      </c>
      <c r="I725" s="412">
        <f>K725+M725+O725</f>
        <v>161493.72752000001</v>
      </c>
      <c r="J725" s="570">
        <f>I725/D725</f>
        <v>0.10896733472242384</v>
      </c>
      <c r="K725" s="412">
        <f>K726+K746</f>
        <v>68240.265429999999</v>
      </c>
      <c r="L725" s="570">
        <f>K725/E725</f>
        <v>0.11018875019252079</v>
      </c>
      <c r="M725" s="412">
        <f>M726+M746</f>
        <v>93253.462090000001</v>
      </c>
      <c r="N725" s="570">
        <f>M725/F725</f>
        <v>0.10809055669825612</v>
      </c>
      <c r="O725" s="413">
        <f>O726+O746</f>
        <v>0</v>
      </c>
      <c r="P725" s="413"/>
      <c r="Q725" s="413"/>
      <c r="R725" s="413"/>
      <c r="S725" s="412">
        <f>U725+W725+Y725+AA725</f>
        <v>164582.53281</v>
      </c>
      <c r="T725" s="570">
        <f t="shared" si="1727"/>
        <v>0.11105149542077752</v>
      </c>
      <c r="U725" s="413">
        <f>U726+U746</f>
        <v>68304.652799999996</v>
      </c>
      <c r="V725" s="413"/>
      <c r="W725" s="412">
        <f>W726</f>
        <v>96277.880009999993</v>
      </c>
      <c r="X725" s="570">
        <f>W725/F725</f>
        <v>0.11159617471322564</v>
      </c>
      <c r="Y725" s="413">
        <f>Y726</f>
        <v>0</v>
      </c>
      <c r="Z725" s="413"/>
      <c r="AA725" s="413"/>
      <c r="AB725" s="413"/>
      <c r="AC725" s="412">
        <f>AE725+AG725+AI725+AK725</f>
        <v>1270566.4016400001</v>
      </c>
      <c r="AD725" s="570">
        <f t="shared" si="1757"/>
        <v>0.8573102900075501</v>
      </c>
      <c r="AE725" s="413">
        <f>AE726+AE746</f>
        <v>501007.31506000005</v>
      </c>
      <c r="AF725" s="570">
        <f t="shared" si="1675"/>
        <v>0.80898527483602589</v>
      </c>
      <c r="AG725" s="413">
        <f>AG726</f>
        <v>769559.08658</v>
      </c>
      <c r="AH725" s="570">
        <f t="shared" si="1758"/>
        <v>0.89199980586622829</v>
      </c>
      <c r="AI725" s="413"/>
      <c r="AJ725" s="413"/>
      <c r="AK725" s="413"/>
      <c r="AL725" s="570"/>
      <c r="AM725" s="413"/>
      <c r="AN725" s="413"/>
      <c r="AO725" s="413"/>
      <c r="AP725" s="413"/>
      <c r="AQ725" s="413"/>
      <c r="AR725" s="413"/>
      <c r="AS725" s="413"/>
      <c r="AT725" s="413"/>
      <c r="AU725" s="413">
        <f>AV725-D725</f>
        <v>231220.43720000028</v>
      </c>
      <c r="AV725" s="413">
        <f>AW725+AX725+AY725+AZ725</f>
        <v>1713258.4069400001</v>
      </c>
      <c r="AW725" s="413">
        <v>499303.37998000003</v>
      </c>
      <c r="AX725" s="413">
        <f t="shared" ref="AX725:AZ725" si="1777">AX726+AX746</f>
        <v>1213955.0269600002</v>
      </c>
      <c r="AY725" s="413">
        <f t="shared" si="1777"/>
        <v>0</v>
      </c>
      <c r="AZ725" s="413">
        <f t="shared" si="1777"/>
        <v>0</v>
      </c>
      <c r="BA725" s="413">
        <f t="shared" ref="BA725:BA783" si="1778">BB725+BC725+BD725</f>
        <v>0</v>
      </c>
      <c r="BB725" s="413"/>
      <c r="BC725" s="413"/>
      <c r="BD725" s="413"/>
      <c r="BE725" s="413">
        <f t="shared" ref="BE725:BE786" si="1779">BF725+BG725+BH725</f>
        <v>619303.37997999997</v>
      </c>
      <c r="BF725" s="413">
        <f t="shared" ref="BF725:BF743" si="1780">E725</f>
        <v>619303.37997999997</v>
      </c>
      <c r="BG725" s="413">
        <f t="shared" ref="BG725:BG743" si="1781">G725</f>
        <v>0</v>
      </c>
      <c r="BH725" s="413">
        <f t="shared" ref="BH725:BH743" si="1782">H725</f>
        <v>0</v>
      </c>
      <c r="BI725" s="413">
        <f>BJ725+BK725+BL725+BM725</f>
        <v>2073519.64142</v>
      </c>
      <c r="BJ725" s="413">
        <f>BJ726+BJ746</f>
        <v>999943.5</v>
      </c>
      <c r="BK725" s="413">
        <f>BK726+BK746</f>
        <v>1073576.14142</v>
      </c>
      <c r="BL725" s="413">
        <f>BL726+BL746</f>
        <v>0</v>
      </c>
      <c r="BM725" s="413">
        <f>BM726+BM746</f>
        <v>0</v>
      </c>
      <c r="BN725" s="413">
        <f>BO725-BI725</f>
        <v>-59318.450710000005</v>
      </c>
      <c r="BO725" s="413">
        <f>BP725+BQ725+BR725+BS725</f>
        <v>2014201.19071</v>
      </c>
      <c r="BP725" s="413">
        <f>BP726+BP746</f>
        <v>999943.5</v>
      </c>
      <c r="BQ725" s="413">
        <f>BQ726+BQ746</f>
        <v>1014257.69071</v>
      </c>
      <c r="BR725" s="413">
        <f>BR726+BR746</f>
        <v>0</v>
      </c>
      <c r="BS725" s="413">
        <f>BS726+BS746</f>
        <v>0</v>
      </c>
      <c r="BT725" s="413">
        <f t="shared" ref="BT725:BT788" si="1783">BL725</f>
        <v>0</v>
      </c>
      <c r="BU725" s="413">
        <f t="shared" ref="BU725:BU788" si="1784">BM725</f>
        <v>0</v>
      </c>
      <c r="BV725" s="413">
        <f>BW725+BX725+BY725+BZ725</f>
        <v>1025000</v>
      </c>
      <c r="BW725" s="413">
        <f>BW726+BW746</f>
        <v>670000</v>
      </c>
      <c r="BX725" s="413">
        <f>BX726+BX746</f>
        <v>355000</v>
      </c>
      <c r="BY725" s="413">
        <f>BY726+BY746</f>
        <v>0</v>
      </c>
      <c r="BZ725" s="413">
        <f>BZ726+BZ746</f>
        <v>0</v>
      </c>
      <c r="CA725" s="413">
        <f t="shared" ref="CA725:CA777" si="1785">CB725+CC725+CD725</f>
        <v>0</v>
      </c>
      <c r="CB725" s="413">
        <v>0</v>
      </c>
      <c r="CC725" s="413"/>
      <c r="CD725" s="413"/>
      <c r="CE725" s="413">
        <f>CF725+CG725+CH725+CI725</f>
        <v>1025000</v>
      </c>
      <c r="CF725" s="413">
        <f>BW725</f>
        <v>670000</v>
      </c>
      <c r="CG725" s="413">
        <f>BX725</f>
        <v>355000</v>
      </c>
      <c r="CH725" s="413">
        <f t="shared" ref="CH725:CH777" si="1786">BY725</f>
        <v>0</v>
      </c>
      <c r="CI725" s="413">
        <f t="shared" ref="CI725:CI777" si="1787">BZ725</f>
        <v>0</v>
      </c>
      <c r="CJ725" s="413"/>
      <c r="CK725" s="413">
        <f>CL725+CM725+CN725+CO725</f>
        <v>1025000</v>
      </c>
      <c r="CL725" s="413">
        <f>CL726+CL746</f>
        <v>670000</v>
      </c>
      <c r="CM725" s="413">
        <f>CM726+CM746</f>
        <v>355000</v>
      </c>
      <c r="CN725" s="413">
        <f>CN726+CN746</f>
        <v>0</v>
      </c>
      <c r="CO725" s="407">
        <f>CO726+CO746</f>
        <v>0</v>
      </c>
      <c r="CP725" s="413"/>
      <c r="CQ725" s="413"/>
      <c r="CR725" s="413"/>
      <c r="CS725" s="413"/>
      <c r="CT725" s="413"/>
      <c r="CU725" s="413"/>
      <c r="CV725" s="413"/>
      <c r="CW725" s="413"/>
      <c r="CX725" s="413"/>
      <c r="CY725" s="413"/>
      <c r="CZ725" s="413"/>
      <c r="DA725" s="413"/>
      <c r="DB725" s="413"/>
      <c r="DC725" s="414"/>
      <c r="DD725" s="414"/>
      <c r="DE725" s="414"/>
      <c r="DF725" s="414"/>
      <c r="DG725" s="412"/>
      <c r="DH725" s="412"/>
      <c r="DI725" s="412"/>
      <c r="DJ725" s="412"/>
      <c r="DK725" s="412"/>
      <c r="DL725" s="412"/>
      <c r="DM725" s="412"/>
      <c r="DN725" s="412"/>
      <c r="DO725" s="412"/>
      <c r="DP725" s="412"/>
      <c r="DQ725" s="412"/>
      <c r="DR725" s="412"/>
      <c r="DS725" s="412"/>
      <c r="DT725" s="412"/>
      <c r="DU725" s="412"/>
      <c r="DV725" s="412"/>
      <c r="DW725" s="412"/>
      <c r="DX725" s="412"/>
      <c r="DY725" s="412"/>
      <c r="DZ725" s="413"/>
      <c r="EA725" s="413"/>
      <c r="EB725" s="413"/>
      <c r="EC725" s="413"/>
      <c r="ED725" s="413"/>
      <c r="EE725" s="413"/>
      <c r="EF725" s="413"/>
      <c r="EG725" s="413"/>
      <c r="EH725" s="413"/>
      <c r="EI725" s="413"/>
      <c r="EJ725" s="413"/>
      <c r="EK725" s="413"/>
      <c r="EL725" s="413"/>
      <c r="EM725" s="413"/>
      <c r="EN725" s="413"/>
      <c r="EO725" s="413"/>
      <c r="EP725" s="413"/>
      <c r="EQ725" s="413"/>
      <c r="ER725" s="413"/>
      <c r="ES725" s="413"/>
      <c r="ET725" s="413"/>
      <c r="EU725" s="413"/>
      <c r="EV725" s="413"/>
      <c r="EW725" s="413"/>
      <c r="EX725" s="414"/>
      <c r="EY725" s="414"/>
      <c r="EZ725" s="414"/>
      <c r="FA725" s="414"/>
      <c r="FB725" s="414"/>
      <c r="FC725" s="413"/>
      <c r="FD725" s="413"/>
      <c r="FE725" s="414"/>
      <c r="FF725" s="414"/>
      <c r="FG725" s="413"/>
      <c r="FH725" s="413"/>
      <c r="FI725" s="414"/>
      <c r="FJ725" s="414"/>
      <c r="FK725" s="413"/>
      <c r="FL725" s="413"/>
      <c r="FM725" s="413"/>
      <c r="FN725" s="413"/>
      <c r="FO725" s="413"/>
      <c r="FP725" s="413"/>
      <c r="FQ725" s="413"/>
      <c r="FR725" s="414"/>
      <c r="FS725" s="414"/>
      <c r="FT725" s="413"/>
      <c r="FU725" s="413"/>
      <c r="FV725" s="414"/>
      <c r="FW725" s="414"/>
      <c r="FX725" s="413"/>
      <c r="FY725" s="413"/>
      <c r="FZ725" s="413"/>
      <c r="GA725" s="413"/>
      <c r="GB725" s="413"/>
      <c r="GC725" s="407"/>
      <c r="GD725" s="439"/>
      <c r="GE725" s="413"/>
      <c r="GF725" s="413"/>
      <c r="GG725" s="413"/>
      <c r="GH725" s="413"/>
      <c r="GI725" s="413"/>
      <c r="GJ725" s="413"/>
      <c r="GK725" s="413"/>
      <c r="GL725" s="412"/>
      <c r="GM725" s="412"/>
      <c r="GN725" s="412"/>
      <c r="GO725" s="412"/>
      <c r="GP725" s="412"/>
      <c r="GQ725" s="412"/>
      <c r="GR725" s="412"/>
      <c r="GS725" s="412"/>
      <c r="GT725" s="412"/>
      <c r="GU725" s="412"/>
      <c r="GV725" s="412"/>
      <c r="GW725" s="412"/>
      <c r="GX725" s="412"/>
      <c r="GY725" s="412"/>
      <c r="GZ725" s="412"/>
      <c r="HA725" s="412"/>
      <c r="HB725" s="412"/>
      <c r="HC725" s="412"/>
      <c r="HD725" s="412"/>
      <c r="HE725" s="412"/>
      <c r="HF725" s="412"/>
      <c r="HG725" s="412"/>
      <c r="HH725" s="412"/>
      <c r="HI725" s="412"/>
      <c r="HJ725" s="412"/>
      <c r="HK725" s="412"/>
      <c r="HL725" s="412"/>
      <c r="HM725" s="412"/>
      <c r="HN725" s="412"/>
      <c r="HO725" s="412"/>
      <c r="HP725" s="412"/>
      <c r="HQ725" s="412"/>
      <c r="HR725" s="412"/>
      <c r="HS725" s="412"/>
      <c r="HT725" s="412"/>
      <c r="HU725" s="412"/>
      <c r="HV725" s="412"/>
      <c r="HW725" s="412"/>
      <c r="HX725" s="412"/>
      <c r="HY725" s="412"/>
      <c r="HZ725" s="412"/>
      <c r="IA725" s="412"/>
      <c r="IB725" s="412"/>
      <c r="IC725" s="412"/>
      <c r="ID725" s="413"/>
      <c r="IE725" s="413"/>
      <c r="IF725" s="413"/>
      <c r="IG725" s="413"/>
      <c r="IH725" s="413"/>
      <c r="II725" s="413"/>
      <c r="IJ725" s="413"/>
      <c r="IK725" s="413"/>
      <c r="IL725" s="413"/>
      <c r="IM725" s="413"/>
      <c r="IN725" s="413"/>
      <c r="IO725" s="413"/>
      <c r="IP725" s="413"/>
      <c r="IQ725" s="413"/>
      <c r="IR725" s="413"/>
      <c r="IS725" s="413"/>
      <c r="IT725" s="413"/>
      <c r="IU725" s="413"/>
      <c r="IV725" s="413"/>
      <c r="IW725" s="413"/>
      <c r="IX725" s="413"/>
      <c r="IY725" s="413"/>
      <c r="IZ725" s="413"/>
      <c r="JA725" s="413"/>
      <c r="JB725" s="414"/>
      <c r="JC725" s="414"/>
      <c r="JD725" s="414"/>
      <c r="JE725" s="414"/>
      <c r="JF725" s="414"/>
      <c r="JG725" s="413"/>
      <c r="JH725" s="413"/>
      <c r="JI725" s="414"/>
      <c r="JJ725" s="414"/>
      <c r="JK725" s="413"/>
      <c r="JL725" s="413"/>
      <c r="JM725" s="414"/>
      <c r="JN725" s="414"/>
      <c r="JO725" s="413"/>
      <c r="JP725" s="413"/>
      <c r="JQ725" s="413"/>
      <c r="JR725" s="413"/>
      <c r="JS725" s="413"/>
      <c r="JT725" s="413"/>
      <c r="JU725" s="413"/>
      <c r="JV725" s="414"/>
      <c r="JW725" s="414"/>
      <c r="JX725" s="413"/>
      <c r="JY725" s="413"/>
      <c r="JZ725" s="414"/>
      <c r="KA725" s="414"/>
      <c r="KB725" s="413"/>
      <c r="KC725" s="413"/>
      <c r="KD725" s="413"/>
      <c r="KE725" s="413"/>
      <c r="KF725" s="413"/>
      <c r="KG725" s="407"/>
      <c r="KH725" s="439"/>
      <c r="KI725" s="413"/>
      <c r="KJ725" s="413"/>
      <c r="KK725" s="413"/>
      <c r="KL725" s="413"/>
      <c r="KM725" s="413"/>
      <c r="KN725" s="413"/>
      <c r="KO725" s="413"/>
      <c r="KP725" s="412"/>
      <c r="KQ725" s="412"/>
      <c r="KR725" s="412"/>
      <c r="KS725" s="412"/>
      <c r="KT725" s="412"/>
      <c r="KU725" s="412"/>
      <c r="KV725" s="412"/>
      <c r="KW725" s="412"/>
      <c r="KX725" s="412"/>
      <c r="KY725" s="412"/>
      <c r="KZ725" s="412"/>
      <c r="LA725" s="412"/>
      <c r="LB725" s="412"/>
      <c r="LC725" s="412"/>
      <c r="LD725" s="412"/>
      <c r="LE725" s="412"/>
      <c r="LF725" s="412"/>
      <c r="LG725" s="412"/>
      <c r="LH725" s="412"/>
      <c r="LI725" s="412"/>
      <c r="LJ725" s="412"/>
      <c r="LK725" s="412"/>
      <c r="LL725" s="412"/>
      <c r="LM725" s="412"/>
      <c r="LN725" s="412"/>
      <c r="LO725" s="412"/>
      <c r="LP725" s="412"/>
      <c r="LQ725" s="412"/>
      <c r="LR725" s="412"/>
      <c r="LS725" s="412"/>
      <c r="LT725" s="412"/>
      <c r="LU725" s="412"/>
      <c r="LV725" s="412"/>
      <c r="LW725" s="412"/>
      <c r="LX725" s="412"/>
      <c r="LY725" s="412"/>
      <c r="LZ725" s="412"/>
      <c r="MA725" s="412"/>
      <c r="MB725" s="412"/>
      <c r="MC725" s="412"/>
      <c r="MD725" s="412"/>
      <c r="ME725" s="412"/>
      <c r="MF725" s="412"/>
      <c r="MG725" s="412"/>
      <c r="MH725" s="413"/>
      <c r="MI725" s="413"/>
      <c r="MJ725" s="413"/>
      <c r="MK725" s="413"/>
      <c r="ML725" s="413"/>
      <c r="MM725" s="413"/>
      <c r="MN725" s="413"/>
      <c r="MO725" s="413"/>
      <c r="MP725" s="413"/>
      <c r="MQ725" s="413"/>
      <c r="MR725" s="413"/>
      <c r="MS725" s="413"/>
      <c r="MT725" s="413"/>
      <c r="MU725" s="413"/>
      <c r="MV725" s="413"/>
      <c r="MW725" s="413"/>
      <c r="MX725" s="413"/>
      <c r="MY725" s="413"/>
      <c r="MZ725" s="413"/>
      <c r="NA725" s="413"/>
      <c r="NB725" s="413"/>
      <c r="NC725" s="413"/>
      <c r="ND725" s="413"/>
      <c r="NE725" s="413"/>
      <c r="NF725" s="414"/>
      <c r="NG725" s="414"/>
      <c r="NH725" s="414"/>
      <c r="NI725" s="414"/>
      <c r="NJ725" s="414"/>
      <c r="NK725" s="413"/>
      <c r="NL725" s="413"/>
      <c r="NM725" s="414"/>
      <c r="NN725" s="414"/>
      <c r="NO725" s="413"/>
      <c r="NP725" s="413"/>
      <c r="NQ725" s="414"/>
      <c r="NR725" s="414"/>
      <c r="NS725" s="413"/>
      <c r="NT725" s="413"/>
      <c r="NU725" s="413"/>
      <c r="NV725" s="413"/>
      <c r="NW725" s="413"/>
      <c r="NX725" s="413"/>
      <c r="NY725" s="413"/>
      <c r="NZ725" s="414"/>
      <c r="OA725" s="414"/>
      <c r="OB725" s="413"/>
      <c r="OC725" s="413"/>
      <c r="OD725" s="414"/>
      <c r="OE725" s="414"/>
      <c r="OF725" s="413"/>
      <c r="OG725" s="413"/>
      <c r="OH725" s="413"/>
      <c r="OI725" s="413"/>
      <c r="OJ725" s="413"/>
      <c r="OK725" s="407"/>
      <c r="OL725" s="439"/>
      <c r="OM725" s="413"/>
      <c r="ON725" s="413"/>
      <c r="OO725" s="413"/>
      <c r="OP725" s="413"/>
      <c r="OQ725" s="413"/>
      <c r="OR725" s="413"/>
      <c r="OS725" s="413"/>
      <c r="OT725" s="412"/>
      <c r="OU725" s="412"/>
      <c r="OV725" s="412"/>
      <c r="OW725" s="412"/>
      <c r="OX725" s="412"/>
      <c r="OY725" s="412"/>
      <c r="OZ725" s="412"/>
      <c r="PA725" s="412"/>
      <c r="PB725" s="412"/>
      <c r="PC725" s="412"/>
      <c r="PD725" s="412"/>
      <c r="PE725" s="412"/>
      <c r="PF725" s="412"/>
      <c r="PG725" s="412"/>
      <c r="PH725" s="412"/>
      <c r="PI725" s="412"/>
      <c r="PJ725" s="412"/>
      <c r="PK725" s="412"/>
      <c r="PL725" s="412"/>
      <c r="PM725" s="412"/>
      <c r="PN725" s="412"/>
      <c r="PO725" s="412"/>
      <c r="PP725" s="412"/>
      <c r="PQ725" s="412"/>
      <c r="PR725" s="412"/>
      <c r="PS725" s="412"/>
      <c r="PT725" s="412"/>
      <c r="PU725" s="412"/>
      <c r="PV725" s="412"/>
      <c r="PW725" s="412"/>
      <c r="PX725" s="412"/>
      <c r="PY725" s="412"/>
      <c r="PZ725" s="412"/>
      <c r="QA725" s="412"/>
      <c r="QB725" s="412"/>
      <c r="QC725" s="412"/>
      <c r="QD725" s="412"/>
      <c r="QE725" s="412"/>
      <c r="QF725" s="412"/>
      <c r="QG725" s="412"/>
      <c r="QH725" s="412"/>
      <c r="QI725" s="412"/>
      <c r="QJ725" s="412"/>
      <c r="QK725" s="412"/>
      <c r="QL725" s="413"/>
      <c r="QM725" s="413"/>
      <c r="QN725" s="413"/>
      <c r="QO725" s="413"/>
      <c r="QP725" s="413"/>
      <c r="QQ725" s="413"/>
      <c r="QR725" s="413"/>
      <c r="QS725" s="413"/>
      <c r="QT725" s="413"/>
      <c r="QU725" s="413"/>
      <c r="QV725" s="413"/>
      <c r="QW725" s="413"/>
      <c r="QX725" s="413"/>
      <c r="QY725" s="413"/>
      <c r="QZ725" s="413"/>
      <c r="RA725" s="413"/>
      <c r="RB725" s="413"/>
      <c r="RC725" s="413"/>
      <c r="RD725" s="413"/>
      <c r="RE725" s="413"/>
      <c r="RF725" s="413"/>
      <c r="RG725" s="413"/>
      <c r="RH725" s="413"/>
      <c r="RI725" s="413"/>
      <c r="RJ725" s="414"/>
      <c r="RK725" s="414"/>
      <c r="RL725" s="414"/>
      <c r="RM725" s="414"/>
      <c r="RN725" s="414"/>
      <c r="RO725" s="413"/>
      <c r="RP725" s="413"/>
      <c r="RQ725" s="414"/>
      <c r="RR725" s="414"/>
      <c r="RS725" s="413"/>
      <c r="RT725" s="413"/>
      <c r="RU725" s="414"/>
      <c r="RV725" s="414"/>
      <c r="RW725" s="413"/>
      <c r="RX725" s="413"/>
      <c r="RY725" s="413"/>
      <c r="RZ725" s="413"/>
      <c r="SA725" s="413"/>
      <c r="SB725" s="413"/>
      <c r="SC725" s="413"/>
      <c r="SD725" s="414"/>
      <c r="SE725" s="414"/>
      <c r="SF725" s="413"/>
      <c r="SG725" s="413"/>
      <c r="SH725" s="414"/>
      <c r="SI725" s="414"/>
      <c r="SJ725" s="413"/>
      <c r="SK725" s="413"/>
      <c r="SL725" s="413"/>
      <c r="SM725" s="413"/>
      <c r="SN725" s="413"/>
      <c r="SO725" s="407"/>
      <c r="SP725" s="439"/>
      <c r="SQ725" s="413"/>
      <c r="SR725" s="413"/>
      <c r="SS725" s="413"/>
      <c r="ST725" s="413"/>
      <c r="SU725" s="413"/>
      <c r="SV725" s="413"/>
      <c r="SW725" s="413"/>
      <c r="SX725" s="412"/>
      <c r="SY725" s="412"/>
      <c r="SZ725" s="412"/>
      <c r="TA725" s="412"/>
      <c r="TB725" s="412"/>
      <c r="TC725" s="412"/>
      <c r="TD725" s="412"/>
      <c r="TE725" s="412"/>
      <c r="TF725" s="412"/>
      <c r="TG725" s="412"/>
      <c r="TH725" s="412"/>
      <c r="TI725" s="412"/>
      <c r="TJ725" s="412"/>
      <c r="TK725" s="412"/>
      <c r="TL725" s="412"/>
      <c r="TM725" s="412"/>
      <c r="TN725" s="412"/>
      <c r="TO725" s="412"/>
      <c r="TP725" s="412"/>
      <c r="TQ725" s="412"/>
      <c r="TR725" s="412"/>
      <c r="TS725" s="412"/>
      <c r="TT725" s="412"/>
      <c r="TU725" s="412"/>
      <c r="TV725" s="412"/>
      <c r="TW725" s="412"/>
      <c r="TX725" s="412"/>
      <c r="TY725" s="412"/>
      <c r="TZ725" s="412"/>
      <c r="UA725" s="412"/>
      <c r="UB725" s="412"/>
      <c r="UC725" s="412"/>
      <c r="UD725" s="412"/>
      <c r="UE725" s="412"/>
      <c r="UF725" s="412"/>
      <c r="UG725" s="412"/>
      <c r="UH725" s="412"/>
      <c r="UI725" s="412"/>
      <c r="UJ725" s="412"/>
      <c r="UK725" s="412"/>
      <c r="UL725" s="412"/>
      <c r="UM725" s="412"/>
      <c r="UN725" s="412"/>
      <c r="UO725" s="412"/>
      <c r="UP725" s="413"/>
      <c r="UQ725" s="413"/>
      <c r="UR725" s="413"/>
      <c r="US725" s="413"/>
      <c r="UT725" s="413"/>
      <c r="UU725" s="413"/>
      <c r="UV725" s="413"/>
      <c r="UW725" s="413"/>
      <c r="UX725" s="413"/>
      <c r="UY725" s="413"/>
      <c r="UZ725" s="413"/>
      <c r="VA725" s="413"/>
      <c r="VB725" s="413"/>
      <c r="VC725" s="413"/>
      <c r="VD725" s="413"/>
      <c r="VE725" s="413"/>
      <c r="VF725" s="413"/>
      <c r="VG725" s="413"/>
      <c r="VH725" s="413"/>
      <c r="VI725" s="413"/>
      <c r="VJ725" s="413"/>
      <c r="VK725" s="413"/>
      <c r="VL725" s="413"/>
      <c r="VM725" s="413"/>
      <c r="VN725" s="414"/>
      <c r="VO725" s="414"/>
      <c r="VP725" s="414"/>
      <c r="VQ725" s="414"/>
      <c r="VR725" s="414"/>
      <c r="VS725" s="413"/>
      <c r="VT725" s="413"/>
      <c r="VU725" s="414"/>
      <c r="VV725" s="414"/>
      <c r="VW725" s="413"/>
      <c r="VX725" s="413"/>
      <c r="VY725" s="414"/>
      <c r="VZ725" s="414"/>
      <c r="WA725" s="413"/>
      <c r="WB725" s="413"/>
      <c r="WC725" s="413"/>
      <c r="WD725" s="413"/>
      <c r="WE725" s="413"/>
      <c r="WF725" s="413"/>
      <c r="WG725" s="413"/>
      <c r="WH725" s="414"/>
      <c r="WI725" s="414"/>
      <c r="WJ725" s="413"/>
      <c r="WK725" s="413"/>
      <c r="WL725" s="414"/>
      <c r="WM725" s="414"/>
      <c r="WN725" s="413"/>
      <c r="WO725" s="413"/>
      <c r="WP725" s="413"/>
      <c r="WQ725" s="413"/>
      <c r="WR725" s="413"/>
      <c r="WS725" s="407"/>
      <c r="WT725" s="439"/>
      <c r="WU725" s="413"/>
      <c r="WV725" s="413"/>
      <c r="WW725" s="413"/>
      <c r="WX725" s="413"/>
      <c r="WY725" s="413"/>
      <c r="WZ725" s="413"/>
      <c r="XA725" s="413"/>
      <c r="XB725" s="412"/>
      <c r="XC725" s="412"/>
      <c r="XD725" s="412"/>
      <c r="XE725" s="412"/>
      <c r="XF725" s="412"/>
      <c r="XG725" s="412"/>
      <c r="XH725" s="412"/>
      <c r="XI725" s="412"/>
      <c r="XJ725" s="412"/>
      <c r="XK725" s="412"/>
      <c r="XL725" s="412"/>
      <c r="XM725" s="412"/>
      <c r="XN725" s="412"/>
      <c r="XO725" s="412"/>
      <c r="XP725" s="412"/>
      <c r="XQ725" s="412"/>
      <c r="XR725" s="412"/>
      <c r="XS725" s="412"/>
      <c r="XT725" s="412"/>
      <c r="XU725" s="412"/>
      <c r="XV725" s="412"/>
      <c r="XW725" s="412"/>
      <c r="XX725" s="412"/>
      <c r="XY725" s="412"/>
      <c r="XZ725" s="412"/>
      <c r="YA725" s="412"/>
      <c r="YB725" s="412"/>
      <c r="YC725" s="412"/>
      <c r="YD725" s="412"/>
      <c r="YE725" s="412"/>
      <c r="YF725" s="412"/>
      <c r="YG725" s="412"/>
      <c r="YH725" s="412"/>
      <c r="YI725" s="412"/>
      <c r="YJ725" s="412"/>
      <c r="YK725" s="412"/>
      <c r="YL725" s="412"/>
      <c r="YM725" s="412"/>
      <c r="YN725" s="412"/>
      <c r="YO725" s="412"/>
      <c r="YP725" s="412"/>
      <c r="YQ725" s="412"/>
      <c r="YR725" s="412"/>
      <c r="YS725" s="412"/>
      <c r="YT725" s="413"/>
      <c r="YU725" s="413"/>
      <c r="YV725" s="413"/>
      <c r="YW725" s="413"/>
      <c r="YX725" s="413"/>
      <c r="YY725" s="413"/>
      <c r="YZ725" s="413"/>
      <c r="ZA725" s="413"/>
      <c r="ZB725" s="413"/>
      <c r="ZC725" s="413"/>
      <c r="ZD725" s="413"/>
      <c r="ZE725" s="413"/>
      <c r="ZF725" s="413"/>
      <c r="ZG725" s="413"/>
      <c r="ZH725" s="413"/>
      <c r="ZI725" s="413"/>
      <c r="ZJ725" s="413"/>
      <c r="ZK725" s="413"/>
      <c r="ZL725" s="413"/>
      <c r="ZM725" s="413"/>
      <c r="ZN725" s="413"/>
      <c r="ZO725" s="413"/>
      <c r="ZP725" s="413"/>
      <c r="ZQ725" s="413"/>
      <c r="ZR725" s="414"/>
      <c r="ZS725" s="414"/>
      <c r="ZT725" s="414"/>
      <c r="ZU725" s="414"/>
      <c r="ZV725" s="414"/>
      <c r="ZW725" s="413"/>
      <c r="ZX725" s="413"/>
      <c r="ZY725" s="414"/>
      <c r="ZZ725" s="414"/>
      <c r="AAA725" s="413"/>
      <c r="AAB725" s="413"/>
      <c r="AAC725" s="414"/>
      <c r="AAD725" s="414"/>
      <c r="AAE725" s="413"/>
      <c r="AAF725" s="413"/>
      <c r="AAG725" s="413"/>
      <c r="AAH725" s="413"/>
      <c r="AAI725" s="413"/>
      <c r="AAJ725" s="413"/>
      <c r="AAK725" s="413"/>
      <c r="AAL725" s="414"/>
      <c r="AAM725" s="414"/>
      <c r="AAN725" s="413"/>
      <c r="AAO725" s="413"/>
      <c r="AAP725" s="414"/>
      <c r="AAQ725" s="414"/>
      <c r="AAR725" s="413"/>
      <c r="AAS725" s="413"/>
      <c r="AAT725" s="413"/>
      <c r="AAU725" s="413"/>
      <c r="AAV725" s="413"/>
      <c r="AAW725" s="407"/>
      <c r="AAX725" s="439"/>
      <c r="AAY725" s="413"/>
      <c r="AAZ725" s="413"/>
      <c r="ABA725" s="413"/>
      <c r="ABB725" s="413"/>
      <c r="ABC725" s="413"/>
      <c r="ABD725" s="413"/>
      <c r="ABE725" s="413"/>
      <c r="ABF725" s="412"/>
      <c r="ABG725" s="412"/>
      <c r="ABH725" s="412"/>
      <c r="ABI725" s="412"/>
      <c r="ABJ725" s="412"/>
      <c r="ABK725" s="412"/>
      <c r="ABL725" s="412"/>
      <c r="ABM725" s="412"/>
      <c r="ABN725" s="412"/>
      <c r="ABO725" s="412"/>
      <c r="ABP725" s="412"/>
      <c r="ABQ725" s="412"/>
      <c r="ABR725" s="412"/>
      <c r="ABS725" s="412"/>
      <c r="ABT725" s="412"/>
      <c r="ABU725" s="412"/>
      <c r="ABV725" s="412"/>
      <c r="ABW725" s="412"/>
      <c r="ABX725" s="412"/>
      <c r="ABY725" s="412"/>
      <c r="ABZ725" s="412"/>
      <c r="ACA725" s="412"/>
      <c r="ACB725" s="412"/>
      <c r="ACC725" s="412"/>
      <c r="ACD725" s="412"/>
      <c r="ACE725" s="412"/>
      <c r="ACF725" s="412"/>
      <c r="ACG725" s="412"/>
      <c r="ACH725" s="412"/>
      <c r="ACI725" s="412"/>
      <c r="ACJ725" s="412"/>
      <c r="ACK725" s="412"/>
      <c r="ACL725" s="412"/>
      <c r="ACM725" s="412"/>
      <c r="ACN725" s="412"/>
      <c r="ACO725" s="412"/>
      <c r="ACP725" s="412"/>
      <c r="ACQ725" s="412"/>
      <c r="ACR725" s="412"/>
      <c r="ACS725" s="412"/>
      <c r="ACT725" s="412"/>
      <c r="ACU725" s="412"/>
      <c r="ACV725" s="412"/>
      <c r="ACW725" s="412"/>
      <c r="ACX725" s="413"/>
      <c r="ACY725" s="413"/>
      <c r="ACZ725" s="413"/>
      <c r="ADA725" s="413"/>
      <c r="ADB725" s="413"/>
      <c r="ADC725" s="413"/>
      <c r="ADD725" s="413"/>
      <c r="ADE725" s="413"/>
      <c r="ADF725" s="413"/>
      <c r="ADG725" s="413"/>
      <c r="ADH725" s="413"/>
      <c r="ADI725" s="413"/>
      <c r="ADJ725" s="413"/>
      <c r="ADK725" s="413"/>
      <c r="ADL725" s="413"/>
      <c r="ADM725" s="413"/>
      <c r="ADN725" s="413"/>
      <c r="ADO725" s="413"/>
      <c r="ADP725" s="413"/>
      <c r="ADQ725" s="413"/>
      <c r="ADR725" s="413"/>
      <c r="ADS725" s="413"/>
      <c r="ADT725" s="413"/>
      <c r="ADU725" s="413"/>
      <c r="ADV725" s="414"/>
      <c r="ADW725" s="414"/>
      <c r="ADX725" s="414"/>
      <c r="ADY725" s="414"/>
      <c r="ADZ725" s="414"/>
      <c r="AEA725" s="413"/>
      <c r="AEB725" s="413"/>
      <c r="AEC725" s="414"/>
      <c r="AED725" s="414"/>
      <c r="AEE725" s="413"/>
      <c r="AEF725" s="413"/>
      <c r="AEG725" s="414"/>
      <c r="AEH725" s="414"/>
      <c r="AEI725" s="413"/>
      <c r="AEJ725" s="413"/>
      <c r="AEK725" s="413"/>
      <c r="AEL725" s="413"/>
      <c r="AEM725" s="413"/>
      <c r="AEN725" s="413"/>
      <c r="AEO725" s="413"/>
      <c r="AEP725" s="414"/>
      <c r="AEQ725" s="414"/>
      <c r="AER725" s="413"/>
      <c r="AES725" s="413"/>
      <c r="AET725" s="414"/>
      <c r="AEU725" s="414"/>
      <c r="AEV725" s="413"/>
      <c r="AEW725" s="413"/>
      <c r="AEX725" s="413"/>
      <c r="AEY725" s="413"/>
      <c r="AEZ725" s="413"/>
      <c r="AFA725" s="407"/>
      <c r="AFB725" s="439"/>
      <c r="AFC725" s="413"/>
      <c r="AFD725" s="413"/>
      <c r="AFE725" s="413"/>
      <c r="AFF725" s="413"/>
      <c r="AFG725" s="413"/>
      <c r="AFH725" s="413"/>
      <c r="AFI725" s="413"/>
      <c r="AFJ725" s="412"/>
      <c r="AFK725" s="412"/>
      <c r="AFL725" s="412"/>
      <c r="AFM725" s="412"/>
      <c r="AFN725" s="412"/>
      <c r="AFO725" s="412"/>
      <c r="AFP725" s="412"/>
      <c r="AFQ725" s="412"/>
      <c r="AFR725" s="412"/>
      <c r="AFS725" s="412"/>
      <c r="AFT725" s="412"/>
      <c r="AFU725" s="412"/>
      <c r="AFV725" s="412"/>
      <c r="AFW725" s="412"/>
      <c r="AFX725" s="412"/>
      <c r="AFY725" s="412"/>
      <c r="AFZ725" s="412"/>
      <c r="AGA725" s="412"/>
      <c r="AGB725" s="412"/>
      <c r="AGC725" s="412"/>
      <c r="AGD725" s="412"/>
      <c r="AGE725" s="412"/>
      <c r="AGF725" s="412"/>
      <c r="AGG725" s="412"/>
      <c r="AGH725" s="412"/>
      <c r="AGI725" s="412"/>
      <c r="AGJ725" s="412"/>
      <c r="AGK725" s="412"/>
      <c r="AGL725" s="412"/>
      <c r="AGM725" s="412"/>
      <c r="AGN725" s="412"/>
      <c r="AGO725" s="412"/>
      <c r="AGP725" s="412"/>
      <c r="AGQ725" s="412"/>
      <c r="AGR725" s="412"/>
      <c r="AGS725" s="412"/>
      <c r="AGT725" s="412"/>
      <c r="AGU725" s="412"/>
      <c r="AGV725" s="412"/>
      <c r="AGW725" s="412"/>
      <c r="AGX725" s="412"/>
      <c r="AGY725" s="412"/>
      <c r="AGZ725" s="412"/>
      <c r="AHA725" s="412"/>
      <c r="AHB725" s="413"/>
      <c r="AHC725" s="413"/>
      <c r="AHD725" s="413"/>
      <c r="AHE725" s="413"/>
      <c r="AHF725" s="413"/>
      <c r="AHG725" s="413"/>
      <c r="AHH725" s="413"/>
      <c r="AHI725" s="413"/>
      <c r="AHJ725" s="413"/>
      <c r="AHK725" s="413"/>
      <c r="AHL725" s="413"/>
      <c r="AHM725" s="413"/>
      <c r="AHN725" s="413"/>
      <c r="AHO725" s="413"/>
      <c r="AHP725" s="413"/>
      <c r="AHQ725" s="413"/>
      <c r="AHR725" s="413"/>
      <c r="AHS725" s="413"/>
      <c r="AHT725" s="413"/>
      <c r="AHU725" s="413"/>
      <c r="AHV725" s="413"/>
      <c r="AHW725" s="413"/>
      <c r="AHX725" s="413"/>
      <c r="AHY725" s="413"/>
      <c r="AHZ725" s="414"/>
      <c r="AIA725" s="414"/>
      <c r="AIB725" s="414"/>
      <c r="AIC725" s="414"/>
      <c r="AID725" s="414"/>
      <c r="AIE725" s="413"/>
      <c r="AIF725" s="413"/>
      <c r="AIG725" s="414"/>
      <c r="AIH725" s="414"/>
      <c r="AII725" s="413"/>
      <c r="AIJ725" s="413"/>
      <c r="AIK725" s="414"/>
      <c r="AIL725" s="414"/>
      <c r="AIM725" s="413"/>
      <c r="AIN725" s="413"/>
      <c r="AIO725" s="413"/>
      <c r="AIP725" s="413"/>
      <c r="AIQ725" s="413"/>
      <c r="AIR725" s="413"/>
      <c r="AIS725" s="413"/>
      <c r="AIT725" s="414"/>
      <c r="AIU725" s="414"/>
      <c r="AIV725" s="413"/>
      <c r="AIW725" s="413"/>
      <c r="AIX725" s="414"/>
      <c r="AIY725" s="414"/>
      <c r="AIZ725" s="413"/>
      <c r="AJA725" s="413"/>
      <c r="AJB725" s="413"/>
      <c r="AJC725" s="413"/>
      <c r="AJD725" s="413"/>
      <c r="AJE725" s="407"/>
      <c r="AJF725" s="439"/>
      <c r="AJG725" s="413"/>
      <c r="AJH725" s="413"/>
      <c r="AJI725" s="413"/>
      <c r="AJJ725" s="413"/>
      <c r="AJK725" s="413"/>
      <c r="AJL725" s="413"/>
      <c r="AJM725" s="413"/>
      <c r="AJN725" s="412"/>
      <c r="AJO725" s="412"/>
      <c r="AJP725" s="412"/>
      <c r="AJQ725" s="412"/>
      <c r="AJR725" s="412"/>
      <c r="AJS725" s="412"/>
      <c r="AJT725" s="412"/>
      <c r="AJU725" s="412"/>
      <c r="AJV725" s="412"/>
      <c r="AJW725" s="412"/>
      <c r="AJX725" s="412"/>
      <c r="AJY725" s="412"/>
      <c r="AJZ725" s="412"/>
      <c r="AKA725" s="412"/>
      <c r="AKB725" s="412"/>
      <c r="AKC725" s="412"/>
      <c r="AKD725" s="412"/>
      <c r="AKE725" s="412"/>
      <c r="AKF725" s="412"/>
      <c r="AKG725" s="412"/>
      <c r="AKH725" s="412"/>
      <c r="AKI725" s="412"/>
      <c r="AKJ725" s="412"/>
      <c r="AKK725" s="412"/>
      <c r="AKL725" s="412"/>
      <c r="AKM725" s="412"/>
      <c r="AKN725" s="412"/>
      <c r="AKO725" s="412"/>
      <c r="AKP725" s="412"/>
      <c r="AKQ725" s="412"/>
      <c r="AKR725" s="412"/>
      <c r="AKS725" s="412"/>
      <c r="AKT725" s="412"/>
      <c r="AKU725" s="412"/>
      <c r="AKV725" s="412"/>
      <c r="AKW725" s="412"/>
      <c r="AKX725" s="412"/>
      <c r="AKY725" s="412"/>
      <c r="AKZ725" s="412"/>
      <c r="ALA725" s="412"/>
      <c r="ALB725" s="412"/>
      <c r="ALC725" s="412"/>
      <c r="ALD725" s="412"/>
      <c r="ALE725" s="412"/>
      <c r="ALF725" s="413"/>
      <c r="ALG725" s="413"/>
      <c r="ALH725" s="413"/>
      <c r="ALI725" s="413"/>
      <c r="ALJ725" s="413"/>
      <c r="ALK725" s="413"/>
      <c r="ALL725" s="413"/>
      <c r="ALM725" s="413"/>
      <c r="ALN725" s="413"/>
      <c r="ALO725" s="413"/>
      <c r="ALP725" s="413"/>
      <c r="ALQ725" s="413"/>
      <c r="ALR725" s="413"/>
      <c r="ALS725" s="413"/>
      <c r="ALT725" s="413"/>
      <c r="ALU725" s="413"/>
      <c r="ALV725" s="413"/>
      <c r="ALW725" s="413"/>
      <c r="ALX725" s="413"/>
      <c r="ALY725" s="413"/>
      <c r="ALZ725" s="413"/>
      <c r="AMA725" s="413"/>
      <c r="AMB725" s="413"/>
      <c r="AMC725" s="413"/>
      <c r="AMD725" s="414"/>
      <c r="AME725" s="414"/>
      <c r="AMF725" s="414"/>
      <c r="AMG725" s="414"/>
      <c r="AMH725" s="414"/>
      <c r="AMI725" s="413"/>
      <c r="AMJ725" s="413"/>
      <c r="AMK725" s="414"/>
      <c r="AML725" s="414"/>
      <c r="AMM725" s="413"/>
      <c r="AMN725" s="413"/>
      <c r="AMO725" s="414"/>
      <c r="AMP725" s="414"/>
      <c r="AMQ725" s="413"/>
      <c r="AMR725" s="413"/>
      <c r="AMS725" s="413"/>
      <c r="AMT725" s="413"/>
      <c r="AMU725" s="413"/>
      <c r="AMV725" s="413"/>
      <c r="AMW725" s="413"/>
      <c r="AMX725" s="414"/>
      <c r="AMY725" s="414"/>
      <c r="AMZ725" s="413"/>
      <c r="ANA725" s="413"/>
      <c r="ANB725" s="414"/>
      <c r="ANC725" s="414"/>
      <c r="AND725" s="413"/>
      <c r="ANE725" s="413"/>
      <c r="ANF725" s="413"/>
      <c r="ANG725" s="413"/>
      <c r="ANH725" s="413"/>
      <c r="ANI725" s="407"/>
      <c r="ANJ725" s="439"/>
      <c r="ANK725" s="413"/>
      <c r="ANL725" s="413"/>
      <c r="ANM725" s="413"/>
      <c r="ANN725" s="413"/>
      <c r="ANO725" s="413"/>
      <c r="ANP725" s="413"/>
      <c r="ANQ725" s="413"/>
      <c r="ANR725" s="412"/>
      <c r="ANS725" s="412"/>
      <c r="ANT725" s="412"/>
      <c r="ANU725" s="412"/>
      <c r="ANV725" s="412"/>
      <c r="ANW725" s="412"/>
      <c r="ANX725" s="412"/>
      <c r="ANY725" s="412"/>
      <c r="ANZ725" s="412"/>
      <c r="AOA725" s="412"/>
      <c r="AOB725" s="412"/>
      <c r="AOC725" s="412"/>
      <c r="AOD725" s="412"/>
      <c r="AOE725" s="412"/>
      <c r="AOF725" s="412"/>
      <c r="AOG725" s="412"/>
      <c r="AOH725" s="412"/>
      <c r="AOI725" s="412"/>
      <c r="AOJ725" s="412"/>
      <c r="AOK725" s="412"/>
      <c r="AOL725" s="412"/>
      <c r="AOM725" s="412"/>
      <c r="AON725" s="412"/>
      <c r="AOO725" s="412"/>
      <c r="AOP725" s="412"/>
      <c r="AOQ725" s="412"/>
      <c r="AOR725" s="412"/>
      <c r="AOS725" s="412"/>
      <c r="AOT725" s="412"/>
      <c r="AOU725" s="412"/>
      <c r="AOV725" s="412"/>
      <c r="AOW725" s="412"/>
      <c r="AOX725" s="412"/>
      <c r="AOY725" s="412"/>
      <c r="AOZ725" s="412"/>
      <c r="APA725" s="412"/>
      <c r="APB725" s="412"/>
      <c r="APC725" s="412"/>
      <c r="APD725" s="412"/>
      <c r="APE725" s="412"/>
      <c r="APF725" s="412"/>
      <c r="APG725" s="412"/>
      <c r="APH725" s="412"/>
      <c r="API725" s="412"/>
      <c r="APJ725" s="413"/>
      <c r="APK725" s="413"/>
      <c r="APL725" s="413"/>
      <c r="APM725" s="413"/>
      <c r="APN725" s="413"/>
      <c r="APO725" s="413"/>
      <c r="APP725" s="413"/>
      <c r="APQ725" s="413"/>
      <c r="APR725" s="413"/>
      <c r="APS725" s="413"/>
      <c r="APT725" s="413"/>
      <c r="APU725" s="413"/>
      <c r="APV725" s="413"/>
      <c r="APW725" s="413"/>
      <c r="APX725" s="413"/>
      <c r="APY725" s="413"/>
      <c r="APZ725" s="413"/>
      <c r="AQA725" s="413"/>
      <c r="AQB725" s="413"/>
      <c r="AQC725" s="413"/>
      <c r="AQD725" s="413"/>
      <c r="AQE725" s="413"/>
      <c r="AQF725" s="413"/>
      <c r="AQG725" s="413"/>
      <c r="AQH725" s="414"/>
      <c r="AQI725" s="414"/>
      <c r="AQJ725" s="414"/>
      <c r="AQK725" s="414"/>
      <c r="AQL725" s="414"/>
      <c r="AQM725" s="413"/>
      <c r="AQN725" s="413"/>
      <c r="AQO725" s="414"/>
      <c r="AQP725" s="414"/>
      <c r="AQQ725" s="413"/>
      <c r="AQR725" s="413"/>
      <c r="AQS725" s="414"/>
      <c r="AQT725" s="414"/>
      <c r="AQU725" s="413"/>
      <c r="AQV725" s="413"/>
      <c r="AQW725" s="413"/>
      <c r="AQX725" s="413"/>
      <c r="AQY725" s="413"/>
      <c r="AQZ725" s="413"/>
      <c r="ARA725" s="413"/>
      <c r="ARB725" s="414"/>
      <c r="ARC725" s="414"/>
      <c r="ARD725" s="413"/>
      <c r="ARE725" s="413"/>
      <c r="ARF725" s="414"/>
      <c r="ARG725" s="414"/>
      <c r="ARH725" s="413"/>
      <c r="ARI725" s="413"/>
      <c r="ARJ725" s="413"/>
      <c r="ARK725" s="413"/>
      <c r="ARL725" s="413"/>
      <c r="ARM725" s="407"/>
      <c r="ARN725" s="439"/>
      <c r="ARO725" s="413"/>
      <c r="ARP725" s="413"/>
      <c r="ARQ725" s="413"/>
      <c r="ARR725" s="413"/>
      <c r="ARS725" s="413"/>
      <c r="ART725" s="413"/>
      <c r="ARU725" s="413"/>
      <c r="ARV725" s="412"/>
      <c r="ARW725" s="412"/>
      <c r="ARX725" s="412"/>
      <c r="ARY725" s="412"/>
      <c r="ARZ725" s="412"/>
      <c r="ASA725" s="412"/>
      <c r="ASB725" s="412"/>
      <c r="ASC725" s="412"/>
      <c r="ASD725" s="412"/>
      <c r="ASE725" s="412"/>
      <c r="ASF725" s="412"/>
      <c r="ASG725" s="412"/>
      <c r="ASH725" s="412"/>
      <c r="ASI725" s="412"/>
      <c r="ASJ725" s="412"/>
      <c r="ASK725" s="412"/>
      <c r="ASL725" s="412"/>
      <c r="ASM725" s="412"/>
      <c r="ASN725" s="412"/>
      <c r="ASO725" s="412"/>
      <c r="ASP725" s="412"/>
      <c r="ASQ725" s="412"/>
      <c r="ASR725" s="412"/>
      <c r="ASS725" s="412"/>
      <c r="AST725" s="412"/>
      <c r="ASU725" s="412"/>
      <c r="ASV725" s="412"/>
      <c r="ASW725" s="412"/>
      <c r="ASX725" s="412"/>
      <c r="ASY725" s="412"/>
      <c r="ASZ725" s="412"/>
      <c r="ATA725" s="412"/>
      <c r="ATB725" s="412"/>
      <c r="ATC725" s="412"/>
      <c r="ATD725" s="412"/>
      <c r="ATE725" s="412"/>
      <c r="ATF725" s="412"/>
      <c r="ATG725" s="412"/>
      <c r="ATH725" s="412"/>
      <c r="ATI725" s="412"/>
      <c r="ATJ725" s="412"/>
      <c r="ATK725" s="412"/>
      <c r="ATL725" s="412"/>
      <c r="ATM725" s="412"/>
      <c r="ATN725" s="413"/>
      <c r="ATO725" s="413"/>
      <c r="ATP725" s="413"/>
      <c r="ATQ725" s="413"/>
      <c r="ATR725" s="413"/>
      <c r="ATS725" s="413"/>
      <c r="ATT725" s="413"/>
      <c r="ATU725" s="413"/>
      <c r="ATV725" s="413"/>
      <c r="ATW725" s="413"/>
      <c r="ATX725" s="413"/>
      <c r="ATY725" s="413"/>
      <c r="ATZ725" s="413"/>
      <c r="AUA725" s="413"/>
      <c r="AUB725" s="413"/>
      <c r="AUC725" s="413"/>
      <c r="AUD725" s="413"/>
      <c r="AUE725" s="413"/>
      <c r="AUF725" s="413"/>
      <c r="AUG725" s="413"/>
      <c r="AUH725" s="413"/>
      <c r="AUI725" s="413"/>
      <c r="AUJ725" s="413"/>
      <c r="AUK725" s="413"/>
      <c r="AUL725" s="414"/>
      <c r="AUM725" s="414"/>
      <c r="AUN725" s="414"/>
      <c r="AUO725" s="414"/>
      <c r="AUP725" s="414"/>
      <c r="AUQ725" s="413"/>
      <c r="AUR725" s="413"/>
      <c r="AUS725" s="414"/>
      <c r="AUT725" s="414"/>
      <c r="AUU725" s="413"/>
      <c r="AUV725" s="413"/>
      <c r="AUW725" s="414"/>
      <c r="AUX725" s="414"/>
      <c r="AUY725" s="413"/>
      <c r="AUZ725" s="413"/>
      <c r="AVA725" s="413"/>
      <c r="AVB725" s="413"/>
      <c r="AVC725" s="413"/>
      <c r="AVD725" s="413"/>
      <c r="AVE725" s="413"/>
      <c r="AVF725" s="414"/>
      <c r="AVG725" s="414"/>
      <c r="AVH725" s="413"/>
      <c r="AVI725" s="413"/>
      <c r="AVJ725" s="414"/>
      <c r="AVK725" s="414"/>
      <c r="AVL725" s="413"/>
      <c r="AVM725" s="413"/>
      <c r="AVN725" s="413"/>
      <c r="AVO725" s="413"/>
      <c r="AVP725" s="413"/>
      <c r="AVQ725" s="407"/>
      <c r="AVR725" s="439"/>
      <c r="AVS725" s="413"/>
      <c r="AVT725" s="413"/>
      <c r="AVU725" s="413"/>
      <c r="AVV725" s="413"/>
      <c r="AVW725" s="413"/>
      <c r="AVX725" s="413"/>
      <c r="AVY725" s="413"/>
      <c r="AVZ725" s="412"/>
      <c r="AWA725" s="412"/>
      <c r="AWB725" s="412"/>
      <c r="AWC725" s="412"/>
      <c r="AWD725" s="412"/>
      <c r="AWE725" s="412"/>
      <c r="AWF725" s="412"/>
      <c r="AWG725" s="412"/>
      <c r="AWH725" s="412"/>
      <c r="AWI725" s="412"/>
      <c r="AWJ725" s="412"/>
      <c r="AWK725" s="412"/>
      <c r="AWL725" s="412"/>
      <c r="AWM725" s="412"/>
      <c r="AWN725" s="412"/>
      <c r="AWO725" s="412"/>
      <c r="AWP725" s="412"/>
      <c r="AWQ725" s="412"/>
      <c r="AWR725" s="412"/>
      <c r="AWS725" s="412"/>
      <c r="AWT725" s="412"/>
      <c r="AWU725" s="412"/>
      <c r="AWV725" s="412"/>
      <c r="AWW725" s="412"/>
      <c r="AWX725" s="412"/>
      <c r="AWY725" s="412"/>
      <c r="AWZ725" s="412"/>
      <c r="AXA725" s="412"/>
      <c r="AXB725" s="412"/>
      <c r="AXC725" s="412"/>
      <c r="AXD725" s="412"/>
      <c r="AXE725" s="412"/>
      <c r="AXF725" s="412"/>
      <c r="AXG725" s="412"/>
      <c r="AXH725" s="412"/>
      <c r="AXI725" s="412"/>
      <c r="AXJ725" s="412"/>
      <c r="AXK725" s="412"/>
      <c r="AXL725" s="412"/>
      <c r="AXM725" s="412"/>
      <c r="AXN725" s="412"/>
      <c r="AXO725" s="412"/>
      <c r="AXP725" s="412"/>
      <c r="AXQ725" s="412"/>
      <c r="AXR725" s="413"/>
      <c r="AXS725" s="413"/>
      <c r="AXT725" s="413"/>
      <c r="AXU725" s="413"/>
      <c r="AXV725" s="413"/>
      <c r="AXW725" s="413"/>
      <c r="AXX725" s="413"/>
      <c r="AXY725" s="413"/>
      <c r="AXZ725" s="413"/>
      <c r="AYA725" s="413"/>
      <c r="AYB725" s="413"/>
      <c r="AYC725" s="413"/>
      <c r="AYD725" s="413"/>
      <c r="AYE725" s="413"/>
      <c r="AYF725" s="413"/>
      <c r="AYG725" s="413"/>
      <c r="AYH725" s="413"/>
      <c r="AYI725" s="413"/>
      <c r="AYJ725" s="413"/>
      <c r="AYK725" s="413"/>
      <c r="AYL725" s="413"/>
      <c r="AYM725" s="413"/>
      <c r="AYN725" s="413"/>
      <c r="AYO725" s="413"/>
      <c r="AYP725" s="414"/>
      <c r="AYQ725" s="414"/>
      <c r="AYR725" s="414"/>
      <c r="AYS725" s="414"/>
      <c r="AYT725" s="414"/>
      <c r="AYU725" s="413"/>
      <c r="AYV725" s="413"/>
      <c r="AYW725" s="414"/>
      <c r="AYX725" s="414"/>
      <c r="AYY725" s="413"/>
      <c r="AYZ725" s="413"/>
      <c r="AZA725" s="414"/>
      <c r="AZB725" s="414"/>
      <c r="AZC725" s="413"/>
      <c r="AZD725" s="413"/>
      <c r="AZE725" s="413"/>
      <c r="AZF725" s="413"/>
      <c r="AZG725" s="413"/>
      <c r="AZH725" s="413"/>
      <c r="AZI725" s="413"/>
      <c r="AZJ725" s="414"/>
      <c r="AZK725" s="414"/>
      <c r="AZL725" s="413"/>
      <c r="AZM725" s="413"/>
      <c r="AZN725" s="414"/>
      <c r="AZO725" s="414"/>
      <c r="AZP725" s="413"/>
      <c r="AZQ725" s="413"/>
      <c r="AZR725" s="413"/>
      <c r="AZS725" s="413"/>
      <c r="AZT725" s="413"/>
      <c r="AZU725" s="407"/>
      <c r="AZV725" s="439"/>
      <c r="AZW725" s="413"/>
      <c r="AZX725" s="413"/>
      <c r="AZY725" s="413"/>
      <c r="AZZ725" s="413"/>
      <c r="BAA725" s="413"/>
      <c r="BAB725" s="413"/>
      <c r="BAC725" s="413"/>
      <c r="BAD725" s="412"/>
      <c r="BAE725" s="412"/>
      <c r="BAF725" s="412"/>
      <c r="BAG725" s="412"/>
      <c r="BAH725" s="412"/>
      <c r="BAI725" s="412"/>
      <c r="BAJ725" s="412"/>
      <c r="BAK725" s="412"/>
      <c r="BAL725" s="412"/>
      <c r="BAM725" s="412"/>
      <c r="BAN725" s="412"/>
      <c r="BAO725" s="412"/>
      <c r="BAP725" s="412"/>
      <c r="BAQ725" s="412"/>
      <c r="BAR725" s="412"/>
      <c r="BAS725" s="412"/>
      <c r="BAT725" s="412"/>
      <c r="BAU725" s="412"/>
      <c r="BAV725" s="412"/>
      <c r="BAW725" s="412"/>
      <c r="BAX725" s="412"/>
      <c r="BAY725" s="412"/>
      <c r="BAZ725" s="412"/>
      <c r="BBA725" s="412"/>
      <c r="BBB725" s="412"/>
      <c r="BBC725" s="412"/>
      <c r="BBD725" s="412"/>
      <c r="BBE725" s="412"/>
      <c r="BBF725" s="412"/>
      <c r="BBG725" s="412"/>
      <c r="BBH725" s="412"/>
      <c r="BBI725" s="412"/>
      <c r="BBJ725" s="412"/>
      <c r="BBK725" s="412"/>
      <c r="BBL725" s="412"/>
      <c r="BBM725" s="412"/>
      <c r="BBN725" s="412"/>
      <c r="BBO725" s="412"/>
      <c r="BBP725" s="412"/>
      <c r="BBQ725" s="412"/>
      <c r="BBR725" s="412"/>
      <c r="BBS725" s="412"/>
      <c r="BBT725" s="412"/>
      <c r="BBU725" s="412"/>
      <c r="BBV725" s="413"/>
      <c r="BBW725" s="413"/>
      <c r="BBX725" s="413"/>
      <c r="BBY725" s="413"/>
      <c r="BBZ725" s="413"/>
      <c r="BCA725" s="413"/>
      <c r="BCB725" s="413"/>
      <c r="BCC725" s="413"/>
      <c r="BCD725" s="413"/>
      <c r="BCE725" s="413"/>
      <c r="BCF725" s="413"/>
      <c r="BCG725" s="413"/>
      <c r="BCH725" s="413"/>
      <c r="BCI725" s="413"/>
      <c r="BCJ725" s="413"/>
      <c r="BCK725" s="413"/>
      <c r="BCL725" s="413"/>
      <c r="BCM725" s="413"/>
      <c r="BCN725" s="413"/>
      <c r="BCO725" s="413"/>
      <c r="BCP725" s="413"/>
      <c r="BCQ725" s="413"/>
      <c r="BCR725" s="413"/>
      <c r="BCS725" s="413"/>
      <c r="BCT725" s="414"/>
      <c r="BCU725" s="414"/>
      <c r="BCV725" s="414"/>
      <c r="BCW725" s="414"/>
      <c r="BCX725" s="414"/>
      <c r="BCY725" s="413"/>
      <c r="BCZ725" s="413"/>
      <c r="BDA725" s="414"/>
      <c r="BDB725" s="414"/>
      <c r="BDC725" s="413"/>
      <c r="BDD725" s="413"/>
      <c r="BDE725" s="414"/>
      <c r="BDF725" s="414"/>
      <c r="BDG725" s="413"/>
      <c r="BDH725" s="413"/>
      <c r="BDI725" s="413"/>
      <c r="BDJ725" s="413"/>
      <c r="BDK725" s="413"/>
      <c r="BDL725" s="413"/>
      <c r="BDM725" s="413"/>
      <c r="BDN725" s="414"/>
      <c r="BDO725" s="414"/>
      <c r="BDP725" s="413"/>
      <c r="BDQ725" s="413"/>
      <c r="BDR725" s="414"/>
      <c r="BDS725" s="414"/>
      <c r="BDT725" s="413"/>
      <c r="BDU725" s="413"/>
      <c r="BDV725" s="413"/>
      <c r="BDW725" s="413"/>
      <c r="BDX725" s="413"/>
      <c r="BDY725" s="407"/>
      <c r="BDZ725" s="439"/>
      <c r="BEA725" s="413"/>
      <c r="BEB725" s="413"/>
      <c r="BEC725" s="413"/>
      <c r="BED725" s="413"/>
      <c r="BEE725" s="413"/>
      <c r="BEF725" s="413"/>
      <c r="BEG725" s="413"/>
      <c r="BEH725" s="412"/>
      <c r="BEI725" s="412"/>
      <c r="BEJ725" s="412"/>
      <c r="BEK725" s="412"/>
      <c r="BEL725" s="412"/>
      <c r="BEM725" s="412"/>
      <c r="BEN725" s="412"/>
      <c r="BEO725" s="412"/>
      <c r="BEP725" s="412"/>
      <c r="BEQ725" s="412"/>
      <c r="BER725" s="412"/>
      <c r="BES725" s="412"/>
      <c r="BET725" s="412"/>
      <c r="BEU725" s="412"/>
      <c r="BEV725" s="412"/>
      <c r="BEW725" s="412"/>
      <c r="BEX725" s="412"/>
      <c r="BEY725" s="412"/>
      <c r="BEZ725" s="412"/>
      <c r="BFA725" s="412"/>
      <c r="BFB725" s="412"/>
      <c r="BFC725" s="412"/>
      <c r="BFD725" s="412"/>
      <c r="BFE725" s="412"/>
      <c r="BFF725" s="412"/>
      <c r="BFG725" s="412"/>
      <c r="BFH725" s="412"/>
      <c r="BFI725" s="412"/>
      <c r="BFJ725" s="412"/>
      <c r="BFK725" s="412"/>
      <c r="BFL725" s="412"/>
      <c r="BFM725" s="412"/>
      <c r="BFN725" s="412"/>
      <c r="BFO725" s="412"/>
      <c r="BFP725" s="412"/>
      <c r="BFQ725" s="412"/>
      <c r="BFR725" s="412"/>
      <c r="BFS725" s="412"/>
      <c r="BFT725" s="412"/>
      <c r="BFU725" s="412"/>
      <c r="BFV725" s="412"/>
      <c r="BFW725" s="412"/>
      <c r="BFX725" s="412"/>
      <c r="BFY725" s="412"/>
      <c r="BFZ725" s="413"/>
      <c r="BGA725" s="413"/>
      <c r="BGB725" s="413"/>
      <c r="BGC725" s="413"/>
      <c r="BGD725" s="413"/>
      <c r="BGE725" s="413"/>
      <c r="BGF725" s="413"/>
      <c r="BGG725" s="413"/>
      <c r="BGH725" s="413"/>
      <c r="BGI725" s="413"/>
      <c r="BGJ725" s="413"/>
      <c r="BGK725" s="413"/>
      <c r="BGL725" s="413"/>
      <c r="BGM725" s="413"/>
      <c r="BGN725" s="413"/>
      <c r="BGO725" s="413"/>
      <c r="BGP725" s="413"/>
      <c r="BGQ725" s="413"/>
      <c r="BGR725" s="413"/>
      <c r="BGS725" s="413"/>
      <c r="BGT725" s="413"/>
      <c r="BGU725" s="413"/>
      <c r="BGV725" s="413"/>
      <c r="BGW725" s="413"/>
      <c r="BGX725" s="414"/>
      <c r="BGY725" s="414"/>
      <c r="BGZ725" s="414"/>
      <c r="BHA725" s="414"/>
      <c r="BHB725" s="414"/>
      <c r="BHC725" s="413"/>
      <c r="BHD725" s="413"/>
      <c r="BHE725" s="414"/>
      <c r="BHF725" s="414"/>
      <c r="BHG725" s="413"/>
      <c r="BHH725" s="413"/>
      <c r="BHI725" s="414"/>
      <c r="BHJ725" s="414"/>
      <c r="BHK725" s="413"/>
      <c r="BHL725" s="413"/>
      <c r="BHM725" s="413"/>
      <c r="BHN725" s="413"/>
      <c r="BHO725" s="413"/>
      <c r="BHP725" s="413"/>
      <c r="BHQ725" s="413"/>
      <c r="BHR725" s="414"/>
      <c r="BHS725" s="414"/>
      <c r="BHT725" s="413"/>
      <c r="BHU725" s="413"/>
      <c r="BHV725" s="414"/>
      <c r="BHW725" s="414"/>
      <c r="BHX725" s="413"/>
      <c r="BHY725" s="413"/>
      <c r="BHZ725" s="413"/>
      <c r="BIA725" s="413"/>
      <c r="BIB725" s="413"/>
      <c r="BIC725" s="407"/>
      <c r="BID725" s="439"/>
      <c r="BIE725" s="413"/>
      <c r="BIF725" s="413"/>
      <c r="BIG725" s="413"/>
      <c r="BIH725" s="413"/>
      <c r="BII725" s="413"/>
      <c r="BIJ725" s="413"/>
      <c r="BIK725" s="413"/>
      <c r="BIL725" s="412"/>
      <c r="BIM725" s="412"/>
      <c r="BIN725" s="412"/>
      <c r="BIO725" s="412"/>
      <c r="BIP725" s="412"/>
      <c r="BIQ725" s="412"/>
      <c r="BIR725" s="412"/>
      <c r="BIS725" s="412"/>
      <c r="BIT725" s="412"/>
      <c r="BIU725" s="412"/>
      <c r="BIV725" s="412"/>
      <c r="BIW725" s="412"/>
      <c r="BIX725" s="412"/>
      <c r="BIY725" s="412"/>
      <c r="BIZ725" s="412"/>
      <c r="BJA725" s="412"/>
      <c r="BJB725" s="412"/>
      <c r="BJC725" s="412"/>
      <c r="BJD725" s="412"/>
      <c r="BJE725" s="412"/>
      <c r="BJF725" s="412"/>
      <c r="BJG725" s="412"/>
      <c r="BJH725" s="412"/>
      <c r="BJI725" s="412"/>
      <c r="BJJ725" s="412"/>
      <c r="BJK725" s="412"/>
      <c r="BJL725" s="412"/>
      <c r="BJM725" s="412"/>
      <c r="BJN725" s="412"/>
      <c r="BJO725" s="412"/>
      <c r="BJP725" s="412"/>
      <c r="BJQ725" s="412"/>
      <c r="BJR725" s="412"/>
      <c r="BJS725" s="412"/>
      <c r="BJT725" s="412"/>
      <c r="BJU725" s="412"/>
      <c r="BJV725" s="412"/>
      <c r="BJW725" s="412"/>
      <c r="BJX725" s="412"/>
      <c r="BJY725" s="412"/>
      <c r="BJZ725" s="412"/>
      <c r="BKA725" s="412"/>
      <c r="BKB725" s="412"/>
      <c r="BKC725" s="412"/>
      <c r="BKD725" s="413"/>
      <c r="BKE725" s="413"/>
      <c r="BKF725" s="413"/>
      <c r="BKG725" s="413"/>
      <c r="BKH725" s="413"/>
      <c r="BKI725" s="413"/>
      <c r="BKJ725" s="413"/>
      <c r="BKK725" s="413"/>
      <c r="BKL725" s="413"/>
      <c r="BKM725" s="413"/>
      <c r="BKN725" s="413"/>
      <c r="BKO725" s="413"/>
      <c r="BKP725" s="413"/>
      <c r="BKQ725" s="413"/>
      <c r="BKR725" s="413"/>
      <c r="BKS725" s="413"/>
      <c r="BKT725" s="413"/>
      <c r="BKU725" s="413"/>
      <c r="BKV725" s="413"/>
      <c r="BKW725" s="413"/>
      <c r="BKX725" s="413"/>
      <c r="BKY725" s="413"/>
      <c r="BKZ725" s="413"/>
      <c r="BLA725" s="413"/>
      <c r="BLB725" s="414"/>
      <c r="BLC725" s="414"/>
      <c r="BLD725" s="414"/>
      <c r="BLE725" s="414"/>
      <c r="BLF725" s="414"/>
      <c r="BLG725" s="413"/>
      <c r="BLH725" s="413"/>
      <c r="BLI725" s="414"/>
      <c r="BLJ725" s="414"/>
      <c r="BLK725" s="413"/>
      <c r="BLL725" s="413"/>
      <c r="BLM725" s="414"/>
      <c r="BLN725" s="414"/>
      <c r="BLO725" s="413"/>
      <c r="BLP725" s="413"/>
      <c r="BLQ725" s="413"/>
      <c r="BLR725" s="413"/>
      <c r="BLS725" s="413"/>
      <c r="BLT725" s="413"/>
      <c r="BLU725" s="413"/>
      <c r="BLV725" s="414"/>
      <c r="BLW725" s="414"/>
      <c r="BLX725" s="413"/>
      <c r="BLY725" s="413"/>
      <c r="BLZ725" s="414"/>
      <c r="BMA725" s="414"/>
      <c r="BMB725" s="413"/>
      <c r="BMC725" s="413"/>
      <c r="BMD725" s="413"/>
      <c r="BME725" s="413"/>
      <c r="BMF725" s="413"/>
      <c r="BMG725" s="407"/>
      <c r="BMH725" s="439"/>
      <c r="BMI725" s="413"/>
      <c r="BMJ725" s="413"/>
      <c r="BMK725" s="413"/>
      <c r="BML725" s="413"/>
      <c r="BMM725" s="413"/>
      <c r="BMN725" s="413"/>
      <c r="BMO725" s="413"/>
      <c r="BMP725" s="412"/>
      <c r="BMQ725" s="412"/>
      <c r="BMR725" s="412"/>
      <c r="BMS725" s="412"/>
      <c r="BMT725" s="412"/>
      <c r="BMU725" s="412"/>
      <c r="BMV725" s="412"/>
      <c r="BMW725" s="412"/>
      <c r="BMX725" s="412"/>
      <c r="BMY725" s="412"/>
      <c r="BMZ725" s="412"/>
      <c r="BNA725" s="412"/>
      <c r="BNB725" s="412"/>
      <c r="BNC725" s="412"/>
      <c r="BND725" s="412"/>
      <c r="BNE725" s="412"/>
      <c r="BNF725" s="412"/>
      <c r="BNG725" s="412"/>
      <c r="BNH725" s="412"/>
      <c r="BNI725" s="412"/>
      <c r="BNJ725" s="412"/>
      <c r="BNK725" s="412"/>
      <c r="BNL725" s="412"/>
      <c r="BNM725" s="412"/>
      <c r="BNN725" s="412"/>
      <c r="BNO725" s="412"/>
      <c r="BNP725" s="412"/>
      <c r="BNQ725" s="412"/>
      <c r="BNR725" s="412"/>
      <c r="BNS725" s="412"/>
      <c r="BNT725" s="412"/>
      <c r="BNU725" s="412"/>
      <c r="BNV725" s="412"/>
      <c r="BNW725" s="412"/>
      <c r="BNX725" s="412"/>
      <c r="BNY725" s="412"/>
      <c r="BNZ725" s="412"/>
      <c r="BOA725" s="412"/>
      <c r="BOB725" s="412"/>
      <c r="BOC725" s="412"/>
      <c r="BOD725" s="412"/>
      <c r="BOE725" s="412"/>
      <c r="BOF725" s="412"/>
      <c r="BOG725" s="412"/>
      <c r="BOH725" s="413"/>
      <c r="BOI725" s="413"/>
      <c r="BOJ725" s="413"/>
      <c r="BOK725" s="413"/>
      <c r="BOL725" s="413"/>
      <c r="BOM725" s="413"/>
      <c r="BON725" s="413"/>
      <c r="BOO725" s="413"/>
      <c r="BOP725" s="413"/>
      <c r="BOQ725" s="413"/>
      <c r="BOR725" s="413"/>
      <c r="BOS725" s="413"/>
      <c r="BOT725" s="413"/>
      <c r="BOU725" s="413"/>
      <c r="BOV725" s="413"/>
      <c r="BOW725" s="413"/>
      <c r="BOX725" s="413"/>
      <c r="BOY725" s="413"/>
      <c r="BOZ725" s="413"/>
      <c r="BPA725" s="413"/>
      <c r="BPB725" s="413"/>
      <c r="BPC725" s="413"/>
      <c r="BPD725" s="413"/>
      <c r="BPE725" s="413"/>
      <c r="BPF725" s="414"/>
      <c r="BPG725" s="414"/>
      <c r="BPH725" s="414"/>
      <c r="BPI725" s="414"/>
      <c r="BPJ725" s="414"/>
      <c r="BPK725" s="413"/>
      <c r="BPL725" s="413"/>
      <c r="BPM725" s="414"/>
      <c r="BPN725" s="414"/>
      <c r="BPO725" s="413"/>
      <c r="BPP725" s="413"/>
      <c r="BPQ725" s="414"/>
      <c r="BPR725" s="414"/>
      <c r="BPS725" s="413"/>
      <c r="BPT725" s="413"/>
      <c r="BPU725" s="413"/>
      <c r="BPV725" s="413"/>
      <c r="BPW725" s="413"/>
      <c r="BPX725" s="413"/>
      <c r="BPY725" s="413"/>
      <c r="BPZ725" s="414"/>
      <c r="BQA725" s="414"/>
      <c r="BQB725" s="413"/>
      <c r="BQC725" s="413"/>
      <c r="BQD725" s="414"/>
      <c r="BQE725" s="414"/>
      <c r="BQF725" s="413"/>
      <c r="BQG725" s="413"/>
      <c r="BQH725" s="413"/>
      <c r="BQI725" s="413"/>
      <c r="BQJ725" s="413"/>
      <c r="BQK725" s="407"/>
      <c r="BQL725" s="439"/>
      <c r="BQM725" s="413"/>
      <c r="BQN725" s="413"/>
      <c r="BQO725" s="413"/>
      <c r="BQP725" s="413"/>
      <c r="BQQ725" s="413"/>
      <c r="BQR725" s="413"/>
      <c r="BQS725" s="413"/>
      <c r="BQT725" s="412"/>
      <c r="BQU725" s="412"/>
      <c r="BQV725" s="412"/>
      <c r="BQW725" s="412"/>
      <c r="BQX725" s="412"/>
      <c r="BQY725" s="412"/>
      <c r="BQZ725" s="412"/>
      <c r="BRA725" s="412"/>
      <c r="BRB725" s="412"/>
      <c r="BRC725" s="412"/>
      <c r="BRD725" s="412"/>
      <c r="BRE725" s="412"/>
      <c r="BRF725" s="412"/>
      <c r="BRG725" s="412"/>
      <c r="BRH725" s="412"/>
      <c r="BRI725" s="412"/>
      <c r="BRJ725" s="412"/>
      <c r="BRK725" s="412"/>
      <c r="BRL725" s="412"/>
      <c r="BRM725" s="412"/>
      <c r="BRN725" s="412"/>
      <c r="BRO725" s="412"/>
      <c r="BRP725" s="412"/>
      <c r="BRQ725" s="412"/>
      <c r="BRR725" s="412"/>
      <c r="BRS725" s="412"/>
      <c r="BRT725" s="412"/>
      <c r="BRU725" s="412"/>
      <c r="BRV725" s="412"/>
      <c r="BRW725" s="412"/>
      <c r="BRX725" s="412"/>
      <c r="BRY725" s="412"/>
      <c r="BRZ725" s="412"/>
      <c r="BSA725" s="412"/>
      <c r="BSB725" s="412"/>
      <c r="BSC725" s="412"/>
      <c r="BSD725" s="412"/>
      <c r="BSE725" s="412"/>
      <c r="BSF725" s="412"/>
      <c r="BSG725" s="412"/>
      <c r="BSH725" s="412"/>
      <c r="BSI725" s="412"/>
      <c r="BSJ725" s="412"/>
      <c r="BSK725" s="412"/>
      <c r="BSL725" s="413"/>
      <c r="BSM725" s="413"/>
      <c r="BSN725" s="413"/>
      <c r="BSO725" s="413"/>
      <c r="BSP725" s="413"/>
      <c r="BSQ725" s="413"/>
      <c r="BSR725" s="413"/>
      <c r="BSS725" s="413"/>
      <c r="BST725" s="413"/>
      <c r="BSU725" s="413"/>
      <c r="BSV725" s="413"/>
      <c r="BSW725" s="413"/>
      <c r="BSX725" s="413"/>
      <c r="BSY725" s="413"/>
      <c r="BSZ725" s="413"/>
      <c r="BTA725" s="413"/>
      <c r="BTB725" s="413"/>
      <c r="BTC725" s="413"/>
      <c r="BTD725" s="413"/>
      <c r="BTE725" s="413"/>
      <c r="BTF725" s="413"/>
      <c r="BTG725" s="413"/>
      <c r="BTH725" s="413"/>
      <c r="BTI725" s="413"/>
      <c r="BTJ725" s="414"/>
      <c r="BTK725" s="414"/>
      <c r="BTL725" s="414"/>
      <c r="BTM725" s="414"/>
      <c r="BTN725" s="414"/>
      <c r="BTO725" s="413"/>
      <c r="BTP725" s="413"/>
      <c r="BTQ725" s="414"/>
      <c r="BTR725" s="414"/>
      <c r="BTS725" s="413"/>
      <c r="BTT725" s="413"/>
      <c r="BTU725" s="414"/>
      <c r="BTV725" s="414"/>
      <c r="BTW725" s="413"/>
      <c r="BTX725" s="413"/>
      <c r="BTY725" s="413"/>
      <c r="BTZ725" s="413"/>
      <c r="BUA725" s="413"/>
      <c r="BUB725" s="413"/>
      <c r="BUC725" s="413"/>
      <c r="BUD725" s="414"/>
      <c r="BUE725" s="414"/>
      <c r="BUF725" s="413"/>
      <c r="BUG725" s="413"/>
      <c r="BUH725" s="414"/>
      <c r="BUI725" s="414"/>
      <c r="BUJ725" s="413"/>
      <c r="BUK725" s="413"/>
      <c r="BUL725" s="413"/>
      <c r="BUM725" s="413"/>
      <c r="BUN725" s="413"/>
      <c r="BUO725" s="407"/>
      <c r="BUP725" s="439"/>
      <c r="BUQ725" s="413"/>
      <c r="BUR725" s="413"/>
      <c r="BUS725" s="413"/>
      <c r="BUT725" s="413"/>
      <c r="BUU725" s="413"/>
      <c r="BUV725" s="413"/>
      <c r="BUW725" s="413"/>
      <c r="BUX725" s="412"/>
      <c r="BUY725" s="412"/>
      <c r="BUZ725" s="412"/>
      <c r="BVA725" s="412"/>
      <c r="BVB725" s="412"/>
      <c r="BVC725" s="412"/>
      <c r="BVD725" s="412"/>
      <c r="BVE725" s="412"/>
      <c r="BVF725" s="412"/>
      <c r="BVG725" s="412"/>
      <c r="BVH725" s="412"/>
      <c r="BVI725" s="412"/>
      <c r="BVJ725" s="412"/>
      <c r="BVK725" s="412"/>
      <c r="BVL725" s="412"/>
      <c r="BVM725" s="412"/>
      <c r="BVN725" s="412"/>
      <c r="BVO725" s="412"/>
      <c r="BVP725" s="412"/>
      <c r="BVQ725" s="412"/>
      <c r="BVR725" s="412"/>
      <c r="BVS725" s="412"/>
      <c r="BVT725" s="412"/>
      <c r="BVU725" s="412"/>
      <c r="BVV725" s="412"/>
      <c r="BVW725" s="412"/>
      <c r="BVX725" s="412"/>
      <c r="BVY725" s="412"/>
      <c r="BVZ725" s="412"/>
      <c r="BWA725" s="412"/>
      <c r="BWB725" s="412"/>
      <c r="BWC725" s="412"/>
      <c r="BWD725" s="412"/>
      <c r="BWE725" s="412"/>
      <c r="BWF725" s="412"/>
      <c r="BWG725" s="412"/>
      <c r="BWH725" s="412"/>
      <c r="BWI725" s="412"/>
      <c r="BWJ725" s="412"/>
      <c r="BWK725" s="412"/>
      <c r="BWL725" s="412"/>
      <c r="BWM725" s="412"/>
      <c r="BWN725" s="412"/>
      <c r="BWO725" s="412"/>
      <c r="BWP725" s="413"/>
      <c r="BWQ725" s="413"/>
      <c r="BWR725" s="413"/>
      <c r="BWS725" s="413"/>
      <c r="BWT725" s="413"/>
      <c r="BWU725" s="413"/>
      <c r="BWV725" s="413"/>
      <c r="BWW725" s="413"/>
      <c r="BWX725" s="413"/>
      <c r="BWY725" s="413"/>
      <c r="BWZ725" s="413"/>
      <c r="BXA725" s="413"/>
      <c r="BXB725" s="413"/>
      <c r="BXC725" s="413"/>
      <c r="BXD725" s="413"/>
      <c r="BXE725" s="413"/>
      <c r="BXF725" s="413"/>
      <c r="BXG725" s="413"/>
      <c r="BXH725" s="413"/>
      <c r="BXI725" s="413"/>
      <c r="BXJ725" s="413"/>
      <c r="BXK725" s="413"/>
      <c r="BXL725" s="413"/>
      <c r="BXM725" s="413"/>
      <c r="BXN725" s="414"/>
      <c r="BXO725" s="414"/>
      <c r="BXP725" s="414"/>
      <c r="BXQ725" s="414"/>
      <c r="BXR725" s="414"/>
      <c r="BXS725" s="413"/>
      <c r="BXT725" s="413"/>
      <c r="BXU725" s="414"/>
      <c r="BXV725" s="414"/>
      <c r="BXW725" s="413"/>
      <c r="BXX725" s="413"/>
      <c r="BXY725" s="414"/>
      <c r="BXZ725" s="414"/>
      <c r="BYA725" s="413"/>
      <c r="BYB725" s="413"/>
      <c r="BYC725" s="413"/>
      <c r="BYD725" s="413"/>
      <c r="BYE725" s="413"/>
      <c r="BYF725" s="413"/>
      <c r="BYG725" s="413"/>
      <c r="BYH725" s="414"/>
      <c r="BYI725" s="414"/>
      <c r="BYJ725" s="413"/>
      <c r="BYK725" s="413"/>
      <c r="BYL725" s="414"/>
      <c r="BYM725" s="414"/>
      <c r="BYN725" s="413"/>
      <c r="BYO725" s="413"/>
      <c r="BYP725" s="413"/>
      <c r="BYQ725" s="413"/>
      <c r="BYR725" s="413"/>
      <c r="BYS725" s="407"/>
      <c r="BYT725" s="439"/>
      <c r="BYU725" s="413"/>
      <c r="BYV725" s="413"/>
      <c r="BYW725" s="413"/>
      <c r="BYX725" s="413"/>
      <c r="BYY725" s="413"/>
      <c r="BYZ725" s="413"/>
      <c r="BZA725" s="413"/>
      <c r="BZB725" s="412"/>
      <c r="BZC725" s="412"/>
      <c r="BZD725" s="412"/>
      <c r="BZE725" s="412"/>
      <c r="BZF725" s="412"/>
      <c r="BZG725" s="412"/>
      <c r="BZH725" s="412"/>
      <c r="BZI725" s="412"/>
      <c r="BZJ725" s="412"/>
      <c r="BZK725" s="412"/>
      <c r="BZL725" s="412"/>
      <c r="BZM725" s="412"/>
      <c r="BZN725" s="412"/>
      <c r="BZO725" s="412"/>
      <c r="BZP725" s="412"/>
      <c r="BZQ725" s="412"/>
      <c r="BZR725" s="412"/>
      <c r="BZS725" s="412"/>
      <c r="BZT725" s="412"/>
      <c r="BZU725" s="412"/>
      <c r="BZV725" s="412"/>
      <c r="BZW725" s="412"/>
      <c r="BZX725" s="412"/>
      <c r="BZY725" s="412"/>
      <c r="BZZ725" s="412"/>
      <c r="CAA725" s="412"/>
      <c r="CAB725" s="412"/>
      <c r="CAC725" s="412"/>
      <c r="CAD725" s="412"/>
      <c r="CAE725" s="412"/>
      <c r="CAF725" s="412"/>
      <c r="CAG725" s="412"/>
      <c r="CAH725" s="412"/>
      <c r="CAI725" s="412"/>
      <c r="CAJ725" s="412"/>
      <c r="CAK725" s="412"/>
      <c r="CAL725" s="412"/>
      <c r="CAM725" s="412"/>
      <c r="CAN725" s="412"/>
      <c r="CAO725" s="412"/>
      <c r="CAP725" s="412"/>
      <c r="CAQ725" s="412"/>
      <c r="CAR725" s="412"/>
      <c r="CAS725" s="412"/>
      <c r="CAT725" s="413"/>
      <c r="CAU725" s="413"/>
      <c r="CAV725" s="413"/>
      <c r="CAW725" s="413"/>
      <c r="CAX725" s="413"/>
      <c r="CAY725" s="413"/>
      <c r="CAZ725" s="413"/>
      <c r="CBA725" s="413"/>
      <c r="CBB725" s="413"/>
      <c r="CBC725" s="413"/>
      <c r="CBD725" s="413"/>
      <c r="CBE725" s="413"/>
      <c r="CBF725" s="413"/>
      <c r="CBG725" s="413"/>
      <c r="CBH725" s="413"/>
      <c r="CBI725" s="413"/>
      <c r="CBJ725" s="413"/>
      <c r="CBK725" s="413"/>
      <c r="CBL725" s="413"/>
      <c r="CBM725" s="413"/>
      <c r="CBN725" s="413"/>
      <c r="CBO725" s="413"/>
      <c r="CBP725" s="413"/>
      <c r="CBQ725" s="413"/>
      <c r="CBR725" s="414"/>
      <c r="CBS725" s="414"/>
      <c r="CBT725" s="414"/>
      <c r="CBU725" s="414"/>
      <c r="CBV725" s="414"/>
      <c r="CBW725" s="413"/>
      <c r="CBX725" s="413"/>
      <c r="CBY725" s="414"/>
      <c r="CBZ725" s="414"/>
      <c r="CCA725" s="413"/>
      <c r="CCB725" s="413"/>
      <c r="CCC725" s="414"/>
      <c r="CCD725" s="414"/>
      <c r="CCE725" s="413"/>
      <c r="CCF725" s="413"/>
      <c r="CCG725" s="413"/>
      <c r="CCH725" s="413"/>
      <c r="CCI725" s="413"/>
      <c r="CCJ725" s="413"/>
      <c r="CCK725" s="413"/>
      <c r="CCL725" s="414"/>
      <c r="CCM725" s="414"/>
      <c r="CCN725" s="413"/>
      <c r="CCO725" s="413"/>
      <c r="CCP725" s="414"/>
      <c r="CCQ725" s="414"/>
      <c r="CCR725" s="413"/>
      <c r="CCS725" s="413"/>
      <c r="CCT725" s="413"/>
      <c r="CCU725" s="413"/>
      <c r="CCV725" s="413"/>
      <c r="CCW725" s="407"/>
      <c r="CCX725" s="439"/>
      <c r="CCY725" s="413"/>
      <c r="CCZ725" s="413"/>
      <c r="CDA725" s="413"/>
      <c r="CDB725" s="413"/>
      <c r="CDC725" s="413"/>
      <c r="CDD725" s="413"/>
      <c r="CDE725" s="413"/>
      <c r="CDF725" s="412"/>
      <c r="CDG725" s="412"/>
      <c r="CDH725" s="412"/>
      <c r="CDI725" s="412"/>
      <c r="CDJ725" s="412"/>
      <c r="CDK725" s="412"/>
      <c r="CDL725" s="412"/>
      <c r="CDM725" s="412"/>
      <c r="CDN725" s="412"/>
      <c r="CDO725" s="412"/>
      <c r="CDP725" s="412"/>
      <c r="CDQ725" s="412"/>
      <c r="CDR725" s="412"/>
      <c r="CDS725" s="412"/>
      <c r="CDT725" s="412"/>
      <c r="CDU725" s="412"/>
      <c r="CDV725" s="412"/>
      <c r="CDW725" s="412"/>
      <c r="CDX725" s="412"/>
      <c r="CDY725" s="412"/>
      <c r="CDZ725" s="412"/>
      <c r="CEA725" s="412"/>
      <c r="CEB725" s="412"/>
      <c r="CEC725" s="412"/>
      <c r="CED725" s="412"/>
      <c r="CEE725" s="412"/>
      <c r="CEF725" s="412"/>
      <c r="CEG725" s="412"/>
      <c r="CEH725" s="412"/>
      <c r="CEI725" s="412"/>
      <c r="CEJ725" s="412"/>
      <c r="CEK725" s="412"/>
      <c r="CEL725" s="412"/>
      <c r="CEM725" s="412"/>
      <c r="CEN725" s="412"/>
      <c r="CEO725" s="412"/>
      <c r="CEP725" s="412"/>
      <c r="CEQ725" s="412"/>
      <c r="CER725" s="412"/>
      <c r="CES725" s="412"/>
      <c r="CET725" s="412"/>
      <c r="CEU725" s="412"/>
      <c r="CEV725" s="412"/>
      <c r="CEW725" s="412"/>
      <c r="CEX725" s="413"/>
      <c r="CEY725" s="413"/>
      <c r="CEZ725" s="413"/>
      <c r="CFA725" s="413"/>
      <c r="CFB725" s="413"/>
      <c r="CFC725" s="413"/>
      <c r="CFD725" s="413"/>
      <c r="CFE725" s="413"/>
      <c r="CFF725" s="413"/>
      <c r="CFG725" s="413"/>
      <c r="CFH725" s="413"/>
      <c r="CFI725" s="413"/>
      <c r="CFJ725" s="413"/>
      <c r="CFK725" s="413"/>
      <c r="CFL725" s="413"/>
      <c r="CFM725" s="413"/>
      <c r="CFN725" s="413"/>
      <c r="CFO725" s="413"/>
      <c r="CFP725" s="413"/>
      <c r="CFQ725" s="413"/>
      <c r="CFR725" s="413"/>
      <c r="CFS725" s="413"/>
      <c r="CFT725" s="413"/>
      <c r="CFU725" s="413"/>
      <c r="CFV725" s="414"/>
      <c r="CFW725" s="414"/>
      <c r="CFX725" s="414"/>
      <c r="CFY725" s="414"/>
      <c r="CFZ725" s="414"/>
      <c r="CGA725" s="413"/>
      <c r="CGB725" s="413"/>
      <c r="CGC725" s="414"/>
      <c r="CGD725" s="414"/>
      <c r="CGE725" s="413"/>
      <c r="CGF725" s="413"/>
      <c r="CGG725" s="414"/>
      <c r="CGH725" s="414"/>
      <c r="CGI725" s="413"/>
      <c r="CGJ725" s="413"/>
      <c r="CGK725" s="413"/>
      <c r="CGL725" s="413"/>
      <c r="CGM725" s="413"/>
      <c r="CGN725" s="413"/>
      <c r="CGO725" s="413"/>
      <c r="CGP725" s="414"/>
      <c r="CGQ725" s="414"/>
      <c r="CGR725" s="413"/>
      <c r="CGS725" s="413"/>
      <c r="CGT725" s="414"/>
      <c r="CGU725" s="414"/>
      <c r="CGV725" s="413"/>
      <c r="CGW725" s="413"/>
      <c r="CGX725" s="413"/>
      <c r="CGY725" s="413"/>
      <c r="CGZ725" s="413"/>
      <c r="CHA725" s="407"/>
      <c r="CHB725" s="439"/>
      <c r="CHC725" s="413"/>
      <c r="CHD725" s="413"/>
      <c r="CHE725" s="413"/>
      <c r="CHF725" s="413"/>
      <c r="CHG725" s="413"/>
      <c r="CHH725" s="413"/>
      <c r="CHI725" s="413"/>
      <c r="CHJ725" s="412"/>
      <c r="CHK725" s="412"/>
      <c r="CHL725" s="412"/>
      <c r="CHM725" s="412"/>
      <c r="CHN725" s="412"/>
      <c r="CHO725" s="412"/>
      <c r="CHP725" s="412"/>
      <c r="CHQ725" s="412"/>
      <c r="CHR725" s="412"/>
      <c r="CHS725" s="412"/>
      <c r="CHT725" s="412"/>
      <c r="CHU725" s="412"/>
      <c r="CHV725" s="412"/>
      <c r="CHW725" s="412"/>
      <c r="CHX725" s="412"/>
      <c r="CHY725" s="412"/>
      <c r="CHZ725" s="412"/>
      <c r="CIA725" s="412"/>
      <c r="CIB725" s="412"/>
      <c r="CIC725" s="412"/>
      <c r="CID725" s="412"/>
      <c r="CIE725" s="412"/>
      <c r="CIF725" s="412"/>
      <c r="CIG725" s="412"/>
      <c r="CIH725" s="412"/>
      <c r="CII725" s="412"/>
      <c r="CIJ725" s="412"/>
      <c r="CIK725" s="412"/>
      <c r="CIL725" s="412"/>
      <c r="CIM725" s="412"/>
      <c r="CIN725" s="412"/>
      <c r="CIO725" s="412"/>
      <c r="CIP725" s="412"/>
      <c r="CIQ725" s="412"/>
      <c r="CIR725" s="412"/>
      <c r="CIS725" s="412"/>
      <c r="CIT725" s="412"/>
      <c r="CIU725" s="412"/>
      <c r="CIV725" s="412"/>
      <c r="CIW725" s="412"/>
      <c r="CIX725" s="412"/>
      <c r="CIY725" s="412"/>
      <c r="CIZ725" s="412"/>
      <c r="CJA725" s="412"/>
      <c r="CJB725" s="413"/>
      <c r="CJC725" s="413"/>
      <c r="CJD725" s="413"/>
      <c r="CJE725" s="413"/>
      <c r="CJF725" s="413"/>
      <c r="CJG725" s="413"/>
      <c r="CJH725" s="413"/>
      <c r="CJI725" s="413"/>
      <c r="CJJ725" s="413"/>
      <c r="CJK725" s="413"/>
      <c r="CJL725" s="413"/>
      <c r="CJM725" s="413"/>
      <c r="CJN725" s="413"/>
      <c r="CJO725" s="413"/>
      <c r="CJP725" s="413"/>
      <c r="CJQ725" s="413"/>
      <c r="CJR725" s="413"/>
      <c r="CJS725" s="413"/>
      <c r="CJT725" s="413"/>
      <c r="CJU725" s="413"/>
      <c r="CJV725" s="413"/>
      <c r="CJW725" s="413"/>
      <c r="CJX725" s="413"/>
      <c r="CJY725" s="413"/>
      <c r="CJZ725" s="414"/>
      <c r="CKA725" s="414"/>
      <c r="CKB725" s="414"/>
      <c r="CKC725" s="414"/>
      <c r="CKD725" s="414"/>
      <c r="CKE725" s="413"/>
      <c r="CKF725" s="413"/>
      <c r="CKG725" s="414"/>
      <c r="CKH725" s="414"/>
      <c r="CKI725" s="413"/>
      <c r="CKJ725" s="413"/>
      <c r="CKK725" s="414"/>
      <c r="CKL725" s="414"/>
      <c r="CKM725" s="413"/>
      <c r="CKN725" s="413"/>
      <c r="CKO725" s="413"/>
      <c r="CKP725" s="413"/>
      <c r="CKQ725" s="413"/>
      <c r="CKR725" s="413"/>
      <c r="CKS725" s="413"/>
      <c r="CKT725" s="414"/>
      <c r="CKU725" s="414"/>
      <c r="CKV725" s="413"/>
      <c r="CKW725" s="413"/>
      <c r="CKX725" s="414"/>
      <c r="CKY725" s="414"/>
      <c r="CKZ725" s="413"/>
      <c r="CLA725" s="413"/>
      <c r="CLB725" s="413"/>
      <c r="CLC725" s="413"/>
      <c r="CLD725" s="413"/>
      <c r="CLE725" s="407"/>
      <c r="CLF725" s="439"/>
      <c r="CLG725" s="413"/>
      <c r="CLH725" s="413"/>
      <c r="CLI725" s="413"/>
      <c r="CLJ725" s="413"/>
      <c r="CLK725" s="413"/>
      <c r="CLL725" s="413"/>
      <c r="CLM725" s="413"/>
      <c r="CLN725" s="412"/>
      <c r="CLO725" s="412"/>
      <c r="CLP725" s="412"/>
      <c r="CLQ725" s="412"/>
      <c r="CLR725" s="412"/>
      <c r="CLS725" s="412"/>
      <c r="CLT725" s="412"/>
      <c r="CLU725" s="412"/>
      <c r="CLV725" s="412"/>
      <c r="CLW725" s="412"/>
      <c r="CLX725" s="412"/>
      <c r="CLY725" s="412"/>
      <c r="CLZ725" s="412"/>
      <c r="CMA725" s="412"/>
      <c r="CMB725" s="412"/>
      <c r="CMC725" s="412"/>
      <c r="CMD725" s="412"/>
      <c r="CME725" s="412"/>
      <c r="CMF725" s="412"/>
      <c r="CMG725" s="412"/>
      <c r="CMH725" s="412"/>
      <c r="CMI725" s="412"/>
      <c r="CMJ725" s="412"/>
      <c r="CMK725" s="412"/>
      <c r="CML725" s="412"/>
      <c r="CMM725" s="412"/>
      <c r="CMN725" s="412"/>
      <c r="CMO725" s="412"/>
      <c r="CMP725" s="412"/>
      <c r="CMQ725" s="412"/>
      <c r="CMR725" s="412"/>
      <c r="CMS725" s="412"/>
      <c r="CMT725" s="412"/>
      <c r="CMU725" s="412"/>
      <c r="CMV725" s="412"/>
      <c r="CMW725" s="412"/>
      <c r="CMX725" s="412"/>
      <c r="CMY725" s="412"/>
      <c r="CMZ725" s="412"/>
      <c r="CNA725" s="412"/>
      <c r="CNB725" s="412"/>
      <c r="CNC725" s="412"/>
      <c r="CND725" s="412"/>
      <c r="CNE725" s="412"/>
      <c r="CNF725" s="413"/>
      <c r="CNG725" s="413"/>
      <c r="CNH725" s="413"/>
      <c r="CNI725" s="413"/>
      <c r="CNJ725" s="413"/>
      <c r="CNK725" s="413"/>
      <c r="CNL725" s="413"/>
      <c r="CNM725" s="413"/>
      <c r="CNN725" s="413"/>
      <c r="CNO725" s="413"/>
      <c r="CNP725" s="413"/>
      <c r="CNQ725" s="413"/>
      <c r="CNR725" s="413"/>
      <c r="CNS725" s="413"/>
      <c r="CNT725" s="413"/>
      <c r="CNU725" s="413"/>
      <c r="CNV725" s="413"/>
      <c r="CNW725" s="413"/>
      <c r="CNX725" s="413"/>
      <c r="CNY725" s="413"/>
      <c r="CNZ725" s="413"/>
      <c r="COA725" s="413"/>
      <c r="COB725" s="413"/>
      <c r="COC725" s="413"/>
      <c r="COD725" s="414"/>
      <c r="COE725" s="414"/>
      <c r="COF725" s="414"/>
      <c r="COG725" s="414"/>
      <c r="COH725" s="414"/>
      <c r="COI725" s="413"/>
      <c r="COJ725" s="413"/>
      <c r="COK725" s="414"/>
      <c r="COL725" s="414"/>
      <c r="COM725" s="413"/>
      <c r="CON725" s="413"/>
      <c r="COO725" s="414"/>
      <c r="COP725" s="414"/>
      <c r="COQ725" s="413"/>
      <c r="COR725" s="413"/>
      <c r="COS725" s="413"/>
      <c r="COT725" s="413"/>
      <c r="COU725" s="413"/>
      <c r="COV725" s="413"/>
      <c r="COW725" s="413"/>
      <c r="COX725" s="414"/>
      <c r="COY725" s="414"/>
      <c r="COZ725" s="413"/>
      <c r="CPA725" s="413"/>
      <c r="CPB725" s="414"/>
      <c r="CPC725" s="414"/>
      <c r="CPD725" s="413"/>
      <c r="CPE725" s="413"/>
      <c r="CPF725" s="413"/>
      <c r="CPG725" s="413"/>
      <c r="CPH725" s="413"/>
      <c r="CPI725" s="407"/>
      <c r="CPJ725" s="439"/>
      <c r="CPK725" s="413"/>
      <c r="CPL725" s="413"/>
      <c r="CPM725" s="413"/>
      <c r="CPN725" s="413"/>
      <c r="CPO725" s="413"/>
      <c r="CPP725" s="413"/>
      <c r="CPQ725" s="413"/>
      <c r="CPR725" s="412"/>
      <c r="CPS725" s="412"/>
      <c r="CPT725" s="412"/>
      <c r="CPU725" s="412"/>
      <c r="CPV725" s="412"/>
      <c r="CPW725" s="412"/>
      <c r="CPX725" s="412"/>
      <c r="CPY725" s="412"/>
      <c r="CPZ725" s="412"/>
      <c r="CQA725" s="412"/>
      <c r="CQB725" s="412"/>
      <c r="CQC725" s="412"/>
      <c r="CQD725" s="412"/>
      <c r="CQE725" s="412"/>
      <c r="CQF725" s="412"/>
      <c r="CQG725" s="412"/>
      <c r="CQH725" s="412"/>
      <c r="CQI725" s="412"/>
      <c r="CQJ725" s="412"/>
      <c r="CQK725" s="412"/>
      <c r="CQL725" s="412"/>
      <c r="CQM725" s="412"/>
      <c r="CQN725" s="412"/>
      <c r="CQO725" s="412"/>
      <c r="CQP725" s="412"/>
      <c r="CQQ725" s="412"/>
      <c r="CQR725" s="412"/>
      <c r="CQS725" s="412"/>
      <c r="CQT725" s="412"/>
      <c r="CQU725" s="412"/>
      <c r="CQV725" s="412"/>
      <c r="CQW725" s="412"/>
      <c r="CQX725" s="412"/>
      <c r="CQY725" s="412"/>
      <c r="CQZ725" s="412"/>
      <c r="CRA725" s="412"/>
      <c r="CRB725" s="412"/>
      <c r="CRC725" s="412"/>
      <c r="CRD725" s="412"/>
      <c r="CRE725" s="412"/>
      <c r="CRF725" s="412"/>
      <c r="CRG725" s="412"/>
      <c r="CRH725" s="412"/>
      <c r="CRI725" s="412"/>
      <c r="CRJ725" s="413"/>
      <c r="CRK725" s="413"/>
      <c r="CRL725" s="413"/>
      <c r="CRM725" s="413"/>
      <c r="CRN725" s="413"/>
      <c r="CRO725" s="413"/>
      <c r="CRP725" s="413"/>
      <c r="CRQ725" s="413"/>
      <c r="CRR725" s="413"/>
      <c r="CRS725" s="413"/>
      <c r="CRT725" s="413"/>
      <c r="CRU725" s="413"/>
      <c r="CRV725" s="413"/>
      <c r="CRW725" s="413"/>
      <c r="CRX725" s="413"/>
      <c r="CRY725" s="413"/>
      <c r="CRZ725" s="413"/>
      <c r="CSA725" s="413"/>
      <c r="CSB725" s="413"/>
      <c r="CSC725" s="413"/>
      <c r="CSD725" s="413"/>
      <c r="CSE725" s="413"/>
      <c r="CSF725" s="413"/>
      <c r="CSG725" s="413"/>
      <c r="CSH725" s="414"/>
      <c r="CSI725" s="414"/>
      <c r="CSJ725" s="414"/>
      <c r="CSK725" s="414"/>
      <c r="CSL725" s="414"/>
      <c r="CSM725" s="413"/>
      <c r="CSN725" s="413"/>
      <c r="CSO725" s="414"/>
      <c r="CSP725" s="414"/>
      <c r="CSQ725" s="413"/>
      <c r="CSR725" s="413"/>
      <c r="CSS725" s="414"/>
      <c r="CST725" s="414"/>
      <c r="CSU725" s="413"/>
      <c r="CSV725" s="413"/>
      <c r="CSW725" s="413"/>
      <c r="CSX725" s="413"/>
      <c r="CSY725" s="413"/>
      <c r="CSZ725" s="413"/>
      <c r="CTA725" s="413"/>
      <c r="CTB725" s="414"/>
      <c r="CTC725" s="414"/>
      <c r="CTD725" s="413"/>
      <c r="CTE725" s="413"/>
      <c r="CTF725" s="414"/>
      <c r="CTG725" s="414"/>
      <c r="CTH725" s="413"/>
      <c r="CTI725" s="413"/>
      <c r="CTJ725" s="413"/>
      <c r="CTK725" s="413"/>
      <c r="CTL725" s="413"/>
      <c r="CTM725" s="407"/>
      <c r="CTN725" s="439"/>
      <c r="CTO725" s="413"/>
      <c r="CTP725" s="413"/>
      <c r="CTQ725" s="413"/>
      <c r="CTR725" s="413"/>
      <c r="CTS725" s="413"/>
      <c r="CTT725" s="413"/>
      <c r="CTU725" s="413"/>
      <c r="CTV725" s="412"/>
      <c r="CTW725" s="412"/>
      <c r="CTX725" s="412"/>
      <c r="CTY725" s="412"/>
      <c r="CTZ725" s="412"/>
      <c r="CUA725" s="412"/>
      <c r="CUB725" s="412"/>
      <c r="CUC725" s="412"/>
      <c r="CUD725" s="412"/>
      <c r="CUE725" s="412"/>
      <c r="CUF725" s="412"/>
      <c r="CUG725" s="412"/>
      <c r="CUH725" s="412"/>
      <c r="CUI725" s="412"/>
      <c r="CUJ725" s="412"/>
      <c r="CUK725" s="412"/>
      <c r="CUL725" s="412"/>
      <c r="CUM725" s="412"/>
      <c r="CUN725" s="412"/>
      <c r="CUO725" s="412"/>
      <c r="CUP725" s="412"/>
      <c r="CUQ725" s="412"/>
      <c r="CUR725" s="412"/>
      <c r="CUS725" s="412"/>
      <c r="CUT725" s="412"/>
      <c r="CUU725" s="412"/>
      <c r="CUV725" s="412"/>
      <c r="CUW725" s="412"/>
      <c r="CUX725" s="412"/>
      <c r="CUY725" s="412"/>
      <c r="CUZ725" s="412"/>
      <c r="CVA725" s="412"/>
      <c r="CVB725" s="412"/>
      <c r="CVC725" s="412"/>
      <c r="CVD725" s="412"/>
      <c r="CVE725" s="412"/>
      <c r="CVF725" s="412"/>
      <c r="CVG725" s="412"/>
      <c r="CVH725" s="412"/>
      <c r="CVI725" s="412"/>
      <c r="CVJ725" s="412"/>
      <c r="CVK725" s="412"/>
      <c r="CVL725" s="412"/>
      <c r="CVM725" s="412"/>
      <c r="CVN725" s="413"/>
      <c r="CVO725" s="413"/>
      <c r="CVP725" s="413"/>
      <c r="CVQ725" s="413"/>
      <c r="CVR725" s="413"/>
      <c r="CVS725" s="413"/>
      <c r="CVT725" s="413"/>
      <c r="CVU725" s="413"/>
      <c r="CVV725" s="413"/>
      <c r="CVW725" s="413"/>
      <c r="CVX725" s="413"/>
      <c r="CVY725" s="413"/>
      <c r="CVZ725" s="413"/>
      <c r="CWA725" s="413"/>
      <c r="CWB725" s="413"/>
      <c r="CWC725" s="413"/>
      <c r="CWD725" s="413"/>
      <c r="CWE725" s="413"/>
      <c r="CWF725" s="413"/>
      <c r="CWG725" s="413"/>
      <c r="CWH725" s="413"/>
      <c r="CWI725" s="413"/>
      <c r="CWJ725" s="413"/>
      <c r="CWK725" s="413"/>
      <c r="CWL725" s="414"/>
      <c r="CWM725" s="414"/>
      <c r="CWN725" s="414"/>
      <c r="CWO725" s="414"/>
      <c r="CWP725" s="414"/>
      <c r="CWQ725" s="413"/>
      <c r="CWR725" s="413"/>
      <c r="CWS725" s="414"/>
      <c r="CWT725" s="414"/>
      <c r="CWU725" s="413"/>
      <c r="CWV725" s="413"/>
      <c r="CWW725" s="414"/>
      <c r="CWX725" s="414"/>
      <c r="CWY725" s="413"/>
      <c r="CWZ725" s="413"/>
      <c r="CXA725" s="413"/>
      <c r="CXB725" s="413"/>
      <c r="CXC725" s="413"/>
      <c r="CXD725" s="413"/>
      <c r="CXE725" s="413"/>
      <c r="CXF725" s="414"/>
      <c r="CXG725" s="414"/>
      <c r="CXH725" s="413"/>
      <c r="CXI725" s="413"/>
      <c r="CXJ725" s="414"/>
      <c r="CXK725" s="414"/>
      <c r="CXL725" s="413"/>
      <c r="CXM725" s="413"/>
      <c r="CXN725" s="413"/>
      <c r="CXO725" s="413"/>
      <c r="CXP725" s="413"/>
      <c r="CXQ725" s="407"/>
      <c r="CXR725" s="439"/>
      <c r="CXS725" s="413"/>
      <c r="CXT725" s="413"/>
      <c r="CXU725" s="413"/>
      <c r="CXV725" s="413"/>
      <c r="CXW725" s="413"/>
      <c r="CXX725" s="413"/>
      <c r="CXY725" s="413"/>
      <c r="CXZ725" s="412"/>
      <c r="CYA725" s="412"/>
      <c r="CYB725" s="412"/>
      <c r="CYC725" s="412"/>
      <c r="CYD725" s="412"/>
      <c r="CYE725" s="412"/>
      <c r="CYF725" s="412"/>
      <c r="CYG725" s="412"/>
      <c r="CYH725" s="412"/>
      <c r="CYI725" s="412"/>
      <c r="CYJ725" s="412"/>
      <c r="CYK725" s="412"/>
      <c r="CYL725" s="412"/>
      <c r="CYM725" s="412"/>
      <c r="CYN725" s="412"/>
      <c r="CYO725" s="412"/>
      <c r="CYP725" s="412"/>
      <c r="CYQ725" s="412"/>
      <c r="CYR725" s="412"/>
      <c r="CYS725" s="412"/>
      <c r="CYT725" s="412"/>
      <c r="CYU725" s="412"/>
      <c r="CYV725" s="412"/>
      <c r="CYW725" s="412"/>
      <c r="CYX725" s="412"/>
      <c r="CYY725" s="412"/>
      <c r="CYZ725" s="412"/>
      <c r="CZA725" s="412"/>
      <c r="CZB725" s="412"/>
      <c r="CZC725" s="412"/>
      <c r="CZD725" s="412"/>
      <c r="CZE725" s="412"/>
      <c r="CZF725" s="412"/>
      <c r="CZG725" s="412"/>
      <c r="CZH725" s="412"/>
      <c r="CZI725" s="412"/>
      <c r="CZJ725" s="412"/>
      <c r="CZK725" s="412"/>
      <c r="CZL725" s="412"/>
      <c r="CZM725" s="412"/>
      <c r="CZN725" s="412"/>
      <c r="CZO725" s="412"/>
      <c r="CZP725" s="412"/>
      <c r="CZQ725" s="412"/>
      <c r="CZR725" s="413"/>
      <c r="CZS725" s="413"/>
      <c r="CZT725" s="413"/>
      <c r="CZU725" s="413"/>
      <c r="CZV725" s="413"/>
      <c r="CZW725" s="413"/>
      <c r="CZX725" s="413"/>
      <c r="CZY725" s="413"/>
      <c r="CZZ725" s="413"/>
      <c r="DAA725" s="413"/>
      <c r="DAB725" s="413"/>
      <c r="DAC725" s="413"/>
      <c r="DAD725" s="413"/>
      <c r="DAE725" s="413"/>
      <c r="DAF725" s="413"/>
      <c r="DAG725" s="413"/>
      <c r="DAH725" s="413"/>
      <c r="DAI725" s="413"/>
      <c r="DAJ725" s="413"/>
      <c r="DAK725" s="413"/>
      <c r="DAL725" s="413"/>
      <c r="DAM725" s="413"/>
      <c r="DAN725" s="413"/>
      <c r="DAO725" s="413"/>
      <c r="DAP725" s="414"/>
      <c r="DAQ725" s="414"/>
      <c r="DAR725" s="414"/>
      <c r="DAS725" s="414"/>
      <c r="DAT725" s="414"/>
      <c r="DAU725" s="413"/>
      <c r="DAV725" s="413"/>
      <c r="DAW725" s="414"/>
      <c r="DAX725" s="414"/>
      <c r="DAY725" s="413"/>
      <c r="DAZ725" s="413"/>
      <c r="DBA725" s="414"/>
      <c r="DBB725" s="414"/>
      <c r="DBC725" s="413"/>
      <c r="DBD725" s="413"/>
      <c r="DBE725" s="413"/>
      <c r="DBF725" s="413"/>
      <c r="DBG725" s="413"/>
      <c r="DBH725" s="413"/>
      <c r="DBI725" s="413"/>
      <c r="DBJ725" s="414"/>
      <c r="DBK725" s="414"/>
      <c r="DBL725" s="413"/>
      <c r="DBM725" s="413"/>
      <c r="DBN725" s="414"/>
      <c r="DBO725" s="414"/>
      <c r="DBP725" s="413"/>
      <c r="DBQ725" s="413"/>
      <c r="DBR725" s="413"/>
      <c r="DBS725" s="413"/>
      <c r="DBT725" s="413"/>
      <c r="DBU725" s="407"/>
      <c r="DBV725" s="439"/>
      <c r="DBW725" s="413"/>
      <c r="DBX725" s="413"/>
      <c r="DBY725" s="413"/>
      <c r="DBZ725" s="413"/>
      <c r="DCA725" s="413"/>
      <c r="DCB725" s="413"/>
      <c r="DCC725" s="413"/>
      <c r="DCD725" s="412"/>
      <c r="DCE725" s="412"/>
      <c r="DCF725" s="412"/>
      <c r="DCG725" s="412"/>
      <c r="DCH725" s="412"/>
      <c r="DCI725" s="412"/>
      <c r="DCJ725" s="412"/>
      <c r="DCK725" s="412"/>
      <c r="DCL725" s="412"/>
      <c r="DCM725" s="412"/>
      <c r="DCN725" s="412"/>
      <c r="DCO725" s="412"/>
      <c r="DCP725" s="412"/>
      <c r="DCQ725" s="412"/>
      <c r="DCR725" s="412"/>
      <c r="DCS725" s="412"/>
      <c r="DCT725" s="412"/>
      <c r="DCU725" s="412"/>
      <c r="DCV725" s="412"/>
      <c r="DCW725" s="412"/>
      <c r="DCX725" s="412"/>
      <c r="DCY725" s="412"/>
      <c r="DCZ725" s="412"/>
      <c r="DDA725" s="412"/>
      <c r="DDB725" s="412"/>
      <c r="DDC725" s="412"/>
      <c r="DDD725" s="412"/>
      <c r="DDE725" s="412"/>
      <c r="DDF725" s="412"/>
      <c r="DDG725" s="412"/>
      <c r="DDH725" s="412"/>
      <c r="DDI725" s="412"/>
      <c r="DDJ725" s="412"/>
      <c r="DDK725" s="412"/>
      <c r="DDL725" s="412"/>
      <c r="DDM725" s="412"/>
      <c r="DDN725" s="412"/>
      <c r="DDO725" s="412"/>
      <c r="DDP725" s="412"/>
      <c r="DDQ725" s="412"/>
      <c r="DDR725" s="412"/>
      <c r="DDS725" s="412"/>
      <c r="DDT725" s="412"/>
      <c r="DDU725" s="412"/>
      <c r="DDV725" s="413"/>
      <c r="DDW725" s="413"/>
      <c r="DDX725" s="413"/>
      <c r="DDY725" s="413"/>
      <c r="DDZ725" s="413"/>
      <c r="DEA725" s="413"/>
      <c r="DEB725" s="413"/>
      <c r="DEC725" s="413"/>
      <c r="DED725" s="413"/>
      <c r="DEE725" s="413"/>
      <c r="DEF725" s="413"/>
      <c r="DEG725" s="413"/>
      <c r="DEH725" s="413"/>
      <c r="DEI725" s="413"/>
      <c r="DEJ725" s="413"/>
      <c r="DEK725" s="413"/>
      <c r="DEL725" s="413"/>
      <c r="DEM725" s="413"/>
      <c r="DEN725" s="413"/>
      <c r="DEO725" s="413"/>
      <c r="DEP725" s="413"/>
      <c r="DEQ725" s="413"/>
      <c r="DER725" s="413"/>
      <c r="DES725" s="413"/>
      <c r="DET725" s="414"/>
      <c r="DEU725" s="414"/>
      <c r="DEV725" s="414"/>
      <c r="DEW725" s="414"/>
      <c r="DEX725" s="414"/>
      <c r="DEY725" s="413"/>
      <c r="DEZ725" s="413"/>
      <c r="DFA725" s="414"/>
      <c r="DFB725" s="414"/>
      <c r="DFC725" s="413"/>
      <c r="DFD725" s="413"/>
      <c r="DFE725" s="414"/>
      <c r="DFF725" s="414"/>
      <c r="DFG725" s="413"/>
      <c r="DFH725" s="413"/>
      <c r="DFI725" s="413"/>
      <c r="DFJ725" s="413"/>
      <c r="DFK725" s="413"/>
      <c r="DFL725" s="413"/>
      <c r="DFM725" s="413"/>
      <c r="DFN725" s="414"/>
      <c r="DFO725" s="414"/>
      <c r="DFP725" s="413"/>
      <c r="DFQ725" s="413"/>
      <c r="DFR725" s="414"/>
      <c r="DFS725" s="414"/>
      <c r="DFT725" s="413"/>
      <c r="DFU725" s="413"/>
      <c r="DFV725" s="413"/>
      <c r="DFW725" s="413"/>
      <c r="DFX725" s="413"/>
      <c r="DFY725" s="407"/>
      <c r="DFZ725" s="439"/>
      <c r="DGA725" s="413"/>
      <c r="DGB725" s="413"/>
      <c r="DGC725" s="413"/>
      <c r="DGD725" s="413"/>
      <c r="DGE725" s="413"/>
      <c r="DGF725" s="413"/>
      <c r="DGG725" s="413"/>
      <c r="DGH725" s="412"/>
      <c r="DGI725" s="412"/>
      <c r="DGJ725" s="412"/>
      <c r="DGK725" s="412"/>
      <c r="DGL725" s="412"/>
      <c r="DGM725" s="412"/>
      <c r="DGN725" s="412"/>
      <c r="DGO725" s="412"/>
      <c r="DGP725" s="412"/>
      <c r="DGQ725" s="412"/>
      <c r="DGR725" s="412"/>
      <c r="DGS725" s="412"/>
      <c r="DGT725" s="412"/>
      <c r="DGU725" s="412"/>
      <c r="DGV725" s="412"/>
      <c r="DGW725" s="412"/>
      <c r="DGX725" s="412"/>
      <c r="DGY725" s="412"/>
      <c r="DGZ725" s="412"/>
      <c r="DHA725" s="412"/>
      <c r="DHB725" s="412"/>
      <c r="DHC725" s="412"/>
      <c r="DHD725" s="412"/>
      <c r="DHE725" s="412"/>
      <c r="DHF725" s="412"/>
      <c r="DHG725" s="412"/>
      <c r="DHH725" s="412"/>
      <c r="DHI725" s="412"/>
      <c r="DHJ725" s="412"/>
      <c r="DHK725" s="412"/>
      <c r="DHL725" s="412"/>
      <c r="DHM725" s="412"/>
      <c r="DHN725" s="412"/>
      <c r="DHO725" s="412"/>
      <c r="DHP725" s="412"/>
      <c r="DHQ725" s="412"/>
      <c r="DHR725" s="412"/>
      <c r="DHS725" s="412"/>
      <c r="DHT725" s="412"/>
      <c r="DHU725" s="412"/>
      <c r="DHV725" s="412"/>
      <c r="DHW725" s="412"/>
      <c r="DHX725" s="412"/>
      <c r="DHY725" s="412"/>
      <c r="DHZ725" s="413"/>
      <c r="DIA725" s="413"/>
      <c r="DIB725" s="413"/>
      <c r="DIC725" s="413"/>
      <c r="DID725" s="413"/>
      <c r="DIE725" s="413"/>
      <c r="DIF725" s="413"/>
      <c r="DIG725" s="413"/>
      <c r="DIH725" s="413"/>
      <c r="DII725" s="413"/>
      <c r="DIJ725" s="413"/>
      <c r="DIK725" s="413"/>
      <c r="DIL725" s="413"/>
      <c r="DIM725" s="413"/>
      <c r="DIN725" s="413"/>
      <c r="DIO725" s="413"/>
      <c r="DIP725" s="413"/>
      <c r="DIQ725" s="413"/>
      <c r="DIR725" s="413"/>
      <c r="DIS725" s="413"/>
      <c r="DIT725" s="413"/>
      <c r="DIU725" s="413"/>
      <c r="DIV725" s="413"/>
      <c r="DIW725" s="413"/>
      <c r="DIX725" s="414"/>
      <c r="DIY725" s="414"/>
      <c r="DIZ725" s="414"/>
      <c r="DJA725" s="414"/>
      <c r="DJB725" s="414"/>
      <c r="DJC725" s="413"/>
      <c r="DJD725" s="413"/>
      <c r="DJE725" s="414"/>
      <c r="DJF725" s="414"/>
      <c r="DJG725" s="413"/>
      <c r="DJH725" s="413"/>
      <c r="DJI725" s="414"/>
      <c r="DJJ725" s="414"/>
      <c r="DJK725" s="413"/>
      <c r="DJL725" s="413"/>
      <c r="DJM725" s="413"/>
      <c r="DJN725" s="413"/>
      <c r="DJO725" s="413"/>
      <c r="DJP725" s="413"/>
      <c r="DJQ725" s="413"/>
      <c r="DJR725" s="414"/>
      <c r="DJS725" s="414"/>
      <c r="DJT725" s="413"/>
      <c r="DJU725" s="413"/>
      <c r="DJV725" s="414"/>
      <c r="DJW725" s="414"/>
      <c r="DJX725" s="413"/>
      <c r="DJY725" s="413"/>
      <c r="DJZ725" s="413"/>
      <c r="DKA725" s="413"/>
      <c r="DKB725" s="413"/>
      <c r="DKC725" s="407"/>
      <c r="DKD725" s="439"/>
      <c r="DKE725" s="413"/>
      <c r="DKF725" s="413"/>
      <c r="DKG725" s="413"/>
      <c r="DKH725" s="413"/>
      <c r="DKI725" s="413"/>
      <c r="DKJ725" s="413"/>
      <c r="DKK725" s="413"/>
      <c r="DKL725" s="412"/>
      <c r="DKM725" s="412"/>
      <c r="DKN725" s="412"/>
      <c r="DKO725" s="412"/>
      <c r="DKP725" s="412"/>
      <c r="DKQ725" s="412"/>
      <c r="DKR725" s="412"/>
      <c r="DKS725" s="412"/>
      <c r="DKT725" s="412"/>
      <c r="DKU725" s="412"/>
      <c r="DKV725" s="412"/>
      <c r="DKW725" s="412"/>
      <c r="DKX725" s="412"/>
      <c r="DKY725" s="412"/>
      <c r="DKZ725" s="412"/>
      <c r="DLA725" s="412"/>
      <c r="DLB725" s="412"/>
      <c r="DLC725" s="412"/>
      <c r="DLD725" s="412"/>
      <c r="DLE725" s="412"/>
      <c r="DLF725" s="412"/>
      <c r="DLG725" s="412"/>
      <c r="DLH725" s="412"/>
      <c r="DLI725" s="412"/>
      <c r="DLJ725" s="412"/>
      <c r="DLK725" s="412"/>
      <c r="DLL725" s="412"/>
      <c r="DLM725" s="412"/>
      <c r="DLN725" s="412"/>
      <c r="DLO725" s="412"/>
      <c r="DLP725" s="412"/>
      <c r="DLQ725" s="412"/>
      <c r="DLR725" s="412"/>
      <c r="DLS725" s="412"/>
      <c r="DLT725" s="412"/>
      <c r="DLU725" s="412"/>
      <c r="DLV725" s="412"/>
      <c r="DLW725" s="412"/>
      <c r="DLX725" s="412"/>
      <c r="DLY725" s="412"/>
      <c r="DLZ725" s="412"/>
      <c r="DMA725" s="412"/>
      <c r="DMB725" s="412"/>
      <c r="DMC725" s="412"/>
      <c r="DMD725" s="413"/>
      <c r="DME725" s="413"/>
      <c r="DMF725" s="413"/>
      <c r="DMG725" s="413"/>
      <c r="DMH725" s="413"/>
      <c r="DMI725" s="413"/>
      <c r="DMJ725" s="413"/>
      <c r="DMK725" s="413"/>
      <c r="DML725" s="413"/>
      <c r="DMM725" s="413"/>
      <c r="DMN725" s="413"/>
      <c r="DMO725" s="413"/>
      <c r="DMP725" s="413"/>
      <c r="DMQ725" s="413"/>
      <c r="DMR725" s="413"/>
      <c r="DMS725" s="413"/>
      <c r="DMT725" s="413"/>
      <c r="DMU725" s="413"/>
      <c r="DMV725" s="413"/>
      <c r="DMW725" s="413"/>
      <c r="DMX725" s="413"/>
      <c r="DMY725" s="413"/>
      <c r="DMZ725" s="413"/>
      <c r="DNA725" s="413"/>
      <c r="DNB725" s="414"/>
      <c r="DNC725" s="414"/>
      <c r="DND725" s="414"/>
      <c r="DNE725" s="414"/>
      <c r="DNF725" s="414"/>
      <c r="DNG725" s="413"/>
      <c r="DNH725" s="413"/>
      <c r="DNI725" s="414"/>
      <c r="DNJ725" s="414"/>
      <c r="DNK725" s="413"/>
      <c r="DNL725" s="413"/>
      <c r="DNM725" s="414"/>
      <c r="DNN725" s="414"/>
      <c r="DNO725" s="413"/>
      <c r="DNP725" s="413"/>
      <c r="DNQ725" s="413"/>
      <c r="DNR725" s="413"/>
      <c r="DNS725" s="413"/>
      <c r="DNT725" s="413"/>
      <c r="DNU725" s="413"/>
      <c r="DNV725" s="414"/>
      <c r="DNW725" s="414"/>
      <c r="DNX725" s="413"/>
      <c r="DNY725" s="413"/>
      <c r="DNZ725" s="414"/>
      <c r="DOA725" s="414"/>
      <c r="DOB725" s="413"/>
      <c r="DOC725" s="413"/>
      <c r="DOD725" s="413"/>
      <c r="DOE725" s="413"/>
      <c r="DOF725" s="413"/>
      <c r="DOG725" s="407"/>
      <c r="DOH725" s="439"/>
      <c r="DOI725" s="413"/>
      <c r="DOJ725" s="413"/>
      <c r="DOK725" s="413"/>
      <c r="DOL725" s="413"/>
      <c r="DOM725" s="413"/>
      <c r="DON725" s="413"/>
      <c r="DOO725" s="413"/>
      <c r="DOP725" s="412"/>
      <c r="DOQ725" s="412"/>
      <c r="DOR725" s="412"/>
      <c r="DOS725" s="412"/>
      <c r="DOT725" s="412"/>
      <c r="DOU725" s="412"/>
      <c r="DOV725" s="412"/>
      <c r="DOW725" s="412"/>
      <c r="DOX725" s="412"/>
      <c r="DOY725" s="412"/>
      <c r="DOZ725" s="412"/>
      <c r="DPA725" s="412"/>
      <c r="DPB725" s="412"/>
      <c r="DPC725" s="412"/>
      <c r="DPD725" s="412"/>
      <c r="DPE725" s="412"/>
      <c r="DPF725" s="412"/>
      <c r="DPG725" s="412"/>
      <c r="DPH725" s="412"/>
      <c r="DPI725" s="412"/>
      <c r="DPJ725" s="412"/>
      <c r="DPK725" s="412"/>
      <c r="DPL725" s="412"/>
      <c r="DPM725" s="412"/>
      <c r="DPN725" s="412"/>
      <c r="DPO725" s="412"/>
      <c r="DPP725" s="412"/>
      <c r="DPQ725" s="412"/>
      <c r="DPR725" s="412"/>
      <c r="DPS725" s="412"/>
      <c r="DPT725" s="412"/>
      <c r="DPU725" s="412"/>
      <c r="DPV725" s="412"/>
      <c r="DPW725" s="412"/>
      <c r="DPX725" s="412"/>
      <c r="DPY725" s="412"/>
      <c r="DPZ725" s="412"/>
      <c r="DQA725" s="412"/>
      <c r="DQB725" s="412"/>
      <c r="DQC725" s="412"/>
      <c r="DQD725" s="412"/>
      <c r="DQE725" s="412"/>
      <c r="DQF725" s="412"/>
      <c r="DQG725" s="412"/>
      <c r="DQH725" s="413"/>
      <c r="DQI725" s="413"/>
      <c r="DQJ725" s="413"/>
      <c r="DQK725" s="413"/>
      <c r="DQL725" s="413"/>
      <c r="DQM725" s="413"/>
      <c r="DQN725" s="413"/>
      <c r="DQO725" s="413"/>
      <c r="DQP725" s="413"/>
      <c r="DQQ725" s="413"/>
      <c r="DQR725" s="413"/>
      <c r="DQS725" s="413"/>
      <c r="DQT725" s="413"/>
      <c r="DQU725" s="413"/>
      <c r="DQV725" s="413"/>
      <c r="DQW725" s="413"/>
      <c r="DQX725" s="413"/>
      <c r="DQY725" s="413"/>
      <c r="DQZ725" s="413"/>
      <c r="DRA725" s="413"/>
      <c r="DRB725" s="413"/>
      <c r="DRC725" s="413"/>
      <c r="DRD725" s="413"/>
      <c r="DRE725" s="413"/>
      <c r="DRF725" s="414"/>
      <c r="DRG725" s="414"/>
      <c r="DRH725" s="414"/>
      <c r="DRI725" s="414"/>
      <c r="DRJ725" s="414"/>
      <c r="DRK725" s="413"/>
      <c r="DRL725" s="413"/>
      <c r="DRM725" s="414"/>
      <c r="DRN725" s="414"/>
      <c r="DRO725" s="413"/>
      <c r="DRP725" s="413"/>
      <c r="DRQ725" s="414"/>
      <c r="DRR725" s="414"/>
      <c r="DRS725" s="413"/>
      <c r="DRT725" s="413"/>
      <c r="DRU725" s="413"/>
      <c r="DRV725" s="413"/>
      <c r="DRW725" s="413"/>
      <c r="DRX725" s="413"/>
      <c r="DRY725" s="413"/>
      <c r="DRZ725" s="414"/>
      <c r="DSA725" s="414"/>
      <c r="DSB725" s="413"/>
      <c r="DSC725" s="413"/>
      <c r="DSD725" s="414"/>
      <c r="DSE725" s="414"/>
      <c r="DSF725" s="413"/>
      <c r="DSG725" s="413"/>
      <c r="DSH725" s="413"/>
      <c r="DSI725" s="413"/>
      <c r="DSJ725" s="413"/>
      <c r="DSK725" s="407"/>
      <c r="DSL725" s="439"/>
      <c r="DSM725" s="413"/>
      <c r="DSN725" s="413"/>
      <c r="DSO725" s="413"/>
      <c r="DSP725" s="413"/>
      <c r="DSQ725" s="413"/>
      <c r="DSR725" s="413"/>
      <c r="DSS725" s="413"/>
      <c r="DST725" s="412"/>
      <c r="DSU725" s="412"/>
      <c r="DSV725" s="412"/>
      <c r="DSW725" s="412"/>
      <c r="DSX725" s="412"/>
      <c r="DSY725" s="412"/>
      <c r="DSZ725" s="412"/>
      <c r="DTA725" s="412"/>
      <c r="DTB725" s="412"/>
      <c r="DTC725" s="412"/>
      <c r="DTD725" s="412"/>
      <c r="DTE725" s="412"/>
      <c r="DTF725" s="412"/>
      <c r="DTG725" s="412"/>
      <c r="DTH725" s="412"/>
      <c r="DTI725" s="412"/>
      <c r="DTJ725" s="412"/>
      <c r="DTK725" s="412"/>
      <c r="DTL725" s="412"/>
      <c r="DTM725" s="412"/>
      <c r="DTN725" s="412"/>
      <c r="DTO725" s="412"/>
      <c r="DTP725" s="412"/>
      <c r="DTQ725" s="412"/>
      <c r="DTR725" s="412"/>
      <c r="DTS725" s="412"/>
      <c r="DTT725" s="412"/>
      <c r="DTU725" s="412"/>
      <c r="DTV725" s="412"/>
      <c r="DTW725" s="412"/>
      <c r="DTX725" s="412"/>
      <c r="DTY725" s="412"/>
      <c r="DTZ725" s="412"/>
      <c r="DUA725" s="412"/>
      <c r="DUB725" s="412"/>
      <c r="DUC725" s="412"/>
      <c r="DUD725" s="412"/>
      <c r="DUE725" s="412"/>
      <c r="DUF725" s="412"/>
      <c r="DUG725" s="412"/>
      <c r="DUH725" s="412"/>
      <c r="DUI725" s="412"/>
      <c r="DUJ725" s="412"/>
      <c r="DUK725" s="412"/>
      <c r="DUL725" s="413"/>
      <c r="DUM725" s="413"/>
      <c r="DUN725" s="413"/>
      <c r="DUO725" s="413"/>
      <c r="DUP725" s="413"/>
      <c r="DUQ725" s="413"/>
      <c r="DUR725" s="413"/>
      <c r="DUS725" s="413"/>
      <c r="DUT725" s="413"/>
      <c r="DUU725" s="413"/>
      <c r="DUV725" s="413"/>
      <c r="DUW725" s="413"/>
      <c r="DUX725" s="413"/>
      <c r="DUY725" s="413"/>
      <c r="DUZ725" s="413"/>
      <c r="DVA725" s="413"/>
      <c r="DVB725" s="413"/>
      <c r="DVC725" s="413"/>
      <c r="DVD725" s="413"/>
      <c r="DVE725" s="413"/>
      <c r="DVF725" s="413"/>
      <c r="DVG725" s="413"/>
      <c r="DVH725" s="413"/>
      <c r="DVI725" s="413"/>
      <c r="DVJ725" s="414"/>
      <c r="DVK725" s="414"/>
      <c r="DVL725" s="414"/>
      <c r="DVM725" s="414"/>
      <c r="DVN725" s="414"/>
      <c r="DVO725" s="413"/>
      <c r="DVP725" s="413"/>
      <c r="DVQ725" s="414"/>
      <c r="DVR725" s="414"/>
      <c r="DVS725" s="413"/>
      <c r="DVT725" s="413"/>
      <c r="DVU725" s="414"/>
      <c r="DVV725" s="414"/>
      <c r="DVW725" s="413"/>
      <c r="DVX725" s="413"/>
      <c r="DVY725" s="413"/>
      <c r="DVZ725" s="413"/>
      <c r="DWA725" s="413"/>
      <c r="DWB725" s="413"/>
      <c r="DWC725" s="413"/>
      <c r="DWD725" s="414"/>
      <c r="DWE725" s="414"/>
      <c r="DWF725" s="413"/>
      <c r="DWG725" s="413"/>
      <c r="DWH725" s="414"/>
      <c r="DWI725" s="414"/>
      <c r="DWJ725" s="413"/>
      <c r="DWK725" s="413"/>
      <c r="DWL725" s="413"/>
      <c r="DWM725" s="413"/>
      <c r="DWN725" s="413"/>
      <c r="DWO725" s="407"/>
      <c r="DWP725" s="439"/>
      <c r="DWQ725" s="413"/>
      <c r="DWR725" s="413"/>
      <c r="DWS725" s="413"/>
      <c r="DWT725" s="413"/>
      <c r="DWU725" s="413"/>
      <c r="DWV725" s="413"/>
      <c r="DWW725" s="413"/>
      <c r="DWX725" s="412"/>
      <c r="DWY725" s="412"/>
      <c r="DWZ725" s="412"/>
      <c r="DXA725" s="412"/>
      <c r="DXB725" s="412"/>
      <c r="DXC725" s="412"/>
      <c r="DXD725" s="412"/>
      <c r="DXE725" s="412"/>
      <c r="DXF725" s="412"/>
      <c r="DXG725" s="412"/>
      <c r="DXH725" s="412"/>
      <c r="DXI725" s="412"/>
      <c r="DXJ725" s="412"/>
      <c r="DXK725" s="412"/>
      <c r="DXL725" s="412"/>
      <c r="DXM725" s="412"/>
      <c r="DXN725" s="412"/>
      <c r="DXO725" s="412"/>
      <c r="DXP725" s="412"/>
      <c r="DXQ725" s="412"/>
      <c r="DXR725" s="412"/>
      <c r="DXS725" s="412"/>
      <c r="DXT725" s="412"/>
      <c r="DXU725" s="412"/>
      <c r="DXV725" s="412"/>
      <c r="DXW725" s="412"/>
      <c r="DXX725" s="412"/>
      <c r="DXY725" s="412"/>
      <c r="DXZ725" s="412"/>
      <c r="DYA725" s="412"/>
      <c r="DYB725" s="412"/>
      <c r="DYC725" s="412"/>
      <c r="DYD725" s="412"/>
      <c r="DYE725" s="412"/>
      <c r="DYF725" s="412"/>
      <c r="DYG725" s="412"/>
      <c r="DYH725" s="412"/>
      <c r="DYI725" s="412"/>
      <c r="DYJ725" s="412"/>
      <c r="DYK725" s="412"/>
      <c r="DYL725" s="412"/>
      <c r="DYM725" s="412"/>
      <c r="DYN725" s="412"/>
      <c r="DYO725" s="412"/>
      <c r="DYP725" s="413"/>
      <c r="DYQ725" s="413"/>
      <c r="DYR725" s="413"/>
      <c r="DYS725" s="413"/>
      <c r="DYT725" s="413"/>
      <c r="DYU725" s="413"/>
      <c r="DYV725" s="413"/>
      <c r="DYW725" s="413"/>
      <c r="DYX725" s="413"/>
      <c r="DYY725" s="413"/>
      <c r="DYZ725" s="413"/>
      <c r="DZA725" s="413"/>
      <c r="DZB725" s="413"/>
      <c r="DZC725" s="413"/>
      <c r="DZD725" s="413"/>
      <c r="DZE725" s="413"/>
      <c r="DZF725" s="413"/>
      <c r="DZG725" s="413"/>
      <c r="DZH725" s="413"/>
      <c r="DZI725" s="413"/>
      <c r="DZJ725" s="413"/>
      <c r="DZK725" s="413"/>
      <c r="DZL725" s="413"/>
      <c r="DZM725" s="413"/>
      <c r="DZN725" s="414"/>
      <c r="DZO725" s="414"/>
      <c r="DZP725" s="414"/>
      <c r="DZQ725" s="414"/>
      <c r="DZR725" s="414"/>
      <c r="DZS725" s="413"/>
      <c r="DZT725" s="413"/>
      <c r="DZU725" s="414"/>
      <c r="DZV725" s="414"/>
      <c r="DZW725" s="413"/>
      <c r="DZX725" s="413"/>
      <c r="DZY725" s="414"/>
      <c r="DZZ725" s="414"/>
      <c r="EAA725" s="413"/>
      <c r="EAB725" s="413"/>
      <c r="EAC725" s="413"/>
      <c r="EAD725" s="413"/>
      <c r="EAE725" s="413"/>
      <c r="EAF725" s="413"/>
      <c r="EAG725" s="413"/>
      <c r="EAH725" s="414"/>
      <c r="EAI725" s="414"/>
      <c r="EAJ725" s="413"/>
      <c r="EAK725" s="413"/>
      <c r="EAL725" s="414"/>
      <c r="EAM725" s="414"/>
      <c r="EAN725" s="413"/>
      <c r="EAO725" s="413"/>
      <c r="EAP725" s="413"/>
      <c r="EAQ725" s="413"/>
      <c r="EAR725" s="413"/>
      <c r="EAS725" s="407"/>
      <c r="EAT725" s="439"/>
      <c r="EAU725" s="413"/>
      <c r="EAV725" s="413"/>
      <c r="EAW725" s="413"/>
      <c r="EAX725" s="413"/>
      <c r="EAY725" s="413"/>
      <c r="EAZ725" s="413"/>
      <c r="EBA725" s="413"/>
      <c r="EBB725" s="412"/>
      <c r="EBC725" s="412"/>
      <c r="EBD725" s="412"/>
      <c r="EBE725" s="412"/>
      <c r="EBF725" s="412"/>
      <c r="EBG725" s="412"/>
      <c r="EBH725" s="412"/>
      <c r="EBI725" s="412"/>
      <c r="EBJ725" s="412"/>
      <c r="EBK725" s="412"/>
      <c r="EBL725" s="412"/>
      <c r="EBM725" s="412"/>
      <c r="EBN725" s="412"/>
      <c r="EBO725" s="412"/>
      <c r="EBP725" s="412"/>
      <c r="EBQ725" s="412"/>
      <c r="EBR725" s="412"/>
      <c r="EBS725" s="412"/>
      <c r="EBT725" s="412"/>
      <c r="EBU725" s="412"/>
      <c r="EBV725" s="412"/>
      <c r="EBW725" s="412"/>
      <c r="EBX725" s="412"/>
      <c r="EBY725" s="412"/>
      <c r="EBZ725" s="412"/>
      <c r="ECA725" s="412"/>
      <c r="ECB725" s="412"/>
      <c r="ECC725" s="412"/>
      <c r="ECD725" s="412"/>
      <c r="ECE725" s="412"/>
      <c r="ECF725" s="412"/>
      <c r="ECG725" s="412"/>
      <c r="ECH725" s="412"/>
      <c r="ECI725" s="412"/>
      <c r="ECJ725" s="412"/>
      <c r="ECK725" s="412"/>
      <c r="ECL725" s="412"/>
      <c r="ECM725" s="412"/>
      <c r="ECN725" s="412"/>
      <c r="ECO725" s="412"/>
      <c r="ECP725" s="412"/>
      <c r="ECQ725" s="412"/>
      <c r="ECR725" s="412"/>
      <c r="ECS725" s="412"/>
      <c r="ECT725" s="413"/>
      <c r="ECU725" s="413"/>
      <c r="ECV725" s="413"/>
      <c r="ECW725" s="413"/>
      <c r="ECX725" s="413"/>
      <c r="ECY725" s="413"/>
      <c r="ECZ725" s="413"/>
      <c r="EDA725" s="413"/>
      <c r="EDB725" s="413"/>
      <c r="EDC725" s="413"/>
      <c r="EDD725" s="413"/>
      <c r="EDE725" s="413"/>
      <c r="EDF725" s="413"/>
      <c r="EDG725" s="413"/>
      <c r="EDH725" s="413"/>
      <c r="EDI725" s="413"/>
      <c r="EDJ725" s="413"/>
      <c r="EDK725" s="413"/>
      <c r="EDL725" s="413"/>
      <c r="EDM725" s="413"/>
      <c r="EDN725" s="413"/>
      <c r="EDO725" s="413"/>
      <c r="EDP725" s="413"/>
      <c r="EDQ725" s="413"/>
      <c r="EDR725" s="414"/>
      <c r="EDS725" s="414"/>
      <c r="EDT725" s="414"/>
      <c r="EDU725" s="414"/>
      <c r="EDV725" s="414"/>
      <c r="EDW725" s="413"/>
      <c r="EDX725" s="413"/>
      <c r="EDY725" s="414"/>
      <c r="EDZ725" s="414"/>
      <c r="EEA725" s="413"/>
      <c r="EEB725" s="413"/>
      <c r="EEC725" s="414"/>
      <c r="EED725" s="414"/>
      <c r="EEE725" s="413"/>
      <c r="EEF725" s="413"/>
      <c r="EEG725" s="413"/>
      <c r="EEH725" s="413"/>
      <c r="EEI725" s="413"/>
      <c r="EEJ725" s="413"/>
      <c r="EEK725" s="413"/>
      <c r="EEL725" s="414"/>
      <c r="EEM725" s="414"/>
      <c r="EEN725" s="413"/>
      <c r="EEO725" s="413"/>
      <c r="EEP725" s="414"/>
      <c r="EEQ725" s="414"/>
      <c r="EER725" s="413"/>
      <c r="EES725" s="413"/>
      <c r="EET725" s="413"/>
      <c r="EEU725" s="413"/>
      <c r="EEV725" s="413"/>
      <c r="EEW725" s="407"/>
      <c r="EEX725" s="439"/>
      <c r="EEY725" s="413"/>
      <c r="EEZ725" s="413"/>
      <c r="EFA725" s="413"/>
      <c r="EFB725" s="413"/>
      <c r="EFC725" s="413"/>
      <c r="EFD725" s="413"/>
      <c r="EFE725" s="413"/>
      <c r="EFF725" s="412"/>
      <c r="EFG725" s="412"/>
      <c r="EFH725" s="412"/>
      <c r="EFI725" s="412"/>
      <c r="EFJ725" s="412"/>
      <c r="EFK725" s="412"/>
      <c r="EFL725" s="412"/>
      <c r="EFM725" s="412"/>
      <c r="EFN725" s="412"/>
      <c r="EFO725" s="412"/>
      <c r="EFP725" s="412"/>
      <c r="EFQ725" s="412"/>
      <c r="EFR725" s="412"/>
      <c r="EFS725" s="412"/>
      <c r="EFT725" s="412"/>
      <c r="EFU725" s="412"/>
      <c r="EFV725" s="412"/>
      <c r="EFW725" s="412"/>
      <c r="EFX725" s="412"/>
      <c r="EFY725" s="412"/>
      <c r="EFZ725" s="412"/>
      <c r="EGA725" s="412"/>
      <c r="EGB725" s="412"/>
      <c r="EGC725" s="412"/>
      <c r="EGD725" s="412"/>
      <c r="EGE725" s="412"/>
      <c r="EGF725" s="412"/>
      <c r="EGG725" s="412"/>
      <c r="EGH725" s="412"/>
      <c r="EGI725" s="412"/>
      <c r="EGJ725" s="412"/>
      <c r="EGK725" s="412"/>
      <c r="EGL725" s="412"/>
      <c r="EGM725" s="412"/>
      <c r="EGN725" s="412"/>
      <c r="EGO725" s="412"/>
      <c r="EGP725" s="412"/>
      <c r="EGQ725" s="412"/>
      <c r="EGR725" s="412"/>
      <c r="EGS725" s="412"/>
      <c r="EGT725" s="412"/>
      <c r="EGU725" s="412"/>
      <c r="EGV725" s="412"/>
      <c r="EGW725" s="412"/>
      <c r="EGX725" s="413"/>
      <c r="EGY725" s="413"/>
      <c r="EGZ725" s="413"/>
      <c r="EHA725" s="413"/>
      <c r="EHB725" s="413"/>
      <c r="EHC725" s="413"/>
      <c r="EHD725" s="413"/>
      <c r="EHE725" s="413"/>
      <c r="EHF725" s="413"/>
      <c r="EHG725" s="413"/>
      <c r="EHH725" s="413"/>
      <c r="EHI725" s="413"/>
      <c r="EHJ725" s="413"/>
      <c r="EHK725" s="413"/>
      <c r="EHL725" s="413"/>
      <c r="EHM725" s="413"/>
      <c r="EHN725" s="413"/>
      <c r="EHO725" s="413"/>
      <c r="EHP725" s="413"/>
      <c r="EHQ725" s="413"/>
      <c r="EHR725" s="413"/>
      <c r="EHS725" s="413"/>
      <c r="EHT725" s="413"/>
      <c r="EHU725" s="413"/>
      <c r="EHV725" s="414"/>
      <c r="EHW725" s="414"/>
      <c r="EHX725" s="414"/>
      <c r="EHY725" s="414"/>
      <c r="EHZ725" s="414"/>
      <c r="EIA725" s="413"/>
      <c r="EIB725" s="413"/>
      <c r="EIC725" s="414"/>
      <c r="EID725" s="414"/>
      <c r="EIE725" s="413"/>
      <c r="EIF725" s="413"/>
      <c r="EIG725" s="414"/>
      <c r="EIH725" s="414"/>
      <c r="EII725" s="413"/>
      <c r="EIJ725" s="413"/>
      <c r="EIK725" s="413"/>
      <c r="EIL725" s="413"/>
      <c r="EIM725" s="413"/>
      <c r="EIN725" s="413"/>
      <c r="EIO725" s="413"/>
      <c r="EIP725" s="414"/>
      <c r="EIQ725" s="414"/>
      <c r="EIR725" s="413"/>
      <c r="EIS725" s="413"/>
      <c r="EIT725" s="414"/>
      <c r="EIU725" s="414"/>
      <c r="EIV725" s="413"/>
      <c r="EIW725" s="413"/>
      <c r="EIX725" s="413"/>
      <c r="EIY725" s="413"/>
      <c r="EIZ725" s="413"/>
      <c r="EJA725" s="407"/>
      <c r="EJB725" s="439"/>
      <c r="EJC725" s="413"/>
      <c r="EJD725" s="413"/>
      <c r="EJE725" s="413"/>
      <c r="EJF725" s="413"/>
      <c r="EJG725" s="413"/>
      <c r="EJH725" s="413"/>
      <c r="EJI725" s="413"/>
      <c r="EJJ725" s="412"/>
      <c r="EJK725" s="412"/>
      <c r="EJL725" s="412"/>
      <c r="EJM725" s="412"/>
      <c r="EJN725" s="412"/>
      <c r="EJO725" s="412"/>
      <c r="EJP725" s="412"/>
      <c r="EJQ725" s="412"/>
      <c r="EJR725" s="412"/>
      <c r="EJS725" s="412"/>
      <c r="EJT725" s="412"/>
      <c r="EJU725" s="412"/>
      <c r="EJV725" s="412"/>
      <c r="EJW725" s="412"/>
      <c r="EJX725" s="412"/>
      <c r="EJY725" s="412"/>
      <c r="EJZ725" s="412"/>
      <c r="EKA725" s="412"/>
      <c r="EKB725" s="412"/>
      <c r="EKC725" s="412"/>
      <c r="EKD725" s="412"/>
      <c r="EKE725" s="412"/>
      <c r="EKF725" s="412"/>
      <c r="EKG725" s="412"/>
      <c r="EKH725" s="412"/>
      <c r="EKI725" s="412"/>
      <c r="EKJ725" s="412"/>
      <c r="EKK725" s="412"/>
      <c r="EKL725" s="412"/>
      <c r="EKM725" s="412"/>
      <c r="EKN725" s="412"/>
      <c r="EKO725" s="412"/>
      <c r="EKP725" s="412"/>
      <c r="EKQ725" s="412"/>
      <c r="EKR725" s="412"/>
      <c r="EKS725" s="412"/>
      <c r="EKT725" s="412"/>
      <c r="EKU725" s="412"/>
      <c r="EKV725" s="412"/>
      <c r="EKW725" s="412"/>
      <c r="EKX725" s="412"/>
      <c r="EKY725" s="412"/>
      <c r="EKZ725" s="412"/>
      <c r="ELA725" s="412"/>
      <c r="ELB725" s="413"/>
      <c r="ELC725" s="413"/>
      <c r="ELD725" s="413"/>
      <c r="ELE725" s="413"/>
      <c r="ELF725" s="413"/>
      <c r="ELG725" s="413"/>
      <c r="ELH725" s="413"/>
      <c r="ELI725" s="413"/>
      <c r="ELJ725" s="413"/>
      <c r="ELK725" s="413"/>
      <c r="ELL725" s="413"/>
      <c r="ELM725" s="413"/>
      <c r="ELN725" s="413"/>
      <c r="ELO725" s="413"/>
      <c r="ELP725" s="413"/>
      <c r="ELQ725" s="413"/>
      <c r="ELR725" s="413"/>
      <c r="ELS725" s="413"/>
      <c r="ELT725" s="413"/>
      <c r="ELU725" s="413"/>
      <c r="ELV725" s="413"/>
      <c r="ELW725" s="413"/>
      <c r="ELX725" s="413"/>
      <c r="ELY725" s="413"/>
      <c r="ELZ725" s="414"/>
      <c r="EMA725" s="414"/>
      <c r="EMB725" s="414"/>
      <c r="EMC725" s="414"/>
      <c r="EMD725" s="414"/>
      <c r="EME725" s="413"/>
      <c r="EMF725" s="413"/>
      <c r="EMG725" s="414"/>
      <c r="EMH725" s="414"/>
      <c r="EMI725" s="413"/>
      <c r="EMJ725" s="413"/>
      <c r="EMK725" s="414"/>
      <c r="EML725" s="414"/>
      <c r="EMM725" s="413"/>
      <c r="EMN725" s="413"/>
      <c r="EMO725" s="413"/>
      <c r="EMP725" s="413"/>
      <c r="EMQ725" s="413"/>
      <c r="EMR725" s="413"/>
      <c r="EMS725" s="413"/>
      <c r="EMT725" s="414"/>
      <c r="EMU725" s="414"/>
      <c r="EMV725" s="413"/>
      <c r="EMW725" s="413"/>
      <c r="EMX725" s="414"/>
      <c r="EMY725" s="414"/>
      <c r="EMZ725" s="413"/>
      <c r="ENA725" s="413"/>
      <c r="ENB725" s="413"/>
      <c r="ENC725" s="413"/>
      <c r="END725" s="413"/>
      <c r="ENE725" s="407"/>
      <c r="ENF725" s="439"/>
      <c r="ENG725" s="413"/>
      <c r="ENH725" s="413"/>
      <c r="ENI725" s="413"/>
      <c r="ENJ725" s="413"/>
      <c r="ENK725" s="413"/>
      <c r="ENL725" s="413"/>
      <c r="ENM725" s="413"/>
      <c r="ENN725" s="412"/>
      <c r="ENO725" s="412"/>
      <c r="ENP725" s="412"/>
      <c r="ENQ725" s="412"/>
      <c r="ENR725" s="412"/>
      <c r="ENS725" s="412"/>
      <c r="ENT725" s="412"/>
      <c r="ENU725" s="412"/>
      <c r="ENV725" s="412"/>
      <c r="ENW725" s="412"/>
      <c r="ENX725" s="412"/>
      <c r="ENY725" s="412"/>
      <c r="ENZ725" s="412"/>
      <c r="EOA725" s="412"/>
      <c r="EOB725" s="412"/>
      <c r="EOC725" s="412"/>
      <c r="EOD725" s="412"/>
      <c r="EOE725" s="412"/>
      <c r="EOF725" s="412"/>
      <c r="EOG725" s="412"/>
      <c r="EOH725" s="412"/>
      <c r="EOI725" s="412"/>
      <c r="EOJ725" s="412"/>
      <c r="EOK725" s="412"/>
      <c r="EOL725" s="412"/>
      <c r="EOM725" s="412"/>
      <c r="EON725" s="412"/>
      <c r="EOO725" s="412"/>
      <c r="EOP725" s="412"/>
      <c r="EOQ725" s="412"/>
      <c r="EOR725" s="412"/>
      <c r="EOS725" s="412"/>
      <c r="EOT725" s="412"/>
      <c r="EOU725" s="412"/>
      <c r="EOV725" s="412"/>
      <c r="EOW725" s="412"/>
      <c r="EOX725" s="412"/>
      <c r="EOY725" s="412"/>
      <c r="EOZ725" s="412"/>
      <c r="EPA725" s="412"/>
      <c r="EPB725" s="412"/>
      <c r="EPC725" s="412"/>
      <c r="EPD725" s="412"/>
      <c r="EPE725" s="412"/>
      <c r="EPF725" s="413"/>
      <c r="EPG725" s="413"/>
      <c r="EPH725" s="413"/>
      <c r="EPI725" s="413"/>
      <c r="EPJ725" s="413"/>
      <c r="EPK725" s="413"/>
      <c r="EPL725" s="413"/>
      <c r="EPM725" s="413"/>
      <c r="EPN725" s="413"/>
      <c r="EPO725" s="413"/>
      <c r="EPP725" s="413"/>
      <c r="EPQ725" s="413"/>
      <c r="EPR725" s="413"/>
      <c r="EPS725" s="413"/>
      <c r="EPT725" s="413"/>
      <c r="EPU725" s="413"/>
      <c r="EPV725" s="413"/>
      <c r="EPW725" s="413"/>
      <c r="EPX725" s="413"/>
      <c r="EPY725" s="413"/>
      <c r="EPZ725" s="413"/>
      <c r="EQA725" s="413"/>
      <c r="EQB725" s="413"/>
      <c r="EQC725" s="413"/>
      <c r="EQD725" s="414"/>
      <c r="EQE725" s="414"/>
      <c r="EQF725" s="414"/>
      <c r="EQG725" s="414"/>
      <c r="EQH725" s="414"/>
      <c r="EQI725" s="413"/>
      <c r="EQJ725" s="413"/>
      <c r="EQK725" s="414"/>
      <c r="EQL725" s="414"/>
      <c r="EQM725" s="413"/>
      <c r="EQN725" s="413"/>
      <c r="EQO725" s="414"/>
      <c r="EQP725" s="414"/>
      <c r="EQQ725" s="413"/>
      <c r="EQR725" s="413"/>
      <c r="EQS725" s="413"/>
      <c r="EQT725" s="413"/>
      <c r="EQU725" s="413"/>
      <c r="EQV725" s="413"/>
      <c r="EQW725" s="413"/>
      <c r="EQX725" s="414"/>
      <c r="EQY725" s="414"/>
      <c r="EQZ725" s="413"/>
      <c r="ERA725" s="413"/>
      <c r="ERB725" s="414"/>
      <c r="ERC725" s="414"/>
      <c r="ERD725" s="413"/>
      <c r="ERE725" s="413"/>
      <c r="ERF725" s="413"/>
      <c r="ERG725" s="413"/>
      <c r="ERH725" s="413"/>
      <c r="ERI725" s="407"/>
      <c r="ERJ725" s="439"/>
      <c r="ERK725" s="413"/>
      <c r="ERL725" s="413"/>
      <c r="ERM725" s="413"/>
      <c r="ERN725" s="413"/>
      <c r="ERO725" s="413"/>
      <c r="ERP725" s="413"/>
      <c r="ERQ725" s="413"/>
      <c r="ERR725" s="412"/>
      <c r="ERS725" s="412"/>
      <c r="ERT725" s="412"/>
      <c r="ERU725" s="412"/>
      <c r="ERV725" s="412"/>
      <c r="ERW725" s="412"/>
      <c r="ERX725" s="412"/>
      <c r="ERY725" s="412"/>
      <c r="ERZ725" s="412"/>
      <c r="ESA725" s="412"/>
      <c r="ESB725" s="412"/>
      <c r="ESC725" s="412"/>
      <c r="ESD725" s="412"/>
      <c r="ESE725" s="412"/>
      <c r="ESF725" s="412"/>
      <c r="ESG725" s="412"/>
      <c r="ESH725" s="412"/>
      <c r="ESI725" s="412"/>
      <c r="ESJ725" s="412"/>
      <c r="ESK725" s="412"/>
      <c r="ESL725" s="412"/>
      <c r="ESM725" s="412"/>
      <c r="ESN725" s="412"/>
      <c r="ESO725" s="412"/>
      <c r="ESP725" s="412"/>
      <c r="ESQ725" s="412"/>
      <c r="ESR725" s="412"/>
      <c r="ESS725" s="412"/>
      <c r="EST725" s="412"/>
      <c r="ESU725" s="412"/>
      <c r="ESV725" s="412"/>
      <c r="ESW725" s="412"/>
      <c r="ESX725" s="412"/>
      <c r="ESY725" s="412"/>
      <c r="ESZ725" s="412"/>
      <c r="ETA725" s="412"/>
      <c r="ETB725" s="412"/>
      <c r="ETC725" s="412"/>
      <c r="ETD725" s="412"/>
      <c r="ETE725" s="412"/>
      <c r="ETF725" s="412"/>
      <c r="ETG725" s="412"/>
      <c r="ETH725" s="412"/>
      <c r="ETI725" s="412"/>
      <c r="ETJ725" s="413"/>
      <c r="ETK725" s="413"/>
      <c r="ETL725" s="413"/>
      <c r="ETM725" s="413"/>
      <c r="ETN725" s="413"/>
      <c r="ETO725" s="413"/>
      <c r="ETP725" s="413"/>
      <c r="ETQ725" s="413"/>
      <c r="ETR725" s="413"/>
      <c r="ETS725" s="413"/>
      <c r="ETT725" s="413"/>
      <c r="ETU725" s="413"/>
      <c r="ETV725" s="413"/>
      <c r="ETW725" s="413"/>
      <c r="ETX725" s="413"/>
      <c r="ETY725" s="413"/>
      <c r="ETZ725" s="413"/>
      <c r="EUA725" s="413"/>
      <c r="EUB725" s="413"/>
      <c r="EUC725" s="413"/>
      <c r="EUD725" s="413"/>
      <c r="EUE725" s="413"/>
      <c r="EUF725" s="413"/>
      <c r="EUG725" s="413"/>
      <c r="EUH725" s="414"/>
      <c r="EUI725" s="414"/>
      <c r="EUJ725" s="414"/>
      <c r="EUK725" s="414"/>
      <c r="EUL725" s="414"/>
      <c r="EUM725" s="413"/>
      <c r="EUN725" s="413"/>
      <c r="EUO725" s="414"/>
      <c r="EUP725" s="414"/>
      <c r="EUQ725" s="413"/>
      <c r="EUR725" s="413"/>
      <c r="EUS725" s="414"/>
      <c r="EUT725" s="414"/>
      <c r="EUU725" s="413"/>
      <c r="EUV725" s="413"/>
      <c r="EUW725" s="413"/>
      <c r="EUX725" s="413"/>
      <c r="EUY725" s="413"/>
      <c r="EUZ725" s="413"/>
      <c r="EVA725" s="413"/>
      <c r="EVB725" s="414"/>
      <c r="EVC725" s="414"/>
      <c r="EVD725" s="413"/>
      <c r="EVE725" s="413"/>
      <c r="EVF725" s="414"/>
      <c r="EVG725" s="414"/>
      <c r="EVH725" s="413"/>
      <c r="EVI725" s="413"/>
      <c r="EVJ725" s="413"/>
      <c r="EVK725" s="413"/>
      <c r="EVL725" s="413"/>
      <c r="EVM725" s="407"/>
      <c r="EVN725" s="439"/>
      <c r="EVO725" s="413"/>
      <c r="EVP725" s="413"/>
      <c r="EVQ725" s="413"/>
      <c r="EVR725" s="413"/>
      <c r="EVS725" s="413"/>
      <c r="EVT725" s="413"/>
      <c r="EVU725" s="413"/>
      <c r="EVV725" s="412"/>
      <c r="EVW725" s="412"/>
      <c r="EVX725" s="412"/>
      <c r="EVY725" s="412"/>
      <c r="EVZ725" s="412"/>
      <c r="EWA725" s="412"/>
      <c r="EWB725" s="412"/>
      <c r="EWC725" s="412"/>
      <c r="EWD725" s="412"/>
      <c r="EWE725" s="412"/>
      <c r="EWF725" s="412"/>
      <c r="EWG725" s="412"/>
      <c r="EWH725" s="412"/>
      <c r="EWI725" s="412"/>
      <c r="EWJ725" s="412"/>
      <c r="EWK725" s="412"/>
      <c r="EWL725" s="412"/>
      <c r="EWM725" s="412"/>
      <c r="EWN725" s="412"/>
      <c r="EWO725" s="412"/>
      <c r="EWP725" s="412"/>
      <c r="EWQ725" s="412"/>
      <c r="EWR725" s="412"/>
      <c r="EWS725" s="412"/>
      <c r="EWT725" s="412"/>
      <c r="EWU725" s="412"/>
      <c r="EWV725" s="412"/>
      <c r="EWW725" s="412"/>
      <c r="EWX725" s="412"/>
      <c r="EWY725" s="412"/>
      <c r="EWZ725" s="412"/>
      <c r="EXA725" s="412"/>
      <c r="EXB725" s="412"/>
      <c r="EXC725" s="412"/>
      <c r="EXD725" s="412"/>
      <c r="EXE725" s="412"/>
      <c r="EXF725" s="412"/>
      <c r="EXG725" s="412"/>
      <c r="EXH725" s="412"/>
      <c r="EXI725" s="412"/>
      <c r="EXJ725" s="412"/>
      <c r="EXK725" s="412"/>
      <c r="EXL725" s="412"/>
      <c r="EXM725" s="412"/>
      <c r="EXN725" s="413"/>
      <c r="EXO725" s="413"/>
      <c r="EXP725" s="413"/>
      <c r="EXQ725" s="413"/>
      <c r="EXR725" s="413"/>
      <c r="EXS725" s="413"/>
      <c r="EXT725" s="413"/>
      <c r="EXU725" s="413"/>
      <c r="EXV725" s="413"/>
      <c r="EXW725" s="413"/>
      <c r="EXX725" s="413"/>
      <c r="EXY725" s="413"/>
      <c r="EXZ725" s="413"/>
      <c r="EYA725" s="413"/>
      <c r="EYB725" s="413"/>
      <c r="EYC725" s="413"/>
      <c r="EYD725" s="413"/>
      <c r="EYE725" s="413"/>
      <c r="EYF725" s="413"/>
      <c r="EYG725" s="413"/>
      <c r="EYH725" s="413"/>
      <c r="EYI725" s="413"/>
      <c r="EYJ725" s="413"/>
      <c r="EYK725" s="413"/>
      <c r="EYL725" s="414"/>
      <c r="EYM725" s="414"/>
      <c r="EYN725" s="414"/>
      <c r="EYO725" s="414"/>
      <c r="EYP725" s="414"/>
      <c r="EYQ725" s="413"/>
      <c r="EYR725" s="413"/>
      <c r="EYS725" s="414"/>
      <c r="EYT725" s="414"/>
      <c r="EYU725" s="413"/>
      <c r="EYV725" s="413"/>
      <c r="EYW725" s="414"/>
      <c r="EYX725" s="414"/>
      <c r="EYY725" s="413"/>
      <c r="EYZ725" s="413"/>
      <c r="EZA725" s="413"/>
      <c r="EZB725" s="413"/>
      <c r="EZC725" s="413"/>
      <c r="EZD725" s="413"/>
      <c r="EZE725" s="413"/>
      <c r="EZF725" s="414"/>
      <c r="EZG725" s="414"/>
      <c r="EZH725" s="413"/>
      <c r="EZI725" s="413"/>
      <c r="EZJ725" s="414"/>
      <c r="EZK725" s="414"/>
      <c r="EZL725" s="413"/>
      <c r="EZM725" s="413"/>
      <c r="EZN725" s="413"/>
      <c r="EZO725" s="413"/>
      <c r="EZP725" s="413"/>
      <c r="EZQ725" s="407"/>
      <c r="EZR725" s="439"/>
      <c r="EZS725" s="413"/>
      <c r="EZT725" s="413"/>
      <c r="EZU725" s="413"/>
      <c r="EZV725" s="413"/>
      <c r="EZW725" s="413"/>
      <c r="EZX725" s="413"/>
      <c r="EZY725" s="413"/>
      <c r="EZZ725" s="412"/>
      <c r="FAA725" s="412"/>
      <c r="FAB725" s="412"/>
      <c r="FAC725" s="412"/>
      <c r="FAD725" s="412"/>
      <c r="FAE725" s="412"/>
      <c r="FAF725" s="412"/>
      <c r="FAG725" s="412"/>
      <c r="FAH725" s="412"/>
      <c r="FAI725" s="412"/>
      <c r="FAJ725" s="412"/>
      <c r="FAK725" s="412"/>
      <c r="FAL725" s="412"/>
      <c r="FAM725" s="412"/>
      <c r="FAN725" s="412"/>
      <c r="FAO725" s="412"/>
      <c r="FAP725" s="412"/>
      <c r="FAQ725" s="412"/>
      <c r="FAR725" s="412"/>
      <c r="FAS725" s="412"/>
      <c r="FAT725" s="412"/>
      <c r="FAU725" s="412"/>
      <c r="FAV725" s="412"/>
      <c r="FAW725" s="412"/>
      <c r="FAX725" s="412"/>
      <c r="FAY725" s="412"/>
      <c r="FAZ725" s="412"/>
      <c r="FBA725" s="412"/>
      <c r="FBB725" s="412"/>
      <c r="FBC725" s="412"/>
      <c r="FBD725" s="412"/>
      <c r="FBE725" s="412"/>
      <c r="FBF725" s="412"/>
      <c r="FBG725" s="412"/>
      <c r="FBH725" s="412"/>
      <c r="FBI725" s="412"/>
      <c r="FBJ725" s="412"/>
      <c r="FBK725" s="412"/>
      <c r="FBL725" s="412"/>
      <c r="FBM725" s="412"/>
      <c r="FBN725" s="412"/>
      <c r="FBO725" s="412"/>
      <c r="FBP725" s="412"/>
      <c r="FBQ725" s="412"/>
      <c r="FBR725" s="413"/>
      <c r="FBS725" s="413"/>
      <c r="FBT725" s="413"/>
      <c r="FBU725" s="413"/>
      <c r="FBV725" s="413"/>
      <c r="FBW725" s="413"/>
      <c r="FBX725" s="413"/>
      <c r="FBY725" s="413"/>
      <c r="FBZ725" s="413"/>
      <c r="FCA725" s="413"/>
      <c r="FCB725" s="413"/>
      <c r="FCC725" s="413"/>
      <c r="FCD725" s="413"/>
      <c r="FCE725" s="413"/>
      <c r="FCF725" s="413"/>
      <c r="FCG725" s="413"/>
      <c r="FCH725" s="413"/>
      <c r="FCI725" s="413"/>
      <c r="FCJ725" s="413"/>
      <c r="FCK725" s="413"/>
      <c r="FCL725" s="413"/>
      <c r="FCM725" s="413"/>
      <c r="FCN725" s="413"/>
      <c r="FCO725" s="413"/>
      <c r="FCP725" s="414"/>
      <c r="FCQ725" s="414"/>
      <c r="FCR725" s="414"/>
      <c r="FCS725" s="414"/>
      <c r="FCT725" s="414"/>
      <c r="FCU725" s="413"/>
      <c r="FCV725" s="413"/>
      <c r="FCW725" s="414"/>
      <c r="FCX725" s="414"/>
      <c r="FCY725" s="413"/>
      <c r="FCZ725" s="413"/>
      <c r="FDA725" s="414"/>
      <c r="FDB725" s="414"/>
      <c r="FDC725" s="413"/>
      <c r="FDD725" s="413"/>
      <c r="FDE725" s="413"/>
      <c r="FDF725" s="413"/>
      <c r="FDG725" s="413"/>
      <c r="FDH725" s="413"/>
      <c r="FDI725" s="413"/>
      <c r="FDJ725" s="414"/>
      <c r="FDK725" s="414"/>
      <c r="FDL725" s="413"/>
      <c r="FDM725" s="413"/>
      <c r="FDN725" s="414"/>
      <c r="FDO725" s="414"/>
      <c r="FDP725" s="413"/>
      <c r="FDQ725" s="413"/>
      <c r="FDR725" s="413"/>
      <c r="FDS725" s="413"/>
      <c r="FDT725" s="413"/>
      <c r="FDU725" s="407"/>
      <c r="FDV725" s="439"/>
      <c r="FDW725" s="413"/>
      <c r="FDX725" s="413"/>
      <c r="FDY725" s="413"/>
      <c r="FDZ725" s="413"/>
      <c r="FEA725" s="413"/>
      <c r="FEB725" s="413"/>
      <c r="FEC725" s="413"/>
      <c r="FED725" s="412"/>
      <c r="FEE725" s="412"/>
      <c r="FEF725" s="412"/>
      <c r="FEG725" s="412"/>
      <c r="FEH725" s="412"/>
      <c r="FEI725" s="412"/>
      <c r="FEJ725" s="412"/>
      <c r="FEK725" s="412"/>
      <c r="FEL725" s="412"/>
      <c r="FEM725" s="412"/>
      <c r="FEN725" s="412"/>
      <c r="FEO725" s="412"/>
      <c r="FEP725" s="412"/>
      <c r="FEQ725" s="412"/>
      <c r="FER725" s="412"/>
      <c r="FES725" s="412"/>
      <c r="FET725" s="412"/>
      <c r="FEU725" s="412"/>
      <c r="FEV725" s="412"/>
      <c r="FEW725" s="412"/>
      <c r="FEX725" s="412"/>
      <c r="FEY725" s="412"/>
      <c r="FEZ725" s="412"/>
      <c r="FFA725" s="412"/>
      <c r="FFB725" s="412"/>
      <c r="FFC725" s="412"/>
      <c r="FFD725" s="412"/>
      <c r="FFE725" s="412"/>
      <c r="FFF725" s="412"/>
      <c r="FFG725" s="412"/>
      <c r="FFH725" s="412"/>
      <c r="FFI725" s="412"/>
      <c r="FFJ725" s="412"/>
      <c r="FFK725" s="412"/>
      <c r="FFL725" s="412"/>
      <c r="FFM725" s="412"/>
      <c r="FFN725" s="412"/>
      <c r="FFO725" s="412"/>
      <c r="FFP725" s="412"/>
      <c r="FFQ725" s="412"/>
      <c r="FFR725" s="412"/>
      <c r="FFS725" s="412"/>
      <c r="FFT725" s="412"/>
      <c r="FFU725" s="412"/>
      <c r="FFV725" s="413"/>
      <c r="FFW725" s="413"/>
      <c r="FFX725" s="413"/>
      <c r="FFY725" s="413"/>
      <c r="FFZ725" s="413"/>
      <c r="FGA725" s="413"/>
      <c r="FGB725" s="413"/>
      <c r="FGC725" s="413"/>
      <c r="FGD725" s="413"/>
      <c r="FGE725" s="413"/>
      <c r="FGF725" s="413"/>
      <c r="FGG725" s="413"/>
      <c r="FGH725" s="413"/>
      <c r="FGI725" s="413"/>
      <c r="FGJ725" s="413"/>
      <c r="FGK725" s="413"/>
      <c r="FGL725" s="413"/>
      <c r="FGM725" s="413"/>
      <c r="FGN725" s="413"/>
      <c r="FGO725" s="413"/>
      <c r="FGP725" s="413"/>
      <c r="FGQ725" s="413"/>
      <c r="FGR725" s="413"/>
      <c r="FGS725" s="413"/>
      <c r="FGT725" s="414"/>
      <c r="FGU725" s="414"/>
      <c r="FGV725" s="414"/>
      <c r="FGW725" s="414"/>
      <c r="FGX725" s="414"/>
      <c r="FGY725" s="413"/>
      <c r="FGZ725" s="413"/>
      <c r="FHA725" s="414"/>
      <c r="FHB725" s="414"/>
      <c r="FHC725" s="413"/>
      <c r="FHD725" s="413"/>
      <c r="FHE725" s="414"/>
      <c r="FHF725" s="414"/>
      <c r="FHG725" s="413"/>
      <c r="FHH725" s="413"/>
      <c r="FHI725" s="413"/>
      <c r="FHJ725" s="413"/>
      <c r="FHK725" s="413"/>
      <c r="FHL725" s="413"/>
      <c r="FHM725" s="413"/>
      <c r="FHN725" s="414"/>
      <c r="FHO725" s="414"/>
      <c r="FHP725" s="413"/>
      <c r="FHQ725" s="413"/>
      <c r="FHR725" s="414"/>
      <c r="FHS725" s="414"/>
      <c r="FHT725" s="413"/>
      <c r="FHU725" s="413"/>
      <c r="FHV725" s="413"/>
      <c r="FHW725" s="413"/>
      <c r="FHX725" s="413"/>
      <c r="FHY725" s="407"/>
      <c r="FHZ725" s="439"/>
      <c r="FIA725" s="413"/>
      <c r="FIB725" s="413"/>
      <c r="FIC725" s="413"/>
      <c r="FID725" s="413"/>
      <c r="FIE725" s="413"/>
      <c r="FIF725" s="413"/>
      <c r="FIG725" s="413"/>
      <c r="FIH725" s="412"/>
      <c r="FII725" s="412"/>
      <c r="FIJ725" s="412"/>
      <c r="FIK725" s="412"/>
      <c r="FIL725" s="412"/>
      <c r="FIM725" s="412"/>
      <c r="FIN725" s="412"/>
      <c r="FIO725" s="412"/>
      <c r="FIP725" s="412"/>
      <c r="FIQ725" s="412"/>
      <c r="FIR725" s="412"/>
      <c r="FIS725" s="412"/>
      <c r="FIT725" s="412"/>
      <c r="FIU725" s="412"/>
      <c r="FIV725" s="412"/>
      <c r="FIW725" s="412"/>
      <c r="FIX725" s="412"/>
      <c r="FIY725" s="412"/>
      <c r="FIZ725" s="412"/>
      <c r="FJA725" s="412"/>
      <c r="FJB725" s="412"/>
      <c r="FJC725" s="412"/>
      <c r="FJD725" s="412"/>
      <c r="FJE725" s="412"/>
      <c r="FJF725" s="412"/>
      <c r="FJG725" s="412"/>
      <c r="FJH725" s="412"/>
      <c r="FJI725" s="412"/>
      <c r="FJJ725" s="412"/>
      <c r="FJK725" s="412"/>
      <c r="FJL725" s="412"/>
      <c r="FJM725" s="412"/>
      <c r="FJN725" s="412"/>
      <c r="FJO725" s="412"/>
      <c r="FJP725" s="412"/>
      <c r="FJQ725" s="412"/>
      <c r="FJR725" s="412"/>
      <c r="FJS725" s="412"/>
      <c r="FJT725" s="412"/>
      <c r="FJU725" s="412"/>
      <c r="FJV725" s="412"/>
      <c r="FJW725" s="412"/>
      <c r="FJX725" s="412"/>
      <c r="FJY725" s="412"/>
      <c r="FJZ725" s="413"/>
      <c r="FKA725" s="413"/>
      <c r="FKB725" s="413"/>
      <c r="FKC725" s="413"/>
      <c r="FKD725" s="413"/>
      <c r="FKE725" s="413"/>
      <c r="FKF725" s="413"/>
      <c r="FKG725" s="413"/>
      <c r="FKH725" s="413"/>
      <c r="FKI725" s="413"/>
      <c r="FKJ725" s="413"/>
      <c r="FKK725" s="413"/>
      <c r="FKL725" s="413"/>
      <c r="FKM725" s="413"/>
      <c r="FKN725" s="413"/>
      <c r="FKO725" s="413"/>
      <c r="FKP725" s="413"/>
      <c r="FKQ725" s="413"/>
      <c r="FKR725" s="413"/>
      <c r="FKS725" s="413"/>
      <c r="FKT725" s="413"/>
      <c r="FKU725" s="413"/>
      <c r="FKV725" s="413"/>
      <c r="FKW725" s="413"/>
      <c r="FKX725" s="414"/>
      <c r="FKY725" s="414"/>
      <c r="FKZ725" s="414"/>
      <c r="FLA725" s="414"/>
      <c r="FLB725" s="414"/>
      <c r="FLC725" s="413"/>
      <c r="FLD725" s="413"/>
      <c r="FLE725" s="414"/>
      <c r="FLF725" s="414"/>
      <c r="FLG725" s="413"/>
      <c r="FLH725" s="413"/>
      <c r="FLI725" s="414"/>
      <c r="FLJ725" s="414"/>
      <c r="FLK725" s="413"/>
      <c r="FLL725" s="413"/>
      <c r="FLM725" s="413"/>
      <c r="FLN725" s="413"/>
      <c r="FLO725" s="413"/>
      <c r="FLP725" s="413"/>
      <c r="FLQ725" s="413"/>
      <c r="FLR725" s="414"/>
      <c r="FLS725" s="414"/>
      <c r="FLT725" s="413"/>
      <c r="FLU725" s="413"/>
      <c r="FLV725" s="414"/>
      <c r="FLW725" s="414"/>
      <c r="FLX725" s="413"/>
      <c r="FLY725" s="413"/>
      <c r="FLZ725" s="413"/>
      <c r="FMA725" s="413"/>
      <c r="FMB725" s="413"/>
      <c r="FMC725" s="407"/>
      <c r="FMD725" s="439"/>
      <c r="FME725" s="413"/>
      <c r="FMF725" s="413"/>
      <c r="FMG725" s="413"/>
      <c r="FMH725" s="413"/>
      <c r="FMI725" s="413"/>
      <c r="FMJ725" s="413"/>
      <c r="FMK725" s="413"/>
      <c r="FML725" s="412"/>
      <c r="FMM725" s="412"/>
      <c r="FMN725" s="412"/>
      <c r="FMO725" s="412"/>
      <c r="FMP725" s="412"/>
      <c r="FMQ725" s="412"/>
      <c r="FMR725" s="412"/>
      <c r="FMS725" s="412"/>
      <c r="FMT725" s="412"/>
      <c r="FMU725" s="412"/>
      <c r="FMV725" s="412"/>
      <c r="FMW725" s="412"/>
      <c r="FMX725" s="412"/>
      <c r="FMY725" s="412"/>
      <c r="FMZ725" s="412"/>
      <c r="FNA725" s="412"/>
      <c r="FNB725" s="412"/>
      <c r="FNC725" s="412"/>
      <c r="FND725" s="412"/>
      <c r="FNE725" s="412"/>
      <c r="FNF725" s="412"/>
      <c r="FNG725" s="412"/>
      <c r="FNH725" s="412"/>
      <c r="FNI725" s="412"/>
      <c r="FNJ725" s="412"/>
      <c r="FNK725" s="412"/>
      <c r="FNL725" s="412"/>
      <c r="FNM725" s="412"/>
      <c r="FNN725" s="412"/>
      <c r="FNO725" s="412"/>
      <c r="FNP725" s="412"/>
      <c r="FNQ725" s="412"/>
      <c r="FNR725" s="412"/>
      <c r="FNS725" s="412"/>
      <c r="FNT725" s="412"/>
      <c r="FNU725" s="412"/>
      <c r="FNV725" s="412"/>
      <c r="FNW725" s="412"/>
      <c r="FNX725" s="412"/>
      <c r="FNY725" s="412"/>
      <c r="FNZ725" s="412"/>
      <c r="FOA725" s="412"/>
      <c r="FOB725" s="412"/>
      <c r="FOC725" s="412"/>
      <c r="FOD725" s="413"/>
      <c r="FOE725" s="413"/>
      <c r="FOF725" s="413"/>
      <c r="FOG725" s="413"/>
      <c r="FOH725" s="413"/>
      <c r="FOI725" s="413"/>
      <c r="FOJ725" s="413"/>
      <c r="FOK725" s="413"/>
      <c r="FOL725" s="413"/>
      <c r="FOM725" s="413"/>
      <c r="FON725" s="413"/>
      <c r="FOO725" s="413"/>
      <c r="FOP725" s="413"/>
      <c r="FOQ725" s="413"/>
      <c r="FOR725" s="413"/>
      <c r="FOS725" s="413"/>
      <c r="FOT725" s="413"/>
      <c r="FOU725" s="413"/>
      <c r="FOV725" s="413"/>
      <c r="FOW725" s="413"/>
      <c r="FOX725" s="413"/>
      <c r="FOY725" s="413"/>
      <c r="FOZ725" s="413"/>
      <c r="FPA725" s="413"/>
      <c r="FPB725" s="414"/>
      <c r="FPC725" s="414"/>
      <c r="FPD725" s="414"/>
      <c r="FPE725" s="414"/>
      <c r="FPF725" s="414"/>
      <c r="FPG725" s="413"/>
      <c r="FPH725" s="413"/>
      <c r="FPI725" s="414"/>
      <c r="FPJ725" s="414"/>
      <c r="FPK725" s="413"/>
      <c r="FPL725" s="413"/>
      <c r="FPM725" s="414"/>
      <c r="FPN725" s="414"/>
      <c r="FPO725" s="413"/>
      <c r="FPP725" s="413"/>
      <c r="FPQ725" s="413"/>
      <c r="FPR725" s="413"/>
      <c r="FPS725" s="413"/>
      <c r="FPT725" s="413"/>
      <c r="FPU725" s="413"/>
      <c r="FPV725" s="414"/>
      <c r="FPW725" s="414"/>
      <c r="FPX725" s="413"/>
      <c r="FPY725" s="413"/>
      <c r="FPZ725" s="414"/>
      <c r="FQA725" s="414"/>
      <c r="FQB725" s="413"/>
      <c r="FQC725" s="413"/>
      <c r="FQD725" s="413"/>
      <c r="FQE725" s="413"/>
      <c r="FQF725" s="413"/>
      <c r="FQG725" s="407"/>
      <c r="FQH725" s="439"/>
      <c r="FQI725" s="413"/>
      <c r="FQJ725" s="413"/>
      <c r="FQK725" s="413"/>
      <c r="FQL725" s="413"/>
      <c r="FQM725" s="413"/>
      <c r="FQN725" s="413"/>
      <c r="FQO725" s="413"/>
      <c r="FQP725" s="412"/>
      <c r="FQQ725" s="412"/>
      <c r="FQR725" s="412"/>
      <c r="FQS725" s="412"/>
      <c r="FQT725" s="412"/>
      <c r="FQU725" s="412"/>
      <c r="FQV725" s="412"/>
      <c r="FQW725" s="412"/>
      <c r="FQX725" s="412"/>
      <c r="FQY725" s="412"/>
      <c r="FQZ725" s="412"/>
      <c r="FRA725" s="412"/>
      <c r="FRB725" s="412"/>
      <c r="FRC725" s="412"/>
      <c r="FRD725" s="412"/>
      <c r="FRE725" s="412"/>
      <c r="FRF725" s="412"/>
      <c r="FRG725" s="412"/>
      <c r="FRH725" s="412"/>
      <c r="FRI725" s="412"/>
      <c r="FRJ725" s="412"/>
      <c r="FRK725" s="412"/>
      <c r="FRL725" s="412"/>
      <c r="FRM725" s="412"/>
      <c r="FRN725" s="412"/>
      <c r="FRO725" s="412"/>
      <c r="FRP725" s="412"/>
      <c r="FRQ725" s="412"/>
      <c r="FRR725" s="412"/>
      <c r="FRS725" s="412"/>
      <c r="FRT725" s="412"/>
      <c r="FRU725" s="412"/>
      <c r="FRV725" s="412"/>
      <c r="FRW725" s="412"/>
      <c r="FRX725" s="412"/>
      <c r="FRY725" s="412"/>
      <c r="FRZ725" s="412"/>
      <c r="FSA725" s="412"/>
      <c r="FSB725" s="412"/>
      <c r="FSC725" s="412"/>
      <c r="FSD725" s="412"/>
      <c r="FSE725" s="412"/>
      <c r="FSF725" s="412"/>
      <c r="FSG725" s="412"/>
      <c r="FSH725" s="413"/>
      <c r="FSI725" s="413"/>
      <c r="FSJ725" s="413"/>
      <c r="FSK725" s="413"/>
      <c r="FSL725" s="413"/>
      <c r="FSM725" s="413"/>
      <c r="FSN725" s="413"/>
      <c r="FSO725" s="413"/>
      <c r="FSP725" s="413"/>
      <c r="FSQ725" s="413"/>
      <c r="FSR725" s="413"/>
      <c r="FSS725" s="413"/>
      <c r="FST725" s="413"/>
      <c r="FSU725" s="413"/>
      <c r="FSV725" s="413"/>
      <c r="FSW725" s="413"/>
      <c r="FSX725" s="413"/>
      <c r="FSY725" s="413"/>
      <c r="FSZ725" s="413"/>
      <c r="FTA725" s="413"/>
      <c r="FTB725" s="413"/>
      <c r="FTC725" s="413"/>
      <c r="FTD725" s="413"/>
      <c r="FTE725" s="413"/>
      <c r="FTF725" s="414"/>
      <c r="FTG725" s="414"/>
      <c r="FTH725" s="414"/>
      <c r="FTI725" s="414"/>
      <c r="FTJ725" s="414"/>
      <c r="FTK725" s="413"/>
      <c r="FTL725" s="413"/>
      <c r="FTM725" s="414"/>
      <c r="FTN725" s="414"/>
      <c r="FTO725" s="413"/>
      <c r="FTP725" s="413"/>
      <c r="FTQ725" s="414"/>
      <c r="FTR725" s="414"/>
      <c r="FTS725" s="413"/>
      <c r="FTT725" s="413"/>
      <c r="FTU725" s="413"/>
      <c r="FTV725" s="413"/>
      <c r="FTW725" s="413"/>
      <c r="FTX725" s="413"/>
      <c r="FTY725" s="413"/>
      <c r="FTZ725" s="414"/>
      <c r="FUA725" s="414"/>
      <c r="FUB725" s="413"/>
      <c r="FUC725" s="413"/>
      <c r="FUD725" s="414"/>
      <c r="FUE725" s="414"/>
      <c r="FUF725" s="413"/>
      <c r="FUG725" s="413"/>
      <c r="FUH725" s="413"/>
      <c r="FUI725" s="413"/>
      <c r="FUJ725" s="413"/>
      <c r="FUK725" s="407"/>
      <c r="FUL725" s="439"/>
      <c r="FUM725" s="413"/>
      <c r="FUN725" s="413"/>
      <c r="FUO725" s="413"/>
      <c r="FUP725" s="413"/>
      <c r="FUQ725" s="413"/>
      <c r="FUR725" s="413"/>
      <c r="FUS725" s="413"/>
      <c r="FUT725" s="412"/>
      <c r="FUU725" s="412"/>
      <c r="FUV725" s="412"/>
      <c r="FUW725" s="412"/>
      <c r="FUX725" s="412"/>
      <c r="FUY725" s="412"/>
      <c r="FUZ725" s="412"/>
      <c r="FVA725" s="412"/>
      <c r="FVB725" s="412"/>
      <c r="FVC725" s="412"/>
      <c r="FVD725" s="412"/>
      <c r="FVE725" s="412"/>
      <c r="FVF725" s="412"/>
      <c r="FVG725" s="412"/>
      <c r="FVH725" s="412"/>
      <c r="FVI725" s="412"/>
      <c r="FVJ725" s="412"/>
      <c r="FVK725" s="412"/>
      <c r="FVL725" s="412"/>
      <c r="FVM725" s="412"/>
      <c r="FVN725" s="412"/>
      <c r="FVO725" s="412"/>
      <c r="FVP725" s="412"/>
      <c r="FVQ725" s="412"/>
      <c r="FVR725" s="412"/>
      <c r="FVS725" s="412"/>
      <c r="FVT725" s="412"/>
      <c r="FVU725" s="412"/>
      <c r="FVV725" s="412"/>
      <c r="FVW725" s="412"/>
      <c r="FVX725" s="412"/>
      <c r="FVY725" s="412"/>
      <c r="FVZ725" s="412"/>
      <c r="FWA725" s="412"/>
      <c r="FWB725" s="412"/>
      <c r="FWC725" s="412"/>
      <c r="FWD725" s="412"/>
      <c r="FWE725" s="412"/>
      <c r="FWF725" s="412"/>
      <c r="FWG725" s="412"/>
      <c r="FWH725" s="412"/>
      <c r="FWI725" s="412"/>
      <c r="FWJ725" s="412"/>
      <c r="FWK725" s="412"/>
      <c r="FWL725" s="413"/>
      <c r="FWM725" s="413"/>
      <c r="FWN725" s="413"/>
      <c r="FWO725" s="413"/>
      <c r="FWP725" s="413"/>
      <c r="FWQ725" s="413"/>
      <c r="FWR725" s="413"/>
      <c r="FWS725" s="413"/>
      <c r="FWT725" s="413"/>
      <c r="FWU725" s="413"/>
      <c r="FWV725" s="413"/>
      <c r="FWW725" s="413"/>
      <c r="FWX725" s="413"/>
      <c r="FWY725" s="413"/>
      <c r="FWZ725" s="413"/>
      <c r="FXA725" s="413"/>
      <c r="FXB725" s="413"/>
      <c r="FXC725" s="413"/>
      <c r="FXD725" s="413"/>
      <c r="FXE725" s="413"/>
      <c r="FXF725" s="413"/>
      <c r="FXG725" s="413"/>
      <c r="FXH725" s="413"/>
      <c r="FXI725" s="413"/>
      <c r="FXJ725" s="414"/>
      <c r="FXK725" s="414"/>
      <c r="FXL725" s="414"/>
      <c r="FXM725" s="414"/>
      <c r="FXN725" s="414"/>
      <c r="FXO725" s="413"/>
      <c r="FXP725" s="413"/>
      <c r="FXQ725" s="414"/>
      <c r="FXR725" s="414"/>
      <c r="FXS725" s="413"/>
      <c r="FXT725" s="413"/>
      <c r="FXU725" s="414"/>
      <c r="FXV725" s="414"/>
      <c r="FXW725" s="413"/>
      <c r="FXX725" s="413"/>
      <c r="FXY725" s="413"/>
      <c r="FXZ725" s="413"/>
      <c r="FYA725" s="413"/>
      <c r="FYB725" s="413"/>
      <c r="FYC725" s="413"/>
      <c r="FYD725" s="414"/>
      <c r="FYE725" s="414"/>
      <c r="FYF725" s="413"/>
      <c r="FYG725" s="413"/>
      <c r="FYH725" s="414"/>
      <c r="FYI725" s="414"/>
      <c r="FYJ725" s="413"/>
      <c r="FYK725" s="413"/>
      <c r="FYL725" s="413"/>
      <c r="FYM725" s="413"/>
      <c r="FYN725" s="413"/>
      <c r="FYO725" s="407"/>
      <c r="FYP725" s="439"/>
      <c r="FYQ725" s="413"/>
      <c r="FYR725" s="413"/>
      <c r="FYS725" s="413"/>
      <c r="FYT725" s="413"/>
      <c r="FYU725" s="413"/>
      <c r="FYV725" s="413"/>
      <c r="FYW725" s="413"/>
      <c r="FYX725" s="412"/>
      <c r="FYY725" s="412"/>
      <c r="FYZ725" s="412"/>
      <c r="FZA725" s="412"/>
      <c r="FZB725" s="412"/>
      <c r="FZC725" s="412"/>
      <c r="FZD725" s="412"/>
      <c r="FZE725" s="412"/>
      <c r="FZF725" s="412"/>
      <c r="FZG725" s="412"/>
      <c r="FZH725" s="412"/>
      <c r="FZI725" s="412"/>
      <c r="FZJ725" s="412"/>
      <c r="FZK725" s="412"/>
      <c r="FZL725" s="412"/>
      <c r="FZM725" s="412"/>
      <c r="FZN725" s="412"/>
      <c r="FZO725" s="412"/>
      <c r="FZP725" s="412"/>
      <c r="FZQ725" s="412"/>
      <c r="FZR725" s="412"/>
      <c r="FZS725" s="412"/>
      <c r="FZT725" s="412"/>
      <c r="FZU725" s="412"/>
      <c r="FZV725" s="412"/>
      <c r="FZW725" s="412"/>
      <c r="FZX725" s="412"/>
      <c r="FZY725" s="412"/>
      <c r="FZZ725" s="412"/>
      <c r="GAA725" s="412"/>
      <c r="GAB725" s="412"/>
      <c r="GAC725" s="412"/>
      <c r="GAD725" s="412"/>
      <c r="GAE725" s="412"/>
      <c r="GAF725" s="412"/>
      <c r="GAG725" s="412"/>
      <c r="GAH725" s="412"/>
      <c r="GAI725" s="412"/>
      <c r="GAJ725" s="412"/>
      <c r="GAK725" s="412"/>
      <c r="GAL725" s="412"/>
      <c r="GAM725" s="412"/>
      <c r="GAN725" s="412"/>
      <c r="GAO725" s="412"/>
      <c r="GAP725" s="413"/>
      <c r="GAQ725" s="413"/>
      <c r="GAR725" s="413"/>
      <c r="GAS725" s="413"/>
      <c r="GAT725" s="413"/>
      <c r="GAU725" s="413"/>
      <c r="GAV725" s="413"/>
      <c r="GAW725" s="413"/>
      <c r="GAX725" s="413"/>
      <c r="GAY725" s="413"/>
      <c r="GAZ725" s="413"/>
      <c r="GBA725" s="413"/>
      <c r="GBB725" s="413"/>
      <c r="GBC725" s="413"/>
      <c r="GBD725" s="413"/>
      <c r="GBE725" s="413"/>
      <c r="GBF725" s="413"/>
      <c r="GBG725" s="413"/>
      <c r="GBH725" s="413"/>
      <c r="GBI725" s="413"/>
      <c r="GBJ725" s="413"/>
      <c r="GBK725" s="413"/>
      <c r="GBL725" s="413"/>
      <c r="GBM725" s="413"/>
      <c r="GBN725" s="414"/>
      <c r="GBO725" s="414"/>
      <c r="GBP725" s="414"/>
      <c r="GBQ725" s="414"/>
      <c r="GBR725" s="414"/>
      <c r="GBS725" s="413"/>
      <c r="GBT725" s="413"/>
      <c r="GBU725" s="414"/>
      <c r="GBV725" s="414"/>
      <c r="GBW725" s="413"/>
      <c r="GBX725" s="413"/>
      <c r="GBY725" s="414"/>
      <c r="GBZ725" s="414"/>
      <c r="GCA725" s="413"/>
      <c r="GCB725" s="413"/>
      <c r="GCC725" s="413"/>
      <c r="GCD725" s="413"/>
      <c r="GCE725" s="413"/>
      <c r="GCF725" s="413"/>
      <c r="GCG725" s="413"/>
      <c r="GCH725" s="414"/>
      <c r="GCI725" s="414"/>
      <c r="GCJ725" s="413"/>
      <c r="GCK725" s="413"/>
      <c r="GCL725" s="414"/>
      <c r="GCM725" s="414"/>
      <c r="GCN725" s="413"/>
      <c r="GCO725" s="413"/>
      <c r="GCP725" s="413"/>
      <c r="GCQ725" s="413"/>
      <c r="GCR725" s="413"/>
      <c r="GCS725" s="407"/>
      <c r="GCT725" s="439"/>
      <c r="GCU725" s="413"/>
      <c r="GCV725" s="413"/>
      <c r="GCW725" s="413"/>
      <c r="GCX725" s="413"/>
      <c r="GCY725" s="413"/>
      <c r="GCZ725" s="413"/>
      <c r="GDA725" s="413"/>
      <c r="GDB725" s="412"/>
      <c r="GDC725" s="412"/>
      <c r="GDD725" s="412"/>
      <c r="GDE725" s="412"/>
      <c r="GDF725" s="412"/>
      <c r="GDG725" s="412"/>
      <c r="GDH725" s="412"/>
      <c r="GDI725" s="412"/>
      <c r="GDJ725" s="412"/>
      <c r="GDK725" s="412"/>
      <c r="GDL725" s="412"/>
      <c r="GDM725" s="412"/>
      <c r="GDN725" s="412"/>
      <c r="GDO725" s="412"/>
      <c r="GDP725" s="412"/>
      <c r="GDQ725" s="412"/>
      <c r="GDR725" s="412"/>
      <c r="GDS725" s="412"/>
      <c r="GDT725" s="412"/>
      <c r="GDU725" s="412"/>
      <c r="GDV725" s="412"/>
      <c r="GDW725" s="412"/>
      <c r="GDX725" s="412"/>
      <c r="GDY725" s="412"/>
      <c r="GDZ725" s="412"/>
      <c r="GEA725" s="412"/>
      <c r="GEB725" s="412"/>
      <c r="GEC725" s="412"/>
      <c r="GED725" s="412"/>
      <c r="GEE725" s="412"/>
      <c r="GEF725" s="412"/>
      <c r="GEG725" s="412"/>
      <c r="GEH725" s="412"/>
      <c r="GEI725" s="412"/>
      <c r="GEJ725" s="412"/>
      <c r="GEK725" s="412"/>
      <c r="GEL725" s="412"/>
      <c r="GEM725" s="412"/>
      <c r="GEN725" s="412"/>
      <c r="GEO725" s="412"/>
      <c r="GEP725" s="412"/>
      <c r="GEQ725" s="412"/>
      <c r="GER725" s="412"/>
      <c r="GES725" s="412"/>
      <c r="GET725" s="413"/>
      <c r="GEU725" s="413"/>
      <c r="GEV725" s="413"/>
      <c r="GEW725" s="413"/>
      <c r="GEX725" s="413"/>
      <c r="GEY725" s="413"/>
      <c r="GEZ725" s="413"/>
      <c r="GFA725" s="413"/>
      <c r="GFB725" s="413"/>
      <c r="GFC725" s="413"/>
      <c r="GFD725" s="413"/>
      <c r="GFE725" s="413"/>
      <c r="GFF725" s="413"/>
      <c r="GFG725" s="413"/>
      <c r="GFH725" s="413"/>
      <c r="GFI725" s="413"/>
      <c r="GFJ725" s="413"/>
      <c r="GFK725" s="413"/>
      <c r="GFL725" s="413"/>
      <c r="GFM725" s="413"/>
      <c r="GFN725" s="413"/>
      <c r="GFO725" s="413"/>
      <c r="GFP725" s="413"/>
      <c r="GFQ725" s="413"/>
      <c r="GFR725" s="414"/>
      <c r="GFS725" s="414"/>
      <c r="GFT725" s="414"/>
      <c r="GFU725" s="414"/>
      <c r="GFV725" s="414"/>
      <c r="GFW725" s="413"/>
      <c r="GFX725" s="413"/>
      <c r="GFY725" s="414"/>
      <c r="GFZ725" s="414"/>
      <c r="GGA725" s="413"/>
      <c r="GGB725" s="413"/>
      <c r="GGC725" s="414"/>
      <c r="GGD725" s="414"/>
      <c r="GGE725" s="413"/>
      <c r="GGF725" s="413"/>
      <c r="GGG725" s="413"/>
      <c r="GGH725" s="413"/>
      <c r="GGI725" s="413"/>
      <c r="GGJ725" s="413"/>
      <c r="GGK725" s="413"/>
      <c r="GGL725" s="414"/>
      <c r="GGM725" s="414"/>
      <c r="GGN725" s="413"/>
      <c r="GGO725" s="413"/>
      <c r="GGP725" s="414"/>
      <c r="GGQ725" s="414"/>
      <c r="GGR725" s="413"/>
      <c r="GGS725" s="413"/>
      <c r="GGT725" s="413"/>
      <c r="GGU725" s="413"/>
      <c r="GGV725" s="413"/>
      <c r="GGW725" s="407"/>
      <c r="GGX725" s="439"/>
      <c r="GGY725" s="413"/>
      <c r="GGZ725" s="413"/>
      <c r="GHA725" s="413"/>
      <c r="GHB725" s="413"/>
      <c r="GHC725" s="413"/>
      <c r="GHD725" s="413"/>
      <c r="GHE725" s="413"/>
      <c r="GHF725" s="412"/>
      <c r="GHG725" s="412"/>
      <c r="GHH725" s="412"/>
      <c r="GHI725" s="412"/>
      <c r="GHJ725" s="412"/>
      <c r="GHK725" s="412"/>
      <c r="GHL725" s="412"/>
      <c r="GHM725" s="412"/>
      <c r="GHN725" s="412"/>
      <c r="GHO725" s="412"/>
      <c r="GHP725" s="412"/>
      <c r="GHQ725" s="412"/>
      <c r="GHR725" s="412"/>
      <c r="GHS725" s="412"/>
      <c r="GHT725" s="412"/>
      <c r="GHU725" s="412"/>
      <c r="GHV725" s="412"/>
      <c r="GHW725" s="412"/>
      <c r="GHX725" s="412"/>
      <c r="GHY725" s="412"/>
      <c r="GHZ725" s="412"/>
      <c r="GIA725" s="412"/>
      <c r="GIB725" s="412"/>
      <c r="GIC725" s="412"/>
      <c r="GID725" s="412"/>
      <c r="GIE725" s="412"/>
      <c r="GIF725" s="412"/>
      <c r="GIG725" s="412"/>
      <c r="GIH725" s="412"/>
      <c r="GII725" s="412"/>
      <c r="GIJ725" s="412"/>
      <c r="GIK725" s="412"/>
      <c r="GIL725" s="412"/>
      <c r="GIM725" s="412"/>
      <c r="GIN725" s="412"/>
      <c r="GIO725" s="412"/>
      <c r="GIP725" s="412"/>
      <c r="GIQ725" s="412"/>
      <c r="GIR725" s="412"/>
      <c r="GIS725" s="412"/>
      <c r="GIT725" s="412"/>
      <c r="GIU725" s="412"/>
      <c r="GIV725" s="412"/>
      <c r="GIW725" s="412"/>
      <c r="GIX725" s="413"/>
      <c r="GIY725" s="413"/>
      <c r="GIZ725" s="413"/>
      <c r="GJA725" s="413"/>
      <c r="GJB725" s="413"/>
      <c r="GJC725" s="413"/>
      <c r="GJD725" s="413"/>
      <c r="GJE725" s="413"/>
      <c r="GJF725" s="413"/>
      <c r="GJG725" s="413"/>
      <c r="GJH725" s="413"/>
      <c r="GJI725" s="413"/>
      <c r="GJJ725" s="413"/>
      <c r="GJK725" s="413"/>
      <c r="GJL725" s="413"/>
      <c r="GJM725" s="413"/>
      <c r="GJN725" s="413"/>
      <c r="GJO725" s="413"/>
      <c r="GJP725" s="413"/>
      <c r="GJQ725" s="413"/>
      <c r="GJR725" s="413"/>
      <c r="GJS725" s="413"/>
      <c r="GJT725" s="413"/>
      <c r="GJU725" s="413"/>
      <c r="GJV725" s="414"/>
      <c r="GJW725" s="414"/>
      <c r="GJX725" s="414"/>
      <c r="GJY725" s="414"/>
      <c r="GJZ725" s="414"/>
      <c r="GKA725" s="413"/>
      <c r="GKB725" s="413"/>
      <c r="GKC725" s="414"/>
      <c r="GKD725" s="414"/>
      <c r="GKE725" s="413"/>
      <c r="GKF725" s="413"/>
      <c r="GKG725" s="414"/>
      <c r="GKH725" s="414"/>
      <c r="GKI725" s="413"/>
      <c r="GKJ725" s="413"/>
      <c r="GKK725" s="413"/>
      <c r="GKL725" s="413"/>
      <c r="GKM725" s="413"/>
      <c r="GKN725" s="413"/>
      <c r="GKO725" s="413"/>
      <c r="GKP725" s="414"/>
      <c r="GKQ725" s="414"/>
      <c r="GKR725" s="413"/>
      <c r="GKS725" s="413"/>
      <c r="GKT725" s="414"/>
      <c r="GKU725" s="414"/>
      <c r="GKV725" s="413"/>
      <c r="GKW725" s="413"/>
      <c r="GKX725" s="413"/>
      <c r="GKY725" s="413"/>
      <c r="GKZ725" s="413"/>
      <c r="GLA725" s="407"/>
      <c r="GLB725" s="439"/>
      <c r="GLC725" s="413"/>
      <c r="GLD725" s="413"/>
      <c r="GLE725" s="413"/>
      <c r="GLF725" s="413"/>
      <c r="GLG725" s="413"/>
      <c r="GLH725" s="413"/>
      <c r="GLI725" s="413"/>
      <c r="GLJ725" s="412"/>
      <c r="GLK725" s="412"/>
      <c r="GLL725" s="412"/>
      <c r="GLM725" s="412"/>
      <c r="GLN725" s="412"/>
      <c r="GLO725" s="412"/>
      <c r="GLP725" s="412"/>
      <c r="GLQ725" s="412"/>
      <c r="GLR725" s="412"/>
      <c r="GLS725" s="412"/>
      <c r="GLT725" s="412"/>
      <c r="GLU725" s="412"/>
      <c r="GLV725" s="412"/>
      <c r="GLW725" s="412"/>
      <c r="GLX725" s="412"/>
      <c r="GLY725" s="412"/>
      <c r="GLZ725" s="412"/>
      <c r="GMA725" s="412"/>
      <c r="GMB725" s="412"/>
      <c r="GMC725" s="412"/>
      <c r="GMD725" s="412"/>
      <c r="GME725" s="412"/>
      <c r="GMF725" s="412"/>
      <c r="GMG725" s="412"/>
      <c r="GMH725" s="412"/>
      <c r="GMI725" s="412"/>
      <c r="GMJ725" s="412"/>
      <c r="GMK725" s="412"/>
      <c r="GML725" s="412"/>
      <c r="GMM725" s="412"/>
      <c r="GMN725" s="412"/>
      <c r="GMO725" s="412"/>
      <c r="GMP725" s="412"/>
      <c r="GMQ725" s="412"/>
      <c r="GMR725" s="412"/>
      <c r="GMS725" s="412"/>
      <c r="GMT725" s="412"/>
      <c r="GMU725" s="412"/>
      <c r="GMV725" s="412"/>
      <c r="GMW725" s="412"/>
      <c r="GMX725" s="412"/>
      <c r="GMY725" s="412"/>
      <c r="GMZ725" s="412"/>
      <c r="GNA725" s="412"/>
      <c r="GNB725" s="413"/>
      <c r="GNC725" s="413"/>
      <c r="GND725" s="413"/>
      <c r="GNE725" s="413"/>
      <c r="GNF725" s="413"/>
      <c r="GNG725" s="413"/>
      <c r="GNH725" s="413"/>
      <c r="GNI725" s="413"/>
      <c r="GNJ725" s="413"/>
      <c r="GNK725" s="413"/>
      <c r="GNL725" s="413"/>
      <c r="GNM725" s="413"/>
      <c r="GNN725" s="413"/>
      <c r="GNO725" s="413"/>
      <c r="GNP725" s="413"/>
      <c r="GNQ725" s="413"/>
      <c r="GNR725" s="413"/>
      <c r="GNS725" s="413"/>
      <c r="GNT725" s="413"/>
      <c r="GNU725" s="413"/>
      <c r="GNV725" s="413"/>
      <c r="GNW725" s="413"/>
      <c r="GNX725" s="413"/>
      <c r="GNY725" s="413"/>
      <c r="GNZ725" s="414"/>
      <c r="GOA725" s="414"/>
      <c r="GOB725" s="414"/>
      <c r="GOC725" s="414"/>
      <c r="GOD725" s="414"/>
      <c r="GOE725" s="413"/>
      <c r="GOF725" s="413"/>
      <c r="GOG725" s="414"/>
      <c r="GOH725" s="414"/>
      <c r="GOI725" s="413"/>
      <c r="GOJ725" s="413"/>
      <c r="GOK725" s="414"/>
      <c r="GOL725" s="414"/>
      <c r="GOM725" s="413"/>
      <c r="GON725" s="413"/>
      <c r="GOO725" s="413"/>
      <c r="GOP725" s="413"/>
      <c r="GOQ725" s="413"/>
      <c r="GOR725" s="413"/>
      <c r="GOS725" s="413"/>
      <c r="GOT725" s="414"/>
      <c r="GOU725" s="414"/>
      <c r="GOV725" s="413"/>
      <c r="GOW725" s="413"/>
      <c r="GOX725" s="414"/>
      <c r="GOY725" s="414"/>
      <c r="GOZ725" s="413"/>
      <c r="GPA725" s="413"/>
      <c r="GPB725" s="413"/>
      <c r="GPC725" s="413"/>
      <c r="GPD725" s="413"/>
      <c r="GPE725" s="407"/>
      <c r="GPF725" s="439"/>
      <c r="GPG725" s="413"/>
      <c r="GPH725" s="413"/>
      <c r="GPI725" s="413"/>
      <c r="GPJ725" s="413"/>
      <c r="GPK725" s="413"/>
      <c r="GPL725" s="413"/>
      <c r="GPM725" s="413"/>
      <c r="GPN725" s="412"/>
      <c r="GPO725" s="412"/>
      <c r="GPP725" s="412"/>
      <c r="GPQ725" s="412"/>
      <c r="GPR725" s="412"/>
      <c r="GPS725" s="412"/>
      <c r="GPT725" s="412"/>
      <c r="GPU725" s="412"/>
      <c r="GPV725" s="412"/>
      <c r="GPW725" s="412"/>
      <c r="GPX725" s="412"/>
      <c r="GPY725" s="412"/>
      <c r="GPZ725" s="412"/>
      <c r="GQA725" s="412"/>
      <c r="GQB725" s="412"/>
      <c r="GQC725" s="412"/>
      <c r="GQD725" s="412"/>
      <c r="GQE725" s="412"/>
      <c r="GQF725" s="412"/>
      <c r="GQG725" s="412"/>
      <c r="GQH725" s="412"/>
      <c r="GQI725" s="412"/>
      <c r="GQJ725" s="412"/>
      <c r="GQK725" s="412"/>
      <c r="GQL725" s="412"/>
      <c r="GQM725" s="412"/>
      <c r="GQN725" s="412"/>
      <c r="GQO725" s="412"/>
      <c r="GQP725" s="412"/>
      <c r="GQQ725" s="412"/>
      <c r="GQR725" s="412"/>
      <c r="GQS725" s="412"/>
      <c r="GQT725" s="412"/>
      <c r="GQU725" s="412"/>
      <c r="GQV725" s="412"/>
      <c r="GQW725" s="412"/>
      <c r="GQX725" s="412"/>
      <c r="GQY725" s="412"/>
      <c r="GQZ725" s="412"/>
      <c r="GRA725" s="412"/>
      <c r="GRB725" s="412"/>
      <c r="GRC725" s="412"/>
      <c r="GRD725" s="412"/>
      <c r="GRE725" s="412"/>
      <c r="GRF725" s="413"/>
      <c r="GRG725" s="413"/>
      <c r="GRH725" s="413"/>
      <c r="GRI725" s="413"/>
      <c r="GRJ725" s="413"/>
      <c r="GRK725" s="413"/>
      <c r="GRL725" s="413"/>
      <c r="GRM725" s="413"/>
      <c r="GRN725" s="413"/>
      <c r="GRO725" s="413"/>
      <c r="GRP725" s="413"/>
      <c r="GRQ725" s="413"/>
      <c r="GRR725" s="413"/>
      <c r="GRS725" s="413"/>
      <c r="GRT725" s="413"/>
      <c r="GRU725" s="413"/>
      <c r="GRV725" s="413"/>
      <c r="GRW725" s="413"/>
      <c r="GRX725" s="413"/>
      <c r="GRY725" s="413"/>
      <c r="GRZ725" s="413"/>
      <c r="GSA725" s="413"/>
      <c r="GSB725" s="413"/>
      <c r="GSC725" s="413"/>
      <c r="GSD725" s="414"/>
      <c r="GSE725" s="414"/>
      <c r="GSF725" s="414"/>
      <c r="GSG725" s="414"/>
      <c r="GSH725" s="414"/>
      <c r="GSI725" s="413"/>
      <c r="GSJ725" s="413"/>
      <c r="GSK725" s="414"/>
      <c r="GSL725" s="414"/>
      <c r="GSM725" s="413"/>
      <c r="GSN725" s="413"/>
      <c r="GSO725" s="414"/>
      <c r="GSP725" s="414"/>
      <c r="GSQ725" s="413"/>
      <c r="GSR725" s="413"/>
      <c r="GSS725" s="413"/>
      <c r="GST725" s="413"/>
      <c r="GSU725" s="413"/>
      <c r="GSV725" s="413"/>
      <c r="GSW725" s="413"/>
      <c r="GSX725" s="414"/>
      <c r="GSY725" s="414"/>
      <c r="GSZ725" s="413"/>
      <c r="GTA725" s="413"/>
      <c r="GTB725" s="414"/>
      <c r="GTC725" s="414"/>
      <c r="GTD725" s="413"/>
      <c r="GTE725" s="413"/>
      <c r="GTF725" s="413"/>
      <c r="GTG725" s="413"/>
      <c r="GTH725" s="413"/>
      <c r="GTI725" s="407"/>
      <c r="GTJ725" s="439"/>
      <c r="GTK725" s="413"/>
      <c r="GTL725" s="413"/>
      <c r="GTM725" s="413"/>
      <c r="GTN725" s="413"/>
      <c r="GTO725" s="413"/>
      <c r="GTP725" s="413"/>
      <c r="GTQ725" s="413"/>
      <c r="GTR725" s="412"/>
      <c r="GTS725" s="412"/>
      <c r="GTT725" s="412"/>
      <c r="GTU725" s="412"/>
      <c r="GTV725" s="412"/>
      <c r="GTW725" s="412"/>
      <c r="GTX725" s="412"/>
      <c r="GTY725" s="412"/>
      <c r="GTZ725" s="412"/>
      <c r="GUA725" s="412"/>
      <c r="GUB725" s="412"/>
      <c r="GUC725" s="412"/>
      <c r="GUD725" s="412"/>
      <c r="GUE725" s="412"/>
      <c r="GUF725" s="412"/>
      <c r="GUG725" s="412"/>
      <c r="GUH725" s="412"/>
      <c r="GUI725" s="412"/>
      <c r="GUJ725" s="412"/>
      <c r="GUK725" s="412"/>
      <c r="GUL725" s="412"/>
      <c r="GUM725" s="412"/>
      <c r="GUN725" s="412"/>
      <c r="GUO725" s="412"/>
      <c r="GUP725" s="412"/>
      <c r="GUQ725" s="412"/>
      <c r="GUR725" s="412"/>
      <c r="GUS725" s="412"/>
      <c r="GUT725" s="412"/>
      <c r="GUU725" s="412"/>
      <c r="GUV725" s="412"/>
      <c r="GUW725" s="412"/>
      <c r="GUX725" s="412"/>
      <c r="GUY725" s="412"/>
      <c r="GUZ725" s="412"/>
      <c r="GVA725" s="412"/>
      <c r="GVB725" s="412"/>
      <c r="GVC725" s="412"/>
      <c r="GVD725" s="412"/>
      <c r="GVE725" s="412"/>
      <c r="GVF725" s="412"/>
      <c r="GVG725" s="412"/>
      <c r="GVH725" s="412"/>
      <c r="GVI725" s="412"/>
      <c r="GVJ725" s="413"/>
      <c r="GVK725" s="413"/>
      <c r="GVL725" s="413"/>
      <c r="GVM725" s="413"/>
      <c r="GVN725" s="413"/>
      <c r="GVO725" s="413"/>
      <c r="GVP725" s="413"/>
      <c r="GVQ725" s="413"/>
      <c r="GVR725" s="413"/>
      <c r="GVS725" s="413"/>
      <c r="GVT725" s="413"/>
      <c r="GVU725" s="413"/>
      <c r="GVV725" s="413"/>
      <c r="GVW725" s="413"/>
      <c r="GVX725" s="413"/>
      <c r="GVY725" s="413"/>
      <c r="GVZ725" s="413"/>
      <c r="GWA725" s="413"/>
      <c r="GWB725" s="413"/>
      <c r="GWC725" s="413"/>
      <c r="GWD725" s="413"/>
      <c r="GWE725" s="413"/>
      <c r="GWF725" s="413"/>
      <c r="GWG725" s="413"/>
      <c r="GWH725" s="414"/>
      <c r="GWI725" s="414"/>
      <c r="GWJ725" s="414"/>
      <c r="GWK725" s="414"/>
      <c r="GWL725" s="414"/>
      <c r="GWM725" s="413"/>
      <c r="GWN725" s="413"/>
      <c r="GWO725" s="414"/>
      <c r="GWP725" s="414"/>
      <c r="GWQ725" s="413"/>
      <c r="GWR725" s="413"/>
      <c r="GWS725" s="414"/>
      <c r="GWT725" s="414"/>
      <c r="GWU725" s="413"/>
      <c r="GWV725" s="413"/>
      <c r="GWW725" s="413"/>
      <c r="GWX725" s="413"/>
      <c r="GWY725" s="413"/>
      <c r="GWZ725" s="413"/>
      <c r="GXA725" s="413"/>
      <c r="GXB725" s="414"/>
      <c r="GXC725" s="414"/>
      <c r="GXD725" s="413"/>
      <c r="GXE725" s="413"/>
      <c r="GXF725" s="414"/>
      <c r="GXG725" s="414"/>
      <c r="GXH725" s="413"/>
      <c r="GXI725" s="413"/>
      <c r="GXJ725" s="413"/>
      <c r="GXK725" s="413"/>
      <c r="GXL725" s="413"/>
      <c r="GXM725" s="407"/>
      <c r="GXN725" s="439"/>
      <c r="GXO725" s="413"/>
      <c r="GXP725" s="413"/>
      <c r="GXQ725" s="413"/>
      <c r="GXR725" s="413"/>
      <c r="GXS725" s="413"/>
      <c r="GXT725" s="413"/>
      <c r="GXU725" s="413"/>
      <c r="GXV725" s="412"/>
      <c r="GXW725" s="412"/>
      <c r="GXX725" s="412"/>
      <c r="GXY725" s="412"/>
      <c r="GXZ725" s="412"/>
      <c r="GYA725" s="412"/>
      <c r="GYB725" s="412"/>
      <c r="GYC725" s="412"/>
      <c r="GYD725" s="412"/>
      <c r="GYE725" s="412"/>
      <c r="GYF725" s="412"/>
      <c r="GYG725" s="412"/>
      <c r="GYH725" s="412"/>
      <c r="GYI725" s="412"/>
      <c r="GYJ725" s="412"/>
      <c r="GYK725" s="412"/>
      <c r="GYL725" s="412"/>
      <c r="GYM725" s="412"/>
      <c r="GYN725" s="412"/>
      <c r="GYO725" s="412"/>
      <c r="GYP725" s="412"/>
      <c r="GYQ725" s="412"/>
      <c r="GYR725" s="412"/>
      <c r="GYS725" s="412"/>
      <c r="GYT725" s="412"/>
      <c r="GYU725" s="412"/>
      <c r="GYV725" s="412"/>
      <c r="GYW725" s="412"/>
      <c r="GYX725" s="412"/>
      <c r="GYY725" s="412"/>
      <c r="GYZ725" s="412"/>
      <c r="GZA725" s="412"/>
      <c r="GZB725" s="412"/>
      <c r="GZC725" s="412"/>
      <c r="GZD725" s="412"/>
      <c r="GZE725" s="412"/>
      <c r="GZF725" s="412"/>
      <c r="GZG725" s="412"/>
      <c r="GZH725" s="412"/>
      <c r="GZI725" s="412"/>
      <c r="GZJ725" s="412"/>
      <c r="GZK725" s="412"/>
      <c r="GZL725" s="412"/>
      <c r="GZM725" s="412"/>
      <c r="GZN725" s="413"/>
      <c r="GZO725" s="413"/>
      <c r="GZP725" s="413"/>
      <c r="GZQ725" s="413"/>
      <c r="GZR725" s="413"/>
      <c r="GZS725" s="413"/>
      <c r="GZT725" s="413"/>
      <c r="GZU725" s="413"/>
      <c r="GZV725" s="413"/>
      <c r="GZW725" s="413"/>
      <c r="GZX725" s="413"/>
      <c r="GZY725" s="413"/>
      <c r="GZZ725" s="413"/>
      <c r="HAA725" s="413"/>
      <c r="HAB725" s="413"/>
      <c r="HAC725" s="413"/>
      <c r="HAD725" s="413"/>
      <c r="HAE725" s="413"/>
      <c r="HAF725" s="413"/>
      <c r="HAG725" s="413"/>
      <c r="HAH725" s="413"/>
      <c r="HAI725" s="413"/>
      <c r="HAJ725" s="413"/>
      <c r="HAK725" s="413"/>
      <c r="HAL725" s="414"/>
      <c r="HAM725" s="414"/>
      <c r="HAN725" s="414"/>
      <c r="HAO725" s="414"/>
      <c r="HAP725" s="414"/>
      <c r="HAQ725" s="413"/>
      <c r="HAR725" s="413"/>
      <c r="HAS725" s="414"/>
      <c r="HAT725" s="414"/>
      <c r="HAU725" s="413"/>
      <c r="HAV725" s="413"/>
      <c r="HAW725" s="414"/>
      <c r="HAX725" s="414"/>
      <c r="HAY725" s="413"/>
      <c r="HAZ725" s="413"/>
      <c r="HBA725" s="413"/>
      <c r="HBB725" s="413"/>
      <c r="HBC725" s="413"/>
      <c r="HBD725" s="413"/>
      <c r="HBE725" s="413"/>
      <c r="HBF725" s="414"/>
      <c r="HBG725" s="414"/>
      <c r="HBH725" s="413"/>
      <c r="HBI725" s="413"/>
      <c r="HBJ725" s="414"/>
      <c r="HBK725" s="414"/>
      <c r="HBL725" s="413"/>
      <c r="HBM725" s="413"/>
      <c r="HBN725" s="413"/>
      <c r="HBO725" s="413"/>
      <c r="HBP725" s="413"/>
      <c r="HBQ725" s="407"/>
      <c r="HBR725" s="439"/>
      <c r="HBS725" s="413"/>
      <c r="HBT725" s="413"/>
      <c r="HBU725" s="413"/>
      <c r="HBV725" s="413"/>
      <c r="HBW725" s="413"/>
      <c r="HBX725" s="413"/>
      <c r="HBY725" s="413"/>
      <c r="HBZ725" s="412"/>
      <c r="HCA725" s="412"/>
      <c r="HCB725" s="412"/>
      <c r="HCC725" s="412"/>
      <c r="HCD725" s="412"/>
      <c r="HCE725" s="412"/>
      <c r="HCF725" s="412"/>
      <c r="HCG725" s="412"/>
      <c r="HCH725" s="412"/>
      <c r="HCI725" s="412"/>
      <c r="HCJ725" s="412"/>
      <c r="HCK725" s="412"/>
      <c r="HCL725" s="412"/>
      <c r="HCM725" s="412"/>
      <c r="HCN725" s="412"/>
      <c r="HCO725" s="412"/>
      <c r="HCP725" s="412"/>
      <c r="HCQ725" s="412"/>
      <c r="HCR725" s="412"/>
      <c r="HCS725" s="412"/>
      <c r="HCT725" s="412"/>
      <c r="HCU725" s="412"/>
      <c r="HCV725" s="412"/>
      <c r="HCW725" s="412"/>
      <c r="HCX725" s="412"/>
      <c r="HCY725" s="412"/>
      <c r="HCZ725" s="412"/>
      <c r="HDA725" s="412"/>
      <c r="HDB725" s="412"/>
      <c r="HDC725" s="412"/>
      <c r="HDD725" s="412"/>
      <c r="HDE725" s="412"/>
      <c r="HDF725" s="412"/>
      <c r="HDG725" s="412"/>
      <c r="HDH725" s="412"/>
      <c r="HDI725" s="412"/>
      <c r="HDJ725" s="412"/>
      <c r="HDK725" s="412"/>
      <c r="HDL725" s="412"/>
      <c r="HDM725" s="412"/>
      <c r="HDN725" s="412"/>
      <c r="HDO725" s="412"/>
      <c r="HDP725" s="412"/>
      <c r="HDQ725" s="412"/>
      <c r="HDR725" s="413"/>
      <c r="HDS725" s="413"/>
      <c r="HDT725" s="413"/>
      <c r="HDU725" s="413"/>
      <c r="HDV725" s="413"/>
      <c r="HDW725" s="413"/>
      <c r="HDX725" s="413"/>
      <c r="HDY725" s="413"/>
      <c r="HDZ725" s="413"/>
      <c r="HEA725" s="413"/>
      <c r="HEB725" s="413"/>
      <c r="HEC725" s="413"/>
      <c r="HED725" s="413"/>
      <c r="HEE725" s="413"/>
      <c r="HEF725" s="413"/>
      <c r="HEG725" s="413"/>
      <c r="HEH725" s="413"/>
      <c r="HEI725" s="413"/>
      <c r="HEJ725" s="413"/>
      <c r="HEK725" s="413"/>
      <c r="HEL725" s="413"/>
      <c r="HEM725" s="413"/>
      <c r="HEN725" s="413"/>
      <c r="HEO725" s="413"/>
      <c r="HEP725" s="414"/>
      <c r="HEQ725" s="414"/>
      <c r="HER725" s="414"/>
      <c r="HES725" s="414"/>
      <c r="HET725" s="414"/>
      <c r="HEU725" s="413"/>
      <c r="HEV725" s="413"/>
      <c r="HEW725" s="414"/>
      <c r="HEX725" s="414"/>
      <c r="HEY725" s="413"/>
      <c r="HEZ725" s="413"/>
      <c r="HFA725" s="414"/>
      <c r="HFB725" s="414"/>
      <c r="HFC725" s="413"/>
      <c r="HFD725" s="413"/>
      <c r="HFE725" s="413"/>
      <c r="HFF725" s="413"/>
      <c r="HFG725" s="413"/>
      <c r="HFH725" s="413"/>
      <c r="HFI725" s="413"/>
      <c r="HFJ725" s="414"/>
      <c r="HFK725" s="414"/>
      <c r="HFL725" s="413"/>
      <c r="HFM725" s="413"/>
      <c r="HFN725" s="414"/>
      <c r="HFO725" s="414"/>
      <c r="HFP725" s="413"/>
      <c r="HFQ725" s="413"/>
      <c r="HFR725" s="413"/>
      <c r="HFS725" s="413"/>
      <c r="HFT725" s="413"/>
      <c r="HFU725" s="407"/>
      <c r="HFV725" s="439"/>
      <c r="HFW725" s="413"/>
      <c r="HFX725" s="413"/>
      <c r="HFY725" s="413"/>
      <c r="HFZ725" s="413"/>
      <c r="HGA725" s="413"/>
      <c r="HGB725" s="413"/>
      <c r="HGC725" s="413"/>
      <c r="HGD725" s="412"/>
      <c r="HGE725" s="412"/>
      <c r="HGF725" s="412"/>
      <c r="HGG725" s="412"/>
      <c r="HGH725" s="412"/>
      <c r="HGI725" s="412"/>
      <c r="HGJ725" s="412"/>
      <c r="HGK725" s="412"/>
      <c r="HGL725" s="412"/>
      <c r="HGM725" s="412"/>
      <c r="HGN725" s="412"/>
      <c r="HGO725" s="412"/>
      <c r="HGP725" s="412"/>
      <c r="HGQ725" s="412"/>
      <c r="HGR725" s="412"/>
      <c r="HGS725" s="412"/>
      <c r="HGT725" s="412"/>
      <c r="HGU725" s="412"/>
      <c r="HGV725" s="412"/>
      <c r="HGW725" s="412"/>
      <c r="HGX725" s="412"/>
      <c r="HGY725" s="412"/>
      <c r="HGZ725" s="412"/>
      <c r="HHA725" s="412"/>
      <c r="HHB725" s="412"/>
      <c r="HHC725" s="412"/>
      <c r="HHD725" s="412"/>
      <c r="HHE725" s="412"/>
      <c r="HHF725" s="412"/>
      <c r="HHG725" s="412"/>
      <c r="HHH725" s="412"/>
      <c r="HHI725" s="412"/>
      <c r="HHJ725" s="412"/>
      <c r="HHK725" s="412"/>
      <c r="HHL725" s="412"/>
      <c r="HHM725" s="412"/>
      <c r="HHN725" s="412"/>
      <c r="HHO725" s="412"/>
      <c r="HHP725" s="412"/>
      <c r="HHQ725" s="412"/>
      <c r="HHR725" s="412"/>
      <c r="HHS725" s="412"/>
      <c r="HHT725" s="412"/>
      <c r="HHU725" s="412"/>
      <c r="HHV725" s="413"/>
      <c r="HHW725" s="413"/>
      <c r="HHX725" s="413"/>
      <c r="HHY725" s="413"/>
      <c r="HHZ725" s="413"/>
      <c r="HIA725" s="413"/>
      <c r="HIB725" s="413"/>
      <c r="HIC725" s="413"/>
      <c r="HID725" s="413"/>
      <c r="HIE725" s="413"/>
      <c r="HIF725" s="413"/>
      <c r="HIG725" s="413"/>
      <c r="HIH725" s="413"/>
      <c r="HII725" s="413"/>
      <c r="HIJ725" s="413"/>
      <c r="HIK725" s="413"/>
      <c r="HIL725" s="413"/>
      <c r="HIM725" s="413"/>
      <c r="HIN725" s="413"/>
      <c r="HIO725" s="413"/>
      <c r="HIP725" s="413"/>
      <c r="HIQ725" s="413"/>
      <c r="HIR725" s="413"/>
      <c r="HIS725" s="413"/>
      <c r="HIT725" s="414"/>
      <c r="HIU725" s="414"/>
      <c r="HIV725" s="414"/>
      <c r="HIW725" s="414"/>
      <c r="HIX725" s="414"/>
      <c r="HIY725" s="413"/>
      <c r="HIZ725" s="413"/>
      <c r="HJA725" s="414"/>
      <c r="HJB725" s="414"/>
      <c r="HJC725" s="413"/>
      <c r="HJD725" s="413"/>
      <c r="HJE725" s="414"/>
      <c r="HJF725" s="414"/>
      <c r="HJG725" s="413"/>
      <c r="HJH725" s="413"/>
      <c r="HJI725" s="413"/>
      <c r="HJJ725" s="413"/>
      <c r="HJK725" s="413"/>
      <c r="HJL725" s="413"/>
      <c r="HJM725" s="413"/>
      <c r="HJN725" s="414"/>
      <c r="HJO725" s="414"/>
      <c r="HJP725" s="413"/>
      <c r="HJQ725" s="413"/>
      <c r="HJR725" s="414"/>
      <c r="HJS725" s="414"/>
      <c r="HJT725" s="413"/>
      <c r="HJU725" s="413"/>
      <c r="HJV725" s="413"/>
      <c r="HJW725" s="413"/>
      <c r="HJX725" s="413"/>
      <c r="HJY725" s="407"/>
      <c r="HJZ725" s="439"/>
      <c r="HKA725" s="413"/>
      <c r="HKB725" s="413"/>
      <c r="HKC725" s="413"/>
      <c r="HKD725" s="413"/>
      <c r="HKE725" s="413"/>
      <c r="HKF725" s="413"/>
      <c r="HKG725" s="413"/>
      <c r="HKH725" s="412"/>
      <c r="HKI725" s="412"/>
      <c r="HKJ725" s="412"/>
      <c r="HKK725" s="412"/>
      <c r="HKL725" s="412"/>
      <c r="HKM725" s="412"/>
      <c r="HKN725" s="412"/>
      <c r="HKO725" s="412"/>
      <c r="HKP725" s="412"/>
      <c r="HKQ725" s="412"/>
      <c r="HKR725" s="412"/>
      <c r="HKS725" s="412"/>
      <c r="HKT725" s="412"/>
      <c r="HKU725" s="412"/>
      <c r="HKV725" s="412"/>
      <c r="HKW725" s="412"/>
      <c r="HKX725" s="412"/>
      <c r="HKY725" s="412"/>
      <c r="HKZ725" s="412"/>
      <c r="HLA725" s="412"/>
      <c r="HLB725" s="412"/>
      <c r="HLC725" s="412"/>
      <c r="HLD725" s="412"/>
      <c r="HLE725" s="412"/>
      <c r="HLF725" s="412"/>
      <c r="HLG725" s="412"/>
      <c r="HLH725" s="412"/>
      <c r="HLI725" s="412"/>
      <c r="HLJ725" s="412"/>
      <c r="HLK725" s="412"/>
      <c r="HLL725" s="412"/>
      <c r="HLM725" s="412"/>
      <c r="HLN725" s="412"/>
      <c r="HLO725" s="412"/>
      <c r="HLP725" s="412"/>
      <c r="HLQ725" s="412"/>
      <c r="HLR725" s="412"/>
      <c r="HLS725" s="412"/>
      <c r="HLT725" s="412"/>
      <c r="HLU725" s="412"/>
      <c r="HLV725" s="412"/>
      <c r="HLW725" s="412"/>
      <c r="HLX725" s="412"/>
      <c r="HLY725" s="412"/>
      <c r="HLZ725" s="413"/>
      <c r="HMA725" s="413"/>
      <c r="HMB725" s="413"/>
      <c r="HMC725" s="413"/>
      <c r="HMD725" s="413"/>
      <c r="HME725" s="413"/>
      <c r="HMF725" s="413"/>
      <c r="HMG725" s="413"/>
      <c r="HMH725" s="413"/>
      <c r="HMI725" s="413"/>
      <c r="HMJ725" s="413"/>
      <c r="HMK725" s="413"/>
      <c r="HML725" s="413"/>
      <c r="HMM725" s="413"/>
      <c r="HMN725" s="413"/>
      <c r="HMO725" s="413"/>
      <c r="HMP725" s="413"/>
      <c r="HMQ725" s="413"/>
      <c r="HMR725" s="413"/>
      <c r="HMS725" s="413"/>
      <c r="HMT725" s="413"/>
      <c r="HMU725" s="413"/>
      <c r="HMV725" s="413"/>
      <c r="HMW725" s="413"/>
      <c r="HMX725" s="414"/>
      <c r="HMY725" s="414"/>
      <c r="HMZ725" s="414"/>
      <c r="HNA725" s="414"/>
      <c r="HNB725" s="414"/>
      <c r="HNC725" s="413"/>
      <c r="HND725" s="413"/>
      <c r="HNE725" s="414"/>
      <c r="HNF725" s="414"/>
      <c r="HNG725" s="413"/>
      <c r="HNH725" s="413"/>
      <c r="HNI725" s="414"/>
      <c r="HNJ725" s="414"/>
      <c r="HNK725" s="413"/>
      <c r="HNL725" s="413"/>
      <c r="HNM725" s="413"/>
      <c r="HNN725" s="413"/>
      <c r="HNO725" s="413"/>
      <c r="HNP725" s="413"/>
      <c r="HNQ725" s="413"/>
      <c r="HNR725" s="414"/>
      <c r="HNS725" s="414"/>
      <c r="HNT725" s="413"/>
      <c r="HNU725" s="413"/>
      <c r="HNV725" s="414"/>
      <c r="HNW725" s="414"/>
      <c r="HNX725" s="413"/>
      <c r="HNY725" s="413"/>
      <c r="HNZ725" s="413"/>
      <c r="HOA725" s="413"/>
      <c r="HOB725" s="413"/>
      <c r="HOC725" s="407"/>
      <c r="HOD725" s="439"/>
      <c r="HOE725" s="413"/>
      <c r="HOF725" s="413"/>
      <c r="HOG725" s="413"/>
      <c r="HOH725" s="413"/>
      <c r="HOI725" s="413"/>
      <c r="HOJ725" s="413"/>
      <c r="HOK725" s="413"/>
      <c r="HOL725" s="412"/>
      <c r="HOM725" s="412"/>
      <c r="HON725" s="412"/>
      <c r="HOO725" s="412"/>
      <c r="HOP725" s="412"/>
      <c r="HOQ725" s="412"/>
      <c r="HOR725" s="412"/>
      <c r="HOS725" s="412"/>
      <c r="HOT725" s="412"/>
      <c r="HOU725" s="412"/>
      <c r="HOV725" s="412"/>
      <c r="HOW725" s="412"/>
      <c r="HOX725" s="412"/>
      <c r="HOY725" s="412"/>
      <c r="HOZ725" s="412"/>
      <c r="HPA725" s="412"/>
      <c r="HPB725" s="412"/>
      <c r="HPC725" s="412"/>
      <c r="HPD725" s="412"/>
      <c r="HPE725" s="412"/>
      <c r="HPF725" s="412"/>
      <c r="HPG725" s="412"/>
      <c r="HPH725" s="412"/>
      <c r="HPI725" s="412"/>
      <c r="HPJ725" s="412"/>
      <c r="HPK725" s="412"/>
      <c r="HPL725" s="412"/>
      <c r="HPM725" s="412"/>
      <c r="HPN725" s="412"/>
      <c r="HPO725" s="412"/>
      <c r="HPP725" s="412"/>
      <c r="HPQ725" s="412"/>
      <c r="HPR725" s="412"/>
      <c r="HPS725" s="412"/>
      <c r="HPT725" s="412"/>
      <c r="HPU725" s="412"/>
      <c r="HPV725" s="412"/>
      <c r="HPW725" s="412"/>
      <c r="HPX725" s="412"/>
      <c r="HPY725" s="412"/>
      <c r="HPZ725" s="412"/>
      <c r="HQA725" s="412"/>
      <c r="HQB725" s="412"/>
      <c r="HQC725" s="412"/>
      <c r="HQD725" s="413"/>
      <c r="HQE725" s="413"/>
      <c r="HQF725" s="413"/>
      <c r="HQG725" s="413"/>
      <c r="HQH725" s="413"/>
      <c r="HQI725" s="413"/>
      <c r="HQJ725" s="413"/>
      <c r="HQK725" s="413"/>
      <c r="HQL725" s="413"/>
      <c r="HQM725" s="413"/>
      <c r="HQN725" s="413"/>
      <c r="HQO725" s="413"/>
      <c r="HQP725" s="413"/>
      <c r="HQQ725" s="413"/>
      <c r="HQR725" s="413"/>
      <c r="HQS725" s="413"/>
      <c r="HQT725" s="413"/>
      <c r="HQU725" s="413"/>
      <c r="HQV725" s="413"/>
      <c r="HQW725" s="413"/>
      <c r="HQX725" s="413"/>
      <c r="HQY725" s="413"/>
      <c r="HQZ725" s="413"/>
      <c r="HRA725" s="413"/>
      <c r="HRB725" s="414"/>
      <c r="HRC725" s="414"/>
      <c r="HRD725" s="414"/>
      <c r="HRE725" s="414"/>
      <c r="HRF725" s="414"/>
      <c r="HRG725" s="413"/>
      <c r="HRH725" s="413"/>
      <c r="HRI725" s="414"/>
      <c r="HRJ725" s="414"/>
      <c r="HRK725" s="413"/>
      <c r="HRL725" s="413"/>
      <c r="HRM725" s="414"/>
      <c r="HRN725" s="414"/>
      <c r="HRO725" s="413"/>
      <c r="HRP725" s="413"/>
      <c r="HRQ725" s="413"/>
      <c r="HRR725" s="413"/>
      <c r="HRS725" s="413"/>
      <c r="HRT725" s="413"/>
      <c r="HRU725" s="413"/>
      <c r="HRV725" s="414"/>
      <c r="HRW725" s="414"/>
      <c r="HRX725" s="413"/>
      <c r="HRY725" s="413"/>
      <c r="HRZ725" s="414"/>
      <c r="HSA725" s="414"/>
      <c r="HSB725" s="413"/>
      <c r="HSC725" s="413"/>
      <c r="HSD725" s="413"/>
      <c r="HSE725" s="413"/>
      <c r="HSF725" s="413"/>
      <c r="HSG725" s="407"/>
      <c r="HSH725" s="439"/>
      <c r="HSI725" s="413"/>
      <c r="HSJ725" s="413"/>
      <c r="HSK725" s="413"/>
      <c r="HSL725" s="413"/>
      <c r="HSM725" s="413"/>
      <c r="HSN725" s="413"/>
      <c r="HSO725" s="413"/>
      <c r="HSP725" s="412"/>
      <c r="HSQ725" s="412"/>
      <c r="HSR725" s="412"/>
      <c r="HSS725" s="412"/>
      <c r="HST725" s="412"/>
      <c r="HSU725" s="412"/>
      <c r="HSV725" s="412"/>
      <c r="HSW725" s="412"/>
      <c r="HSX725" s="412"/>
      <c r="HSY725" s="412"/>
      <c r="HSZ725" s="412"/>
      <c r="HTA725" s="412"/>
      <c r="HTB725" s="412"/>
      <c r="HTC725" s="412"/>
      <c r="HTD725" s="412"/>
      <c r="HTE725" s="412"/>
      <c r="HTF725" s="412"/>
      <c r="HTG725" s="412"/>
      <c r="HTH725" s="412"/>
      <c r="HTI725" s="412"/>
      <c r="HTJ725" s="412"/>
      <c r="HTK725" s="412"/>
      <c r="HTL725" s="412"/>
      <c r="HTM725" s="412"/>
      <c r="HTN725" s="412"/>
      <c r="HTO725" s="412"/>
      <c r="HTP725" s="412"/>
      <c r="HTQ725" s="412"/>
      <c r="HTR725" s="412"/>
      <c r="HTS725" s="412"/>
      <c r="HTT725" s="412"/>
      <c r="HTU725" s="412"/>
      <c r="HTV725" s="412"/>
      <c r="HTW725" s="412"/>
      <c r="HTX725" s="412"/>
      <c r="HTY725" s="412"/>
      <c r="HTZ725" s="412"/>
      <c r="HUA725" s="412"/>
      <c r="HUB725" s="412"/>
      <c r="HUC725" s="412"/>
      <c r="HUD725" s="412"/>
      <c r="HUE725" s="412"/>
      <c r="HUF725" s="412"/>
      <c r="HUG725" s="412"/>
      <c r="HUH725" s="413"/>
      <c r="HUI725" s="413"/>
      <c r="HUJ725" s="413"/>
      <c r="HUK725" s="413"/>
      <c r="HUL725" s="413"/>
      <c r="HUM725" s="413"/>
      <c r="HUN725" s="413"/>
      <c r="HUO725" s="413"/>
      <c r="HUP725" s="413"/>
      <c r="HUQ725" s="413"/>
      <c r="HUR725" s="413"/>
      <c r="HUS725" s="413"/>
      <c r="HUT725" s="413"/>
      <c r="HUU725" s="413"/>
      <c r="HUV725" s="413"/>
      <c r="HUW725" s="413"/>
      <c r="HUX725" s="413"/>
      <c r="HUY725" s="413"/>
      <c r="HUZ725" s="413"/>
      <c r="HVA725" s="413"/>
      <c r="HVB725" s="413"/>
      <c r="HVC725" s="413"/>
      <c r="HVD725" s="413"/>
      <c r="HVE725" s="413"/>
      <c r="HVF725" s="414"/>
      <c r="HVG725" s="414"/>
      <c r="HVH725" s="414"/>
      <c r="HVI725" s="414"/>
      <c r="HVJ725" s="414"/>
      <c r="HVK725" s="413"/>
      <c r="HVL725" s="413"/>
      <c r="HVM725" s="414"/>
      <c r="HVN725" s="414"/>
      <c r="HVO725" s="413"/>
      <c r="HVP725" s="413"/>
      <c r="HVQ725" s="414"/>
      <c r="HVR725" s="414"/>
      <c r="HVS725" s="413"/>
      <c r="HVT725" s="413"/>
      <c r="HVU725" s="413"/>
      <c r="HVV725" s="413"/>
      <c r="HVW725" s="413"/>
      <c r="HVX725" s="413"/>
      <c r="HVY725" s="413"/>
      <c r="HVZ725" s="414"/>
      <c r="HWA725" s="414"/>
      <c r="HWB725" s="413"/>
      <c r="HWC725" s="413"/>
      <c r="HWD725" s="414"/>
      <c r="HWE725" s="414"/>
      <c r="HWF725" s="413"/>
      <c r="HWG725" s="413"/>
      <c r="HWH725" s="413"/>
      <c r="HWI725" s="413"/>
      <c r="HWJ725" s="413"/>
      <c r="HWK725" s="407"/>
      <c r="HWL725" s="439"/>
      <c r="HWM725" s="413"/>
      <c r="HWN725" s="413"/>
      <c r="HWO725" s="413"/>
      <c r="HWP725" s="413"/>
      <c r="HWQ725" s="413"/>
      <c r="HWR725" s="413"/>
      <c r="HWS725" s="413"/>
      <c r="HWT725" s="412"/>
      <c r="HWU725" s="412"/>
      <c r="HWV725" s="412"/>
      <c r="HWW725" s="412"/>
      <c r="HWX725" s="412"/>
      <c r="HWY725" s="412"/>
      <c r="HWZ725" s="412"/>
      <c r="HXA725" s="412"/>
      <c r="HXB725" s="412"/>
      <c r="HXC725" s="412"/>
      <c r="HXD725" s="412"/>
      <c r="HXE725" s="412"/>
      <c r="HXF725" s="412"/>
      <c r="HXG725" s="412"/>
      <c r="HXH725" s="412"/>
      <c r="HXI725" s="412"/>
      <c r="HXJ725" s="412"/>
      <c r="HXK725" s="412"/>
      <c r="HXL725" s="412"/>
      <c r="HXM725" s="412"/>
      <c r="HXN725" s="412"/>
      <c r="HXO725" s="412"/>
      <c r="HXP725" s="412"/>
      <c r="HXQ725" s="412"/>
      <c r="HXR725" s="412"/>
      <c r="HXS725" s="412"/>
      <c r="HXT725" s="412"/>
      <c r="HXU725" s="412"/>
      <c r="HXV725" s="412"/>
      <c r="HXW725" s="412"/>
      <c r="HXX725" s="412"/>
      <c r="HXY725" s="412"/>
      <c r="HXZ725" s="412"/>
      <c r="HYA725" s="412"/>
      <c r="HYB725" s="412"/>
      <c r="HYC725" s="412"/>
      <c r="HYD725" s="412"/>
      <c r="HYE725" s="412"/>
      <c r="HYF725" s="412"/>
      <c r="HYG725" s="412"/>
      <c r="HYH725" s="412"/>
      <c r="HYI725" s="412"/>
      <c r="HYJ725" s="412"/>
      <c r="HYK725" s="412"/>
      <c r="HYL725" s="413"/>
      <c r="HYM725" s="413"/>
      <c r="HYN725" s="413"/>
      <c r="HYO725" s="413"/>
      <c r="HYP725" s="413"/>
      <c r="HYQ725" s="413"/>
      <c r="HYR725" s="413"/>
      <c r="HYS725" s="413"/>
      <c r="HYT725" s="413"/>
      <c r="HYU725" s="413"/>
      <c r="HYV725" s="413"/>
      <c r="HYW725" s="413"/>
      <c r="HYX725" s="413"/>
      <c r="HYY725" s="413"/>
      <c r="HYZ725" s="413"/>
      <c r="HZA725" s="413"/>
      <c r="HZB725" s="413"/>
      <c r="HZC725" s="413"/>
      <c r="HZD725" s="413"/>
      <c r="HZE725" s="413"/>
      <c r="HZF725" s="413"/>
      <c r="HZG725" s="413"/>
      <c r="HZH725" s="413"/>
      <c r="HZI725" s="413"/>
      <c r="HZJ725" s="414"/>
      <c r="HZK725" s="414"/>
      <c r="HZL725" s="414"/>
      <c r="HZM725" s="414"/>
      <c r="HZN725" s="414"/>
      <c r="HZO725" s="413"/>
      <c r="HZP725" s="413"/>
      <c r="HZQ725" s="414"/>
      <c r="HZR725" s="414"/>
      <c r="HZS725" s="413"/>
      <c r="HZT725" s="413"/>
      <c r="HZU725" s="414"/>
      <c r="HZV725" s="414"/>
      <c r="HZW725" s="413"/>
      <c r="HZX725" s="413"/>
      <c r="HZY725" s="413"/>
      <c r="HZZ725" s="413"/>
      <c r="IAA725" s="413"/>
      <c r="IAB725" s="413"/>
      <c r="IAC725" s="413"/>
      <c r="IAD725" s="414"/>
      <c r="IAE725" s="414"/>
      <c r="IAF725" s="413"/>
      <c r="IAG725" s="413"/>
      <c r="IAH725" s="414"/>
      <c r="IAI725" s="414"/>
      <c r="IAJ725" s="413"/>
      <c r="IAK725" s="413"/>
      <c r="IAL725" s="413"/>
      <c r="IAM725" s="413"/>
      <c r="IAN725" s="413"/>
      <c r="IAO725" s="407"/>
      <c r="IAP725" s="439"/>
      <c r="IAQ725" s="413"/>
      <c r="IAR725" s="413"/>
      <c r="IAS725" s="413"/>
      <c r="IAT725" s="413"/>
      <c r="IAU725" s="413"/>
      <c r="IAV725" s="413"/>
      <c r="IAW725" s="413"/>
      <c r="IAX725" s="412"/>
      <c r="IAY725" s="412"/>
      <c r="IAZ725" s="412"/>
      <c r="IBA725" s="412"/>
      <c r="IBB725" s="412"/>
      <c r="IBC725" s="412"/>
      <c r="IBD725" s="412"/>
      <c r="IBE725" s="412"/>
      <c r="IBF725" s="412"/>
      <c r="IBG725" s="412"/>
      <c r="IBH725" s="412"/>
      <c r="IBI725" s="412"/>
      <c r="IBJ725" s="412"/>
      <c r="IBK725" s="412"/>
      <c r="IBL725" s="412"/>
      <c r="IBM725" s="412"/>
      <c r="IBN725" s="412"/>
      <c r="IBO725" s="412"/>
      <c r="IBP725" s="412"/>
      <c r="IBQ725" s="412"/>
      <c r="IBR725" s="412"/>
      <c r="IBS725" s="412"/>
      <c r="IBT725" s="412"/>
      <c r="IBU725" s="412"/>
      <c r="IBV725" s="412"/>
      <c r="IBW725" s="412"/>
      <c r="IBX725" s="412"/>
      <c r="IBY725" s="412"/>
      <c r="IBZ725" s="412"/>
      <c r="ICA725" s="412"/>
      <c r="ICB725" s="412"/>
      <c r="ICC725" s="412"/>
      <c r="ICD725" s="412"/>
      <c r="ICE725" s="412"/>
      <c r="ICF725" s="412"/>
      <c r="ICG725" s="412"/>
      <c r="ICH725" s="412"/>
      <c r="ICI725" s="412"/>
      <c r="ICJ725" s="412"/>
      <c r="ICK725" s="412"/>
      <c r="ICL725" s="412"/>
      <c r="ICM725" s="412"/>
      <c r="ICN725" s="412"/>
      <c r="ICO725" s="412"/>
      <c r="ICP725" s="413"/>
      <c r="ICQ725" s="413"/>
      <c r="ICR725" s="413"/>
      <c r="ICS725" s="413"/>
      <c r="ICT725" s="413"/>
      <c r="ICU725" s="413"/>
      <c r="ICV725" s="413"/>
      <c r="ICW725" s="413"/>
      <c r="ICX725" s="413"/>
      <c r="ICY725" s="413"/>
      <c r="ICZ725" s="413"/>
      <c r="IDA725" s="413"/>
      <c r="IDB725" s="413"/>
      <c r="IDC725" s="413"/>
      <c r="IDD725" s="413"/>
      <c r="IDE725" s="413"/>
      <c r="IDF725" s="413"/>
      <c r="IDG725" s="413"/>
      <c r="IDH725" s="413"/>
      <c r="IDI725" s="413"/>
      <c r="IDJ725" s="413"/>
      <c r="IDK725" s="413"/>
      <c r="IDL725" s="413"/>
      <c r="IDM725" s="413"/>
      <c r="IDN725" s="414"/>
      <c r="IDO725" s="414"/>
      <c r="IDP725" s="414"/>
      <c r="IDQ725" s="414"/>
      <c r="IDR725" s="414"/>
      <c r="IDS725" s="413"/>
      <c r="IDT725" s="413"/>
      <c r="IDU725" s="414"/>
      <c r="IDV725" s="414"/>
      <c r="IDW725" s="413"/>
      <c r="IDX725" s="413"/>
      <c r="IDY725" s="414"/>
      <c r="IDZ725" s="414"/>
      <c r="IEA725" s="413"/>
      <c r="IEB725" s="413"/>
      <c r="IEC725" s="413"/>
      <c r="IED725" s="413"/>
      <c r="IEE725" s="413"/>
      <c r="IEF725" s="413"/>
      <c r="IEG725" s="413"/>
      <c r="IEH725" s="414"/>
      <c r="IEI725" s="414"/>
      <c r="IEJ725" s="413"/>
      <c r="IEK725" s="413"/>
      <c r="IEL725" s="414"/>
      <c r="IEM725" s="414"/>
      <c r="IEN725" s="413"/>
      <c r="IEO725" s="413"/>
      <c r="IEP725" s="413"/>
      <c r="IEQ725" s="413"/>
      <c r="IER725" s="413"/>
      <c r="IES725" s="407"/>
      <c r="IET725" s="439"/>
      <c r="IEU725" s="413"/>
      <c r="IEV725" s="413"/>
      <c r="IEW725" s="413"/>
      <c r="IEX725" s="413"/>
      <c r="IEY725" s="413"/>
      <c r="IEZ725" s="413"/>
      <c r="IFA725" s="413"/>
      <c r="IFB725" s="412"/>
      <c r="IFC725" s="412"/>
      <c r="IFD725" s="412"/>
      <c r="IFE725" s="412"/>
      <c r="IFF725" s="412"/>
      <c r="IFG725" s="412"/>
      <c r="IFH725" s="412"/>
      <c r="IFI725" s="412"/>
      <c r="IFJ725" s="412"/>
      <c r="IFK725" s="412"/>
      <c r="IFL725" s="412"/>
      <c r="IFM725" s="412"/>
      <c r="IFN725" s="412"/>
      <c r="IFO725" s="412"/>
      <c r="IFP725" s="412"/>
      <c r="IFQ725" s="412"/>
      <c r="IFR725" s="412"/>
      <c r="IFS725" s="412"/>
      <c r="IFT725" s="412"/>
      <c r="IFU725" s="412"/>
      <c r="IFV725" s="412"/>
      <c r="IFW725" s="412"/>
      <c r="IFX725" s="412"/>
      <c r="IFY725" s="412"/>
      <c r="IFZ725" s="412"/>
      <c r="IGA725" s="412"/>
      <c r="IGB725" s="412"/>
      <c r="IGC725" s="412"/>
      <c r="IGD725" s="412"/>
      <c r="IGE725" s="412"/>
      <c r="IGF725" s="412"/>
      <c r="IGG725" s="412"/>
      <c r="IGH725" s="412"/>
      <c r="IGI725" s="412"/>
      <c r="IGJ725" s="412"/>
      <c r="IGK725" s="412"/>
      <c r="IGL725" s="412"/>
      <c r="IGM725" s="412"/>
      <c r="IGN725" s="412"/>
      <c r="IGO725" s="412"/>
      <c r="IGP725" s="412"/>
      <c r="IGQ725" s="412"/>
      <c r="IGR725" s="412"/>
      <c r="IGS725" s="412"/>
      <c r="IGT725" s="413"/>
      <c r="IGU725" s="413"/>
      <c r="IGV725" s="413"/>
      <c r="IGW725" s="413"/>
      <c r="IGX725" s="413"/>
      <c r="IGY725" s="413"/>
      <c r="IGZ725" s="413"/>
      <c r="IHA725" s="413"/>
      <c r="IHB725" s="413"/>
      <c r="IHC725" s="413"/>
      <c r="IHD725" s="413"/>
      <c r="IHE725" s="413"/>
      <c r="IHF725" s="413"/>
      <c r="IHG725" s="413"/>
      <c r="IHH725" s="413"/>
      <c r="IHI725" s="413"/>
      <c r="IHJ725" s="413"/>
      <c r="IHK725" s="413"/>
      <c r="IHL725" s="413"/>
      <c r="IHM725" s="413"/>
      <c r="IHN725" s="413"/>
      <c r="IHO725" s="413"/>
      <c r="IHP725" s="413"/>
      <c r="IHQ725" s="413"/>
      <c r="IHR725" s="414"/>
      <c r="IHS725" s="414"/>
      <c r="IHT725" s="414"/>
      <c r="IHU725" s="414"/>
      <c r="IHV725" s="414"/>
      <c r="IHW725" s="413"/>
      <c r="IHX725" s="413"/>
      <c r="IHY725" s="414"/>
      <c r="IHZ725" s="414"/>
      <c r="IIA725" s="413"/>
      <c r="IIB725" s="413"/>
      <c r="IIC725" s="414"/>
      <c r="IID725" s="414"/>
      <c r="IIE725" s="413"/>
      <c r="IIF725" s="413"/>
      <c r="IIG725" s="413"/>
      <c r="IIH725" s="413"/>
      <c r="III725" s="413"/>
      <c r="IIJ725" s="413"/>
      <c r="IIK725" s="413"/>
      <c r="IIL725" s="414"/>
      <c r="IIM725" s="414"/>
      <c r="IIN725" s="413"/>
      <c r="IIO725" s="413"/>
      <c r="IIP725" s="414"/>
      <c r="IIQ725" s="414"/>
      <c r="IIR725" s="413"/>
      <c r="IIS725" s="413"/>
      <c r="IIT725" s="413"/>
      <c r="IIU725" s="413"/>
      <c r="IIV725" s="413"/>
      <c r="IIW725" s="407"/>
      <c r="IIX725" s="439"/>
      <c r="IIY725" s="413"/>
      <c r="IIZ725" s="413"/>
      <c r="IJA725" s="413"/>
      <c r="IJB725" s="413"/>
      <c r="IJC725" s="413"/>
      <c r="IJD725" s="413"/>
      <c r="IJE725" s="413"/>
      <c r="IJF725" s="412"/>
      <c r="IJG725" s="412"/>
      <c r="IJH725" s="412"/>
      <c r="IJI725" s="412"/>
      <c r="IJJ725" s="412"/>
      <c r="IJK725" s="412"/>
      <c r="IJL725" s="412"/>
      <c r="IJM725" s="412"/>
      <c r="IJN725" s="412"/>
      <c r="IJO725" s="412"/>
      <c r="IJP725" s="412"/>
      <c r="IJQ725" s="412"/>
      <c r="IJR725" s="412"/>
      <c r="IJS725" s="412"/>
      <c r="IJT725" s="412"/>
      <c r="IJU725" s="412"/>
      <c r="IJV725" s="412"/>
      <c r="IJW725" s="412"/>
      <c r="IJX725" s="412"/>
      <c r="IJY725" s="412"/>
      <c r="IJZ725" s="412"/>
      <c r="IKA725" s="412"/>
      <c r="IKB725" s="412"/>
      <c r="IKC725" s="412"/>
      <c r="IKD725" s="412"/>
      <c r="IKE725" s="412"/>
      <c r="IKF725" s="412"/>
      <c r="IKG725" s="412"/>
      <c r="IKH725" s="412"/>
      <c r="IKI725" s="412"/>
      <c r="IKJ725" s="412"/>
      <c r="IKK725" s="412"/>
      <c r="IKL725" s="412"/>
      <c r="IKM725" s="412"/>
      <c r="IKN725" s="412"/>
      <c r="IKO725" s="412"/>
      <c r="IKP725" s="412"/>
      <c r="IKQ725" s="412"/>
      <c r="IKR725" s="412"/>
      <c r="IKS725" s="412"/>
      <c r="IKT725" s="412"/>
      <c r="IKU725" s="412"/>
      <c r="IKV725" s="412"/>
      <c r="IKW725" s="412"/>
      <c r="IKX725" s="413"/>
      <c r="IKY725" s="413"/>
      <c r="IKZ725" s="413"/>
      <c r="ILA725" s="413"/>
      <c r="ILB725" s="413"/>
      <c r="ILC725" s="413"/>
      <c r="ILD725" s="413"/>
      <c r="ILE725" s="413"/>
      <c r="ILF725" s="413"/>
      <c r="ILG725" s="413"/>
      <c r="ILH725" s="413"/>
      <c r="ILI725" s="413"/>
      <c r="ILJ725" s="413"/>
      <c r="ILK725" s="413"/>
      <c r="ILL725" s="413"/>
      <c r="ILM725" s="413"/>
      <c r="ILN725" s="413"/>
      <c r="ILO725" s="413"/>
      <c r="ILP725" s="413"/>
      <c r="ILQ725" s="413"/>
      <c r="ILR725" s="413"/>
      <c r="ILS725" s="413"/>
      <c r="ILT725" s="413"/>
      <c r="ILU725" s="413"/>
      <c r="ILV725" s="414"/>
      <c r="ILW725" s="414"/>
      <c r="ILX725" s="414"/>
      <c r="ILY725" s="414"/>
      <c r="ILZ725" s="414"/>
      <c r="IMA725" s="413"/>
      <c r="IMB725" s="413"/>
      <c r="IMC725" s="414"/>
      <c r="IMD725" s="414"/>
      <c r="IME725" s="413"/>
      <c r="IMF725" s="413"/>
      <c r="IMG725" s="414"/>
      <c r="IMH725" s="414"/>
      <c r="IMI725" s="413"/>
      <c r="IMJ725" s="413"/>
      <c r="IMK725" s="413"/>
      <c r="IML725" s="413"/>
      <c r="IMM725" s="413"/>
      <c r="IMN725" s="413"/>
      <c r="IMO725" s="413"/>
      <c r="IMP725" s="414"/>
      <c r="IMQ725" s="414"/>
      <c r="IMR725" s="413"/>
      <c r="IMS725" s="413"/>
      <c r="IMT725" s="414"/>
      <c r="IMU725" s="414"/>
      <c r="IMV725" s="413"/>
      <c r="IMW725" s="413"/>
      <c r="IMX725" s="413"/>
      <c r="IMY725" s="413"/>
      <c r="IMZ725" s="413"/>
      <c r="INA725" s="407"/>
      <c r="INB725" s="439"/>
      <c r="INC725" s="413"/>
      <c r="IND725" s="413"/>
      <c r="INE725" s="413"/>
      <c r="INF725" s="413"/>
      <c r="ING725" s="413"/>
      <c r="INH725" s="413"/>
      <c r="INI725" s="413"/>
      <c r="INJ725" s="412"/>
      <c r="INK725" s="412"/>
      <c r="INL725" s="412"/>
      <c r="INM725" s="412"/>
      <c r="INN725" s="412"/>
      <c r="INO725" s="412"/>
      <c r="INP725" s="412"/>
      <c r="INQ725" s="412"/>
      <c r="INR725" s="412"/>
      <c r="INS725" s="412"/>
      <c r="INT725" s="412"/>
      <c r="INU725" s="412"/>
      <c r="INV725" s="412"/>
      <c r="INW725" s="412"/>
      <c r="INX725" s="412"/>
      <c r="INY725" s="412"/>
      <c r="INZ725" s="412"/>
      <c r="IOA725" s="412"/>
      <c r="IOB725" s="412"/>
      <c r="IOC725" s="412"/>
      <c r="IOD725" s="412"/>
      <c r="IOE725" s="412"/>
      <c r="IOF725" s="412"/>
      <c r="IOG725" s="412"/>
      <c r="IOH725" s="412"/>
      <c r="IOI725" s="412"/>
      <c r="IOJ725" s="412"/>
      <c r="IOK725" s="412"/>
      <c r="IOL725" s="412"/>
      <c r="IOM725" s="412"/>
      <c r="ION725" s="412"/>
      <c r="IOO725" s="412"/>
      <c r="IOP725" s="412"/>
      <c r="IOQ725" s="412"/>
      <c r="IOR725" s="412"/>
      <c r="IOS725" s="412"/>
      <c r="IOT725" s="412"/>
      <c r="IOU725" s="412"/>
      <c r="IOV725" s="412"/>
      <c r="IOW725" s="412"/>
      <c r="IOX725" s="412"/>
      <c r="IOY725" s="412"/>
      <c r="IOZ725" s="412"/>
      <c r="IPA725" s="412"/>
      <c r="IPB725" s="413"/>
      <c r="IPC725" s="413"/>
      <c r="IPD725" s="413"/>
      <c r="IPE725" s="413"/>
      <c r="IPF725" s="413"/>
      <c r="IPG725" s="413"/>
      <c r="IPH725" s="413"/>
      <c r="IPI725" s="413"/>
      <c r="IPJ725" s="413"/>
      <c r="IPK725" s="413"/>
      <c r="IPL725" s="413"/>
      <c r="IPM725" s="413"/>
      <c r="IPN725" s="413"/>
      <c r="IPO725" s="413"/>
      <c r="IPP725" s="413"/>
      <c r="IPQ725" s="413"/>
      <c r="IPR725" s="413"/>
      <c r="IPS725" s="413"/>
      <c r="IPT725" s="413"/>
      <c r="IPU725" s="413"/>
      <c r="IPV725" s="413"/>
      <c r="IPW725" s="413"/>
      <c r="IPX725" s="413"/>
      <c r="IPY725" s="413"/>
      <c r="IPZ725" s="414"/>
      <c r="IQA725" s="414"/>
      <c r="IQB725" s="414"/>
      <c r="IQC725" s="414"/>
      <c r="IQD725" s="414"/>
      <c r="IQE725" s="413"/>
      <c r="IQF725" s="413"/>
      <c r="IQG725" s="414"/>
      <c r="IQH725" s="414"/>
      <c r="IQI725" s="413"/>
      <c r="IQJ725" s="413"/>
      <c r="IQK725" s="414"/>
      <c r="IQL725" s="414"/>
      <c r="IQM725" s="413"/>
      <c r="IQN725" s="413"/>
      <c r="IQO725" s="413"/>
      <c r="IQP725" s="413"/>
      <c r="IQQ725" s="413"/>
      <c r="IQR725" s="413"/>
      <c r="IQS725" s="413"/>
      <c r="IQT725" s="414"/>
      <c r="IQU725" s="414"/>
      <c r="IQV725" s="413"/>
      <c r="IQW725" s="413"/>
      <c r="IQX725" s="414"/>
      <c r="IQY725" s="414"/>
      <c r="IQZ725" s="413"/>
      <c r="IRA725" s="413"/>
      <c r="IRB725" s="413"/>
      <c r="IRC725" s="413"/>
      <c r="IRD725" s="413"/>
      <c r="IRE725" s="407"/>
      <c r="IRF725" s="439"/>
      <c r="IRG725" s="413"/>
      <c r="IRH725" s="413"/>
      <c r="IRI725" s="413"/>
      <c r="IRJ725" s="413"/>
      <c r="IRK725" s="413"/>
      <c r="IRL725" s="413"/>
      <c r="IRM725" s="413"/>
      <c r="IRN725" s="412"/>
      <c r="IRO725" s="412"/>
      <c r="IRP725" s="412"/>
      <c r="IRQ725" s="412"/>
      <c r="IRR725" s="412"/>
      <c r="IRS725" s="412"/>
      <c r="IRT725" s="412"/>
      <c r="IRU725" s="412"/>
      <c r="IRV725" s="412"/>
      <c r="IRW725" s="412"/>
      <c r="IRX725" s="412"/>
      <c r="IRY725" s="412"/>
      <c r="IRZ725" s="412"/>
      <c r="ISA725" s="412"/>
      <c r="ISB725" s="412"/>
      <c r="ISC725" s="412"/>
      <c r="ISD725" s="412"/>
      <c r="ISE725" s="412"/>
      <c r="ISF725" s="412"/>
      <c r="ISG725" s="412"/>
      <c r="ISH725" s="412"/>
      <c r="ISI725" s="412"/>
      <c r="ISJ725" s="412"/>
      <c r="ISK725" s="412"/>
      <c r="ISL725" s="412"/>
      <c r="ISM725" s="412"/>
      <c r="ISN725" s="412"/>
      <c r="ISO725" s="412"/>
      <c r="ISP725" s="412"/>
      <c r="ISQ725" s="412"/>
      <c r="ISR725" s="412"/>
      <c r="ISS725" s="412"/>
      <c r="IST725" s="412"/>
      <c r="ISU725" s="412"/>
      <c r="ISV725" s="412"/>
      <c r="ISW725" s="412"/>
      <c r="ISX725" s="412"/>
      <c r="ISY725" s="412"/>
      <c r="ISZ725" s="412"/>
      <c r="ITA725" s="412"/>
      <c r="ITB725" s="412"/>
      <c r="ITC725" s="412"/>
      <c r="ITD725" s="412"/>
      <c r="ITE725" s="412"/>
      <c r="ITF725" s="413"/>
      <c r="ITG725" s="413"/>
      <c r="ITH725" s="413"/>
      <c r="ITI725" s="413"/>
      <c r="ITJ725" s="413"/>
      <c r="ITK725" s="413"/>
      <c r="ITL725" s="413"/>
      <c r="ITM725" s="413"/>
      <c r="ITN725" s="413"/>
      <c r="ITO725" s="413"/>
      <c r="ITP725" s="413"/>
      <c r="ITQ725" s="413"/>
      <c r="ITR725" s="413"/>
      <c r="ITS725" s="413"/>
      <c r="ITT725" s="413"/>
      <c r="ITU725" s="413"/>
      <c r="ITV725" s="413"/>
      <c r="ITW725" s="413"/>
      <c r="ITX725" s="413"/>
      <c r="ITY725" s="413"/>
      <c r="ITZ725" s="413"/>
      <c r="IUA725" s="413"/>
      <c r="IUB725" s="413"/>
      <c r="IUC725" s="413"/>
      <c r="IUD725" s="414"/>
      <c r="IUE725" s="414"/>
      <c r="IUF725" s="414"/>
      <c r="IUG725" s="414"/>
      <c r="IUH725" s="414"/>
      <c r="IUI725" s="413"/>
      <c r="IUJ725" s="413"/>
      <c r="IUK725" s="414"/>
      <c r="IUL725" s="414"/>
      <c r="IUM725" s="413"/>
      <c r="IUN725" s="413"/>
      <c r="IUO725" s="414"/>
      <c r="IUP725" s="414"/>
      <c r="IUQ725" s="413"/>
      <c r="IUR725" s="413"/>
      <c r="IUS725" s="413"/>
      <c r="IUT725" s="413"/>
      <c r="IUU725" s="413"/>
      <c r="IUV725" s="413"/>
      <c r="IUW725" s="413"/>
      <c r="IUX725" s="414"/>
      <c r="IUY725" s="414"/>
      <c r="IUZ725" s="413"/>
      <c r="IVA725" s="413"/>
      <c r="IVB725" s="414"/>
      <c r="IVC725" s="414"/>
      <c r="IVD725" s="413"/>
      <c r="IVE725" s="413"/>
      <c r="IVF725" s="413"/>
      <c r="IVG725" s="413"/>
      <c r="IVH725" s="413"/>
      <c r="IVI725" s="407"/>
      <c r="IVJ725" s="439"/>
      <c r="IVK725" s="413"/>
      <c r="IVL725" s="413"/>
      <c r="IVM725" s="413"/>
      <c r="IVN725" s="413"/>
      <c r="IVO725" s="413"/>
      <c r="IVP725" s="413"/>
      <c r="IVQ725" s="413"/>
      <c r="IVR725" s="412"/>
      <c r="IVS725" s="412"/>
      <c r="IVT725" s="412"/>
      <c r="IVU725" s="412"/>
      <c r="IVV725" s="412"/>
      <c r="IVW725" s="412"/>
      <c r="IVX725" s="412"/>
      <c r="IVY725" s="412"/>
      <c r="IVZ725" s="412"/>
      <c r="IWA725" s="412"/>
      <c r="IWB725" s="412"/>
      <c r="IWC725" s="412"/>
      <c r="IWD725" s="412"/>
      <c r="IWE725" s="412"/>
      <c r="IWF725" s="412"/>
      <c r="IWG725" s="412"/>
      <c r="IWH725" s="412"/>
      <c r="IWI725" s="412"/>
      <c r="IWJ725" s="412"/>
      <c r="IWK725" s="412"/>
      <c r="IWL725" s="412"/>
      <c r="IWM725" s="412"/>
      <c r="IWN725" s="412"/>
      <c r="IWO725" s="412"/>
      <c r="IWP725" s="412"/>
      <c r="IWQ725" s="412"/>
      <c r="IWR725" s="412"/>
      <c r="IWS725" s="412"/>
      <c r="IWT725" s="412"/>
      <c r="IWU725" s="412"/>
      <c r="IWV725" s="412"/>
      <c r="IWW725" s="412"/>
      <c r="IWX725" s="412"/>
      <c r="IWY725" s="412"/>
      <c r="IWZ725" s="412"/>
      <c r="IXA725" s="412"/>
      <c r="IXB725" s="412"/>
      <c r="IXC725" s="412"/>
      <c r="IXD725" s="412"/>
      <c r="IXE725" s="412"/>
      <c r="IXF725" s="412"/>
      <c r="IXG725" s="412"/>
      <c r="IXH725" s="412"/>
      <c r="IXI725" s="412"/>
      <c r="IXJ725" s="413"/>
      <c r="IXK725" s="413"/>
      <c r="IXL725" s="413"/>
      <c r="IXM725" s="413"/>
      <c r="IXN725" s="413"/>
      <c r="IXO725" s="413"/>
      <c r="IXP725" s="413"/>
      <c r="IXQ725" s="413"/>
      <c r="IXR725" s="413"/>
      <c r="IXS725" s="413"/>
      <c r="IXT725" s="413"/>
      <c r="IXU725" s="413"/>
      <c r="IXV725" s="413"/>
      <c r="IXW725" s="413"/>
      <c r="IXX725" s="413"/>
      <c r="IXY725" s="413"/>
      <c r="IXZ725" s="413"/>
      <c r="IYA725" s="413"/>
      <c r="IYB725" s="413"/>
      <c r="IYC725" s="413"/>
      <c r="IYD725" s="413"/>
      <c r="IYE725" s="413"/>
      <c r="IYF725" s="413"/>
      <c r="IYG725" s="413"/>
      <c r="IYH725" s="414"/>
      <c r="IYI725" s="414"/>
      <c r="IYJ725" s="414"/>
      <c r="IYK725" s="414"/>
      <c r="IYL725" s="414"/>
      <c r="IYM725" s="413"/>
      <c r="IYN725" s="413"/>
      <c r="IYO725" s="414"/>
      <c r="IYP725" s="414"/>
      <c r="IYQ725" s="413"/>
      <c r="IYR725" s="413"/>
      <c r="IYS725" s="414"/>
      <c r="IYT725" s="414"/>
      <c r="IYU725" s="413"/>
      <c r="IYV725" s="413"/>
      <c r="IYW725" s="413"/>
      <c r="IYX725" s="413"/>
      <c r="IYY725" s="413"/>
      <c r="IYZ725" s="413"/>
      <c r="IZA725" s="413"/>
      <c r="IZB725" s="414"/>
      <c r="IZC725" s="414"/>
      <c r="IZD725" s="413"/>
      <c r="IZE725" s="413"/>
      <c r="IZF725" s="414"/>
      <c r="IZG725" s="414"/>
      <c r="IZH725" s="413"/>
      <c r="IZI725" s="413"/>
      <c r="IZJ725" s="413"/>
      <c r="IZK725" s="413"/>
      <c r="IZL725" s="413"/>
      <c r="IZM725" s="407"/>
      <c r="IZN725" s="439"/>
      <c r="IZO725" s="413"/>
      <c r="IZP725" s="413"/>
      <c r="IZQ725" s="413"/>
      <c r="IZR725" s="413"/>
      <c r="IZS725" s="413"/>
      <c r="IZT725" s="413"/>
      <c r="IZU725" s="413"/>
      <c r="IZV725" s="412"/>
      <c r="IZW725" s="412"/>
      <c r="IZX725" s="412"/>
      <c r="IZY725" s="412"/>
      <c r="IZZ725" s="412"/>
      <c r="JAA725" s="412"/>
      <c r="JAB725" s="412"/>
      <c r="JAC725" s="412"/>
      <c r="JAD725" s="412"/>
      <c r="JAE725" s="412"/>
      <c r="JAF725" s="412"/>
      <c r="JAG725" s="412"/>
      <c r="JAH725" s="412"/>
      <c r="JAI725" s="412"/>
      <c r="JAJ725" s="412"/>
      <c r="JAK725" s="412"/>
      <c r="JAL725" s="412"/>
      <c r="JAM725" s="412"/>
      <c r="JAN725" s="412"/>
      <c r="JAO725" s="412"/>
      <c r="JAP725" s="412"/>
      <c r="JAQ725" s="412"/>
      <c r="JAR725" s="412"/>
      <c r="JAS725" s="412"/>
      <c r="JAT725" s="412"/>
      <c r="JAU725" s="412"/>
      <c r="JAV725" s="412"/>
      <c r="JAW725" s="412"/>
      <c r="JAX725" s="412"/>
      <c r="JAY725" s="412"/>
      <c r="JAZ725" s="412"/>
      <c r="JBA725" s="412"/>
      <c r="JBB725" s="412"/>
      <c r="JBC725" s="412"/>
      <c r="JBD725" s="412"/>
      <c r="JBE725" s="412"/>
      <c r="JBF725" s="412"/>
      <c r="JBG725" s="412"/>
      <c r="JBH725" s="412"/>
      <c r="JBI725" s="412"/>
      <c r="JBJ725" s="412"/>
      <c r="JBK725" s="412"/>
      <c r="JBL725" s="412"/>
      <c r="JBM725" s="412"/>
      <c r="JBN725" s="413"/>
      <c r="JBO725" s="413"/>
      <c r="JBP725" s="413"/>
      <c r="JBQ725" s="413"/>
      <c r="JBR725" s="413"/>
      <c r="JBS725" s="413"/>
      <c r="JBT725" s="413"/>
      <c r="JBU725" s="413"/>
      <c r="JBV725" s="413"/>
      <c r="JBW725" s="413"/>
      <c r="JBX725" s="413"/>
      <c r="JBY725" s="413"/>
      <c r="JBZ725" s="413"/>
      <c r="JCA725" s="413"/>
      <c r="JCB725" s="413"/>
      <c r="JCC725" s="413"/>
      <c r="JCD725" s="413"/>
      <c r="JCE725" s="413"/>
      <c r="JCF725" s="413"/>
      <c r="JCG725" s="413"/>
      <c r="JCH725" s="413"/>
      <c r="JCI725" s="413"/>
      <c r="JCJ725" s="413"/>
      <c r="JCK725" s="413"/>
      <c r="JCL725" s="414"/>
      <c r="JCM725" s="414"/>
      <c r="JCN725" s="414"/>
      <c r="JCO725" s="414"/>
      <c r="JCP725" s="414"/>
      <c r="JCQ725" s="413"/>
      <c r="JCR725" s="413"/>
      <c r="JCS725" s="414"/>
      <c r="JCT725" s="414"/>
      <c r="JCU725" s="413"/>
      <c r="JCV725" s="413"/>
      <c r="JCW725" s="414"/>
      <c r="JCX725" s="414"/>
      <c r="JCY725" s="413"/>
      <c r="JCZ725" s="413"/>
      <c r="JDA725" s="413"/>
      <c r="JDB725" s="413"/>
      <c r="JDC725" s="413"/>
      <c r="JDD725" s="413"/>
      <c r="JDE725" s="413"/>
      <c r="JDF725" s="414"/>
      <c r="JDG725" s="414"/>
      <c r="JDH725" s="413"/>
      <c r="JDI725" s="413"/>
      <c r="JDJ725" s="414"/>
      <c r="JDK725" s="414"/>
      <c r="JDL725" s="413"/>
      <c r="JDM725" s="413"/>
      <c r="JDN725" s="413"/>
      <c r="JDO725" s="413"/>
      <c r="JDP725" s="413"/>
      <c r="JDQ725" s="407"/>
      <c r="JDR725" s="439"/>
      <c r="JDS725" s="413"/>
      <c r="JDT725" s="413"/>
      <c r="JDU725" s="413"/>
      <c r="JDV725" s="413"/>
      <c r="JDW725" s="413"/>
      <c r="JDX725" s="413"/>
      <c r="JDY725" s="413"/>
      <c r="JDZ725" s="412"/>
      <c r="JEA725" s="412"/>
      <c r="JEB725" s="412"/>
      <c r="JEC725" s="412"/>
      <c r="JED725" s="412"/>
      <c r="JEE725" s="412"/>
      <c r="JEF725" s="412"/>
      <c r="JEG725" s="412"/>
      <c r="JEH725" s="412"/>
      <c r="JEI725" s="412"/>
      <c r="JEJ725" s="412"/>
      <c r="JEK725" s="412"/>
      <c r="JEL725" s="412"/>
      <c r="JEM725" s="412"/>
      <c r="JEN725" s="412"/>
      <c r="JEO725" s="412"/>
      <c r="JEP725" s="412"/>
      <c r="JEQ725" s="412"/>
      <c r="JER725" s="412"/>
      <c r="JES725" s="412"/>
      <c r="JET725" s="412"/>
      <c r="JEU725" s="412"/>
      <c r="JEV725" s="412"/>
      <c r="JEW725" s="412"/>
      <c r="JEX725" s="412"/>
      <c r="JEY725" s="412"/>
      <c r="JEZ725" s="412"/>
      <c r="JFA725" s="412"/>
      <c r="JFB725" s="412"/>
      <c r="JFC725" s="412"/>
      <c r="JFD725" s="412"/>
      <c r="JFE725" s="412"/>
      <c r="JFF725" s="412"/>
      <c r="JFG725" s="412"/>
      <c r="JFH725" s="412"/>
      <c r="JFI725" s="412"/>
      <c r="JFJ725" s="412"/>
      <c r="JFK725" s="412"/>
      <c r="JFL725" s="412"/>
      <c r="JFM725" s="412"/>
      <c r="JFN725" s="412"/>
      <c r="JFO725" s="412"/>
      <c r="JFP725" s="412"/>
      <c r="JFQ725" s="412"/>
      <c r="JFR725" s="413"/>
      <c r="JFS725" s="413"/>
      <c r="JFT725" s="413"/>
      <c r="JFU725" s="413"/>
      <c r="JFV725" s="413"/>
      <c r="JFW725" s="413"/>
      <c r="JFX725" s="413"/>
      <c r="JFY725" s="413"/>
      <c r="JFZ725" s="413"/>
      <c r="JGA725" s="413"/>
      <c r="JGB725" s="413"/>
      <c r="JGC725" s="413"/>
      <c r="JGD725" s="413"/>
      <c r="JGE725" s="413"/>
      <c r="JGF725" s="413"/>
      <c r="JGG725" s="413"/>
      <c r="JGH725" s="413"/>
      <c r="JGI725" s="413"/>
      <c r="JGJ725" s="413"/>
      <c r="JGK725" s="413"/>
      <c r="JGL725" s="413"/>
      <c r="JGM725" s="413"/>
      <c r="JGN725" s="413"/>
      <c r="JGO725" s="413"/>
      <c r="JGP725" s="414"/>
      <c r="JGQ725" s="414"/>
      <c r="JGR725" s="414"/>
      <c r="JGS725" s="414"/>
      <c r="JGT725" s="414"/>
      <c r="JGU725" s="413"/>
      <c r="JGV725" s="413"/>
      <c r="JGW725" s="414"/>
      <c r="JGX725" s="414"/>
      <c r="JGY725" s="413"/>
      <c r="JGZ725" s="413"/>
      <c r="JHA725" s="414"/>
      <c r="JHB725" s="414"/>
      <c r="JHC725" s="413"/>
      <c r="JHD725" s="413"/>
      <c r="JHE725" s="413"/>
      <c r="JHF725" s="413"/>
      <c r="JHG725" s="413"/>
      <c r="JHH725" s="413"/>
      <c r="JHI725" s="413"/>
      <c r="JHJ725" s="414"/>
      <c r="JHK725" s="414"/>
      <c r="JHL725" s="413"/>
      <c r="JHM725" s="413"/>
      <c r="JHN725" s="414"/>
      <c r="JHO725" s="414"/>
      <c r="JHP725" s="413"/>
      <c r="JHQ725" s="413"/>
      <c r="JHR725" s="413"/>
      <c r="JHS725" s="413"/>
      <c r="JHT725" s="413"/>
      <c r="JHU725" s="407"/>
      <c r="JHV725" s="439"/>
      <c r="JHW725" s="413"/>
      <c r="JHX725" s="413"/>
      <c r="JHY725" s="413"/>
      <c r="JHZ725" s="413"/>
      <c r="JIA725" s="413"/>
      <c r="JIB725" s="413"/>
      <c r="JIC725" s="413"/>
      <c r="JID725" s="412"/>
      <c r="JIE725" s="412"/>
      <c r="JIF725" s="412"/>
      <c r="JIG725" s="412"/>
      <c r="JIH725" s="412"/>
      <c r="JII725" s="412"/>
      <c r="JIJ725" s="412"/>
      <c r="JIK725" s="412"/>
      <c r="JIL725" s="412"/>
      <c r="JIM725" s="412"/>
      <c r="JIN725" s="412"/>
      <c r="JIO725" s="412"/>
      <c r="JIP725" s="412"/>
      <c r="JIQ725" s="412"/>
      <c r="JIR725" s="412"/>
      <c r="JIS725" s="412"/>
      <c r="JIT725" s="412"/>
      <c r="JIU725" s="412"/>
      <c r="JIV725" s="412"/>
      <c r="JIW725" s="412"/>
      <c r="JIX725" s="412"/>
      <c r="JIY725" s="412"/>
      <c r="JIZ725" s="412"/>
      <c r="JJA725" s="412"/>
      <c r="JJB725" s="412"/>
      <c r="JJC725" s="412"/>
      <c r="JJD725" s="412"/>
      <c r="JJE725" s="412"/>
      <c r="JJF725" s="412"/>
      <c r="JJG725" s="412"/>
      <c r="JJH725" s="412"/>
      <c r="JJI725" s="412"/>
      <c r="JJJ725" s="412"/>
      <c r="JJK725" s="412"/>
      <c r="JJL725" s="412"/>
      <c r="JJM725" s="412"/>
      <c r="JJN725" s="412"/>
      <c r="JJO725" s="412"/>
      <c r="JJP725" s="412"/>
      <c r="JJQ725" s="412"/>
      <c r="JJR725" s="412"/>
      <c r="JJS725" s="412"/>
      <c r="JJT725" s="412"/>
      <c r="JJU725" s="412"/>
      <c r="JJV725" s="413"/>
      <c r="JJW725" s="413"/>
      <c r="JJX725" s="413"/>
      <c r="JJY725" s="413"/>
      <c r="JJZ725" s="413"/>
      <c r="JKA725" s="413"/>
      <c r="JKB725" s="413"/>
      <c r="JKC725" s="413"/>
      <c r="JKD725" s="413"/>
      <c r="JKE725" s="413"/>
      <c r="JKF725" s="413"/>
      <c r="JKG725" s="413"/>
      <c r="JKH725" s="413"/>
      <c r="JKI725" s="413"/>
      <c r="JKJ725" s="413"/>
      <c r="JKK725" s="413"/>
      <c r="JKL725" s="413"/>
      <c r="JKM725" s="413"/>
      <c r="JKN725" s="413"/>
      <c r="JKO725" s="413"/>
      <c r="JKP725" s="413"/>
      <c r="JKQ725" s="413"/>
      <c r="JKR725" s="413"/>
      <c r="JKS725" s="413"/>
      <c r="JKT725" s="414"/>
      <c r="JKU725" s="414"/>
      <c r="JKV725" s="414"/>
      <c r="JKW725" s="414"/>
      <c r="JKX725" s="414"/>
      <c r="JKY725" s="413"/>
      <c r="JKZ725" s="413"/>
      <c r="JLA725" s="414"/>
      <c r="JLB725" s="414"/>
      <c r="JLC725" s="413"/>
      <c r="JLD725" s="413"/>
      <c r="JLE725" s="414"/>
      <c r="JLF725" s="414"/>
      <c r="JLG725" s="413"/>
      <c r="JLH725" s="413"/>
      <c r="JLI725" s="413"/>
      <c r="JLJ725" s="413"/>
      <c r="JLK725" s="413"/>
      <c r="JLL725" s="413"/>
      <c r="JLM725" s="413"/>
      <c r="JLN725" s="414"/>
      <c r="JLO725" s="414"/>
      <c r="JLP725" s="413"/>
      <c r="JLQ725" s="413"/>
      <c r="JLR725" s="414"/>
      <c r="JLS725" s="414"/>
      <c r="JLT725" s="413"/>
      <c r="JLU725" s="413"/>
      <c r="JLV725" s="413"/>
      <c r="JLW725" s="413"/>
      <c r="JLX725" s="413"/>
      <c r="JLY725" s="407"/>
      <c r="JLZ725" s="439"/>
      <c r="JMA725" s="413"/>
      <c r="JMB725" s="413"/>
      <c r="JMC725" s="413"/>
      <c r="JMD725" s="413"/>
      <c r="JME725" s="413"/>
      <c r="JMF725" s="413"/>
      <c r="JMG725" s="413"/>
      <c r="JMH725" s="412"/>
      <c r="JMI725" s="412"/>
      <c r="JMJ725" s="412"/>
      <c r="JMK725" s="412"/>
      <c r="JML725" s="412"/>
      <c r="JMM725" s="412"/>
      <c r="JMN725" s="412"/>
      <c r="JMO725" s="412"/>
      <c r="JMP725" s="412"/>
      <c r="JMQ725" s="412"/>
      <c r="JMR725" s="412"/>
      <c r="JMS725" s="412"/>
      <c r="JMT725" s="412"/>
      <c r="JMU725" s="412"/>
      <c r="JMV725" s="412"/>
      <c r="JMW725" s="412"/>
      <c r="JMX725" s="412"/>
      <c r="JMY725" s="412"/>
      <c r="JMZ725" s="412"/>
      <c r="JNA725" s="412"/>
      <c r="JNB725" s="412"/>
      <c r="JNC725" s="412"/>
      <c r="JND725" s="412"/>
      <c r="JNE725" s="412"/>
      <c r="JNF725" s="412"/>
      <c r="JNG725" s="412"/>
      <c r="JNH725" s="412"/>
      <c r="JNI725" s="412"/>
      <c r="JNJ725" s="412"/>
      <c r="JNK725" s="412"/>
      <c r="JNL725" s="412"/>
      <c r="JNM725" s="412"/>
      <c r="JNN725" s="412"/>
      <c r="JNO725" s="412"/>
      <c r="JNP725" s="412"/>
      <c r="JNQ725" s="412"/>
      <c r="JNR725" s="412"/>
      <c r="JNS725" s="412"/>
      <c r="JNT725" s="412"/>
      <c r="JNU725" s="412"/>
      <c r="JNV725" s="412"/>
      <c r="JNW725" s="412"/>
      <c r="JNX725" s="412"/>
      <c r="JNY725" s="412"/>
      <c r="JNZ725" s="413"/>
      <c r="JOA725" s="413"/>
      <c r="JOB725" s="413"/>
      <c r="JOC725" s="413"/>
      <c r="JOD725" s="413"/>
      <c r="JOE725" s="413"/>
      <c r="JOF725" s="413"/>
      <c r="JOG725" s="413"/>
      <c r="JOH725" s="413"/>
      <c r="JOI725" s="413"/>
      <c r="JOJ725" s="413"/>
      <c r="JOK725" s="413"/>
      <c r="JOL725" s="413"/>
      <c r="JOM725" s="413"/>
      <c r="JON725" s="413"/>
      <c r="JOO725" s="413"/>
      <c r="JOP725" s="413"/>
      <c r="JOQ725" s="413"/>
      <c r="JOR725" s="413"/>
      <c r="JOS725" s="413"/>
      <c r="JOT725" s="413"/>
      <c r="JOU725" s="413"/>
      <c r="JOV725" s="413"/>
      <c r="JOW725" s="413"/>
      <c r="JOX725" s="414"/>
      <c r="JOY725" s="414"/>
      <c r="JOZ725" s="414"/>
      <c r="JPA725" s="414"/>
      <c r="JPB725" s="414"/>
      <c r="JPC725" s="413"/>
      <c r="JPD725" s="413"/>
      <c r="JPE725" s="414"/>
      <c r="JPF725" s="414"/>
      <c r="JPG725" s="413"/>
      <c r="JPH725" s="413"/>
      <c r="JPI725" s="414"/>
      <c r="JPJ725" s="414"/>
      <c r="JPK725" s="413"/>
      <c r="JPL725" s="413"/>
      <c r="JPM725" s="413"/>
      <c r="JPN725" s="413"/>
      <c r="JPO725" s="413"/>
      <c r="JPP725" s="413"/>
      <c r="JPQ725" s="413"/>
      <c r="JPR725" s="414"/>
      <c r="JPS725" s="414"/>
      <c r="JPT725" s="413"/>
      <c r="JPU725" s="413"/>
      <c r="JPV725" s="414"/>
      <c r="JPW725" s="414"/>
      <c r="JPX725" s="413"/>
      <c r="JPY725" s="413"/>
      <c r="JPZ725" s="413"/>
      <c r="JQA725" s="413"/>
      <c r="JQB725" s="413"/>
      <c r="JQC725" s="407"/>
      <c r="JQD725" s="439"/>
      <c r="JQE725" s="413"/>
      <c r="JQF725" s="413"/>
      <c r="JQG725" s="413"/>
      <c r="JQH725" s="413"/>
      <c r="JQI725" s="413"/>
      <c r="JQJ725" s="413"/>
      <c r="JQK725" s="413"/>
      <c r="JQL725" s="412"/>
      <c r="JQM725" s="412"/>
      <c r="JQN725" s="412"/>
      <c r="JQO725" s="412"/>
      <c r="JQP725" s="412"/>
      <c r="JQQ725" s="412"/>
      <c r="JQR725" s="412"/>
      <c r="JQS725" s="412"/>
      <c r="JQT725" s="412"/>
      <c r="JQU725" s="412"/>
      <c r="JQV725" s="412"/>
      <c r="JQW725" s="412"/>
      <c r="JQX725" s="412"/>
      <c r="JQY725" s="412"/>
      <c r="JQZ725" s="412"/>
      <c r="JRA725" s="412"/>
      <c r="JRB725" s="412"/>
      <c r="JRC725" s="412"/>
      <c r="JRD725" s="412"/>
      <c r="JRE725" s="412"/>
      <c r="JRF725" s="412"/>
      <c r="JRG725" s="412"/>
      <c r="JRH725" s="412"/>
      <c r="JRI725" s="412"/>
      <c r="JRJ725" s="412"/>
      <c r="JRK725" s="412"/>
      <c r="JRL725" s="412"/>
      <c r="JRM725" s="412"/>
      <c r="JRN725" s="412"/>
      <c r="JRO725" s="412"/>
      <c r="JRP725" s="412"/>
      <c r="JRQ725" s="412"/>
      <c r="JRR725" s="412"/>
      <c r="JRS725" s="412"/>
      <c r="JRT725" s="412"/>
      <c r="JRU725" s="412"/>
      <c r="JRV725" s="412"/>
      <c r="JRW725" s="412"/>
      <c r="JRX725" s="412"/>
      <c r="JRY725" s="412"/>
      <c r="JRZ725" s="412"/>
      <c r="JSA725" s="412"/>
      <c r="JSB725" s="412"/>
      <c r="JSC725" s="412"/>
      <c r="JSD725" s="413"/>
      <c r="JSE725" s="413"/>
      <c r="JSF725" s="413"/>
      <c r="JSG725" s="413"/>
      <c r="JSH725" s="413"/>
      <c r="JSI725" s="413"/>
      <c r="JSJ725" s="413"/>
      <c r="JSK725" s="413"/>
      <c r="JSL725" s="413"/>
      <c r="JSM725" s="413"/>
      <c r="JSN725" s="413"/>
      <c r="JSO725" s="413"/>
      <c r="JSP725" s="413"/>
      <c r="JSQ725" s="413"/>
      <c r="JSR725" s="413"/>
      <c r="JSS725" s="413"/>
      <c r="JST725" s="413"/>
      <c r="JSU725" s="413"/>
      <c r="JSV725" s="413"/>
      <c r="JSW725" s="413"/>
      <c r="JSX725" s="413"/>
      <c r="JSY725" s="413"/>
      <c r="JSZ725" s="413"/>
      <c r="JTA725" s="413"/>
      <c r="JTB725" s="414"/>
      <c r="JTC725" s="414"/>
      <c r="JTD725" s="414"/>
      <c r="JTE725" s="414"/>
      <c r="JTF725" s="414"/>
      <c r="JTG725" s="413"/>
      <c r="JTH725" s="413"/>
      <c r="JTI725" s="414"/>
      <c r="JTJ725" s="414"/>
      <c r="JTK725" s="413"/>
      <c r="JTL725" s="413"/>
      <c r="JTM725" s="414"/>
      <c r="JTN725" s="414"/>
      <c r="JTO725" s="413"/>
      <c r="JTP725" s="413"/>
      <c r="JTQ725" s="413"/>
      <c r="JTR725" s="413"/>
      <c r="JTS725" s="413"/>
      <c r="JTT725" s="413"/>
      <c r="JTU725" s="413"/>
      <c r="JTV725" s="414"/>
      <c r="JTW725" s="414"/>
      <c r="JTX725" s="413"/>
      <c r="JTY725" s="413"/>
      <c r="JTZ725" s="414"/>
      <c r="JUA725" s="414"/>
      <c r="JUB725" s="413"/>
      <c r="JUC725" s="413"/>
      <c r="JUD725" s="413"/>
      <c r="JUE725" s="413"/>
      <c r="JUF725" s="413"/>
      <c r="JUG725" s="407"/>
      <c r="JUH725" s="439"/>
      <c r="JUI725" s="413"/>
      <c r="JUJ725" s="413"/>
      <c r="JUK725" s="413"/>
      <c r="JUL725" s="413"/>
      <c r="JUM725" s="413"/>
      <c r="JUN725" s="413"/>
      <c r="JUO725" s="413"/>
      <c r="JUP725" s="412"/>
      <c r="JUQ725" s="412"/>
      <c r="JUR725" s="412"/>
      <c r="JUS725" s="412"/>
      <c r="JUT725" s="412"/>
      <c r="JUU725" s="412"/>
      <c r="JUV725" s="412"/>
      <c r="JUW725" s="412"/>
      <c r="JUX725" s="412"/>
      <c r="JUY725" s="412"/>
      <c r="JUZ725" s="412"/>
      <c r="JVA725" s="412"/>
      <c r="JVB725" s="412"/>
      <c r="JVC725" s="412"/>
      <c r="JVD725" s="412"/>
      <c r="JVE725" s="412"/>
      <c r="JVF725" s="412"/>
      <c r="JVG725" s="412"/>
      <c r="JVH725" s="412"/>
      <c r="JVI725" s="412"/>
      <c r="JVJ725" s="412"/>
      <c r="JVK725" s="412"/>
      <c r="JVL725" s="412"/>
      <c r="JVM725" s="412"/>
      <c r="JVN725" s="412"/>
      <c r="JVO725" s="412"/>
      <c r="JVP725" s="412"/>
      <c r="JVQ725" s="412"/>
      <c r="JVR725" s="412"/>
      <c r="JVS725" s="412"/>
      <c r="JVT725" s="412"/>
      <c r="JVU725" s="412"/>
      <c r="JVV725" s="412"/>
      <c r="JVW725" s="412"/>
      <c r="JVX725" s="412"/>
      <c r="JVY725" s="412"/>
      <c r="JVZ725" s="412"/>
      <c r="JWA725" s="412"/>
      <c r="JWB725" s="412"/>
      <c r="JWC725" s="412"/>
      <c r="JWD725" s="412"/>
      <c r="JWE725" s="412"/>
      <c r="JWF725" s="412"/>
      <c r="JWG725" s="412"/>
      <c r="JWH725" s="413"/>
      <c r="JWI725" s="413"/>
      <c r="JWJ725" s="413"/>
      <c r="JWK725" s="413"/>
      <c r="JWL725" s="413"/>
      <c r="JWM725" s="413"/>
      <c r="JWN725" s="413"/>
      <c r="JWO725" s="413"/>
      <c r="JWP725" s="413"/>
      <c r="JWQ725" s="413"/>
      <c r="JWR725" s="413"/>
      <c r="JWS725" s="413"/>
      <c r="JWT725" s="413"/>
      <c r="JWU725" s="413"/>
      <c r="JWV725" s="413"/>
      <c r="JWW725" s="413"/>
      <c r="JWX725" s="413"/>
      <c r="JWY725" s="413"/>
      <c r="JWZ725" s="413"/>
      <c r="JXA725" s="413"/>
      <c r="JXB725" s="413"/>
      <c r="JXC725" s="413"/>
      <c r="JXD725" s="413"/>
      <c r="JXE725" s="413"/>
      <c r="JXF725" s="414"/>
      <c r="JXG725" s="414"/>
      <c r="JXH725" s="414"/>
      <c r="JXI725" s="414"/>
      <c r="JXJ725" s="414"/>
      <c r="JXK725" s="413"/>
      <c r="JXL725" s="413"/>
      <c r="JXM725" s="414"/>
      <c r="JXN725" s="414"/>
      <c r="JXO725" s="413"/>
      <c r="JXP725" s="413"/>
      <c r="JXQ725" s="414"/>
      <c r="JXR725" s="414"/>
      <c r="JXS725" s="413"/>
      <c r="JXT725" s="413"/>
      <c r="JXU725" s="413"/>
      <c r="JXV725" s="413"/>
      <c r="JXW725" s="413"/>
      <c r="JXX725" s="413"/>
      <c r="JXY725" s="413"/>
      <c r="JXZ725" s="414"/>
      <c r="JYA725" s="414"/>
      <c r="JYB725" s="413"/>
      <c r="JYC725" s="413"/>
      <c r="JYD725" s="414"/>
      <c r="JYE725" s="414"/>
      <c r="JYF725" s="413"/>
      <c r="JYG725" s="413"/>
      <c r="JYH725" s="413"/>
      <c r="JYI725" s="413"/>
      <c r="JYJ725" s="413"/>
      <c r="JYK725" s="407"/>
      <c r="JYL725" s="439"/>
      <c r="JYM725" s="413"/>
      <c r="JYN725" s="413"/>
      <c r="JYO725" s="413"/>
      <c r="JYP725" s="413"/>
      <c r="JYQ725" s="413"/>
      <c r="JYR725" s="413"/>
      <c r="JYS725" s="413"/>
      <c r="JYT725" s="412"/>
      <c r="JYU725" s="412"/>
      <c r="JYV725" s="412"/>
      <c r="JYW725" s="412"/>
      <c r="JYX725" s="412"/>
      <c r="JYY725" s="412"/>
      <c r="JYZ725" s="412"/>
      <c r="JZA725" s="412"/>
      <c r="JZB725" s="412"/>
      <c r="JZC725" s="412"/>
      <c r="JZD725" s="412"/>
      <c r="JZE725" s="412"/>
      <c r="JZF725" s="412"/>
      <c r="JZG725" s="412"/>
      <c r="JZH725" s="412"/>
      <c r="JZI725" s="412"/>
      <c r="JZJ725" s="412"/>
      <c r="JZK725" s="412"/>
      <c r="JZL725" s="412"/>
      <c r="JZM725" s="412"/>
      <c r="JZN725" s="412"/>
      <c r="JZO725" s="412"/>
      <c r="JZP725" s="412"/>
      <c r="JZQ725" s="412"/>
      <c r="JZR725" s="412"/>
      <c r="JZS725" s="412"/>
      <c r="JZT725" s="412"/>
      <c r="JZU725" s="412"/>
      <c r="JZV725" s="412"/>
      <c r="JZW725" s="412"/>
      <c r="JZX725" s="412"/>
      <c r="JZY725" s="412"/>
      <c r="JZZ725" s="412"/>
      <c r="KAA725" s="412"/>
      <c r="KAB725" s="412"/>
      <c r="KAC725" s="412"/>
      <c r="KAD725" s="412"/>
      <c r="KAE725" s="412"/>
      <c r="KAF725" s="412"/>
      <c r="KAG725" s="412"/>
      <c r="KAH725" s="412"/>
      <c r="KAI725" s="412"/>
      <c r="KAJ725" s="412"/>
      <c r="KAK725" s="412"/>
      <c r="KAL725" s="413"/>
      <c r="KAM725" s="413"/>
      <c r="KAN725" s="413"/>
      <c r="KAO725" s="413"/>
      <c r="KAP725" s="413"/>
      <c r="KAQ725" s="413"/>
      <c r="KAR725" s="413"/>
      <c r="KAS725" s="413"/>
      <c r="KAT725" s="413"/>
      <c r="KAU725" s="413"/>
      <c r="KAV725" s="413"/>
      <c r="KAW725" s="413"/>
      <c r="KAX725" s="413"/>
      <c r="KAY725" s="413"/>
      <c r="KAZ725" s="413"/>
      <c r="KBA725" s="413"/>
      <c r="KBB725" s="413"/>
      <c r="KBC725" s="413"/>
      <c r="KBD725" s="413"/>
      <c r="KBE725" s="413"/>
      <c r="KBF725" s="413"/>
      <c r="KBG725" s="413"/>
      <c r="KBH725" s="413"/>
      <c r="KBI725" s="413"/>
      <c r="KBJ725" s="414"/>
      <c r="KBK725" s="414"/>
      <c r="KBL725" s="414"/>
      <c r="KBM725" s="414"/>
      <c r="KBN725" s="414"/>
      <c r="KBO725" s="413"/>
      <c r="KBP725" s="413"/>
      <c r="KBQ725" s="414"/>
      <c r="KBR725" s="414"/>
      <c r="KBS725" s="413"/>
      <c r="KBT725" s="413"/>
      <c r="KBU725" s="414"/>
      <c r="KBV725" s="414"/>
      <c r="KBW725" s="413"/>
      <c r="KBX725" s="413"/>
      <c r="KBY725" s="413"/>
      <c r="KBZ725" s="413"/>
      <c r="KCA725" s="413"/>
      <c r="KCB725" s="413"/>
      <c r="KCC725" s="413"/>
      <c r="KCD725" s="414"/>
      <c r="KCE725" s="414"/>
      <c r="KCF725" s="413"/>
      <c r="KCG725" s="413"/>
      <c r="KCH725" s="414"/>
      <c r="KCI725" s="414"/>
      <c r="KCJ725" s="413"/>
      <c r="KCK725" s="413"/>
      <c r="KCL725" s="413"/>
      <c r="KCM725" s="413"/>
      <c r="KCN725" s="413"/>
      <c r="KCO725" s="407"/>
      <c r="KCP725" s="439"/>
      <c r="KCQ725" s="413"/>
      <c r="KCR725" s="413"/>
      <c r="KCS725" s="413"/>
      <c r="KCT725" s="413"/>
      <c r="KCU725" s="413"/>
      <c r="KCV725" s="413"/>
      <c r="KCW725" s="413"/>
      <c r="KCX725" s="412"/>
      <c r="KCY725" s="412"/>
      <c r="KCZ725" s="412"/>
      <c r="KDA725" s="412"/>
      <c r="KDB725" s="412"/>
      <c r="KDC725" s="412"/>
      <c r="KDD725" s="412"/>
      <c r="KDE725" s="412"/>
      <c r="KDF725" s="412"/>
      <c r="KDG725" s="412"/>
      <c r="KDH725" s="412"/>
      <c r="KDI725" s="412"/>
      <c r="KDJ725" s="412"/>
      <c r="KDK725" s="412"/>
      <c r="KDL725" s="412"/>
      <c r="KDM725" s="412"/>
      <c r="KDN725" s="412"/>
      <c r="KDO725" s="412"/>
      <c r="KDP725" s="412"/>
      <c r="KDQ725" s="412"/>
      <c r="KDR725" s="412"/>
      <c r="KDS725" s="412"/>
      <c r="KDT725" s="412"/>
      <c r="KDU725" s="412"/>
      <c r="KDV725" s="412"/>
      <c r="KDW725" s="412"/>
      <c r="KDX725" s="412"/>
      <c r="KDY725" s="412"/>
      <c r="KDZ725" s="412"/>
      <c r="KEA725" s="412"/>
      <c r="KEB725" s="412"/>
      <c r="KEC725" s="412"/>
      <c r="KED725" s="412"/>
      <c r="KEE725" s="412"/>
      <c r="KEF725" s="412"/>
      <c r="KEG725" s="412"/>
      <c r="KEH725" s="412"/>
      <c r="KEI725" s="412"/>
      <c r="KEJ725" s="412"/>
      <c r="KEK725" s="412"/>
      <c r="KEL725" s="412"/>
      <c r="KEM725" s="412"/>
      <c r="KEN725" s="412"/>
      <c r="KEO725" s="412"/>
      <c r="KEP725" s="413"/>
      <c r="KEQ725" s="413"/>
      <c r="KER725" s="413"/>
      <c r="KES725" s="413"/>
      <c r="KET725" s="413"/>
      <c r="KEU725" s="413"/>
      <c r="KEV725" s="413"/>
      <c r="KEW725" s="413"/>
      <c r="KEX725" s="413"/>
      <c r="KEY725" s="413"/>
      <c r="KEZ725" s="413"/>
      <c r="KFA725" s="413"/>
      <c r="KFB725" s="413"/>
      <c r="KFC725" s="413"/>
      <c r="KFD725" s="413"/>
      <c r="KFE725" s="413"/>
      <c r="KFF725" s="413"/>
      <c r="KFG725" s="413"/>
      <c r="KFH725" s="413"/>
      <c r="KFI725" s="413"/>
      <c r="KFJ725" s="413"/>
      <c r="KFK725" s="413"/>
      <c r="KFL725" s="413"/>
      <c r="KFM725" s="413"/>
      <c r="KFN725" s="414"/>
      <c r="KFO725" s="414"/>
      <c r="KFP725" s="414"/>
      <c r="KFQ725" s="414"/>
      <c r="KFR725" s="414"/>
      <c r="KFS725" s="413"/>
      <c r="KFT725" s="413"/>
      <c r="KFU725" s="414"/>
      <c r="KFV725" s="414"/>
      <c r="KFW725" s="413"/>
      <c r="KFX725" s="413"/>
      <c r="KFY725" s="414"/>
      <c r="KFZ725" s="414"/>
      <c r="KGA725" s="413"/>
      <c r="KGB725" s="413"/>
      <c r="KGC725" s="413"/>
      <c r="KGD725" s="413"/>
      <c r="KGE725" s="413"/>
      <c r="KGF725" s="413"/>
      <c r="KGG725" s="413"/>
      <c r="KGH725" s="414"/>
      <c r="KGI725" s="414"/>
      <c r="KGJ725" s="413"/>
      <c r="KGK725" s="413"/>
      <c r="KGL725" s="414"/>
      <c r="KGM725" s="414"/>
      <c r="KGN725" s="413"/>
      <c r="KGO725" s="413"/>
      <c r="KGP725" s="413"/>
      <c r="KGQ725" s="413"/>
      <c r="KGR725" s="413"/>
      <c r="KGS725" s="407"/>
      <c r="KGT725" s="439"/>
      <c r="KGU725" s="413"/>
      <c r="KGV725" s="413"/>
      <c r="KGW725" s="413"/>
      <c r="KGX725" s="413"/>
      <c r="KGY725" s="413"/>
      <c r="KGZ725" s="413"/>
      <c r="KHA725" s="413"/>
      <c r="KHB725" s="412"/>
      <c r="KHC725" s="412"/>
      <c r="KHD725" s="412"/>
      <c r="KHE725" s="412"/>
      <c r="KHF725" s="412"/>
      <c r="KHG725" s="412"/>
      <c r="KHH725" s="412"/>
      <c r="KHI725" s="412"/>
      <c r="KHJ725" s="412"/>
      <c r="KHK725" s="412"/>
      <c r="KHL725" s="412"/>
      <c r="KHM725" s="412"/>
      <c r="KHN725" s="412"/>
      <c r="KHO725" s="412"/>
      <c r="KHP725" s="412"/>
      <c r="KHQ725" s="412"/>
      <c r="KHR725" s="412"/>
      <c r="KHS725" s="412"/>
      <c r="KHT725" s="412"/>
      <c r="KHU725" s="412"/>
      <c r="KHV725" s="412"/>
      <c r="KHW725" s="412"/>
      <c r="KHX725" s="412"/>
      <c r="KHY725" s="412"/>
      <c r="KHZ725" s="412"/>
      <c r="KIA725" s="412"/>
      <c r="KIB725" s="412"/>
      <c r="KIC725" s="412"/>
      <c r="KID725" s="412"/>
      <c r="KIE725" s="412"/>
      <c r="KIF725" s="412"/>
      <c r="KIG725" s="412"/>
      <c r="KIH725" s="412"/>
      <c r="KII725" s="412"/>
      <c r="KIJ725" s="412"/>
      <c r="KIK725" s="412"/>
      <c r="KIL725" s="412"/>
      <c r="KIM725" s="412"/>
      <c r="KIN725" s="412"/>
      <c r="KIO725" s="412"/>
      <c r="KIP725" s="412"/>
      <c r="KIQ725" s="412"/>
      <c r="KIR725" s="412"/>
      <c r="KIS725" s="412"/>
      <c r="KIT725" s="413"/>
      <c r="KIU725" s="413"/>
      <c r="KIV725" s="413"/>
      <c r="KIW725" s="413"/>
      <c r="KIX725" s="413"/>
      <c r="KIY725" s="413"/>
      <c r="KIZ725" s="413"/>
      <c r="KJA725" s="413"/>
      <c r="KJB725" s="413"/>
      <c r="KJC725" s="413"/>
      <c r="KJD725" s="413"/>
      <c r="KJE725" s="413"/>
      <c r="KJF725" s="413"/>
      <c r="KJG725" s="413"/>
      <c r="KJH725" s="413"/>
      <c r="KJI725" s="413"/>
      <c r="KJJ725" s="413"/>
      <c r="KJK725" s="413"/>
      <c r="KJL725" s="413"/>
      <c r="KJM725" s="413"/>
      <c r="KJN725" s="413"/>
      <c r="KJO725" s="413"/>
      <c r="KJP725" s="413"/>
      <c r="KJQ725" s="413"/>
      <c r="KJR725" s="414"/>
      <c r="KJS725" s="414"/>
      <c r="KJT725" s="414"/>
      <c r="KJU725" s="414"/>
      <c r="KJV725" s="414"/>
      <c r="KJW725" s="413"/>
      <c r="KJX725" s="413"/>
      <c r="KJY725" s="414"/>
      <c r="KJZ725" s="414"/>
      <c r="KKA725" s="413"/>
      <c r="KKB725" s="413"/>
      <c r="KKC725" s="414"/>
      <c r="KKD725" s="414"/>
      <c r="KKE725" s="413"/>
      <c r="KKF725" s="413"/>
      <c r="KKG725" s="413"/>
      <c r="KKH725" s="413"/>
      <c r="KKI725" s="413"/>
      <c r="KKJ725" s="413"/>
      <c r="KKK725" s="413"/>
      <c r="KKL725" s="414"/>
      <c r="KKM725" s="414"/>
      <c r="KKN725" s="413"/>
      <c r="KKO725" s="413"/>
      <c r="KKP725" s="414"/>
      <c r="KKQ725" s="414"/>
      <c r="KKR725" s="413"/>
      <c r="KKS725" s="413"/>
      <c r="KKT725" s="413"/>
      <c r="KKU725" s="413"/>
      <c r="KKV725" s="413"/>
      <c r="KKW725" s="407"/>
      <c r="KKX725" s="439"/>
      <c r="KKY725" s="413"/>
      <c r="KKZ725" s="413"/>
      <c r="KLA725" s="413"/>
      <c r="KLB725" s="413"/>
      <c r="KLC725" s="413"/>
      <c r="KLD725" s="413"/>
      <c r="KLE725" s="413"/>
      <c r="KLF725" s="412"/>
      <c r="KLG725" s="412"/>
      <c r="KLH725" s="412"/>
      <c r="KLI725" s="412"/>
      <c r="KLJ725" s="412"/>
      <c r="KLK725" s="412"/>
      <c r="KLL725" s="412"/>
      <c r="KLM725" s="412"/>
      <c r="KLN725" s="412"/>
      <c r="KLO725" s="412"/>
      <c r="KLP725" s="412"/>
      <c r="KLQ725" s="412"/>
      <c r="KLR725" s="412"/>
      <c r="KLS725" s="412"/>
      <c r="KLT725" s="412"/>
      <c r="KLU725" s="412"/>
      <c r="KLV725" s="412"/>
      <c r="KLW725" s="412"/>
      <c r="KLX725" s="412"/>
      <c r="KLY725" s="412"/>
      <c r="KLZ725" s="412"/>
      <c r="KMA725" s="412"/>
      <c r="KMB725" s="412"/>
      <c r="KMC725" s="412"/>
      <c r="KMD725" s="412"/>
      <c r="KME725" s="412"/>
      <c r="KMF725" s="412"/>
      <c r="KMG725" s="412"/>
      <c r="KMH725" s="412"/>
      <c r="KMI725" s="412"/>
      <c r="KMJ725" s="412"/>
      <c r="KMK725" s="412"/>
      <c r="KML725" s="412"/>
      <c r="KMM725" s="412"/>
      <c r="KMN725" s="412"/>
      <c r="KMO725" s="412"/>
      <c r="KMP725" s="412"/>
      <c r="KMQ725" s="412"/>
      <c r="KMR725" s="412"/>
      <c r="KMS725" s="412"/>
      <c r="KMT725" s="412"/>
      <c r="KMU725" s="412"/>
      <c r="KMV725" s="412"/>
      <c r="KMW725" s="412"/>
      <c r="KMX725" s="413"/>
      <c r="KMY725" s="413"/>
      <c r="KMZ725" s="413"/>
      <c r="KNA725" s="413"/>
      <c r="KNB725" s="413"/>
      <c r="KNC725" s="413"/>
      <c r="KND725" s="413"/>
      <c r="KNE725" s="413"/>
      <c r="KNF725" s="413"/>
      <c r="KNG725" s="413"/>
      <c r="KNH725" s="413"/>
      <c r="KNI725" s="413"/>
      <c r="KNJ725" s="413"/>
      <c r="KNK725" s="413"/>
      <c r="KNL725" s="413"/>
      <c r="KNM725" s="413"/>
      <c r="KNN725" s="413"/>
      <c r="KNO725" s="413"/>
      <c r="KNP725" s="413"/>
      <c r="KNQ725" s="413"/>
      <c r="KNR725" s="413"/>
      <c r="KNS725" s="413"/>
      <c r="KNT725" s="413"/>
      <c r="KNU725" s="413"/>
      <c r="KNV725" s="414"/>
      <c r="KNW725" s="414"/>
      <c r="KNX725" s="414"/>
      <c r="KNY725" s="414"/>
      <c r="KNZ725" s="414"/>
      <c r="KOA725" s="413"/>
      <c r="KOB725" s="413"/>
      <c r="KOC725" s="414"/>
      <c r="KOD725" s="414"/>
      <c r="KOE725" s="413"/>
      <c r="KOF725" s="413"/>
      <c r="KOG725" s="414"/>
      <c r="KOH725" s="414"/>
      <c r="KOI725" s="413"/>
      <c r="KOJ725" s="413"/>
      <c r="KOK725" s="413"/>
      <c r="KOL725" s="413"/>
      <c r="KOM725" s="413"/>
      <c r="KON725" s="413"/>
      <c r="KOO725" s="413"/>
      <c r="KOP725" s="414"/>
      <c r="KOQ725" s="414"/>
      <c r="KOR725" s="413"/>
      <c r="KOS725" s="413"/>
      <c r="KOT725" s="414"/>
      <c r="KOU725" s="414"/>
      <c r="KOV725" s="413"/>
      <c r="KOW725" s="413"/>
      <c r="KOX725" s="413"/>
      <c r="KOY725" s="413"/>
      <c r="KOZ725" s="413"/>
      <c r="KPA725" s="407"/>
      <c r="KPB725" s="439"/>
      <c r="KPC725" s="413"/>
      <c r="KPD725" s="413"/>
      <c r="KPE725" s="413"/>
      <c r="KPF725" s="413"/>
      <c r="KPG725" s="413"/>
      <c r="KPH725" s="413"/>
      <c r="KPI725" s="413"/>
      <c r="KPJ725" s="412"/>
      <c r="KPK725" s="412"/>
      <c r="KPL725" s="412"/>
      <c r="KPM725" s="412"/>
      <c r="KPN725" s="412"/>
      <c r="KPO725" s="412"/>
      <c r="KPP725" s="412"/>
      <c r="KPQ725" s="412"/>
      <c r="KPR725" s="412"/>
      <c r="KPS725" s="412"/>
      <c r="KPT725" s="412"/>
      <c r="KPU725" s="412"/>
      <c r="KPV725" s="412"/>
      <c r="KPW725" s="412"/>
      <c r="KPX725" s="412"/>
      <c r="KPY725" s="412"/>
      <c r="KPZ725" s="412"/>
      <c r="KQA725" s="412"/>
      <c r="KQB725" s="412"/>
      <c r="KQC725" s="412"/>
      <c r="KQD725" s="412"/>
      <c r="KQE725" s="412"/>
      <c r="KQF725" s="412"/>
      <c r="KQG725" s="412"/>
      <c r="KQH725" s="412"/>
      <c r="KQI725" s="412"/>
      <c r="KQJ725" s="412"/>
      <c r="KQK725" s="412"/>
      <c r="KQL725" s="412"/>
      <c r="KQM725" s="412"/>
      <c r="KQN725" s="412"/>
      <c r="KQO725" s="412"/>
      <c r="KQP725" s="412"/>
      <c r="KQQ725" s="412"/>
      <c r="KQR725" s="412"/>
      <c r="KQS725" s="412"/>
      <c r="KQT725" s="412"/>
      <c r="KQU725" s="412"/>
      <c r="KQV725" s="412"/>
      <c r="KQW725" s="412"/>
      <c r="KQX725" s="412"/>
      <c r="KQY725" s="412"/>
      <c r="KQZ725" s="412"/>
      <c r="KRA725" s="412"/>
      <c r="KRB725" s="413"/>
      <c r="KRC725" s="413"/>
      <c r="KRD725" s="413"/>
      <c r="KRE725" s="413"/>
      <c r="KRF725" s="413"/>
      <c r="KRG725" s="413"/>
      <c r="KRH725" s="413"/>
      <c r="KRI725" s="413"/>
      <c r="KRJ725" s="413"/>
      <c r="KRK725" s="413"/>
      <c r="KRL725" s="413"/>
      <c r="KRM725" s="413"/>
      <c r="KRN725" s="413"/>
      <c r="KRO725" s="413"/>
      <c r="KRP725" s="413"/>
      <c r="KRQ725" s="413"/>
      <c r="KRR725" s="413"/>
      <c r="KRS725" s="413"/>
      <c r="KRT725" s="413"/>
      <c r="KRU725" s="413"/>
      <c r="KRV725" s="413"/>
      <c r="KRW725" s="413"/>
      <c r="KRX725" s="413"/>
      <c r="KRY725" s="413"/>
      <c r="KRZ725" s="414"/>
      <c r="KSA725" s="414"/>
      <c r="KSB725" s="414"/>
      <c r="KSC725" s="414"/>
      <c r="KSD725" s="414"/>
      <c r="KSE725" s="413"/>
      <c r="KSF725" s="413"/>
      <c r="KSG725" s="414"/>
      <c r="KSH725" s="414"/>
      <c r="KSI725" s="413"/>
      <c r="KSJ725" s="413"/>
      <c r="KSK725" s="414"/>
      <c r="KSL725" s="414"/>
      <c r="KSM725" s="413"/>
      <c r="KSN725" s="413"/>
      <c r="KSO725" s="413"/>
      <c r="KSP725" s="413"/>
      <c r="KSQ725" s="413"/>
      <c r="KSR725" s="413"/>
      <c r="KSS725" s="413"/>
      <c r="KST725" s="414"/>
      <c r="KSU725" s="414"/>
      <c r="KSV725" s="413"/>
      <c r="KSW725" s="413"/>
      <c r="KSX725" s="414"/>
      <c r="KSY725" s="414"/>
      <c r="KSZ725" s="413"/>
      <c r="KTA725" s="413"/>
      <c r="KTB725" s="413"/>
      <c r="KTC725" s="413"/>
      <c r="KTD725" s="413"/>
      <c r="KTE725" s="407"/>
      <c r="KTF725" s="439"/>
      <c r="KTG725" s="413"/>
      <c r="KTH725" s="413"/>
      <c r="KTI725" s="413"/>
      <c r="KTJ725" s="413"/>
      <c r="KTK725" s="413"/>
      <c r="KTL725" s="413"/>
      <c r="KTM725" s="413"/>
      <c r="KTN725" s="412"/>
      <c r="KTO725" s="412"/>
      <c r="KTP725" s="412"/>
      <c r="KTQ725" s="412"/>
      <c r="KTR725" s="412"/>
      <c r="KTS725" s="412"/>
      <c r="KTT725" s="412"/>
      <c r="KTU725" s="412"/>
      <c r="KTV725" s="412"/>
      <c r="KTW725" s="412"/>
      <c r="KTX725" s="412"/>
      <c r="KTY725" s="412"/>
      <c r="KTZ725" s="412"/>
      <c r="KUA725" s="412"/>
      <c r="KUB725" s="412"/>
      <c r="KUC725" s="412"/>
      <c r="KUD725" s="412"/>
      <c r="KUE725" s="412"/>
      <c r="KUF725" s="412"/>
      <c r="KUG725" s="412"/>
      <c r="KUH725" s="412"/>
      <c r="KUI725" s="412"/>
      <c r="KUJ725" s="412"/>
      <c r="KUK725" s="412"/>
      <c r="KUL725" s="412"/>
      <c r="KUM725" s="412"/>
      <c r="KUN725" s="412"/>
      <c r="KUO725" s="412"/>
      <c r="KUP725" s="412"/>
      <c r="KUQ725" s="412"/>
      <c r="KUR725" s="412"/>
      <c r="KUS725" s="412"/>
      <c r="KUT725" s="412"/>
      <c r="KUU725" s="412"/>
      <c r="KUV725" s="412"/>
      <c r="KUW725" s="412"/>
      <c r="KUX725" s="412"/>
      <c r="KUY725" s="412"/>
      <c r="KUZ725" s="412"/>
      <c r="KVA725" s="412"/>
      <c r="KVB725" s="412"/>
      <c r="KVC725" s="412"/>
      <c r="KVD725" s="412"/>
      <c r="KVE725" s="412"/>
      <c r="KVF725" s="413"/>
      <c r="KVG725" s="413"/>
      <c r="KVH725" s="413"/>
      <c r="KVI725" s="413"/>
      <c r="KVJ725" s="413"/>
      <c r="KVK725" s="413"/>
      <c r="KVL725" s="413"/>
      <c r="KVM725" s="413"/>
      <c r="KVN725" s="413"/>
      <c r="KVO725" s="413"/>
      <c r="KVP725" s="413"/>
      <c r="KVQ725" s="413"/>
      <c r="KVR725" s="413"/>
      <c r="KVS725" s="413"/>
      <c r="KVT725" s="413"/>
      <c r="KVU725" s="413"/>
      <c r="KVV725" s="413"/>
      <c r="KVW725" s="413"/>
      <c r="KVX725" s="413"/>
      <c r="KVY725" s="413"/>
      <c r="KVZ725" s="413"/>
      <c r="KWA725" s="413"/>
      <c r="KWB725" s="413"/>
      <c r="KWC725" s="413"/>
      <c r="KWD725" s="414"/>
      <c r="KWE725" s="414"/>
      <c r="KWF725" s="414"/>
      <c r="KWG725" s="414"/>
      <c r="KWH725" s="414"/>
      <c r="KWI725" s="413"/>
      <c r="KWJ725" s="413"/>
      <c r="KWK725" s="414"/>
      <c r="KWL725" s="414"/>
      <c r="KWM725" s="413"/>
      <c r="KWN725" s="413"/>
      <c r="KWO725" s="414"/>
      <c r="KWP725" s="414"/>
      <c r="KWQ725" s="413"/>
      <c r="KWR725" s="413"/>
      <c r="KWS725" s="413"/>
      <c r="KWT725" s="413"/>
      <c r="KWU725" s="413"/>
      <c r="KWV725" s="413"/>
      <c r="KWW725" s="413"/>
      <c r="KWX725" s="414"/>
      <c r="KWY725" s="414"/>
      <c r="KWZ725" s="413"/>
      <c r="KXA725" s="413"/>
      <c r="KXB725" s="414"/>
      <c r="KXC725" s="414"/>
      <c r="KXD725" s="413"/>
      <c r="KXE725" s="413"/>
      <c r="KXF725" s="413"/>
      <c r="KXG725" s="413"/>
      <c r="KXH725" s="413"/>
      <c r="KXI725" s="407"/>
      <c r="KXJ725" s="439"/>
      <c r="KXK725" s="413"/>
      <c r="KXL725" s="413"/>
      <c r="KXM725" s="413"/>
      <c r="KXN725" s="413"/>
      <c r="KXO725" s="413"/>
      <c r="KXP725" s="413"/>
      <c r="KXQ725" s="413"/>
      <c r="KXR725" s="412"/>
      <c r="KXS725" s="412"/>
      <c r="KXT725" s="412"/>
      <c r="KXU725" s="412"/>
      <c r="KXV725" s="412"/>
      <c r="KXW725" s="412"/>
      <c r="KXX725" s="412"/>
      <c r="KXY725" s="412"/>
      <c r="KXZ725" s="412"/>
      <c r="KYA725" s="412"/>
      <c r="KYB725" s="412"/>
      <c r="KYC725" s="412"/>
      <c r="KYD725" s="412"/>
      <c r="KYE725" s="412"/>
      <c r="KYF725" s="412"/>
      <c r="KYG725" s="412"/>
      <c r="KYH725" s="412"/>
      <c r="KYI725" s="412"/>
      <c r="KYJ725" s="412"/>
      <c r="KYK725" s="412"/>
      <c r="KYL725" s="412"/>
      <c r="KYM725" s="412"/>
      <c r="KYN725" s="412"/>
      <c r="KYO725" s="412"/>
      <c r="KYP725" s="412"/>
      <c r="KYQ725" s="412"/>
      <c r="KYR725" s="412"/>
      <c r="KYS725" s="412"/>
      <c r="KYT725" s="412"/>
      <c r="KYU725" s="412"/>
      <c r="KYV725" s="412"/>
      <c r="KYW725" s="412"/>
      <c r="KYX725" s="412"/>
      <c r="KYY725" s="412"/>
      <c r="KYZ725" s="412"/>
      <c r="KZA725" s="412"/>
      <c r="KZB725" s="412"/>
      <c r="KZC725" s="412"/>
      <c r="KZD725" s="412"/>
      <c r="KZE725" s="412"/>
      <c r="KZF725" s="412"/>
      <c r="KZG725" s="412"/>
      <c r="KZH725" s="412"/>
      <c r="KZI725" s="412"/>
      <c r="KZJ725" s="413"/>
      <c r="KZK725" s="413"/>
      <c r="KZL725" s="413"/>
      <c r="KZM725" s="413"/>
      <c r="KZN725" s="413"/>
      <c r="KZO725" s="413"/>
      <c r="KZP725" s="413"/>
      <c r="KZQ725" s="413"/>
      <c r="KZR725" s="413"/>
      <c r="KZS725" s="413"/>
      <c r="KZT725" s="413"/>
      <c r="KZU725" s="413"/>
      <c r="KZV725" s="413"/>
      <c r="KZW725" s="413"/>
      <c r="KZX725" s="413"/>
      <c r="KZY725" s="413"/>
      <c r="KZZ725" s="413"/>
      <c r="LAA725" s="413"/>
      <c r="LAB725" s="413"/>
      <c r="LAC725" s="413"/>
      <c r="LAD725" s="413"/>
      <c r="LAE725" s="413"/>
      <c r="LAF725" s="413"/>
      <c r="LAG725" s="413"/>
      <c r="LAH725" s="414"/>
      <c r="LAI725" s="414"/>
      <c r="LAJ725" s="414"/>
      <c r="LAK725" s="414"/>
      <c r="LAL725" s="414"/>
      <c r="LAM725" s="413"/>
      <c r="LAN725" s="413"/>
      <c r="LAO725" s="414"/>
      <c r="LAP725" s="414"/>
      <c r="LAQ725" s="413"/>
      <c r="LAR725" s="413"/>
      <c r="LAS725" s="414"/>
      <c r="LAT725" s="414"/>
      <c r="LAU725" s="413"/>
      <c r="LAV725" s="413"/>
      <c r="LAW725" s="413"/>
      <c r="LAX725" s="413"/>
      <c r="LAY725" s="413"/>
      <c r="LAZ725" s="413"/>
      <c r="LBA725" s="413"/>
      <c r="LBB725" s="414"/>
      <c r="LBC725" s="414"/>
      <c r="LBD725" s="413"/>
      <c r="LBE725" s="413"/>
      <c r="LBF725" s="414"/>
      <c r="LBG725" s="414"/>
      <c r="LBH725" s="413"/>
      <c r="LBI725" s="413"/>
      <c r="LBJ725" s="413"/>
      <c r="LBK725" s="413"/>
      <c r="LBL725" s="413"/>
      <c r="LBM725" s="407"/>
      <c r="LBN725" s="439"/>
      <c r="LBO725" s="413"/>
      <c r="LBP725" s="413"/>
      <c r="LBQ725" s="413"/>
      <c r="LBR725" s="413"/>
      <c r="LBS725" s="413"/>
      <c r="LBT725" s="413"/>
      <c r="LBU725" s="413"/>
      <c r="LBV725" s="412"/>
      <c r="LBW725" s="412"/>
      <c r="LBX725" s="412"/>
      <c r="LBY725" s="412"/>
      <c r="LBZ725" s="412"/>
      <c r="LCA725" s="412"/>
      <c r="LCB725" s="412"/>
      <c r="LCC725" s="412"/>
      <c r="LCD725" s="412"/>
      <c r="LCE725" s="412"/>
      <c r="LCF725" s="412"/>
      <c r="LCG725" s="412"/>
      <c r="LCH725" s="412"/>
      <c r="LCI725" s="412"/>
      <c r="LCJ725" s="412"/>
      <c r="LCK725" s="412"/>
      <c r="LCL725" s="412"/>
      <c r="LCM725" s="412"/>
      <c r="LCN725" s="412"/>
      <c r="LCO725" s="412"/>
      <c r="LCP725" s="412"/>
      <c r="LCQ725" s="412"/>
      <c r="LCR725" s="412"/>
      <c r="LCS725" s="412"/>
      <c r="LCT725" s="412"/>
      <c r="LCU725" s="412"/>
      <c r="LCV725" s="412"/>
      <c r="LCW725" s="412"/>
      <c r="LCX725" s="412"/>
      <c r="LCY725" s="412"/>
      <c r="LCZ725" s="412"/>
      <c r="LDA725" s="412"/>
      <c r="LDB725" s="412"/>
      <c r="LDC725" s="412"/>
      <c r="LDD725" s="412"/>
      <c r="LDE725" s="412"/>
      <c r="LDF725" s="412"/>
      <c r="LDG725" s="412"/>
      <c r="LDH725" s="412"/>
      <c r="LDI725" s="412"/>
      <c r="LDJ725" s="412"/>
      <c r="LDK725" s="412"/>
      <c r="LDL725" s="412"/>
      <c r="LDM725" s="412"/>
      <c r="LDN725" s="413"/>
      <c r="LDO725" s="413"/>
      <c r="LDP725" s="413"/>
      <c r="LDQ725" s="413"/>
      <c r="LDR725" s="413"/>
      <c r="LDS725" s="413"/>
      <c r="LDT725" s="413"/>
      <c r="LDU725" s="413"/>
      <c r="LDV725" s="413"/>
      <c r="LDW725" s="413"/>
      <c r="LDX725" s="413"/>
      <c r="LDY725" s="413"/>
      <c r="LDZ725" s="413"/>
      <c r="LEA725" s="413"/>
      <c r="LEB725" s="413"/>
      <c r="LEC725" s="413"/>
      <c r="LED725" s="413"/>
      <c r="LEE725" s="413"/>
      <c r="LEF725" s="413"/>
      <c r="LEG725" s="413"/>
      <c r="LEH725" s="413"/>
      <c r="LEI725" s="413"/>
      <c r="LEJ725" s="413"/>
      <c r="LEK725" s="413"/>
      <c r="LEL725" s="414"/>
      <c r="LEM725" s="414"/>
      <c r="LEN725" s="414"/>
      <c r="LEO725" s="414"/>
      <c r="LEP725" s="414"/>
      <c r="LEQ725" s="413"/>
      <c r="LER725" s="413"/>
      <c r="LES725" s="414"/>
      <c r="LET725" s="414"/>
      <c r="LEU725" s="413"/>
      <c r="LEV725" s="413"/>
      <c r="LEW725" s="414"/>
      <c r="LEX725" s="414"/>
      <c r="LEY725" s="413"/>
      <c r="LEZ725" s="413"/>
      <c r="LFA725" s="413"/>
      <c r="LFB725" s="413"/>
      <c r="LFC725" s="413"/>
      <c r="LFD725" s="413"/>
      <c r="LFE725" s="413"/>
      <c r="LFF725" s="414"/>
      <c r="LFG725" s="414"/>
      <c r="LFH725" s="413"/>
      <c r="LFI725" s="413"/>
      <c r="LFJ725" s="414"/>
      <c r="LFK725" s="414"/>
      <c r="LFL725" s="413"/>
      <c r="LFM725" s="413"/>
      <c r="LFN725" s="413"/>
      <c r="LFO725" s="413"/>
      <c r="LFP725" s="413"/>
      <c r="LFQ725" s="407"/>
      <c r="LFR725" s="439"/>
      <c r="LFS725" s="413"/>
      <c r="LFT725" s="413"/>
      <c r="LFU725" s="413"/>
      <c r="LFV725" s="413"/>
      <c r="LFW725" s="413"/>
      <c r="LFX725" s="413"/>
      <c r="LFY725" s="413"/>
      <c r="LFZ725" s="412"/>
      <c r="LGA725" s="412"/>
      <c r="LGB725" s="412"/>
      <c r="LGC725" s="412"/>
      <c r="LGD725" s="412"/>
      <c r="LGE725" s="412"/>
      <c r="LGF725" s="412"/>
      <c r="LGG725" s="412"/>
      <c r="LGH725" s="412"/>
      <c r="LGI725" s="412"/>
      <c r="LGJ725" s="412"/>
      <c r="LGK725" s="412"/>
      <c r="LGL725" s="412"/>
      <c r="LGM725" s="412"/>
      <c r="LGN725" s="412"/>
      <c r="LGO725" s="412"/>
      <c r="LGP725" s="412"/>
      <c r="LGQ725" s="412"/>
      <c r="LGR725" s="412"/>
      <c r="LGS725" s="412"/>
      <c r="LGT725" s="412"/>
      <c r="LGU725" s="412"/>
      <c r="LGV725" s="412"/>
      <c r="LGW725" s="412"/>
      <c r="LGX725" s="412"/>
      <c r="LGY725" s="412"/>
      <c r="LGZ725" s="412"/>
      <c r="LHA725" s="412"/>
      <c r="LHB725" s="412"/>
      <c r="LHC725" s="412"/>
      <c r="LHD725" s="412"/>
      <c r="LHE725" s="412"/>
      <c r="LHF725" s="412"/>
      <c r="LHG725" s="412"/>
      <c r="LHH725" s="412"/>
      <c r="LHI725" s="412"/>
      <c r="LHJ725" s="412"/>
      <c r="LHK725" s="412"/>
      <c r="LHL725" s="412"/>
      <c r="LHM725" s="412"/>
      <c r="LHN725" s="412"/>
      <c r="LHO725" s="412"/>
      <c r="LHP725" s="412"/>
      <c r="LHQ725" s="412"/>
      <c r="LHR725" s="413"/>
      <c r="LHS725" s="413"/>
      <c r="LHT725" s="413"/>
      <c r="LHU725" s="413"/>
      <c r="LHV725" s="413"/>
      <c r="LHW725" s="413"/>
      <c r="LHX725" s="413"/>
      <c r="LHY725" s="413"/>
      <c r="LHZ725" s="413"/>
      <c r="LIA725" s="413"/>
      <c r="LIB725" s="413"/>
      <c r="LIC725" s="413"/>
      <c r="LID725" s="413"/>
      <c r="LIE725" s="413"/>
      <c r="LIF725" s="413"/>
      <c r="LIG725" s="413"/>
      <c r="LIH725" s="413"/>
      <c r="LII725" s="413"/>
      <c r="LIJ725" s="413"/>
      <c r="LIK725" s="413"/>
      <c r="LIL725" s="413"/>
      <c r="LIM725" s="413"/>
      <c r="LIN725" s="413"/>
      <c r="LIO725" s="413"/>
      <c r="LIP725" s="414"/>
      <c r="LIQ725" s="414"/>
      <c r="LIR725" s="414"/>
      <c r="LIS725" s="414"/>
      <c r="LIT725" s="414"/>
      <c r="LIU725" s="413"/>
      <c r="LIV725" s="413"/>
      <c r="LIW725" s="414"/>
      <c r="LIX725" s="414"/>
      <c r="LIY725" s="413"/>
      <c r="LIZ725" s="413"/>
      <c r="LJA725" s="414"/>
      <c r="LJB725" s="414"/>
      <c r="LJC725" s="413"/>
      <c r="LJD725" s="413"/>
      <c r="LJE725" s="413"/>
      <c r="LJF725" s="413"/>
      <c r="LJG725" s="413"/>
      <c r="LJH725" s="413"/>
      <c r="LJI725" s="413"/>
      <c r="LJJ725" s="414"/>
      <c r="LJK725" s="414"/>
      <c r="LJL725" s="413"/>
      <c r="LJM725" s="413"/>
      <c r="LJN725" s="414"/>
      <c r="LJO725" s="414"/>
      <c r="LJP725" s="413"/>
      <c r="LJQ725" s="413"/>
      <c r="LJR725" s="413"/>
      <c r="LJS725" s="413"/>
      <c r="LJT725" s="413"/>
      <c r="LJU725" s="407"/>
      <c r="LJV725" s="439"/>
      <c r="LJW725" s="413"/>
      <c r="LJX725" s="413"/>
      <c r="LJY725" s="413"/>
      <c r="LJZ725" s="413"/>
      <c r="LKA725" s="413"/>
      <c r="LKB725" s="413"/>
      <c r="LKC725" s="413"/>
      <c r="LKD725" s="412"/>
      <c r="LKE725" s="412"/>
      <c r="LKF725" s="412"/>
      <c r="LKG725" s="412"/>
      <c r="LKH725" s="412"/>
      <c r="LKI725" s="412"/>
      <c r="LKJ725" s="412"/>
      <c r="LKK725" s="412"/>
      <c r="LKL725" s="412"/>
      <c r="LKM725" s="412"/>
      <c r="LKN725" s="412"/>
      <c r="LKO725" s="412"/>
      <c r="LKP725" s="412"/>
      <c r="LKQ725" s="412"/>
      <c r="LKR725" s="412"/>
      <c r="LKS725" s="412"/>
      <c r="LKT725" s="412"/>
      <c r="LKU725" s="412"/>
      <c r="LKV725" s="412"/>
      <c r="LKW725" s="412"/>
      <c r="LKX725" s="412"/>
      <c r="LKY725" s="412"/>
      <c r="LKZ725" s="412"/>
      <c r="LLA725" s="412"/>
      <c r="LLB725" s="412"/>
      <c r="LLC725" s="412"/>
      <c r="LLD725" s="412"/>
      <c r="LLE725" s="412"/>
      <c r="LLF725" s="412"/>
      <c r="LLG725" s="412"/>
      <c r="LLH725" s="412"/>
      <c r="LLI725" s="412"/>
      <c r="LLJ725" s="412"/>
      <c r="LLK725" s="412"/>
      <c r="LLL725" s="412"/>
      <c r="LLM725" s="412"/>
      <c r="LLN725" s="412"/>
      <c r="LLO725" s="412"/>
      <c r="LLP725" s="412"/>
      <c r="LLQ725" s="412"/>
      <c r="LLR725" s="412"/>
      <c r="LLS725" s="412"/>
      <c r="LLT725" s="412"/>
      <c r="LLU725" s="412"/>
      <c r="LLV725" s="413"/>
      <c r="LLW725" s="413"/>
      <c r="LLX725" s="413"/>
      <c r="LLY725" s="413"/>
      <c r="LLZ725" s="413"/>
      <c r="LMA725" s="413"/>
      <c r="LMB725" s="413"/>
      <c r="LMC725" s="413"/>
      <c r="LMD725" s="413"/>
      <c r="LME725" s="413"/>
      <c r="LMF725" s="413"/>
      <c r="LMG725" s="413"/>
      <c r="LMH725" s="413"/>
      <c r="LMI725" s="413"/>
      <c r="LMJ725" s="413"/>
      <c r="LMK725" s="413"/>
      <c r="LML725" s="413"/>
      <c r="LMM725" s="413"/>
      <c r="LMN725" s="413"/>
      <c r="LMO725" s="413"/>
      <c r="LMP725" s="413"/>
      <c r="LMQ725" s="413"/>
      <c r="LMR725" s="413"/>
      <c r="LMS725" s="413"/>
      <c r="LMT725" s="414"/>
      <c r="LMU725" s="414"/>
      <c r="LMV725" s="414"/>
      <c r="LMW725" s="414"/>
      <c r="LMX725" s="414"/>
      <c r="LMY725" s="413"/>
      <c r="LMZ725" s="413"/>
      <c r="LNA725" s="414"/>
      <c r="LNB725" s="414"/>
      <c r="LNC725" s="413"/>
      <c r="LND725" s="413"/>
      <c r="LNE725" s="414"/>
      <c r="LNF725" s="414"/>
      <c r="LNG725" s="413"/>
      <c r="LNH725" s="413"/>
      <c r="LNI725" s="413"/>
      <c r="LNJ725" s="413"/>
      <c r="LNK725" s="413"/>
      <c r="LNL725" s="413"/>
      <c r="LNM725" s="413"/>
      <c r="LNN725" s="414"/>
      <c r="LNO725" s="414"/>
      <c r="LNP725" s="413"/>
      <c r="LNQ725" s="413"/>
      <c r="LNR725" s="414"/>
      <c r="LNS725" s="414"/>
      <c r="LNT725" s="413"/>
      <c r="LNU725" s="413"/>
      <c r="LNV725" s="413"/>
      <c r="LNW725" s="413"/>
      <c r="LNX725" s="413"/>
      <c r="LNY725" s="407"/>
      <c r="LNZ725" s="439"/>
      <c r="LOA725" s="413"/>
      <c r="LOB725" s="413"/>
      <c r="LOC725" s="413"/>
      <c r="LOD725" s="413"/>
      <c r="LOE725" s="413"/>
      <c r="LOF725" s="413"/>
      <c r="LOG725" s="413"/>
      <c r="LOH725" s="412"/>
      <c r="LOI725" s="412"/>
      <c r="LOJ725" s="412"/>
      <c r="LOK725" s="412"/>
      <c r="LOL725" s="412"/>
      <c r="LOM725" s="412"/>
      <c r="LON725" s="412"/>
      <c r="LOO725" s="412"/>
      <c r="LOP725" s="412"/>
      <c r="LOQ725" s="412"/>
      <c r="LOR725" s="412"/>
      <c r="LOS725" s="412"/>
      <c r="LOT725" s="412"/>
      <c r="LOU725" s="412"/>
      <c r="LOV725" s="412"/>
      <c r="LOW725" s="412"/>
      <c r="LOX725" s="412"/>
      <c r="LOY725" s="412"/>
      <c r="LOZ725" s="412"/>
      <c r="LPA725" s="412"/>
      <c r="LPB725" s="412"/>
      <c r="LPC725" s="412"/>
      <c r="LPD725" s="412"/>
      <c r="LPE725" s="412"/>
      <c r="LPF725" s="412"/>
      <c r="LPG725" s="412"/>
      <c r="LPH725" s="412"/>
      <c r="LPI725" s="412"/>
      <c r="LPJ725" s="412"/>
      <c r="LPK725" s="412"/>
      <c r="LPL725" s="412"/>
      <c r="LPM725" s="412"/>
      <c r="LPN725" s="412"/>
      <c r="LPO725" s="412"/>
      <c r="LPP725" s="412"/>
      <c r="LPQ725" s="412"/>
      <c r="LPR725" s="412"/>
      <c r="LPS725" s="412"/>
      <c r="LPT725" s="412"/>
      <c r="LPU725" s="412"/>
      <c r="LPV725" s="412"/>
      <c r="LPW725" s="412"/>
      <c r="LPX725" s="412"/>
      <c r="LPY725" s="412"/>
      <c r="LPZ725" s="413"/>
      <c r="LQA725" s="413"/>
      <c r="LQB725" s="413"/>
      <c r="LQC725" s="413"/>
      <c r="LQD725" s="413"/>
      <c r="LQE725" s="413"/>
      <c r="LQF725" s="413"/>
      <c r="LQG725" s="413"/>
      <c r="LQH725" s="413"/>
      <c r="LQI725" s="413"/>
      <c r="LQJ725" s="413"/>
      <c r="LQK725" s="413"/>
      <c r="LQL725" s="413"/>
      <c r="LQM725" s="413"/>
      <c r="LQN725" s="413"/>
      <c r="LQO725" s="413"/>
      <c r="LQP725" s="413"/>
      <c r="LQQ725" s="413"/>
      <c r="LQR725" s="413"/>
      <c r="LQS725" s="413"/>
      <c r="LQT725" s="413"/>
      <c r="LQU725" s="413"/>
      <c r="LQV725" s="413"/>
      <c r="LQW725" s="413"/>
      <c r="LQX725" s="414"/>
      <c r="LQY725" s="414"/>
      <c r="LQZ725" s="414"/>
      <c r="LRA725" s="414"/>
      <c r="LRB725" s="414"/>
      <c r="LRC725" s="413"/>
      <c r="LRD725" s="413"/>
      <c r="LRE725" s="414"/>
      <c r="LRF725" s="414"/>
      <c r="LRG725" s="413"/>
      <c r="LRH725" s="413"/>
      <c r="LRI725" s="414"/>
      <c r="LRJ725" s="414"/>
      <c r="LRK725" s="413"/>
      <c r="LRL725" s="413"/>
      <c r="LRM725" s="413"/>
      <c r="LRN725" s="413"/>
      <c r="LRO725" s="413"/>
      <c r="LRP725" s="413"/>
      <c r="LRQ725" s="413"/>
      <c r="LRR725" s="414"/>
      <c r="LRS725" s="414"/>
      <c r="LRT725" s="413"/>
      <c r="LRU725" s="413"/>
      <c r="LRV725" s="414"/>
      <c r="LRW725" s="414"/>
      <c r="LRX725" s="413"/>
      <c r="LRY725" s="413"/>
      <c r="LRZ725" s="413"/>
      <c r="LSA725" s="413"/>
      <c r="LSB725" s="413"/>
      <c r="LSC725" s="407"/>
      <c r="LSD725" s="439"/>
      <c r="LSE725" s="413"/>
      <c r="LSF725" s="413"/>
      <c r="LSG725" s="413"/>
      <c r="LSH725" s="413"/>
      <c r="LSI725" s="413"/>
      <c r="LSJ725" s="413"/>
      <c r="LSK725" s="413"/>
      <c r="LSL725" s="412"/>
      <c r="LSM725" s="412"/>
      <c r="LSN725" s="412"/>
      <c r="LSO725" s="412"/>
      <c r="LSP725" s="412"/>
      <c r="LSQ725" s="412"/>
      <c r="LSR725" s="412"/>
      <c r="LSS725" s="412"/>
      <c r="LST725" s="412"/>
      <c r="LSU725" s="412"/>
      <c r="LSV725" s="412"/>
      <c r="LSW725" s="412"/>
      <c r="LSX725" s="412"/>
      <c r="LSY725" s="412"/>
      <c r="LSZ725" s="412"/>
      <c r="LTA725" s="412"/>
      <c r="LTB725" s="412"/>
      <c r="LTC725" s="412"/>
      <c r="LTD725" s="412"/>
      <c r="LTE725" s="412"/>
      <c r="LTF725" s="412"/>
      <c r="LTG725" s="412"/>
      <c r="LTH725" s="412"/>
      <c r="LTI725" s="412"/>
      <c r="LTJ725" s="412"/>
      <c r="LTK725" s="412"/>
      <c r="LTL725" s="412"/>
      <c r="LTM725" s="412"/>
      <c r="LTN725" s="412"/>
      <c r="LTO725" s="412"/>
      <c r="LTP725" s="412"/>
      <c r="LTQ725" s="412"/>
      <c r="LTR725" s="412"/>
      <c r="LTS725" s="412"/>
      <c r="LTT725" s="412"/>
      <c r="LTU725" s="412"/>
      <c r="LTV725" s="412"/>
      <c r="LTW725" s="412"/>
      <c r="LTX725" s="412"/>
      <c r="LTY725" s="412"/>
      <c r="LTZ725" s="412"/>
      <c r="LUA725" s="412"/>
      <c r="LUB725" s="412"/>
      <c r="LUC725" s="412"/>
      <c r="LUD725" s="413"/>
      <c r="LUE725" s="413"/>
      <c r="LUF725" s="413"/>
      <c r="LUG725" s="413"/>
      <c r="LUH725" s="413"/>
      <c r="LUI725" s="413"/>
      <c r="LUJ725" s="413"/>
      <c r="LUK725" s="413"/>
      <c r="LUL725" s="413"/>
      <c r="LUM725" s="413"/>
      <c r="LUN725" s="413"/>
      <c r="LUO725" s="413"/>
      <c r="LUP725" s="413"/>
      <c r="LUQ725" s="413"/>
      <c r="LUR725" s="413"/>
      <c r="LUS725" s="413"/>
      <c r="LUT725" s="413"/>
      <c r="LUU725" s="413"/>
      <c r="LUV725" s="413"/>
      <c r="LUW725" s="413"/>
      <c r="LUX725" s="413"/>
      <c r="LUY725" s="413"/>
      <c r="LUZ725" s="413"/>
      <c r="LVA725" s="413"/>
      <c r="LVB725" s="414"/>
      <c r="LVC725" s="414"/>
      <c r="LVD725" s="414"/>
      <c r="LVE725" s="414"/>
      <c r="LVF725" s="414"/>
      <c r="LVG725" s="413"/>
      <c r="LVH725" s="413"/>
      <c r="LVI725" s="414"/>
      <c r="LVJ725" s="414"/>
      <c r="LVK725" s="413"/>
      <c r="LVL725" s="413"/>
      <c r="LVM725" s="414"/>
      <c r="LVN725" s="414"/>
      <c r="LVO725" s="413"/>
      <c r="LVP725" s="413"/>
      <c r="LVQ725" s="413"/>
      <c r="LVR725" s="413"/>
      <c r="LVS725" s="413"/>
      <c r="LVT725" s="413"/>
      <c r="LVU725" s="413"/>
      <c r="LVV725" s="414"/>
      <c r="LVW725" s="414"/>
      <c r="LVX725" s="413"/>
      <c r="LVY725" s="413"/>
      <c r="LVZ725" s="414"/>
      <c r="LWA725" s="414"/>
      <c r="LWB725" s="413"/>
      <c r="LWC725" s="413"/>
      <c r="LWD725" s="413"/>
      <c r="LWE725" s="413"/>
      <c r="LWF725" s="413"/>
      <c r="LWG725" s="407"/>
      <c r="LWH725" s="439"/>
      <c r="LWI725" s="413"/>
      <c r="LWJ725" s="413"/>
      <c r="LWK725" s="413"/>
      <c r="LWL725" s="413"/>
      <c r="LWM725" s="413"/>
      <c r="LWN725" s="413"/>
      <c r="LWO725" s="413"/>
      <c r="LWP725" s="412"/>
      <c r="LWQ725" s="412"/>
      <c r="LWR725" s="412"/>
      <c r="LWS725" s="412"/>
      <c r="LWT725" s="412"/>
      <c r="LWU725" s="412"/>
      <c r="LWV725" s="412"/>
      <c r="LWW725" s="412"/>
      <c r="LWX725" s="412"/>
      <c r="LWY725" s="412"/>
      <c r="LWZ725" s="412"/>
      <c r="LXA725" s="412"/>
      <c r="LXB725" s="412"/>
      <c r="LXC725" s="412"/>
      <c r="LXD725" s="412"/>
      <c r="LXE725" s="412"/>
      <c r="LXF725" s="412"/>
      <c r="LXG725" s="412"/>
      <c r="LXH725" s="412"/>
      <c r="LXI725" s="412"/>
      <c r="LXJ725" s="412"/>
      <c r="LXK725" s="412"/>
      <c r="LXL725" s="412"/>
      <c r="LXM725" s="412"/>
      <c r="LXN725" s="412"/>
      <c r="LXO725" s="412"/>
      <c r="LXP725" s="412"/>
      <c r="LXQ725" s="412"/>
      <c r="LXR725" s="412"/>
      <c r="LXS725" s="412"/>
      <c r="LXT725" s="412"/>
      <c r="LXU725" s="412"/>
      <c r="LXV725" s="412"/>
      <c r="LXW725" s="412"/>
      <c r="LXX725" s="412"/>
      <c r="LXY725" s="412"/>
      <c r="LXZ725" s="412"/>
      <c r="LYA725" s="412"/>
      <c r="LYB725" s="412"/>
      <c r="LYC725" s="412"/>
      <c r="LYD725" s="412"/>
      <c r="LYE725" s="412"/>
      <c r="LYF725" s="412"/>
      <c r="LYG725" s="412"/>
      <c r="LYH725" s="413"/>
      <c r="LYI725" s="413"/>
      <c r="LYJ725" s="413"/>
      <c r="LYK725" s="413"/>
      <c r="LYL725" s="413"/>
      <c r="LYM725" s="413"/>
      <c r="LYN725" s="413"/>
      <c r="LYO725" s="413"/>
      <c r="LYP725" s="413"/>
      <c r="LYQ725" s="413"/>
      <c r="LYR725" s="413"/>
      <c r="LYS725" s="413"/>
      <c r="LYT725" s="413"/>
      <c r="LYU725" s="413"/>
      <c r="LYV725" s="413"/>
      <c r="LYW725" s="413"/>
      <c r="LYX725" s="413"/>
      <c r="LYY725" s="413"/>
      <c r="LYZ725" s="413"/>
      <c r="LZA725" s="413"/>
      <c r="LZB725" s="413"/>
      <c r="LZC725" s="413"/>
      <c r="LZD725" s="413"/>
      <c r="LZE725" s="413"/>
      <c r="LZF725" s="414"/>
      <c r="LZG725" s="414"/>
      <c r="LZH725" s="414"/>
      <c r="LZI725" s="414"/>
      <c r="LZJ725" s="414"/>
      <c r="LZK725" s="413"/>
      <c r="LZL725" s="413"/>
      <c r="LZM725" s="414"/>
      <c r="LZN725" s="414"/>
      <c r="LZO725" s="413"/>
      <c r="LZP725" s="413"/>
      <c r="LZQ725" s="414"/>
      <c r="LZR725" s="414"/>
      <c r="LZS725" s="413"/>
      <c r="LZT725" s="413"/>
      <c r="LZU725" s="413"/>
      <c r="LZV725" s="413"/>
      <c r="LZW725" s="413"/>
      <c r="LZX725" s="413"/>
      <c r="LZY725" s="413"/>
      <c r="LZZ725" s="414"/>
      <c r="MAA725" s="414"/>
      <c r="MAB725" s="413"/>
      <c r="MAC725" s="413"/>
      <c r="MAD725" s="414"/>
      <c r="MAE725" s="414"/>
      <c r="MAF725" s="413"/>
      <c r="MAG725" s="413"/>
      <c r="MAH725" s="413"/>
      <c r="MAI725" s="413"/>
      <c r="MAJ725" s="413"/>
      <c r="MAK725" s="407"/>
      <c r="MAL725" s="439"/>
      <c r="MAM725" s="413"/>
      <c r="MAN725" s="413"/>
      <c r="MAO725" s="413"/>
      <c r="MAP725" s="413"/>
      <c r="MAQ725" s="413"/>
      <c r="MAR725" s="413"/>
      <c r="MAS725" s="413"/>
      <c r="MAT725" s="412"/>
      <c r="MAU725" s="412"/>
      <c r="MAV725" s="412"/>
      <c r="MAW725" s="412"/>
      <c r="MAX725" s="412"/>
      <c r="MAY725" s="412"/>
      <c r="MAZ725" s="412"/>
      <c r="MBA725" s="412"/>
      <c r="MBB725" s="412"/>
      <c r="MBC725" s="412"/>
      <c r="MBD725" s="412"/>
      <c r="MBE725" s="412"/>
      <c r="MBF725" s="412"/>
      <c r="MBG725" s="412"/>
      <c r="MBH725" s="412"/>
      <c r="MBI725" s="412"/>
      <c r="MBJ725" s="412"/>
      <c r="MBK725" s="412"/>
      <c r="MBL725" s="412"/>
      <c r="MBM725" s="412"/>
      <c r="MBN725" s="412"/>
      <c r="MBO725" s="412"/>
      <c r="MBP725" s="412"/>
      <c r="MBQ725" s="412"/>
      <c r="MBR725" s="412"/>
      <c r="MBS725" s="412"/>
      <c r="MBT725" s="412"/>
      <c r="MBU725" s="412"/>
      <c r="MBV725" s="412"/>
      <c r="MBW725" s="412"/>
      <c r="MBX725" s="412"/>
      <c r="MBY725" s="412"/>
      <c r="MBZ725" s="412"/>
      <c r="MCA725" s="412"/>
      <c r="MCB725" s="412"/>
      <c r="MCC725" s="412"/>
      <c r="MCD725" s="412"/>
      <c r="MCE725" s="412"/>
      <c r="MCF725" s="412"/>
      <c r="MCG725" s="412"/>
      <c r="MCH725" s="412"/>
      <c r="MCI725" s="412"/>
      <c r="MCJ725" s="412"/>
      <c r="MCK725" s="412"/>
      <c r="MCL725" s="413"/>
      <c r="MCM725" s="413"/>
      <c r="MCN725" s="413"/>
      <c r="MCO725" s="413"/>
      <c r="MCP725" s="413"/>
      <c r="MCQ725" s="413"/>
      <c r="MCR725" s="413"/>
      <c r="MCS725" s="413"/>
      <c r="MCT725" s="413"/>
      <c r="MCU725" s="413"/>
      <c r="MCV725" s="413"/>
      <c r="MCW725" s="413"/>
      <c r="MCX725" s="413"/>
      <c r="MCY725" s="413"/>
      <c r="MCZ725" s="413"/>
      <c r="MDA725" s="413"/>
      <c r="MDB725" s="413"/>
      <c r="MDC725" s="413"/>
      <c r="MDD725" s="413"/>
      <c r="MDE725" s="413"/>
      <c r="MDF725" s="413"/>
      <c r="MDG725" s="413"/>
      <c r="MDH725" s="413"/>
      <c r="MDI725" s="413"/>
      <c r="MDJ725" s="414"/>
      <c r="MDK725" s="414"/>
      <c r="MDL725" s="414"/>
      <c r="MDM725" s="414"/>
      <c r="MDN725" s="414"/>
      <c r="MDO725" s="413"/>
      <c r="MDP725" s="413"/>
      <c r="MDQ725" s="414"/>
      <c r="MDR725" s="414"/>
      <c r="MDS725" s="413"/>
      <c r="MDT725" s="413"/>
      <c r="MDU725" s="414"/>
      <c r="MDV725" s="414"/>
      <c r="MDW725" s="413"/>
      <c r="MDX725" s="413"/>
      <c r="MDY725" s="413"/>
      <c r="MDZ725" s="413"/>
      <c r="MEA725" s="413"/>
      <c r="MEB725" s="413"/>
      <c r="MEC725" s="413"/>
      <c r="MED725" s="414"/>
      <c r="MEE725" s="414"/>
      <c r="MEF725" s="413"/>
      <c r="MEG725" s="413"/>
      <c r="MEH725" s="414"/>
      <c r="MEI725" s="414"/>
      <c r="MEJ725" s="413"/>
      <c r="MEK725" s="413"/>
      <c r="MEL725" s="413"/>
      <c r="MEM725" s="413"/>
      <c r="MEN725" s="413"/>
      <c r="MEO725" s="407"/>
      <c r="MEP725" s="439"/>
      <c r="MEQ725" s="413"/>
      <c r="MER725" s="413"/>
      <c r="MES725" s="413"/>
      <c r="MET725" s="413"/>
      <c r="MEU725" s="413"/>
      <c r="MEV725" s="413"/>
      <c r="MEW725" s="413"/>
      <c r="MEX725" s="412"/>
      <c r="MEY725" s="412"/>
      <c r="MEZ725" s="412"/>
      <c r="MFA725" s="412"/>
      <c r="MFB725" s="412"/>
      <c r="MFC725" s="412"/>
      <c r="MFD725" s="412"/>
      <c r="MFE725" s="412"/>
      <c r="MFF725" s="412"/>
      <c r="MFG725" s="412"/>
      <c r="MFH725" s="412"/>
      <c r="MFI725" s="412"/>
      <c r="MFJ725" s="412"/>
      <c r="MFK725" s="412"/>
      <c r="MFL725" s="412"/>
      <c r="MFM725" s="412"/>
      <c r="MFN725" s="412"/>
      <c r="MFO725" s="412"/>
      <c r="MFP725" s="412"/>
      <c r="MFQ725" s="412"/>
      <c r="MFR725" s="412"/>
      <c r="MFS725" s="412"/>
      <c r="MFT725" s="412"/>
      <c r="MFU725" s="412"/>
      <c r="MFV725" s="412"/>
      <c r="MFW725" s="412"/>
      <c r="MFX725" s="412"/>
      <c r="MFY725" s="412"/>
      <c r="MFZ725" s="412"/>
      <c r="MGA725" s="412"/>
      <c r="MGB725" s="412"/>
      <c r="MGC725" s="412"/>
      <c r="MGD725" s="412"/>
      <c r="MGE725" s="412"/>
      <c r="MGF725" s="412"/>
      <c r="MGG725" s="412"/>
      <c r="MGH725" s="412"/>
      <c r="MGI725" s="412"/>
      <c r="MGJ725" s="412"/>
      <c r="MGK725" s="412"/>
      <c r="MGL725" s="412"/>
      <c r="MGM725" s="412"/>
      <c r="MGN725" s="412"/>
      <c r="MGO725" s="412"/>
      <c r="MGP725" s="413"/>
      <c r="MGQ725" s="413"/>
      <c r="MGR725" s="413"/>
      <c r="MGS725" s="413"/>
      <c r="MGT725" s="413"/>
      <c r="MGU725" s="413"/>
      <c r="MGV725" s="413"/>
      <c r="MGW725" s="413"/>
      <c r="MGX725" s="413"/>
      <c r="MGY725" s="413"/>
      <c r="MGZ725" s="413"/>
      <c r="MHA725" s="413"/>
      <c r="MHB725" s="413"/>
      <c r="MHC725" s="413"/>
      <c r="MHD725" s="413"/>
      <c r="MHE725" s="413"/>
      <c r="MHF725" s="413"/>
      <c r="MHG725" s="413"/>
      <c r="MHH725" s="413"/>
      <c r="MHI725" s="413"/>
      <c r="MHJ725" s="413"/>
      <c r="MHK725" s="413"/>
      <c r="MHL725" s="413"/>
      <c r="MHM725" s="413"/>
      <c r="MHN725" s="414"/>
      <c r="MHO725" s="414"/>
      <c r="MHP725" s="414"/>
      <c r="MHQ725" s="414"/>
      <c r="MHR725" s="414"/>
      <c r="MHS725" s="413"/>
      <c r="MHT725" s="413"/>
      <c r="MHU725" s="414"/>
      <c r="MHV725" s="414"/>
      <c r="MHW725" s="413"/>
      <c r="MHX725" s="413"/>
      <c r="MHY725" s="414"/>
      <c r="MHZ725" s="414"/>
      <c r="MIA725" s="413"/>
      <c r="MIB725" s="413"/>
      <c r="MIC725" s="413"/>
      <c r="MID725" s="413"/>
      <c r="MIE725" s="413"/>
      <c r="MIF725" s="413"/>
      <c r="MIG725" s="413"/>
      <c r="MIH725" s="414"/>
      <c r="MII725" s="414"/>
      <c r="MIJ725" s="413"/>
      <c r="MIK725" s="413"/>
      <c r="MIL725" s="414"/>
      <c r="MIM725" s="414"/>
      <c r="MIN725" s="413"/>
      <c r="MIO725" s="413"/>
      <c r="MIP725" s="413"/>
      <c r="MIQ725" s="413"/>
      <c r="MIR725" s="413"/>
      <c r="MIS725" s="407"/>
      <c r="MIT725" s="439"/>
      <c r="MIU725" s="413"/>
      <c r="MIV725" s="413"/>
      <c r="MIW725" s="413"/>
      <c r="MIX725" s="413"/>
      <c r="MIY725" s="413"/>
      <c r="MIZ725" s="413"/>
      <c r="MJA725" s="413"/>
      <c r="MJB725" s="412"/>
      <c r="MJC725" s="412"/>
      <c r="MJD725" s="412"/>
      <c r="MJE725" s="412"/>
      <c r="MJF725" s="412"/>
      <c r="MJG725" s="412"/>
      <c r="MJH725" s="412"/>
      <c r="MJI725" s="412"/>
      <c r="MJJ725" s="412"/>
      <c r="MJK725" s="412"/>
      <c r="MJL725" s="412"/>
      <c r="MJM725" s="412"/>
      <c r="MJN725" s="412"/>
      <c r="MJO725" s="412"/>
      <c r="MJP725" s="412"/>
      <c r="MJQ725" s="412"/>
      <c r="MJR725" s="412"/>
      <c r="MJS725" s="412"/>
      <c r="MJT725" s="412"/>
      <c r="MJU725" s="412"/>
      <c r="MJV725" s="412"/>
      <c r="MJW725" s="412"/>
      <c r="MJX725" s="412"/>
      <c r="MJY725" s="412"/>
      <c r="MJZ725" s="412"/>
      <c r="MKA725" s="412"/>
      <c r="MKB725" s="412"/>
      <c r="MKC725" s="412"/>
      <c r="MKD725" s="412"/>
      <c r="MKE725" s="412"/>
      <c r="MKF725" s="412"/>
      <c r="MKG725" s="412"/>
      <c r="MKH725" s="412"/>
      <c r="MKI725" s="412"/>
      <c r="MKJ725" s="412"/>
      <c r="MKK725" s="412"/>
      <c r="MKL725" s="412"/>
      <c r="MKM725" s="412"/>
      <c r="MKN725" s="412"/>
      <c r="MKO725" s="412"/>
      <c r="MKP725" s="412"/>
      <c r="MKQ725" s="412"/>
      <c r="MKR725" s="412"/>
      <c r="MKS725" s="412"/>
      <c r="MKT725" s="413"/>
      <c r="MKU725" s="413"/>
      <c r="MKV725" s="413"/>
      <c r="MKW725" s="413"/>
      <c r="MKX725" s="413"/>
      <c r="MKY725" s="413"/>
      <c r="MKZ725" s="413"/>
      <c r="MLA725" s="413"/>
      <c r="MLB725" s="413"/>
      <c r="MLC725" s="413"/>
      <c r="MLD725" s="413"/>
      <c r="MLE725" s="413"/>
      <c r="MLF725" s="413"/>
      <c r="MLG725" s="413"/>
      <c r="MLH725" s="413"/>
      <c r="MLI725" s="413"/>
      <c r="MLJ725" s="413"/>
      <c r="MLK725" s="413"/>
      <c r="MLL725" s="413"/>
      <c r="MLM725" s="413"/>
      <c r="MLN725" s="413"/>
      <c r="MLO725" s="413"/>
      <c r="MLP725" s="413"/>
      <c r="MLQ725" s="413"/>
      <c r="MLR725" s="414"/>
      <c r="MLS725" s="414"/>
      <c r="MLT725" s="414"/>
      <c r="MLU725" s="414"/>
      <c r="MLV725" s="414"/>
      <c r="MLW725" s="413"/>
      <c r="MLX725" s="413"/>
      <c r="MLY725" s="414"/>
      <c r="MLZ725" s="414"/>
      <c r="MMA725" s="413"/>
      <c r="MMB725" s="413"/>
      <c r="MMC725" s="414"/>
      <c r="MMD725" s="414"/>
      <c r="MME725" s="413"/>
      <c r="MMF725" s="413"/>
      <c r="MMG725" s="413"/>
      <c r="MMH725" s="413"/>
      <c r="MMI725" s="413"/>
      <c r="MMJ725" s="413"/>
      <c r="MMK725" s="413"/>
      <c r="MML725" s="414"/>
      <c r="MMM725" s="414"/>
      <c r="MMN725" s="413"/>
      <c r="MMO725" s="413"/>
      <c r="MMP725" s="414"/>
      <c r="MMQ725" s="414"/>
      <c r="MMR725" s="413"/>
      <c r="MMS725" s="413"/>
      <c r="MMT725" s="413"/>
      <c r="MMU725" s="413"/>
      <c r="MMV725" s="413"/>
      <c r="MMW725" s="407"/>
      <c r="MMX725" s="439"/>
      <c r="MMY725" s="413"/>
      <c r="MMZ725" s="413"/>
      <c r="MNA725" s="413"/>
      <c r="MNB725" s="413"/>
      <c r="MNC725" s="413"/>
      <c r="MND725" s="413"/>
      <c r="MNE725" s="413"/>
      <c r="MNF725" s="412"/>
      <c r="MNG725" s="412"/>
      <c r="MNH725" s="412"/>
      <c r="MNI725" s="412"/>
      <c r="MNJ725" s="412"/>
      <c r="MNK725" s="412"/>
      <c r="MNL725" s="412"/>
      <c r="MNM725" s="412"/>
      <c r="MNN725" s="412"/>
      <c r="MNO725" s="412"/>
      <c r="MNP725" s="412"/>
      <c r="MNQ725" s="412"/>
      <c r="MNR725" s="412"/>
      <c r="MNS725" s="412"/>
      <c r="MNT725" s="412"/>
      <c r="MNU725" s="412"/>
      <c r="MNV725" s="412"/>
      <c r="MNW725" s="412"/>
      <c r="MNX725" s="412"/>
      <c r="MNY725" s="412"/>
      <c r="MNZ725" s="412"/>
      <c r="MOA725" s="412"/>
      <c r="MOB725" s="412"/>
      <c r="MOC725" s="412"/>
      <c r="MOD725" s="412"/>
      <c r="MOE725" s="412"/>
      <c r="MOF725" s="412"/>
      <c r="MOG725" s="412"/>
      <c r="MOH725" s="412"/>
      <c r="MOI725" s="412"/>
      <c r="MOJ725" s="412"/>
      <c r="MOK725" s="412"/>
      <c r="MOL725" s="412"/>
      <c r="MOM725" s="412"/>
      <c r="MON725" s="412"/>
      <c r="MOO725" s="412"/>
      <c r="MOP725" s="412"/>
      <c r="MOQ725" s="412"/>
      <c r="MOR725" s="412"/>
      <c r="MOS725" s="412"/>
      <c r="MOT725" s="412"/>
      <c r="MOU725" s="412"/>
      <c r="MOV725" s="412"/>
      <c r="MOW725" s="412"/>
      <c r="MOX725" s="413"/>
      <c r="MOY725" s="413"/>
      <c r="MOZ725" s="413"/>
      <c r="MPA725" s="413"/>
      <c r="MPB725" s="413"/>
      <c r="MPC725" s="413"/>
      <c r="MPD725" s="413"/>
      <c r="MPE725" s="413"/>
      <c r="MPF725" s="413"/>
      <c r="MPG725" s="413"/>
      <c r="MPH725" s="413"/>
      <c r="MPI725" s="413"/>
      <c r="MPJ725" s="413"/>
      <c r="MPK725" s="413"/>
      <c r="MPL725" s="413"/>
      <c r="MPM725" s="413"/>
      <c r="MPN725" s="413"/>
      <c r="MPO725" s="413"/>
      <c r="MPP725" s="413"/>
      <c r="MPQ725" s="413"/>
      <c r="MPR725" s="413"/>
      <c r="MPS725" s="413"/>
      <c r="MPT725" s="413"/>
      <c r="MPU725" s="413"/>
      <c r="MPV725" s="414"/>
      <c r="MPW725" s="414"/>
      <c r="MPX725" s="414"/>
      <c r="MPY725" s="414"/>
      <c r="MPZ725" s="414"/>
      <c r="MQA725" s="413"/>
      <c r="MQB725" s="413"/>
      <c r="MQC725" s="414"/>
      <c r="MQD725" s="414"/>
      <c r="MQE725" s="413"/>
      <c r="MQF725" s="413"/>
      <c r="MQG725" s="414"/>
      <c r="MQH725" s="414"/>
      <c r="MQI725" s="413"/>
      <c r="MQJ725" s="413"/>
      <c r="MQK725" s="413"/>
      <c r="MQL725" s="413"/>
      <c r="MQM725" s="413"/>
      <c r="MQN725" s="413"/>
      <c r="MQO725" s="413"/>
      <c r="MQP725" s="414"/>
      <c r="MQQ725" s="414"/>
      <c r="MQR725" s="413"/>
      <c r="MQS725" s="413"/>
      <c r="MQT725" s="414"/>
      <c r="MQU725" s="414"/>
      <c r="MQV725" s="413"/>
      <c r="MQW725" s="413"/>
      <c r="MQX725" s="413"/>
      <c r="MQY725" s="413"/>
      <c r="MQZ725" s="413"/>
      <c r="MRA725" s="407"/>
      <c r="MRB725" s="439"/>
      <c r="MRC725" s="413"/>
      <c r="MRD725" s="413"/>
      <c r="MRE725" s="413"/>
      <c r="MRF725" s="413"/>
      <c r="MRG725" s="413"/>
      <c r="MRH725" s="413"/>
      <c r="MRI725" s="413"/>
      <c r="MRJ725" s="412"/>
      <c r="MRK725" s="412"/>
      <c r="MRL725" s="412"/>
      <c r="MRM725" s="412"/>
      <c r="MRN725" s="412"/>
      <c r="MRO725" s="412"/>
      <c r="MRP725" s="412"/>
      <c r="MRQ725" s="412"/>
      <c r="MRR725" s="412"/>
      <c r="MRS725" s="412"/>
      <c r="MRT725" s="412"/>
      <c r="MRU725" s="412"/>
      <c r="MRV725" s="412"/>
      <c r="MRW725" s="412"/>
      <c r="MRX725" s="412"/>
      <c r="MRY725" s="412"/>
      <c r="MRZ725" s="412"/>
      <c r="MSA725" s="412"/>
      <c r="MSB725" s="412"/>
      <c r="MSC725" s="412"/>
      <c r="MSD725" s="412"/>
      <c r="MSE725" s="412"/>
      <c r="MSF725" s="412"/>
      <c r="MSG725" s="412"/>
      <c r="MSH725" s="412"/>
      <c r="MSI725" s="412"/>
      <c r="MSJ725" s="412"/>
      <c r="MSK725" s="412"/>
      <c r="MSL725" s="412"/>
      <c r="MSM725" s="412"/>
      <c r="MSN725" s="412"/>
      <c r="MSO725" s="412"/>
      <c r="MSP725" s="412"/>
      <c r="MSQ725" s="412"/>
      <c r="MSR725" s="412"/>
      <c r="MSS725" s="412"/>
      <c r="MST725" s="412"/>
      <c r="MSU725" s="412"/>
      <c r="MSV725" s="412"/>
      <c r="MSW725" s="412"/>
      <c r="MSX725" s="412"/>
      <c r="MSY725" s="412"/>
      <c r="MSZ725" s="412"/>
      <c r="MTA725" s="412"/>
      <c r="MTB725" s="413"/>
      <c r="MTC725" s="413"/>
      <c r="MTD725" s="413"/>
      <c r="MTE725" s="413"/>
      <c r="MTF725" s="413"/>
      <c r="MTG725" s="413"/>
      <c r="MTH725" s="413"/>
      <c r="MTI725" s="413"/>
      <c r="MTJ725" s="413"/>
      <c r="MTK725" s="413"/>
      <c r="MTL725" s="413"/>
      <c r="MTM725" s="413"/>
      <c r="MTN725" s="413"/>
      <c r="MTO725" s="413"/>
      <c r="MTP725" s="413"/>
      <c r="MTQ725" s="413"/>
      <c r="MTR725" s="413"/>
      <c r="MTS725" s="413"/>
      <c r="MTT725" s="413"/>
      <c r="MTU725" s="413"/>
      <c r="MTV725" s="413"/>
      <c r="MTW725" s="413"/>
      <c r="MTX725" s="413"/>
      <c r="MTY725" s="413"/>
      <c r="MTZ725" s="414"/>
      <c r="MUA725" s="414"/>
      <c r="MUB725" s="414"/>
      <c r="MUC725" s="414"/>
      <c r="MUD725" s="414"/>
      <c r="MUE725" s="413"/>
      <c r="MUF725" s="413"/>
      <c r="MUG725" s="414"/>
      <c r="MUH725" s="414"/>
      <c r="MUI725" s="413"/>
      <c r="MUJ725" s="413"/>
      <c r="MUK725" s="414"/>
      <c r="MUL725" s="414"/>
      <c r="MUM725" s="413"/>
      <c r="MUN725" s="413"/>
      <c r="MUO725" s="413"/>
      <c r="MUP725" s="413"/>
      <c r="MUQ725" s="413"/>
      <c r="MUR725" s="413"/>
      <c r="MUS725" s="413"/>
      <c r="MUT725" s="414"/>
      <c r="MUU725" s="414"/>
      <c r="MUV725" s="413"/>
      <c r="MUW725" s="413"/>
      <c r="MUX725" s="414"/>
      <c r="MUY725" s="414"/>
      <c r="MUZ725" s="413"/>
      <c r="MVA725" s="413"/>
      <c r="MVB725" s="413"/>
      <c r="MVC725" s="413"/>
      <c r="MVD725" s="413"/>
      <c r="MVE725" s="407"/>
      <c r="MVF725" s="439"/>
      <c r="MVG725" s="413"/>
      <c r="MVH725" s="413"/>
      <c r="MVI725" s="413"/>
      <c r="MVJ725" s="413"/>
      <c r="MVK725" s="413"/>
      <c r="MVL725" s="413"/>
      <c r="MVM725" s="413"/>
      <c r="MVN725" s="412"/>
      <c r="MVO725" s="412"/>
      <c r="MVP725" s="412"/>
      <c r="MVQ725" s="412"/>
      <c r="MVR725" s="412"/>
      <c r="MVS725" s="412"/>
      <c r="MVT725" s="412"/>
      <c r="MVU725" s="412"/>
      <c r="MVV725" s="412"/>
      <c r="MVW725" s="412"/>
      <c r="MVX725" s="412"/>
      <c r="MVY725" s="412"/>
      <c r="MVZ725" s="412"/>
      <c r="MWA725" s="412"/>
      <c r="MWB725" s="412"/>
      <c r="MWC725" s="412"/>
      <c r="MWD725" s="412"/>
      <c r="MWE725" s="412"/>
      <c r="MWF725" s="412"/>
      <c r="MWG725" s="412"/>
      <c r="MWH725" s="412"/>
      <c r="MWI725" s="412"/>
      <c r="MWJ725" s="412"/>
      <c r="MWK725" s="412"/>
      <c r="MWL725" s="412"/>
      <c r="MWM725" s="412"/>
      <c r="MWN725" s="412"/>
      <c r="MWO725" s="412"/>
      <c r="MWP725" s="412"/>
      <c r="MWQ725" s="412"/>
      <c r="MWR725" s="412"/>
      <c r="MWS725" s="412"/>
      <c r="MWT725" s="412"/>
      <c r="MWU725" s="412"/>
      <c r="MWV725" s="412"/>
      <c r="MWW725" s="412"/>
      <c r="MWX725" s="412"/>
      <c r="MWY725" s="412"/>
      <c r="MWZ725" s="412"/>
      <c r="MXA725" s="412"/>
      <c r="MXB725" s="412"/>
      <c r="MXC725" s="412"/>
      <c r="MXD725" s="412"/>
      <c r="MXE725" s="412"/>
      <c r="MXF725" s="413"/>
      <c r="MXG725" s="413"/>
      <c r="MXH725" s="413"/>
      <c r="MXI725" s="413"/>
      <c r="MXJ725" s="413"/>
      <c r="MXK725" s="413"/>
      <c r="MXL725" s="413"/>
      <c r="MXM725" s="413"/>
      <c r="MXN725" s="413"/>
      <c r="MXO725" s="413"/>
      <c r="MXP725" s="413"/>
      <c r="MXQ725" s="413"/>
      <c r="MXR725" s="413"/>
      <c r="MXS725" s="413"/>
      <c r="MXT725" s="413"/>
      <c r="MXU725" s="413"/>
      <c r="MXV725" s="413"/>
      <c r="MXW725" s="413"/>
      <c r="MXX725" s="413"/>
      <c r="MXY725" s="413"/>
      <c r="MXZ725" s="413"/>
      <c r="MYA725" s="413"/>
      <c r="MYB725" s="413"/>
      <c r="MYC725" s="413"/>
      <c r="MYD725" s="414"/>
      <c r="MYE725" s="414"/>
      <c r="MYF725" s="414"/>
      <c r="MYG725" s="414"/>
      <c r="MYH725" s="414"/>
      <c r="MYI725" s="413"/>
      <c r="MYJ725" s="413"/>
      <c r="MYK725" s="414"/>
      <c r="MYL725" s="414"/>
      <c r="MYM725" s="413"/>
      <c r="MYN725" s="413"/>
      <c r="MYO725" s="414"/>
      <c r="MYP725" s="414"/>
      <c r="MYQ725" s="413"/>
      <c r="MYR725" s="413"/>
      <c r="MYS725" s="413"/>
      <c r="MYT725" s="413"/>
      <c r="MYU725" s="413"/>
      <c r="MYV725" s="413"/>
      <c r="MYW725" s="413"/>
      <c r="MYX725" s="414"/>
      <c r="MYY725" s="414"/>
      <c r="MYZ725" s="413"/>
      <c r="MZA725" s="413"/>
      <c r="MZB725" s="414"/>
      <c r="MZC725" s="414"/>
      <c r="MZD725" s="413"/>
      <c r="MZE725" s="413"/>
      <c r="MZF725" s="413"/>
      <c r="MZG725" s="413"/>
      <c r="MZH725" s="413"/>
      <c r="MZI725" s="407"/>
      <c r="MZJ725" s="439"/>
      <c r="MZK725" s="413"/>
      <c r="MZL725" s="413"/>
      <c r="MZM725" s="413"/>
      <c r="MZN725" s="413"/>
      <c r="MZO725" s="413"/>
      <c r="MZP725" s="413"/>
      <c r="MZQ725" s="413"/>
      <c r="MZR725" s="412"/>
      <c r="MZS725" s="412"/>
      <c r="MZT725" s="412"/>
      <c r="MZU725" s="412"/>
      <c r="MZV725" s="412"/>
      <c r="MZW725" s="412"/>
      <c r="MZX725" s="412"/>
      <c r="MZY725" s="412"/>
      <c r="MZZ725" s="412"/>
      <c r="NAA725" s="412"/>
      <c r="NAB725" s="412"/>
      <c r="NAC725" s="412"/>
      <c r="NAD725" s="412"/>
      <c r="NAE725" s="412"/>
      <c r="NAF725" s="412"/>
      <c r="NAG725" s="412"/>
      <c r="NAH725" s="412"/>
      <c r="NAI725" s="412"/>
      <c r="NAJ725" s="412"/>
      <c r="NAK725" s="412"/>
      <c r="NAL725" s="412"/>
      <c r="NAM725" s="412"/>
      <c r="NAN725" s="412"/>
      <c r="NAO725" s="412"/>
      <c r="NAP725" s="412"/>
      <c r="NAQ725" s="412"/>
      <c r="NAR725" s="412"/>
      <c r="NAS725" s="412"/>
      <c r="NAT725" s="412"/>
      <c r="NAU725" s="412"/>
      <c r="NAV725" s="412"/>
      <c r="NAW725" s="412"/>
      <c r="NAX725" s="412"/>
      <c r="NAY725" s="412"/>
      <c r="NAZ725" s="412"/>
      <c r="NBA725" s="412"/>
      <c r="NBB725" s="412"/>
      <c r="NBC725" s="412"/>
      <c r="NBD725" s="412"/>
      <c r="NBE725" s="412"/>
      <c r="NBF725" s="412"/>
      <c r="NBG725" s="412"/>
      <c r="NBH725" s="412"/>
      <c r="NBI725" s="412"/>
      <c r="NBJ725" s="413"/>
      <c r="NBK725" s="413"/>
      <c r="NBL725" s="413"/>
      <c r="NBM725" s="413"/>
      <c r="NBN725" s="413"/>
      <c r="NBO725" s="413"/>
      <c r="NBP725" s="413"/>
      <c r="NBQ725" s="413"/>
      <c r="NBR725" s="413"/>
      <c r="NBS725" s="413"/>
      <c r="NBT725" s="413"/>
      <c r="NBU725" s="413"/>
      <c r="NBV725" s="413"/>
      <c r="NBW725" s="413"/>
      <c r="NBX725" s="413"/>
      <c r="NBY725" s="413"/>
      <c r="NBZ725" s="413"/>
      <c r="NCA725" s="413"/>
      <c r="NCB725" s="413"/>
      <c r="NCC725" s="413"/>
      <c r="NCD725" s="413"/>
      <c r="NCE725" s="413"/>
      <c r="NCF725" s="413"/>
      <c r="NCG725" s="413"/>
      <c r="NCH725" s="414"/>
      <c r="NCI725" s="414"/>
      <c r="NCJ725" s="414"/>
      <c r="NCK725" s="414"/>
      <c r="NCL725" s="414"/>
      <c r="NCM725" s="413"/>
      <c r="NCN725" s="413"/>
      <c r="NCO725" s="414"/>
      <c r="NCP725" s="414"/>
      <c r="NCQ725" s="413"/>
      <c r="NCR725" s="413"/>
      <c r="NCS725" s="414"/>
      <c r="NCT725" s="414"/>
      <c r="NCU725" s="413"/>
      <c r="NCV725" s="413"/>
      <c r="NCW725" s="413"/>
      <c r="NCX725" s="413"/>
      <c r="NCY725" s="413"/>
      <c r="NCZ725" s="413"/>
      <c r="NDA725" s="413"/>
      <c r="NDB725" s="414"/>
      <c r="NDC725" s="414"/>
      <c r="NDD725" s="413"/>
      <c r="NDE725" s="413"/>
      <c r="NDF725" s="414"/>
      <c r="NDG725" s="414"/>
      <c r="NDH725" s="413"/>
      <c r="NDI725" s="413"/>
      <c r="NDJ725" s="413"/>
      <c r="NDK725" s="413"/>
      <c r="NDL725" s="413"/>
      <c r="NDM725" s="407"/>
      <c r="NDN725" s="439"/>
      <c r="NDO725" s="413"/>
      <c r="NDP725" s="413"/>
      <c r="NDQ725" s="413"/>
      <c r="NDR725" s="413"/>
      <c r="NDS725" s="413"/>
      <c r="NDT725" s="413"/>
      <c r="NDU725" s="413"/>
      <c r="NDV725" s="412"/>
      <c r="NDW725" s="412"/>
      <c r="NDX725" s="412"/>
      <c r="NDY725" s="412"/>
      <c r="NDZ725" s="412"/>
      <c r="NEA725" s="412"/>
      <c r="NEB725" s="412"/>
      <c r="NEC725" s="412"/>
      <c r="NED725" s="412"/>
      <c r="NEE725" s="412"/>
      <c r="NEF725" s="412"/>
      <c r="NEG725" s="412"/>
      <c r="NEH725" s="412"/>
      <c r="NEI725" s="412"/>
      <c r="NEJ725" s="412"/>
      <c r="NEK725" s="412"/>
      <c r="NEL725" s="412"/>
      <c r="NEM725" s="412"/>
      <c r="NEN725" s="412"/>
      <c r="NEO725" s="412"/>
      <c r="NEP725" s="412"/>
      <c r="NEQ725" s="412"/>
      <c r="NER725" s="412"/>
      <c r="NES725" s="412"/>
      <c r="NET725" s="412"/>
      <c r="NEU725" s="412"/>
      <c r="NEV725" s="412"/>
      <c r="NEW725" s="412"/>
      <c r="NEX725" s="412"/>
      <c r="NEY725" s="412"/>
      <c r="NEZ725" s="412"/>
      <c r="NFA725" s="412"/>
      <c r="NFB725" s="412"/>
      <c r="NFC725" s="412"/>
      <c r="NFD725" s="412"/>
      <c r="NFE725" s="412"/>
      <c r="NFF725" s="412"/>
      <c r="NFG725" s="412"/>
      <c r="NFH725" s="412"/>
      <c r="NFI725" s="412"/>
      <c r="NFJ725" s="412"/>
      <c r="NFK725" s="412"/>
      <c r="NFL725" s="412"/>
      <c r="NFM725" s="412"/>
      <c r="NFN725" s="413"/>
      <c r="NFO725" s="413"/>
      <c r="NFP725" s="413"/>
      <c r="NFQ725" s="413"/>
      <c r="NFR725" s="413"/>
      <c r="NFS725" s="413"/>
      <c r="NFT725" s="413"/>
      <c r="NFU725" s="413"/>
      <c r="NFV725" s="413"/>
      <c r="NFW725" s="413"/>
      <c r="NFX725" s="413"/>
      <c r="NFY725" s="413"/>
      <c r="NFZ725" s="413"/>
      <c r="NGA725" s="413"/>
      <c r="NGB725" s="413"/>
      <c r="NGC725" s="413"/>
      <c r="NGD725" s="413"/>
      <c r="NGE725" s="413"/>
      <c r="NGF725" s="413"/>
      <c r="NGG725" s="413"/>
      <c r="NGH725" s="413"/>
      <c r="NGI725" s="413"/>
      <c r="NGJ725" s="413"/>
      <c r="NGK725" s="413"/>
      <c r="NGL725" s="414"/>
      <c r="NGM725" s="414"/>
      <c r="NGN725" s="414"/>
      <c r="NGO725" s="414"/>
      <c r="NGP725" s="414"/>
      <c r="NGQ725" s="413"/>
      <c r="NGR725" s="413"/>
      <c r="NGS725" s="414"/>
      <c r="NGT725" s="414"/>
      <c r="NGU725" s="413"/>
      <c r="NGV725" s="413"/>
      <c r="NGW725" s="414"/>
      <c r="NGX725" s="414"/>
      <c r="NGY725" s="413"/>
      <c r="NGZ725" s="413"/>
      <c r="NHA725" s="413"/>
      <c r="NHB725" s="413"/>
      <c r="NHC725" s="413"/>
      <c r="NHD725" s="413"/>
      <c r="NHE725" s="413"/>
      <c r="NHF725" s="414"/>
      <c r="NHG725" s="414"/>
      <c r="NHH725" s="413"/>
      <c r="NHI725" s="413"/>
      <c r="NHJ725" s="414"/>
      <c r="NHK725" s="414"/>
      <c r="NHL725" s="413"/>
      <c r="NHM725" s="413"/>
      <c r="NHN725" s="413"/>
      <c r="NHO725" s="413"/>
      <c r="NHP725" s="413"/>
      <c r="NHQ725" s="407"/>
      <c r="NHR725" s="439"/>
      <c r="NHS725" s="413"/>
      <c r="NHT725" s="413"/>
      <c r="NHU725" s="413"/>
      <c r="NHV725" s="413"/>
      <c r="NHW725" s="413"/>
      <c r="NHX725" s="413"/>
      <c r="NHY725" s="413"/>
      <c r="NHZ725" s="412"/>
      <c r="NIA725" s="412"/>
      <c r="NIB725" s="412"/>
      <c r="NIC725" s="412"/>
      <c r="NID725" s="412"/>
      <c r="NIE725" s="412"/>
      <c r="NIF725" s="412"/>
      <c r="NIG725" s="412"/>
      <c r="NIH725" s="412"/>
      <c r="NII725" s="412"/>
      <c r="NIJ725" s="412"/>
      <c r="NIK725" s="412"/>
      <c r="NIL725" s="412"/>
      <c r="NIM725" s="412"/>
      <c r="NIN725" s="412"/>
      <c r="NIO725" s="412"/>
      <c r="NIP725" s="412"/>
      <c r="NIQ725" s="412"/>
      <c r="NIR725" s="412"/>
      <c r="NIS725" s="412"/>
      <c r="NIT725" s="412"/>
      <c r="NIU725" s="412"/>
      <c r="NIV725" s="412"/>
      <c r="NIW725" s="412"/>
      <c r="NIX725" s="412"/>
      <c r="NIY725" s="412"/>
      <c r="NIZ725" s="412"/>
      <c r="NJA725" s="412"/>
      <c r="NJB725" s="412"/>
      <c r="NJC725" s="412"/>
      <c r="NJD725" s="412"/>
      <c r="NJE725" s="412"/>
      <c r="NJF725" s="412"/>
      <c r="NJG725" s="412"/>
      <c r="NJH725" s="412"/>
      <c r="NJI725" s="412"/>
      <c r="NJJ725" s="412"/>
      <c r="NJK725" s="412"/>
      <c r="NJL725" s="412"/>
      <c r="NJM725" s="412"/>
      <c r="NJN725" s="412"/>
      <c r="NJO725" s="412"/>
      <c r="NJP725" s="412"/>
      <c r="NJQ725" s="412"/>
      <c r="NJR725" s="413"/>
      <c r="NJS725" s="413"/>
      <c r="NJT725" s="413"/>
      <c r="NJU725" s="413"/>
      <c r="NJV725" s="413"/>
      <c r="NJW725" s="413"/>
      <c r="NJX725" s="413"/>
      <c r="NJY725" s="413"/>
      <c r="NJZ725" s="413"/>
      <c r="NKA725" s="413"/>
      <c r="NKB725" s="413"/>
      <c r="NKC725" s="413"/>
      <c r="NKD725" s="413"/>
      <c r="NKE725" s="413"/>
      <c r="NKF725" s="413"/>
      <c r="NKG725" s="413"/>
      <c r="NKH725" s="413"/>
      <c r="NKI725" s="413"/>
      <c r="NKJ725" s="413"/>
      <c r="NKK725" s="413"/>
      <c r="NKL725" s="413"/>
      <c r="NKM725" s="413"/>
      <c r="NKN725" s="413"/>
      <c r="NKO725" s="413"/>
      <c r="NKP725" s="414"/>
      <c r="NKQ725" s="414"/>
      <c r="NKR725" s="414"/>
      <c r="NKS725" s="414"/>
      <c r="NKT725" s="414"/>
      <c r="NKU725" s="413"/>
      <c r="NKV725" s="413"/>
      <c r="NKW725" s="414"/>
      <c r="NKX725" s="414"/>
      <c r="NKY725" s="413"/>
      <c r="NKZ725" s="413"/>
      <c r="NLA725" s="414"/>
      <c r="NLB725" s="414"/>
      <c r="NLC725" s="413"/>
      <c r="NLD725" s="413"/>
      <c r="NLE725" s="413"/>
      <c r="NLF725" s="413"/>
      <c r="NLG725" s="413"/>
      <c r="NLH725" s="413"/>
      <c r="NLI725" s="413"/>
      <c r="NLJ725" s="414"/>
      <c r="NLK725" s="414"/>
      <c r="NLL725" s="413"/>
      <c r="NLM725" s="413"/>
      <c r="NLN725" s="414"/>
      <c r="NLO725" s="414"/>
      <c r="NLP725" s="413"/>
      <c r="NLQ725" s="413"/>
      <c r="NLR725" s="413"/>
      <c r="NLS725" s="413"/>
      <c r="NLT725" s="413"/>
      <c r="NLU725" s="407"/>
      <c r="NLV725" s="439"/>
      <c r="NLW725" s="413"/>
      <c r="NLX725" s="413"/>
      <c r="NLY725" s="413"/>
      <c r="NLZ725" s="413"/>
      <c r="NMA725" s="413"/>
      <c r="NMB725" s="413"/>
      <c r="NMC725" s="413"/>
      <c r="NMD725" s="412"/>
      <c r="NME725" s="412"/>
      <c r="NMF725" s="412"/>
      <c r="NMG725" s="412"/>
      <c r="NMH725" s="412"/>
      <c r="NMI725" s="412"/>
      <c r="NMJ725" s="412"/>
      <c r="NMK725" s="412"/>
      <c r="NML725" s="412"/>
      <c r="NMM725" s="412"/>
      <c r="NMN725" s="412"/>
      <c r="NMO725" s="412"/>
      <c r="NMP725" s="412"/>
      <c r="NMQ725" s="412"/>
      <c r="NMR725" s="412"/>
      <c r="NMS725" s="412"/>
      <c r="NMT725" s="412"/>
      <c r="NMU725" s="412"/>
      <c r="NMV725" s="412"/>
      <c r="NMW725" s="412"/>
      <c r="NMX725" s="412"/>
      <c r="NMY725" s="412"/>
      <c r="NMZ725" s="412"/>
      <c r="NNA725" s="412"/>
      <c r="NNB725" s="412"/>
      <c r="NNC725" s="412"/>
      <c r="NND725" s="412"/>
      <c r="NNE725" s="412"/>
      <c r="NNF725" s="412"/>
      <c r="NNG725" s="412"/>
      <c r="NNH725" s="412"/>
      <c r="NNI725" s="412"/>
      <c r="NNJ725" s="412"/>
      <c r="NNK725" s="412"/>
      <c r="NNL725" s="412"/>
      <c r="NNM725" s="412"/>
      <c r="NNN725" s="412"/>
      <c r="NNO725" s="412"/>
      <c r="NNP725" s="412"/>
      <c r="NNQ725" s="412"/>
      <c r="NNR725" s="412"/>
      <c r="NNS725" s="412"/>
      <c r="NNT725" s="412"/>
      <c r="NNU725" s="412"/>
      <c r="NNV725" s="413"/>
      <c r="NNW725" s="413"/>
      <c r="NNX725" s="413"/>
      <c r="NNY725" s="413"/>
      <c r="NNZ725" s="413"/>
      <c r="NOA725" s="413"/>
      <c r="NOB725" s="413"/>
      <c r="NOC725" s="413"/>
      <c r="NOD725" s="413"/>
      <c r="NOE725" s="413"/>
      <c r="NOF725" s="413"/>
      <c r="NOG725" s="413"/>
      <c r="NOH725" s="413"/>
      <c r="NOI725" s="413"/>
      <c r="NOJ725" s="413"/>
      <c r="NOK725" s="413"/>
      <c r="NOL725" s="413"/>
      <c r="NOM725" s="413"/>
      <c r="NON725" s="413"/>
      <c r="NOO725" s="413"/>
      <c r="NOP725" s="413"/>
      <c r="NOQ725" s="413"/>
      <c r="NOR725" s="413"/>
      <c r="NOS725" s="413"/>
      <c r="NOT725" s="414"/>
      <c r="NOU725" s="414"/>
      <c r="NOV725" s="414"/>
      <c r="NOW725" s="414"/>
      <c r="NOX725" s="414"/>
      <c r="NOY725" s="413"/>
      <c r="NOZ725" s="413"/>
      <c r="NPA725" s="414"/>
      <c r="NPB725" s="414"/>
      <c r="NPC725" s="413"/>
      <c r="NPD725" s="413"/>
      <c r="NPE725" s="414"/>
      <c r="NPF725" s="414"/>
      <c r="NPG725" s="413"/>
      <c r="NPH725" s="413"/>
      <c r="NPI725" s="413"/>
      <c r="NPJ725" s="413"/>
      <c r="NPK725" s="413"/>
      <c r="NPL725" s="413"/>
      <c r="NPM725" s="413"/>
      <c r="NPN725" s="414"/>
      <c r="NPO725" s="414"/>
      <c r="NPP725" s="413"/>
      <c r="NPQ725" s="413"/>
      <c r="NPR725" s="414"/>
      <c r="NPS725" s="414"/>
      <c r="NPT725" s="413"/>
      <c r="NPU725" s="413"/>
      <c r="NPV725" s="413"/>
      <c r="NPW725" s="413"/>
      <c r="NPX725" s="413"/>
      <c r="NPY725" s="407"/>
      <c r="NPZ725" s="439"/>
      <c r="NQA725" s="413"/>
      <c r="NQB725" s="413"/>
      <c r="NQC725" s="413"/>
      <c r="NQD725" s="413"/>
      <c r="NQE725" s="413"/>
      <c r="NQF725" s="413"/>
      <c r="NQG725" s="413"/>
      <c r="NQH725" s="412"/>
      <c r="NQI725" s="412"/>
      <c r="NQJ725" s="412"/>
      <c r="NQK725" s="412"/>
      <c r="NQL725" s="412"/>
      <c r="NQM725" s="412"/>
      <c r="NQN725" s="412"/>
      <c r="NQO725" s="412"/>
      <c r="NQP725" s="412"/>
      <c r="NQQ725" s="412"/>
      <c r="NQR725" s="412"/>
      <c r="NQS725" s="412"/>
      <c r="NQT725" s="412"/>
      <c r="NQU725" s="412"/>
      <c r="NQV725" s="412"/>
      <c r="NQW725" s="412"/>
      <c r="NQX725" s="412"/>
      <c r="NQY725" s="412"/>
      <c r="NQZ725" s="412"/>
      <c r="NRA725" s="412"/>
      <c r="NRB725" s="412"/>
      <c r="NRC725" s="412"/>
      <c r="NRD725" s="412"/>
      <c r="NRE725" s="412"/>
      <c r="NRF725" s="412"/>
      <c r="NRG725" s="412"/>
      <c r="NRH725" s="412"/>
      <c r="NRI725" s="412"/>
      <c r="NRJ725" s="412"/>
      <c r="NRK725" s="412"/>
      <c r="NRL725" s="412"/>
      <c r="NRM725" s="412"/>
      <c r="NRN725" s="412"/>
      <c r="NRO725" s="412"/>
      <c r="NRP725" s="412"/>
      <c r="NRQ725" s="412"/>
      <c r="NRR725" s="412"/>
      <c r="NRS725" s="412"/>
      <c r="NRT725" s="412"/>
      <c r="NRU725" s="412"/>
      <c r="NRV725" s="412"/>
      <c r="NRW725" s="412"/>
      <c r="NRX725" s="412"/>
      <c r="NRY725" s="412"/>
      <c r="NRZ725" s="413"/>
      <c r="NSA725" s="413"/>
      <c r="NSB725" s="413"/>
      <c r="NSC725" s="413"/>
      <c r="NSD725" s="413"/>
      <c r="NSE725" s="413"/>
      <c r="NSF725" s="413"/>
      <c r="NSG725" s="413"/>
      <c r="NSH725" s="413"/>
      <c r="NSI725" s="413"/>
      <c r="NSJ725" s="413"/>
      <c r="NSK725" s="413"/>
      <c r="NSL725" s="413"/>
      <c r="NSM725" s="413"/>
      <c r="NSN725" s="413"/>
      <c r="NSO725" s="413"/>
      <c r="NSP725" s="413"/>
      <c r="NSQ725" s="413"/>
      <c r="NSR725" s="413"/>
      <c r="NSS725" s="413"/>
      <c r="NST725" s="413"/>
      <c r="NSU725" s="413"/>
      <c r="NSV725" s="413"/>
      <c r="NSW725" s="413"/>
      <c r="NSX725" s="414"/>
      <c r="NSY725" s="414"/>
      <c r="NSZ725" s="414"/>
      <c r="NTA725" s="414"/>
      <c r="NTB725" s="414"/>
      <c r="NTC725" s="413"/>
      <c r="NTD725" s="413"/>
      <c r="NTE725" s="414"/>
      <c r="NTF725" s="414"/>
      <c r="NTG725" s="413"/>
      <c r="NTH725" s="413"/>
      <c r="NTI725" s="414"/>
      <c r="NTJ725" s="414"/>
      <c r="NTK725" s="413"/>
      <c r="NTL725" s="413"/>
      <c r="NTM725" s="413"/>
      <c r="NTN725" s="413"/>
      <c r="NTO725" s="413"/>
      <c r="NTP725" s="413"/>
      <c r="NTQ725" s="413"/>
      <c r="NTR725" s="414"/>
      <c r="NTS725" s="414"/>
      <c r="NTT725" s="413"/>
      <c r="NTU725" s="413"/>
      <c r="NTV725" s="414"/>
      <c r="NTW725" s="414"/>
      <c r="NTX725" s="413"/>
      <c r="NTY725" s="413"/>
      <c r="NTZ725" s="413"/>
      <c r="NUA725" s="413"/>
      <c r="NUB725" s="413"/>
      <c r="NUC725" s="407"/>
      <c r="NUD725" s="439"/>
      <c r="NUE725" s="413"/>
      <c r="NUF725" s="413"/>
      <c r="NUG725" s="413"/>
      <c r="NUH725" s="413"/>
      <c r="NUI725" s="413"/>
      <c r="NUJ725" s="413"/>
      <c r="NUK725" s="413"/>
      <c r="NUL725" s="412"/>
      <c r="NUM725" s="412"/>
      <c r="NUN725" s="412"/>
      <c r="NUO725" s="412"/>
      <c r="NUP725" s="412"/>
      <c r="NUQ725" s="412"/>
      <c r="NUR725" s="412"/>
      <c r="NUS725" s="412"/>
      <c r="NUT725" s="412"/>
      <c r="NUU725" s="412"/>
      <c r="NUV725" s="412"/>
      <c r="NUW725" s="412"/>
      <c r="NUX725" s="412"/>
      <c r="NUY725" s="412"/>
      <c r="NUZ725" s="412"/>
      <c r="NVA725" s="412"/>
      <c r="NVB725" s="412"/>
      <c r="NVC725" s="412"/>
      <c r="NVD725" s="412"/>
      <c r="NVE725" s="412"/>
      <c r="NVF725" s="412"/>
      <c r="NVG725" s="412"/>
      <c r="NVH725" s="412"/>
      <c r="NVI725" s="412"/>
      <c r="NVJ725" s="412"/>
      <c r="NVK725" s="412"/>
      <c r="NVL725" s="412"/>
      <c r="NVM725" s="412"/>
      <c r="NVN725" s="412"/>
      <c r="NVO725" s="412"/>
      <c r="NVP725" s="412"/>
      <c r="NVQ725" s="412"/>
      <c r="NVR725" s="412"/>
      <c r="NVS725" s="412"/>
      <c r="NVT725" s="412"/>
      <c r="NVU725" s="412"/>
      <c r="NVV725" s="412"/>
      <c r="NVW725" s="412"/>
      <c r="NVX725" s="412"/>
      <c r="NVY725" s="412"/>
      <c r="NVZ725" s="412"/>
      <c r="NWA725" s="412"/>
      <c r="NWB725" s="412"/>
      <c r="NWC725" s="412"/>
      <c r="NWD725" s="413"/>
      <c r="NWE725" s="413"/>
      <c r="NWF725" s="413"/>
      <c r="NWG725" s="413"/>
      <c r="NWH725" s="413"/>
      <c r="NWI725" s="413"/>
      <c r="NWJ725" s="413"/>
      <c r="NWK725" s="413"/>
      <c r="NWL725" s="413"/>
      <c r="NWM725" s="413"/>
      <c r="NWN725" s="413"/>
      <c r="NWO725" s="413"/>
      <c r="NWP725" s="413"/>
      <c r="NWQ725" s="413"/>
      <c r="NWR725" s="413"/>
      <c r="NWS725" s="413"/>
      <c r="NWT725" s="413"/>
      <c r="NWU725" s="413"/>
      <c r="NWV725" s="413"/>
      <c r="NWW725" s="413"/>
      <c r="NWX725" s="413"/>
      <c r="NWY725" s="413"/>
      <c r="NWZ725" s="413"/>
      <c r="NXA725" s="413"/>
      <c r="NXB725" s="414"/>
      <c r="NXC725" s="414"/>
      <c r="NXD725" s="414"/>
      <c r="NXE725" s="414"/>
      <c r="NXF725" s="414"/>
      <c r="NXG725" s="413"/>
      <c r="NXH725" s="413"/>
      <c r="NXI725" s="414"/>
      <c r="NXJ725" s="414"/>
      <c r="NXK725" s="413"/>
      <c r="NXL725" s="413"/>
      <c r="NXM725" s="414"/>
      <c r="NXN725" s="414"/>
      <c r="NXO725" s="413"/>
      <c r="NXP725" s="413"/>
      <c r="NXQ725" s="413"/>
      <c r="NXR725" s="413"/>
      <c r="NXS725" s="413"/>
      <c r="NXT725" s="413"/>
      <c r="NXU725" s="413"/>
      <c r="NXV725" s="414"/>
      <c r="NXW725" s="414"/>
      <c r="NXX725" s="413"/>
      <c r="NXY725" s="413"/>
      <c r="NXZ725" s="414"/>
      <c r="NYA725" s="414"/>
      <c r="NYB725" s="413"/>
      <c r="NYC725" s="413"/>
      <c r="NYD725" s="413"/>
      <c r="NYE725" s="413"/>
      <c r="NYF725" s="413"/>
      <c r="NYG725" s="407"/>
      <c r="NYH725" s="439"/>
      <c r="NYI725" s="413"/>
      <c r="NYJ725" s="413"/>
      <c r="NYK725" s="413"/>
      <c r="NYL725" s="413"/>
      <c r="NYM725" s="413"/>
      <c r="NYN725" s="413"/>
      <c r="NYO725" s="413"/>
      <c r="NYP725" s="412"/>
      <c r="NYQ725" s="412"/>
      <c r="NYR725" s="412"/>
      <c r="NYS725" s="412"/>
      <c r="NYT725" s="412"/>
      <c r="NYU725" s="412"/>
      <c r="NYV725" s="412"/>
      <c r="NYW725" s="412"/>
      <c r="NYX725" s="412"/>
      <c r="NYY725" s="412"/>
      <c r="NYZ725" s="412"/>
      <c r="NZA725" s="412"/>
      <c r="NZB725" s="412"/>
      <c r="NZC725" s="412"/>
      <c r="NZD725" s="412"/>
      <c r="NZE725" s="412"/>
      <c r="NZF725" s="412"/>
      <c r="NZG725" s="412"/>
      <c r="NZH725" s="412"/>
      <c r="NZI725" s="412"/>
      <c r="NZJ725" s="412"/>
      <c r="NZK725" s="412"/>
      <c r="NZL725" s="412"/>
      <c r="NZM725" s="412"/>
      <c r="NZN725" s="412"/>
      <c r="NZO725" s="412"/>
      <c r="NZP725" s="412"/>
      <c r="NZQ725" s="412"/>
      <c r="NZR725" s="412"/>
      <c r="NZS725" s="412"/>
      <c r="NZT725" s="412"/>
      <c r="NZU725" s="412"/>
      <c r="NZV725" s="412"/>
      <c r="NZW725" s="412"/>
      <c r="NZX725" s="412"/>
      <c r="NZY725" s="412"/>
      <c r="NZZ725" s="412"/>
      <c r="OAA725" s="412"/>
      <c r="OAB725" s="412"/>
      <c r="OAC725" s="412"/>
      <c r="OAD725" s="412"/>
      <c r="OAE725" s="412"/>
      <c r="OAF725" s="412"/>
      <c r="OAG725" s="412"/>
      <c r="OAH725" s="413"/>
      <c r="OAI725" s="413"/>
      <c r="OAJ725" s="413"/>
      <c r="OAK725" s="413"/>
      <c r="OAL725" s="413"/>
      <c r="OAM725" s="413"/>
      <c r="OAN725" s="413"/>
      <c r="OAO725" s="413"/>
      <c r="OAP725" s="413"/>
      <c r="OAQ725" s="413"/>
      <c r="OAR725" s="413"/>
      <c r="OAS725" s="413"/>
      <c r="OAT725" s="413"/>
      <c r="OAU725" s="413"/>
      <c r="OAV725" s="413"/>
      <c r="OAW725" s="413"/>
      <c r="OAX725" s="413"/>
      <c r="OAY725" s="413"/>
      <c r="OAZ725" s="413"/>
      <c r="OBA725" s="413"/>
      <c r="OBB725" s="413"/>
      <c r="OBC725" s="413"/>
      <c r="OBD725" s="413"/>
      <c r="OBE725" s="413"/>
      <c r="OBF725" s="414"/>
      <c r="OBG725" s="414"/>
      <c r="OBH725" s="414"/>
      <c r="OBI725" s="414"/>
      <c r="OBJ725" s="414"/>
      <c r="OBK725" s="413"/>
      <c r="OBL725" s="413"/>
      <c r="OBM725" s="414"/>
      <c r="OBN725" s="414"/>
      <c r="OBO725" s="413"/>
      <c r="OBP725" s="413"/>
      <c r="OBQ725" s="414"/>
      <c r="OBR725" s="414"/>
      <c r="OBS725" s="413"/>
      <c r="OBT725" s="413"/>
      <c r="OBU725" s="413"/>
      <c r="OBV725" s="413"/>
      <c r="OBW725" s="413"/>
      <c r="OBX725" s="413"/>
      <c r="OBY725" s="413"/>
      <c r="OBZ725" s="414"/>
      <c r="OCA725" s="414"/>
      <c r="OCB725" s="413"/>
      <c r="OCC725" s="413"/>
      <c r="OCD725" s="414"/>
      <c r="OCE725" s="414"/>
      <c r="OCF725" s="413"/>
      <c r="OCG725" s="413"/>
      <c r="OCH725" s="413"/>
      <c r="OCI725" s="413"/>
      <c r="OCJ725" s="413"/>
      <c r="OCK725" s="407"/>
      <c r="OCL725" s="439"/>
      <c r="OCM725" s="413"/>
      <c r="OCN725" s="413"/>
      <c r="OCO725" s="413"/>
      <c r="OCP725" s="413"/>
      <c r="OCQ725" s="413"/>
      <c r="OCR725" s="413"/>
      <c r="OCS725" s="413"/>
      <c r="OCT725" s="412"/>
      <c r="OCU725" s="412"/>
      <c r="OCV725" s="412"/>
      <c r="OCW725" s="412"/>
      <c r="OCX725" s="412"/>
      <c r="OCY725" s="412"/>
      <c r="OCZ725" s="412"/>
      <c r="ODA725" s="412"/>
      <c r="ODB725" s="412"/>
      <c r="ODC725" s="412"/>
      <c r="ODD725" s="412"/>
      <c r="ODE725" s="412"/>
      <c r="ODF725" s="412"/>
      <c r="ODG725" s="412"/>
      <c r="ODH725" s="412"/>
      <c r="ODI725" s="412"/>
      <c r="ODJ725" s="412"/>
      <c r="ODK725" s="412"/>
      <c r="ODL725" s="412"/>
      <c r="ODM725" s="412"/>
      <c r="ODN725" s="412"/>
      <c r="ODO725" s="412"/>
      <c r="ODP725" s="412"/>
      <c r="ODQ725" s="412"/>
      <c r="ODR725" s="412"/>
      <c r="ODS725" s="412"/>
      <c r="ODT725" s="412"/>
      <c r="ODU725" s="412"/>
      <c r="ODV725" s="412"/>
      <c r="ODW725" s="412"/>
      <c r="ODX725" s="412"/>
      <c r="ODY725" s="412"/>
      <c r="ODZ725" s="412"/>
      <c r="OEA725" s="412"/>
      <c r="OEB725" s="412"/>
      <c r="OEC725" s="412"/>
      <c r="OED725" s="412"/>
      <c r="OEE725" s="412"/>
      <c r="OEF725" s="412"/>
      <c r="OEG725" s="412"/>
      <c r="OEH725" s="412"/>
      <c r="OEI725" s="412"/>
      <c r="OEJ725" s="412"/>
      <c r="OEK725" s="412"/>
      <c r="OEL725" s="413"/>
      <c r="OEM725" s="413"/>
      <c r="OEN725" s="413"/>
      <c r="OEO725" s="413"/>
      <c r="OEP725" s="413"/>
      <c r="OEQ725" s="413"/>
      <c r="OER725" s="413"/>
      <c r="OES725" s="413"/>
      <c r="OET725" s="413"/>
      <c r="OEU725" s="413"/>
      <c r="OEV725" s="413"/>
      <c r="OEW725" s="413"/>
      <c r="OEX725" s="413"/>
      <c r="OEY725" s="413"/>
      <c r="OEZ725" s="413"/>
      <c r="OFA725" s="413"/>
      <c r="OFB725" s="413"/>
      <c r="OFC725" s="413"/>
      <c r="OFD725" s="413"/>
      <c r="OFE725" s="413"/>
      <c r="OFF725" s="413"/>
      <c r="OFG725" s="413"/>
      <c r="OFH725" s="413"/>
      <c r="OFI725" s="413"/>
      <c r="OFJ725" s="414"/>
      <c r="OFK725" s="414"/>
      <c r="OFL725" s="414"/>
      <c r="OFM725" s="414"/>
      <c r="OFN725" s="414"/>
      <c r="OFO725" s="413"/>
      <c r="OFP725" s="413"/>
      <c r="OFQ725" s="414"/>
      <c r="OFR725" s="414"/>
      <c r="OFS725" s="413"/>
      <c r="OFT725" s="413"/>
      <c r="OFU725" s="414"/>
      <c r="OFV725" s="414"/>
      <c r="OFW725" s="413"/>
      <c r="OFX725" s="413"/>
      <c r="OFY725" s="413"/>
      <c r="OFZ725" s="413"/>
      <c r="OGA725" s="413"/>
      <c r="OGB725" s="413"/>
      <c r="OGC725" s="413"/>
      <c r="OGD725" s="414"/>
      <c r="OGE725" s="414"/>
      <c r="OGF725" s="413"/>
      <c r="OGG725" s="413"/>
      <c r="OGH725" s="414"/>
      <c r="OGI725" s="414"/>
      <c r="OGJ725" s="413"/>
      <c r="OGK725" s="413"/>
      <c r="OGL725" s="413"/>
      <c r="OGM725" s="413"/>
      <c r="OGN725" s="413"/>
      <c r="OGO725" s="407"/>
      <c r="OGP725" s="439"/>
      <c r="OGQ725" s="413"/>
      <c r="OGR725" s="413"/>
      <c r="OGS725" s="413"/>
      <c r="OGT725" s="413"/>
      <c r="OGU725" s="413"/>
      <c r="OGV725" s="413"/>
      <c r="OGW725" s="413"/>
      <c r="OGX725" s="412"/>
      <c r="OGY725" s="412"/>
      <c r="OGZ725" s="412"/>
      <c r="OHA725" s="412"/>
      <c r="OHB725" s="412"/>
      <c r="OHC725" s="412"/>
      <c r="OHD725" s="412"/>
      <c r="OHE725" s="412"/>
      <c r="OHF725" s="412"/>
      <c r="OHG725" s="412"/>
      <c r="OHH725" s="412"/>
      <c r="OHI725" s="412"/>
      <c r="OHJ725" s="412"/>
      <c r="OHK725" s="412"/>
      <c r="OHL725" s="412"/>
      <c r="OHM725" s="412"/>
      <c r="OHN725" s="412"/>
      <c r="OHO725" s="412"/>
      <c r="OHP725" s="412"/>
      <c r="OHQ725" s="412"/>
      <c r="OHR725" s="412"/>
      <c r="OHS725" s="412"/>
      <c r="OHT725" s="412"/>
      <c r="OHU725" s="412"/>
      <c r="OHV725" s="412"/>
      <c r="OHW725" s="412"/>
      <c r="OHX725" s="412"/>
      <c r="OHY725" s="412"/>
      <c r="OHZ725" s="412"/>
      <c r="OIA725" s="412"/>
      <c r="OIB725" s="412"/>
      <c r="OIC725" s="412"/>
      <c r="OID725" s="412"/>
      <c r="OIE725" s="412"/>
      <c r="OIF725" s="412"/>
      <c r="OIG725" s="412"/>
      <c r="OIH725" s="412"/>
      <c r="OII725" s="412"/>
      <c r="OIJ725" s="412"/>
      <c r="OIK725" s="412"/>
      <c r="OIL725" s="412"/>
      <c r="OIM725" s="412"/>
      <c r="OIN725" s="412"/>
      <c r="OIO725" s="412"/>
      <c r="OIP725" s="413"/>
      <c r="OIQ725" s="413"/>
      <c r="OIR725" s="413"/>
      <c r="OIS725" s="413"/>
      <c r="OIT725" s="413"/>
      <c r="OIU725" s="413"/>
      <c r="OIV725" s="413"/>
      <c r="OIW725" s="413"/>
      <c r="OIX725" s="413"/>
      <c r="OIY725" s="413"/>
      <c r="OIZ725" s="413"/>
      <c r="OJA725" s="413"/>
      <c r="OJB725" s="413"/>
      <c r="OJC725" s="413"/>
      <c r="OJD725" s="413"/>
      <c r="OJE725" s="413"/>
      <c r="OJF725" s="413"/>
      <c r="OJG725" s="413"/>
      <c r="OJH725" s="413"/>
      <c r="OJI725" s="413"/>
      <c r="OJJ725" s="413"/>
      <c r="OJK725" s="413"/>
      <c r="OJL725" s="413"/>
      <c r="OJM725" s="413"/>
      <c r="OJN725" s="414"/>
      <c r="OJO725" s="414"/>
      <c r="OJP725" s="414"/>
      <c r="OJQ725" s="414"/>
      <c r="OJR725" s="414"/>
      <c r="OJS725" s="413"/>
      <c r="OJT725" s="413"/>
      <c r="OJU725" s="414"/>
      <c r="OJV725" s="414"/>
      <c r="OJW725" s="413"/>
      <c r="OJX725" s="413"/>
      <c r="OJY725" s="414"/>
      <c r="OJZ725" s="414"/>
      <c r="OKA725" s="413"/>
      <c r="OKB725" s="413"/>
      <c r="OKC725" s="413"/>
      <c r="OKD725" s="413"/>
      <c r="OKE725" s="413"/>
      <c r="OKF725" s="413"/>
      <c r="OKG725" s="413"/>
      <c r="OKH725" s="414"/>
      <c r="OKI725" s="414"/>
      <c r="OKJ725" s="413"/>
      <c r="OKK725" s="413"/>
      <c r="OKL725" s="414"/>
      <c r="OKM725" s="414"/>
      <c r="OKN725" s="413"/>
      <c r="OKO725" s="413"/>
      <c r="OKP725" s="413"/>
      <c r="OKQ725" s="413"/>
      <c r="OKR725" s="413"/>
      <c r="OKS725" s="407"/>
      <c r="OKT725" s="439"/>
      <c r="OKU725" s="413"/>
      <c r="OKV725" s="413"/>
      <c r="OKW725" s="413"/>
      <c r="OKX725" s="413"/>
      <c r="OKY725" s="413"/>
      <c r="OKZ725" s="413"/>
      <c r="OLA725" s="413"/>
      <c r="OLB725" s="412"/>
      <c r="OLC725" s="412"/>
      <c r="OLD725" s="412"/>
      <c r="OLE725" s="412"/>
      <c r="OLF725" s="412"/>
      <c r="OLG725" s="412"/>
      <c r="OLH725" s="412"/>
      <c r="OLI725" s="412"/>
      <c r="OLJ725" s="412"/>
      <c r="OLK725" s="412"/>
      <c r="OLL725" s="412"/>
      <c r="OLM725" s="412"/>
      <c r="OLN725" s="412"/>
      <c r="OLO725" s="412"/>
      <c r="OLP725" s="412"/>
      <c r="OLQ725" s="412"/>
      <c r="OLR725" s="412"/>
      <c r="OLS725" s="412"/>
      <c r="OLT725" s="412"/>
      <c r="OLU725" s="412"/>
      <c r="OLV725" s="412"/>
      <c r="OLW725" s="412"/>
      <c r="OLX725" s="412"/>
      <c r="OLY725" s="412"/>
      <c r="OLZ725" s="412"/>
      <c r="OMA725" s="412"/>
      <c r="OMB725" s="412"/>
      <c r="OMC725" s="412"/>
      <c r="OMD725" s="412"/>
      <c r="OME725" s="412"/>
      <c r="OMF725" s="412"/>
      <c r="OMG725" s="412"/>
      <c r="OMH725" s="412"/>
      <c r="OMI725" s="412"/>
      <c r="OMJ725" s="412"/>
      <c r="OMK725" s="412"/>
      <c r="OML725" s="412"/>
      <c r="OMM725" s="412"/>
      <c r="OMN725" s="412"/>
      <c r="OMO725" s="412"/>
      <c r="OMP725" s="412"/>
      <c r="OMQ725" s="412"/>
      <c r="OMR725" s="412"/>
      <c r="OMS725" s="412"/>
      <c r="OMT725" s="413"/>
      <c r="OMU725" s="413"/>
      <c r="OMV725" s="413"/>
      <c r="OMW725" s="413"/>
      <c r="OMX725" s="413"/>
      <c r="OMY725" s="413"/>
      <c r="OMZ725" s="413"/>
      <c r="ONA725" s="413"/>
      <c r="ONB725" s="413"/>
      <c r="ONC725" s="413"/>
      <c r="OND725" s="413"/>
      <c r="ONE725" s="413"/>
      <c r="ONF725" s="413"/>
      <c r="ONG725" s="413"/>
      <c r="ONH725" s="413"/>
      <c r="ONI725" s="413"/>
      <c r="ONJ725" s="413"/>
      <c r="ONK725" s="413"/>
      <c r="ONL725" s="413"/>
      <c r="ONM725" s="413"/>
      <c r="ONN725" s="413"/>
      <c r="ONO725" s="413"/>
      <c r="ONP725" s="413"/>
      <c r="ONQ725" s="413"/>
      <c r="ONR725" s="414"/>
      <c r="ONS725" s="414"/>
      <c r="ONT725" s="414"/>
      <c r="ONU725" s="414"/>
      <c r="ONV725" s="414"/>
      <c r="ONW725" s="413"/>
      <c r="ONX725" s="413"/>
      <c r="ONY725" s="414"/>
      <c r="ONZ725" s="414"/>
      <c r="OOA725" s="413"/>
      <c r="OOB725" s="413"/>
      <c r="OOC725" s="414"/>
      <c r="OOD725" s="414"/>
      <c r="OOE725" s="413"/>
      <c r="OOF725" s="413"/>
      <c r="OOG725" s="413"/>
      <c r="OOH725" s="413"/>
      <c r="OOI725" s="413"/>
      <c r="OOJ725" s="413"/>
      <c r="OOK725" s="413"/>
      <c r="OOL725" s="414"/>
      <c r="OOM725" s="414"/>
      <c r="OON725" s="413"/>
      <c r="OOO725" s="413"/>
      <c r="OOP725" s="414"/>
      <c r="OOQ725" s="414"/>
      <c r="OOR725" s="413"/>
      <c r="OOS725" s="413"/>
      <c r="OOT725" s="413"/>
      <c r="OOU725" s="413"/>
      <c r="OOV725" s="413"/>
      <c r="OOW725" s="407"/>
      <c r="OOX725" s="439"/>
      <c r="OOY725" s="413"/>
      <c r="OOZ725" s="413"/>
      <c r="OPA725" s="413"/>
      <c r="OPB725" s="413"/>
      <c r="OPC725" s="413"/>
      <c r="OPD725" s="413"/>
      <c r="OPE725" s="413"/>
      <c r="OPF725" s="412"/>
      <c r="OPG725" s="412"/>
      <c r="OPH725" s="412"/>
      <c r="OPI725" s="412"/>
      <c r="OPJ725" s="412"/>
      <c r="OPK725" s="412"/>
      <c r="OPL725" s="412"/>
      <c r="OPM725" s="412"/>
      <c r="OPN725" s="412"/>
      <c r="OPO725" s="412"/>
      <c r="OPP725" s="412"/>
      <c r="OPQ725" s="412"/>
      <c r="OPR725" s="412"/>
      <c r="OPS725" s="412"/>
      <c r="OPT725" s="412"/>
      <c r="OPU725" s="412"/>
      <c r="OPV725" s="412"/>
      <c r="OPW725" s="412"/>
      <c r="OPX725" s="412"/>
      <c r="OPY725" s="412"/>
      <c r="OPZ725" s="412"/>
      <c r="OQA725" s="412"/>
      <c r="OQB725" s="412"/>
      <c r="OQC725" s="412"/>
      <c r="OQD725" s="412"/>
      <c r="OQE725" s="412"/>
      <c r="OQF725" s="412"/>
      <c r="OQG725" s="412"/>
      <c r="OQH725" s="412"/>
      <c r="OQI725" s="412"/>
      <c r="OQJ725" s="412"/>
      <c r="OQK725" s="412"/>
      <c r="OQL725" s="412"/>
      <c r="OQM725" s="412"/>
      <c r="OQN725" s="412"/>
      <c r="OQO725" s="412"/>
      <c r="OQP725" s="412"/>
      <c r="OQQ725" s="412"/>
      <c r="OQR725" s="412"/>
      <c r="OQS725" s="412"/>
      <c r="OQT725" s="412"/>
      <c r="OQU725" s="412"/>
      <c r="OQV725" s="412"/>
      <c r="OQW725" s="412"/>
      <c r="OQX725" s="413"/>
      <c r="OQY725" s="413"/>
      <c r="OQZ725" s="413"/>
      <c r="ORA725" s="413"/>
      <c r="ORB725" s="413"/>
      <c r="ORC725" s="413"/>
      <c r="ORD725" s="413"/>
      <c r="ORE725" s="413"/>
      <c r="ORF725" s="413"/>
      <c r="ORG725" s="413"/>
      <c r="ORH725" s="413"/>
      <c r="ORI725" s="413"/>
      <c r="ORJ725" s="413"/>
      <c r="ORK725" s="413"/>
      <c r="ORL725" s="413"/>
      <c r="ORM725" s="413"/>
      <c r="ORN725" s="413"/>
      <c r="ORO725" s="413"/>
      <c r="ORP725" s="413"/>
      <c r="ORQ725" s="413"/>
      <c r="ORR725" s="413"/>
      <c r="ORS725" s="413"/>
      <c r="ORT725" s="413"/>
      <c r="ORU725" s="413"/>
      <c r="ORV725" s="414"/>
      <c r="ORW725" s="414"/>
      <c r="ORX725" s="414"/>
      <c r="ORY725" s="414"/>
      <c r="ORZ725" s="414"/>
      <c r="OSA725" s="413"/>
      <c r="OSB725" s="413"/>
      <c r="OSC725" s="414"/>
      <c r="OSD725" s="414"/>
      <c r="OSE725" s="413"/>
      <c r="OSF725" s="413"/>
      <c r="OSG725" s="414"/>
      <c r="OSH725" s="414"/>
      <c r="OSI725" s="413"/>
      <c r="OSJ725" s="413"/>
      <c r="OSK725" s="413"/>
      <c r="OSL725" s="413"/>
      <c r="OSM725" s="413"/>
      <c r="OSN725" s="413"/>
      <c r="OSO725" s="413"/>
      <c r="OSP725" s="414"/>
      <c r="OSQ725" s="414"/>
      <c r="OSR725" s="413"/>
      <c r="OSS725" s="413"/>
      <c r="OST725" s="414"/>
      <c r="OSU725" s="414"/>
      <c r="OSV725" s="413"/>
      <c r="OSW725" s="413"/>
      <c r="OSX725" s="413"/>
      <c r="OSY725" s="413"/>
      <c r="OSZ725" s="413"/>
      <c r="OTA725" s="407"/>
      <c r="OTB725" s="439"/>
      <c r="OTC725" s="413"/>
      <c r="OTD725" s="413"/>
      <c r="OTE725" s="413"/>
      <c r="OTF725" s="413"/>
      <c r="OTG725" s="413"/>
      <c r="OTH725" s="413"/>
      <c r="OTI725" s="413"/>
      <c r="OTJ725" s="412"/>
      <c r="OTK725" s="412"/>
      <c r="OTL725" s="412"/>
      <c r="OTM725" s="412"/>
      <c r="OTN725" s="412"/>
      <c r="OTO725" s="412"/>
      <c r="OTP725" s="412"/>
      <c r="OTQ725" s="412"/>
      <c r="OTR725" s="412"/>
      <c r="OTS725" s="412"/>
      <c r="OTT725" s="412"/>
      <c r="OTU725" s="412"/>
      <c r="OTV725" s="412"/>
      <c r="OTW725" s="412"/>
      <c r="OTX725" s="412"/>
      <c r="OTY725" s="412"/>
      <c r="OTZ725" s="412"/>
      <c r="OUA725" s="412"/>
      <c r="OUB725" s="412"/>
      <c r="OUC725" s="412"/>
      <c r="OUD725" s="412"/>
      <c r="OUE725" s="412"/>
      <c r="OUF725" s="412"/>
      <c r="OUG725" s="412"/>
      <c r="OUH725" s="412"/>
      <c r="OUI725" s="412"/>
      <c r="OUJ725" s="412"/>
      <c r="OUK725" s="412"/>
      <c r="OUL725" s="412"/>
      <c r="OUM725" s="412"/>
      <c r="OUN725" s="412"/>
      <c r="OUO725" s="412"/>
      <c r="OUP725" s="412"/>
      <c r="OUQ725" s="412"/>
      <c r="OUR725" s="412"/>
      <c r="OUS725" s="412"/>
      <c r="OUT725" s="412"/>
      <c r="OUU725" s="412"/>
      <c r="OUV725" s="412"/>
      <c r="OUW725" s="412"/>
      <c r="OUX725" s="412"/>
      <c r="OUY725" s="412"/>
      <c r="OUZ725" s="412"/>
      <c r="OVA725" s="412"/>
      <c r="OVB725" s="413"/>
      <c r="OVC725" s="413"/>
      <c r="OVD725" s="413"/>
      <c r="OVE725" s="413"/>
      <c r="OVF725" s="413"/>
      <c r="OVG725" s="413"/>
      <c r="OVH725" s="413"/>
      <c r="OVI725" s="413"/>
      <c r="OVJ725" s="413"/>
      <c r="OVK725" s="413"/>
      <c r="OVL725" s="413"/>
      <c r="OVM725" s="413"/>
      <c r="OVN725" s="413"/>
      <c r="OVO725" s="413"/>
      <c r="OVP725" s="413"/>
      <c r="OVQ725" s="413"/>
      <c r="OVR725" s="413"/>
      <c r="OVS725" s="413"/>
      <c r="OVT725" s="413"/>
      <c r="OVU725" s="413"/>
      <c r="OVV725" s="413"/>
      <c r="OVW725" s="413"/>
      <c r="OVX725" s="413"/>
      <c r="OVY725" s="413"/>
      <c r="OVZ725" s="414"/>
      <c r="OWA725" s="414"/>
      <c r="OWB725" s="414"/>
      <c r="OWC725" s="414"/>
      <c r="OWD725" s="414"/>
      <c r="OWE725" s="413"/>
      <c r="OWF725" s="413"/>
      <c r="OWG725" s="414"/>
      <c r="OWH725" s="414"/>
      <c r="OWI725" s="413"/>
      <c r="OWJ725" s="413"/>
      <c r="OWK725" s="414"/>
      <c r="OWL725" s="414"/>
      <c r="OWM725" s="413"/>
      <c r="OWN725" s="413"/>
      <c r="OWO725" s="413"/>
      <c r="OWP725" s="413"/>
      <c r="OWQ725" s="413"/>
      <c r="OWR725" s="413"/>
      <c r="OWS725" s="413"/>
      <c r="OWT725" s="414"/>
      <c r="OWU725" s="414"/>
      <c r="OWV725" s="413"/>
      <c r="OWW725" s="413"/>
      <c r="OWX725" s="414"/>
      <c r="OWY725" s="414"/>
      <c r="OWZ725" s="413"/>
      <c r="OXA725" s="413"/>
      <c r="OXB725" s="413"/>
      <c r="OXC725" s="413"/>
      <c r="OXD725" s="413"/>
      <c r="OXE725" s="407"/>
      <c r="OXF725" s="439"/>
      <c r="OXG725" s="413"/>
      <c r="OXH725" s="413"/>
      <c r="OXI725" s="413"/>
      <c r="OXJ725" s="413"/>
      <c r="OXK725" s="413"/>
      <c r="OXL725" s="413"/>
      <c r="OXM725" s="413"/>
      <c r="OXN725" s="412"/>
      <c r="OXO725" s="412"/>
      <c r="OXP725" s="412"/>
      <c r="OXQ725" s="412"/>
      <c r="OXR725" s="412"/>
      <c r="OXS725" s="412"/>
      <c r="OXT725" s="412"/>
      <c r="OXU725" s="412"/>
      <c r="OXV725" s="412"/>
      <c r="OXW725" s="412"/>
      <c r="OXX725" s="412"/>
      <c r="OXY725" s="412"/>
      <c r="OXZ725" s="412"/>
      <c r="OYA725" s="412"/>
      <c r="OYB725" s="412"/>
      <c r="OYC725" s="412"/>
      <c r="OYD725" s="412"/>
      <c r="OYE725" s="412"/>
      <c r="OYF725" s="412"/>
      <c r="OYG725" s="412"/>
      <c r="OYH725" s="412"/>
      <c r="OYI725" s="412"/>
      <c r="OYJ725" s="412"/>
      <c r="OYK725" s="412"/>
      <c r="OYL725" s="412"/>
      <c r="OYM725" s="412"/>
      <c r="OYN725" s="412"/>
      <c r="OYO725" s="412"/>
      <c r="OYP725" s="412"/>
      <c r="OYQ725" s="412"/>
      <c r="OYR725" s="412"/>
      <c r="OYS725" s="412"/>
      <c r="OYT725" s="412"/>
      <c r="OYU725" s="412"/>
      <c r="OYV725" s="412"/>
      <c r="OYW725" s="412"/>
      <c r="OYX725" s="412"/>
      <c r="OYY725" s="412"/>
      <c r="OYZ725" s="412"/>
      <c r="OZA725" s="412"/>
      <c r="OZB725" s="412"/>
      <c r="OZC725" s="412"/>
      <c r="OZD725" s="412"/>
      <c r="OZE725" s="412"/>
      <c r="OZF725" s="413"/>
      <c r="OZG725" s="413"/>
      <c r="OZH725" s="413"/>
      <c r="OZI725" s="413"/>
      <c r="OZJ725" s="413"/>
      <c r="OZK725" s="413"/>
      <c r="OZL725" s="413"/>
      <c r="OZM725" s="413"/>
      <c r="OZN725" s="413"/>
      <c r="OZO725" s="413"/>
      <c r="OZP725" s="413"/>
      <c r="OZQ725" s="413"/>
      <c r="OZR725" s="413"/>
      <c r="OZS725" s="413"/>
      <c r="OZT725" s="413"/>
      <c r="OZU725" s="413"/>
      <c r="OZV725" s="413"/>
      <c r="OZW725" s="413"/>
      <c r="OZX725" s="413"/>
      <c r="OZY725" s="413"/>
      <c r="OZZ725" s="413"/>
      <c r="PAA725" s="413"/>
      <c r="PAB725" s="413"/>
      <c r="PAC725" s="413"/>
      <c r="PAD725" s="414"/>
      <c r="PAE725" s="414"/>
      <c r="PAF725" s="414"/>
      <c r="PAG725" s="414"/>
      <c r="PAH725" s="414"/>
      <c r="PAI725" s="413"/>
      <c r="PAJ725" s="413"/>
      <c r="PAK725" s="414"/>
      <c r="PAL725" s="414"/>
      <c r="PAM725" s="413"/>
      <c r="PAN725" s="413"/>
      <c r="PAO725" s="414"/>
      <c r="PAP725" s="414"/>
      <c r="PAQ725" s="413"/>
      <c r="PAR725" s="413"/>
      <c r="PAS725" s="413"/>
      <c r="PAT725" s="413"/>
      <c r="PAU725" s="413"/>
      <c r="PAV725" s="413"/>
      <c r="PAW725" s="413"/>
      <c r="PAX725" s="414"/>
      <c r="PAY725" s="414"/>
      <c r="PAZ725" s="413"/>
      <c r="PBA725" s="413"/>
      <c r="PBB725" s="414"/>
      <c r="PBC725" s="414"/>
      <c r="PBD725" s="413"/>
      <c r="PBE725" s="413"/>
      <c r="PBF725" s="413"/>
      <c r="PBG725" s="413"/>
      <c r="PBH725" s="413"/>
      <c r="PBI725" s="407"/>
      <c r="PBJ725" s="439"/>
      <c r="PBK725" s="413"/>
      <c r="PBL725" s="413"/>
      <c r="PBM725" s="413"/>
      <c r="PBN725" s="413"/>
      <c r="PBO725" s="413"/>
      <c r="PBP725" s="413"/>
      <c r="PBQ725" s="413"/>
      <c r="PBR725" s="412"/>
      <c r="PBS725" s="412"/>
      <c r="PBT725" s="412"/>
      <c r="PBU725" s="412"/>
      <c r="PBV725" s="412"/>
      <c r="PBW725" s="412"/>
      <c r="PBX725" s="412"/>
      <c r="PBY725" s="412"/>
      <c r="PBZ725" s="412"/>
      <c r="PCA725" s="412"/>
      <c r="PCB725" s="412"/>
      <c r="PCC725" s="412"/>
      <c r="PCD725" s="412"/>
      <c r="PCE725" s="412"/>
      <c r="PCF725" s="412"/>
      <c r="PCG725" s="412"/>
      <c r="PCH725" s="412"/>
      <c r="PCI725" s="412"/>
      <c r="PCJ725" s="412"/>
      <c r="PCK725" s="412"/>
      <c r="PCL725" s="412"/>
      <c r="PCM725" s="412"/>
      <c r="PCN725" s="412"/>
      <c r="PCO725" s="412"/>
      <c r="PCP725" s="412"/>
      <c r="PCQ725" s="412"/>
      <c r="PCR725" s="412"/>
      <c r="PCS725" s="412"/>
      <c r="PCT725" s="412"/>
      <c r="PCU725" s="412"/>
      <c r="PCV725" s="412"/>
      <c r="PCW725" s="412"/>
      <c r="PCX725" s="412"/>
      <c r="PCY725" s="412"/>
      <c r="PCZ725" s="412"/>
      <c r="PDA725" s="412"/>
      <c r="PDB725" s="412"/>
      <c r="PDC725" s="412"/>
      <c r="PDD725" s="412"/>
      <c r="PDE725" s="412"/>
      <c r="PDF725" s="412"/>
      <c r="PDG725" s="412"/>
      <c r="PDH725" s="412"/>
      <c r="PDI725" s="412"/>
      <c r="PDJ725" s="413"/>
      <c r="PDK725" s="413"/>
      <c r="PDL725" s="413"/>
      <c r="PDM725" s="413"/>
      <c r="PDN725" s="413"/>
      <c r="PDO725" s="413"/>
      <c r="PDP725" s="413"/>
      <c r="PDQ725" s="413"/>
      <c r="PDR725" s="413"/>
      <c r="PDS725" s="413"/>
      <c r="PDT725" s="413"/>
      <c r="PDU725" s="413"/>
      <c r="PDV725" s="413"/>
      <c r="PDW725" s="413"/>
      <c r="PDX725" s="413"/>
      <c r="PDY725" s="413"/>
      <c r="PDZ725" s="413"/>
      <c r="PEA725" s="413"/>
      <c r="PEB725" s="413"/>
      <c r="PEC725" s="413"/>
      <c r="PED725" s="413"/>
      <c r="PEE725" s="413"/>
      <c r="PEF725" s="413"/>
      <c r="PEG725" s="413"/>
      <c r="PEH725" s="414"/>
      <c r="PEI725" s="414"/>
      <c r="PEJ725" s="414"/>
      <c r="PEK725" s="414"/>
      <c r="PEL725" s="414"/>
      <c r="PEM725" s="413"/>
      <c r="PEN725" s="413"/>
      <c r="PEO725" s="414"/>
      <c r="PEP725" s="414"/>
      <c r="PEQ725" s="413"/>
      <c r="PER725" s="413"/>
      <c r="PES725" s="414"/>
      <c r="PET725" s="414"/>
      <c r="PEU725" s="413"/>
      <c r="PEV725" s="413"/>
      <c r="PEW725" s="413"/>
      <c r="PEX725" s="413"/>
      <c r="PEY725" s="413"/>
      <c r="PEZ725" s="413"/>
      <c r="PFA725" s="413"/>
      <c r="PFB725" s="414"/>
      <c r="PFC725" s="414"/>
      <c r="PFD725" s="413"/>
      <c r="PFE725" s="413"/>
      <c r="PFF725" s="414"/>
      <c r="PFG725" s="414"/>
      <c r="PFH725" s="413"/>
      <c r="PFI725" s="413"/>
      <c r="PFJ725" s="413"/>
      <c r="PFK725" s="413"/>
      <c r="PFL725" s="413"/>
      <c r="PFM725" s="407"/>
      <c r="PFN725" s="439"/>
      <c r="PFO725" s="413"/>
      <c r="PFP725" s="413"/>
      <c r="PFQ725" s="413"/>
      <c r="PFR725" s="413"/>
      <c r="PFS725" s="413"/>
      <c r="PFT725" s="413"/>
      <c r="PFU725" s="413"/>
      <c r="PFV725" s="412"/>
      <c r="PFW725" s="412"/>
      <c r="PFX725" s="412"/>
      <c r="PFY725" s="412"/>
      <c r="PFZ725" s="412"/>
      <c r="PGA725" s="412"/>
      <c r="PGB725" s="412"/>
      <c r="PGC725" s="412"/>
      <c r="PGD725" s="412"/>
      <c r="PGE725" s="412"/>
      <c r="PGF725" s="412"/>
      <c r="PGG725" s="412"/>
      <c r="PGH725" s="412"/>
      <c r="PGI725" s="412"/>
      <c r="PGJ725" s="412"/>
      <c r="PGK725" s="412"/>
      <c r="PGL725" s="412"/>
      <c r="PGM725" s="412"/>
      <c r="PGN725" s="412"/>
      <c r="PGO725" s="412"/>
      <c r="PGP725" s="412"/>
      <c r="PGQ725" s="412"/>
      <c r="PGR725" s="412"/>
      <c r="PGS725" s="412"/>
      <c r="PGT725" s="412"/>
      <c r="PGU725" s="412"/>
      <c r="PGV725" s="412"/>
      <c r="PGW725" s="412"/>
      <c r="PGX725" s="412"/>
      <c r="PGY725" s="412"/>
      <c r="PGZ725" s="412"/>
      <c r="PHA725" s="412"/>
      <c r="PHB725" s="412"/>
      <c r="PHC725" s="412"/>
      <c r="PHD725" s="412"/>
      <c r="PHE725" s="412"/>
      <c r="PHF725" s="412"/>
      <c r="PHG725" s="412"/>
      <c r="PHH725" s="412"/>
      <c r="PHI725" s="412"/>
      <c r="PHJ725" s="412"/>
      <c r="PHK725" s="412"/>
      <c r="PHL725" s="412"/>
      <c r="PHM725" s="412"/>
      <c r="PHN725" s="413"/>
      <c r="PHO725" s="413"/>
      <c r="PHP725" s="413"/>
      <c r="PHQ725" s="413"/>
      <c r="PHR725" s="413"/>
      <c r="PHS725" s="413"/>
      <c r="PHT725" s="413"/>
      <c r="PHU725" s="413"/>
      <c r="PHV725" s="413"/>
      <c r="PHW725" s="413"/>
      <c r="PHX725" s="413"/>
      <c r="PHY725" s="413"/>
      <c r="PHZ725" s="413"/>
      <c r="PIA725" s="413"/>
      <c r="PIB725" s="413"/>
      <c r="PIC725" s="413"/>
      <c r="PID725" s="413"/>
      <c r="PIE725" s="413"/>
      <c r="PIF725" s="413"/>
      <c r="PIG725" s="413"/>
      <c r="PIH725" s="413"/>
      <c r="PII725" s="413"/>
      <c r="PIJ725" s="413"/>
      <c r="PIK725" s="413"/>
      <c r="PIL725" s="414"/>
      <c r="PIM725" s="414"/>
      <c r="PIN725" s="414"/>
      <c r="PIO725" s="414"/>
      <c r="PIP725" s="414"/>
      <c r="PIQ725" s="413"/>
      <c r="PIR725" s="413"/>
      <c r="PIS725" s="414"/>
      <c r="PIT725" s="414"/>
      <c r="PIU725" s="413"/>
      <c r="PIV725" s="413"/>
      <c r="PIW725" s="414"/>
      <c r="PIX725" s="414"/>
      <c r="PIY725" s="413"/>
      <c r="PIZ725" s="413"/>
      <c r="PJA725" s="413"/>
      <c r="PJB725" s="413"/>
      <c r="PJC725" s="413"/>
      <c r="PJD725" s="413"/>
      <c r="PJE725" s="413"/>
      <c r="PJF725" s="414"/>
      <c r="PJG725" s="414"/>
      <c r="PJH725" s="413"/>
      <c r="PJI725" s="413"/>
      <c r="PJJ725" s="414"/>
      <c r="PJK725" s="414"/>
      <c r="PJL725" s="413"/>
      <c r="PJM725" s="413"/>
      <c r="PJN725" s="413"/>
      <c r="PJO725" s="413"/>
      <c r="PJP725" s="413"/>
      <c r="PJQ725" s="407"/>
      <c r="PJR725" s="439"/>
      <c r="PJS725" s="413"/>
      <c r="PJT725" s="413"/>
      <c r="PJU725" s="413"/>
      <c r="PJV725" s="413"/>
      <c r="PJW725" s="413"/>
      <c r="PJX725" s="413"/>
      <c r="PJY725" s="413"/>
      <c r="PJZ725" s="412"/>
      <c r="PKA725" s="412"/>
      <c r="PKB725" s="412"/>
      <c r="PKC725" s="412"/>
      <c r="PKD725" s="412"/>
      <c r="PKE725" s="412"/>
      <c r="PKF725" s="412"/>
      <c r="PKG725" s="412"/>
      <c r="PKH725" s="412"/>
      <c r="PKI725" s="412"/>
      <c r="PKJ725" s="412"/>
      <c r="PKK725" s="412"/>
      <c r="PKL725" s="412"/>
      <c r="PKM725" s="412"/>
      <c r="PKN725" s="412"/>
      <c r="PKO725" s="412"/>
      <c r="PKP725" s="412"/>
      <c r="PKQ725" s="412"/>
      <c r="PKR725" s="412"/>
      <c r="PKS725" s="412"/>
      <c r="PKT725" s="412"/>
      <c r="PKU725" s="412"/>
      <c r="PKV725" s="412"/>
      <c r="PKW725" s="412"/>
      <c r="PKX725" s="412"/>
      <c r="PKY725" s="412"/>
      <c r="PKZ725" s="412"/>
      <c r="PLA725" s="412"/>
      <c r="PLB725" s="412"/>
      <c r="PLC725" s="412"/>
      <c r="PLD725" s="412"/>
      <c r="PLE725" s="412"/>
      <c r="PLF725" s="412"/>
      <c r="PLG725" s="412"/>
      <c r="PLH725" s="412"/>
      <c r="PLI725" s="412"/>
      <c r="PLJ725" s="412"/>
      <c r="PLK725" s="412"/>
      <c r="PLL725" s="412"/>
      <c r="PLM725" s="412"/>
      <c r="PLN725" s="412"/>
      <c r="PLO725" s="412"/>
      <c r="PLP725" s="412"/>
      <c r="PLQ725" s="412"/>
      <c r="PLR725" s="413"/>
      <c r="PLS725" s="413"/>
      <c r="PLT725" s="413"/>
      <c r="PLU725" s="413"/>
      <c r="PLV725" s="413"/>
      <c r="PLW725" s="413"/>
      <c r="PLX725" s="413"/>
      <c r="PLY725" s="413"/>
      <c r="PLZ725" s="413"/>
      <c r="PMA725" s="413"/>
      <c r="PMB725" s="413"/>
      <c r="PMC725" s="413"/>
      <c r="PMD725" s="413"/>
      <c r="PME725" s="413"/>
      <c r="PMF725" s="413"/>
      <c r="PMG725" s="413"/>
      <c r="PMH725" s="413"/>
      <c r="PMI725" s="413"/>
      <c r="PMJ725" s="413"/>
      <c r="PMK725" s="413"/>
      <c r="PML725" s="413"/>
      <c r="PMM725" s="413"/>
      <c r="PMN725" s="413"/>
      <c r="PMO725" s="413"/>
      <c r="PMP725" s="414"/>
      <c r="PMQ725" s="414"/>
      <c r="PMR725" s="414"/>
      <c r="PMS725" s="414"/>
      <c r="PMT725" s="414"/>
      <c r="PMU725" s="413"/>
      <c r="PMV725" s="413"/>
      <c r="PMW725" s="414"/>
      <c r="PMX725" s="414"/>
      <c r="PMY725" s="413"/>
      <c r="PMZ725" s="413"/>
      <c r="PNA725" s="414"/>
      <c r="PNB725" s="414"/>
      <c r="PNC725" s="413"/>
      <c r="PND725" s="413"/>
      <c r="PNE725" s="413"/>
      <c r="PNF725" s="413"/>
      <c r="PNG725" s="413"/>
      <c r="PNH725" s="413"/>
      <c r="PNI725" s="413"/>
      <c r="PNJ725" s="414"/>
      <c r="PNK725" s="414"/>
      <c r="PNL725" s="413"/>
      <c r="PNM725" s="413"/>
      <c r="PNN725" s="414"/>
      <c r="PNO725" s="414"/>
      <c r="PNP725" s="413"/>
      <c r="PNQ725" s="413"/>
      <c r="PNR725" s="413"/>
      <c r="PNS725" s="413"/>
      <c r="PNT725" s="413"/>
      <c r="PNU725" s="407"/>
      <c r="PNV725" s="439"/>
      <c r="PNW725" s="413"/>
      <c r="PNX725" s="413"/>
      <c r="PNY725" s="413"/>
      <c r="PNZ725" s="413"/>
      <c r="POA725" s="413"/>
      <c r="POB725" s="413"/>
      <c r="POC725" s="413"/>
      <c r="POD725" s="412"/>
      <c r="POE725" s="412"/>
      <c r="POF725" s="412"/>
      <c r="POG725" s="412"/>
      <c r="POH725" s="412"/>
      <c r="POI725" s="412"/>
      <c r="POJ725" s="412"/>
      <c r="POK725" s="412"/>
      <c r="POL725" s="412"/>
      <c r="POM725" s="412"/>
      <c r="PON725" s="412"/>
      <c r="POO725" s="412"/>
      <c r="POP725" s="412"/>
      <c r="POQ725" s="412"/>
      <c r="POR725" s="412"/>
      <c r="POS725" s="412"/>
      <c r="POT725" s="412"/>
      <c r="POU725" s="412"/>
      <c r="POV725" s="412"/>
      <c r="POW725" s="412"/>
      <c r="POX725" s="412"/>
      <c r="POY725" s="412"/>
      <c r="POZ725" s="412"/>
      <c r="PPA725" s="412"/>
      <c r="PPB725" s="412"/>
      <c r="PPC725" s="412"/>
      <c r="PPD725" s="412"/>
      <c r="PPE725" s="412"/>
      <c r="PPF725" s="412"/>
      <c r="PPG725" s="412"/>
      <c r="PPH725" s="412"/>
      <c r="PPI725" s="412"/>
      <c r="PPJ725" s="412"/>
      <c r="PPK725" s="412"/>
      <c r="PPL725" s="412"/>
      <c r="PPM725" s="412"/>
      <c r="PPN725" s="412"/>
      <c r="PPO725" s="412"/>
      <c r="PPP725" s="412"/>
      <c r="PPQ725" s="412"/>
      <c r="PPR725" s="412"/>
      <c r="PPS725" s="412"/>
      <c r="PPT725" s="412"/>
      <c r="PPU725" s="412"/>
      <c r="PPV725" s="413"/>
      <c r="PPW725" s="413"/>
      <c r="PPX725" s="413"/>
      <c r="PPY725" s="413"/>
      <c r="PPZ725" s="413"/>
      <c r="PQA725" s="413"/>
      <c r="PQB725" s="413"/>
      <c r="PQC725" s="413"/>
      <c r="PQD725" s="413"/>
      <c r="PQE725" s="413"/>
      <c r="PQF725" s="413"/>
      <c r="PQG725" s="413"/>
      <c r="PQH725" s="413"/>
      <c r="PQI725" s="413"/>
      <c r="PQJ725" s="413"/>
      <c r="PQK725" s="413"/>
      <c r="PQL725" s="413"/>
      <c r="PQM725" s="413"/>
      <c r="PQN725" s="413"/>
      <c r="PQO725" s="413"/>
      <c r="PQP725" s="413"/>
      <c r="PQQ725" s="413"/>
      <c r="PQR725" s="413"/>
      <c r="PQS725" s="413"/>
      <c r="PQT725" s="414"/>
      <c r="PQU725" s="414"/>
      <c r="PQV725" s="414"/>
      <c r="PQW725" s="414"/>
      <c r="PQX725" s="414"/>
      <c r="PQY725" s="413"/>
      <c r="PQZ725" s="413"/>
      <c r="PRA725" s="414"/>
      <c r="PRB725" s="414"/>
      <c r="PRC725" s="413"/>
      <c r="PRD725" s="413"/>
      <c r="PRE725" s="414"/>
      <c r="PRF725" s="414"/>
      <c r="PRG725" s="413"/>
      <c r="PRH725" s="413"/>
      <c r="PRI725" s="413"/>
      <c r="PRJ725" s="413"/>
      <c r="PRK725" s="413"/>
      <c r="PRL725" s="413"/>
      <c r="PRM725" s="413"/>
      <c r="PRN725" s="414"/>
      <c r="PRO725" s="414"/>
      <c r="PRP725" s="413"/>
      <c r="PRQ725" s="413"/>
      <c r="PRR725" s="414"/>
      <c r="PRS725" s="414"/>
      <c r="PRT725" s="413"/>
      <c r="PRU725" s="413"/>
      <c r="PRV725" s="413"/>
      <c r="PRW725" s="413"/>
      <c r="PRX725" s="413"/>
      <c r="PRY725" s="407"/>
      <c r="PRZ725" s="439"/>
      <c r="PSA725" s="413"/>
      <c r="PSB725" s="413"/>
      <c r="PSC725" s="413"/>
      <c r="PSD725" s="413"/>
      <c r="PSE725" s="413"/>
      <c r="PSF725" s="413"/>
      <c r="PSG725" s="413"/>
      <c r="PSH725" s="412"/>
      <c r="PSI725" s="412"/>
      <c r="PSJ725" s="412"/>
      <c r="PSK725" s="412"/>
      <c r="PSL725" s="412"/>
      <c r="PSM725" s="412"/>
      <c r="PSN725" s="412"/>
      <c r="PSO725" s="412"/>
      <c r="PSP725" s="412"/>
      <c r="PSQ725" s="412"/>
      <c r="PSR725" s="412"/>
      <c r="PSS725" s="412"/>
      <c r="PST725" s="412"/>
      <c r="PSU725" s="412"/>
      <c r="PSV725" s="412"/>
      <c r="PSW725" s="412"/>
      <c r="PSX725" s="412"/>
      <c r="PSY725" s="412"/>
      <c r="PSZ725" s="412"/>
      <c r="PTA725" s="412"/>
      <c r="PTB725" s="412"/>
      <c r="PTC725" s="412"/>
      <c r="PTD725" s="412"/>
      <c r="PTE725" s="412"/>
      <c r="PTF725" s="412"/>
      <c r="PTG725" s="412"/>
      <c r="PTH725" s="412"/>
      <c r="PTI725" s="412"/>
      <c r="PTJ725" s="412"/>
      <c r="PTK725" s="412"/>
      <c r="PTL725" s="412"/>
      <c r="PTM725" s="412"/>
      <c r="PTN725" s="412"/>
      <c r="PTO725" s="412"/>
      <c r="PTP725" s="412"/>
      <c r="PTQ725" s="412"/>
      <c r="PTR725" s="412"/>
      <c r="PTS725" s="412"/>
      <c r="PTT725" s="412"/>
      <c r="PTU725" s="412"/>
      <c r="PTV725" s="412"/>
      <c r="PTW725" s="412"/>
      <c r="PTX725" s="412"/>
      <c r="PTY725" s="412"/>
      <c r="PTZ725" s="413"/>
      <c r="PUA725" s="413"/>
      <c r="PUB725" s="413"/>
      <c r="PUC725" s="413"/>
      <c r="PUD725" s="413"/>
      <c r="PUE725" s="413"/>
      <c r="PUF725" s="413"/>
      <c r="PUG725" s="413"/>
      <c r="PUH725" s="413"/>
      <c r="PUI725" s="413"/>
      <c r="PUJ725" s="413"/>
      <c r="PUK725" s="413"/>
      <c r="PUL725" s="413"/>
      <c r="PUM725" s="413"/>
      <c r="PUN725" s="413"/>
      <c r="PUO725" s="413"/>
      <c r="PUP725" s="413"/>
      <c r="PUQ725" s="413"/>
      <c r="PUR725" s="413"/>
      <c r="PUS725" s="413"/>
      <c r="PUT725" s="413"/>
      <c r="PUU725" s="413"/>
      <c r="PUV725" s="413"/>
      <c r="PUW725" s="413"/>
      <c r="PUX725" s="414"/>
      <c r="PUY725" s="414"/>
      <c r="PUZ725" s="414"/>
      <c r="PVA725" s="414"/>
      <c r="PVB725" s="414"/>
      <c r="PVC725" s="413"/>
      <c r="PVD725" s="413"/>
      <c r="PVE725" s="414"/>
      <c r="PVF725" s="414"/>
      <c r="PVG725" s="413"/>
      <c r="PVH725" s="413"/>
      <c r="PVI725" s="414"/>
      <c r="PVJ725" s="414"/>
      <c r="PVK725" s="413"/>
      <c r="PVL725" s="413"/>
      <c r="PVM725" s="413"/>
      <c r="PVN725" s="413"/>
      <c r="PVO725" s="413"/>
      <c r="PVP725" s="413"/>
      <c r="PVQ725" s="413"/>
      <c r="PVR725" s="414"/>
      <c r="PVS725" s="414"/>
      <c r="PVT725" s="413"/>
      <c r="PVU725" s="413"/>
      <c r="PVV725" s="414"/>
      <c r="PVW725" s="414"/>
      <c r="PVX725" s="413"/>
      <c r="PVY725" s="413"/>
      <c r="PVZ725" s="413"/>
      <c r="PWA725" s="413"/>
      <c r="PWB725" s="413"/>
      <c r="PWC725" s="407"/>
      <c r="PWD725" s="439"/>
      <c r="PWE725" s="413"/>
      <c r="PWF725" s="413"/>
      <c r="PWG725" s="413"/>
      <c r="PWH725" s="413"/>
      <c r="PWI725" s="413"/>
      <c r="PWJ725" s="413"/>
      <c r="PWK725" s="413"/>
      <c r="PWL725" s="412"/>
      <c r="PWM725" s="412"/>
      <c r="PWN725" s="412"/>
      <c r="PWO725" s="412"/>
      <c r="PWP725" s="412"/>
      <c r="PWQ725" s="412"/>
      <c r="PWR725" s="412"/>
      <c r="PWS725" s="412"/>
      <c r="PWT725" s="412"/>
      <c r="PWU725" s="412"/>
      <c r="PWV725" s="412"/>
      <c r="PWW725" s="412"/>
      <c r="PWX725" s="412"/>
      <c r="PWY725" s="412"/>
      <c r="PWZ725" s="412"/>
      <c r="PXA725" s="412"/>
      <c r="PXB725" s="412"/>
      <c r="PXC725" s="412"/>
      <c r="PXD725" s="412"/>
      <c r="PXE725" s="412"/>
      <c r="PXF725" s="412"/>
      <c r="PXG725" s="412"/>
      <c r="PXH725" s="412"/>
      <c r="PXI725" s="412"/>
      <c r="PXJ725" s="412"/>
      <c r="PXK725" s="412"/>
      <c r="PXL725" s="412"/>
      <c r="PXM725" s="412"/>
      <c r="PXN725" s="412"/>
      <c r="PXO725" s="412"/>
      <c r="PXP725" s="412"/>
      <c r="PXQ725" s="412"/>
      <c r="PXR725" s="412"/>
      <c r="PXS725" s="412"/>
      <c r="PXT725" s="412"/>
      <c r="PXU725" s="412"/>
      <c r="PXV725" s="412"/>
      <c r="PXW725" s="412"/>
      <c r="PXX725" s="412"/>
      <c r="PXY725" s="412"/>
      <c r="PXZ725" s="412"/>
      <c r="PYA725" s="412"/>
      <c r="PYB725" s="412"/>
      <c r="PYC725" s="412"/>
      <c r="PYD725" s="413"/>
      <c r="PYE725" s="413"/>
      <c r="PYF725" s="413"/>
      <c r="PYG725" s="413"/>
      <c r="PYH725" s="413"/>
      <c r="PYI725" s="413"/>
      <c r="PYJ725" s="413"/>
      <c r="PYK725" s="413"/>
      <c r="PYL725" s="413"/>
      <c r="PYM725" s="413"/>
      <c r="PYN725" s="413"/>
      <c r="PYO725" s="413"/>
      <c r="PYP725" s="413"/>
      <c r="PYQ725" s="413"/>
      <c r="PYR725" s="413"/>
      <c r="PYS725" s="413"/>
      <c r="PYT725" s="413"/>
      <c r="PYU725" s="413"/>
      <c r="PYV725" s="413"/>
      <c r="PYW725" s="413"/>
      <c r="PYX725" s="413"/>
      <c r="PYY725" s="413"/>
      <c r="PYZ725" s="413"/>
      <c r="PZA725" s="413"/>
      <c r="PZB725" s="414"/>
      <c r="PZC725" s="414"/>
      <c r="PZD725" s="414"/>
      <c r="PZE725" s="414"/>
      <c r="PZF725" s="414"/>
      <c r="PZG725" s="413"/>
      <c r="PZH725" s="413"/>
      <c r="PZI725" s="414"/>
      <c r="PZJ725" s="414"/>
      <c r="PZK725" s="413"/>
      <c r="PZL725" s="413"/>
      <c r="PZM725" s="414"/>
      <c r="PZN725" s="414"/>
      <c r="PZO725" s="413"/>
      <c r="PZP725" s="413"/>
      <c r="PZQ725" s="413"/>
      <c r="PZR725" s="413"/>
      <c r="PZS725" s="413"/>
      <c r="PZT725" s="413"/>
      <c r="PZU725" s="413"/>
      <c r="PZV725" s="414"/>
      <c r="PZW725" s="414"/>
      <c r="PZX725" s="413"/>
      <c r="PZY725" s="413"/>
      <c r="PZZ725" s="414"/>
      <c r="QAA725" s="414"/>
      <c r="QAB725" s="413"/>
      <c r="QAC725" s="413"/>
      <c r="QAD725" s="413"/>
      <c r="QAE725" s="413"/>
      <c r="QAF725" s="413"/>
      <c r="QAG725" s="407"/>
      <c r="QAH725" s="439"/>
      <c r="QAI725" s="413"/>
      <c r="QAJ725" s="413"/>
      <c r="QAK725" s="413"/>
      <c r="QAL725" s="413"/>
      <c r="QAM725" s="413"/>
      <c r="QAN725" s="413"/>
      <c r="QAO725" s="413"/>
      <c r="QAP725" s="412"/>
      <c r="QAQ725" s="412"/>
      <c r="QAR725" s="412"/>
      <c r="QAS725" s="412"/>
      <c r="QAT725" s="412"/>
      <c r="QAU725" s="412"/>
      <c r="QAV725" s="412"/>
      <c r="QAW725" s="412"/>
      <c r="QAX725" s="412"/>
      <c r="QAY725" s="412"/>
      <c r="QAZ725" s="412"/>
      <c r="QBA725" s="412"/>
      <c r="QBB725" s="412"/>
      <c r="QBC725" s="412"/>
      <c r="QBD725" s="412"/>
      <c r="QBE725" s="412"/>
      <c r="QBF725" s="412"/>
      <c r="QBG725" s="412"/>
      <c r="QBH725" s="412"/>
      <c r="QBI725" s="412"/>
      <c r="QBJ725" s="412"/>
      <c r="QBK725" s="412"/>
      <c r="QBL725" s="412"/>
      <c r="QBM725" s="412"/>
      <c r="QBN725" s="412"/>
      <c r="QBO725" s="412"/>
      <c r="QBP725" s="412"/>
      <c r="QBQ725" s="412"/>
      <c r="QBR725" s="412"/>
      <c r="QBS725" s="412"/>
      <c r="QBT725" s="412"/>
      <c r="QBU725" s="412"/>
      <c r="QBV725" s="412"/>
      <c r="QBW725" s="412"/>
      <c r="QBX725" s="412"/>
      <c r="QBY725" s="412"/>
      <c r="QBZ725" s="412"/>
      <c r="QCA725" s="412"/>
      <c r="QCB725" s="412"/>
      <c r="QCC725" s="412"/>
      <c r="QCD725" s="412"/>
      <c r="QCE725" s="412"/>
      <c r="QCF725" s="412"/>
      <c r="QCG725" s="412"/>
      <c r="QCH725" s="413"/>
      <c r="QCI725" s="413"/>
      <c r="QCJ725" s="413"/>
      <c r="QCK725" s="413"/>
      <c r="QCL725" s="413"/>
      <c r="QCM725" s="413"/>
      <c r="QCN725" s="413"/>
      <c r="QCO725" s="413"/>
      <c r="QCP725" s="413"/>
      <c r="QCQ725" s="413"/>
      <c r="QCR725" s="413"/>
      <c r="QCS725" s="413"/>
      <c r="QCT725" s="413"/>
      <c r="QCU725" s="413"/>
      <c r="QCV725" s="413"/>
      <c r="QCW725" s="413"/>
      <c r="QCX725" s="413"/>
      <c r="QCY725" s="413"/>
      <c r="QCZ725" s="413"/>
      <c r="QDA725" s="413"/>
      <c r="QDB725" s="413"/>
      <c r="QDC725" s="413"/>
      <c r="QDD725" s="413"/>
      <c r="QDE725" s="413"/>
      <c r="QDF725" s="414"/>
      <c r="QDG725" s="414"/>
      <c r="QDH725" s="414"/>
      <c r="QDI725" s="414"/>
      <c r="QDJ725" s="414"/>
      <c r="QDK725" s="413"/>
      <c r="QDL725" s="413"/>
      <c r="QDM725" s="414"/>
      <c r="QDN725" s="414"/>
      <c r="QDO725" s="413"/>
      <c r="QDP725" s="413"/>
      <c r="QDQ725" s="414"/>
      <c r="QDR725" s="414"/>
      <c r="QDS725" s="413"/>
      <c r="QDT725" s="413"/>
      <c r="QDU725" s="413"/>
      <c r="QDV725" s="413"/>
      <c r="QDW725" s="413"/>
      <c r="QDX725" s="413"/>
      <c r="QDY725" s="413"/>
      <c r="QDZ725" s="414"/>
      <c r="QEA725" s="414"/>
      <c r="QEB725" s="413"/>
      <c r="QEC725" s="413"/>
      <c r="QED725" s="414"/>
      <c r="QEE725" s="414"/>
      <c r="QEF725" s="413"/>
      <c r="QEG725" s="413"/>
      <c r="QEH725" s="413"/>
      <c r="QEI725" s="413"/>
      <c r="QEJ725" s="413"/>
      <c r="QEK725" s="407"/>
      <c r="QEL725" s="439"/>
      <c r="QEM725" s="413"/>
      <c r="QEN725" s="413"/>
      <c r="QEO725" s="413"/>
      <c r="QEP725" s="413"/>
      <c r="QEQ725" s="413"/>
      <c r="QER725" s="413"/>
      <c r="QES725" s="413"/>
      <c r="QET725" s="412"/>
      <c r="QEU725" s="412"/>
      <c r="QEV725" s="412"/>
      <c r="QEW725" s="412"/>
      <c r="QEX725" s="412"/>
      <c r="QEY725" s="412"/>
      <c r="QEZ725" s="412"/>
      <c r="QFA725" s="412"/>
      <c r="QFB725" s="412"/>
      <c r="QFC725" s="412"/>
      <c r="QFD725" s="412"/>
      <c r="QFE725" s="412"/>
      <c r="QFF725" s="412"/>
      <c r="QFG725" s="412"/>
      <c r="QFH725" s="412"/>
      <c r="QFI725" s="412"/>
      <c r="QFJ725" s="412"/>
      <c r="QFK725" s="412"/>
      <c r="QFL725" s="412"/>
      <c r="QFM725" s="412"/>
      <c r="QFN725" s="412"/>
      <c r="QFO725" s="412"/>
      <c r="QFP725" s="412"/>
      <c r="QFQ725" s="412"/>
      <c r="QFR725" s="412"/>
      <c r="QFS725" s="412"/>
      <c r="QFT725" s="412"/>
      <c r="QFU725" s="412"/>
      <c r="QFV725" s="412"/>
      <c r="QFW725" s="412"/>
      <c r="QFX725" s="412"/>
      <c r="QFY725" s="412"/>
      <c r="QFZ725" s="412"/>
      <c r="QGA725" s="412"/>
      <c r="QGB725" s="412"/>
      <c r="QGC725" s="412"/>
      <c r="QGD725" s="412"/>
      <c r="QGE725" s="412"/>
      <c r="QGF725" s="412"/>
      <c r="QGG725" s="412"/>
      <c r="QGH725" s="412"/>
      <c r="QGI725" s="412"/>
      <c r="QGJ725" s="412"/>
      <c r="QGK725" s="412"/>
      <c r="QGL725" s="413"/>
      <c r="QGM725" s="413"/>
      <c r="QGN725" s="413"/>
      <c r="QGO725" s="413"/>
      <c r="QGP725" s="413"/>
      <c r="QGQ725" s="413"/>
      <c r="QGR725" s="413"/>
      <c r="QGS725" s="413"/>
      <c r="QGT725" s="413"/>
      <c r="QGU725" s="413"/>
      <c r="QGV725" s="413"/>
      <c r="QGW725" s="413"/>
      <c r="QGX725" s="413"/>
      <c r="QGY725" s="413"/>
      <c r="QGZ725" s="413"/>
      <c r="QHA725" s="413"/>
      <c r="QHB725" s="413"/>
      <c r="QHC725" s="413"/>
      <c r="QHD725" s="413"/>
      <c r="QHE725" s="413"/>
      <c r="QHF725" s="413"/>
      <c r="QHG725" s="413"/>
      <c r="QHH725" s="413"/>
      <c r="QHI725" s="413"/>
      <c r="QHJ725" s="414"/>
      <c r="QHK725" s="414"/>
      <c r="QHL725" s="414"/>
      <c r="QHM725" s="414"/>
      <c r="QHN725" s="414"/>
      <c r="QHO725" s="413"/>
      <c r="QHP725" s="413"/>
      <c r="QHQ725" s="414"/>
      <c r="QHR725" s="414"/>
      <c r="QHS725" s="413"/>
      <c r="QHT725" s="413"/>
      <c r="QHU725" s="414"/>
      <c r="QHV725" s="414"/>
      <c r="QHW725" s="413"/>
      <c r="QHX725" s="413"/>
      <c r="QHY725" s="413"/>
      <c r="QHZ725" s="413"/>
      <c r="QIA725" s="413"/>
      <c r="QIB725" s="413"/>
      <c r="QIC725" s="413"/>
      <c r="QID725" s="414"/>
      <c r="QIE725" s="414"/>
      <c r="QIF725" s="413"/>
      <c r="QIG725" s="413"/>
      <c r="QIH725" s="414"/>
      <c r="QII725" s="414"/>
      <c r="QIJ725" s="413"/>
      <c r="QIK725" s="413"/>
      <c r="QIL725" s="413"/>
      <c r="QIM725" s="413"/>
      <c r="QIN725" s="413"/>
      <c r="QIO725" s="407"/>
      <c r="QIP725" s="439"/>
      <c r="QIQ725" s="413"/>
      <c r="QIR725" s="413"/>
      <c r="QIS725" s="413"/>
      <c r="QIT725" s="413"/>
      <c r="QIU725" s="413"/>
      <c r="QIV725" s="413"/>
      <c r="QIW725" s="413"/>
      <c r="QIX725" s="412"/>
      <c r="QIY725" s="412"/>
      <c r="QIZ725" s="412"/>
      <c r="QJA725" s="412"/>
      <c r="QJB725" s="412"/>
      <c r="QJC725" s="412"/>
      <c r="QJD725" s="412"/>
      <c r="QJE725" s="412"/>
      <c r="QJF725" s="412"/>
      <c r="QJG725" s="412"/>
      <c r="QJH725" s="412"/>
      <c r="QJI725" s="412"/>
      <c r="QJJ725" s="412"/>
      <c r="QJK725" s="412"/>
      <c r="QJL725" s="412"/>
      <c r="QJM725" s="412"/>
      <c r="QJN725" s="412"/>
      <c r="QJO725" s="412"/>
      <c r="QJP725" s="412"/>
      <c r="QJQ725" s="412"/>
      <c r="QJR725" s="412"/>
      <c r="QJS725" s="412"/>
      <c r="QJT725" s="412"/>
      <c r="QJU725" s="412"/>
      <c r="QJV725" s="412"/>
      <c r="QJW725" s="412"/>
      <c r="QJX725" s="412"/>
      <c r="QJY725" s="412"/>
      <c r="QJZ725" s="412"/>
      <c r="QKA725" s="412"/>
      <c r="QKB725" s="412"/>
      <c r="QKC725" s="412"/>
      <c r="QKD725" s="412"/>
      <c r="QKE725" s="412"/>
      <c r="QKF725" s="412"/>
      <c r="QKG725" s="412"/>
      <c r="QKH725" s="412"/>
      <c r="QKI725" s="412"/>
      <c r="QKJ725" s="412"/>
      <c r="QKK725" s="412"/>
      <c r="QKL725" s="412"/>
      <c r="QKM725" s="412"/>
      <c r="QKN725" s="412"/>
      <c r="QKO725" s="412"/>
      <c r="QKP725" s="413"/>
      <c r="QKQ725" s="413"/>
      <c r="QKR725" s="413"/>
      <c r="QKS725" s="413"/>
      <c r="QKT725" s="413"/>
      <c r="QKU725" s="413"/>
      <c r="QKV725" s="413"/>
      <c r="QKW725" s="413"/>
      <c r="QKX725" s="413"/>
      <c r="QKY725" s="413"/>
      <c r="QKZ725" s="413"/>
      <c r="QLA725" s="413"/>
      <c r="QLB725" s="413"/>
      <c r="QLC725" s="413"/>
      <c r="QLD725" s="413"/>
      <c r="QLE725" s="413"/>
      <c r="QLF725" s="413"/>
      <c r="QLG725" s="413"/>
      <c r="QLH725" s="413"/>
      <c r="QLI725" s="413"/>
      <c r="QLJ725" s="413"/>
      <c r="QLK725" s="413"/>
      <c r="QLL725" s="413"/>
      <c r="QLM725" s="413"/>
      <c r="QLN725" s="414"/>
      <c r="QLO725" s="414"/>
      <c r="QLP725" s="414"/>
      <c r="QLQ725" s="414"/>
      <c r="QLR725" s="414"/>
      <c r="QLS725" s="413"/>
      <c r="QLT725" s="413"/>
      <c r="QLU725" s="414"/>
      <c r="QLV725" s="414"/>
      <c r="QLW725" s="413"/>
      <c r="QLX725" s="413"/>
      <c r="QLY725" s="414"/>
      <c r="QLZ725" s="414"/>
      <c r="QMA725" s="413"/>
      <c r="QMB725" s="413"/>
      <c r="QMC725" s="413"/>
      <c r="QMD725" s="413"/>
      <c r="QME725" s="413"/>
      <c r="QMF725" s="413"/>
      <c r="QMG725" s="413"/>
      <c r="QMH725" s="414"/>
      <c r="QMI725" s="414"/>
      <c r="QMJ725" s="413"/>
      <c r="QMK725" s="413"/>
      <c r="QML725" s="414"/>
      <c r="QMM725" s="414"/>
      <c r="QMN725" s="413"/>
      <c r="QMO725" s="413"/>
      <c r="QMP725" s="413"/>
      <c r="QMQ725" s="413"/>
      <c r="QMR725" s="413"/>
      <c r="QMS725" s="407"/>
      <c r="QMT725" s="439"/>
      <c r="QMU725" s="413"/>
      <c r="QMV725" s="413"/>
      <c r="QMW725" s="413"/>
      <c r="QMX725" s="413"/>
      <c r="QMY725" s="413"/>
      <c r="QMZ725" s="413"/>
      <c r="QNA725" s="413"/>
      <c r="QNB725" s="412"/>
      <c r="QNC725" s="412"/>
      <c r="QND725" s="412"/>
      <c r="QNE725" s="412"/>
      <c r="QNF725" s="412"/>
      <c r="QNG725" s="412"/>
      <c r="QNH725" s="412"/>
      <c r="QNI725" s="412"/>
      <c r="QNJ725" s="412"/>
      <c r="QNK725" s="412"/>
      <c r="QNL725" s="412"/>
      <c r="QNM725" s="412"/>
      <c r="QNN725" s="412"/>
      <c r="QNO725" s="412"/>
      <c r="QNP725" s="412"/>
      <c r="QNQ725" s="412"/>
      <c r="QNR725" s="412"/>
      <c r="QNS725" s="412"/>
      <c r="QNT725" s="412"/>
      <c r="QNU725" s="412"/>
      <c r="QNV725" s="412"/>
      <c r="QNW725" s="412"/>
      <c r="QNX725" s="412"/>
      <c r="QNY725" s="412"/>
      <c r="QNZ725" s="412"/>
      <c r="QOA725" s="412"/>
      <c r="QOB725" s="412"/>
      <c r="QOC725" s="412"/>
      <c r="QOD725" s="412"/>
      <c r="QOE725" s="412"/>
      <c r="QOF725" s="412"/>
      <c r="QOG725" s="412"/>
      <c r="QOH725" s="412"/>
      <c r="QOI725" s="412"/>
      <c r="QOJ725" s="412"/>
      <c r="QOK725" s="412"/>
      <c r="QOL725" s="412"/>
      <c r="QOM725" s="412"/>
      <c r="QON725" s="412"/>
      <c r="QOO725" s="412"/>
      <c r="QOP725" s="412"/>
      <c r="QOQ725" s="412"/>
      <c r="QOR725" s="412"/>
      <c r="QOS725" s="412"/>
      <c r="QOT725" s="413"/>
      <c r="QOU725" s="413"/>
      <c r="QOV725" s="413"/>
      <c r="QOW725" s="413"/>
      <c r="QOX725" s="413"/>
      <c r="QOY725" s="413"/>
      <c r="QOZ725" s="413"/>
      <c r="QPA725" s="413"/>
      <c r="QPB725" s="413"/>
      <c r="QPC725" s="413"/>
      <c r="QPD725" s="413"/>
      <c r="QPE725" s="413"/>
      <c r="QPF725" s="413"/>
      <c r="QPG725" s="413"/>
      <c r="QPH725" s="413"/>
      <c r="QPI725" s="413"/>
      <c r="QPJ725" s="413"/>
      <c r="QPK725" s="413"/>
      <c r="QPL725" s="413"/>
      <c r="QPM725" s="413"/>
      <c r="QPN725" s="413"/>
      <c r="QPO725" s="413"/>
      <c r="QPP725" s="413"/>
      <c r="QPQ725" s="413"/>
      <c r="QPR725" s="414"/>
      <c r="QPS725" s="414"/>
      <c r="QPT725" s="414"/>
      <c r="QPU725" s="414"/>
      <c r="QPV725" s="414"/>
      <c r="QPW725" s="413"/>
      <c r="QPX725" s="413"/>
      <c r="QPY725" s="414"/>
      <c r="QPZ725" s="414"/>
      <c r="QQA725" s="413"/>
      <c r="QQB725" s="413"/>
      <c r="QQC725" s="414"/>
      <c r="QQD725" s="414"/>
      <c r="QQE725" s="413"/>
      <c r="QQF725" s="413"/>
      <c r="QQG725" s="413"/>
      <c r="QQH725" s="413"/>
      <c r="QQI725" s="413"/>
      <c r="QQJ725" s="413"/>
      <c r="QQK725" s="413"/>
      <c r="QQL725" s="414"/>
      <c r="QQM725" s="414"/>
      <c r="QQN725" s="413"/>
      <c r="QQO725" s="413"/>
      <c r="QQP725" s="414"/>
      <c r="QQQ725" s="414"/>
      <c r="QQR725" s="413"/>
      <c r="QQS725" s="413"/>
      <c r="QQT725" s="413"/>
      <c r="QQU725" s="413"/>
      <c r="QQV725" s="413"/>
      <c r="QQW725" s="407"/>
      <c r="QQX725" s="439"/>
      <c r="QQY725" s="413"/>
      <c r="QQZ725" s="413"/>
      <c r="QRA725" s="413"/>
      <c r="QRB725" s="413"/>
      <c r="QRC725" s="413"/>
      <c r="QRD725" s="413"/>
      <c r="QRE725" s="413"/>
      <c r="QRF725" s="412"/>
      <c r="QRG725" s="412"/>
      <c r="QRH725" s="412"/>
      <c r="QRI725" s="412"/>
      <c r="QRJ725" s="412"/>
      <c r="QRK725" s="412"/>
      <c r="QRL725" s="412"/>
      <c r="QRM725" s="412"/>
      <c r="QRN725" s="412"/>
      <c r="QRO725" s="412"/>
      <c r="QRP725" s="412"/>
      <c r="QRQ725" s="412"/>
      <c r="QRR725" s="412"/>
      <c r="QRS725" s="412"/>
      <c r="QRT725" s="412"/>
      <c r="QRU725" s="412"/>
      <c r="QRV725" s="412"/>
      <c r="QRW725" s="412"/>
      <c r="QRX725" s="412"/>
      <c r="QRY725" s="412"/>
      <c r="QRZ725" s="412"/>
      <c r="QSA725" s="412"/>
      <c r="QSB725" s="412"/>
      <c r="QSC725" s="412"/>
      <c r="QSD725" s="412"/>
      <c r="QSE725" s="412"/>
      <c r="QSF725" s="412"/>
      <c r="QSG725" s="412"/>
      <c r="QSH725" s="412"/>
      <c r="QSI725" s="412"/>
      <c r="QSJ725" s="412"/>
      <c r="QSK725" s="412"/>
      <c r="QSL725" s="412"/>
      <c r="QSM725" s="412"/>
      <c r="QSN725" s="412"/>
      <c r="QSO725" s="412"/>
      <c r="QSP725" s="412"/>
      <c r="QSQ725" s="412"/>
      <c r="QSR725" s="412"/>
      <c r="QSS725" s="412"/>
      <c r="QST725" s="412"/>
      <c r="QSU725" s="412"/>
      <c r="QSV725" s="412"/>
      <c r="QSW725" s="412"/>
      <c r="QSX725" s="413"/>
      <c r="QSY725" s="413"/>
      <c r="QSZ725" s="413"/>
      <c r="QTA725" s="413"/>
      <c r="QTB725" s="413"/>
      <c r="QTC725" s="413"/>
      <c r="QTD725" s="413"/>
      <c r="QTE725" s="413"/>
      <c r="QTF725" s="413"/>
      <c r="QTG725" s="413"/>
      <c r="QTH725" s="413"/>
      <c r="QTI725" s="413"/>
      <c r="QTJ725" s="413"/>
      <c r="QTK725" s="413"/>
      <c r="QTL725" s="413"/>
      <c r="QTM725" s="413"/>
      <c r="QTN725" s="413"/>
      <c r="QTO725" s="413"/>
      <c r="QTP725" s="413"/>
      <c r="QTQ725" s="413"/>
      <c r="QTR725" s="413"/>
      <c r="QTS725" s="413"/>
      <c r="QTT725" s="413"/>
      <c r="QTU725" s="413"/>
      <c r="QTV725" s="414"/>
      <c r="QTW725" s="414"/>
      <c r="QTX725" s="414"/>
      <c r="QTY725" s="414"/>
      <c r="QTZ725" s="414"/>
      <c r="QUA725" s="413"/>
      <c r="QUB725" s="413"/>
      <c r="QUC725" s="414"/>
      <c r="QUD725" s="414"/>
      <c r="QUE725" s="413"/>
      <c r="QUF725" s="413"/>
      <c r="QUG725" s="414"/>
      <c r="QUH725" s="414"/>
      <c r="QUI725" s="413"/>
      <c r="QUJ725" s="413"/>
      <c r="QUK725" s="413"/>
      <c r="QUL725" s="413"/>
      <c r="QUM725" s="413"/>
      <c r="QUN725" s="413"/>
      <c r="QUO725" s="413"/>
      <c r="QUP725" s="414"/>
      <c r="QUQ725" s="414"/>
      <c r="QUR725" s="413"/>
      <c r="QUS725" s="413"/>
      <c r="QUT725" s="414"/>
      <c r="QUU725" s="414"/>
      <c r="QUV725" s="413"/>
      <c r="QUW725" s="413"/>
      <c r="QUX725" s="413"/>
      <c r="QUY725" s="413"/>
      <c r="QUZ725" s="413"/>
      <c r="QVA725" s="407"/>
      <c r="QVB725" s="439"/>
      <c r="QVC725" s="413"/>
      <c r="QVD725" s="413"/>
      <c r="QVE725" s="413"/>
      <c r="QVF725" s="413"/>
      <c r="QVG725" s="413"/>
      <c r="QVH725" s="413"/>
      <c r="QVI725" s="413"/>
      <c r="QVJ725" s="412"/>
      <c r="QVK725" s="412"/>
      <c r="QVL725" s="412"/>
      <c r="QVM725" s="412"/>
      <c r="QVN725" s="412"/>
      <c r="QVO725" s="412"/>
      <c r="QVP725" s="412"/>
      <c r="QVQ725" s="412"/>
      <c r="QVR725" s="412"/>
      <c r="QVS725" s="412"/>
      <c r="QVT725" s="412"/>
      <c r="QVU725" s="412"/>
      <c r="QVV725" s="412"/>
      <c r="QVW725" s="412"/>
      <c r="QVX725" s="412"/>
      <c r="QVY725" s="412"/>
      <c r="QVZ725" s="412"/>
      <c r="QWA725" s="412"/>
      <c r="QWB725" s="412"/>
      <c r="QWC725" s="412"/>
      <c r="QWD725" s="412"/>
      <c r="QWE725" s="412"/>
      <c r="QWF725" s="412"/>
      <c r="QWG725" s="412"/>
      <c r="QWH725" s="412"/>
      <c r="QWI725" s="412"/>
      <c r="QWJ725" s="412"/>
      <c r="QWK725" s="412"/>
      <c r="QWL725" s="412"/>
      <c r="QWM725" s="412"/>
      <c r="QWN725" s="412"/>
      <c r="QWO725" s="412"/>
      <c r="QWP725" s="412"/>
      <c r="QWQ725" s="412"/>
      <c r="QWR725" s="412"/>
      <c r="QWS725" s="412"/>
      <c r="QWT725" s="412"/>
      <c r="QWU725" s="412"/>
      <c r="QWV725" s="412"/>
      <c r="QWW725" s="412"/>
      <c r="QWX725" s="412"/>
      <c r="QWY725" s="412"/>
      <c r="QWZ725" s="412"/>
      <c r="QXA725" s="412"/>
      <c r="QXB725" s="413"/>
      <c r="QXC725" s="413"/>
      <c r="QXD725" s="413"/>
      <c r="QXE725" s="413"/>
      <c r="QXF725" s="413"/>
      <c r="QXG725" s="413"/>
      <c r="QXH725" s="413"/>
      <c r="QXI725" s="413"/>
      <c r="QXJ725" s="413"/>
      <c r="QXK725" s="413"/>
      <c r="QXL725" s="413"/>
      <c r="QXM725" s="413"/>
      <c r="QXN725" s="413"/>
      <c r="QXO725" s="413"/>
      <c r="QXP725" s="413"/>
      <c r="QXQ725" s="413"/>
      <c r="QXR725" s="413"/>
      <c r="QXS725" s="413"/>
      <c r="QXT725" s="413"/>
      <c r="QXU725" s="413"/>
      <c r="QXV725" s="413"/>
      <c r="QXW725" s="413"/>
      <c r="QXX725" s="413"/>
      <c r="QXY725" s="413"/>
      <c r="QXZ725" s="414"/>
      <c r="QYA725" s="414"/>
      <c r="QYB725" s="414"/>
      <c r="QYC725" s="414"/>
      <c r="QYD725" s="414"/>
      <c r="QYE725" s="413"/>
      <c r="QYF725" s="413"/>
      <c r="QYG725" s="414"/>
      <c r="QYH725" s="414"/>
      <c r="QYI725" s="413"/>
      <c r="QYJ725" s="413"/>
      <c r="QYK725" s="414"/>
      <c r="QYL725" s="414"/>
      <c r="QYM725" s="413"/>
      <c r="QYN725" s="413"/>
      <c r="QYO725" s="413"/>
      <c r="QYP725" s="413"/>
      <c r="QYQ725" s="413"/>
      <c r="QYR725" s="413"/>
      <c r="QYS725" s="413"/>
      <c r="QYT725" s="414"/>
      <c r="QYU725" s="414"/>
      <c r="QYV725" s="413"/>
      <c r="QYW725" s="413"/>
      <c r="QYX725" s="414"/>
      <c r="QYY725" s="414"/>
      <c r="QYZ725" s="413"/>
      <c r="QZA725" s="413"/>
      <c r="QZB725" s="413"/>
      <c r="QZC725" s="413"/>
      <c r="QZD725" s="413"/>
      <c r="QZE725" s="407"/>
      <c r="QZF725" s="439"/>
      <c r="QZG725" s="413"/>
      <c r="QZH725" s="413"/>
      <c r="QZI725" s="413"/>
      <c r="QZJ725" s="413"/>
      <c r="QZK725" s="413"/>
      <c r="QZL725" s="413"/>
      <c r="QZM725" s="413"/>
      <c r="QZN725" s="412"/>
      <c r="QZO725" s="412"/>
      <c r="QZP725" s="412"/>
      <c r="QZQ725" s="412"/>
      <c r="QZR725" s="412"/>
      <c r="QZS725" s="412"/>
      <c r="QZT725" s="412"/>
      <c r="QZU725" s="412"/>
      <c r="QZV725" s="412"/>
      <c r="QZW725" s="412"/>
      <c r="QZX725" s="412"/>
      <c r="QZY725" s="412"/>
      <c r="QZZ725" s="412"/>
      <c r="RAA725" s="412"/>
      <c r="RAB725" s="412"/>
      <c r="RAC725" s="412"/>
      <c r="RAD725" s="412"/>
      <c r="RAE725" s="412"/>
      <c r="RAF725" s="412"/>
      <c r="RAG725" s="412"/>
      <c r="RAH725" s="412"/>
      <c r="RAI725" s="412"/>
      <c r="RAJ725" s="412"/>
      <c r="RAK725" s="412"/>
      <c r="RAL725" s="412"/>
      <c r="RAM725" s="412"/>
      <c r="RAN725" s="412"/>
      <c r="RAO725" s="412"/>
      <c r="RAP725" s="412"/>
      <c r="RAQ725" s="412"/>
      <c r="RAR725" s="412"/>
      <c r="RAS725" s="412"/>
      <c r="RAT725" s="412"/>
      <c r="RAU725" s="412"/>
      <c r="RAV725" s="412"/>
      <c r="RAW725" s="412"/>
      <c r="RAX725" s="412"/>
      <c r="RAY725" s="412"/>
      <c r="RAZ725" s="412"/>
      <c r="RBA725" s="412"/>
      <c r="RBB725" s="412"/>
      <c r="RBC725" s="412"/>
      <c r="RBD725" s="412"/>
      <c r="RBE725" s="412"/>
      <c r="RBF725" s="413"/>
      <c r="RBG725" s="413"/>
      <c r="RBH725" s="413"/>
      <c r="RBI725" s="413"/>
      <c r="RBJ725" s="413"/>
      <c r="RBK725" s="413"/>
      <c r="RBL725" s="413"/>
      <c r="RBM725" s="413"/>
      <c r="RBN725" s="413"/>
      <c r="RBO725" s="413"/>
      <c r="RBP725" s="413"/>
      <c r="RBQ725" s="413"/>
      <c r="RBR725" s="413"/>
      <c r="RBS725" s="413"/>
      <c r="RBT725" s="413"/>
      <c r="RBU725" s="413"/>
      <c r="RBV725" s="413"/>
      <c r="RBW725" s="413"/>
      <c r="RBX725" s="413"/>
      <c r="RBY725" s="413"/>
      <c r="RBZ725" s="413"/>
      <c r="RCA725" s="413"/>
      <c r="RCB725" s="413"/>
    </row>
    <row r="726" spans="1:12248" s="54" customFormat="1" ht="66.75" customHeight="1" x14ac:dyDescent="0.25">
      <c r="B726" s="230" t="s">
        <v>34</v>
      </c>
      <c r="C726" s="150" t="s">
        <v>121</v>
      </c>
      <c r="D726" s="254">
        <f>F726</f>
        <v>862734.58975999989</v>
      </c>
      <c r="E726" s="254">
        <f>E727+E728</f>
        <v>0</v>
      </c>
      <c r="F726" s="254">
        <f>F727+F728</f>
        <v>862734.58975999989</v>
      </c>
      <c r="G726" s="254">
        <f t="shared" ref="G726:H726" si="1788">G727+G728</f>
        <v>0</v>
      </c>
      <c r="H726" s="254">
        <f t="shared" si="1788"/>
        <v>0</v>
      </c>
      <c r="I726" s="254">
        <f t="shared" ref="I726:I771" si="1789">K726+M726+O726</f>
        <v>93253.462090000001</v>
      </c>
      <c r="J726" s="575">
        <f t="shared" ref="J726:J782" si="1790">I726/D726</f>
        <v>0.10809055669825612</v>
      </c>
      <c r="K726" s="254"/>
      <c r="L726" s="125"/>
      <c r="M726" s="254">
        <f>M727+M728</f>
        <v>93253.462090000001</v>
      </c>
      <c r="N726" s="575">
        <f>M726/F726</f>
        <v>0.10809055669825612</v>
      </c>
      <c r="O726" s="125"/>
      <c r="P726" s="125"/>
      <c r="Q726" s="125"/>
      <c r="R726" s="125"/>
      <c r="S726" s="254">
        <f t="shared" si="1726"/>
        <v>96277.880009999993</v>
      </c>
      <c r="T726" s="575">
        <f t="shared" si="1727"/>
        <v>0.11159617471322564</v>
      </c>
      <c r="U726" s="125">
        <f>U727+U728</f>
        <v>0</v>
      </c>
      <c r="V726" s="125"/>
      <c r="W726" s="254">
        <f>W727+W728</f>
        <v>96277.880009999993</v>
      </c>
      <c r="X726" s="587">
        <f t="shared" ref="X726:X728" si="1791">W726/F726</f>
        <v>0.11159617471322564</v>
      </c>
      <c r="Y726" s="125">
        <f t="shared" ref="Y726" si="1792">Y727+Y728</f>
        <v>0</v>
      </c>
      <c r="Z726" s="125"/>
      <c r="AA726" s="125"/>
      <c r="AB726" s="125"/>
      <c r="AC726" s="254">
        <f>AC727+AC728</f>
        <v>769559.08658</v>
      </c>
      <c r="AD726" s="587">
        <f t="shared" si="1757"/>
        <v>0.89199980586622829</v>
      </c>
      <c r="AE726" s="125"/>
      <c r="AF726" s="575"/>
      <c r="AG726" s="254">
        <f>AG727+AG728</f>
        <v>769559.08658</v>
      </c>
      <c r="AH726" s="587">
        <f t="shared" si="1758"/>
        <v>0.89199980586622829</v>
      </c>
      <c r="AI726" s="125"/>
      <c r="AJ726" s="125"/>
      <c r="AK726" s="125"/>
      <c r="AL726" s="125"/>
      <c r="AM726" s="125"/>
      <c r="AN726" s="125"/>
      <c r="AO726" s="125"/>
      <c r="AP726" s="125"/>
      <c r="AQ726" s="125"/>
      <c r="AR726" s="125"/>
      <c r="AS726" s="125"/>
      <c r="AT726" s="125"/>
      <c r="AU726" s="125">
        <f>AU727+AU728</f>
        <v>320004.93226999999</v>
      </c>
      <c r="AV726" s="125">
        <f>AX726</f>
        <v>1213955.0269600002</v>
      </c>
      <c r="AW726" s="125">
        <f>AW727+AW728</f>
        <v>0</v>
      </c>
      <c r="AX726" s="125">
        <f>AX727+AX728</f>
        <v>1213955.0269600002</v>
      </c>
      <c r="AY726" s="125">
        <f t="shared" ref="AY726:AZ726" si="1793">AY727+AY728</f>
        <v>0</v>
      </c>
      <c r="AZ726" s="125">
        <f t="shared" si="1793"/>
        <v>0</v>
      </c>
      <c r="BA726" s="125">
        <f t="shared" si="1778"/>
        <v>0</v>
      </c>
      <c r="BB726" s="102"/>
      <c r="BC726" s="102"/>
      <c r="BD726" s="102"/>
      <c r="BE726" s="125">
        <f t="shared" si="1779"/>
        <v>0</v>
      </c>
      <c r="BF726" s="125">
        <f t="shared" si="1780"/>
        <v>0</v>
      </c>
      <c r="BG726" s="102">
        <f t="shared" si="1781"/>
        <v>0</v>
      </c>
      <c r="BH726" s="666">
        <f t="shared" si="1782"/>
        <v>0</v>
      </c>
      <c r="BI726" s="125">
        <f>BK726</f>
        <v>1073576.14142</v>
      </c>
      <c r="BJ726" s="125">
        <f>BJ727+BJ728</f>
        <v>0</v>
      </c>
      <c r="BK726" s="125">
        <f t="shared" ref="BK726:BM726" si="1794">BK727+BK728</f>
        <v>1073576.14142</v>
      </c>
      <c r="BL726" s="125">
        <f t="shared" si="1794"/>
        <v>0</v>
      </c>
      <c r="BM726" s="125">
        <f t="shared" si="1794"/>
        <v>0</v>
      </c>
      <c r="BN726" s="125">
        <f>BN727+BN728</f>
        <v>-59318.450709999997</v>
      </c>
      <c r="BO726" s="125">
        <f>BQ726</f>
        <v>1014257.69071</v>
      </c>
      <c r="BP726" s="125">
        <f>BP727+BP728</f>
        <v>0</v>
      </c>
      <c r="BQ726" s="125">
        <f t="shared" ref="BQ726:BS726" si="1795">BQ727+BQ728</f>
        <v>1014257.69071</v>
      </c>
      <c r="BR726" s="125">
        <f t="shared" si="1795"/>
        <v>0</v>
      </c>
      <c r="BS726" s="125">
        <f t="shared" si="1795"/>
        <v>0</v>
      </c>
      <c r="BT726" s="102">
        <f t="shared" si="1783"/>
        <v>0</v>
      </c>
      <c r="BU726" s="125">
        <f t="shared" si="1784"/>
        <v>0</v>
      </c>
      <c r="BV726" s="125">
        <f>BX726</f>
        <v>355000</v>
      </c>
      <c r="BW726" s="125">
        <f>BW727+BW728</f>
        <v>0</v>
      </c>
      <c r="BX726" s="125">
        <f>BX727+BX728</f>
        <v>355000</v>
      </c>
      <c r="BY726" s="102"/>
      <c r="BZ726" s="125">
        <f>BZ727+BZ728</f>
        <v>0</v>
      </c>
      <c r="CA726" s="125">
        <f t="shared" si="1785"/>
        <v>0</v>
      </c>
      <c r="CB726" s="254">
        <f>CB727+CB728</f>
        <v>0</v>
      </c>
      <c r="CC726" s="35"/>
      <c r="CD726" s="254"/>
      <c r="CE726" s="125">
        <f>CG726</f>
        <v>355000</v>
      </c>
      <c r="CF726" s="254">
        <f>CF727</f>
        <v>0</v>
      </c>
      <c r="CG726" s="125">
        <f>CG727+CG728</f>
        <v>355000</v>
      </c>
      <c r="CH726" s="35">
        <f t="shared" si="1786"/>
        <v>0</v>
      </c>
      <c r="CI726" s="254">
        <f t="shared" si="1787"/>
        <v>0</v>
      </c>
      <c r="CJ726" s="125"/>
      <c r="CK726" s="125">
        <f>CM726</f>
        <v>355000</v>
      </c>
      <c r="CL726" s="125">
        <f>CL727+CL728</f>
        <v>0</v>
      </c>
      <c r="CM726" s="125">
        <f>CM727+CM728</f>
        <v>355000</v>
      </c>
      <c r="CN726" s="102"/>
      <c r="CO726" s="125">
        <f>CO727+CO728</f>
        <v>0</v>
      </c>
    </row>
    <row r="727" spans="1:12248" s="39" customFormat="1" ht="28.5" hidden="1" customHeight="1" x14ac:dyDescent="0.25">
      <c r="B727" s="234"/>
      <c r="C727" s="130" t="s">
        <v>122</v>
      </c>
      <c r="D727" s="188">
        <f>E727+F727+G727+H727</f>
        <v>668131.80263999989</v>
      </c>
      <c r="E727" s="188">
        <f>E730+E733+E736+E739+E744</f>
        <v>0</v>
      </c>
      <c r="F727" s="188">
        <f t="shared" ref="F727:H727" si="1796">F730+F733+F736+F739+F744</f>
        <v>668131.80263999989</v>
      </c>
      <c r="G727" s="188">
        <f t="shared" si="1796"/>
        <v>0</v>
      </c>
      <c r="H727" s="188">
        <f t="shared" si="1796"/>
        <v>0</v>
      </c>
      <c r="I727" s="188">
        <f t="shared" si="1789"/>
        <v>54853.717940000002</v>
      </c>
      <c r="J727" s="592">
        <f t="shared" si="1790"/>
        <v>8.2100145096005953E-2</v>
      </c>
      <c r="K727" s="188"/>
      <c r="L727" s="130"/>
      <c r="M727" s="188">
        <f t="shared" ref="M727" si="1797">M730+M733+M736+M739+M744</f>
        <v>54853.717940000002</v>
      </c>
      <c r="N727" s="592">
        <f t="shared" ref="N727:N745" si="1798">M727/F727</f>
        <v>8.2100145096005953E-2</v>
      </c>
      <c r="O727" s="130"/>
      <c r="P727" s="130"/>
      <c r="Q727" s="130"/>
      <c r="R727" s="130"/>
      <c r="S727" s="188">
        <f t="shared" si="1726"/>
        <v>54853.672940000004</v>
      </c>
      <c r="T727" s="592">
        <f t="shared" si="1727"/>
        <v>8.2100077744025668E-2</v>
      </c>
      <c r="U727" s="130"/>
      <c r="V727" s="130"/>
      <c r="W727" s="188">
        <f t="shared" ref="W727" si="1799">W730+W733+W736+W739+W744</f>
        <v>54853.672940000004</v>
      </c>
      <c r="X727" s="586">
        <f t="shared" si="1791"/>
        <v>8.2100077744025668E-2</v>
      </c>
      <c r="Y727" s="130">
        <f t="shared" ref="Y727" si="1800">Y730+Y733+Y736+Y739+Y744</f>
        <v>0</v>
      </c>
      <c r="Z727" s="130"/>
      <c r="AA727" s="130"/>
      <c r="AB727" s="130"/>
      <c r="AC727" s="188">
        <f>AE727+AG727+AI727</f>
        <v>614150.07418999996</v>
      </c>
      <c r="AD727" s="586">
        <f t="shared" si="1757"/>
        <v>0.91920497088044439</v>
      </c>
      <c r="AE727" s="130"/>
      <c r="AF727" s="776"/>
      <c r="AG727" s="188">
        <f t="shared" ref="AG727" si="1801">AG730+AG733+AG736+AG739+AG744</f>
        <v>614150.07418999996</v>
      </c>
      <c r="AH727" s="586">
        <f t="shared" si="1758"/>
        <v>0.91920497088044439</v>
      </c>
      <c r="AI727" s="130"/>
      <c r="AJ727" s="130"/>
      <c r="AK727" s="130"/>
      <c r="AL727" s="130"/>
      <c r="AM727" s="130"/>
      <c r="AN727" s="130"/>
      <c r="AO727" s="130"/>
      <c r="AP727" s="130"/>
      <c r="AQ727" s="130"/>
      <c r="AR727" s="130"/>
      <c r="AS727" s="130"/>
      <c r="AT727" s="130"/>
      <c r="AU727" s="130">
        <f>AU730+AU733+AU736+AU739+AU744</f>
        <v>303502.68226999999</v>
      </c>
      <c r="AV727" s="130">
        <f>AW727+AX727+AY727+AZ727</f>
        <v>1028197.9080700001</v>
      </c>
      <c r="AW727" s="130">
        <f>AW730+AW733+AW736+AW739+AW744</f>
        <v>0</v>
      </c>
      <c r="AX727" s="130">
        <f t="shared" ref="AX727:AZ727" si="1802">AX730+AX733+AX736+AX739+AX744</f>
        <v>1028197.9080700001</v>
      </c>
      <c r="AY727" s="130">
        <f t="shared" si="1802"/>
        <v>0</v>
      </c>
      <c r="AZ727" s="130">
        <f t="shared" si="1802"/>
        <v>0</v>
      </c>
      <c r="BA727" s="780">
        <f t="shared" si="1778"/>
        <v>0</v>
      </c>
      <c r="BB727" s="37"/>
      <c r="BC727" s="37"/>
      <c r="BD727" s="37"/>
      <c r="BE727" s="130">
        <f t="shared" si="1779"/>
        <v>0</v>
      </c>
      <c r="BF727" s="130">
        <f t="shared" si="1780"/>
        <v>0</v>
      </c>
      <c r="BG727" s="37">
        <f t="shared" si="1781"/>
        <v>0</v>
      </c>
      <c r="BH727" s="37">
        <f t="shared" si="1782"/>
        <v>0</v>
      </c>
      <c r="BI727" s="130">
        <f>BJ727+BK727+BL727+BM727</f>
        <v>1008675.40222</v>
      </c>
      <c r="BJ727" s="130">
        <f>BJ730+BJ733+BJ736+BJ739+BJ744</f>
        <v>0</v>
      </c>
      <c r="BK727" s="130">
        <f t="shared" ref="BK727" si="1803">BK730+BK733+BK736+BK739+BK744</f>
        <v>1008675.40222</v>
      </c>
      <c r="BL727" s="130">
        <f t="shared" ref="BL727:BN727" si="1804">BL730+BL733+BL736+BL739+BL744</f>
        <v>0</v>
      </c>
      <c r="BM727" s="130">
        <f t="shared" si="1804"/>
        <v>0</v>
      </c>
      <c r="BN727" s="130">
        <f t="shared" si="1804"/>
        <v>-59318.450709999997</v>
      </c>
      <c r="BO727" s="130">
        <f>BP727+BQ727+BR727+BS727</f>
        <v>949356.95151000004</v>
      </c>
      <c r="BP727" s="130">
        <f>BP730+BP733+BP736+BP739+BP744</f>
        <v>0</v>
      </c>
      <c r="BQ727" s="130">
        <f t="shared" ref="BQ727" si="1805">BQ730+BQ733+BQ736+BQ739+BQ744</f>
        <v>949356.95151000004</v>
      </c>
      <c r="BR727" s="130">
        <f t="shared" ref="BR727:BS727" si="1806">BR730+BR733+BR736+BR739+BR744</f>
        <v>0</v>
      </c>
      <c r="BS727" s="130">
        <f t="shared" si="1806"/>
        <v>0</v>
      </c>
      <c r="BT727" s="37">
        <f t="shared" si="1783"/>
        <v>0</v>
      </c>
      <c r="BU727" s="37">
        <f t="shared" si="1784"/>
        <v>0</v>
      </c>
      <c r="BV727" s="130">
        <f>BW727+BX727+BY727+BZ727</f>
        <v>300000</v>
      </c>
      <c r="BW727" s="130">
        <f>BW730+BW733+BW736+BW739+BW744</f>
        <v>0</v>
      </c>
      <c r="BX727" s="130">
        <f t="shared" ref="BX727:BZ727" si="1807">BX730+BX733+BX736+BX739+BX744</f>
        <v>300000</v>
      </c>
      <c r="BY727" s="130">
        <f t="shared" si="1807"/>
        <v>0</v>
      </c>
      <c r="BZ727" s="130">
        <f t="shared" si="1807"/>
        <v>0</v>
      </c>
      <c r="CA727" s="130">
        <f t="shared" si="1785"/>
        <v>0</v>
      </c>
      <c r="CB727" s="188">
        <f>CB730+CB733+CB736+CB739+CB741</f>
        <v>0</v>
      </c>
      <c r="CC727" s="189"/>
      <c r="CD727" s="189"/>
      <c r="CE727" s="130">
        <f>CG727</f>
        <v>300000</v>
      </c>
      <c r="CF727" s="188">
        <f>CF730+CF733</f>
        <v>0</v>
      </c>
      <c r="CG727" s="130">
        <f t="shared" ref="CG727" si="1808">CG730+CG733+CG736+CG739+CG744</f>
        <v>300000</v>
      </c>
      <c r="CH727" s="189">
        <f t="shared" si="1786"/>
        <v>0</v>
      </c>
      <c r="CI727" s="189">
        <f t="shared" si="1787"/>
        <v>0</v>
      </c>
      <c r="CJ727" s="130"/>
      <c r="CK727" s="130">
        <f>CL727+CM727+CN727+CO727</f>
        <v>300000</v>
      </c>
      <c r="CL727" s="130">
        <f>CL730+CL733+CL736+CL739+CL744</f>
        <v>0</v>
      </c>
      <c r="CM727" s="130">
        <f t="shared" ref="CM727:CO727" si="1809">CM730+CM733+CM736+CM739+CM744</f>
        <v>300000</v>
      </c>
      <c r="CN727" s="130">
        <f t="shared" si="1809"/>
        <v>0</v>
      </c>
      <c r="CO727" s="130">
        <f t="shared" si="1809"/>
        <v>0</v>
      </c>
    </row>
    <row r="728" spans="1:12248" s="39" customFormat="1" ht="34.5" hidden="1" customHeight="1" x14ac:dyDescent="0.25">
      <c r="B728" s="234"/>
      <c r="C728" s="130" t="s">
        <v>47</v>
      </c>
      <c r="D728" s="188">
        <f>E728+F728+G728+H728</f>
        <v>194602.78712000002</v>
      </c>
      <c r="E728" s="188">
        <f>E731+E734+E737+E740+E742+E745</f>
        <v>0</v>
      </c>
      <c r="F728" s="188">
        <f t="shared" ref="F728:H728" si="1810">F731+F734+F737+F740+F742+F745</f>
        <v>194602.78712000002</v>
      </c>
      <c r="G728" s="188">
        <f t="shared" si="1810"/>
        <v>0</v>
      </c>
      <c r="H728" s="188">
        <f t="shared" si="1810"/>
        <v>0</v>
      </c>
      <c r="I728" s="188">
        <f t="shared" si="1789"/>
        <v>38399.744149999999</v>
      </c>
      <c r="J728" s="592">
        <f t="shared" si="1790"/>
        <v>0.19732371112609579</v>
      </c>
      <c r="K728" s="188"/>
      <c r="L728" s="130"/>
      <c r="M728" s="188">
        <f t="shared" ref="M728" si="1811">M731+M734+M737+M740+M742+M745</f>
        <v>38399.744149999999</v>
      </c>
      <c r="N728" s="592">
        <f t="shared" si="1798"/>
        <v>0.19732371112609579</v>
      </c>
      <c r="O728" s="130"/>
      <c r="P728" s="130"/>
      <c r="Q728" s="130"/>
      <c r="R728" s="130"/>
      <c r="S728" s="188">
        <f t="shared" si="1726"/>
        <v>41424.207069999997</v>
      </c>
      <c r="T728" s="592">
        <f t="shared" si="1727"/>
        <v>0.2128654357065099</v>
      </c>
      <c r="U728" s="130"/>
      <c r="V728" s="130"/>
      <c r="W728" s="188">
        <f t="shared" ref="W728" si="1812">W731+W734+W737+W740+W742+W745</f>
        <v>41424.207069999997</v>
      </c>
      <c r="X728" s="586">
        <f t="shared" si="1791"/>
        <v>0.2128654357065099</v>
      </c>
      <c r="Y728" s="130">
        <f t="shared" ref="Y728" si="1813">Y731+Y734+Y737+Y740+Y742+Y745</f>
        <v>0</v>
      </c>
      <c r="Z728" s="130"/>
      <c r="AA728" s="130"/>
      <c r="AB728" s="130"/>
      <c r="AC728" s="188">
        <f>AE728+AG728+AI728</f>
        <v>155409.01239000002</v>
      </c>
      <c r="AD728" s="586">
        <f t="shared" si="1757"/>
        <v>0.79859602572993205</v>
      </c>
      <c r="AE728" s="130"/>
      <c r="AF728" s="776"/>
      <c r="AG728" s="188">
        <f t="shared" ref="AG728" si="1814">AG731+AG734+AG737+AG740+AG742+AG745</f>
        <v>155409.01239000002</v>
      </c>
      <c r="AH728" s="586">
        <f t="shared" si="1758"/>
        <v>0.79859602572993205</v>
      </c>
      <c r="AI728" s="130"/>
      <c r="AJ728" s="130"/>
      <c r="AK728" s="130"/>
      <c r="AL728" s="130"/>
      <c r="AM728" s="130"/>
      <c r="AN728" s="130"/>
      <c r="AO728" s="130"/>
      <c r="AP728" s="130"/>
      <c r="AQ728" s="130"/>
      <c r="AR728" s="130"/>
      <c r="AS728" s="130"/>
      <c r="AT728" s="130"/>
      <c r="AU728" s="130">
        <f>AU731+AU734+AU737+AU740+AU742+AU745</f>
        <v>16502.25</v>
      </c>
      <c r="AV728" s="130">
        <f>AW728+AX728+AY728+AZ728</f>
        <v>185757.11889000001</v>
      </c>
      <c r="AW728" s="130">
        <f>AW731+AW734+AW737+AW740+AW742+AW745</f>
        <v>0</v>
      </c>
      <c r="AX728" s="130">
        <f t="shared" ref="AX728:AZ728" si="1815">AX731+AX734+AX737+AX740+AX742+AX745</f>
        <v>185757.11889000001</v>
      </c>
      <c r="AY728" s="130">
        <f t="shared" si="1815"/>
        <v>0</v>
      </c>
      <c r="AZ728" s="130">
        <f t="shared" si="1815"/>
        <v>0</v>
      </c>
      <c r="BA728" s="780">
        <f t="shared" si="1778"/>
        <v>0</v>
      </c>
      <c r="BB728" s="37"/>
      <c r="BC728" s="37"/>
      <c r="BD728" s="37"/>
      <c r="BE728" s="130">
        <f t="shared" si="1779"/>
        <v>0</v>
      </c>
      <c r="BF728" s="130">
        <f t="shared" si="1780"/>
        <v>0</v>
      </c>
      <c r="BG728" s="37">
        <f t="shared" si="1781"/>
        <v>0</v>
      </c>
      <c r="BH728" s="37">
        <f t="shared" si="1782"/>
        <v>0</v>
      </c>
      <c r="BI728" s="130">
        <f>BJ728+BK728+BL728+BM728</f>
        <v>64900.739199999996</v>
      </c>
      <c r="BJ728" s="130">
        <f>BJ731+BJ734+BJ737+BJ740+BJ742+BJ745</f>
        <v>0</v>
      </c>
      <c r="BK728" s="130">
        <f t="shared" ref="BK728" si="1816">BK731+BK734+BK737+BK740+BK742+BK745</f>
        <v>64900.739199999996</v>
      </c>
      <c r="BL728" s="130">
        <f t="shared" ref="BL728:BN728" si="1817">BL731+BL734+BL737+BL740+BL742+BL745</f>
        <v>0</v>
      </c>
      <c r="BM728" s="130">
        <f t="shared" si="1817"/>
        <v>0</v>
      </c>
      <c r="BN728" s="130">
        <f t="shared" si="1817"/>
        <v>0</v>
      </c>
      <c r="BO728" s="130">
        <f>BP728+BQ728+BR728+BS728</f>
        <v>64900.739199999996</v>
      </c>
      <c r="BP728" s="130">
        <f>BP731+BP734+BP737+BP740+BP742+BP745</f>
        <v>0</v>
      </c>
      <c r="BQ728" s="130">
        <f t="shared" ref="BQ728" si="1818">BQ731+BQ734+BQ737+BQ740+BQ742+BQ745</f>
        <v>64900.739199999996</v>
      </c>
      <c r="BR728" s="130">
        <f t="shared" ref="BR728:BS728" si="1819">BR731+BR734+BR737+BR740+BR742+BR745</f>
        <v>0</v>
      </c>
      <c r="BS728" s="130">
        <f t="shared" si="1819"/>
        <v>0</v>
      </c>
      <c r="BT728" s="37">
        <f t="shared" si="1783"/>
        <v>0</v>
      </c>
      <c r="BU728" s="37">
        <f t="shared" si="1784"/>
        <v>0</v>
      </c>
      <c r="BV728" s="130">
        <f>BW728+BX728+BY728+BZ728</f>
        <v>55000</v>
      </c>
      <c r="BW728" s="130">
        <f>BW731+BW734+BW737+BW740+BW742+BW745</f>
        <v>0</v>
      </c>
      <c r="BX728" s="130">
        <f t="shared" ref="BX728:BZ728" si="1820">BX731+BX734+BX737+BX740+BX742+BX745</f>
        <v>55000</v>
      </c>
      <c r="BY728" s="130">
        <f t="shared" si="1820"/>
        <v>0</v>
      </c>
      <c r="BZ728" s="130">
        <f t="shared" si="1820"/>
        <v>0</v>
      </c>
      <c r="CA728" s="130">
        <f t="shared" si="1785"/>
        <v>0</v>
      </c>
      <c r="CB728" s="188">
        <f>CB731+CB734+CB737+CB740+CB745</f>
        <v>0</v>
      </c>
      <c r="CC728" s="189"/>
      <c r="CD728" s="189"/>
      <c r="CE728" s="130">
        <f>CG728</f>
        <v>55000</v>
      </c>
      <c r="CF728" s="188">
        <f t="shared" ref="CF728:CF731" si="1821">BW728</f>
        <v>0</v>
      </c>
      <c r="CG728" s="130">
        <f t="shared" ref="CG728" si="1822">CG731+CG734+CG737+CG740+CG742+CG745</f>
        <v>55000</v>
      </c>
      <c r="CH728" s="189">
        <f t="shared" si="1786"/>
        <v>0</v>
      </c>
      <c r="CI728" s="189">
        <f t="shared" si="1787"/>
        <v>0</v>
      </c>
      <c r="CJ728" s="130"/>
      <c r="CK728" s="130">
        <f>CL728+CM728+CN728+CO728</f>
        <v>55000</v>
      </c>
      <c r="CL728" s="130">
        <f>CL731+CL734+CL737+CL740+CL742+CL745</f>
        <v>0</v>
      </c>
      <c r="CM728" s="130">
        <f t="shared" ref="CM728:CO728" si="1823">CM731+CM734+CM737+CM740+CM742+CM745</f>
        <v>55000</v>
      </c>
      <c r="CN728" s="130">
        <f t="shared" si="1823"/>
        <v>0</v>
      </c>
      <c r="CO728" s="130">
        <f t="shared" si="1823"/>
        <v>0</v>
      </c>
    </row>
    <row r="729" spans="1:12248" s="39" customFormat="1" ht="42.75" hidden="1" customHeight="1" x14ac:dyDescent="0.25">
      <c r="B729" s="234"/>
      <c r="C729" s="133" t="s">
        <v>123</v>
      </c>
      <c r="D729" s="188">
        <f>E729+F729</f>
        <v>24971.845410000002</v>
      </c>
      <c r="E729" s="188">
        <f>E730+E731</f>
        <v>0</v>
      </c>
      <c r="F729" s="188">
        <f>F730+F731</f>
        <v>24971.845410000002</v>
      </c>
      <c r="G729" s="189"/>
      <c r="H729" s="189"/>
      <c r="I729" s="188">
        <f t="shared" si="1789"/>
        <v>0</v>
      </c>
      <c r="J729" s="592">
        <f t="shared" si="1790"/>
        <v>0</v>
      </c>
      <c r="K729" s="188"/>
      <c r="L729" s="37"/>
      <c r="M729" s="188">
        <f>M730+M731</f>
        <v>0</v>
      </c>
      <c r="N729" s="592">
        <f t="shared" si="1798"/>
        <v>0</v>
      </c>
      <c r="O729" s="37"/>
      <c r="P729" s="37"/>
      <c r="Q729" s="37"/>
      <c r="R729" s="37"/>
      <c r="S729" s="188">
        <f t="shared" si="1726"/>
        <v>0</v>
      </c>
      <c r="T729" s="592">
        <f t="shared" si="1727"/>
        <v>0</v>
      </c>
      <c r="U729" s="130"/>
      <c r="V729" s="130"/>
      <c r="W729" s="188"/>
      <c r="X729" s="130"/>
      <c r="Y729" s="37"/>
      <c r="Z729" s="37"/>
      <c r="AA729" s="37"/>
      <c r="AB729" s="37"/>
      <c r="AC729" s="188">
        <f>AC730+AC731</f>
        <v>24654.162059999999</v>
      </c>
      <c r="AD729" s="586">
        <f t="shared" si="1757"/>
        <v>0.98727833907410034</v>
      </c>
      <c r="AE729" s="130"/>
      <c r="AF729" s="776"/>
      <c r="AG729" s="188">
        <f>AG730+AG731</f>
        <v>24654.162059999999</v>
      </c>
      <c r="AH729" s="586">
        <f t="shared" si="1758"/>
        <v>0.98727833907410034</v>
      </c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130">
        <v>0</v>
      </c>
      <c r="AV729" s="130">
        <f>AW729+AX729</f>
        <v>24971.831020000001</v>
      </c>
      <c r="AW729" s="130">
        <f>AW730+AW731</f>
        <v>0</v>
      </c>
      <c r="AX729" s="130">
        <f>AX730+AX731</f>
        <v>24971.831020000001</v>
      </c>
      <c r="AY729" s="37"/>
      <c r="AZ729" s="37"/>
      <c r="BA729" s="130">
        <f t="shared" si="1778"/>
        <v>0</v>
      </c>
      <c r="BB729" s="37"/>
      <c r="BC729" s="37"/>
      <c r="BD729" s="37"/>
      <c r="BE729" s="130">
        <f t="shared" si="1779"/>
        <v>0</v>
      </c>
      <c r="BF729" s="130">
        <f t="shared" si="1780"/>
        <v>0</v>
      </c>
      <c r="BG729" s="37">
        <f t="shared" si="1781"/>
        <v>0</v>
      </c>
      <c r="BH729" s="37">
        <f t="shared" si="1782"/>
        <v>0</v>
      </c>
      <c r="BI729" s="130">
        <f>BJ729+BK729</f>
        <v>99212.462520000001</v>
      </c>
      <c r="BJ729" s="130">
        <f>BJ730+BJ731</f>
        <v>0</v>
      </c>
      <c r="BK729" s="130">
        <f>BK730+BK731</f>
        <v>99212.462520000001</v>
      </c>
      <c r="BL729" s="37"/>
      <c r="BM729" s="37"/>
      <c r="BN729" s="130">
        <f>BN730</f>
        <v>-59318.450709999997</v>
      </c>
      <c r="BO729" s="130">
        <f>BP729+BQ729</f>
        <v>39894.011810000004</v>
      </c>
      <c r="BP729" s="130">
        <f>BP730+BP731</f>
        <v>0</v>
      </c>
      <c r="BQ729" s="130">
        <f>BQ730+BQ731</f>
        <v>39894.011810000004</v>
      </c>
      <c r="BR729" s="37"/>
      <c r="BS729" s="37"/>
      <c r="BT729" s="37">
        <f t="shared" si="1783"/>
        <v>0</v>
      </c>
      <c r="BU729" s="37">
        <f t="shared" si="1784"/>
        <v>0</v>
      </c>
      <c r="BV729" s="130">
        <f>BW729+BX729</f>
        <v>0</v>
      </c>
      <c r="BW729" s="130">
        <f>BW730+BW731</f>
        <v>0</v>
      </c>
      <c r="BX729" s="130">
        <v>0</v>
      </c>
      <c r="BY729" s="37"/>
      <c r="BZ729" s="37"/>
      <c r="CA729" s="130">
        <f t="shared" si="1785"/>
        <v>0</v>
      </c>
      <c r="CB729" s="188"/>
      <c r="CC729" s="189"/>
      <c r="CD729" s="189"/>
      <c r="CE729" s="130">
        <f t="shared" ref="CE729:CE777" si="1824">CF729+CH729+CI729</f>
        <v>0</v>
      </c>
      <c r="CF729" s="188">
        <f t="shared" si="1821"/>
        <v>0</v>
      </c>
      <c r="CG729" s="188"/>
      <c r="CH729" s="189">
        <f t="shared" si="1786"/>
        <v>0</v>
      </c>
      <c r="CI729" s="189">
        <f t="shared" si="1787"/>
        <v>0</v>
      </c>
      <c r="CJ729" s="130"/>
      <c r="CK729" s="130">
        <f>CL729+CM729</f>
        <v>0</v>
      </c>
      <c r="CL729" s="130">
        <f>CL730+CL731</f>
        <v>0</v>
      </c>
      <c r="CM729" s="130">
        <v>0</v>
      </c>
      <c r="CN729" s="37"/>
      <c r="CO729" s="37"/>
    </row>
    <row r="730" spans="1:12248" s="39" customFormat="1" ht="27.6" hidden="1" customHeight="1" x14ac:dyDescent="0.25">
      <c r="B730" s="234"/>
      <c r="C730" s="130" t="s">
        <v>108</v>
      </c>
      <c r="D730" s="188">
        <f>F730</f>
        <v>18826.65207</v>
      </c>
      <c r="E730" s="188">
        <v>0</v>
      </c>
      <c r="F730" s="188">
        <f>'[13]Распределение средств 24-26 '!$H$76</f>
        <v>18826.65207</v>
      </c>
      <c r="G730" s="189"/>
      <c r="H730" s="189"/>
      <c r="I730" s="188">
        <f t="shared" si="1789"/>
        <v>0</v>
      </c>
      <c r="J730" s="592">
        <f t="shared" si="1790"/>
        <v>0</v>
      </c>
      <c r="K730" s="188"/>
      <c r="L730" s="37"/>
      <c r="M730" s="188"/>
      <c r="N730" s="592">
        <f t="shared" si="1798"/>
        <v>0</v>
      </c>
      <c r="O730" s="37"/>
      <c r="P730" s="37"/>
      <c r="Q730" s="37"/>
      <c r="R730" s="37"/>
      <c r="S730" s="188">
        <f t="shared" si="1726"/>
        <v>0</v>
      </c>
      <c r="T730" s="592">
        <f t="shared" si="1727"/>
        <v>0</v>
      </c>
      <c r="U730" s="130"/>
      <c r="V730" s="130"/>
      <c r="W730" s="188"/>
      <c r="X730" s="130"/>
      <c r="Y730" s="37"/>
      <c r="Z730" s="37"/>
      <c r="AA730" s="37"/>
      <c r="AB730" s="37"/>
      <c r="AC730" s="188">
        <f>AG730</f>
        <v>18593.237929999999</v>
      </c>
      <c r="AD730" s="586">
        <f t="shared" si="1757"/>
        <v>0.98760193054335232</v>
      </c>
      <c r="AE730" s="130"/>
      <c r="AF730" s="776"/>
      <c r="AG730" s="188">
        <v>18593.237929999999</v>
      </c>
      <c r="AH730" s="586">
        <f t="shared" si="1758"/>
        <v>0.98760193054335232</v>
      </c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781">
        <f>AX730-D730</f>
        <v>-1.4390000000275904E-2</v>
      </c>
      <c r="AV730" s="130">
        <f>AX730</f>
        <v>18826.63768</v>
      </c>
      <c r="AW730" s="130">
        <v>0</v>
      </c>
      <c r="AX730" s="188">
        <f>'[14]2 вариант (2)'!$D$487-0.01469</f>
        <v>18826.63768</v>
      </c>
      <c r="AY730" s="37"/>
      <c r="AZ730" s="37"/>
      <c r="BA730" s="130">
        <f t="shared" si="1778"/>
        <v>0</v>
      </c>
      <c r="BB730" s="37"/>
      <c r="BC730" s="37"/>
      <c r="BD730" s="37"/>
      <c r="BE730" s="130">
        <f t="shared" si="1779"/>
        <v>0</v>
      </c>
      <c r="BF730" s="130">
        <f t="shared" si="1780"/>
        <v>0</v>
      </c>
      <c r="BG730" s="37">
        <f t="shared" si="1781"/>
        <v>0</v>
      </c>
      <c r="BH730" s="37">
        <f t="shared" si="1782"/>
        <v>0</v>
      </c>
      <c r="BI730" s="130">
        <f>BJ730+BK730</f>
        <v>99212.462520000001</v>
      </c>
      <c r="BJ730" s="130">
        <v>0</v>
      </c>
      <c r="BK730" s="130">
        <v>99212.462520000001</v>
      </c>
      <c r="BL730" s="37"/>
      <c r="BM730" s="37"/>
      <c r="BN730" s="130">
        <f>BQ730-BK730</f>
        <v>-59318.450709999997</v>
      </c>
      <c r="BO730" s="130">
        <f>BP730+BQ730</f>
        <v>39894.011810000004</v>
      </c>
      <c r="BP730" s="130">
        <v>0</v>
      </c>
      <c r="BQ730" s="130">
        <f>99212.46252-59318.45071</f>
        <v>39894.011810000004</v>
      </c>
      <c r="BR730" s="37"/>
      <c r="BS730" s="37"/>
      <c r="BT730" s="37">
        <f t="shared" si="1783"/>
        <v>0</v>
      </c>
      <c r="BU730" s="37">
        <f t="shared" si="1784"/>
        <v>0</v>
      </c>
      <c r="BV730" s="130">
        <f>BW730+BX730</f>
        <v>0</v>
      </c>
      <c r="BW730" s="130">
        <v>0</v>
      </c>
      <c r="BX730" s="130"/>
      <c r="BY730" s="37"/>
      <c r="BZ730" s="37"/>
      <c r="CA730" s="130">
        <f t="shared" si="1785"/>
        <v>0</v>
      </c>
      <c r="CB730" s="188"/>
      <c r="CC730" s="189"/>
      <c r="CD730" s="189"/>
      <c r="CE730" s="130">
        <f t="shared" si="1824"/>
        <v>0</v>
      </c>
      <c r="CF730" s="188">
        <f t="shared" si="1821"/>
        <v>0</v>
      </c>
      <c r="CG730" s="188"/>
      <c r="CH730" s="189">
        <f t="shared" si="1786"/>
        <v>0</v>
      </c>
      <c r="CI730" s="189">
        <f t="shared" si="1787"/>
        <v>0</v>
      </c>
      <c r="CJ730" s="130"/>
      <c r="CK730" s="130">
        <f>CL730+CM730</f>
        <v>0</v>
      </c>
      <c r="CL730" s="130">
        <v>0</v>
      </c>
      <c r="CM730" s="130"/>
      <c r="CN730" s="37"/>
      <c r="CO730" s="37"/>
    </row>
    <row r="731" spans="1:12248" s="39" customFormat="1" ht="23.25" hidden="1" customHeight="1" x14ac:dyDescent="0.25">
      <c r="B731" s="234"/>
      <c r="C731" s="130" t="s">
        <v>47</v>
      </c>
      <c r="D731" s="188">
        <f>E731+F731</f>
        <v>6145.1933400000007</v>
      </c>
      <c r="E731" s="188">
        <v>0</v>
      </c>
      <c r="F731" s="188">
        <f>'[13]Распределение средств 24-26 '!$H$84</f>
        <v>6145.1933400000007</v>
      </c>
      <c r="G731" s="189"/>
      <c r="H731" s="189"/>
      <c r="I731" s="188">
        <f t="shared" si="1789"/>
        <v>0</v>
      </c>
      <c r="J731" s="592">
        <f t="shared" si="1790"/>
        <v>0</v>
      </c>
      <c r="K731" s="188"/>
      <c r="L731" s="37"/>
      <c r="M731" s="188"/>
      <c r="N731" s="592">
        <f t="shared" si="1798"/>
        <v>0</v>
      </c>
      <c r="O731" s="37"/>
      <c r="P731" s="37"/>
      <c r="Q731" s="37"/>
      <c r="R731" s="37"/>
      <c r="S731" s="188">
        <f t="shared" si="1726"/>
        <v>0</v>
      </c>
      <c r="T731" s="592">
        <f t="shared" si="1727"/>
        <v>0</v>
      </c>
      <c r="U731" s="130"/>
      <c r="V731" s="130"/>
      <c r="W731" s="188"/>
      <c r="X731" s="130"/>
      <c r="Y731" s="37"/>
      <c r="Z731" s="37"/>
      <c r="AA731" s="37"/>
      <c r="AB731" s="37"/>
      <c r="AC731" s="188">
        <f>AG731</f>
        <v>6060.9241300000003</v>
      </c>
      <c r="AD731" s="586">
        <f>AC731/D731</f>
        <v>0.98628697172935487</v>
      </c>
      <c r="AE731" s="130"/>
      <c r="AF731" s="776"/>
      <c r="AG731" s="188">
        <v>6060.9241300000003</v>
      </c>
      <c r="AH731" s="586">
        <f t="shared" si="1758"/>
        <v>0.98628697172935487</v>
      </c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130">
        <f>AX731-F731</f>
        <v>0</v>
      </c>
      <c r="AV731" s="130">
        <f>AW731+AX731</f>
        <v>6145.1933400000007</v>
      </c>
      <c r="AW731" s="130">
        <v>0</v>
      </c>
      <c r="AX731" s="130">
        <f>F731</f>
        <v>6145.1933400000007</v>
      </c>
      <c r="AY731" s="37"/>
      <c r="AZ731" s="37"/>
      <c r="BA731" s="130">
        <f t="shared" si="1778"/>
        <v>0</v>
      </c>
      <c r="BB731" s="37"/>
      <c r="BC731" s="37"/>
      <c r="BD731" s="37"/>
      <c r="BE731" s="130">
        <f t="shared" si="1779"/>
        <v>0</v>
      </c>
      <c r="BF731" s="130">
        <f t="shared" si="1780"/>
        <v>0</v>
      </c>
      <c r="BG731" s="37">
        <f t="shared" si="1781"/>
        <v>0</v>
      </c>
      <c r="BH731" s="37">
        <f t="shared" si="1782"/>
        <v>0</v>
      </c>
      <c r="BI731" s="130">
        <f t="shared" ref="BI731:BI741" si="1825">BJ731</f>
        <v>0</v>
      </c>
      <c r="BJ731" s="130">
        <v>0</v>
      </c>
      <c r="BK731" s="130"/>
      <c r="BL731" s="37"/>
      <c r="BM731" s="37"/>
      <c r="BN731" s="130">
        <f t="shared" ref="BN731:BN782" si="1826">BO731+BP731+BQ731</f>
        <v>0</v>
      </c>
      <c r="BO731" s="130">
        <f t="shared" ref="BO731" si="1827">BP731</f>
        <v>0</v>
      </c>
      <c r="BP731" s="130">
        <v>0</v>
      </c>
      <c r="BQ731" s="130"/>
      <c r="BR731" s="37"/>
      <c r="BS731" s="37"/>
      <c r="BT731" s="37">
        <f t="shared" si="1783"/>
        <v>0</v>
      </c>
      <c r="BU731" s="37">
        <f t="shared" si="1784"/>
        <v>0</v>
      </c>
      <c r="BV731" s="130">
        <f t="shared" ref="BV731:BV741" si="1828">BW731</f>
        <v>0</v>
      </c>
      <c r="BW731" s="130">
        <v>0</v>
      </c>
      <c r="BX731" s="130"/>
      <c r="BY731" s="37"/>
      <c r="BZ731" s="37"/>
      <c r="CA731" s="130">
        <f t="shared" si="1785"/>
        <v>0</v>
      </c>
      <c r="CB731" s="188"/>
      <c r="CC731" s="189"/>
      <c r="CD731" s="189"/>
      <c r="CE731" s="130">
        <f t="shared" si="1824"/>
        <v>0</v>
      </c>
      <c r="CF731" s="188">
        <f t="shared" si="1821"/>
        <v>0</v>
      </c>
      <c r="CG731" s="188"/>
      <c r="CH731" s="189">
        <f t="shared" si="1786"/>
        <v>0</v>
      </c>
      <c r="CI731" s="189">
        <f t="shared" si="1787"/>
        <v>0</v>
      </c>
      <c r="CJ731" s="130"/>
      <c r="CK731" s="130">
        <f t="shared" ref="CK731:CK741" si="1829">CL731</f>
        <v>0</v>
      </c>
      <c r="CL731" s="130">
        <v>0</v>
      </c>
      <c r="CM731" s="130"/>
      <c r="CN731" s="37"/>
      <c r="CO731" s="37"/>
    </row>
    <row r="732" spans="1:12248" s="39" customFormat="1" ht="45" hidden="1" customHeight="1" x14ac:dyDescent="0.25">
      <c r="B732" s="234"/>
      <c r="C732" s="133" t="s">
        <v>491</v>
      </c>
      <c r="D732" s="188">
        <f>E732+F732</f>
        <v>277496.29574999999</v>
      </c>
      <c r="E732" s="188">
        <f>E733+E734</f>
        <v>0</v>
      </c>
      <c r="F732" s="188">
        <f>F733+F734</f>
        <v>277496.29574999999</v>
      </c>
      <c r="G732" s="189"/>
      <c r="H732" s="189"/>
      <c r="I732" s="188">
        <f t="shared" si="1789"/>
        <v>11253.257240000001</v>
      </c>
      <c r="J732" s="592">
        <f t="shared" si="1790"/>
        <v>4.0552819667683801E-2</v>
      </c>
      <c r="K732" s="188"/>
      <c r="L732" s="37"/>
      <c r="M732" s="188">
        <f>M733+M734</f>
        <v>11253.257240000001</v>
      </c>
      <c r="N732" s="592">
        <f t="shared" si="1798"/>
        <v>4.0552819667683801E-2</v>
      </c>
      <c r="O732" s="37"/>
      <c r="P732" s="37"/>
      <c r="Q732" s="37"/>
      <c r="R732" s="37"/>
      <c r="S732" s="188">
        <f t="shared" si="1726"/>
        <v>10738.212240000001</v>
      </c>
      <c r="T732" s="592">
        <f t="shared" si="1727"/>
        <v>3.8696776874002657E-2</v>
      </c>
      <c r="U732" s="130"/>
      <c r="V732" s="130"/>
      <c r="W732" s="188">
        <f>W733+W734</f>
        <v>10738.212240000001</v>
      </c>
      <c r="X732" s="586">
        <f>W732/F732</f>
        <v>3.8696776874002657E-2</v>
      </c>
      <c r="Y732" s="37"/>
      <c r="Z732" s="37"/>
      <c r="AA732" s="37"/>
      <c r="AB732" s="37"/>
      <c r="AC732" s="188">
        <f>AC733+AC734</f>
        <v>270050.24641000002</v>
      </c>
      <c r="AD732" s="586">
        <f>AC732/D732</f>
        <v>0.97316703158189821</v>
      </c>
      <c r="AE732" s="130"/>
      <c r="AF732" s="776"/>
      <c r="AG732" s="188">
        <f>AG733+AG734</f>
        <v>270050.24641000002</v>
      </c>
      <c r="AH732" s="586">
        <f t="shared" si="1758"/>
        <v>0.97316703158189821</v>
      </c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130">
        <f>AU733+AU734</f>
        <v>308150.94666000002</v>
      </c>
      <c r="AV732" s="130">
        <f>AW732+AX732</f>
        <v>585647.24240999995</v>
      </c>
      <c r="AW732" s="130">
        <f>AW733+AW734</f>
        <v>0</v>
      </c>
      <c r="AX732" s="130">
        <f>AX733+AX734</f>
        <v>585647.24240999995</v>
      </c>
      <c r="AY732" s="37"/>
      <c r="AZ732" s="37"/>
      <c r="BA732" s="130">
        <f t="shared" si="1778"/>
        <v>0</v>
      </c>
      <c r="BB732" s="37"/>
      <c r="BC732" s="37"/>
      <c r="BD732" s="37"/>
      <c r="BE732" s="130">
        <f t="shared" si="1779"/>
        <v>0</v>
      </c>
      <c r="BF732" s="130">
        <f t="shared" si="1780"/>
        <v>0</v>
      </c>
      <c r="BG732" s="37">
        <f t="shared" si="1781"/>
        <v>0</v>
      </c>
      <c r="BH732" s="37">
        <f t="shared" si="1782"/>
        <v>0</v>
      </c>
      <c r="BI732" s="130">
        <f>BK732</f>
        <v>135237.79693000001</v>
      </c>
      <c r="BJ732" s="130">
        <f>BJ733+BJ734</f>
        <v>0</v>
      </c>
      <c r="BK732" s="130">
        <f>BK733+BK734</f>
        <v>135237.79693000001</v>
      </c>
      <c r="BL732" s="37"/>
      <c r="BM732" s="37"/>
      <c r="BN732" s="130"/>
      <c r="BO732" s="130">
        <f>BQ732</f>
        <v>135237.79693000001</v>
      </c>
      <c r="BP732" s="130">
        <f>BP733+BP734</f>
        <v>0</v>
      </c>
      <c r="BQ732" s="130">
        <f>BQ733+BQ734</f>
        <v>135237.79693000001</v>
      </c>
      <c r="BR732" s="37"/>
      <c r="BS732" s="37"/>
      <c r="BT732" s="37">
        <f t="shared" si="1783"/>
        <v>0</v>
      </c>
      <c r="BU732" s="37">
        <f t="shared" si="1784"/>
        <v>0</v>
      </c>
      <c r="BV732" s="130">
        <f>BX732</f>
        <v>25000</v>
      </c>
      <c r="BW732" s="130">
        <f>BW733+BW734</f>
        <v>0</v>
      </c>
      <c r="BX732" s="130">
        <f>BX733+BX734</f>
        <v>25000</v>
      </c>
      <c r="BY732" s="37"/>
      <c r="BZ732" s="37"/>
      <c r="CA732" s="130">
        <f t="shared" si="1785"/>
        <v>0</v>
      </c>
      <c r="CB732" s="188">
        <f>CB733</f>
        <v>0</v>
      </c>
      <c r="CC732" s="189"/>
      <c r="CD732" s="189"/>
      <c r="CE732" s="130">
        <f>CG732</f>
        <v>25000</v>
      </c>
      <c r="CF732" s="188">
        <f>CF733</f>
        <v>0</v>
      </c>
      <c r="CG732" s="130">
        <f>CG733+CG734</f>
        <v>25000</v>
      </c>
      <c r="CH732" s="189">
        <f t="shared" si="1786"/>
        <v>0</v>
      </c>
      <c r="CI732" s="189">
        <f t="shared" si="1787"/>
        <v>0</v>
      </c>
      <c r="CJ732" s="130"/>
      <c r="CK732" s="130">
        <f>CM732</f>
        <v>25000</v>
      </c>
      <c r="CL732" s="130">
        <f>CL733+CL734</f>
        <v>0</v>
      </c>
      <c r="CM732" s="130">
        <f>CM733+CM734</f>
        <v>25000</v>
      </c>
      <c r="CN732" s="37"/>
      <c r="CO732" s="37"/>
    </row>
    <row r="733" spans="1:12248" s="39" customFormat="1" ht="37.9" hidden="1" customHeight="1" x14ac:dyDescent="0.25">
      <c r="B733" s="234"/>
      <c r="C733" s="130" t="s">
        <v>108</v>
      </c>
      <c r="D733" s="188">
        <f>F733</f>
        <v>259357.01212</v>
      </c>
      <c r="E733" s="188">
        <v>0</v>
      </c>
      <c r="F733" s="188">
        <v>259357.01212</v>
      </c>
      <c r="G733" s="189"/>
      <c r="H733" s="189"/>
      <c r="I733" s="188">
        <f t="shared" si="1789"/>
        <v>10483.07114</v>
      </c>
      <c r="J733" s="592">
        <f t="shared" si="1790"/>
        <v>4.0419462941490333E-2</v>
      </c>
      <c r="K733" s="188"/>
      <c r="L733" s="37"/>
      <c r="M733" s="188">
        <v>10483.07114</v>
      </c>
      <c r="N733" s="592">
        <f t="shared" si="1798"/>
        <v>4.0419462941490333E-2</v>
      </c>
      <c r="O733" s="37"/>
      <c r="P733" s="37"/>
      <c r="Q733" s="37"/>
      <c r="R733" s="37"/>
      <c r="S733" s="188">
        <f t="shared" si="1726"/>
        <v>10483.02614</v>
      </c>
      <c r="T733" s="592">
        <f t="shared" si="1727"/>
        <v>4.0419289435481641E-2</v>
      </c>
      <c r="U733" s="130"/>
      <c r="V733" s="130"/>
      <c r="W733" s="188">
        <v>10483.02614</v>
      </c>
      <c r="X733" s="586">
        <f>W733/F733</f>
        <v>4.0419289435481641E-2</v>
      </c>
      <c r="Y733" s="37"/>
      <c r="Z733" s="37"/>
      <c r="AA733" s="37"/>
      <c r="AB733" s="37"/>
      <c r="AC733" s="188">
        <f>AG733</f>
        <v>256235.35039000001</v>
      </c>
      <c r="AD733" s="586">
        <f>AC733/D733</f>
        <v>0.98796384294959549</v>
      </c>
      <c r="AE733" s="130"/>
      <c r="AF733" s="776"/>
      <c r="AG733" s="188">
        <v>256235.35039000001</v>
      </c>
      <c r="AH733" s="586">
        <f t="shared" si="1758"/>
        <v>0.98796384294959549</v>
      </c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130">
        <f>AX733-F733</f>
        <v>303502.69666000002</v>
      </c>
      <c r="AV733" s="130">
        <f t="shared" ref="AV733" si="1830">AW733</f>
        <v>0</v>
      </c>
      <c r="AW733" s="130">
        <v>0</v>
      </c>
      <c r="AX733" s="130">
        <f>'[14]2 вариант (2)'!$L$505+F733</f>
        <v>562859.70877999999</v>
      </c>
      <c r="AY733" s="37"/>
      <c r="AZ733" s="37"/>
      <c r="BA733" s="130">
        <f t="shared" si="1778"/>
        <v>0</v>
      </c>
      <c r="BB733" s="37"/>
      <c r="BC733" s="37"/>
      <c r="BD733" s="37"/>
      <c r="BE733" s="130">
        <f t="shared" si="1779"/>
        <v>0</v>
      </c>
      <c r="BF733" s="130">
        <f t="shared" si="1780"/>
        <v>0</v>
      </c>
      <c r="BG733" s="37">
        <f t="shared" si="1781"/>
        <v>0</v>
      </c>
      <c r="BH733" s="37">
        <f t="shared" si="1782"/>
        <v>0</v>
      </c>
      <c r="BI733" s="130">
        <f t="shared" si="1825"/>
        <v>0</v>
      </c>
      <c r="BJ733" s="130">
        <v>0</v>
      </c>
      <c r="BK733" s="130">
        <v>110337.05773</v>
      </c>
      <c r="BL733" s="37"/>
      <c r="BM733" s="37"/>
      <c r="BN733" s="130"/>
      <c r="BO733" s="130">
        <f t="shared" ref="BO733:BO737" si="1831">BP733</f>
        <v>0</v>
      </c>
      <c r="BP733" s="130">
        <v>0</v>
      </c>
      <c r="BQ733" s="130">
        <v>110337.05773</v>
      </c>
      <c r="BR733" s="37"/>
      <c r="BS733" s="37"/>
      <c r="BT733" s="37">
        <f t="shared" si="1783"/>
        <v>0</v>
      </c>
      <c r="BU733" s="37">
        <f t="shared" si="1784"/>
        <v>0</v>
      </c>
      <c r="BV733" s="130">
        <f t="shared" si="1828"/>
        <v>0</v>
      </c>
      <c r="BW733" s="130">
        <v>0</v>
      </c>
      <c r="BX733" s="130">
        <v>0</v>
      </c>
      <c r="BY733" s="37"/>
      <c r="BZ733" s="37"/>
      <c r="CA733" s="130">
        <f t="shared" si="1785"/>
        <v>0</v>
      </c>
      <c r="CB733" s="188">
        <f>CF733-BW733</f>
        <v>0</v>
      </c>
      <c r="CC733" s="189"/>
      <c r="CD733" s="189"/>
      <c r="CE733" s="130">
        <f t="shared" si="1824"/>
        <v>0</v>
      </c>
      <c r="CF733" s="188">
        <f>BW733</f>
        <v>0</v>
      </c>
      <c r="CG733" s="130">
        <v>0</v>
      </c>
      <c r="CH733" s="189">
        <f t="shared" si="1786"/>
        <v>0</v>
      </c>
      <c r="CI733" s="189">
        <f t="shared" si="1787"/>
        <v>0</v>
      </c>
      <c r="CJ733" s="130"/>
      <c r="CK733" s="130">
        <f t="shared" si="1829"/>
        <v>0</v>
      </c>
      <c r="CL733" s="130">
        <v>0</v>
      </c>
      <c r="CM733" s="130">
        <v>0</v>
      </c>
      <c r="CN733" s="37"/>
      <c r="CO733" s="37"/>
    </row>
    <row r="734" spans="1:12248" s="39" customFormat="1" ht="31.9" hidden="1" customHeight="1" x14ac:dyDescent="0.25">
      <c r="B734" s="234"/>
      <c r="C734" s="130" t="s">
        <v>47</v>
      </c>
      <c r="D734" s="188">
        <f>E734+F734</f>
        <v>18139.283630000002</v>
      </c>
      <c r="E734" s="188">
        <v>0</v>
      </c>
      <c r="F734" s="188">
        <f>'[13]Распределение средств 24-26 '!$H$245</f>
        <v>18139.283630000002</v>
      </c>
      <c r="G734" s="189"/>
      <c r="H734" s="189"/>
      <c r="I734" s="188">
        <f t="shared" si="1789"/>
        <v>770.18610000000001</v>
      </c>
      <c r="J734" s="592">
        <f t="shared" si="1790"/>
        <v>4.2459565422209564E-2</v>
      </c>
      <c r="K734" s="188"/>
      <c r="L734" s="37"/>
      <c r="M734" s="188">
        <v>770.18610000000001</v>
      </c>
      <c r="N734" s="592">
        <f t="shared" si="1798"/>
        <v>4.2459565422209564E-2</v>
      </c>
      <c r="O734" s="37"/>
      <c r="P734" s="37"/>
      <c r="Q734" s="37"/>
      <c r="R734" s="37"/>
      <c r="S734" s="188">
        <f t="shared" si="1726"/>
        <v>255.18610000000001</v>
      </c>
      <c r="T734" s="592">
        <f t="shared" si="1727"/>
        <v>1.4068146526908902E-2</v>
      </c>
      <c r="U734" s="130"/>
      <c r="V734" s="130"/>
      <c r="W734" s="188">
        <v>255.18610000000001</v>
      </c>
      <c r="X734" s="586">
        <f>W734/F734</f>
        <v>1.4068146526908902E-2</v>
      </c>
      <c r="Y734" s="37"/>
      <c r="Z734" s="37"/>
      <c r="AA734" s="37"/>
      <c r="AB734" s="37"/>
      <c r="AC734" s="188">
        <f>AG734</f>
        <v>13814.89602</v>
      </c>
      <c r="AD734" s="586">
        <f>AC734/D734</f>
        <v>0.76160097067736288</v>
      </c>
      <c r="AE734" s="130"/>
      <c r="AF734" s="776"/>
      <c r="AG734" s="188">
        <v>13814.89602</v>
      </c>
      <c r="AH734" s="586">
        <f t="shared" si="1758"/>
        <v>0.76160097067736288</v>
      </c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130">
        <f>AX734-F734</f>
        <v>4648.25</v>
      </c>
      <c r="AV734" s="130">
        <f>AW734+AX734</f>
        <v>22787.533630000002</v>
      </c>
      <c r="AW734" s="130">
        <v>0</v>
      </c>
      <c r="AX734" s="130">
        <f>F734+'[14]2 вариант (2)'!$L$527</f>
        <v>22787.533630000002</v>
      </c>
      <c r="AY734" s="37"/>
      <c r="AZ734" s="37"/>
      <c r="BA734" s="130">
        <f t="shared" si="1778"/>
        <v>0</v>
      </c>
      <c r="BB734" s="37"/>
      <c r="BC734" s="37"/>
      <c r="BD734" s="37"/>
      <c r="BE734" s="130">
        <f t="shared" si="1779"/>
        <v>0</v>
      </c>
      <c r="BF734" s="130">
        <f t="shared" si="1780"/>
        <v>0</v>
      </c>
      <c r="BG734" s="37">
        <f t="shared" si="1781"/>
        <v>0</v>
      </c>
      <c r="BH734" s="37">
        <f t="shared" si="1782"/>
        <v>0</v>
      </c>
      <c r="BI734" s="130">
        <f t="shared" si="1825"/>
        <v>0</v>
      </c>
      <c r="BJ734" s="130">
        <v>0</v>
      </c>
      <c r="BK734" s="130">
        <v>24900.7392</v>
      </c>
      <c r="BL734" s="37"/>
      <c r="BM734" s="37"/>
      <c r="BN734" s="130"/>
      <c r="BO734" s="130">
        <f t="shared" si="1831"/>
        <v>0</v>
      </c>
      <c r="BP734" s="130">
        <v>0</v>
      </c>
      <c r="BQ734" s="130">
        <v>24900.7392</v>
      </c>
      <c r="BR734" s="37"/>
      <c r="BS734" s="37"/>
      <c r="BT734" s="37">
        <f t="shared" si="1783"/>
        <v>0</v>
      </c>
      <c r="BU734" s="37">
        <f t="shared" si="1784"/>
        <v>0</v>
      </c>
      <c r="BV734" s="130">
        <f t="shared" si="1828"/>
        <v>0</v>
      </c>
      <c r="BW734" s="130">
        <v>0</v>
      </c>
      <c r="BX734" s="130">
        <v>25000</v>
      </c>
      <c r="BY734" s="37"/>
      <c r="BZ734" s="37"/>
      <c r="CA734" s="130">
        <f t="shared" si="1785"/>
        <v>0</v>
      </c>
      <c r="CB734" s="188"/>
      <c r="CC734" s="189"/>
      <c r="CD734" s="189"/>
      <c r="CE734" s="130">
        <f>CG734</f>
        <v>25000</v>
      </c>
      <c r="CF734" s="188">
        <f t="shared" ref="CF734:CF777" si="1832">BW734</f>
        <v>0</v>
      </c>
      <c r="CG734" s="130">
        <v>25000</v>
      </c>
      <c r="CH734" s="189">
        <f t="shared" si="1786"/>
        <v>0</v>
      </c>
      <c r="CI734" s="189">
        <f t="shared" si="1787"/>
        <v>0</v>
      </c>
      <c r="CJ734" s="130"/>
      <c r="CK734" s="130">
        <f t="shared" si="1829"/>
        <v>0</v>
      </c>
      <c r="CL734" s="130">
        <v>0</v>
      </c>
      <c r="CM734" s="130">
        <v>25000</v>
      </c>
      <c r="CN734" s="37"/>
      <c r="CO734" s="37"/>
    </row>
    <row r="735" spans="1:12248" s="39" customFormat="1" ht="81.75" hidden="1" customHeight="1" x14ac:dyDescent="0.25">
      <c r="B735" s="234"/>
      <c r="C735" s="133" t="s">
        <v>404</v>
      </c>
      <c r="D735" s="188">
        <f>E735+F735</f>
        <v>71881.007930000007</v>
      </c>
      <c r="E735" s="188">
        <f>E736+E737</f>
        <v>0</v>
      </c>
      <c r="F735" s="188">
        <f>F736+F737</f>
        <v>71881.007930000007</v>
      </c>
      <c r="G735" s="189"/>
      <c r="H735" s="189"/>
      <c r="I735" s="188">
        <f t="shared" si="1789"/>
        <v>22046.626339999999</v>
      </c>
      <c r="J735" s="592">
        <f t="shared" si="1790"/>
        <v>0.30671003335776398</v>
      </c>
      <c r="K735" s="188"/>
      <c r="L735" s="37"/>
      <c r="M735" s="188">
        <f>M736+M737</f>
        <v>22046.626339999999</v>
      </c>
      <c r="N735" s="592">
        <f t="shared" si="1798"/>
        <v>0.30671003335776398</v>
      </c>
      <c r="O735" s="37"/>
      <c r="P735" s="37"/>
      <c r="Q735" s="37"/>
      <c r="R735" s="37"/>
      <c r="S735" s="188">
        <f t="shared" si="1726"/>
        <v>22140.589019999999</v>
      </c>
      <c r="T735" s="592">
        <f t="shared" si="1727"/>
        <v>0.30801723094313316</v>
      </c>
      <c r="U735" s="130"/>
      <c r="V735" s="130"/>
      <c r="W735" s="188">
        <f>W736+W737</f>
        <v>22140.589019999999</v>
      </c>
      <c r="X735" s="586">
        <f>W735/F735</f>
        <v>0.30801723094313316</v>
      </c>
      <c r="Y735" s="37"/>
      <c r="Z735" s="37"/>
      <c r="AA735" s="37"/>
      <c r="AB735" s="37"/>
      <c r="AC735" s="188">
        <f>AC736+AC737</f>
        <v>69877.850340000005</v>
      </c>
      <c r="AD735" s="586">
        <f>AC735/D735</f>
        <v>0.97213231077740669</v>
      </c>
      <c r="AE735" s="130"/>
      <c r="AF735" s="776"/>
      <c r="AG735" s="188">
        <f>AG736+AG737</f>
        <v>69877.850340000005</v>
      </c>
      <c r="AH735" s="586">
        <f t="shared" si="1758"/>
        <v>0.97213231077740669</v>
      </c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130">
        <f>AU737</f>
        <v>11854</v>
      </c>
      <c r="AV735" s="130">
        <f>AW735+AX735</f>
        <v>83735.007930000007</v>
      </c>
      <c r="AW735" s="130">
        <f>AW736+AW737</f>
        <v>0</v>
      </c>
      <c r="AX735" s="130">
        <f>AX736+AX737</f>
        <v>83735.007930000007</v>
      </c>
      <c r="AY735" s="37"/>
      <c r="AZ735" s="37"/>
      <c r="BA735" s="130">
        <f t="shared" si="1778"/>
        <v>0</v>
      </c>
      <c r="BB735" s="37"/>
      <c r="BC735" s="37"/>
      <c r="BD735" s="37"/>
      <c r="BE735" s="130">
        <f t="shared" si="1779"/>
        <v>0</v>
      </c>
      <c r="BF735" s="130">
        <f t="shared" si="1780"/>
        <v>0</v>
      </c>
      <c r="BG735" s="37">
        <f t="shared" si="1781"/>
        <v>0</v>
      </c>
      <c r="BH735" s="37">
        <f t="shared" si="1782"/>
        <v>0</v>
      </c>
      <c r="BI735" s="130">
        <f t="shared" si="1825"/>
        <v>0</v>
      </c>
      <c r="BJ735" s="130">
        <f>BJ736+BJ737</f>
        <v>0</v>
      </c>
      <c r="BK735" s="130">
        <v>0</v>
      </c>
      <c r="BL735" s="37"/>
      <c r="BM735" s="37"/>
      <c r="BN735" s="130">
        <f t="shared" si="1826"/>
        <v>0</v>
      </c>
      <c r="BO735" s="130">
        <f t="shared" si="1831"/>
        <v>0</v>
      </c>
      <c r="BP735" s="130">
        <f>BP736+BP737</f>
        <v>0</v>
      </c>
      <c r="BQ735" s="130">
        <v>0</v>
      </c>
      <c r="BR735" s="37"/>
      <c r="BS735" s="37"/>
      <c r="BT735" s="37">
        <f t="shared" si="1783"/>
        <v>0</v>
      </c>
      <c r="BU735" s="37">
        <f t="shared" si="1784"/>
        <v>0</v>
      </c>
      <c r="BV735" s="130">
        <f>BX735</f>
        <v>20000</v>
      </c>
      <c r="BW735" s="130">
        <f>BW736+BW737</f>
        <v>0</v>
      </c>
      <c r="BX735" s="130">
        <f>BX736+BX737</f>
        <v>20000</v>
      </c>
      <c r="BY735" s="37"/>
      <c r="BZ735" s="37"/>
      <c r="CA735" s="130">
        <f t="shared" si="1785"/>
        <v>0</v>
      </c>
      <c r="CB735" s="188"/>
      <c r="CC735" s="189"/>
      <c r="CD735" s="189"/>
      <c r="CE735" s="130">
        <f>CG735</f>
        <v>20000</v>
      </c>
      <c r="CF735" s="188">
        <f t="shared" si="1832"/>
        <v>0</v>
      </c>
      <c r="CG735" s="130">
        <f>CG736+CG737</f>
        <v>20000</v>
      </c>
      <c r="CH735" s="189">
        <f t="shared" si="1786"/>
        <v>0</v>
      </c>
      <c r="CI735" s="189">
        <f t="shared" si="1787"/>
        <v>0</v>
      </c>
      <c r="CJ735" s="130"/>
      <c r="CK735" s="130">
        <f>CM735</f>
        <v>20000</v>
      </c>
      <c r="CL735" s="130">
        <f>CL736+CL737</f>
        <v>0</v>
      </c>
      <c r="CM735" s="130">
        <f>CM736+CM737</f>
        <v>20000</v>
      </c>
      <c r="CN735" s="37"/>
      <c r="CO735" s="37"/>
    </row>
    <row r="736" spans="1:12248" s="39" customFormat="1" ht="38.25" hidden="1" customHeight="1" x14ac:dyDescent="0.25">
      <c r="B736" s="234"/>
      <c r="C736" s="130" t="s">
        <v>108</v>
      </c>
      <c r="D736" s="188">
        <f t="shared" ref="D736:D742" si="1833">E736</f>
        <v>0</v>
      </c>
      <c r="E736" s="188">
        <v>0</v>
      </c>
      <c r="F736" s="188">
        <v>0</v>
      </c>
      <c r="G736" s="189"/>
      <c r="H736" s="189"/>
      <c r="I736" s="188">
        <f t="shared" si="1789"/>
        <v>0</v>
      </c>
      <c r="J736" s="592" t="e">
        <f t="shared" si="1790"/>
        <v>#DIV/0!</v>
      </c>
      <c r="K736" s="188"/>
      <c r="L736" s="37"/>
      <c r="M736" s="188">
        <v>0</v>
      </c>
      <c r="N736" s="592" t="e">
        <f t="shared" si="1798"/>
        <v>#DIV/0!</v>
      </c>
      <c r="O736" s="37"/>
      <c r="P736" s="37"/>
      <c r="Q736" s="37"/>
      <c r="R736" s="37"/>
      <c r="S736" s="188">
        <f t="shared" si="1726"/>
        <v>0</v>
      </c>
      <c r="T736" s="592"/>
      <c r="U736" s="130"/>
      <c r="V736" s="37"/>
      <c r="W736" s="188">
        <v>0</v>
      </c>
      <c r="X736" s="586"/>
      <c r="Y736" s="37"/>
      <c r="Z736" s="37"/>
      <c r="AA736" s="37"/>
      <c r="AB736" s="37"/>
      <c r="AC736" s="188">
        <f>AG736</f>
        <v>0</v>
      </c>
      <c r="AD736" s="586">
        <v>0</v>
      </c>
      <c r="AE736" s="130">
        <v>0</v>
      </c>
      <c r="AF736" s="776" t="e">
        <f t="shared" si="1675"/>
        <v>#DIV/0!</v>
      </c>
      <c r="AG736" s="188"/>
      <c r="AH736" s="586" t="e">
        <f t="shared" si="1758"/>
        <v>#DIV/0!</v>
      </c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130">
        <f t="shared" ref="AU736:AU740" si="1834">AV736</f>
        <v>0</v>
      </c>
      <c r="AV736" s="130">
        <f t="shared" ref="AV736" si="1835">AW736</f>
        <v>0</v>
      </c>
      <c r="AW736" s="130">
        <v>0</v>
      </c>
      <c r="AX736" s="130">
        <v>0</v>
      </c>
      <c r="AY736" s="37"/>
      <c r="AZ736" s="37"/>
      <c r="BA736" s="130">
        <f t="shared" si="1778"/>
        <v>0</v>
      </c>
      <c r="BB736" s="37"/>
      <c r="BC736" s="37"/>
      <c r="BD736" s="37"/>
      <c r="BE736" s="130">
        <f t="shared" si="1779"/>
        <v>0</v>
      </c>
      <c r="BF736" s="130">
        <f t="shared" si="1780"/>
        <v>0</v>
      </c>
      <c r="BG736" s="37">
        <f t="shared" si="1781"/>
        <v>0</v>
      </c>
      <c r="BH736" s="37">
        <f t="shared" si="1782"/>
        <v>0</v>
      </c>
      <c r="BI736" s="130">
        <f t="shared" si="1825"/>
        <v>0</v>
      </c>
      <c r="BJ736" s="130">
        <v>0</v>
      </c>
      <c r="BK736" s="130"/>
      <c r="BL736" s="37"/>
      <c r="BM736" s="37"/>
      <c r="BN736" s="130">
        <f t="shared" si="1826"/>
        <v>0</v>
      </c>
      <c r="BO736" s="130">
        <f t="shared" si="1831"/>
        <v>0</v>
      </c>
      <c r="BP736" s="130">
        <v>0</v>
      </c>
      <c r="BQ736" s="130"/>
      <c r="BR736" s="37"/>
      <c r="BS736" s="37"/>
      <c r="BT736" s="37">
        <f t="shared" si="1783"/>
        <v>0</v>
      </c>
      <c r="BU736" s="37">
        <f t="shared" si="1784"/>
        <v>0</v>
      </c>
      <c r="BV736" s="130">
        <f t="shared" si="1828"/>
        <v>0</v>
      </c>
      <c r="BW736" s="130">
        <v>0</v>
      </c>
      <c r="BX736" s="130">
        <v>0</v>
      </c>
      <c r="BY736" s="37"/>
      <c r="BZ736" s="37"/>
      <c r="CA736" s="130">
        <f t="shared" si="1785"/>
        <v>0</v>
      </c>
      <c r="CB736" s="188"/>
      <c r="CC736" s="189"/>
      <c r="CD736" s="189"/>
      <c r="CE736" s="130">
        <f t="shared" si="1824"/>
        <v>0</v>
      </c>
      <c r="CF736" s="188">
        <f t="shared" si="1832"/>
        <v>0</v>
      </c>
      <c r="CG736" s="130">
        <v>0</v>
      </c>
      <c r="CH736" s="189">
        <f t="shared" si="1786"/>
        <v>0</v>
      </c>
      <c r="CI736" s="189">
        <f t="shared" si="1787"/>
        <v>0</v>
      </c>
      <c r="CJ736" s="130"/>
      <c r="CK736" s="130">
        <f t="shared" si="1829"/>
        <v>0</v>
      </c>
      <c r="CL736" s="130">
        <v>0</v>
      </c>
      <c r="CM736" s="130">
        <v>0</v>
      </c>
      <c r="CN736" s="37"/>
      <c r="CO736" s="37"/>
    </row>
    <row r="737" spans="2:93" s="39" customFormat="1" ht="39" hidden="1" customHeight="1" x14ac:dyDescent="0.25">
      <c r="B737" s="234"/>
      <c r="C737" s="130" t="s">
        <v>47</v>
      </c>
      <c r="D737" s="188">
        <f>E737+F737</f>
        <v>71881.007930000007</v>
      </c>
      <c r="E737" s="188">
        <v>0</v>
      </c>
      <c r="F737" s="188">
        <v>71881.007930000007</v>
      </c>
      <c r="G737" s="189"/>
      <c r="H737" s="189"/>
      <c r="I737" s="188">
        <f t="shared" si="1789"/>
        <v>22046.626339999999</v>
      </c>
      <c r="J737" s="592">
        <f t="shared" si="1790"/>
        <v>0.30671003335776398</v>
      </c>
      <c r="K737" s="188"/>
      <c r="L737" s="37"/>
      <c r="M737" s="188">
        <v>22046.626339999999</v>
      </c>
      <c r="N737" s="592">
        <f t="shared" si="1798"/>
        <v>0.30671003335776398</v>
      </c>
      <c r="O737" s="37"/>
      <c r="P737" s="37"/>
      <c r="Q737" s="37"/>
      <c r="R737" s="37"/>
      <c r="S737" s="188">
        <f t="shared" si="1726"/>
        <v>22140.589019999999</v>
      </c>
      <c r="T737" s="592">
        <f t="shared" si="1727"/>
        <v>0.30801723094313316</v>
      </c>
      <c r="U737" s="130"/>
      <c r="V737" s="37"/>
      <c r="W737" s="188">
        <v>22140.589019999999</v>
      </c>
      <c r="X737" s="586">
        <f>W737/F737</f>
        <v>0.30801723094313316</v>
      </c>
      <c r="Y737" s="37"/>
      <c r="Z737" s="37"/>
      <c r="AA737" s="37"/>
      <c r="AB737" s="37"/>
      <c r="AC737" s="188">
        <f>AG737</f>
        <v>69877.850340000005</v>
      </c>
      <c r="AD737" s="586">
        <f>AC737/D737</f>
        <v>0.97213231077740669</v>
      </c>
      <c r="AE737" s="130"/>
      <c r="AF737" s="776"/>
      <c r="AG737" s="188">
        <v>69877.850340000005</v>
      </c>
      <c r="AH737" s="586">
        <f t="shared" si="1758"/>
        <v>0.97213231077740669</v>
      </c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130">
        <f>AX737-F737</f>
        <v>11854</v>
      </c>
      <c r="AV737" s="130">
        <f>AW737+AX737</f>
        <v>83735.007930000007</v>
      </c>
      <c r="AW737" s="130">
        <v>0</v>
      </c>
      <c r="AX737" s="130">
        <f>F737+'[14]2 вариант (2)'!$L$675</f>
        <v>83735.007930000007</v>
      </c>
      <c r="AY737" s="37"/>
      <c r="AZ737" s="37"/>
      <c r="BA737" s="130">
        <f t="shared" si="1778"/>
        <v>0</v>
      </c>
      <c r="BB737" s="37"/>
      <c r="BC737" s="37"/>
      <c r="BD737" s="37"/>
      <c r="BE737" s="130">
        <f t="shared" si="1779"/>
        <v>0</v>
      </c>
      <c r="BF737" s="130">
        <f t="shared" si="1780"/>
        <v>0</v>
      </c>
      <c r="BG737" s="37">
        <f t="shared" si="1781"/>
        <v>0</v>
      </c>
      <c r="BH737" s="37">
        <f t="shared" si="1782"/>
        <v>0</v>
      </c>
      <c r="BI737" s="130">
        <f t="shared" si="1825"/>
        <v>0</v>
      </c>
      <c r="BJ737" s="130">
        <v>0</v>
      </c>
      <c r="BK737" s="130"/>
      <c r="BL737" s="37"/>
      <c r="BM737" s="37"/>
      <c r="BN737" s="130">
        <f t="shared" si="1826"/>
        <v>0</v>
      </c>
      <c r="BO737" s="130">
        <f t="shared" si="1831"/>
        <v>0</v>
      </c>
      <c r="BP737" s="130">
        <v>0</v>
      </c>
      <c r="BQ737" s="130"/>
      <c r="BR737" s="37"/>
      <c r="BS737" s="37"/>
      <c r="BT737" s="37">
        <f t="shared" si="1783"/>
        <v>0</v>
      </c>
      <c r="BU737" s="37">
        <f t="shared" si="1784"/>
        <v>0</v>
      </c>
      <c r="BV737" s="130">
        <f t="shared" si="1828"/>
        <v>0</v>
      </c>
      <c r="BW737" s="130">
        <v>0</v>
      </c>
      <c r="BX737" s="130">
        <v>20000</v>
      </c>
      <c r="BY737" s="37"/>
      <c r="BZ737" s="37"/>
      <c r="CA737" s="130">
        <f t="shared" si="1785"/>
        <v>0</v>
      </c>
      <c r="CB737" s="188"/>
      <c r="CC737" s="189"/>
      <c r="CD737" s="189"/>
      <c r="CE737" s="130">
        <f>CG737</f>
        <v>20000</v>
      </c>
      <c r="CF737" s="188">
        <f t="shared" si="1832"/>
        <v>0</v>
      </c>
      <c r="CG737" s="130">
        <v>20000</v>
      </c>
      <c r="CH737" s="189">
        <f t="shared" si="1786"/>
        <v>0</v>
      </c>
      <c r="CI737" s="189">
        <f t="shared" si="1787"/>
        <v>0</v>
      </c>
      <c r="CJ737" s="130"/>
      <c r="CK737" s="130">
        <f t="shared" si="1829"/>
        <v>0</v>
      </c>
      <c r="CL737" s="130">
        <v>0</v>
      </c>
      <c r="CM737" s="130">
        <v>20000</v>
      </c>
      <c r="CN737" s="37"/>
      <c r="CO737" s="37"/>
    </row>
    <row r="738" spans="2:93" s="39" customFormat="1" ht="48.75" hidden="1" customHeight="1" x14ac:dyDescent="0.25">
      <c r="B738" s="234"/>
      <c r="C738" s="133" t="s">
        <v>124</v>
      </c>
      <c r="D738" s="188">
        <f>E738+F738</f>
        <v>524.32767999999999</v>
      </c>
      <c r="E738" s="189">
        <f>E739+E740</f>
        <v>0</v>
      </c>
      <c r="F738" s="188">
        <f>F739+F740</f>
        <v>524.32767999999999</v>
      </c>
      <c r="G738" s="189"/>
      <c r="H738" s="189"/>
      <c r="I738" s="188">
        <f t="shared" si="1789"/>
        <v>0</v>
      </c>
      <c r="J738" s="592">
        <f t="shared" si="1790"/>
        <v>0</v>
      </c>
      <c r="K738" s="188"/>
      <c r="L738" s="37"/>
      <c r="M738" s="188">
        <f>M739+M740</f>
        <v>0</v>
      </c>
      <c r="N738" s="592">
        <f t="shared" si="1798"/>
        <v>0</v>
      </c>
      <c r="O738" s="37"/>
      <c r="P738" s="37"/>
      <c r="Q738" s="37"/>
      <c r="R738" s="37"/>
      <c r="S738" s="188">
        <f t="shared" si="1726"/>
        <v>0</v>
      </c>
      <c r="T738" s="592">
        <f t="shared" si="1727"/>
        <v>0</v>
      </c>
      <c r="U738" s="37"/>
      <c r="V738" s="37"/>
      <c r="W738" s="188">
        <f>W739+W740</f>
        <v>0</v>
      </c>
      <c r="X738" s="586">
        <f t="shared" ref="X738:X740" si="1836">W738/F738</f>
        <v>0</v>
      </c>
      <c r="Y738" s="37"/>
      <c r="Z738" s="37"/>
      <c r="AA738" s="37"/>
      <c r="AB738" s="37"/>
      <c r="AC738" s="188">
        <f>AC739+AC740</f>
        <v>524.32767999999999</v>
      </c>
      <c r="AD738" s="586">
        <f>AC738/D738</f>
        <v>1</v>
      </c>
      <c r="AE738" s="37"/>
      <c r="AF738" s="776"/>
      <c r="AG738" s="188">
        <f>AG739+AG740</f>
        <v>524.32767999999999</v>
      </c>
      <c r="AH738" s="586">
        <f t="shared" si="1758"/>
        <v>1</v>
      </c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130">
        <f t="shared" si="1834"/>
        <v>43.999989999999997</v>
      </c>
      <c r="AV738" s="130">
        <f>AW738+AX738</f>
        <v>43.999989999999997</v>
      </c>
      <c r="AW738" s="37">
        <f>AW739+AW740</f>
        <v>0</v>
      </c>
      <c r="AX738" s="130">
        <f>AX739+AX740</f>
        <v>43.999989999999997</v>
      </c>
      <c r="AY738" s="37"/>
      <c r="AZ738" s="37"/>
      <c r="BA738" s="130">
        <f t="shared" si="1778"/>
        <v>0</v>
      </c>
      <c r="BB738" s="37"/>
      <c r="BC738" s="37"/>
      <c r="BD738" s="37"/>
      <c r="BE738" s="130">
        <f t="shared" si="1779"/>
        <v>0</v>
      </c>
      <c r="BF738" s="37">
        <f t="shared" si="1780"/>
        <v>0</v>
      </c>
      <c r="BG738" s="37">
        <f t="shared" si="1781"/>
        <v>0</v>
      </c>
      <c r="BH738" s="37">
        <f t="shared" si="1782"/>
        <v>0</v>
      </c>
      <c r="BI738" s="130">
        <f>BK738</f>
        <v>70000</v>
      </c>
      <c r="BJ738" s="130">
        <f>BJ739+BJ740</f>
        <v>0</v>
      </c>
      <c r="BK738" s="130">
        <f>BK739+BK740</f>
        <v>70000</v>
      </c>
      <c r="BL738" s="37"/>
      <c r="BM738" s="37"/>
      <c r="BN738" s="130"/>
      <c r="BO738" s="130">
        <f>BQ738</f>
        <v>70000</v>
      </c>
      <c r="BP738" s="130">
        <f>BP739+BP740</f>
        <v>0</v>
      </c>
      <c r="BQ738" s="130">
        <f>BQ739+BQ740</f>
        <v>70000</v>
      </c>
      <c r="BR738" s="37"/>
      <c r="BS738" s="37"/>
      <c r="BT738" s="37">
        <f t="shared" si="1783"/>
        <v>0</v>
      </c>
      <c r="BU738" s="37">
        <f t="shared" si="1784"/>
        <v>0</v>
      </c>
      <c r="BV738" s="130">
        <f>BX738</f>
        <v>0</v>
      </c>
      <c r="BW738" s="130">
        <f>BW739+BW740</f>
        <v>0</v>
      </c>
      <c r="BX738" s="37">
        <v>0</v>
      </c>
      <c r="BY738" s="37"/>
      <c r="BZ738" s="37"/>
      <c r="CA738" s="130">
        <f t="shared" si="1785"/>
        <v>0</v>
      </c>
      <c r="CB738" s="189"/>
      <c r="CC738" s="189"/>
      <c r="CD738" s="189"/>
      <c r="CE738" s="130">
        <f t="shared" si="1824"/>
        <v>0</v>
      </c>
      <c r="CF738" s="189">
        <f t="shared" si="1832"/>
        <v>0</v>
      </c>
      <c r="CG738" s="189"/>
      <c r="CH738" s="189">
        <f t="shared" si="1786"/>
        <v>0</v>
      </c>
      <c r="CI738" s="189">
        <f t="shared" si="1787"/>
        <v>0</v>
      </c>
      <c r="CJ738" s="130"/>
      <c r="CK738" s="130">
        <f>CM738</f>
        <v>0</v>
      </c>
      <c r="CL738" s="130">
        <f>CL739+CL740</f>
        <v>0</v>
      </c>
      <c r="CM738" s="37">
        <v>0</v>
      </c>
      <c r="CN738" s="37"/>
      <c r="CO738" s="37"/>
    </row>
    <row r="739" spans="2:93" s="39" customFormat="1" ht="31.5" hidden="1" customHeight="1" x14ac:dyDescent="0.25">
      <c r="B739" s="234"/>
      <c r="C739" s="130" t="s">
        <v>122</v>
      </c>
      <c r="D739" s="188">
        <f>F739</f>
        <v>43.999989999999997</v>
      </c>
      <c r="E739" s="189">
        <v>0</v>
      </c>
      <c r="F739" s="188">
        <f>'[13]Распределение средств 24-26 '!$H$88</f>
        <v>43.999989999999997</v>
      </c>
      <c r="G739" s="189"/>
      <c r="H739" s="189"/>
      <c r="I739" s="188">
        <f t="shared" si="1789"/>
        <v>0</v>
      </c>
      <c r="J739" s="592">
        <f t="shared" si="1790"/>
        <v>0</v>
      </c>
      <c r="K739" s="188"/>
      <c r="L739" s="37"/>
      <c r="M739" s="188"/>
      <c r="N739" s="592">
        <f t="shared" si="1798"/>
        <v>0</v>
      </c>
      <c r="O739" s="37"/>
      <c r="P739" s="37"/>
      <c r="Q739" s="37"/>
      <c r="R739" s="37"/>
      <c r="S739" s="188">
        <f t="shared" si="1726"/>
        <v>0</v>
      </c>
      <c r="T739" s="592">
        <f t="shared" si="1727"/>
        <v>0</v>
      </c>
      <c r="U739" s="37"/>
      <c r="V739" s="37"/>
      <c r="W739" s="188">
        <v>0</v>
      </c>
      <c r="X739" s="586">
        <f t="shared" si="1836"/>
        <v>0</v>
      </c>
      <c r="Y739" s="37"/>
      <c r="Z739" s="37"/>
      <c r="AA739" s="37"/>
      <c r="AB739" s="37"/>
      <c r="AC739" s="188">
        <f>AG739</f>
        <v>43.999989999999997</v>
      </c>
      <c r="AD739" s="586">
        <v>0</v>
      </c>
      <c r="AE739" s="37"/>
      <c r="AF739" s="776"/>
      <c r="AG739" s="188">
        <v>43.999989999999997</v>
      </c>
      <c r="AH739" s="586">
        <f t="shared" si="1758"/>
        <v>1</v>
      </c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130">
        <f t="shared" si="1834"/>
        <v>0</v>
      </c>
      <c r="AV739" s="130">
        <f t="shared" ref="AV739" si="1837">AW739</f>
        <v>0</v>
      </c>
      <c r="AW739" s="37">
        <v>0</v>
      </c>
      <c r="AX739" s="130">
        <f>F739</f>
        <v>43.999989999999997</v>
      </c>
      <c r="AY739" s="37"/>
      <c r="AZ739" s="37"/>
      <c r="BA739" s="130">
        <f t="shared" si="1778"/>
        <v>0</v>
      </c>
      <c r="BB739" s="37"/>
      <c r="BC739" s="37"/>
      <c r="BD739" s="37"/>
      <c r="BE739" s="130">
        <f t="shared" si="1779"/>
        <v>0</v>
      </c>
      <c r="BF739" s="37">
        <f t="shared" si="1780"/>
        <v>0</v>
      </c>
      <c r="BG739" s="37">
        <f t="shared" si="1781"/>
        <v>0</v>
      </c>
      <c r="BH739" s="37">
        <f t="shared" si="1782"/>
        <v>0</v>
      </c>
      <c r="BI739" s="130">
        <f t="shared" si="1825"/>
        <v>0</v>
      </c>
      <c r="BJ739" s="130">
        <v>0</v>
      </c>
      <c r="BK739" s="130">
        <v>70000</v>
      </c>
      <c r="BL739" s="37"/>
      <c r="BM739" s="37"/>
      <c r="BN739" s="130"/>
      <c r="BO739" s="130">
        <f t="shared" ref="BO739:BO741" si="1838">BP739</f>
        <v>0</v>
      </c>
      <c r="BP739" s="130">
        <v>0</v>
      </c>
      <c r="BQ739" s="130">
        <v>70000</v>
      </c>
      <c r="BR739" s="37"/>
      <c r="BS739" s="37"/>
      <c r="BT739" s="37">
        <f t="shared" si="1783"/>
        <v>0</v>
      </c>
      <c r="BU739" s="37">
        <f t="shared" si="1784"/>
        <v>0</v>
      </c>
      <c r="BV739" s="130">
        <f t="shared" si="1828"/>
        <v>0</v>
      </c>
      <c r="BW739" s="130">
        <v>0</v>
      </c>
      <c r="BX739" s="37"/>
      <c r="BY739" s="37"/>
      <c r="BZ739" s="37"/>
      <c r="CA739" s="130">
        <f t="shared" si="1785"/>
        <v>0</v>
      </c>
      <c r="CB739" s="189"/>
      <c r="CC739" s="189"/>
      <c r="CD739" s="189"/>
      <c r="CE739" s="130">
        <f t="shared" si="1824"/>
        <v>0</v>
      </c>
      <c r="CF739" s="189">
        <f t="shared" si="1832"/>
        <v>0</v>
      </c>
      <c r="CG739" s="189"/>
      <c r="CH739" s="189">
        <f t="shared" si="1786"/>
        <v>0</v>
      </c>
      <c r="CI739" s="189">
        <f t="shared" si="1787"/>
        <v>0</v>
      </c>
      <c r="CJ739" s="130"/>
      <c r="CK739" s="130">
        <f t="shared" si="1829"/>
        <v>0</v>
      </c>
      <c r="CL739" s="130">
        <v>0</v>
      </c>
      <c r="CM739" s="37"/>
      <c r="CN739" s="37"/>
      <c r="CO739" s="37"/>
    </row>
    <row r="740" spans="2:93" s="39" customFormat="1" ht="39.75" hidden="1" customHeight="1" x14ac:dyDescent="0.25">
      <c r="B740" s="234"/>
      <c r="C740" s="130" t="s">
        <v>47</v>
      </c>
      <c r="D740" s="188">
        <f>E740+F740</f>
        <v>480.32769000000002</v>
      </c>
      <c r="E740" s="189">
        <v>0</v>
      </c>
      <c r="F740" s="188">
        <f>'[13]Распределение средств 24-26 '!$H$91</f>
        <v>480.32769000000002</v>
      </c>
      <c r="G740" s="189"/>
      <c r="H740" s="189"/>
      <c r="I740" s="188">
        <f t="shared" si="1789"/>
        <v>0</v>
      </c>
      <c r="J740" s="592">
        <f t="shared" si="1790"/>
        <v>0</v>
      </c>
      <c r="K740" s="188"/>
      <c r="L740" s="37"/>
      <c r="M740" s="188">
        <v>0</v>
      </c>
      <c r="N740" s="592">
        <f t="shared" si="1798"/>
        <v>0</v>
      </c>
      <c r="O740" s="37"/>
      <c r="P740" s="37"/>
      <c r="Q740" s="37"/>
      <c r="R740" s="37"/>
      <c r="S740" s="188">
        <f t="shared" si="1726"/>
        <v>0</v>
      </c>
      <c r="T740" s="592">
        <f t="shared" si="1727"/>
        <v>0</v>
      </c>
      <c r="U740" s="37"/>
      <c r="V740" s="37"/>
      <c r="W740" s="188">
        <v>0</v>
      </c>
      <c r="X740" s="586">
        <f t="shared" si="1836"/>
        <v>0</v>
      </c>
      <c r="Y740" s="37"/>
      <c r="Z740" s="37"/>
      <c r="AA740" s="37"/>
      <c r="AB740" s="37"/>
      <c r="AC740" s="188">
        <f>AG740</f>
        <v>480.32769000000002</v>
      </c>
      <c r="AD740" s="586">
        <f>AC740/D740</f>
        <v>1</v>
      </c>
      <c r="AE740" s="37"/>
      <c r="AF740" s="776"/>
      <c r="AG740" s="188">
        <v>480.32769000000002</v>
      </c>
      <c r="AH740" s="586">
        <f t="shared" si="1758"/>
        <v>1</v>
      </c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130">
        <f t="shared" si="1834"/>
        <v>0</v>
      </c>
      <c r="AV740" s="130">
        <f>AW740+AX740</f>
        <v>0</v>
      </c>
      <c r="AW740" s="37">
        <v>0</v>
      </c>
      <c r="AX740" s="130">
        <v>0</v>
      </c>
      <c r="AY740" s="37"/>
      <c r="AZ740" s="37"/>
      <c r="BA740" s="130">
        <f t="shared" si="1778"/>
        <v>0</v>
      </c>
      <c r="BB740" s="37"/>
      <c r="BC740" s="37"/>
      <c r="BD740" s="37"/>
      <c r="BE740" s="130">
        <f t="shared" si="1779"/>
        <v>0</v>
      </c>
      <c r="BF740" s="37">
        <f t="shared" si="1780"/>
        <v>0</v>
      </c>
      <c r="BG740" s="37">
        <f t="shared" si="1781"/>
        <v>0</v>
      </c>
      <c r="BH740" s="37">
        <f t="shared" si="1782"/>
        <v>0</v>
      </c>
      <c r="BI740" s="130">
        <f t="shared" si="1825"/>
        <v>0</v>
      </c>
      <c r="BJ740" s="130">
        <v>0</v>
      </c>
      <c r="BK740" s="130">
        <v>0</v>
      </c>
      <c r="BL740" s="37"/>
      <c r="BM740" s="37"/>
      <c r="BN740" s="130">
        <f t="shared" si="1826"/>
        <v>0</v>
      </c>
      <c r="BO740" s="130">
        <f t="shared" si="1838"/>
        <v>0</v>
      </c>
      <c r="BP740" s="130">
        <v>0</v>
      </c>
      <c r="BQ740" s="130">
        <v>0</v>
      </c>
      <c r="BR740" s="37"/>
      <c r="BS740" s="37"/>
      <c r="BT740" s="37">
        <f t="shared" si="1783"/>
        <v>0</v>
      </c>
      <c r="BU740" s="37">
        <f t="shared" si="1784"/>
        <v>0</v>
      </c>
      <c r="BV740" s="130">
        <f t="shared" si="1828"/>
        <v>0</v>
      </c>
      <c r="BW740" s="130">
        <v>0</v>
      </c>
      <c r="BX740" s="37"/>
      <c r="BY740" s="37"/>
      <c r="BZ740" s="37"/>
      <c r="CA740" s="130">
        <f t="shared" si="1785"/>
        <v>0</v>
      </c>
      <c r="CB740" s="189"/>
      <c r="CC740" s="189"/>
      <c r="CD740" s="189"/>
      <c r="CE740" s="130">
        <f t="shared" si="1824"/>
        <v>0</v>
      </c>
      <c r="CF740" s="189">
        <f t="shared" si="1832"/>
        <v>0</v>
      </c>
      <c r="CG740" s="189"/>
      <c r="CH740" s="189">
        <f t="shared" si="1786"/>
        <v>0</v>
      </c>
      <c r="CI740" s="189">
        <f t="shared" si="1787"/>
        <v>0</v>
      </c>
      <c r="CJ740" s="130"/>
      <c r="CK740" s="130">
        <f t="shared" si="1829"/>
        <v>0</v>
      </c>
      <c r="CL740" s="130">
        <v>0</v>
      </c>
      <c r="CM740" s="37"/>
      <c r="CN740" s="37"/>
      <c r="CO740" s="37"/>
    </row>
    <row r="741" spans="2:93" s="39" customFormat="1" ht="127.5" hidden="1" customHeight="1" x14ac:dyDescent="0.25">
      <c r="B741" s="234"/>
      <c r="C741" s="133" t="s">
        <v>405</v>
      </c>
      <c r="D741" s="188">
        <f>E741+F741</f>
        <v>0</v>
      </c>
      <c r="E741" s="188">
        <f>E742</f>
        <v>0</v>
      </c>
      <c r="F741" s="188">
        <f>F742</f>
        <v>0</v>
      </c>
      <c r="G741" s="189"/>
      <c r="H741" s="189"/>
      <c r="I741" s="188">
        <f t="shared" si="1789"/>
        <v>0</v>
      </c>
      <c r="J741" s="592" t="e">
        <f t="shared" si="1790"/>
        <v>#DIV/0!</v>
      </c>
      <c r="K741" s="188"/>
      <c r="L741" s="37"/>
      <c r="M741" s="188">
        <f>M742</f>
        <v>0</v>
      </c>
      <c r="N741" s="592" t="e">
        <f t="shared" si="1798"/>
        <v>#DIV/0!</v>
      </c>
      <c r="O741" s="37"/>
      <c r="P741" s="37"/>
      <c r="Q741" s="37"/>
      <c r="R741" s="37"/>
      <c r="S741" s="188">
        <f t="shared" si="1726"/>
        <v>0</v>
      </c>
      <c r="T741" s="592" t="e">
        <f t="shared" si="1727"/>
        <v>#DIV/0!</v>
      </c>
      <c r="U741" s="130">
        <f>U742</f>
        <v>0</v>
      </c>
      <c r="V741" s="37"/>
      <c r="W741" s="188"/>
      <c r="X741" s="37"/>
      <c r="Y741" s="37"/>
      <c r="Z741" s="37"/>
      <c r="AA741" s="37"/>
      <c r="AB741" s="37"/>
      <c r="AC741" s="188">
        <f>AC742+AC743</f>
        <v>404452.50008999999</v>
      </c>
      <c r="AD741" s="586">
        <v>0</v>
      </c>
      <c r="AE741" s="130"/>
      <c r="AF741" s="776"/>
      <c r="AG741" s="188"/>
      <c r="AH741" s="586" t="e">
        <f t="shared" si="1758"/>
        <v>#DIV/0!</v>
      </c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130">
        <v>0</v>
      </c>
      <c r="AV741" s="130">
        <f>AW741+AX741</f>
        <v>478.89795999999996</v>
      </c>
      <c r="AW741" s="130">
        <f>AW742</f>
        <v>0</v>
      </c>
      <c r="AX741" s="130">
        <f>AX742</f>
        <v>478.89795999999996</v>
      </c>
      <c r="AY741" s="37"/>
      <c r="AZ741" s="37"/>
      <c r="BA741" s="130">
        <f t="shared" si="1778"/>
        <v>0</v>
      </c>
      <c r="BB741" s="37"/>
      <c r="BC741" s="37"/>
      <c r="BD741" s="37"/>
      <c r="BE741" s="130">
        <f t="shared" si="1779"/>
        <v>0</v>
      </c>
      <c r="BF741" s="130">
        <f t="shared" si="1780"/>
        <v>0</v>
      </c>
      <c r="BG741" s="37">
        <f t="shared" si="1781"/>
        <v>0</v>
      </c>
      <c r="BH741" s="37">
        <f t="shared" si="1782"/>
        <v>0</v>
      </c>
      <c r="BI741" s="130">
        <f t="shared" si="1825"/>
        <v>0</v>
      </c>
      <c r="BJ741" s="130">
        <f>BJ742</f>
        <v>0</v>
      </c>
      <c r="BK741" s="130">
        <v>0</v>
      </c>
      <c r="BL741" s="37"/>
      <c r="BM741" s="37"/>
      <c r="BN741" s="130">
        <f t="shared" si="1826"/>
        <v>0</v>
      </c>
      <c r="BO741" s="130">
        <f t="shared" si="1838"/>
        <v>0</v>
      </c>
      <c r="BP741" s="130">
        <f>BP742</f>
        <v>0</v>
      </c>
      <c r="BQ741" s="130">
        <v>0</v>
      </c>
      <c r="BR741" s="37"/>
      <c r="BS741" s="37"/>
      <c r="BT741" s="37">
        <f t="shared" si="1783"/>
        <v>0</v>
      </c>
      <c r="BU741" s="37">
        <f t="shared" si="1784"/>
        <v>0</v>
      </c>
      <c r="BV741" s="130">
        <f t="shared" si="1828"/>
        <v>0</v>
      </c>
      <c r="BW741" s="130">
        <f>BW742</f>
        <v>0</v>
      </c>
      <c r="BX741" s="130">
        <v>0</v>
      </c>
      <c r="BY741" s="37"/>
      <c r="BZ741" s="37"/>
      <c r="CA741" s="130">
        <f t="shared" si="1785"/>
        <v>0</v>
      </c>
      <c r="CB741" s="188"/>
      <c r="CC741" s="189"/>
      <c r="CD741" s="189"/>
      <c r="CE741" s="130">
        <f t="shared" si="1824"/>
        <v>0</v>
      </c>
      <c r="CF741" s="188">
        <f t="shared" si="1832"/>
        <v>0</v>
      </c>
      <c r="CG741" s="188"/>
      <c r="CH741" s="189">
        <f t="shared" si="1786"/>
        <v>0</v>
      </c>
      <c r="CI741" s="189">
        <f t="shared" si="1787"/>
        <v>0</v>
      </c>
      <c r="CJ741" s="130"/>
      <c r="CK741" s="130">
        <f t="shared" si="1829"/>
        <v>0</v>
      </c>
      <c r="CL741" s="130">
        <f>CL742</f>
        <v>0</v>
      </c>
      <c r="CM741" s="130">
        <v>0</v>
      </c>
      <c r="CN741" s="37"/>
      <c r="CO741" s="37"/>
    </row>
    <row r="742" spans="2:93" s="39" customFormat="1" ht="34.5" hidden="1" customHeight="1" x14ac:dyDescent="0.25">
      <c r="B742" s="234"/>
      <c r="C742" s="130" t="s">
        <v>47</v>
      </c>
      <c r="D742" s="188">
        <f t="shared" si="1833"/>
        <v>0</v>
      </c>
      <c r="E742" s="188">
        <v>0</v>
      </c>
      <c r="F742" s="188">
        <v>0</v>
      </c>
      <c r="G742" s="189"/>
      <c r="H742" s="189"/>
      <c r="I742" s="188">
        <f t="shared" si="1789"/>
        <v>0</v>
      </c>
      <c r="J742" s="592" t="e">
        <f t="shared" si="1790"/>
        <v>#DIV/0!</v>
      </c>
      <c r="K742" s="188"/>
      <c r="L742" s="37"/>
      <c r="M742" s="188"/>
      <c r="N742" s="592" t="e">
        <f t="shared" si="1798"/>
        <v>#DIV/0!</v>
      </c>
      <c r="O742" s="37"/>
      <c r="P742" s="37"/>
      <c r="Q742" s="37"/>
      <c r="R742" s="37"/>
      <c r="S742" s="188">
        <f t="shared" si="1726"/>
        <v>0</v>
      </c>
      <c r="T742" s="592" t="e">
        <f t="shared" si="1727"/>
        <v>#DIV/0!</v>
      </c>
      <c r="U742" s="130">
        <v>0</v>
      </c>
      <c r="V742" s="37"/>
      <c r="W742" s="188"/>
      <c r="X742" s="37"/>
      <c r="Y742" s="37"/>
      <c r="Z742" s="37"/>
      <c r="AA742" s="37"/>
      <c r="AB742" s="37"/>
      <c r="AC742" s="188">
        <f>AG742</f>
        <v>0</v>
      </c>
      <c r="AD742" s="586">
        <v>0</v>
      </c>
      <c r="AE742" s="130"/>
      <c r="AF742" s="776"/>
      <c r="AG742" s="188"/>
      <c r="AH742" s="586" t="e">
        <f t="shared" si="1758"/>
        <v>#DIV/0!</v>
      </c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130"/>
      <c r="AV742" s="130">
        <f t="shared" ref="AV742" si="1839">AW742</f>
        <v>0</v>
      </c>
      <c r="AW742" s="130">
        <v>0</v>
      </c>
      <c r="AX742" s="130">
        <f>[15]июль!$BD$1131</f>
        <v>478.89795999999996</v>
      </c>
      <c r="AY742" s="37"/>
      <c r="AZ742" s="37"/>
      <c r="BA742" s="130">
        <f t="shared" si="1778"/>
        <v>0</v>
      </c>
      <c r="BB742" s="37"/>
      <c r="BC742" s="37"/>
      <c r="BD742" s="37"/>
      <c r="BE742" s="130">
        <f t="shared" si="1779"/>
        <v>0</v>
      </c>
      <c r="BF742" s="130">
        <f t="shared" si="1780"/>
        <v>0</v>
      </c>
      <c r="BG742" s="37">
        <f t="shared" si="1781"/>
        <v>0</v>
      </c>
      <c r="BH742" s="37">
        <f t="shared" si="1782"/>
        <v>0</v>
      </c>
      <c r="BI742" s="130">
        <f>BJ742</f>
        <v>0</v>
      </c>
      <c r="BJ742" s="130">
        <v>0</v>
      </c>
      <c r="BK742" s="130"/>
      <c r="BL742" s="37"/>
      <c r="BM742" s="37"/>
      <c r="BN742" s="130">
        <f t="shared" si="1826"/>
        <v>0</v>
      </c>
      <c r="BO742" s="130">
        <f>BP742</f>
        <v>0</v>
      </c>
      <c r="BP742" s="130">
        <v>0</v>
      </c>
      <c r="BQ742" s="130"/>
      <c r="BR742" s="37"/>
      <c r="BS742" s="37"/>
      <c r="BT742" s="37">
        <f t="shared" si="1783"/>
        <v>0</v>
      </c>
      <c r="BU742" s="37">
        <f t="shared" si="1784"/>
        <v>0</v>
      </c>
      <c r="BV742" s="130">
        <f>BW742</f>
        <v>0</v>
      </c>
      <c r="BW742" s="130">
        <v>0</v>
      </c>
      <c r="BX742" s="130"/>
      <c r="BY742" s="37"/>
      <c r="BZ742" s="37"/>
      <c r="CA742" s="130">
        <f t="shared" si="1785"/>
        <v>0</v>
      </c>
      <c r="CB742" s="188"/>
      <c r="CC742" s="189"/>
      <c r="CD742" s="189"/>
      <c r="CE742" s="130">
        <f t="shared" si="1824"/>
        <v>0</v>
      </c>
      <c r="CF742" s="188">
        <f t="shared" si="1832"/>
        <v>0</v>
      </c>
      <c r="CG742" s="188"/>
      <c r="CH742" s="189">
        <f t="shared" si="1786"/>
        <v>0</v>
      </c>
      <c r="CI742" s="189">
        <f t="shared" si="1787"/>
        <v>0</v>
      </c>
      <c r="CJ742" s="130"/>
      <c r="CK742" s="130">
        <f>CL742</f>
        <v>0</v>
      </c>
      <c r="CL742" s="130">
        <v>0</v>
      </c>
      <c r="CM742" s="130"/>
      <c r="CN742" s="37"/>
      <c r="CO742" s="37"/>
    </row>
    <row r="743" spans="2:93" s="39" customFormat="1" ht="65.25" hidden="1" customHeight="1" x14ac:dyDescent="0.25">
      <c r="B743" s="234"/>
      <c r="C743" s="133" t="s">
        <v>392</v>
      </c>
      <c r="D743" s="188">
        <f>E743+F743</f>
        <v>487861.11298999999</v>
      </c>
      <c r="E743" s="189"/>
      <c r="F743" s="188">
        <f>F744+F745</f>
        <v>487861.11298999999</v>
      </c>
      <c r="G743" s="189"/>
      <c r="H743" s="189"/>
      <c r="I743" s="188">
        <f t="shared" si="1789"/>
        <v>59953.578510000007</v>
      </c>
      <c r="J743" s="592">
        <f t="shared" si="1790"/>
        <v>0.12289066890893785</v>
      </c>
      <c r="K743" s="188"/>
      <c r="L743" s="37"/>
      <c r="M743" s="188">
        <f>M744+M745</f>
        <v>59953.578510000007</v>
      </c>
      <c r="N743" s="592">
        <f t="shared" si="1798"/>
        <v>0.12289066890893785</v>
      </c>
      <c r="O743" s="37"/>
      <c r="P743" s="37"/>
      <c r="Q743" s="37"/>
      <c r="R743" s="37"/>
      <c r="S743" s="188">
        <f t="shared" si="1726"/>
        <v>63399.078750000001</v>
      </c>
      <c r="T743" s="592">
        <f t="shared" si="1727"/>
        <v>0.1299531302288886</v>
      </c>
      <c r="U743" s="37"/>
      <c r="V743" s="37"/>
      <c r="W743" s="188">
        <f>W744+W745</f>
        <v>63399.078750000001</v>
      </c>
      <c r="X743" s="592">
        <f>W743/D743</f>
        <v>0.1299531302288886</v>
      </c>
      <c r="Y743" s="37"/>
      <c r="Z743" s="37"/>
      <c r="AA743" s="37"/>
      <c r="AB743" s="37"/>
      <c r="AC743" s="188">
        <f>AC744+AC745</f>
        <v>404452.50008999999</v>
      </c>
      <c r="AD743" s="586">
        <f>AC743/D743</f>
        <v>0.82903205301852023</v>
      </c>
      <c r="AE743" s="37"/>
      <c r="AF743" s="776"/>
      <c r="AG743" s="188">
        <f>AG744+AG745</f>
        <v>404452.50008999999</v>
      </c>
      <c r="AH743" s="586">
        <f t="shared" ref="AH743:AH745" si="1840">AG743/F743</f>
        <v>0.82903205301852023</v>
      </c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130">
        <f>0</f>
        <v>0</v>
      </c>
      <c r="AV743" s="130">
        <f>AW743+AX743</f>
        <v>519078.04764999996</v>
      </c>
      <c r="AW743" s="37">
        <v>0</v>
      </c>
      <c r="AX743" s="130">
        <f>AX744+AX745</f>
        <v>519078.04764999996</v>
      </c>
      <c r="AY743" s="37"/>
      <c r="AZ743" s="37"/>
      <c r="BA743" s="130">
        <f t="shared" si="1778"/>
        <v>0</v>
      </c>
      <c r="BB743" s="37"/>
      <c r="BC743" s="37"/>
      <c r="BD743" s="37"/>
      <c r="BE743" s="130">
        <f t="shared" si="1779"/>
        <v>0</v>
      </c>
      <c r="BF743" s="37">
        <f t="shared" si="1780"/>
        <v>0</v>
      </c>
      <c r="BG743" s="37">
        <f t="shared" si="1781"/>
        <v>0</v>
      </c>
      <c r="BH743" s="37">
        <f t="shared" si="1782"/>
        <v>0</v>
      </c>
      <c r="BI743" s="130">
        <f>BJ743+BK743</f>
        <v>769125.88196999999</v>
      </c>
      <c r="BJ743" s="37">
        <f>BA743</f>
        <v>0</v>
      </c>
      <c r="BK743" s="130">
        <f>BK744+BK745</f>
        <v>769125.88196999999</v>
      </c>
      <c r="BL743" s="37"/>
      <c r="BM743" s="37"/>
      <c r="BN743" s="130"/>
      <c r="BO743" s="130">
        <f>BP743+BQ743</f>
        <v>769125.88196999999</v>
      </c>
      <c r="BP743" s="37">
        <f>BG743</f>
        <v>0</v>
      </c>
      <c r="BQ743" s="130">
        <f>BQ744+BQ745</f>
        <v>769125.88196999999</v>
      </c>
      <c r="BR743" s="37"/>
      <c r="BS743" s="37"/>
      <c r="BT743" s="37">
        <f t="shared" si="1783"/>
        <v>0</v>
      </c>
      <c r="BU743" s="37">
        <f t="shared" si="1784"/>
        <v>0</v>
      </c>
      <c r="BV743" s="130">
        <f>BW743+BX743</f>
        <v>310000</v>
      </c>
      <c r="BW743" s="37">
        <f>BN743</f>
        <v>0</v>
      </c>
      <c r="BX743" s="130">
        <f>BX744+BX745</f>
        <v>310000</v>
      </c>
      <c r="BY743" s="37"/>
      <c r="BZ743" s="37"/>
      <c r="CA743" s="130">
        <f t="shared" si="1785"/>
        <v>0</v>
      </c>
      <c r="CB743" s="189"/>
      <c r="CC743" s="189"/>
      <c r="CD743" s="189"/>
      <c r="CE743" s="130">
        <f>CG743</f>
        <v>310000</v>
      </c>
      <c r="CF743" s="189">
        <f t="shared" si="1832"/>
        <v>0</v>
      </c>
      <c r="CG743" s="189">
        <f>CG744+CG745</f>
        <v>310000</v>
      </c>
      <c r="CH743" s="189">
        <f t="shared" si="1786"/>
        <v>0</v>
      </c>
      <c r="CI743" s="189">
        <f t="shared" si="1787"/>
        <v>0</v>
      </c>
      <c r="CJ743" s="130"/>
      <c r="CK743" s="130">
        <f>CM743</f>
        <v>310000</v>
      </c>
      <c r="CL743" s="37"/>
      <c r="CM743" s="130">
        <f>CM744+CM745</f>
        <v>310000</v>
      </c>
      <c r="CN743" s="37"/>
      <c r="CO743" s="37"/>
    </row>
    <row r="744" spans="2:93" s="39" customFormat="1" ht="42" hidden="1" customHeight="1" x14ac:dyDescent="0.25">
      <c r="B744" s="234"/>
      <c r="C744" s="130" t="s">
        <v>108</v>
      </c>
      <c r="D744" s="188">
        <f>F744</f>
        <v>389904.13845999999</v>
      </c>
      <c r="E744" s="189"/>
      <c r="F744" s="188">
        <v>389904.13845999999</v>
      </c>
      <c r="G744" s="189"/>
      <c r="H744" s="189"/>
      <c r="I744" s="188">
        <f t="shared" si="1789"/>
        <v>44370.646800000002</v>
      </c>
      <c r="J744" s="592">
        <f t="shared" si="1790"/>
        <v>0.11379886085654348</v>
      </c>
      <c r="K744" s="188"/>
      <c r="L744" s="37"/>
      <c r="M744" s="188">
        <v>44370.646800000002</v>
      </c>
      <c r="N744" s="592">
        <f t="shared" si="1798"/>
        <v>0.11379886085654348</v>
      </c>
      <c r="O744" s="37"/>
      <c r="P744" s="37"/>
      <c r="Q744" s="37"/>
      <c r="R744" s="37"/>
      <c r="S744" s="188">
        <f t="shared" si="1726"/>
        <v>44370.646800000002</v>
      </c>
      <c r="T744" s="592">
        <f t="shared" si="1727"/>
        <v>0.11379886085654348</v>
      </c>
      <c r="U744" s="37"/>
      <c r="V744" s="37"/>
      <c r="W744" s="188">
        <v>44370.646800000002</v>
      </c>
      <c r="X744" s="592">
        <f>W744/D744</f>
        <v>0.11379886085654348</v>
      </c>
      <c r="Y744" s="37"/>
      <c r="Z744" s="37"/>
      <c r="AA744" s="37"/>
      <c r="AB744" s="37"/>
      <c r="AC744" s="188">
        <f>AG744</f>
        <v>339277.48587999999</v>
      </c>
      <c r="AD744" s="586">
        <f>AC744/D744</f>
        <v>0.87015615484370201</v>
      </c>
      <c r="AE744" s="37"/>
      <c r="AF744" s="776"/>
      <c r="AG744" s="188">
        <v>339277.48587999999</v>
      </c>
      <c r="AH744" s="586">
        <f t="shared" si="1840"/>
        <v>0.87015615484370201</v>
      </c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130"/>
      <c r="AV744" s="130">
        <f>AX744</f>
        <v>446467.56161999999</v>
      </c>
      <c r="AW744" s="37"/>
      <c r="AX744" s="130">
        <f>176467.56162+270000</f>
        <v>446467.56161999999</v>
      </c>
      <c r="AY744" s="37"/>
      <c r="AZ744" s="37"/>
      <c r="BA744" s="130"/>
      <c r="BB744" s="37"/>
      <c r="BC744" s="37"/>
      <c r="BD744" s="37"/>
      <c r="BE744" s="130"/>
      <c r="BF744" s="37"/>
      <c r="BG744" s="37"/>
      <c r="BH744" s="37"/>
      <c r="BI744" s="130">
        <f>BK744</f>
        <v>729125.88196999999</v>
      </c>
      <c r="BJ744" s="37"/>
      <c r="BK744" s="130">
        <v>729125.88196999999</v>
      </c>
      <c r="BL744" s="37"/>
      <c r="BM744" s="37"/>
      <c r="BN744" s="130"/>
      <c r="BO744" s="130">
        <f>BQ744</f>
        <v>729125.88196999999</v>
      </c>
      <c r="BP744" s="37"/>
      <c r="BQ744" s="130">
        <v>729125.88196999999</v>
      </c>
      <c r="BR744" s="37"/>
      <c r="BS744" s="37"/>
      <c r="BT744" s="37"/>
      <c r="BU744" s="37"/>
      <c r="BV744" s="130">
        <f>BX744</f>
        <v>300000</v>
      </c>
      <c r="BW744" s="37"/>
      <c r="BX744" s="130">
        <v>300000</v>
      </c>
      <c r="BY744" s="37"/>
      <c r="BZ744" s="37"/>
      <c r="CA744" s="130"/>
      <c r="CB744" s="189"/>
      <c r="CC744" s="189"/>
      <c r="CD744" s="189"/>
      <c r="CE744" s="130">
        <f>CG744</f>
        <v>300000</v>
      </c>
      <c r="CF744" s="189"/>
      <c r="CG744" s="130">
        <v>300000</v>
      </c>
      <c r="CH744" s="189"/>
      <c r="CI744" s="189"/>
      <c r="CJ744" s="130"/>
      <c r="CK744" s="130">
        <f>CM744</f>
        <v>300000</v>
      </c>
      <c r="CL744" s="37"/>
      <c r="CM744" s="130">
        <v>300000</v>
      </c>
      <c r="CN744" s="37"/>
      <c r="CO744" s="37"/>
    </row>
    <row r="745" spans="2:93" s="66" customFormat="1" ht="38.25" hidden="1" customHeight="1" x14ac:dyDescent="0.25">
      <c r="B745" s="425"/>
      <c r="C745" s="130" t="s">
        <v>47</v>
      </c>
      <c r="D745" s="188">
        <f>E745+F745</f>
        <v>97956.974530000007</v>
      </c>
      <c r="E745" s="265"/>
      <c r="F745" s="188">
        <v>97956.974530000007</v>
      </c>
      <c r="G745" s="265"/>
      <c r="H745" s="265"/>
      <c r="I745" s="188">
        <f t="shared" si="1789"/>
        <v>15582.931710000001</v>
      </c>
      <c r="J745" s="592">
        <f t="shared" si="1790"/>
        <v>0.15907934871168994</v>
      </c>
      <c r="K745" s="188"/>
      <c r="L745" s="319"/>
      <c r="M745" s="188">
        <v>15582.931710000001</v>
      </c>
      <c r="N745" s="592">
        <f t="shared" si="1798"/>
        <v>0.15907934871168994</v>
      </c>
      <c r="O745" s="319"/>
      <c r="P745" s="319"/>
      <c r="Q745" s="319"/>
      <c r="R745" s="319"/>
      <c r="S745" s="188">
        <f t="shared" si="1726"/>
        <v>19028.431949999998</v>
      </c>
      <c r="T745" s="592">
        <f t="shared" si="1727"/>
        <v>0.19425295688539673</v>
      </c>
      <c r="U745" s="319"/>
      <c r="V745" s="319"/>
      <c r="W745" s="188">
        <v>19028.431949999998</v>
      </c>
      <c r="X745" s="592">
        <f>W745/D745</f>
        <v>0.19425295688539673</v>
      </c>
      <c r="Y745" s="319"/>
      <c r="Z745" s="319"/>
      <c r="AA745" s="319"/>
      <c r="AB745" s="319"/>
      <c r="AC745" s="188">
        <f>AG745</f>
        <v>65175.014210000001</v>
      </c>
      <c r="AD745" s="586">
        <f>AC745/D745</f>
        <v>0.66534327466432419</v>
      </c>
      <c r="AE745" s="319"/>
      <c r="AF745" s="776"/>
      <c r="AG745" s="188">
        <v>65175.014210000001</v>
      </c>
      <c r="AH745" s="586">
        <f t="shared" si="1840"/>
        <v>0.66534327466432419</v>
      </c>
      <c r="AI745" s="319"/>
      <c r="AJ745" s="319"/>
      <c r="AK745" s="319"/>
      <c r="AL745" s="319"/>
      <c r="AM745" s="319"/>
      <c r="AN745" s="319"/>
      <c r="AO745" s="319"/>
      <c r="AP745" s="319"/>
      <c r="AQ745" s="319"/>
      <c r="AR745" s="319"/>
      <c r="AS745" s="319"/>
      <c r="AT745" s="319"/>
      <c r="AU745" s="141"/>
      <c r="AV745" s="130">
        <f>AW745+AX745</f>
        <v>72610.48603</v>
      </c>
      <c r="AW745" s="319"/>
      <c r="AX745" s="130">
        <f>42610.48603+30000</f>
        <v>72610.48603</v>
      </c>
      <c r="AY745" s="319"/>
      <c r="AZ745" s="319"/>
      <c r="BA745" s="141">
        <f t="shared" si="1778"/>
        <v>0</v>
      </c>
      <c r="BB745" s="319"/>
      <c r="BC745" s="319"/>
      <c r="BD745" s="319"/>
      <c r="BE745" s="141">
        <f t="shared" si="1779"/>
        <v>0</v>
      </c>
      <c r="BF745" s="319">
        <f>E745</f>
        <v>0</v>
      </c>
      <c r="BG745" s="319">
        <f t="shared" ref="BG745:BH747" si="1841">G745</f>
        <v>0</v>
      </c>
      <c r="BH745" s="319">
        <f t="shared" si="1841"/>
        <v>0</v>
      </c>
      <c r="BI745" s="130">
        <f>BJ745+BK745</f>
        <v>40000</v>
      </c>
      <c r="BJ745" s="319"/>
      <c r="BK745" s="130">
        <v>40000</v>
      </c>
      <c r="BL745" s="319"/>
      <c r="BM745" s="319"/>
      <c r="BN745" s="141">
        <v>0</v>
      </c>
      <c r="BO745" s="130">
        <f>BP745+BQ745</f>
        <v>40000</v>
      </c>
      <c r="BP745" s="319"/>
      <c r="BQ745" s="130">
        <v>40000</v>
      </c>
      <c r="BR745" s="319"/>
      <c r="BS745" s="319"/>
      <c r="BT745" s="319">
        <f t="shared" si="1783"/>
        <v>0</v>
      </c>
      <c r="BU745" s="319">
        <f t="shared" si="1784"/>
        <v>0</v>
      </c>
      <c r="BV745" s="130">
        <f>BW745+BX745</f>
        <v>10000</v>
      </c>
      <c r="BW745" s="319"/>
      <c r="BX745" s="130">
        <v>10000</v>
      </c>
      <c r="BY745" s="319"/>
      <c r="BZ745" s="319"/>
      <c r="CA745" s="141">
        <f t="shared" si="1785"/>
        <v>0</v>
      </c>
      <c r="CB745" s="265"/>
      <c r="CC745" s="265"/>
      <c r="CD745" s="265"/>
      <c r="CE745" s="141">
        <f>CG745</f>
        <v>10000</v>
      </c>
      <c r="CF745" s="265">
        <f t="shared" si="1832"/>
        <v>0</v>
      </c>
      <c r="CG745" s="130">
        <v>10000</v>
      </c>
      <c r="CH745" s="265">
        <f t="shared" si="1786"/>
        <v>0</v>
      </c>
      <c r="CI745" s="265">
        <f t="shared" si="1787"/>
        <v>0</v>
      </c>
      <c r="CJ745" s="141"/>
      <c r="CK745" s="130">
        <f>CL745+CM745</f>
        <v>10000</v>
      </c>
      <c r="CL745" s="319"/>
      <c r="CM745" s="130">
        <v>10000</v>
      </c>
      <c r="CN745" s="319"/>
      <c r="CO745" s="319"/>
    </row>
    <row r="746" spans="2:93" s="54" customFormat="1" ht="66.75" customHeight="1" x14ac:dyDescent="0.25">
      <c r="B746" s="230" t="s">
        <v>62</v>
      </c>
      <c r="C746" s="150" t="s">
        <v>125</v>
      </c>
      <c r="D746" s="254">
        <f>E746+F746+G746+H746</f>
        <v>619303.37997999997</v>
      </c>
      <c r="E746" s="254">
        <f>E747+E748</f>
        <v>619303.37997999997</v>
      </c>
      <c r="F746" s="254">
        <f t="shared" ref="F746:H746" si="1842">F747+F748</f>
        <v>0</v>
      </c>
      <c r="G746" s="254">
        <f t="shared" si="1842"/>
        <v>0</v>
      </c>
      <c r="H746" s="254">
        <f t="shared" si="1842"/>
        <v>0</v>
      </c>
      <c r="I746" s="254">
        <f t="shared" si="1789"/>
        <v>68240.265429999999</v>
      </c>
      <c r="J746" s="575">
        <f t="shared" si="1790"/>
        <v>0.11018875019252079</v>
      </c>
      <c r="K746" s="254">
        <f>K747+K748</f>
        <v>68240.265429999999</v>
      </c>
      <c r="L746" s="575">
        <f>K746/E746</f>
        <v>0.11018875019252079</v>
      </c>
      <c r="M746" s="254"/>
      <c r="N746" s="575"/>
      <c r="O746" s="125"/>
      <c r="P746" s="125"/>
      <c r="Q746" s="125"/>
      <c r="R746" s="125"/>
      <c r="S746" s="254">
        <f t="shared" si="1726"/>
        <v>68304.652799999996</v>
      </c>
      <c r="T746" s="575">
        <f t="shared" si="1727"/>
        <v>0.1102927176050708</v>
      </c>
      <c r="U746" s="254">
        <f>U747+U748</f>
        <v>68304.652799999996</v>
      </c>
      <c r="V746" s="575">
        <f>U746/E746</f>
        <v>0.1102927176050708</v>
      </c>
      <c r="W746" s="254"/>
      <c r="X746" s="587"/>
      <c r="Y746" s="125"/>
      <c r="Z746" s="125"/>
      <c r="AA746" s="125"/>
      <c r="AB746" s="125"/>
      <c r="AC746" s="254">
        <f>AE746</f>
        <v>501007.31506000005</v>
      </c>
      <c r="AD746" s="587">
        <f t="shared" ref="AD746:AD770" si="1843">AC746/D746</f>
        <v>0.80898527483602589</v>
      </c>
      <c r="AE746" s="254">
        <f>AE747+AE748</f>
        <v>501007.31506000005</v>
      </c>
      <c r="AF746" s="575">
        <f t="shared" si="1675"/>
        <v>0.80898527483602589</v>
      </c>
      <c r="AG746" s="254"/>
      <c r="AH746" s="587"/>
      <c r="AI746" s="125"/>
      <c r="AJ746" s="125"/>
      <c r="AK746" s="125"/>
      <c r="AL746" s="125"/>
      <c r="AM746" s="125"/>
      <c r="AN746" s="125"/>
      <c r="AO746" s="125"/>
      <c r="AP746" s="125"/>
      <c r="AQ746" s="125"/>
      <c r="AR746" s="125"/>
      <c r="AS746" s="125"/>
      <c r="AT746" s="125"/>
      <c r="AU746" s="125">
        <f>AV746</f>
        <v>484267.5</v>
      </c>
      <c r="AV746" s="125">
        <f>AW746+AX746+AY746+AZ746</f>
        <v>484267.5</v>
      </c>
      <c r="AW746" s="125">
        <f>AW747+AW748</f>
        <v>484267.5</v>
      </c>
      <c r="AX746" s="125">
        <f t="shared" ref="AX746:AZ746" si="1844">AX747+AX748</f>
        <v>0</v>
      </c>
      <c r="AY746" s="125">
        <f t="shared" si="1844"/>
        <v>0</v>
      </c>
      <c r="AZ746" s="125">
        <f t="shared" si="1844"/>
        <v>0</v>
      </c>
      <c r="BA746" s="125">
        <f t="shared" si="1778"/>
        <v>0</v>
      </c>
      <c r="BB746" s="102"/>
      <c r="BC746" s="102"/>
      <c r="BD746" s="102"/>
      <c r="BE746" s="125">
        <f t="shared" si="1779"/>
        <v>619303.37997999997</v>
      </c>
      <c r="BF746" s="125">
        <f>E746</f>
        <v>619303.37997999997</v>
      </c>
      <c r="BG746" s="102">
        <f t="shared" si="1841"/>
        <v>0</v>
      </c>
      <c r="BH746" s="813">
        <f t="shared" si="1841"/>
        <v>0</v>
      </c>
      <c r="BI746" s="125">
        <f>BJ746+BK746+BL746+BM746</f>
        <v>999943.5</v>
      </c>
      <c r="BJ746" s="125">
        <f>BJ747+BJ748</f>
        <v>999943.5</v>
      </c>
      <c r="BK746" s="125">
        <f t="shared" ref="BK746" si="1845">BK747+BK748</f>
        <v>0</v>
      </c>
      <c r="BL746" s="125">
        <f t="shared" ref="BL746" si="1846">BL747+BL748</f>
        <v>0</v>
      </c>
      <c r="BM746" s="125">
        <f t="shared" ref="BM746" si="1847">BM747+BM748</f>
        <v>0</v>
      </c>
      <c r="BN746" s="125">
        <f t="shared" si="1826"/>
        <v>1999887</v>
      </c>
      <c r="BO746" s="125">
        <f>BP746+BQ746+BR746+BS746</f>
        <v>999943.5</v>
      </c>
      <c r="BP746" s="125">
        <f>BP747+BP748</f>
        <v>999943.5</v>
      </c>
      <c r="BQ746" s="125">
        <f t="shared" ref="BQ746:BS746" si="1848">BQ747+BQ748</f>
        <v>0</v>
      </c>
      <c r="BR746" s="125">
        <f t="shared" si="1848"/>
        <v>0</v>
      </c>
      <c r="BS746" s="125">
        <f t="shared" si="1848"/>
        <v>0</v>
      </c>
      <c r="BT746" s="102">
        <f t="shared" si="1783"/>
        <v>0</v>
      </c>
      <c r="BU746" s="125">
        <f t="shared" si="1784"/>
        <v>0</v>
      </c>
      <c r="BV746" s="125">
        <f>BW746+BX746+BY746+BZ746</f>
        <v>670000</v>
      </c>
      <c r="BW746" s="125">
        <f>BW747+BW748</f>
        <v>670000</v>
      </c>
      <c r="BX746" s="125">
        <f t="shared" ref="BX746" si="1849">BX747+BX748</f>
        <v>0</v>
      </c>
      <c r="BY746" s="102">
        <f t="shared" ref="BY746" si="1850">BY747+BY748</f>
        <v>0</v>
      </c>
      <c r="BZ746" s="125">
        <f t="shared" ref="BZ746" si="1851">BZ747+BZ748</f>
        <v>0</v>
      </c>
      <c r="CA746" s="125">
        <f t="shared" si="1785"/>
        <v>0</v>
      </c>
      <c r="CB746" s="254"/>
      <c r="CC746" s="35"/>
      <c r="CD746" s="254"/>
      <c r="CE746" s="125">
        <f t="shared" si="1824"/>
        <v>670000</v>
      </c>
      <c r="CF746" s="254">
        <f t="shared" si="1832"/>
        <v>670000</v>
      </c>
      <c r="CG746" s="125"/>
      <c r="CH746" s="35">
        <f t="shared" si="1786"/>
        <v>0</v>
      </c>
      <c r="CI746" s="254">
        <f t="shared" si="1787"/>
        <v>0</v>
      </c>
      <c r="CJ746" s="125"/>
      <c r="CK746" s="125">
        <f>CL746+CM746+CN746+CO746</f>
        <v>670000</v>
      </c>
      <c r="CL746" s="125">
        <f>CL747+CL748</f>
        <v>670000</v>
      </c>
      <c r="CM746" s="125">
        <f t="shared" ref="CM746:CO746" si="1852">CM747+CM748</f>
        <v>0</v>
      </c>
      <c r="CN746" s="102">
        <f t="shared" si="1852"/>
        <v>0</v>
      </c>
      <c r="CO746" s="125">
        <f t="shared" si="1852"/>
        <v>0</v>
      </c>
    </row>
    <row r="747" spans="2:93" s="66" customFormat="1" ht="49.5" hidden="1" customHeight="1" x14ac:dyDescent="0.25">
      <c r="B747" s="425"/>
      <c r="C747" s="130" t="s">
        <v>380</v>
      </c>
      <c r="D747" s="188">
        <f>E747</f>
        <v>600401.56033000001</v>
      </c>
      <c r="E747" s="188">
        <f>E752+E753+E760+E761+E770+E750+E768+E769+E754+E757</f>
        <v>600401.56033000001</v>
      </c>
      <c r="F747" s="815"/>
      <c r="G747" s="265"/>
      <c r="H747" s="815"/>
      <c r="I747" s="188">
        <f>K747+M747</f>
        <v>52002.941530000004</v>
      </c>
      <c r="J747" s="592">
        <f t="shared" si="1790"/>
        <v>8.6613601572616689E-2</v>
      </c>
      <c r="K747" s="188">
        <f>K752+K753+K760+K761+K770+K750+K768+K769+K754+K757</f>
        <v>52002.941530000004</v>
      </c>
      <c r="L747" s="141"/>
      <c r="M747" s="188"/>
      <c r="N747" s="141"/>
      <c r="O747" s="319"/>
      <c r="P747" s="141"/>
      <c r="Q747" s="141"/>
      <c r="R747" s="141"/>
      <c r="S747" s="188">
        <f t="shared" si="1726"/>
        <v>52067.3289</v>
      </c>
      <c r="T747" s="592">
        <f t="shared" si="1727"/>
        <v>8.6720842083391855E-2</v>
      </c>
      <c r="U747" s="188">
        <f>U752+U753+U760+U761+U770+U750+U768+U769+U754+U757</f>
        <v>52067.3289</v>
      </c>
      <c r="V747" s="586"/>
      <c r="W747" s="141"/>
      <c r="X747" s="141"/>
      <c r="Y747" s="319"/>
      <c r="Z747" s="141"/>
      <c r="AA747" s="141"/>
      <c r="AB747" s="141"/>
      <c r="AC747" s="188">
        <f>AE747</f>
        <v>484740.36118000007</v>
      </c>
      <c r="AD747" s="586">
        <f t="shared" si="1843"/>
        <v>0.80736026221112944</v>
      </c>
      <c r="AE747" s="188">
        <f>AE752+AE753+AE760+AE761+AE770+AE750+AE768+AE769+AE754+AE757</f>
        <v>484740.36118000007</v>
      </c>
      <c r="AF747" s="586">
        <f t="shared" si="1675"/>
        <v>0.80736026221112944</v>
      </c>
      <c r="AG747" s="141"/>
      <c r="AH747" s="575"/>
      <c r="AI747" s="319"/>
      <c r="AJ747" s="141"/>
      <c r="AK747" s="141"/>
      <c r="AL747" s="141"/>
      <c r="AM747" s="141"/>
      <c r="AN747" s="141"/>
      <c r="AO747" s="141"/>
      <c r="AP747" s="141"/>
      <c r="AQ747" s="141"/>
      <c r="AR747" s="141"/>
      <c r="AS747" s="141"/>
      <c r="AT747" s="141"/>
      <c r="AU747" s="130">
        <f>AV747</f>
        <v>484267.5</v>
      </c>
      <c r="AV747" s="130">
        <f>AW747</f>
        <v>484267.5</v>
      </c>
      <c r="AW747" s="130">
        <f>AW749+AW752+AW760</f>
        <v>484267.5</v>
      </c>
      <c r="AX747" s="141"/>
      <c r="AY747" s="319"/>
      <c r="AZ747" s="141"/>
      <c r="BA747" s="141">
        <f t="shared" si="1778"/>
        <v>0</v>
      </c>
      <c r="BB747" s="319"/>
      <c r="BC747" s="319"/>
      <c r="BD747" s="319"/>
      <c r="BE747" s="141">
        <f t="shared" si="1779"/>
        <v>600401.56033000001</v>
      </c>
      <c r="BF747" s="141">
        <f>E747</f>
        <v>600401.56033000001</v>
      </c>
      <c r="BG747" s="319">
        <f t="shared" si="1841"/>
        <v>0</v>
      </c>
      <c r="BH747" s="141">
        <f t="shared" si="1841"/>
        <v>0</v>
      </c>
      <c r="BI747" s="130">
        <f>BJ747</f>
        <v>999943.5</v>
      </c>
      <c r="BJ747" s="130">
        <f>BJ749+BJ752+BJ760+BJ763</f>
        <v>999943.5</v>
      </c>
      <c r="BK747" s="141"/>
      <c r="BL747" s="319"/>
      <c r="BM747" s="141"/>
      <c r="BN747" s="141">
        <f t="shared" si="1826"/>
        <v>1999887</v>
      </c>
      <c r="BO747" s="130">
        <f>BP747</f>
        <v>999943.5</v>
      </c>
      <c r="BP747" s="130">
        <f>BP749+BP752+BP760+BP763</f>
        <v>999943.5</v>
      </c>
      <c r="BQ747" s="141"/>
      <c r="BR747" s="319"/>
      <c r="BS747" s="141"/>
      <c r="BT747" s="319">
        <f t="shared" si="1783"/>
        <v>0</v>
      </c>
      <c r="BU747" s="141">
        <f t="shared" si="1784"/>
        <v>0</v>
      </c>
      <c r="BV747" s="130">
        <f>BW747</f>
        <v>670000</v>
      </c>
      <c r="BW747" s="130">
        <f>BW749+BW752+BW760</f>
        <v>670000</v>
      </c>
      <c r="BX747" s="141"/>
      <c r="BY747" s="319"/>
      <c r="BZ747" s="141"/>
      <c r="CA747" s="141">
        <f t="shared" si="1785"/>
        <v>0</v>
      </c>
      <c r="CB747" s="815"/>
      <c r="CC747" s="265"/>
      <c r="CD747" s="815"/>
      <c r="CE747" s="141">
        <f t="shared" si="1824"/>
        <v>670000</v>
      </c>
      <c r="CF747" s="815">
        <f t="shared" si="1832"/>
        <v>670000</v>
      </c>
      <c r="CG747" s="815"/>
      <c r="CH747" s="265">
        <f t="shared" si="1786"/>
        <v>0</v>
      </c>
      <c r="CI747" s="815">
        <f t="shared" si="1787"/>
        <v>0</v>
      </c>
      <c r="CJ747" s="141"/>
      <c r="CK747" s="130">
        <f>CL747</f>
        <v>670000</v>
      </c>
      <c r="CL747" s="130">
        <f>CL749+CL752+CL760</f>
        <v>670000</v>
      </c>
      <c r="CM747" s="141"/>
      <c r="CN747" s="319"/>
      <c r="CO747" s="141"/>
    </row>
    <row r="748" spans="2:93" s="66" customFormat="1" ht="49.5" hidden="1" customHeight="1" x14ac:dyDescent="0.25">
      <c r="B748" s="425"/>
      <c r="C748" s="130" t="s">
        <v>47</v>
      </c>
      <c r="D748" s="188">
        <f>E748</f>
        <v>18901.819650000001</v>
      </c>
      <c r="E748" s="188">
        <f>E751+E759+E762+E763+E758</f>
        <v>18901.819650000001</v>
      </c>
      <c r="F748" s="815"/>
      <c r="G748" s="265"/>
      <c r="H748" s="815"/>
      <c r="I748" s="188">
        <f t="shared" si="1789"/>
        <v>16237.323899999999</v>
      </c>
      <c r="J748" s="592">
        <f t="shared" si="1790"/>
        <v>0.85903496068961793</v>
      </c>
      <c r="K748" s="188">
        <f>K751+K759+K762+K763+K758</f>
        <v>16237.323899999999</v>
      </c>
      <c r="L748" s="592">
        <f>K748/E748</f>
        <v>0.85903496068961793</v>
      </c>
      <c r="M748" s="188"/>
      <c r="N748" s="141"/>
      <c r="O748" s="319"/>
      <c r="P748" s="141"/>
      <c r="Q748" s="141"/>
      <c r="R748" s="141"/>
      <c r="S748" s="188">
        <f t="shared" si="1726"/>
        <v>16237.323899999999</v>
      </c>
      <c r="T748" s="592">
        <f t="shared" si="1727"/>
        <v>0.85903496068961793</v>
      </c>
      <c r="U748" s="188">
        <f>U751+U759+U762+U763+U758</f>
        <v>16237.323899999999</v>
      </c>
      <c r="V748" s="586">
        <f>U748/E748</f>
        <v>0.85903496068961793</v>
      </c>
      <c r="W748" s="141"/>
      <c r="X748" s="141"/>
      <c r="Y748" s="319"/>
      <c r="Z748" s="141"/>
      <c r="AA748" s="141"/>
      <c r="AB748" s="141"/>
      <c r="AC748" s="188">
        <f>AE748</f>
        <v>16266.953880000001</v>
      </c>
      <c r="AD748" s="586">
        <f t="shared" si="1843"/>
        <v>0.8606025335767078</v>
      </c>
      <c r="AE748" s="188">
        <f>AE751+AE759+AE762+AE763+AE758</f>
        <v>16266.953880000001</v>
      </c>
      <c r="AF748" s="586">
        <f t="shared" si="1675"/>
        <v>0.8606025335767078</v>
      </c>
      <c r="AG748" s="141"/>
      <c r="AH748" s="575"/>
      <c r="AI748" s="319"/>
      <c r="AJ748" s="141"/>
      <c r="AK748" s="141"/>
      <c r="AL748" s="141"/>
      <c r="AM748" s="141"/>
      <c r="AN748" s="141"/>
      <c r="AO748" s="141"/>
      <c r="AP748" s="141"/>
      <c r="AQ748" s="141"/>
      <c r="AR748" s="141"/>
      <c r="AS748" s="141"/>
      <c r="AT748" s="141"/>
      <c r="AU748" s="141"/>
      <c r="AV748" s="130">
        <f>AW748</f>
        <v>0</v>
      </c>
      <c r="AW748" s="141">
        <f>AW751+AW756</f>
        <v>0</v>
      </c>
      <c r="AX748" s="141"/>
      <c r="AY748" s="319"/>
      <c r="AZ748" s="141"/>
      <c r="BA748" s="141"/>
      <c r="BB748" s="319"/>
      <c r="BC748" s="319"/>
      <c r="BD748" s="319"/>
      <c r="BE748" s="141"/>
      <c r="BF748" s="141"/>
      <c r="BG748" s="319"/>
      <c r="BH748" s="141"/>
      <c r="BI748" s="141"/>
      <c r="BJ748" s="141"/>
      <c r="BK748" s="141"/>
      <c r="BL748" s="319"/>
      <c r="BM748" s="141"/>
      <c r="BN748" s="141"/>
      <c r="BO748" s="141"/>
      <c r="BP748" s="141"/>
      <c r="BQ748" s="141"/>
      <c r="BR748" s="319"/>
      <c r="BS748" s="141"/>
      <c r="BT748" s="319"/>
      <c r="BU748" s="141"/>
      <c r="BV748" s="141"/>
      <c r="BW748" s="141"/>
      <c r="BX748" s="141"/>
      <c r="BY748" s="319"/>
      <c r="BZ748" s="141"/>
      <c r="CA748" s="141"/>
      <c r="CB748" s="815"/>
      <c r="CC748" s="265"/>
      <c r="CD748" s="815"/>
      <c r="CE748" s="141"/>
      <c r="CF748" s="815"/>
      <c r="CG748" s="815"/>
      <c r="CH748" s="265"/>
      <c r="CI748" s="815"/>
      <c r="CJ748" s="141"/>
      <c r="CK748" s="141"/>
      <c r="CL748" s="141"/>
      <c r="CM748" s="141"/>
      <c r="CN748" s="319"/>
      <c r="CO748" s="141"/>
    </row>
    <row r="749" spans="2:93" s="66" customFormat="1" ht="49.5" hidden="1" customHeight="1" x14ac:dyDescent="0.25">
      <c r="B749" s="178"/>
      <c r="C749" s="133" t="s">
        <v>126</v>
      </c>
      <c r="D749" s="188">
        <f t="shared" ref="D749:D769" si="1853">E749</f>
        <v>34561.799059999998</v>
      </c>
      <c r="E749" s="188">
        <f>E750</f>
        <v>34561.799059999998</v>
      </c>
      <c r="F749" s="188"/>
      <c r="G749" s="265"/>
      <c r="H749" s="265"/>
      <c r="I749" s="188">
        <f t="shared" si="1789"/>
        <v>0</v>
      </c>
      <c r="J749" s="592"/>
      <c r="K749" s="188">
        <v>0</v>
      </c>
      <c r="L749" s="592">
        <f t="shared" ref="L749:L762" si="1854">K749/E749</f>
        <v>0</v>
      </c>
      <c r="M749" s="812"/>
      <c r="N749" s="319"/>
      <c r="O749" s="319"/>
      <c r="P749" s="319"/>
      <c r="Q749" s="319"/>
      <c r="R749" s="319"/>
      <c r="S749" s="188">
        <f t="shared" si="1726"/>
        <v>0</v>
      </c>
      <c r="T749" s="592">
        <f t="shared" si="1727"/>
        <v>0</v>
      </c>
      <c r="U749" s="188">
        <v>0</v>
      </c>
      <c r="V749" s="586">
        <f t="shared" ref="V749:V762" si="1855">U749/E749</f>
        <v>0</v>
      </c>
      <c r="W749" s="319"/>
      <c r="X749" s="319"/>
      <c r="Y749" s="319"/>
      <c r="Z749" s="319"/>
      <c r="AA749" s="319"/>
      <c r="AB749" s="319"/>
      <c r="AC749" s="188">
        <f>AE749</f>
        <v>25.612629999999999</v>
      </c>
      <c r="AD749" s="586">
        <f t="shared" si="1843"/>
        <v>7.4106761501436733E-4</v>
      </c>
      <c r="AE749" s="188">
        <f>AE750+AE751</f>
        <v>25.612629999999999</v>
      </c>
      <c r="AF749" s="586">
        <f t="shared" si="1675"/>
        <v>7.4106761501436733E-4</v>
      </c>
      <c r="AG749" s="319"/>
      <c r="AH749" s="575"/>
      <c r="AI749" s="319"/>
      <c r="AJ749" s="319"/>
      <c r="AK749" s="319"/>
      <c r="AL749" s="319"/>
      <c r="AM749" s="319"/>
      <c r="AN749" s="319"/>
      <c r="AO749" s="319"/>
      <c r="AP749" s="319"/>
      <c r="AQ749" s="319"/>
      <c r="AR749" s="319"/>
      <c r="AS749" s="319"/>
      <c r="AT749" s="319"/>
      <c r="AU749" s="125">
        <f t="shared" ref="AU749:AU763" si="1856">AV749</f>
        <v>0</v>
      </c>
      <c r="AV749" s="128">
        <f t="shared" ref="AV749" si="1857">AW749</f>
        <v>0</v>
      </c>
      <c r="AW749" s="130">
        <v>0</v>
      </c>
      <c r="AX749" s="130"/>
      <c r="AY749" s="319"/>
      <c r="AZ749" s="319"/>
      <c r="BA749" s="128">
        <f t="shared" si="1778"/>
        <v>0</v>
      </c>
      <c r="BB749" s="319"/>
      <c r="BC749" s="319"/>
      <c r="BD749" s="319"/>
      <c r="BE749" s="128">
        <f t="shared" si="1779"/>
        <v>34561.799059999998</v>
      </c>
      <c r="BF749" s="130">
        <f>E749</f>
        <v>34561.799059999998</v>
      </c>
      <c r="BG749" s="319">
        <f>G749</f>
        <v>0</v>
      </c>
      <c r="BH749" s="319">
        <f>H749</f>
        <v>0</v>
      </c>
      <c r="BI749" s="128">
        <f t="shared" ref="BI749:BI763" si="1858">BJ749</f>
        <v>100000</v>
      </c>
      <c r="BJ749" s="130">
        <f>[15]июль!$BH$1172</f>
        <v>100000</v>
      </c>
      <c r="BK749" s="130"/>
      <c r="BL749" s="319"/>
      <c r="BM749" s="319"/>
      <c r="BN749" s="128">
        <f t="shared" si="1826"/>
        <v>200000</v>
      </c>
      <c r="BO749" s="128">
        <f t="shared" ref="BO749" si="1859">BP749</f>
        <v>100000</v>
      </c>
      <c r="BP749" s="130">
        <f>[15]июль!$BH$1172</f>
        <v>100000</v>
      </c>
      <c r="BQ749" s="130"/>
      <c r="BR749" s="319"/>
      <c r="BS749" s="319"/>
      <c r="BT749" s="319">
        <f t="shared" si="1783"/>
        <v>0</v>
      </c>
      <c r="BU749" s="319">
        <f t="shared" si="1784"/>
        <v>0</v>
      </c>
      <c r="BV749" s="128">
        <f t="shared" ref="BV749:BV763" si="1860">BW749</f>
        <v>50000</v>
      </c>
      <c r="BW749" s="130">
        <v>50000</v>
      </c>
      <c r="BX749" s="130"/>
      <c r="BY749" s="319"/>
      <c r="BZ749" s="319"/>
      <c r="CA749" s="128">
        <f t="shared" si="1785"/>
        <v>0</v>
      </c>
      <c r="CB749" s="188"/>
      <c r="CC749" s="265"/>
      <c r="CD749" s="265"/>
      <c r="CE749" s="128">
        <f t="shared" si="1824"/>
        <v>50000</v>
      </c>
      <c r="CF749" s="188">
        <f t="shared" si="1832"/>
        <v>50000</v>
      </c>
      <c r="CG749" s="188"/>
      <c r="CH749" s="265">
        <f t="shared" si="1786"/>
        <v>0</v>
      </c>
      <c r="CI749" s="265">
        <f t="shared" si="1787"/>
        <v>0</v>
      </c>
      <c r="CJ749" s="128"/>
      <c r="CK749" s="128">
        <f t="shared" ref="CK749:CK763" si="1861">CL749</f>
        <v>50000</v>
      </c>
      <c r="CL749" s="130">
        <v>50000</v>
      </c>
      <c r="CM749" s="130"/>
      <c r="CN749" s="319"/>
      <c r="CO749" s="319"/>
    </row>
    <row r="750" spans="2:93" s="66" customFormat="1" ht="49.5" hidden="1" customHeight="1" x14ac:dyDescent="0.25">
      <c r="B750" s="178"/>
      <c r="C750" s="130" t="s">
        <v>122</v>
      </c>
      <c r="D750" s="188">
        <f>E750</f>
        <v>34561.799059999998</v>
      </c>
      <c r="E750" s="188">
        <v>34561.799059999998</v>
      </c>
      <c r="F750" s="188"/>
      <c r="G750" s="265"/>
      <c r="H750" s="265"/>
      <c r="I750" s="188">
        <f t="shared" si="1789"/>
        <v>25.612629999999999</v>
      </c>
      <c r="J750" s="592">
        <f t="shared" si="1790"/>
        <v>7.4106761501436733E-4</v>
      </c>
      <c r="K750" s="188">
        <v>25.612629999999999</v>
      </c>
      <c r="L750" s="592">
        <f t="shared" si="1854"/>
        <v>7.4106761501436733E-4</v>
      </c>
      <c r="M750" s="812"/>
      <c r="N750" s="319"/>
      <c r="O750" s="319"/>
      <c r="P750" s="319"/>
      <c r="Q750" s="319"/>
      <c r="R750" s="319"/>
      <c r="S750" s="188">
        <f t="shared" si="1726"/>
        <v>0</v>
      </c>
      <c r="T750" s="592">
        <f t="shared" si="1727"/>
        <v>0</v>
      </c>
      <c r="U750" s="130"/>
      <c r="V750" s="586">
        <f t="shared" si="1855"/>
        <v>0</v>
      </c>
      <c r="W750" s="319"/>
      <c r="X750" s="319"/>
      <c r="Y750" s="319"/>
      <c r="Z750" s="319"/>
      <c r="AA750" s="319"/>
      <c r="AB750" s="319"/>
      <c r="AC750" s="188">
        <f t="shared" ref="AC750:AC770" si="1862">AE750</f>
        <v>25.612629999999999</v>
      </c>
      <c r="AD750" s="586">
        <f t="shared" si="1843"/>
        <v>7.4106761501436733E-4</v>
      </c>
      <c r="AE750" s="188">
        <v>25.612629999999999</v>
      </c>
      <c r="AF750" s="586">
        <f t="shared" si="1675"/>
        <v>7.4106761501436733E-4</v>
      </c>
      <c r="AG750" s="319"/>
      <c r="AH750" s="575"/>
      <c r="AI750" s="319"/>
      <c r="AJ750" s="319"/>
      <c r="AK750" s="319"/>
      <c r="AL750" s="319"/>
      <c r="AM750" s="319"/>
      <c r="AN750" s="319"/>
      <c r="AO750" s="319"/>
      <c r="AP750" s="319"/>
      <c r="AQ750" s="319"/>
      <c r="AR750" s="319"/>
      <c r="AS750" s="319"/>
      <c r="AT750" s="319"/>
      <c r="AU750" s="125"/>
      <c r="AV750" s="128">
        <f>AW750</f>
        <v>0</v>
      </c>
      <c r="AW750" s="130"/>
      <c r="AX750" s="130"/>
      <c r="AY750" s="319"/>
      <c r="AZ750" s="319"/>
      <c r="BA750" s="128"/>
      <c r="BB750" s="319"/>
      <c r="BC750" s="319"/>
      <c r="BD750" s="319"/>
      <c r="BE750" s="128"/>
      <c r="BF750" s="130"/>
      <c r="BG750" s="319"/>
      <c r="BH750" s="319"/>
      <c r="BI750" s="128"/>
      <c r="BJ750" s="130"/>
      <c r="BK750" s="130"/>
      <c r="BL750" s="319"/>
      <c r="BM750" s="319"/>
      <c r="BN750" s="128"/>
      <c r="BO750" s="128"/>
      <c r="BP750" s="130"/>
      <c r="BQ750" s="130"/>
      <c r="BR750" s="319"/>
      <c r="BS750" s="319"/>
      <c r="BT750" s="319"/>
      <c r="BU750" s="319"/>
      <c r="BV750" s="128"/>
      <c r="BW750" s="130"/>
      <c r="BX750" s="130"/>
      <c r="BY750" s="319"/>
      <c r="BZ750" s="319"/>
      <c r="CA750" s="128"/>
      <c r="CB750" s="188"/>
      <c r="CC750" s="265"/>
      <c r="CD750" s="265"/>
      <c r="CE750" s="128"/>
      <c r="CF750" s="188"/>
      <c r="CG750" s="188"/>
      <c r="CH750" s="265"/>
      <c r="CI750" s="265"/>
      <c r="CJ750" s="128"/>
      <c r="CK750" s="128"/>
      <c r="CL750" s="130"/>
      <c r="CM750" s="130"/>
      <c r="CN750" s="319"/>
      <c r="CO750" s="319"/>
    </row>
    <row r="751" spans="2:93" s="66" customFormat="1" ht="49.5" hidden="1" customHeight="1" x14ac:dyDescent="0.25">
      <c r="B751" s="178"/>
      <c r="C751" s="130" t="s">
        <v>47</v>
      </c>
      <c r="D751" s="188">
        <f>E751</f>
        <v>0</v>
      </c>
      <c r="E751" s="188"/>
      <c r="F751" s="188"/>
      <c r="G751" s="265"/>
      <c r="H751" s="265"/>
      <c r="I751" s="188">
        <f t="shared" si="1789"/>
        <v>0</v>
      </c>
      <c r="J751" s="592"/>
      <c r="K751" s="188"/>
      <c r="L751" s="592" t="e">
        <f t="shared" si="1854"/>
        <v>#DIV/0!</v>
      </c>
      <c r="M751" s="812"/>
      <c r="N751" s="319"/>
      <c r="O751" s="319"/>
      <c r="P751" s="319"/>
      <c r="Q751" s="319"/>
      <c r="R751" s="319"/>
      <c r="S751" s="188">
        <f t="shared" si="1726"/>
        <v>0</v>
      </c>
      <c r="T751" s="592" t="e">
        <f t="shared" si="1727"/>
        <v>#DIV/0!</v>
      </c>
      <c r="U751" s="130"/>
      <c r="V751" s="586" t="e">
        <f t="shared" si="1855"/>
        <v>#DIV/0!</v>
      </c>
      <c r="W751" s="319"/>
      <c r="X751" s="319"/>
      <c r="Y751" s="319"/>
      <c r="Z751" s="319"/>
      <c r="AA751" s="319"/>
      <c r="AB751" s="319"/>
      <c r="AC751" s="188">
        <f t="shared" si="1862"/>
        <v>0</v>
      </c>
      <c r="AD751" s="586" t="e">
        <f t="shared" si="1843"/>
        <v>#DIV/0!</v>
      </c>
      <c r="AE751" s="188">
        <v>0</v>
      </c>
      <c r="AF751" s="586" t="e">
        <f t="shared" si="1675"/>
        <v>#DIV/0!</v>
      </c>
      <c r="AG751" s="319"/>
      <c r="AH751" s="575"/>
      <c r="AI751" s="319"/>
      <c r="AJ751" s="319"/>
      <c r="AK751" s="319"/>
      <c r="AL751" s="319"/>
      <c r="AM751" s="319"/>
      <c r="AN751" s="319"/>
      <c r="AO751" s="319"/>
      <c r="AP751" s="319"/>
      <c r="AQ751" s="319"/>
      <c r="AR751" s="319"/>
      <c r="AS751" s="319"/>
      <c r="AT751" s="319"/>
      <c r="AU751" s="125"/>
      <c r="AV751" s="128">
        <f>AW751</f>
        <v>0</v>
      </c>
      <c r="AW751" s="130"/>
      <c r="AX751" s="130"/>
      <c r="AY751" s="319"/>
      <c r="AZ751" s="319"/>
      <c r="BA751" s="128"/>
      <c r="BB751" s="319"/>
      <c r="BC751" s="319"/>
      <c r="BD751" s="319"/>
      <c r="BE751" s="128"/>
      <c r="BF751" s="130"/>
      <c r="BG751" s="319"/>
      <c r="BH751" s="319"/>
      <c r="BI751" s="128"/>
      <c r="BJ751" s="130"/>
      <c r="BK751" s="130"/>
      <c r="BL751" s="319"/>
      <c r="BM751" s="319"/>
      <c r="BN751" s="128"/>
      <c r="BO751" s="128"/>
      <c r="BP751" s="130"/>
      <c r="BQ751" s="130"/>
      <c r="BR751" s="319"/>
      <c r="BS751" s="319"/>
      <c r="BT751" s="319"/>
      <c r="BU751" s="319"/>
      <c r="BV751" s="128"/>
      <c r="BW751" s="130"/>
      <c r="BX751" s="130"/>
      <c r="BY751" s="319"/>
      <c r="BZ751" s="319"/>
      <c r="CA751" s="128"/>
      <c r="CB751" s="188"/>
      <c r="CC751" s="265"/>
      <c r="CD751" s="265"/>
      <c r="CE751" s="128"/>
      <c r="CF751" s="188"/>
      <c r="CG751" s="188"/>
      <c r="CH751" s="265"/>
      <c r="CI751" s="265"/>
      <c r="CJ751" s="128"/>
      <c r="CK751" s="128"/>
      <c r="CL751" s="130"/>
      <c r="CM751" s="130"/>
      <c r="CN751" s="319"/>
      <c r="CO751" s="319"/>
    </row>
    <row r="752" spans="2:93" s="187" customFormat="1" ht="49.5" hidden="1" customHeight="1" x14ac:dyDescent="0.25">
      <c r="B752" s="231"/>
      <c r="C752" s="133" t="s">
        <v>127</v>
      </c>
      <c r="D752" s="188">
        <f t="shared" si="1853"/>
        <v>493698.03175000002</v>
      </c>
      <c r="E752" s="188">
        <v>493698.03175000002</v>
      </c>
      <c r="F752" s="188"/>
      <c r="G752" s="189"/>
      <c r="H752" s="189"/>
      <c r="I752" s="188">
        <f t="shared" si="1789"/>
        <v>48560.565600000002</v>
      </c>
      <c r="J752" s="592">
        <f t="shared" si="1790"/>
        <v>9.8360865300330419E-2</v>
      </c>
      <c r="K752" s="188">
        <v>48560.565600000002</v>
      </c>
      <c r="L752" s="592">
        <f t="shared" si="1854"/>
        <v>9.8360865300330419E-2</v>
      </c>
      <c r="M752" s="812"/>
      <c r="N752" s="37"/>
      <c r="O752" s="37"/>
      <c r="P752" s="37"/>
      <c r="Q752" s="37"/>
      <c r="R752" s="37"/>
      <c r="S752" s="188">
        <f t="shared" si="1726"/>
        <v>48650.565600000002</v>
      </c>
      <c r="T752" s="592">
        <f t="shared" si="1727"/>
        <v>9.854316296856494E-2</v>
      </c>
      <c r="U752" s="130">
        <v>48650.565600000002</v>
      </c>
      <c r="V752" s="586">
        <f t="shared" si="1855"/>
        <v>9.854316296856494E-2</v>
      </c>
      <c r="W752" s="37"/>
      <c r="X752" s="37"/>
      <c r="Y752" s="37"/>
      <c r="Z752" s="37"/>
      <c r="AA752" s="37"/>
      <c r="AB752" s="37"/>
      <c r="AC752" s="188">
        <f t="shared" si="1862"/>
        <v>481242.36995000002</v>
      </c>
      <c r="AD752" s="586">
        <f t="shared" si="1843"/>
        <v>0.97477068775046827</v>
      </c>
      <c r="AE752" s="188">
        <v>481242.36995000002</v>
      </c>
      <c r="AF752" s="586">
        <f t="shared" si="1675"/>
        <v>0.97477068775046827</v>
      </c>
      <c r="AG752" s="37"/>
      <c r="AH752" s="575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128">
        <f t="shared" si="1856"/>
        <v>484267.5</v>
      </c>
      <c r="AV752" s="128">
        <f t="shared" ref="AV752:AV754" si="1863">AW752</f>
        <v>484267.5</v>
      </c>
      <c r="AW752" s="130">
        <f>[15]июль!$BD$1179</f>
        <v>484267.5</v>
      </c>
      <c r="AX752" s="130"/>
      <c r="AY752" s="37"/>
      <c r="AZ752" s="37"/>
      <c r="BA752" s="128">
        <f t="shared" si="1778"/>
        <v>0</v>
      </c>
      <c r="BB752" s="37"/>
      <c r="BC752" s="37"/>
      <c r="BD752" s="37"/>
      <c r="BE752" s="128">
        <f t="shared" si="1779"/>
        <v>493698.03175000002</v>
      </c>
      <c r="BF752" s="130">
        <f>E752</f>
        <v>493698.03175000002</v>
      </c>
      <c r="BG752" s="37">
        <f t="shared" ref="BG752:BH754" si="1864">G752</f>
        <v>0</v>
      </c>
      <c r="BH752" s="37">
        <f t="shared" si="1864"/>
        <v>0</v>
      </c>
      <c r="BI752" s="128">
        <f t="shared" si="1858"/>
        <v>600000</v>
      </c>
      <c r="BJ752" s="130">
        <f>[15]июль!$BH$1179</f>
        <v>600000</v>
      </c>
      <c r="BK752" s="130"/>
      <c r="BL752" s="37"/>
      <c r="BM752" s="37"/>
      <c r="BN752" s="128">
        <f t="shared" si="1826"/>
        <v>1200000</v>
      </c>
      <c r="BO752" s="128">
        <f t="shared" ref="BO752:BO754" si="1865">BP752</f>
        <v>600000</v>
      </c>
      <c r="BP752" s="130">
        <f>[15]июль!$BH$1179</f>
        <v>600000</v>
      </c>
      <c r="BQ752" s="130"/>
      <c r="BR752" s="37"/>
      <c r="BS752" s="37"/>
      <c r="BT752" s="37">
        <f t="shared" si="1783"/>
        <v>0</v>
      </c>
      <c r="BU752" s="37">
        <f t="shared" si="1784"/>
        <v>0</v>
      </c>
      <c r="BV752" s="128">
        <f t="shared" si="1860"/>
        <v>600000</v>
      </c>
      <c r="BW752" s="130">
        <f>[15]июль!$BH$1179</f>
        <v>600000</v>
      </c>
      <c r="BX752" s="130"/>
      <c r="BY752" s="37"/>
      <c r="BZ752" s="37"/>
      <c r="CA752" s="128">
        <f t="shared" si="1785"/>
        <v>0</v>
      </c>
      <c r="CB752" s="188"/>
      <c r="CC752" s="189"/>
      <c r="CD752" s="189"/>
      <c r="CE752" s="128">
        <f t="shared" si="1824"/>
        <v>600000</v>
      </c>
      <c r="CF752" s="188">
        <f t="shared" si="1832"/>
        <v>600000</v>
      </c>
      <c r="CG752" s="188"/>
      <c r="CH752" s="189">
        <f t="shared" si="1786"/>
        <v>0</v>
      </c>
      <c r="CI752" s="189">
        <f t="shared" si="1787"/>
        <v>0</v>
      </c>
      <c r="CJ752" s="128"/>
      <c r="CK752" s="128">
        <f t="shared" si="1861"/>
        <v>600000</v>
      </c>
      <c r="CL752" s="130">
        <f>[15]июль!$BH$1179</f>
        <v>600000</v>
      </c>
      <c r="CM752" s="130"/>
      <c r="CN752" s="37"/>
      <c r="CO752" s="37"/>
    </row>
    <row r="753" spans="2:93" s="187" customFormat="1" ht="153.75" hidden="1" customHeight="1" x14ac:dyDescent="0.25">
      <c r="B753" s="231"/>
      <c r="C753" s="133" t="s">
        <v>457</v>
      </c>
      <c r="D753" s="188">
        <f t="shared" si="1853"/>
        <v>55.615299999999998</v>
      </c>
      <c r="E753" s="188">
        <f>'[16]Распределение средств 24-26 '!$G$17</f>
        <v>55.615299999999998</v>
      </c>
      <c r="F753" s="189"/>
      <c r="G753" s="189"/>
      <c r="H753" s="189"/>
      <c r="I753" s="188">
        <f t="shared" si="1789"/>
        <v>0</v>
      </c>
      <c r="J753" s="592">
        <f t="shared" si="1790"/>
        <v>0</v>
      </c>
      <c r="K753" s="188"/>
      <c r="L753" s="592">
        <f t="shared" si="1854"/>
        <v>0</v>
      </c>
      <c r="M753" s="812"/>
      <c r="N753" s="37"/>
      <c r="O753" s="37"/>
      <c r="P753" s="37"/>
      <c r="Q753" s="37"/>
      <c r="R753" s="37"/>
      <c r="S753" s="188">
        <f t="shared" si="1726"/>
        <v>0</v>
      </c>
      <c r="T753" s="592">
        <f t="shared" si="1727"/>
        <v>0</v>
      </c>
      <c r="U753" s="130"/>
      <c r="V753" s="586">
        <f t="shared" si="1855"/>
        <v>0</v>
      </c>
      <c r="W753" s="37"/>
      <c r="X753" s="37"/>
      <c r="Y753" s="37"/>
      <c r="Z753" s="37"/>
      <c r="AA753" s="37"/>
      <c r="AB753" s="37"/>
      <c r="AC753" s="188">
        <f t="shared" si="1862"/>
        <v>55.615299999999998</v>
      </c>
      <c r="AD753" s="586">
        <f t="shared" si="1843"/>
        <v>1</v>
      </c>
      <c r="AE753" s="188">
        <v>55.615299999999998</v>
      </c>
      <c r="AF753" s="586">
        <f t="shared" si="1675"/>
        <v>1</v>
      </c>
      <c r="AG753" s="37"/>
      <c r="AH753" s="575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128">
        <f t="shared" si="1856"/>
        <v>0</v>
      </c>
      <c r="AV753" s="128">
        <f t="shared" si="1863"/>
        <v>0</v>
      </c>
      <c r="AW753" s="37"/>
      <c r="AX753" s="37"/>
      <c r="AY753" s="37"/>
      <c r="AZ753" s="37"/>
      <c r="BA753" s="128">
        <f t="shared" si="1778"/>
        <v>0</v>
      </c>
      <c r="BB753" s="37"/>
      <c r="BC753" s="37"/>
      <c r="BD753" s="37"/>
      <c r="BE753" s="128">
        <f t="shared" si="1779"/>
        <v>55.615299999999998</v>
      </c>
      <c r="BF753" s="37">
        <f>E753</f>
        <v>55.615299999999998</v>
      </c>
      <c r="BG753" s="37">
        <f t="shared" si="1864"/>
        <v>0</v>
      </c>
      <c r="BH753" s="37">
        <f t="shared" si="1864"/>
        <v>0</v>
      </c>
      <c r="BI753" s="128">
        <f t="shared" si="1858"/>
        <v>0</v>
      </c>
      <c r="BJ753" s="37"/>
      <c r="BK753" s="37"/>
      <c r="BL753" s="37"/>
      <c r="BM753" s="37"/>
      <c r="BN753" s="128">
        <f t="shared" si="1826"/>
        <v>0</v>
      </c>
      <c r="BO753" s="128">
        <f t="shared" si="1865"/>
        <v>0</v>
      </c>
      <c r="BP753" s="37"/>
      <c r="BQ753" s="37"/>
      <c r="BR753" s="37"/>
      <c r="BS753" s="37"/>
      <c r="BT753" s="37">
        <f t="shared" si="1783"/>
        <v>0</v>
      </c>
      <c r="BU753" s="37">
        <f t="shared" si="1784"/>
        <v>0</v>
      </c>
      <c r="BV753" s="128">
        <f t="shared" si="1860"/>
        <v>0</v>
      </c>
      <c r="BW753" s="37"/>
      <c r="BX753" s="37"/>
      <c r="BY753" s="37"/>
      <c r="BZ753" s="37"/>
      <c r="CA753" s="128">
        <f t="shared" si="1785"/>
        <v>0</v>
      </c>
      <c r="CB753" s="189"/>
      <c r="CC753" s="189"/>
      <c r="CD753" s="189"/>
      <c r="CE753" s="128">
        <f t="shared" si="1824"/>
        <v>0</v>
      </c>
      <c r="CF753" s="189">
        <f t="shared" si="1832"/>
        <v>0</v>
      </c>
      <c r="CG753" s="189"/>
      <c r="CH753" s="189">
        <f t="shared" si="1786"/>
        <v>0</v>
      </c>
      <c r="CI753" s="189">
        <f t="shared" si="1787"/>
        <v>0</v>
      </c>
      <c r="CJ753" s="128"/>
      <c r="CK753" s="128">
        <f t="shared" si="1861"/>
        <v>0</v>
      </c>
      <c r="CL753" s="37"/>
      <c r="CM753" s="37"/>
      <c r="CN753" s="37"/>
      <c r="CO753" s="37"/>
    </row>
    <row r="754" spans="2:93" s="187" customFormat="1" ht="197.25" hidden="1" customHeight="1" x14ac:dyDescent="0.25">
      <c r="B754" s="231"/>
      <c r="C754" s="133" t="s">
        <v>498</v>
      </c>
      <c r="D754" s="188">
        <f t="shared" si="1853"/>
        <v>4351.7646000000004</v>
      </c>
      <c r="E754" s="188">
        <f>E755</f>
        <v>4351.7646000000004</v>
      </c>
      <c r="F754" s="189"/>
      <c r="G754" s="189"/>
      <c r="H754" s="189"/>
      <c r="I754" s="188">
        <f t="shared" si="1789"/>
        <v>0</v>
      </c>
      <c r="J754" s="592">
        <f t="shared" si="1790"/>
        <v>0</v>
      </c>
      <c r="K754" s="188">
        <f>K755+K756</f>
        <v>0</v>
      </c>
      <c r="L754" s="592">
        <f t="shared" si="1854"/>
        <v>0</v>
      </c>
      <c r="M754" s="812"/>
      <c r="N754" s="37"/>
      <c r="O754" s="37"/>
      <c r="P754" s="37"/>
      <c r="Q754" s="37"/>
      <c r="R754" s="37"/>
      <c r="S754" s="188">
        <f t="shared" si="1726"/>
        <v>0</v>
      </c>
      <c r="T754" s="592">
        <f t="shared" si="1727"/>
        <v>0</v>
      </c>
      <c r="U754" s="130"/>
      <c r="V754" s="586">
        <f t="shared" si="1855"/>
        <v>0</v>
      </c>
      <c r="W754" s="37"/>
      <c r="X754" s="37"/>
      <c r="Y754" s="37"/>
      <c r="Z754" s="37"/>
      <c r="AA754" s="37"/>
      <c r="AB754" s="37"/>
      <c r="AC754" s="188">
        <f t="shared" si="1862"/>
        <v>0</v>
      </c>
      <c r="AD754" s="586">
        <f t="shared" si="1843"/>
        <v>0</v>
      </c>
      <c r="AE754" s="188"/>
      <c r="AF754" s="586">
        <f t="shared" si="1675"/>
        <v>0</v>
      </c>
      <c r="AG754" s="37"/>
      <c r="AH754" s="575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128">
        <f t="shared" si="1856"/>
        <v>0</v>
      </c>
      <c r="AV754" s="128">
        <f t="shared" si="1863"/>
        <v>0</v>
      </c>
      <c r="AW754" s="37">
        <f>AW755+AW756</f>
        <v>0</v>
      </c>
      <c r="AX754" s="37"/>
      <c r="AY754" s="37"/>
      <c r="AZ754" s="37"/>
      <c r="BA754" s="128">
        <f t="shared" si="1778"/>
        <v>0</v>
      </c>
      <c r="BB754" s="37"/>
      <c r="BC754" s="37"/>
      <c r="BD754" s="37"/>
      <c r="BE754" s="128">
        <f t="shared" si="1779"/>
        <v>4351.7646000000004</v>
      </c>
      <c r="BF754" s="37">
        <f>E754</f>
        <v>4351.7646000000004</v>
      </c>
      <c r="BG754" s="37">
        <f t="shared" si="1864"/>
        <v>0</v>
      </c>
      <c r="BH754" s="37">
        <f t="shared" si="1864"/>
        <v>0</v>
      </c>
      <c r="BI754" s="128">
        <f t="shared" si="1858"/>
        <v>0</v>
      </c>
      <c r="BJ754" s="37">
        <v>0</v>
      </c>
      <c r="BK754" s="37"/>
      <c r="BL754" s="37"/>
      <c r="BM754" s="37"/>
      <c r="BN754" s="128">
        <f t="shared" si="1826"/>
        <v>0</v>
      </c>
      <c r="BO754" s="128">
        <f t="shared" si="1865"/>
        <v>0</v>
      </c>
      <c r="BP754" s="37">
        <v>0</v>
      </c>
      <c r="BQ754" s="37"/>
      <c r="BR754" s="37"/>
      <c r="BS754" s="37"/>
      <c r="BT754" s="37">
        <f t="shared" si="1783"/>
        <v>0</v>
      </c>
      <c r="BU754" s="37">
        <f t="shared" si="1784"/>
        <v>0</v>
      </c>
      <c r="BV754" s="128">
        <f t="shared" si="1860"/>
        <v>0</v>
      </c>
      <c r="BW754" s="37">
        <v>0</v>
      </c>
      <c r="BX754" s="37"/>
      <c r="BY754" s="37"/>
      <c r="BZ754" s="37"/>
      <c r="CA754" s="128">
        <f t="shared" si="1785"/>
        <v>0</v>
      </c>
      <c r="CB754" s="189"/>
      <c r="CC754" s="189"/>
      <c r="CD754" s="189"/>
      <c r="CE754" s="128">
        <f t="shared" si="1824"/>
        <v>0</v>
      </c>
      <c r="CF754" s="189">
        <f t="shared" si="1832"/>
        <v>0</v>
      </c>
      <c r="CG754" s="189"/>
      <c r="CH754" s="189">
        <f t="shared" si="1786"/>
        <v>0</v>
      </c>
      <c r="CI754" s="189">
        <f t="shared" si="1787"/>
        <v>0</v>
      </c>
      <c r="CJ754" s="128"/>
      <c r="CK754" s="128">
        <f t="shared" si="1861"/>
        <v>0</v>
      </c>
      <c r="CL754" s="37">
        <v>0</v>
      </c>
      <c r="CM754" s="37"/>
      <c r="CN754" s="37"/>
      <c r="CO754" s="37"/>
    </row>
    <row r="755" spans="2:93" s="187" customFormat="1" ht="49.5" hidden="1" customHeight="1" x14ac:dyDescent="0.25">
      <c r="B755" s="231"/>
      <c r="C755" s="130" t="s">
        <v>380</v>
      </c>
      <c r="D755" s="188">
        <f t="shared" si="1853"/>
        <v>4351.7646000000004</v>
      </c>
      <c r="E755" s="188">
        <v>4351.7646000000004</v>
      </c>
      <c r="F755" s="189"/>
      <c r="G755" s="189"/>
      <c r="H755" s="189"/>
      <c r="I755" s="188">
        <f t="shared" si="1789"/>
        <v>0</v>
      </c>
      <c r="J755" s="592">
        <f t="shared" si="1790"/>
        <v>0</v>
      </c>
      <c r="K755" s="188"/>
      <c r="L755" s="592">
        <f t="shared" si="1854"/>
        <v>0</v>
      </c>
      <c r="M755" s="812"/>
      <c r="N755" s="37"/>
      <c r="O755" s="37"/>
      <c r="P755" s="37"/>
      <c r="Q755" s="37"/>
      <c r="R755" s="37"/>
      <c r="S755" s="188">
        <f t="shared" si="1726"/>
        <v>0</v>
      </c>
      <c r="T755" s="816">
        <f t="shared" si="1727"/>
        <v>0</v>
      </c>
      <c r="U755" s="37"/>
      <c r="V755" s="586"/>
      <c r="W755" s="37"/>
      <c r="X755" s="37"/>
      <c r="Y755" s="37"/>
      <c r="Z755" s="37"/>
      <c r="AA755" s="37"/>
      <c r="AB755" s="37"/>
      <c r="AC755" s="188">
        <f t="shared" si="1862"/>
        <v>0</v>
      </c>
      <c r="AD755" s="586">
        <f t="shared" si="1843"/>
        <v>0</v>
      </c>
      <c r="AE755" s="188"/>
      <c r="AF755" s="586">
        <f t="shared" ref="AF755:AF789" si="1866">AE755/E755</f>
        <v>0</v>
      </c>
      <c r="AG755" s="37"/>
      <c r="AH755" s="575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128"/>
      <c r="AV755" s="128">
        <f>AW755</f>
        <v>0</v>
      </c>
      <c r="AW755" s="37"/>
      <c r="AX755" s="37"/>
      <c r="AY755" s="37"/>
      <c r="AZ755" s="37"/>
      <c r="BA755" s="128"/>
      <c r="BB755" s="37"/>
      <c r="BC755" s="37"/>
      <c r="BD755" s="37"/>
      <c r="BE755" s="128"/>
      <c r="BF755" s="37"/>
      <c r="BG755" s="37"/>
      <c r="BH755" s="37"/>
      <c r="BI755" s="128"/>
      <c r="BJ755" s="37"/>
      <c r="BK755" s="37"/>
      <c r="BL755" s="37"/>
      <c r="BM755" s="37"/>
      <c r="BN755" s="128"/>
      <c r="BO755" s="128"/>
      <c r="BP755" s="37"/>
      <c r="BQ755" s="37"/>
      <c r="BR755" s="37"/>
      <c r="BS755" s="37"/>
      <c r="BT755" s="37"/>
      <c r="BU755" s="37"/>
      <c r="BV755" s="128"/>
      <c r="BW755" s="37"/>
      <c r="BX755" s="37"/>
      <c r="BY755" s="37"/>
      <c r="BZ755" s="37"/>
      <c r="CA755" s="128"/>
      <c r="CB755" s="189"/>
      <c r="CC755" s="189"/>
      <c r="CD755" s="189"/>
      <c r="CE755" s="128"/>
      <c r="CF755" s="189"/>
      <c r="CG755" s="189"/>
      <c r="CH755" s="189"/>
      <c r="CI755" s="189"/>
      <c r="CJ755" s="128"/>
      <c r="CK755" s="128"/>
      <c r="CL755" s="37"/>
      <c r="CM755" s="37"/>
      <c r="CN755" s="37"/>
      <c r="CO755" s="37"/>
    </row>
    <row r="756" spans="2:93" s="187" customFormat="1" ht="49.5" hidden="1" customHeight="1" x14ac:dyDescent="0.25">
      <c r="B756" s="231"/>
      <c r="C756" s="130" t="s">
        <v>47</v>
      </c>
      <c r="D756" s="188">
        <f t="shared" si="1853"/>
        <v>0</v>
      </c>
      <c r="E756" s="188"/>
      <c r="F756" s="189"/>
      <c r="G756" s="189"/>
      <c r="H756" s="189"/>
      <c r="I756" s="188">
        <f t="shared" si="1789"/>
        <v>0</v>
      </c>
      <c r="J756" s="592" t="e">
        <f t="shared" si="1790"/>
        <v>#DIV/0!</v>
      </c>
      <c r="K756" s="188"/>
      <c r="L756" s="592" t="e">
        <f t="shared" si="1854"/>
        <v>#DIV/0!</v>
      </c>
      <c r="M756" s="812"/>
      <c r="N756" s="37"/>
      <c r="O756" s="37"/>
      <c r="P756" s="37"/>
      <c r="Q756" s="37"/>
      <c r="R756" s="37"/>
      <c r="S756" s="188">
        <f t="shared" si="1726"/>
        <v>0</v>
      </c>
      <c r="T756" s="816" t="e">
        <f t="shared" si="1727"/>
        <v>#DIV/0!</v>
      </c>
      <c r="U756" s="37"/>
      <c r="V756" s="586" t="e">
        <f t="shared" si="1855"/>
        <v>#DIV/0!</v>
      </c>
      <c r="W756" s="37"/>
      <c r="X756" s="37"/>
      <c r="Y756" s="37"/>
      <c r="Z756" s="37"/>
      <c r="AA756" s="37"/>
      <c r="AB756" s="37"/>
      <c r="AC756" s="188">
        <f t="shared" si="1862"/>
        <v>0</v>
      </c>
      <c r="AD756" s="586" t="e">
        <f t="shared" si="1843"/>
        <v>#DIV/0!</v>
      </c>
      <c r="AE756" s="188"/>
      <c r="AF756" s="586" t="e">
        <f t="shared" si="1866"/>
        <v>#DIV/0!</v>
      </c>
      <c r="AG756" s="37"/>
      <c r="AH756" s="575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128"/>
      <c r="AV756" s="128">
        <f>AW756</f>
        <v>0</v>
      </c>
      <c r="AW756" s="37"/>
      <c r="AX756" s="37"/>
      <c r="AY756" s="37"/>
      <c r="AZ756" s="37"/>
      <c r="BA756" s="128"/>
      <c r="BB756" s="37"/>
      <c r="BC756" s="37"/>
      <c r="BD756" s="37"/>
      <c r="BE756" s="128"/>
      <c r="BF756" s="37"/>
      <c r="BG756" s="37"/>
      <c r="BH756" s="37"/>
      <c r="BI756" s="128"/>
      <c r="BJ756" s="37"/>
      <c r="BK756" s="37"/>
      <c r="BL756" s="37"/>
      <c r="BM756" s="37"/>
      <c r="BN756" s="128"/>
      <c r="BO756" s="128"/>
      <c r="BP756" s="37"/>
      <c r="BQ756" s="37"/>
      <c r="BR756" s="37"/>
      <c r="BS756" s="37"/>
      <c r="BT756" s="37"/>
      <c r="BU756" s="37"/>
      <c r="BV756" s="128"/>
      <c r="BW756" s="37"/>
      <c r="BX756" s="37"/>
      <c r="BY756" s="37"/>
      <c r="BZ756" s="37"/>
      <c r="CA756" s="128"/>
      <c r="CB756" s="189"/>
      <c r="CC756" s="189"/>
      <c r="CD756" s="189"/>
      <c r="CE756" s="128"/>
      <c r="CF756" s="189"/>
      <c r="CG756" s="189"/>
      <c r="CH756" s="189"/>
      <c r="CI756" s="189"/>
      <c r="CJ756" s="128"/>
      <c r="CK756" s="128"/>
      <c r="CL756" s="37"/>
      <c r="CM756" s="37"/>
      <c r="CN756" s="37"/>
      <c r="CO756" s="37"/>
    </row>
    <row r="757" spans="2:93" s="187" customFormat="1" ht="186" hidden="1" customHeight="1" x14ac:dyDescent="0.25">
      <c r="B757" s="231"/>
      <c r="C757" s="130" t="s">
        <v>499</v>
      </c>
      <c r="D757" s="188">
        <f t="shared" si="1853"/>
        <v>600</v>
      </c>
      <c r="E757" s="188">
        <v>600</v>
      </c>
      <c r="F757" s="189"/>
      <c r="G757" s="189"/>
      <c r="H757" s="189"/>
      <c r="I757" s="188"/>
      <c r="J757" s="592"/>
      <c r="K757" s="188"/>
      <c r="L757" s="592"/>
      <c r="M757" s="812"/>
      <c r="N757" s="37"/>
      <c r="O757" s="37"/>
      <c r="P757" s="37"/>
      <c r="Q757" s="37"/>
      <c r="R757" s="37"/>
      <c r="S757" s="188"/>
      <c r="T757" s="816"/>
      <c r="U757" s="37"/>
      <c r="V757" s="586"/>
      <c r="W757" s="37"/>
      <c r="X757" s="37"/>
      <c r="Y757" s="37"/>
      <c r="Z757" s="37"/>
      <c r="AA757" s="37"/>
      <c r="AB757" s="37"/>
      <c r="AC757" s="188">
        <f t="shared" si="1862"/>
        <v>0</v>
      </c>
      <c r="AD757" s="586"/>
      <c r="AE757" s="188"/>
      <c r="AF757" s="586"/>
      <c r="AG757" s="37"/>
      <c r="AH757" s="575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128"/>
      <c r="AV757" s="128"/>
      <c r="AW757" s="37"/>
      <c r="AX757" s="37"/>
      <c r="AY757" s="37"/>
      <c r="AZ757" s="37"/>
      <c r="BA757" s="128"/>
      <c r="BB757" s="37"/>
      <c r="BC757" s="37"/>
      <c r="BD757" s="37"/>
      <c r="BE757" s="128"/>
      <c r="BF757" s="37"/>
      <c r="BG757" s="37"/>
      <c r="BH757" s="37"/>
      <c r="BI757" s="128"/>
      <c r="BJ757" s="37"/>
      <c r="BK757" s="37"/>
      <c r="BL757" s="37"/>
      <c r="BM757" s="37"/>
      <c r="BN757" s="128"/>
      <c r="BO757" s="128"/>
      <c r="BP757" s="37"/>
      <c r="BQ757" s="37"/>
      <c r="BR757" s="37"/>
      <c r="BS757" s="37"/>
      <c r="BT757" s="37"/>
      <c r="BU757" s="37"/>
      <c r="BV757" s="128"/>
      <c r="BW757" s="37"/>
      <c r="BX757" s="37"/>
      <c r="BY757" s="37"/>
      <c r="BZ757" s="37"/>
      <c r="CA757" s="128"/>
      <c r="CB757" s="189"/>
      <c r="CC757" s="189"/>
      <c r="CD757" s="189"/>
      <c r="CE757" s="128"/>
      <c r="CF757" s="189"/>
      <c r="CG757" s="189"/>
      <c r="CH757" s="189"/>
      <c r="CI757" s="189"/>
      <c r="CJ757" s="128"/>
      <c r="CK757" s="128"/>
      <c r="CL757" s="37"/>
      <c r="CM757" s="37"/>
      <c r="CN757" s="37"/>
      <c r="CO757" s="37"/>
    </row>
    <row r="758" spans="2:93" s="187" customFormat="1" ht="195.75" hidden="1" customHeight="1" x14ac:dyDescent="0.25">
      <c r="B758" s="231"/>
      <c r="C758" s="130" t="s">
        <v>487</v>
      </c>
      <c r="D758" s="188">
        <f t="shared" si="1853"/>
        <v>600.82000000000005</v>
      </c>
      <c r="E758" s="188">
        <f>'[16]Распределение средств 24-26 '!$G$37</f>
        <v>600.82000000000005</v>
      </c>
      <c r="F758" s="189"/>
      <c r="G758" s="189"/>
      <c r="H758" s="189"/>
      <c r="I758" s="188"/>
      <c r="J758" s="592"/>
      <c r="K758" s="188"/>
      <c r="L758" s="592">
        <f t="shared" si="1854"/>
        <v>0</v>
      </c>
      <c r="M758" s="800"/>
      <c r="N758" s="37"/>
      <c r="O758" s="37"/>
      <c r="P758" s="37"/>
      <c r="Q758" s="37"/>
      <c r="R758" s="37"/>
      <c r="S758" s="188"/>
      <c r="T758" s="188"/>
      <c r="U758" s="37"/>
      <c r="V758" s="586">
        <f t="shared" si="1855"/>
        <v>0</v>
      </c>
      <c r="W758" s="37"/>
      <c r="X758" s="37"/>
      <c r="Y758" s="37"/>
      <c r="Z758" s="37"/>
      <c r="AA758" s="37"/>
      <c r="AB758" s="37"/>
      <c r="AC758" s="188">
        <f t="shared" si="1862"/>
        <v>0</v>
      </c>
      <c r="AD758" s="586"/>
      <c r="AE758" s="188"/>
      <c r="AF758" s="586"/>
      <c r="AG758" s="37"/>
      <c r="AH758" s="575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128"/>
      <c r="AV758" s="128"/>
      <c r="AW758" s="37"/>
      <c r="AX758" s="37"/>
      <c r="AY758" s="37"/>
      <c r="AZ758" s="37"/>
      <c r="BA758" s="128"/>
      <c r="BB758" s="37"/>
      <c r="BC758" s="37"/>
      <c r="BD758" s="37"/>
      <c r="BE758" s="128"/>
      <c r="BF758" s="37"/>
      <c r="BG758" s="37"/>
      <c r="BH758" s="37"/>
      <c r="BI758" s="128"/>
      <c r="BJ758" s="37"/>
      <c r="BK758" s="37"/>
      <c r="BL758" s="37"/>
      <c r="BM758" s="37"/>
      <c r="BN758" s="128"/>
      <c r="BO758" s="128"/>
      <c r="BP758" s="37"/>
      <c r="BQ758" s="37"/>
      <c r="BR758" s="37"/>
      <c r="BS758" s="37"/>
      <c r="BT758" s="37"/>
      <c r="BU758" s="37"/>
      <c r="BV758" s="128"/>
      <c r="BW758" s="37"/>
      <c r="BX758" s="37"/>
      <c r="BY758" s="37"/>
      <c r="BZ758" s="37"/>
      <c r="CA758" s="128"/>
      <c r="CB758" s="189"/>
      <c r="CC758" s="189"/>
      <c r="CD758" s="189"/>
      <c r="CE758" s="128"/>
      <c r="CF758" s="189"/>
      <c r="CG758" s="189"/>
      <c r="CH758" s="189"/>
      <c r="CI758" s="189"/>
      <c r="CJ758" s="128"/>
      <c r="CK758" s="128"/>
      <c r="CL758" s="37"/>
      <c r="CM758" s="37"/>
      <c r="CN758" s="37"/>
      <c r="CO758" s="37"/>
    </row>
    <row r="759" spans="2:93" s="187" customFormat="1" ht="107.25" hidden="1" customHeight="1" x14ac:dyDescent="0.25">
      <c r="B759" s="231"/>
      <c r="C759" s="133" t="s">
        <v>461</v>
      </c>
      <c r="D759" s="188">
        <f t="shared" si="1853"/>
        <v>916.28165999999999</v>
      </c>
      <c r="E759" s="188">
        <v>916.28165999999999</v>
      </c>
      <c r="F759" s="189"/>
      <c r="G759" s="189"/>
      <c r="H759" s="189"/>
      <c r="I759" s="188">
        <f t="shared" si="1789"/>
        <v>0</v>
      </c>
      <c r="J759" s="592">
        <f t="shared" si="1790"/>
        <v>0</v>
      </c>
      <c r="K759" s="188">
        <v>0</v>
      </c>
      <c r="L759" s="592">
        <f t="shared" si="1854"/>
        <v>0</v>
      </c>
      <c r="M759" s="661"/>
      <c r="N759" s="37"/>
      <c r="O759" s="37"/>
      <c r="P759" s="37"/>
      <c r="Q759" s="37"/>
      <c r="R759" s="37"/>
      <c r="S759" s="188">
        <f t="shared" si="1726"/>
        <v>0</v>
      </c>
      <c r="T759" s="592">
        <f t="shared" si="1727"/>
        <v>0</v>
      </c>
      <c r="U759" s="130"/>
      <c r="V759" s="586">
        <f t="shared" si="1855"/>
        <v>0</v>
      </c>
      <c r="W759" s="37"/>
      <c r="X759" s="37"/>
      <c r="Y759" s="37"/>
      <c r="Z759" s="37"/>
      <c r="AA759" s="37"/>
      <c r="AB759" s="37"/>
      <c r="AC759" s="188">
        <f t="shared" si="1862"/>
        <v>29.62998</v>
      </c>
      <c r="AD759" s="586">
        <f t="shared" si="1843"/>
        <v>3.2337196403123471E-2</v>
      </c>
      <c r="AE759" s="188">
        <v>29.62998</v>
      </c>
      <c r="AF759" s="586">
        <f t="shared" si="1866"/>
        <v>3.2337196403123471E-2</v>
      </c>
      <c r="AG759" s="37"/>
      <c r="AH759" s="575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128">
        <f t="shared" si="1856"/>
        <v>0</v>
      </c>
      <c r="AV759" s="128">
        <f t="shared" ref="AV759:AV763" si="1867">AW759</f>
        <v>0</v>
      </c>
      <c r="AW759" s="37">
        <v>0</v>
      </c>
      <c r="AX759" s="37"/>
      <c r="AY759" s="37"/>
      <c r="AZ759" s="37"/>
      <c r="BA759" s="128">
        <f t="shared" si="1778"/>
        <v>0</v>
      </c>
      <c r="BB759" s="37"/>
      <c r="BC759" s="37"/>
      <c r="BD759" s="37"/>
      <c r="BE759" s="128">
        <f t="shared" si="1779"/>
        <v>916.28165999999999</v>
      </c>
      <c r="BF759" s="37">
        <f>E759</f>
        <v>916.28165999999999</v>
      </c>
      <c r="BG759" s="37">
        <f t="shared" ref="BG759:BH763" si="1868">G759</f>
        <v>0</v>
      </c>
      <c r="BH759" s="37">
        <f t="shared" si="1868"/>
        <v>0</v>
      </c>
      <c r="BI759" s="128">
        <f t="shared" si="1858"/>
        <v>0</v>
      </c>
      <c r="BJ759" s="37">
        <v>0</v>
      </c>
      <c r="BK759" s="37"/>
      <c r="BL759" s="37"/>
      <c r="BM759" s="37"/>
      <c r="BN759" s="128">
        <f t="shared" si="1826"/>
        <v>0</v>
      </c>
      <c r="BO759" s="128">
        <f t="shared" ref="BO759:BO763" si="1869">BP759</f>
        <v>0</v>
      </c>
      <c r="BP759" s="37">
        <v>0</v>
      </c>
      <c r="BQ759" s="37"/>
      <c r="BR759" s="37"/>
      <c r="BS759" s="37"/>
      <c r="BT759" s="37">
        <f t="shared" si="1783"/>
        <v>0</v>
      </c>
      <c r="BU759" s="37">
        <f t="shared" si="1784"/>
        <v>0</v>
      </c>
      <c r="BV759" s="128">
        <f t="shared" si="1860"/>
        <v>0</v>
      </c>
      <c r="BW759" s="37">
        <v>0</v>
      </c>
      <c r="BX759" s="37"/>
      <c r="BY759" s="37"/>
      <c r="BZ759" s="37"/>
      <c r="CA759" s="128">
        <f t="shared" si="1785"/>
        <v>0</v>
      </c>
      <c r="CB759" s="189"/>
      <c r="CC759" s="189"/>
      <c r="CD759" s="189"/>
      <c r="CE759" s="128">
        <f t="shared" si="1824"/>
        <v>0</v>
      </c>
      <c r="CF759" s="189">
        <f t="shared" si="1832"/>
        <v>0</v>
      </c>
      <c r="CG759" s="189"/>
      <c r="CH759" s="189">
        <f t="shared" si="1786"/>
        <v>0</v>
      </c>
      <c r="CI759" s="189">
        <f t="shared" si="1787"/>
        <v>0</v>
      </c>
      <c r="CJ759" s="128"/>
      <c r="CK759" s="128">
        <f t="shared" si="1861"/>
        <v>0</v>
      </c>
      <c r="CL759" s="37">
        <v>0</v>
      </c>
      <c r="CM759" s="37"/>
      <c r="CN759" s="37"/>
      <c r="CO759" s="37"/>
    </row>
    <row r="760" spans="2:93" s="187" customFormat="1" ht="154.5" hidden="1" customHeight="1" x14ac:dyDescent="0.25">
      <c r="B760" s="231"/>
      <c r="C760" s="133" t="s">
        <v>485</v>
      </c>
      <c r="D760" s="188">
        <f t="shared" si="1853"/>
        <v>15000</v>
      </c>
      <c r="E760" s="188">
        <f>'[17]Распределение средств 24-26 '!$G$34</f>
        <v>15000</v>
      </c>
      <c r="F760" s="189"/>
      <c r="G760" s="189"/>
      <c r="H760" s="189"/>
      <c r="I760" s="188">
        <f t="shared" si="1789"/>
        <v>0</v>
      </c>
      <c r="J760" s="592">
        <f t="shared" si="1790"/>
        <v>0</v>
      </c>
      <c r="K760" s="188"/>
      <c r="L760" s="592">
        <f t="shared" si="1854"/>
        <v>0</v>
      </c>
      <c r="M760" s="661"/>
      <c r="N760" s="37"/>
      <c r="O760" s="37"/>
      <c r="P760" s="37"/>
      <c r="Q760" s="37"/>
      <c r="R760" s="37"/>
      <c r="S760" s="188">
        <f t="shared" si="1726"/>
        <v>0</v>
      </c>
      <c r="T760" s="592">
        <f t="shared" si="1727"/>
        <v>0</v>
      </c>
      <c r="U760" s="130"/>
      <c r="V760" s="586">
        <f t="shared" si="1855"/>
        <v>0</v>
      </c>
      <c r="W760" s="37"/>
      <c r="X760" s="37"/>
      <c r="Y760" s="37"/>
      <c r="Z760" s="37"/>
      <c r="AA760" s="37"/>
      <c r="AB760" s="37"/>
      <c r="AC760" s="188">
        <f t="shared" si="1862"/>
        <v>0</v>
      </c>
      <c r="AD760" s="586">
        <f t="shared" si="1843"/>
        <v>0</v>
      </c>
      <c r="AE760" s="130"/>
      <c r="AF760" s="586">
        <f t="shared" si="1866"/>
        <v>0</v>
      </c>
      <c r="AG760" s="37"/>
      <c r="AH760" s="575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128">
        <f t="shared" si="1856"/>
        <v>0</v>
      </c>
      <c r="AV760" s="128">
        <f t="shared" si="1867"/>
        <v>0</v>
      </c>
      <c r="AW760" s="130">
        <v>0</v>
      </c>
      <c r="AX760" s="37"/>
      <c r="AY760" s="37"/>
      <c r="AZ760" s="37"/>
      <c r="BA760" s="128">
        <f t="shared" si="1778"/>
        <v>0</v>
      </c>
      <c r="BB760" s="37"/>
      <c r="BC760" s="37"/>
      <c r="BD760" s="37"/>
      <c r="BE760" s="128">
        <f t="shared" si="1779"/>
        <v>15000</v>
      </c>
      <c r="BF760" s="37">
        <f>E760</f>
        <v>15000</v>
      </c>
      <c r="BG760" s="37">
        <f t="shared" si="1868"/>
        <v>0</v>
      </c>
      <c r="BH760" s="37">
        <f t="shared" si="1868"/>
        <v>0</v>
      </c>
      <c r="BI760" s="128">
        <f t="shared" si="1858"/>
        <v>0</v>
      </c>
      <c r="BJ760" s="130">
        <v>0</v>
      </c>
      <c r="BK760" s="37"/>
      <c r="BL760" s="37"/>
      <c r="BM760" s="37"/>
      <c r="BN760" s="128">
        <f t="shared" si="1826"/>
        <v>0</v>
      </c>
      <c r="BO760" s="128">
        <f t="shared" si="1869"/>
        <v>0</v>
      </c>
      <c r="BP760" s="130">
        <v>0</v>
      </c>
      <c r="BQ760" s="37"/>
      <c r="BR760" s="37"/>
      <c r="BS760" s="37"/>
      <c r="BT760" s="37">
        <f t="shared" si="1783"/>
        <v>0</v>
      </c>
      <c r="BU760" s="37">
        <f t="shared" si="1784"/>
        <v>0</v>
      </c>
      <c r="BV760" s="128">
        <f t="shared" si="1860"/>
        <v>20000</v>
      </c>
      <c r="BW760" s="130">
        <v>20000</v>
      </c>
      <c r="BX760" s="37"/>
      <c r="BY760" s="37"/>
      <c r="BZ760" s="37"/>
      <c r="CA760" s="128">
        <f t="shared" si="1785"/>
        <v>0</v>
      </c>
      <c r="CB760" s="189"/>
      <c r="CC760" s="189"/>
      <c r="CD760" s="189"/>
      <c r="CE760" s="128">
        <f t="shared" si="1824"/>
        <v>20000</v>
      </c>
      <c r="CF760" s="189">
        <f t="shared" si="1832"/>
        <v>20000</v>
      </c>
      <c r="CG760" s="189"/>
      <c r="CH760" s="189">
        <f t="shared" si="1786"/>
        <v>0</v>
      </c>
      <c r="CI760" s="189">
        <f t="shared" si="1787"/>
        <v>0</v>
      </c>
      <c r="CJ760" s="128"/>
      <c r="CK760" s="128">
        <f t="shared" si="1861"/>
        <v>20000</v>
      </c>
      <c r="CL760" s="130">
        <v>20000</v>
      </c>
      <c r="CM760" s="37"/>
      <c r="CN760" s="37"/>
      <c r="CO760" s="37"/>
    </row>
    <row r="761" spans="2:93" s="187" customFormat="1" ht="111" hidden="1" customHeight="1" x14ac:dyDescent="0.25">
      <c r="B761" s="231"/>
      <c r="C761" s="133" t="s">
        <v>459</v>
      </c>
      <c r="D761" s="188">
        <f t="shared" si="1853"/>
        <v>3436.5643</v>
      </c>
      <c r="E761" s="188">
        <v>3436.5643</v>
      </c>
      <c r="F761" s="189"/>
      <c r="G761" s="189"/>
      <c r="H761" s="189"/>
      <c r="I761" s="188">
        <f t="shared" si="1789"/>
        <v>286.5643</v>
      </c>
      <c r="J761" s="592">
        <f t="shared" si="1790"/>
        <v>8.3386858206028619E-2</v>
      </c>
      <c r="K761" s="188">
        <v>286.5643</v>
      </c>
      <c r="L761" s="592">
        <f t="shared" si="1854"/>
        <v>8.3386858206028619E-2</v>
      </c>
      <c r="M761" s="661"/>
      <c r="N761" s="37"/>
      <c r="O761" s="37"/>
      <c r="P761" s="37"/>
      <c r="Q761" s="37"/>
      <c r="R761" s="37"/>
      <c r="S761" s="188">
        <f t="shared" si="1726"/>
        <v>286.5643</v>
      </c>
      <c r="T761" s="592">
        <f t="shared" si="1727"/>
        <v>8.3386858206028619E-2</v>
      </c>
      <c r="U761" s="130">
        <f>K761</f>
        <v>286.5643</v>
      </c>
      <c r="V761" s="586">
        <f t="shared" si="1855"/>
        <v>8.3386858206028619E-2</v>
      </c>
      <c r="W761" s="37"/>
      <c r="X761" s="37"/>
      <c r="Y761" s="37"/>
      <c r="Z761" s="37"/>
      <c r="AA761" s="37"/>
      <c r="AB761" s="37"/>
      <c r="AC761" s="188">
        <f t="shared" si="1862"/>
        <v>286.5643</v>
      </c>
      <c r="AD761" s="586">
        <f t="shared" si="1843"/>
        <v>8.3386858206028619E-2</v>
      </c>
      <c r="AE761" s="130">
        <f>U761</f>
        <v>286.5643</v>
      </c>
      <c r="AF761" s="586">
        <f t="shared" si="1866"/>
        <v>8.3386858206028619E-2</v>
      </c>
      <c r="AG761" s="37"/>
      <c r="AH761" s="575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128">
        <f t="shared" si="1856"/>
        <v>0</v>
      </c>
      <c r="AV761" s="128">
        <f t="shared" si="1867"/>
        <v>0</v>
      </c>
      <c r="AW761" s="37">
        <v>0</v>
      </c>
      <c r="AX761" s="37"/>
      <c r="AY761" s="37"/>
      <c r="AZ761" s="37"/>
      <c r="BA761" s="128">
        <f t="shared" si="1778"/>
        <v>0</v>
      </c>
      <c r="BB761" s="37"/>
      <c r="BC761" s="37"/>
      <c r="BD761" s="37"/>
      <c r="BE761" s="128">
        <f t="shared" si="1779"/>
        <v>3436.5643</v>
      </c>
      <c r="BF761" s="37">
        <f>E761</f>
        <v>3436.5643</v>
      </c>
      <c r="BG761" s="37">
        <f t="shared" si="1868"/>
        <v>0</v>
      </c>
      <c r="BH761" s="37">
        <f t="shared" si="1868"/>
        <v>0</v>
      </c>
      <c r="BI761" s="128">
        <f t="shared" si="1858"/>
        <v>0</v>
      </c>
      <c r="BJ761" s="37">
        <v>0</v>
      </c>
      <c r="BK761" s="37"/>
      <c r="BL761" s="37"/>
      <c r="BM761" s="37"/>
      <c r="BN761" s="128">
        <f t="shared" si="1826"/>
        <v>0</v>
      </c>
      <c r="BO761" s="128">
        <f t="shared" si="1869"/>
        <v>0</v>
      </c>
      <c r="BP761" s="37">
        <v>0</v>
      </c>
      <c r="BQ761" s="37"/>
      <c r="BR761" s="37"/>
      <c r="BS761" s="37"/>
      <c r="BT761" s="37">
        <f t="shared" si="1783"/>
        <v>0</v>
      </c>
      <c r="BU761" s="37">
        <f t="shared" si="1784"/>
        <v>0</v>
      </c>
      <c r="BV761" s="128">
        <f t="shared" si="1860"/>
        <v>0</v>
      </c>
      <c r="BW761" s="37">
        <v>0</v>
      </c>
      <c r="BX761" s="37"/>
      <c r="BY761" s="37"/>
      <c r="BZ761" s="37"/>
      <c r="CA761" s="128">
        <f t="shared" si="1785"/>
        <v>0</v>
      </c>
      <c r="CB761" s="189"/>
      <c r="CC761" s="189"/>
      <c r="CD761" s="189"/>
      <c r="CE761" s="128">
        <f t="shared" si="1824"/>
        <v>0</v>
      </c>
      <c r="CF761" s="189">
        <f t="shared" si="1832"/>
        <v>0</v>
      </c>
      <c r="CG761" s="189"/>
      <c r="CH761" s="189">
        <f t="shared" si="1786"/>
        <v>0</v>
      </c>
      <c r="CI761" s="189">
        <f t="shared" si="1787"/>
        <v>0</v>
      </c>
      <c r="CJ761" s="128"/>
      <c r="CK761" s="128">
        <f t="shared" si="1861"/>
        <v>0</v>
      </c>
      <c r="CL761" s="37">
        <v>0</v>
      </c>
      <c r="CM761" s="37"/>
      <c r="CN761" s="37"/>
      <c r="CO761" s="37"/>
    </row>
    <row r="762" spans="2:93" s="187" customFormat="1" ht="257.25" hidden="1" customHeight="1" x14ac:dyDescent="0.25">
      <c r="B762" s="231"/>
      <c r="C762" s="133" t="s">
        <v>458</v>
      </c>
      <c r="D762" s="188">
        <f t="shared" si="1853"/>
        <v>15006.25</v>
      </c>
      <c r="E762" s="188">
        <f>'[16]Распределение средств 24-26 '!$G$34</f>
        <v>15006.25</v>
      </c>
      <c r="F762" s="189"/>
      <c r="G762" s="189"/>
      <c r="H762" s="189"/>
      <c r="I762" s="188">
        <f t="shared" si="1789"/>
        <v>13858.85591</v>
      </c>
      <c r="J762" s="592">
        <f t="shared" si="1790"/>
        <v>0.92353891945022903</v>
      </c>
      <c r="K762" s="188">
        <v>13858.85591</v>
      </c>
      <c r="L762" s="592">
        <f t="shared" si="1854"/>
        <v>0.92353891945022903</v>
      </c>
      <c r="M762" s="661"/>
      <c r="N762" s="37"/>
      <c r="O762" s="37"/>
      <c r="P762" s="37"/>
      <c r="Q762" s="37"/>
      <c r="R762" s="37"/>
      <c r="S762" s="188">
        <f t="shared" si="1726"/>
        <v>13858.85591</v>
      </c>
      <c r="T762" s="592">
        <f t="shared" si="1727"/>
        <v>0.92353891945022903</v>
      </c>
      <c r="U762" s="130">
        <f>K762</f>
        <v>13858.85591</v>
      </c>
      <c r="V762" s="586">
        <f t="shared" si="1855"/>
        <v>0.92353891945022903</v>
      </c>
      <c r="W762" s="37"/>
      <c r="X762" s="37"/>
      <c r="Y762" s="37"/>
      <c r="Z762" s="37"/>
      <c r="AA762" s="37"/>
      <c r="AB762" s="37"/>
      <c r="AC762" s="188">
        <f t="shared" si="1862"/>
        <v>13858.85591</v>
      </c>
      <c r="AD762" s="586">
        <f t="shared" si="1843"/>
        <v>0.92353891945022903</v>
      </c>
      <c r="AE762" s="188">
        <f>U762</f>
        <v>13858.85591</v>
      </c>
      <c r="AF762" s="586">
        <f t="shared" si="1866"/>
        <v>0.92353891945022903</v>
      </c>
      <c r="AG762" s="37"/>
      <c r="AH762" s="575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128">
        <f t="shared" si="1856"/>
        <v>0</v>
      </c>
      <c r="AV762" s="128">
        <f t="shared" si="1867"/>
        <v>0</v>
      </c>
      <c r="AW762" s="37">
        <v>0</v>
      </c>
      <c r="AX762" s="37"/>
      <c r="AY762" s="37"/>
      <c r="AZ762" s="37"/>
      <c r="BA762" s="128">
        <f t="shared" si="1778"/>
        <v>0</v>
      </c>
      <c r="BB762" s="37"/>
      <c r="BC762" s="37"/>
      <c r="BD762" s="37"/>
      <c r="BE762" s="128">
        <f t="shared" si="1779"/>
        <v>15006.25</v>
      </c>
      <c r="BF762" s="37">
        <f>E762</f>
        <v>15006.25</v>
      </c>
      <c r="BG762" s="37">
        <f t="shared" si="1868"/>
        <v>0</v>
      </c>
      <c r="BH762" s="37">
        <f t="shared" si="1868"/>
        <v>0</v>
      </c>
      <c r="BI762" s="128">
        <f t="shared" si="1858"/>
        <v>0</v>
      </c>
      <c r="BJ762" s="37">
        <v>0</v>
      </c>
      <c r="BK762" s="37"/>
      <c r="BL762" s="37"/>
      <c r="BM762" s="37"/>
      <c r="BN762" s="128">
        <f t="shared" si="1826"/>
        <v>0</v>
      </c>
      <c r="BO762" s="128">
        <f t="shared" si="1869"/>
        <v>0</v>
      </c>
      <c r="BP762" s="37">
        <v>0</v>
      </c>
      <c r="BQ762" s="37"/>
      <c r="BR762" s="37"/>
      <c r="BS762" s="37"/>
      <c r="BT762" s="37">
        <f t="shared" si="1783"/>
        <v>0</v>
      </c>
      <c r="BU762" s="37">
        <f t="shared" si="1784"/>
        <v>0</v>
      </c>
      <c r="BV762" s="128">
        <f t="shared" si="1860"/>
        <v>0</v>
      </c>
      <c r="BW762" s="37">
        <v>0</v>
      </c>
      <c r="BX762" s="37"/>
      <c r="BY762" s="37"/>
      <c r="BZ762" s="37"/>
      <c r="CA762" s="128">
        <f t="shared" si="1785"/>
        <v>0</v>
      </c>
      <c r="CB762" s="189"/>
      <c r="CC762" s="189"/>
      <c r="CD762" s="189"/>
      <c r="CE762" s="128">
        <f t="shared" si="1824"/>
        <v>0</v>
      </c>
      <c r="CF762" s="189">
        <f t="shared" si="1832"/>
        <v>0</v>
      </c>
      <c r="CG762" s="189"/>
      <c r="CH762" s="189">
        <f t="shared" si="1786"/>
        <v>0</v>
      </c>
      <c r="CI762" s="189">
        <f t="shared" si="1787"/>
        <v>0</v>
      </c>
      <c r="CJ762" s="128"/>
      <c r="CK762" s="128">
        <f t="shared" si="1861"/>
        <v>0</v>
      </c>
      <c r="CL762" s="37">
        <v>0</v>
      </c>
      <c r="CM762" s="37"/>
      <c r="CN762" s="37"/>
      <c r="CO762" s="37"/>
    </row>
    <row r="763" spans="2:93" s="187" customFormat="1" ht="212.25" hidden="1" customHeight="1" x14ac:dyDescent="0.25">
      <c r="B763" s="231"/>
      <c r="C763" s="133" t="s">
        <v>460</v>
      </c>
      <c r="D763" s="188">
        <f t="shared" si="1853"/>
        <v>2378.4679900000001</v>
      </c>
      <c r="E763" s="188">
        <f>'[16]Распределение средств 24-26 '!$G$51</f>
        <v>2378.4679900000001</v>
      </c>
      <c r="F763" s="189"/>
      <c r="G763" s="189"/>
      <c r="H763" s="189"/>
      <c r="I763" s="188">
        <f t="shared" si="1789"/>
        <v>2378.4679900000001</v>
      </c>
      <c r="J763" s="592">
        <f t="shared" si="1790"/>
        <v>1</v>
      </c>
      <c r="K763" s="188">
        <f>D763</f>
        <v>2378.4679900000001</v>
      </c>
      <c r="L763" s="586">
        <f>K763/E763</f>
        <v>1</v>
      </c>
      <c r="M763" s="661"/>
      <c r="N763" s="37"/>
      <c r="O763" s="37"/>
      <c r="P763" s="37"/>
      <c r="Q763" s="37"/>
      <c r="R763" s="37"/>
      <c r="S763" s="188">
        <f t="shared" si="1726"/>
        <v>2378.4679900000001</v>
      </c>
      <c r="T763" s="592">
        <f t="shared" si="1727"/>
        <v>1</v>
      </c>
      <c r="U763" s="130">
        <f>'[17]Распределение средств 24-26 '!$G$41</f>
        <v>2378.4679900000001</v>
      </c>
      <c r="V763" s="586">
        <f>U763/D763</f>
        <v>1</v>
      </c>
      <c r="W763" s="37"/>
      <c r="X763" s="37"/>
      <c r="Y763" s="37"/>
      <c r="Z763" s="37"/>
      <c r="AA763" s="37"/>
      <c r="AB763" s="37"/>
      <c r="AC763" s="188">
        <f t="shared" si="1862"/>
        <v>2378.4679900000001</v>
      </c>
      <c r="AD763" s="586">
        <f t="shared" si="1843"/>
        <v>1</v>
      </c>
      <c r="AE763" s="188">
        <v>2378.4679900000001</v>
      </c>
      <c r="AF763" s="586">
        <f t="shared" si="1866"/>
        <v>1</v>
      </c>
      <c r="AG763" s="37"/>
      <c r="AH763" s="575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128">
        <f t="shared" si="1856"/>
        <v>0</v>
      </c>
      <c r="AV763" s="128">
        <f t="shared" si="1867"/>
        <v>0</v>
      </c>
      <c r="AW763" s="37"/>
      <c r="AX763" s="37"/>
      <c r="AY763" s="37"/>
      <c r="AZ763" s="37"/>
      <c r="BA763" s="128">
        <f t="shared" si="1778"/>
        <v>0</v>
      </c>
      <c r="BB763" s="37"/>
      <c r="BC763" s="37"/>
      <c r="BD763" s="37"/>
      <c r="BE763" s="128">
        <f t="shared" si="1779"/>
        <v>2378.4679900000001</v>
      </c>
      <c r="BF763" s="37">
        <f>E763</f>
        <v>2378.4679900000001</v>
      </c>
      <c r="BG763" s="37">
        <f t="shared" si="1868"/>
        <v>0</v>
      </c>
      <c r="BH763" s="37">
        <f t="shared" si="1868"/>
        <v>0</v>
      </c>
      <c r="BI763" s="128">
        <f t="shared" si="1858"/>
        <v>299943.5</v>
      </c>
      <c r="BJ763" s="130">
        <v>299943.5</v>
      </c>
      <c r="BK763" s="130"/>
      <c r="BL763" s="37"/>
      <c r="BM763" s="37"/>
      <c r="BN763" s="128">
        <f t="shared" si="1826"/>
        <v>599887</v>
      </c>
      <c r="BO763" s="128">
        <f t="shared" si="1869"/>
        <v>299943.5</v>
      </c>
      <c r="BP763" s="130">
        <v>299943.5</v>
      </c>
      <c r="BQ763" s="130"/>
      <c r="BR763" s="37"/>
      <c r="BS763" s="37"/>
      <c r="BT763" s="37">
        <f t="shared" si="1783"/>
        <v>0</v>
      </c>
      <c r="BU763" s="37">
        <f t="shared" si="1784"/>
        <v>0</v>
      </c>
      <c r="BV763" s="128">
        <f t="shared" si="1860"/>
        <v>0</v>
      </c>
      <c r="BW763" s="130">
        <v>0</v>
      </c>
      <c r="BX763" s="130"/>
      <c r="BY763" s="37"/>
      <c r="BZ763" s="37"/>
      <c r="CA763" s="128">
        <f t="shared" si="1785"/>
        <v>0</v>
      </c>
      <c r="CB763" s="188"/>
      <c r="CC763" s="189"/>
      <c r="CD763" s="189"/>
      <c r="CE763" s="128">
        <f t="shared" si="1824"/>
        <v>0</v>
      </c>
      <c r="CF763" s="188">
        <f t="shared" si="1832"/>
        <v>0</v>
      </c>
      <c r="CG763" s="188"/>
      <c r="CH763" s="189">
        <f t="shared" si="1786"/>
        <v>0</v>
      </c>
      <c r="CI763" s="189">
        <f t="shared" si="1787"/>
        <v>0</v>
      </c>
      <c r="CJ763" s="128"/>
      <c r="CK763" s="128">
        <f t="shared" si="1861"/>
        <v>0</v>
      </c>
      <c r="CL763" s="130">
        <v>0</v>
      </c>
      <c r="CM763" s="130"/>
      <c r="CN763" s="37"/>
      <c r="CO763" s="37"/>
    </row>
    <row r="764" spans="2:93" s="66" customFormat="1" ht="355.5" hidden="1" customHeight="1" x14ac:dyDescent="0.25">
      <c r="B764" s="178" t="s">
        <v>56</v>
      </c>
      <c r="C764" s="158" t="s">
        <v>378</v>
      </c>
      <c r="D764" s="188">
        <f t="shared" si="1853"/>
        <v>0</v>
      </c>
      <c r="E764" s="265"/>
      <c r="F764" s="265"/>
      <c r="G764" s="265"/>
      <c r="H764" s="265"/>
      <c r="I764" s="188">
        <f t="shared" si="1789"/>
        <v>0</v>
      </c>
      <c r="J764" s="592" t="e">
        <f t="shared" si="1790"/>
        <v>#DIV/0!</v>
      </c>
      <c r="K764" s="188"/>
      <c r="L764" s="319"/>
      <c r="M764" s="661"/>
      <c r="N764" s="319"/>
      <c r="O764" s="319"/>
      <c r="P764" s="319"/>
      <c r="Q764" s="319"/>
      <c r="R764" s="319"/>
      <c r="S764" s="188">
        <f t="shared" si="1726"/>
        <v>0</v>
      </c>
      <c r="T764" s="572" t="e">
        <f t="shared" si="1727"/>
        <v>#DIV/0!</v>
      </c>
      <c r="U764" s="319"/>
      <c r="V764" s="319"/>
      <c r="W764" s="319"/>
      <c r="X764" s="319"/>
      <c r="Y764" s="319"/>
      <c r="Z764" s="319"/>
      <c r="AA764" s="319"/>
      <c r="AB764" s="319"/>
      <c r="AC764" s="188">
        <f t="shared" si="1862"/>
        <v>0</v>
      </c>
      <c r="AD764" s="586" t="e">
        <f t="shared" si="1843"/>
        <v>#DIV/0!</v>
      </c>
      <c r="AE764" s="37"/>
      <c r="AF764" s="586" t="e">
        <f t="shared" si="1866"/>
        <v>#DIV/0!</v>
      </c>
      <c r="AG764" s="319"/>
      <c r="AH764" s="575"/>
      <c r="AI764" s="319"/>
      <c r="AJ764" s="319"/>
      <c r="AK764" s="319"/>
      <c r="AL764" s="319"/>
      <c r="AM764" s="319"/>
      <c r="AN764" s="319"/>
      <c r="AO764" s="319"/>
      <c r="AP764" s="319"/>
      <c r="AQ764" s="319"/>
      <c r="AR764" s="319"/>
      <c r="AS764" s="319"/>
      <c r="AT764" s="319"/>
      <c r="AU764" s="125"/>
      <c r="AV764" s="128">
        <f>AW764+AX764+AY764+AZ764</f>
        <v>0</v>
      </c>
      <c r="AW764" s="319"/>
      <c r="AX764" s="319"/>
      <c r="AY764" s="319"/>
      <c r="AZ764" s="319"/>
      <c r="BA764" s="128"/>
      <c r="BB764" s="319"/>
      <c r="BC764" s="319"/>
      <c r="BD764" s="319"/>
      <c r="BE764" s="125"/>
      <c r="BF764" s="319"/>
      <c r="BG764" s="319"/>
      <c r="BH764" s="319"/>
      <c r="BI764" s="125">
        <f>BJ764+BK764+BL764+BM764</f>
        <v>0</v>
      </c>
      <c r="BJ764" s="319"/>
      <c r="BK764" s="319"/>
      <c r="BL764" s="319"/>
      <c r="BM764" s="319"/>
      <c r="BN764" s="125"/>
      <c r="BO764" s="125">
        <f>BP764+BQ764+BR764+BS764</f>
        <v>0</v>
      </c>
      <c r="BP764" s="319"/>
      <c r="BQ764" s="319"/>
      <c r="BR764" s="319"/>
      <c r="BS764" s="319"/>
      <c r="BT764" s="319"/>
      <c r="BU764" s="319"/>
      <c r="BV764" s="125">
        <f>BW764+BX764+BY764+BZ764</f>
        <v>0</v>
      </c>
      <c r="BW764" s="319"/>
      <c r="BX764" s="319"/>
      <c r="BY764" s="319"/>
      <c r="BZ764" s="319"/>
      <c r="CA764" s="125"/>
      <c r="CB764" s="265"/>
      <c r="CC764" s="265"/>
      <c r="CD764" s="265"/>
      <c r="CE764" s="125"/>
      <c r="CF764" s="265"/>
      <c r="CG764" s="265"/>
      <c r="CH764" s="265"/>
      <c r="CI764" s="265"/>
      <c r="CJ764" s="125"/>
      <c r="CK764" s="125">
        <f>CL764+CM764+CN764+CO764</f>
        <v>0</v>
      </c>
      <c r="CL764" s="319"/>
      <c r="CM764" s="319"/>
      <c r="CN764" s="319"/>
      <c r="CO764" s="319"/>
    </row>
    <row r="765" spans="2:93" s="79" customFormat="1" ht="41.25" hidden="1" customHeight="1" x14ac:dyDescent="0.25">
      <c r="B765" s="178"/>
      <c r="C765" s="162"/>
      <c r="D765" s="188">
        <f t="shared" si="1853"/>
        <v>0</v>
      </c>
      <c r="E765" s="265"/>
      <c r="F765" s="265"/>
      <c r="G765" s="265"/>
      <c r="H765" s="265"/>
      <c r="I765" s="188">
        <f t="shared" si="1789"/>
        <v>0</v>
      </c>
      <c r="J765" s="592" t="e">
        <f t="shared" si="1790"/>
        <v>#DIV/0!</v>
      </c>
      <c r="K765" s="188"/>
      <c r="L765" s="319"/>
      <c r="M765" s="661"/>
      <c r="N765" s="319"/>
      <c r="O765" s="319"/>
      <c r="P765" s="319"/>
      <c r="Q765" s="319"/>
      <c r="R765" s="319"/>
      <c r="S765" s="188">
        <f t="shared" si="1726"/>
        <v>0</v>
      </c>
      <c r="T765" s="572" t="e">
        <f t="shared" si="1727"/>
        <v>#DIV/0!</v>
      </c>
      <c r="U765" s="319"/>
      <c r="V765" s="319"/>
      <c r="W765" s="319"/>
      <c r="X765" s="319"/>
      <c r="Y765" s="319"/>
      <c r="Z765" s="319"/>
      <c r="AA765" s="319"/>
      <c r="AB765" s="319"/>
      <c r="AC765" s="188">
        <f t="shared" si="1862"/>
        <v>0</v>
      </c>
      <c r="AD765" s="586" t="e">
        <f t="shared" si="1843"/>
        <v>#DIV/0!</v>
      </c>
      <c r="AE765" s="37"/>
      <c r="AF765" s="586" t="e">
        <f t="shared" si="1866"/>
        <v>#DIV/0!</v>
      </c>
      <c r="AG765" s="319"/>
      <c r="AH765" s="575"/>
      <c r="AI765" s="319"/>
      <c r="AJ765" s="319"/>
      <c r="AK765" s="319"/>
      <c r="AL765" s="319"/>
      <c r="AM765" s="319"/>
      <c r="AN765" s="319"/>
      <c r="AO765" s="319"/>
      <c r="AP765" s="319"/>
      <c r="AQ765" s="319"/>
      <c r="AR765" s="319"/>
      <c r="AS765" s="319"/>
      <c r="AT765" s="319"/>
      <c r="AU765" s="125"/>
      <c r="AV765" s="128"/>
      <c r="AW765" s="319"/>
      <c r="AX765" s="319"/>
      <c r="AY765" s="319"/>
      <c r="AZ765" s="319"/>
      <c r="BA765" s="128"/>
      <c r="BB765" s="319"/>
      <c r="BC765" s="319"/>
      <c r="BD765" s="319"/>
      <c r="BE765" s="125"/>
      <c r="BF765" s="319"/>
      <c r="BG765" s="319"/>
      <c r="BH765" s="319"/>
      <c r="BI765" s="125"/>
      <c r="BJ765" s="319"/>
      <c r="BK765" s="319"/>
      <c r="BL765" s="319"/>
      <c r="BM765" s="319"/>
      <c r="BN765" s="125"/>
      <c r="BO765" s="125"/>
      <c r="BP765" s="319"/>
      <c r="BQ765" s="319"/>
      <c r="BR765" s="319"/>
      <c r="BS765" s="319"/>
      <c r="BT765" s="319"/>
      <c r="BU765" s="319"/>
      <c r="BV765" s="125"/>
      <c r="BW765" s="319"/>
      <c r="BX765" s="319"/>
      <c r="BY765" s="319"/>
      <c r="BZ765" s="319"/>
      <c r="CA765" s="125"/>
      <c r="CB765" s="265"/>
      <c r="CC765" s="265"/>
      <c r="CD765" s="265"/>
      <c r="CE765" s="125"/>
      <c r="CF765" s="265"/>
      <c r="CG765" s="265"/>
      <c r="CH765" s="265"/>
      <c r="CI765" s="265"/>
      <c r="CJ765" s="125"/>
      <c r="CK765" s="125"/>
      <c r="CL765" s="319"/>
      <c r="CM765" s="319"/>
      <c r="CN765" s="319"/>
      <c r="CO765" s="319"/>
    </row>
    <row r="766" spans="2:93" s="79" customFormat="1" ht="41.25" hidden="1" customHeight="1" x14ac:dyDescent="0.25">
      <c r="B766" s="178"/>
      <c r="C766" s="162"/>
      <c r="D766" s="188">
        <f t="shared" si="1853"/>
        <v>0</v>
      </c>
      <c r="E766" s="265"/>
      <c r="F766" s="265"/>
      <c r="G766" s="265"/>
      <c r="H766" s="265"/>
      <c r="I766" s="188">
        <f t="shared" si="1789"/>
        <v>0</v>
      </c>
      <c r="J766" s="592" t="e">
        <f t="shared" si="1790"/>
        <v>#DIV/0!</v>
      </c>
      <c r="K766" s="188"/>
      <c r="L766" s="319"/>
      <c r="M766" s="661"/>
      <c r="N766" s="319"/>
      <c r="O766" s="319"/>
      <c r="P766" s="319"/>
      <c r="Q766" s="319"/>
      <c r="R766" s="319"/>
      <c r="S766" s="188">
        <f t="shared" si="1726"/>
        <v>0</v>
      </c>
      <c r="T766" s="572" t="e">
        <f t="shared" si="1727"/>
        <v>#DIV/0!</v>
      </c>
      <c r="U766" s="319"/>
      <c r="V766" s="319"/>
      <c r="W766" s="319"/>
      <c r="X766" s="319"/>
      <c r="Y766" s="319"/>
      <c r="Z766" s="319"/>
      <c r="AA766" s="319"/>
      <c r="AB766" s="319"/>
      <c r="AC766" s="188">
        <f t="shared" si="1862"/>
        <v>0</v>
      </c>
      <c r="AD766" s="586" t="e">
        <f t="shared" si="1843"/>
        <v>#DIV/0!</v>
      </c>
      <c r="AE766" s="37"/>
      <c r="AF766" s="586" t="e">
        <f t="shared" si="1866"/>
        <v>#DIV/0!</v>
      </c>
      <c r="AG766" s="319"/>
      <c r="AH766" s="575"/>
      <c r="AI766" s="319"/>
      <c r="AJ766" s="319"/>
      <c r="AK766" s="319"/>
      <c r="AL766" s="319"/>
      <c r="AM766" s="319"/>
      <c r="AN766" s="319"/>
      <c r="AO766" s="319"/>
      <c r="AP766" s="319"/>
      <c r="AQ766" s="319"/>
      <c r="AR766" s="319"/>
      <c r="AS766" s="319"/>
      <c r="AT766" s="319"/>
      <c r="AU766" s="125"/>
      <c r="AV766" s="128"/>
      <c r="AW766" s="319"/>
      <c r="AX766" s="319"/>
      <c r="AY766" s="319"/>
      <c r="AZ766" s="319"/>
      <c r="BA766" s="128"/>
      <c r="BB766" s="319"/>
      <c r="BC766" s="319"/>
      <c r="BD766" s="319"/>
      <c r="BE766" s="125"/>
      <c r="BF766" s="319"/>
      <c r="BG766" s="319"/>
      <c r="BH766" s="319"/>
      <c r="BI766" s="125"/>
      <c r="BJ766" s="319"/>
      <c r="BK766" s="319"/>
      <c r="BL766" s="319"/>
      <c r="BM766" s="319"/>
      <c r="BN766" s="125"/>
      <c r="BO766" s="125"/>
      <c r="BP766" s="319"/>
      <c r="BQ766" s="319"/>
      <c r="BR766" s="319"/>
      <c r="BS766" s="319"/>
      <c r="BT766" s="319"/>
      <c r="BU766" s="319"/>
      <c r="BV766" s="125"/>
      <c r="BW766" s="319"/>
      <c r="BX766" s="319"/>
      <c r="BY766" s="319"/>
      <c r="BZ766" s="319"/>
      <c r="CA766" s="125"/>
      <c r="CB766" s="265"/>
      <c r="CC766" s="265"/>
      <c r="CD766" s="265"/>
      <c r="CE766" s="125"/>
      <c r="CF766" s="265"/>
      <c r="CG766" s="265"/>
      <c r="CH766" s="265"/>
      <c r="CI766" s="265"/>
      <c r="CJ766" s="125"/>
      <c r="CK766" s="125"/>
      <c r="CL766" s="319"/>
      <c r="CM766" s="319"/>
      <c r="CN766" s="319"/>
      <c r="CO766" s="319"/>
    </row>
    <row r="767" spans="2:93" s="79" customFormat="1" ht="41.25" hidden="1" customHeight="1" x14ac:dyDescent="0.25">
      <c r="B767" s="178"/>
      <c r="C767" s="162"/>
      <c r="D767" s="188">
        <f t="shared" si="1853"/>
        <v>0</v>
      </c>
      <c r="E767" s="265"/>
      <c r="F767" s="265"/>
      <c r="G767" s="265"/>
      <c r="H767" s="265"/>
      <c r="I767" s="188">
        <f t="shared" si="1789"/>
        <v>0</v>
      </c>
      <c r="J767" s="592" t="e">
        <f t="shared" si="1790"/>
        <v>#DIV/0!</v>
      </c>
      <c r="K767" s="188"/>
      <c r="L767" s="319"/>
      <c r="M767" s="661"/>
      <c r="N767" s="319"/>
      <c r="O767" s="319"/>
      <c r="P767" s="319"/>
      <c r="Q767" s="319"/>
      <c r="R767" s="319"/>
      <c r="S767" s="188">
        <f t="shared" si="1726"/>
        <v>0</v>
      </c>
      <c r="T767" s="572" t="e">
        <f t="shared" si="1727"/>
        <v>#DIV/0!</v>
      </c>
      <c r="U767" s="319"/>
      <c r="V767" s="319"/>
      <c r="W767" s="319"/>
      <c r="X767" s="319"/>
      <c r="Y767" s="319"/>
      <c r="Z767" s="319"/>
      <c r="AA767" s="319"/>
      <c r="AB767" s="319"/>
      <c r="AC767" s="188">
        <f t="shared" si="1862"/>
        <v>0</v>
      </c>
      <c r="AD767" s="586" t="e">
        <f t="shared" si="1843"/>
        <v>#DIV/0!</v>
      </c>
      <c r="AE767" s="37"/>
      <c r="AF767" s="586" t="e">
        <f t="shared" si="1866"/>
        <v>#DIV/0!</v>
      </c>
      <c r="AG767" s="319"/>
      <c r="AH767" s="575"/>
      <c r="AI767" s="319"/>
      <c r="AJ767" s="319"/>
      <c r="AK767" s="319"/>
      <c r="AL767" s="319"/>
      <c r="AM767" s="319"/>
      <c r="AN767" s="319"/>
      <c r="AO767" s="319"/>
      <c r="AP767" s="319"/>
      <c r="AQ767" s="319"/>
      <c r="AR767" s="319"/>
      <c r="AS767" s="319"/>
      <c r="AT767" s="319"/>
      <c r="AU767" s="125"/>
      <c r="AV767" s="128"/>
      <c r="AW767" s="319"/>
      <c r="AX767" s="319"/>
      <c r="AY767" s="319"/>
      <c r="AZ767" s="319"/>
      <c r="BA767" s="128"/>
      <c r="BB767" s="319"/>
      <c r="BC767" s="319"/>
      <c r="BD767" s="319"/>
      <c r="BE767" s="125"/>
      <c r="BF767" s="319"/>
      <c r="BG767" s="319"/>
      <c r="BH767" s="319"/>
      <c r="BI767" s="125"/>
      <c r="BJ767" s="319"/>
      <c r="BK767" s="319"/>
      <c r="BL767" s="319"/>
      <c r="BM767" s="319"/>
      <c r="BN767" s="125"/>
      <c r="BO767" s="125"/>
      <c r="BP767" s="319"/>
      <c r="BQ767" s="319"/>
      <c r="BR767" s="319"/>
      <c r="BS767" s="319"/>
      <c r="BT767" s="319"/>
      <c r="BU767" s="319"/>
      <c r="BV767" s="125"/>
      <c r="BW767" s="319"/>
      <c r="BX767" s="319"/>
      <c r="BY767" s="319"/>
      <c r="BZ767" s="319"/>
      <c r="CA767" s="125"/>
      <c r="CB767" s="265"/>
      <c r="CC767" s="265"/>
      <c r="CD767" s="265"/>
      <c r="CE767" s="125"/>
      <c r="CF767" s="265"/>
      <c r="CG767" s="265"/>
      <c r="CH767" s="265"/>
      <c r="CI767" s="265"/>
      <c r="CJ767" s="125"/>
      <c r="CK767" s="125"/>
      <c r="CL767" s="319"/>
      <c r="CM767" s="319"/>
      <c r="CN767" s="319"/>
      <c r="CO767" s="319"/>
    </row>
    <row r="768" spans="2:93" s="79" customFormat="1" ht="141.75" hidden="1" customHeight="1" x14ac:dyDescent="0.25">
      <c r="B768" s="178"/>
      <c r="C768" s="133" t="s">
        <v>486</v>
      </c>
      <c r="D768" s="188">
        <f t="shared" si="1853"/>
        <v>5388.3858499999997</v>
      </c>
      <c r="E768" s="188">
        <f>'[16]Распределение средств 24-26 '!$G$31</f>
        <v>5388.3858499999997</v>
      </c>
      <c r="F768" s="265"/>
      <c r="G768" s="265"/>
      <c r="H768" s="265"/>
      <c r="I768" s="188"/>
      <c r="J768" s="592"/>
      <c r="K768" s="188"/>
      <c r="L768" s="319"/>
      <c r="M768" s="800"/>
      <c r="N768" s="319"/>
      <c r="O768" s="319"/>
      <c r="P768" s="319"/>
      <c r="Q768" s="319"/>
      <c r="R768" s="319"/>
      <c r="S768" s="188"/>
      <c r="T768" s="188"/>
      <c r="U768" s="319"/>
      <c r="V768" s="319"/>
      <c r="W768" s="319"/>
      <c r="X768" s="319"/>
      <c r="Y768" s="319"/>
      <c r="Z768" s="319"/>
      <c r="AA768" s="319"/>
      <c r="AB768" s="319"/>
      <c r="AC768" s="188">
        <f t="shared" si="1862"/>
        <v>0</v>
      </c>
      <c r="AD768" s="586">
        <f t="shared" si="1843"/>
        <v>0</v>
      </c>
      <c r="AE768" s="37"/>
      <c r="AF768" s="586">
        <f t="shared" si="1866"/>
        <v>0</v>
      </c>
      <c r="AG768" s="319"/>
      <c r="AH768" s="575"/>
      <c r="AI768" s="319"/>
      <c r="AJ768" s="319"/>
      <c r="AK768" s="319"/>
      <c r="AL768" s="319"/>
      <c r="AM768" s="319"/>
      <c r="AN768" s="319"/>
      <c r="AO768" s="319"/>
      <c r="AP768" s="319"/>
      <c r="AQ768" s="319"/>
      <c r="AR768" s="319"/>
      <c r="AS768" s="319"/>
      <c r="AT768" s="319"/>
      <c r="AU768" s="125"/>
      <c r="AV768" s="128"/>
      <c r="AW768" s="319"/>
      <c r="AX768" s="319"/>
      <c r="AY768" s="319"/>
      <c r="AZ768" s="319"/>
      <c r="BA768" s="128"/>
      <c r="BB768" s="319"/>
      <c r="BC768" s="319"/>
      <c r="BD768" s="319"/>
      <c r="BE768" s="125"/>
      <c r="BF768" s="319"/>
      <c r="BG768" s="319"/>
      <c r="BH768" s="319"/>
      <c r="BI768" s="125"/>
      <c r="BJ768" s="319"/>
      <c r="BK768" s="319"/>
      <c r="BL768" s="319"/>
      <c r="BM768" s="319"/>
      <c r="BN768" s="125"/>
      <c r="BO768" s="125"/>
      <c r="BP768" s="319"/>
      <c r="BQ768" s="319"/>
      <c r="BR768" s="319"/>
      <c r="BS768" s="319"/>
      <c r="BT768" s="319"/>
      <c r="BU768" s="319"/>
      <c r="BV768" s="125"/>
      <c r="BW768" s="319"/>
      <c r="BX768" s="319"/>
      <c r="BY768" s="319"/>
      <c r="BZ768" s="319"/>
      <c r="CA768" s="125"/>
      <c r="CB768" s="265"/>
      <c r="CC768" s="265"/>
      <c r="CD768" s="265"/>
      <c r="CE768" s="125"/>
      <c r="CF768" s="265"/>
      <c r="CG768" s="265"/>
      <c r="CH768" s="265"/>
      <c r="CI768" s="265"/>
      <c r="CJ768" s="125"/>
      <c r="CK768" s="125"/>
      <c r="CL768" s="319"/>
      <c r="CM768" s="319"/>
      <c r="CN768" s="319"/>
      <c r="CO768" s="319"/>
    </row>
    <row r="769" spans="1:12248" s="79" customFormat="1" ht="153" hidden="1" customHeight="1" x14ac:dyDescent="0.25">
      <c r="B769" s="178"/>
      <c r="C769" s="133" t="s">
        <v>497</v>
      </c>
      <c r="D769" s="188">
        <f t="shared" si="1853"/>
        <v>927.68</v>
      </c>
      <c r="E769" s="188">
        <v>927.68</v>
      </c>
      <c r="F769" s="265"/>
      <c r="G769" s="265"/>
      <c r="H769" s="265"/>
      <c r="I769" s="188">
        <f t="shared" ref="I769" si="1870">K769+M769+O769</f>
        <v>499.52</v>
      </c>
      <c r="J769" s="592">
        <f t="shared" ref="J769" si="1871">I769/D769</f>
        <v>0.53846153846153844</v>
      </c>
      <c r="K769" s="188">
        <v>499.52</v>
      </c>
      <c r="L769" s="586">
        <f>K769/E769</f>
        <v>0.53846153846153844</v>
      </c>
      <c r="M769" s="800"/>
      <c r="N769" s="319"/>
      <c r="O769" s="319"/>
      <c r="P769" s="319"/>
      <c r="Q769" s="319"/>
      <c r="R769" s="319"/>
      <c r="S769" s="188">
        <f t="shared" ref="S769" si="1872">U769+W769+Y769</f>
        <v>499.52</v>
      </c>
      <c r="T769" s="592">
        <f>S769/D769</f>
        <v>0.53846153846153844</v>
      </c>
      <c r="U769" s="188">
        <v>499.52</v>
      </c>
      <c r="V769" s="586">
        <f>U769/D769</f>
        <v>0.53846153846153844</v>
      </c>
      <c r="W769" s="319"/>
      <c r="X769" s="319"/>
      <c r="Y769" s="319"/>
      <c r="Z769" s="319"/>
      <c r="AA769" s="319"/>
      <c r="AB769" s="319"/>
      <c r="AC769" s="188">
        <f t="shared" si="1862"/>
        <v>499.52</v>
      </c>
      <c r="AD769" s="586">
        <f t="shared" si="1843"/>
        <v>0.53846153846153844</v>
      </c>
      <c r="AE769" s="188">
        <v>499.52</v>
      </c>
      <c r="AF769" s="586">
        <f>AE769/D769</f>
        <v>0.53846153846153844</v>
      </c>
      <c r="AG769" s="319"/>
      <c r="AH769" s="575"/>
      <c r="AI769" s="319"/>
      <c r="AJ769" s="319"/>
      <c r="AK769" s="319"/>
      <c r="AL769" s="319"/>
      <c r="AM769" s="319"/>
      <c r="AN769" s="319"/>
      <c r="AO769" s="319"/>
      <c r="AP769" s="319"/>
      <c r="AQ769" s="319"/>
      <c r="AR769" s="319"/>
      <c r="AS769" s="319"/>
      <c r="AT769" s="319"/>
      <c r="AU769" s="125"/>
      <c r="AV769" s="128"/>
      <c r="AW769" s="319"/>
      <c r="AX769" s="319"/>
      <c r="AY769" s="319"/>
      <c r="AZ769" s="319"/>
      <c r="BA769" s="128"/>
      <c r="BB769" s="319"/>
      <c r="BC769" s="319"/>
      <c r="BD769" s="319"/>
      <c r="BE769" s="125"/>
      <c r="BF769" s="319"/>
      <c r="BG769" s="319"/>
      <c r="BH769" s="319"/>
      <c r="BI769" s="125"/>
      <c r="BJ769" s="319"/>
      <c r="BK769" s="319"/>
      <c r="BL769" s="319"/>
      <c r="BM769" s="319"/>
      <c r="BN769" s="125"/>
      <c r="BO769" s="125"/>
      <c r="BP769" s="319"/>
      <c r="BQ769" s="319"/>
      <c r="BR769" s="319"/>
      <c r="BS769" s="319"/>
      <c r="BT769" s="319"/>
      <c r="BU769" s="319"/>
      <c r="BV769" s="125"/>
      <c r="BW769" s="319"/>
      <c r="BX769" s="319"/>
      <c r="BY769" s="319"/>
      <c r="BZ769" s="319"/>
      <c r="CA769" s="125"/>
      <c r="CB769" s="265"/>
      <c r="CC769" s="265"/>
      <c r="CD769" s="265"/>
      <c r="CE769" s="125"/>
      <c r="CF769" s="265"/>
      <c r="CG769" s="265"/>
      <c r="CH769" s="265"/>
      <c r="CI769" s="265"/>
      <c r="CJ769" s="125"/>
      <c r="CK769" s="125"/>
      <c r="CL769" s="319"/>
      <c r="CM769" s="319"/>
      <c r="CN769" s="319"/>
      <c r="CO769" s="319"/>
    </row>
    <row r="770" spans="1:12248" s="79" customFormat="1" ht="123.75" hidden="1" customHeight="1" x14ac:dyDescent="0.25">
      <c r="B770" s="178"/>
      <c r="C770" s="133" t="s">
        <v>462</v>
      </c>
      <c r="D770" s="188">
        <f>E770</f>
        <v>42381.719469999996</v>
      </c>
      <c r="E770" s="188">
        <v>42381.719469999996</v>
      </c>
      <c r="F770" s="265"/>
      <c r="G770" s="265"/>
      <c r="H770" s="265"/>
      <c r="I770" s="188">
        <f t="shared" ref="I770" si="1873">K770+M770+O770</f>
        <v>2630.6790000000001</v>
      </c>
      <c r="J770" s="592">
        <f t="shared" ref="J770" si="1874">I770/D770</f>
        <v>6.2071077646156679E-2</v>
      </c>
      <c r="K770" s="188">
        <v>2630.6790000000001</v>
      </c>
      <c r="L770" s="586">
        <f>K770/E770</f>
        <v>6.2071077646156679E-2</v>
      </c>
      <c r="M770" s="661"/>
      <c r="N770" s="319"/>
      <c r="O770" s="319"/>
      <c r="P770" s="319"/>
      <c r="Q770" s="319"/>
      <c r="R770" s="319"/>
      <c r="S770" s="188">
        <f t="shared" ref="S770" si="1875">U770+W770+Y770</f>
        <v>2630.6790000000001</v>
      </c>
      <c r="T770" s="592">
        <f>S770/D770</f>
        <v>6.2071077646156679E-2</v>
      </c>
      <c r="U770" s="188">
        <v>2630.6790000000001</v>
      </c>
      <c r="V770" s="586">
        <f>U770/D770</f>
        <v>6.2071077646156679E-2</v>
      </c>
      <c r="W770" s="319"/>
      <c r="X770" s="319"/>
      <c r="Y770" s="319"/>
      <c r="Z770" s="319"/>
      <c r="AA770" s="319"/>
      <c r="AB770" s="319"/>
      <c r="AC770" s="188">
        <f t="shared" si="1862"/>
        <v>2630.6790000000001</v>
      </c>
      <c r="AD770" s="586">
        <f t="shared" si="1843"/>
        <v>6.2071077646156679E-2</v>
      </c>
      <c r="AE770" s="130">
        <f>U770</f>
        <v>2630.6790000000001</v>
      </c>
      <c r="AF770" s="586">
        <f t="shared" si="1866"/>
        <v>6.2071077646156679E-2</v>
      </c>
      <c r="AG770" s="319"/>
      <c r="AH770" s="575"/>
      <c r="AI770" s="319"/>
      <c r="AJ770" s="319"/>
      <c r="AK770" s="319"/>
      <c r="AL770" s="319"/>
      <c r="AM770" s="319"/>
      <c r="AN770" s="319"/>
      <c r="AO770" s="319"/>
      <c r="AP770" s="319"/>
      <c r="AQ770" s="319"/>
      <c r="AR770" s="319"/>
      <c r="AS770" s="319"/>
      <c r="AT770" s="319"/>
      <c r="AU770" s="125"/>
      <c r="AV770" s="128"/>
      <c r="AW770" s="319"/>
      <c r="AX770" s="319"/>
      <c r="AY770" s="319"/>
      <c r="AZ770" s="319"/>
      <c r="BA770" s="128"/>
      <c r="BB770" s="319"/>
      <c r="BC770" s="319"/>
      <c r="BD770" s="319"/>
      <c r="BE770" s="125"/>
      <c r="BF770" s="319"/>
      <c r="BG770" s="319"/>
      <c r="BH770" s="319"/>
      <c r="BI770" s="125"/>
      <c r="BJ770" s="319"/>
      <c r="BK770" s="319"/>
      <c r="BL770" s="319"/>
      <c r="BM770" s="319"/>
      <c r="BN770" s="125"/>
      <c r="BO770" s="125"/>
      <c r="BP770" s="319"/>
      <c r="BQ770" s="319"/>
      <c r="BR770" s="319"/>
      <c r="BS770" s="319"/>
      <c r="BT770" s="319"/>
      <c r="BU770" s="319"/>
      <c r="BV770" s="125"/>
      <c r="BW770" s="319"/>
      <c r="BX770" s="319"/>
      <c r="BY770" s="319"/>
      <c r="BZ770" s="319"/>
      <c r="CA770" s="125"/>
      <c r="CB770" s="265"/>
      <c r="CC770" s="265"/>
      <c r="CD770" s="265"/>
      <c r="CE770" s="125"/>
      <c r="CF770" s="265"/>
      <c r="CG770" s="265"/>
      <c r="CH770" s="265"/>
      <c r="CI770" s="265"/>
      <c r="CJ770" s="125"/>
      <c r="CK770" s="125"/>
      <c r="CL770" s="319"/>
      <c r="CM770" s="319"/>
      <c r="CN770" s="319"/>
      <c r="CO770" s="319"/>
    </row>
    <row r="771" spans="1:12248" s="191" customFormat="1" ht="363" customHeight="1" x14ac:dyDescent="0.3">
      <c r="A771" s="407"/>
      <c r="B771" s="442">
        <v>2</v>
      </c>
      <c r="C771" s="440" t="s">
        <v>479</v>
      </c>
      <c r="D771" s="412">
        <f>E771+F771+G771+H771</f>
        <v>1368632.2734699999</v>
      </c>
      <c r="E771" s="412"/>
      <c r="F771" s="412"/>
      <c r="G771" s="412">
        <f>SUM(G772:G782)</f>
        <v>1368632.2734699999</v>
      </c>
      <c r="H771" s="412"/>
      <c r="I771" s="412">
        <f t="shared" si="1789"/>
        <v>399505.95952000003</v>
      </c>
      <c r="J771" s="570">
        <f t="shared" si="1790"/>
        <v>0.29190160663616493</v>
      </c>
      <c r="K771" s="413"/>
      <c r="L771" s="413"/>
      <c r="M771" s="413"/>
      <c r="N771" s="413"/>
      <c r="O771" s="412">
        <f>SUM(O772:O782)</f>
        <v>399505.95952000003</v>
      </c>
      <c r="P771" s="570">
        <f>O771/G771</f>
        <v>0.29190160663616493</v>
      </c>
      <c r="Q771" s="413"/>
      <c r="R771" s="413"/>
      <c r="S771" s="412">
        <f t="shared" si="1726"/>
        <v>244008.33972999998</v>
      </c>
      <c r="T771" s="570">
        <f t="shared" si="1727"/>
        <v>0.17828626758256011</v>
      </c>
      <c r="U771" s="413"/>
      <c r="V771" s="413"/>
      <c r="W771" s="413"/>
      <c r="X771" s="413"/>
      <c r="Y771" s="412">
        <f>SUM(Y772:Y782)</f>
        <v>244008.33972999998</v>
      </c>
      <c r="Z771" s="570">
        <f>Y771/G771</f>
        <v>0.17828626758256011</v>
      </c>
      <c r="AA771" s="413"/>
      <c r="AB771" s="413"/>
      <c r="AC771" s="412">
        <f>AI771</f>
        <v>1286630.42652</v>
      </c>
      <c r="AD771" s="570">
        <f>AC771/D771</f>
        <v>0.94008482151155603</v>
      </c>
      <c r="AE771" s="413"/>
      <c r="AF771" s="570"/>
      <c r="AG771" s="413"/>
      <c r="AH771" s="570"/>
      <c r="AI771" s="412">
        <f>SUM(AI772:AI782)</f>
        <v>1286630.42652</v>
      </c>
      <c r="AJ771" s="570">
        <f>AI771/G771</f>
        <v>0.94008482151155603</v>
      </c>
      <c r="AK771" s="413"/>
      <c r="AL771" s="413"/>
      <c r="AM771" s="413"/>
      <c r="AN771" s="413"/>
      <c r="AO771" s="413"/>
      <c r="AP771" s="413"/>
      <c r="AQ771" s="413"/>
      <c r="AR771" s="413"/>
      <c r="AS771" s="413"/>
      <c r="AT771" s="413"/>
      <c r="AU771" s="413"/>
      <c r="AV771" s="413">
        <f>AW771+AX771+AY771+AZ771</f>
        <v>1366232.2734699999</v>
      </c>
      <c r="AW771" s="413"/>
      <c r="AX771" s="413"/>
      <c r="AY771" s="413">
        <f>SUM(AY772:AY782)</f>
        <v>1366232.2734699999</v>
      </c>
      <c r="AZ771" s="413"/>
      <c r="BA771" s="413">
        <f t="shared" si="1778"/>
        <v>0</v>
      </c>
      <c r="BB771" s="413"/>
      <c r="BC771" s="413"/>
      <c r="BD771" s="413"/>
      <c r="BE771" s="413">
        <f t="shared" si="1779"/>
        <v>1368632.2734699999</v>
      </c>
      <c r="BF771" s="413">
        <f t="shared" ref="BF771:BF777" si="1876">E771</f>
        <v>0</v>
      </c>
      <c r="BG771" s="413">
        <f t="shared" ref="BG771:BH777" si="1877">G771</f>
        <v>1368632.2734699999</v>
      </c>
      <c r="BH771" s="413">
        <f t="shared" si="1877"/>
        <v>0</v>
      </c>
      <c r="BI771" s="413">
        <f>BJ771+BK771+BL771+BM771</f>
        <v>1343791.8204499998</v>
      </c>
      <c r="BJ771" s="413"/>
      <c r="BK771" s="413"/>
      <c r="BL771" s="413">
        <f>SUM(BL772:BL782)</f>
        <v>1343791.8204499998</v>
      </c>
      <c r="BM771" s="413"/>
      <c r="BN771" s="413"/>
      <c r="BO771" s="413">
        <f>BP771+BQ771+BR771+BS771</f>
        <v>1329781.8864499999</v>
      </c>
      <c r="BP771" s="413"/>
      <c r="BQ771" s="413"/>
      <c r="BR771" s="413">
        <f>SUM(BR772:BR782)</f>
        <v>1329781.8864499999</v>
      </c>
      <c r="BS771" s="413"/>
      <c r="BT771" s="413">
        <f t="shared" si="1783"/>
        <v>1343791.8204499998</v>
      </c>
      <c r="BU771" s="413">
        <f t="shared" si="1784"/>
        <v>0</v>
      </c>
      <c r="BV771" s="413">
        <f>BW771+BX771+BY771+BZ771</f>
        <v>1306746.9246499999</v>
      </c>
      <c r="BW771" s="413"/>
      <c r="BX771" s="413"/>
      <c r="BY771" s="413">
        <f>SUM(BY772:BY782)</f>
        <v>1306746.9246499999</v>
      </c>
      <c r="BZ771" s="413"/>
      <c r="CA771" s="413">
        <f t="shared" si="1785"/>
        <v>0</v>
      </c>
      <c r="CB771" s="413"/>
      <c r="CC771" s="413"/>
      <c r="CD771" s="413"/>
      <c r="CE771" s="413">
        <f t="shared" si="1824"/>
        <v>1306746.9246499999</v>
      </c>
      <c r="CF771" s="413">
        <f t="shared" si="1832"/>
        <v>0</v>
      </c>
      <c r="CG771" s="413"/>
      <c r="CH771" s="413">
        <f t="shared" si="1786"/>
        <v>1306746.9246499999</v>
      </c>
      <c r="CI771" s="413">
        <f t="shared" si="1787"/>
        <v>0</v>
      </c>
      <c r="CJ771" s="413"/>
      <c r="CK771" s="413">
        <f>CL771+CM771+CN771+CO771</f>
        <v>1306746.9246499999</v>
      </c>
      <c r="CL771" s="413"/>
      <c r="CM771" s="413"/>
      <c r="CN771" s="413">
        <f>BY771</f>
        <v>1306746.9246499999</v>
      </c>
      <c r="CO771" s="454"/>
      <c r="CP771" s="413"/>
      <c r="CQ771" s="413"/>
      <c r="CR771" s="413"/>
      <c r="CS771" s="413"/>
      <c r="CT771" s="413"/>
      <c r="CU771" s="413"/>
      <c r="CV771" s="413"/>
      <c r="CW771" s="413"/>
      <c r="CX771" s="413"/>
      <c r="CY771" s="413"/>
      <c r="CZ771" s="413"/>
      <c r="DA771" s="413"/>
      <c r="DB771" s="413"/>
      <c r="DC771" s="414"/>
      <c r="DD771" s="414"/>
      <c r="DE771" s="414"/>
      <c r="DF771" s="414"/>
      <c r="DG771" s="412"/>
      <c r="DH771" s="412"/>
      <c r="DI771" s="412"/>
      <c r="DJ771" s="412"/>
      <c r="DK771" s="412"/>
      <c r="DL771" s="412"/>
      <c r="DM771" s="412"/>
      <c r="DN771" s="412"/>
      <c r="DO771" s="412"/>
      <c r="DP771" s="412"/>
      <c r="DQ771" s="412"/>
      <c r="DR771" s="412"/>
      <c r="DS771" s="412"/>
      <c r="DT771" s="412"/>
      <c r="DU771" s="412"/>
      <c r="DV771" s="412"/>
      <c r="DW771" s="412"/>
      <c r="DX771" s="412"/>
      <c r="DY771" s="412"/>
      <c r="DZ771" s="413"/>
      <c r="EA771" s="413"/>
      <c r="EB771" s="413"/>
      <c r="EC771" s="413"/>
      <c r="ED771" s="413"/>
      <c r="EE771" s="413"/>
      <c r="EF771" s="413"/>
      <c r="EG771" s="413"/>
      <c r="EH771" s="413"/>
      <c r="EI771" s="413"/>
      <c r="EJ771" s="413"/>
      <c r="EK771" s="413"/>
      <c r="EL771" s="413"/>
      <c r="EM771" s="413"/>
      <c r="EN771" s="413"/>
      <c r="EO771" s="413"/>
      <c r="EP771" s="413"/>
      <c r="EQ771" s="413"/>
      <c r="ER771" s="413"/>
      <c r="ES771" s="413"/>
      <c r="ET771" s="413"/>
      <c r="EU771" s="413"/>
      <c r="EV771" s="413"/>
      <c r="EW771" s="413"/>
      <c r="EX771" s="414"/>
      <c r="EY771" s="414"/>
      <c r="EZ771" s="414"/>
      <c r="FA771" s="414"/>
      <c r="FB771" s="414"/>
      <c r="FC771" s="413"/>
      <c r="FD771" s="413"/>
      <c r="FE771" s="414"/>
      <c r="FF771" s="414"/>
      <c r="FG771" s="413"/>
      <c r="FH771" s="413"/>
      <c r="FI771" s="414"/>
      <c r="FJ771" s="414"/>
      <c r="FK771" s="413"/>
      <c r="FL771" s="413"/>
      <c r="FM771" s="413"/>
      <c r="FN771" s="413"/>
      <c r="FO771" s="413"/>
      <c r="FP771" s="413"/>
      <c r="FQ771" s="413"/>
      <c r="FR771" s="414"/>
      <c r="FS771" s="414"/>
      <c r="FT771" s="413"/>
      <c r="FU771" s="413"/>
      <c r="FV771" s="414"/>
      <c r="FW771" s="414"/>
      <c r="FX771" s="413"/>
      <c r="FY771" s="413"/>
      <c r="FZ771" s="413"/>
      <c r="GA771" s="413"/>
      <c r="GB771" s="413"/>
      <c r="GC771" s="407"/>
      <c r="GD771" s="439"/>
      <c r="GE771" s="413"/>
      <c r="GF771" s="413"/>
      <c r="GG771" s="413"/>
      <c r="GH771" s="413"/>
      <c r="GI771" s="413"/>
      <c r="GJ771" s="413"/>
      <c r="GK771" s="413"/>
      <c r="GL771" s="412"/>
      <c r="GM771" s="412"/>
      <c r="GN771" s="412"/>
      <c r="GO771" s="412"/>
      <c r="GP771" s="412"/>
      <c r="GQ771" s="412"/>
      <c r="GR771" s="412"/>
      <c r="GS771" s="412"/>
      <c r="GT771" s="412"/>
      <c r="GU771" s="412"/>
      <c r="GV771" s="412"/>
      <c r="GW771" s="412"/>
      <c r="GX771" s="412"/>
      <c r="GY771" s="412"/>
      <c r="GZ771" s="412"/>
      <c r="HA771" s="412"/>
      <c r="HB771" s="412"/>
      <c r="HC771" s="412"/>
      <c r="HD771" s="412"/>
      <c r="HE771" s="412"/>
      <c r="HF771" s="412"/>
      <c r="HG771" s="412"/>
      <c r="HH771" s="412"/>
      <c r="HI771" s="412"/>
      <c r="HJ771" s="412"/>
      <c r="HK771" s="412"/>
      <c r="HL771" s="412"/>
      <c r="HM771" s="412"/>
      <c r="HN771" s="412"/>
      <c r="HO771" s="412"/>
      <c r="HP771" s="412"/>
      <c r="HQ771" s="412"/>
      <c r="HR771" s="412"/>
      <c r="HS771" s="412"/>
      <c r="HT771" s="412"/>
      <c r="HU771" s="412"/>
      <c r="HV771" s="412"/>
      <c r="HW771" s="412"/>
      <c r="HX771" s="412"/>
      <c r="HY771" s="412"/>
      <c r="HZ771" s="412"/>
      <c r="IA771" s="412"/>
      <c r="IB771" s="412"/>
      <c r="IC771" s="412"/>
      <c r="ID771" s="413"/>
      <c r="IE771" s="413"/>
      <c r="IF771" s="413"/>
      <c r="IG771" s="413"/>
      <c r="IH771" s="413"/>
      <c r="II771" s="413"/>
      <c r="IJ771" s="413"/>
      <c r="IK771" s="413"/>
      <c r="IL771" s="413"/>
      <c r="IM771" s="413"/>
      <c r="IN771" s="413"/>
      <c r="IO771" s="413"/>
      <c r="IP771" s="413"/>
      <c r="IQ771" s="413"/>
      <c r="IR771" s="413"/>
      <c r="IS771" s="413"/>
      <c r="IT771" s="413"/>
      <c r="IU771" s="413"/>
      <c r="IV771" s="413"/>
      <c r="IW771" s="413"/>
      <c r="IX771" s="413"/>
      <c r="IY771" s="413"/>
      <c r="IZ771" s="413"/>
      <c r="JA771" s="413"/>
      <c r="JB771" s="414"/>
      <c r="JC771" s="414"/>
      <c r="JD771" s="414"/>
      <c r="JE771" s="414"/>
      <c r="JF771" s="414"/>
      <c r="JG771" s="413"/>
      <c r="JH771" s="413"/>
      <c r="JI771" s="414"/>
      <c r="JJ771" s="414"/>
      <c r="JK771" s="413"/>
      <c r="JL771" s="413"/>
      <c r="JM771" s="414"/>
      <c r="JN771" s="414"/>
      <c r="JO771" s="413"/>
      <c r="JP771" s="413"/>
      <c r="JQ771" s="413"/>
      <c r="JR771" s="413"/>
      <c r="JS771" s="413"/>
      <c r="JT771" s="413"/>
      <c r="JU771" s="413"/>
      <c r="JV771" s="414"/>
      <c r="JW771" s="414"/>
      <c r="JX771" s="413"/>
      <c r="JY771" s="413"/>
      <c r="JZ771" s="414"/>
      <c r="KA771" s="414"/>
      <c r="KB771" s="413"/>
      <c r="KC771" s="413"/>
      <c r="KD771" s="413"/>
      <c r="KE771" s="413"/>
      <c r="KF771" s="413"/>
      <c r="KG771" s="407"/>
      <c r="KH771" s="439"/>
      <c r="KI771" s="413"/>
      <c r="KJ771" s="413"/>
      <c r="KK771" s="413"/>
      <c r="KL771" s="413"/>
      <c r="KM771" s="413"/>
      <c r="KN771" s="413"/>
      <c r="KO771" s="413"/>
      <c r="KP771" s="412"/>
      <c r="KQ771" s="412"/>
      <c r="KR771" s="412"/>
      <c r="KS771" s="412"/>
      <c r="KT771" s="412"/>
      <c r="KU771" s="412"/>
      <c r="KV771" s="412"/>
      <c r="KW771" s="412"/>
      <c r="KX771" s="412"/>
      <c r="KY771" s="412"/>
      <c r="KZ771" s="412"/>
      <c r="LA771" s="412"/>
      <c r="LB771" s="412"/>
      <c r="LC771" s="412"/>
      <c r="LD771" s="412"/>
      <c r="LE771" s="412"/>
      <c r="LF771" s="412"/>
      <c r="LG771" s="412"/>
      <c r="LH771" s="412"/>
      <c r="LI771" s="412"/>
      <c r="LJ771" s="412"/>
      <c r="LK771" s="412"/>
      <c r="LL771" s="412"/>
      <c r="LM771" s="412"/>
      <c r="LN771" s="412"/>
      <c r="LO771" s="412"/>
      <c r="LP771" s="412"/>
      <c r="LQ771" s="412"/>
      <c r="LR771" s="412"/>
      <c r="LS771" s="412"/>
      <c r="LT771" s="412"/>
      <c r="LU771" s="412"/>
      <c r="LV771" s="412"/>
      <c r="LW771" s="412"/>
      <c r="LX771" s="412"/>
      <c r="LY771" s="412"/>
      <c r="LZ771" s="412"/>
      <c r="MA771" s="412"/>
      <c r="MB771" s="412"/>
      <c r="MC771" s="412"/>
      <c r="MD771" s="412"/>
      <c r="ME771" s="412"/>
      <c r="MF771" s="412"/>
      <c r="MG771" s="412"/>
      <c r="MH771" s="413"/>
      <c r="MI771" s="413"/>
      <c r="MJ771" s="413"/>
      <c r="MK771" s="413"/>
      <c r="ML771" s="413"/>
      <c r="MM771" s="413"/>
      <c r="MN771" s="413"/>
      <c r="MO771" s="413"/>
      <c r="MP771" s="413"/>
      <c r="MQ771" s="413"/>
      <c r="MR771" s="413"/>
      <c r="MS771" s="413"/>
      <c r="MT771" s="413"/>
      <c r="MU771" s="413"/>
      <c r="MV771" s="413"/>
      <c r="MW771" s="413"/>
      <c r="MX771" s="413"/>
      <c r="MY771" s="413"/>
      <c r="MZ771" s="413"/>
      <c r="NA771" s="413"/>
      <c r="NB771" s="413"/>
      <c r="NC771" s="413"/>
      <c r="ND771" s="413"/>
      <c r="NE771" s="413"/>
      <c r="NF771" s="414"/>
      <c r="NG771" s="414"/>
      <c r="NH771" s="414"/>
      <c r="NI771" s="414"/>
      <c r="NJ771" s="414"/>
      <c r="NK771" s="413"/>
      <c r="NL771" s="413"/>
      <c r="NM771" s="414"/>
      <c r="NN771" s="414"/>
      <c r="NO771" s="413"/>
      <c r="NP771" s="413"/>
      <c r="NQ771" s="414"/>
      <c r="NR771" s="414"/>
      <c r="NS771" s="413"/>
      <c r="NT771" s="413"/>
      <c r="NU771" s="413"/>
      <c r="NV771" s="413"/>
      <c r="NW771" s="413"/>
      <c r="NX771" s="413"/>
      <c r="NY771" s="413"/>
      <c r="NZ771" s="414"/>
      <c r="OA771" s="414"/>
      <c r="OB771" s="413"/>
      <c r="OC771" s="413"/>
      <c r="OD771" s="414"/>
      <c r="OE771" s="414"/>
      <c r="OF771" s="413"/>
      <c r="OG771" s="413"/>
      <c r="OH771" s="413"/>
      <c r="OI771" s="413"/>
      <c r="OJ771" s="413"/>
      <c r="OK771" s="407"/>
      <c r="OL771" s="439"/>
      <c r="OM771" s="413"/>
      <c r="ON771" s="413"/>
      <c r="OO771" s="413"/>
      <c r="OP771" s="413"/>
      <c r="OQ771" s="413"/>
      <c r="OR771" s="413"/>
      <c r="OS771" s="413"/>
      <c r="OT771" s="412"/>
      <c r="OU771" s="412"/>
      <c r="OV771" s="412"/>
      <c r="OW771" s="412"/>
      <c r="OX771" s="412"/>
      <c r="OY771" s="412"/>
      <c r="OZ771" s="412"/>
      <c r="PA771" s="412"/>
      <c r="PB771" s="412"/>
      <c r="PC771" s="412"/>
      <c r="PD771" s="412"/>
      <c r="PE771" s="412"/>
      <c r="PF771" s="412"/>
      <c r="PG771" s="412"/>
      <c r="PH771" s="412"/>
      <c r="PI771" s="412"/>
      <c r="PJ771" s="412"/>
      <c r="PK771" s="412"/>
      <c r="PL771" s="412"/>
      <c r="PM771" s="412"/>
      <c r="PN771" s="412"/>
      <c r="PO771" s="412"/>
      <c r="PP771" s="412"/>
      <c r="PQ771" s="412"/>
      <c r="PR771" s="412"/>
      <c r="PS771" s="412"/>
      <c r="PT771" s="412"/>
      <c r="PU771" s="412"/>
      <c r="PV771" s="412"/>
      <c r="PW771" s="412"/>
      <c r="PX771" s="412"/>
      <c r="PY771" s="412"/>
      <c r="PZ771" s="412"/>
      <c r="QA771" s="412"/>
      <c r="QB771" s="412"/>
      <c r="QC771" s="412"/>
      <c r="QD771" s="412"/>
      <c r="QE771" s="412"/>
      <c r="QF771" s="412"/>
      <c r="QG771" s="412"/>
      <c r="QH771" s="412"/>
      <c r="QI771" s="412"/>
      <c r="QJ771" s="412"/>
      <c r="QK771" s="412"/>
      <c r="QL771" s="413"/>
      <c r="QM771" s="413"/>
      <c r="QN771" s="413"/>
      <c r="QO771" s="413"/>
      <c r="QP771" s="413"/>
      <c r="QQ771" s="413"/>
      <c r="QR771" s="413"/>
      <c r="QS771" s="413"/>
      <c r="QT771" s="413"/>
      <c r="QU771" s="413"/>
      <c r="QV771" s="413"/>
      <c r="QW771" s="413"/>
      <c r="QX771" s="413"/>
      <c r="QY771" s="413"/>
      <c r="QZ771" s="413"/>
      <c r="RA771" s="413"/>
      <c r="RB771" s="413"/>
      <c r="RC771" s="413"/>
      <c r="RD771" s="413"/>
      <c r="RE771" s="413"/>
      <c r="RF771" s="413"/>
      <c r="RG771" s="413"/>
      <c r="RH771" s="413"/>
      <c r="RI771" s="413"/>
      <c r="RJ771" s="414"/>
      <c r="RK771" s="414"/>
      <c r="RL771" s="414"/>
      <c r="RM771" s="414"/>
      <c r="RN771" s="414"/>
      <c r="RO771" s="413"/>
      <c r="RP771" s="413"/>
      <c r="RQ771" s="414"/>
      <c r="RR771" s="414"/>
      <c r="RS771" s="413"/>
      <c r="RT771" s="413"/>
      <c r="RU771" s="414"/>
      <c r="RV771" s="414"/>
      <c r="RW771" s="413"/>
      <c r="RX771" s="413"/>
      <c r="RY771" s="413"/>
      <c r="RZ771" s="413"/>
      <c r="SA771" s="413"/>
      <c r="SB771" s="413"/>
      <c r="SC771" s="413"/>
      <c r="SD771" s="414"/>
      <c r="SE771" s="414"/>
      <c r="SF771" s="413"/>
      <c r="SG771" s="413"/>
      <c r="SH771" s="414"/>
      <c r="SI771" s="414"/>
      <c r="SJ771" s="413"/>
      <c r="SK771" s="413"/>
      <c r="SL771" s="413"/>
      <c r="SM771" s="413"/>
      <c r="SN771" s="413"/>
      <c r="SO771" s="407"/>
      <c r="SP771" s="439"/>
      <c r="SQ771" s="413"/>
      <c r="SR771" s="413"/>
      <c r="SS771" s="413"/>
      <c r="ST771" s="413"/>
      <c r="SU771" s="413"/>
      <c r="SV771" s="413"/>
      <c r="SW771" s="413"/>
      <c r="SX771" s="412"/>
      <c r="SY771" s="412"/>
      <c r="SZ771" s="412"/>
      <c r="TA771" s="412"/>
      <c r="TB771" s="412"/>
      <c r="TC771" s="412"/>
      <c r="TD771" s="412"/>
      <c r="TE771" s="412"/>
      <c r="TF771" s="412"/>
      <c r="TG771" s="412"/>
      <c r="TH771" s="412"/>
      <c r="TI771" s="412"/>
      <c r="TJ771" s="412"/>
      <c r="TK771" s="412"/>
      <c r="TL771" s="412"/>
      <c r="TM771" s="412"/>
      <c r="TN771" s="412"/>
      <c r="TO771" s="412"/>
      <c r="TP771" s="412"/>
      <c r="TQ771" s="412"/>
      <c r="TR771" s="412"/>
      <c r="TS771" s="412"/>
      <c r="TT771" s="412"/>
      <c r="TU771" s="412"/>
      <c r="TV771" s="412"/>
      <c r="TW771" s="412"/>
      <c r="TX771" s="412"/>
      <c r="TY771" s="412"/>
      <c r="TZ771" s="412"/>
      <c r="UA771" s="412"/>
      <c r="UB771" s="412"/>
      <c r="UC771" s="412"/>
      <c r="UD771" s="412"/>
      <c r="UE771" s="412"/>
      <c r="UF771" s="412"/>
      <c r="UG771" s="412"/>
      <c r="UH771" s="412"/>
      <c r="UI771" s="412"/>
      <c r="UJ771" s="412"/>
      <c r="UK771" s="412"/>
      <c r="UL771" s="412"/>
      <c r="UM771" s="412"/>
      <c r="UN771" s="412"/>
      <c r="UO771" s="412"/>
      <c r="UP771" s="413"/>
      <c r="UQ771" s="413"/>
      <c r="UR771" s="413"/>
      <c r="US771" s="413"/>
      <c r="UT771" s="413"/>
      <c r="UU771" s="413"/>
      <c r="UV771" s="413"/>
      <c r="UW771" s="413"/>
      <c r="UX771" s="413"/>
      <c r="UY771" s="413"/>
      <c r="UZ771" s="413"/>
      <c r="VA771" s="413"/>
      <c r="VB771" s="413"/>
      <c r="VC771" s="413"/>
      <c r="VD771" s="413"/>
      <c r="VE771" s="413"/>
      <c r="VF771" s="413"/>
      <c r="VG771" s="413"/>
      <c r="VH771" s="413"/>
      <c r="VI771" s="413"/>
      <c r="VJ771" s="413"/>
      <c r="VK771" s="413"/>
      <c r="VL771" s="413"/>
      <c r="VM771" s="413"/>
      <c r="VN771" s="414"/>
      <c r="VO771" s="414"/>
      <c r="VP771" s="414"/>
      <c r="VQ771" s="414"/>
      <c r="VR771" s="414"/>
      <c r="VS771" s="413"/>
      <c r="VT771" s="413"/>
      <c r="VU771" s="414"/>
      <c r="VV771" s="414"/>
      <c r="VW771" s="413"/>
      <c r="VX771" s="413"/>
      <c r="VY771" s="414"/>
      <c r="VZ771" s="414"/>
      <c r="WA771" s="413"/>
      <c r="WB771" s="413"/>
      <c r="WC771" s="413"/>
      <c r="WD771" s="413"/>
      <c r="WE771" s="413"/>
      <c r="WF771" s="413"/>
      <c r="WG771" s="413"/>
      <c r="WH771" s="414"/>
      <c r="WI771" s="414"/>
      <c r="WJ771" s="413"/>
      <c r="WK771" s="413"/>
      <c r="WL771" s="414"/>
      <c r="WM771" s="414"/>
      <c r="WN771" s="413"/>
      <c r="WO771" s="413"/>
      <c r="WP771" s="413"/>
      <c r="WQ771" s="413"/>
      <c r="WR771" s="413"/>
      <c r="WS771" s="407"/>
      <c r="WT771" s="439"/>
      <c r="WU771" s="413"/>
      <c r="WV771" s="413"/>
      <c r="WW771" s="413"/>
      <c r="WX771" s="413"/>
      <c r="WY771" s="413"/>
      <c r="WZ771" s="413"/>
      <c r="XA771" s="413"/>
      <c r="XB771" s="412"/>
      <c r="XC771" s="412"/>
      <c r="XD771" s="412"/>
      <c r="XE771" s="412"/>
      <c r="XF771" s="412"/>
      <c r="XG771" s="412"/>
      <c r="XH771" s="412"/>
      <c r="XI771" s="412"/>
      <c r="XJ771" s="412"/>
      <c r="XK771" s="412"/>
      <c r="XL771" s="412"/>
      <c r="XM771" s="412"/>
      <c r="XN771" s="412"/>
      <c r="XO771" s="412"/>
      <c r="XP771" s="412"/>
      <c r="XQ771" s="412"/>
      <c r="XR771" s="412"/>
      <c r="XS771" s="412"/>
      <c r="XT771" s="412"/>
      <c r="XU771" s="412"/>
      <c r="XV771" s="412"/>
      <c r="XW771" s="412"/>
      <c r="XX771" s="412"/>
      <c r="XY771" s="412"/>
      <c r="XZ771" s="412"/>
      <c r="YA771" s="412"/>
      <c r="YB771" s="412"/>
      <c r="YC771" s="412"/>
      <c r="YD771" s="412"/>
      <c r="YE771" s="412"/>
      <c r="YF771" s="412"/>
      <c r="YG771" s="412"/>
      <c r="YH771" s="412"/>
      <c r="YI771" s="412"/>
      <c r="YJ771" s="412"/>
      <c r="YK771" s="412"/>
      <c r="YL771" s="412"/>
      <c r="YM771" s="412"/>
      <c r="YN771" s="412"/>
      <c r="YO771" s="412"/>
      <c r="YP771" s="412"/>
      <c r="YQ771" s="412"/>
      <c r="YR771" s="412"/>
      <c r="YS771" s="412"/>
      <c r="YT771" s="413"/>
      <c r="YU771" s="413"/>
      <c r="YV771" s="413"/>
      <c r="YW771" s="413"/>
      <c r="YX771" s="413"/>
      <c r="YY771" s="413"/>
      <c r="YZ771" s="413"/>
      <c r="ZA771" s="413"/>
      <c r="ZB771" s="413"/>
      <c r="ZC771" s="413"/>
      <c r="ZD771" s="413"/>
      <c r="ZE771" s="413"/>
      <c r="ZF771" s="413"/>
      <c r="ZG771" s="413"/>
      <c r="ZH771" s="413"/>
      <c r="ZI771" s="413"/>
      <c r="ZJ771" s="413"/>
      <c r="ZK771" s="413"/>
      <c r="ZL771" s="413"/>
      <c r="ZM771" s="413"/>
      <c r="ZN771" s="413"/>
      <c r="ZO771" s="413"/>
      <c r="ZP771" s="413"/>
      <c r="ZQ771" s="413"/>
      <c r="ZR771" s="414"/>
      <c r="ZS771" s="414"/>
      <c r="ZT771" s="414"/>
      <c r="ZU771" s="414"/>
      <c r="ZV771" s="414"/>
      <c r="ZW771" s="413"/>
      <c r="ZX771" s="413"/>
      <c r="ZY771" s="414"/>
      <c r="ZZ771" s="414"/>
      <c r="AAA771" s="413"/>
      <c r="AAB771" s="413"/>
      <c r="AAC771" s="414"/>
      <c r="AAD771" s="414"/>
      <c r="AAE771" s="413"/>
      <c r="AAF771" s="413"/>
      <c r="AAG771" s="413"/>
      <c r="AAH771" s="413"/>
      <c r="AAI771" s="413"/>
      <c r="AAJ771" s="413"/>
      <c r="AAK771" s="413"/>
      <c r="AAL771" s="414"/>
      <c r="AAM771" s="414"/>
      <c r="AAN771" s="413"/>
      <c r="AAO771" s="413"/>
      <c r="AAP771" s="414"/>
      <c r="AAQ771" s="414"/>
      <c r="AAR771" s="413"/>
      <c r="AAS771" s="413"/>
      <c r="AAT771" s="413"/>
      <c r="AAU771" s="413"/>
      <c r="AAV771" s="413"/>
      <c r="AAW771" s="407"/>
      <c r="AAX771" s="439"/>
      <c r="AAY771" s="413"/>
      <c r="AAZ771" s="413"/>
      <c r="ABA771" s="413"/>
      <c r="ABB771" s="413"/>
      <c r="ABC771" s="413"/>
      <c r="ABD771" s="413"/>
      <c r="ABE771" s="413"/>
      <c r="ABF771" s="412"/>
      <c r="ABG771" s="412"/>
      <c r="ABH771" s="412"/>
      <c r="ABI771" s="412"/>
      <c r="ABJ771" s="412"/>
      <c r="ABK771" s="412"/>
      <c r="ABL771" s="412"/>
      <c r="ABM771" s="412"/>
      <c r="ABN771" s="412"/>
      <c r="ABO771" s="412"/>
      <c r="ABP771" s="412"/>
      <c r="ABQ771" s="412"/>
      <c r="ABR771" s="412"/>
      <c r="ABS771" s="412"/>
      <c r="ABT771" s="412"/>
      <c r="ABU771" s="412"/>
      <c r="ABV771" s="412"/>
      <c r="ABW771" s="412"/>
      <c r="ABX771" s="412"/>
      <c r="ABY771" s="412"/>
      <c r="ABZ771" s="412"/>
      <c r="ACA771" s="412"/>
      <c r="ACB771" s="412"/>
      <c r="ACC771" s="412"/>
      <c r="ACD771" s="412"/>
      <c r="ACE771" s="412"/>
      <c r="ACF771" s="412"/>
      <c r="ACG771" s="412"/>
      <c r="ACH771" s="412"/>
      <c r="ACI771" s="412"/>
      <c r="ACJ771" s="412"/>
      <c r="ACK771" s="412"/>
      <c r="ACL771" s="412"/>
      <c r="ACM771" s="412"/>
      <c r="ACN771" s="412"/>
      <c r="ACO771" s="412"/>
      <c r="ACP771" s="412"/>
      <c r="ACQ771" s="412"/>
      <c r="ACR771" s="412"/>
      <c r="ACS771" s="412"/>
      <c r="ACT771" s="412"/>
      <c r="ACU771" s="412"/>
      <c r="ACV771" s="412"/>
      <c r="ACW771" s="412"/>
      <c r="ACX771" s="413"/>
      <c r="ACY771" s="413"/>
      <c r="ACZ771" s="413"/>
      <c r="ADA771" s="413"/>
      <c r="ADB771" s="413"/>
      <c r="ADC771" s="413"/>
      <c r="ADD771" s="413"/>
      <c r="ADE771" s="413"/>
      <c r="ADF771" s="413"/>
      <c r="ADG771" s="413"/>
      <c r="ADH771" s="413"/>
      <c r="ADI771" s="413"/>
      <c r="ADJ771" s="413"/>
      <c r="ADK771" s="413"/>
      <c r="ADL771" s="413"/>
      <c r="ADM771" s="413"/>
      <c r="ADN771" s="413"/>
      <c r="ADO771" s="413"/>
      <c r="ADP771" s="413"/>
      <c r="ADQ771" s="413"/>
      <c r="ADR771" s="413"/>
      <c r="ADS771" s="413"/>
      <c r="ADT771" s="413"/>
      <c r="ADU771" s="413"/>
      <c r="ADV771" s="414"/>
      <c r="ADW771" s="414"/>
      <c r="ADX771" s="414"/>
      <c r="ADY771" s="414"/>
      <c r="ADZ771" s="414"/>
      <c r="AEA771" s="413"/>
      <c r="AEB771" s="413"/>
      <c r="AEC771" s="414"/>
      <c r="AED771" s="414"/>
      <c r="AEE771" s="413"/>
      <c r="AEF771" s="413"/>
      <c r="AEG771" s="414"/>
      <c r="AEH771" s="414"/>
      <c r="AEI771" s="413"/>
      <c r="AEJ771" s="413"/>
      <c r="AEK771" s="413"/>
      <c r="AEL771" s="413"/>
      <c r="AEM771" s="413"/>
      <c r="AEN771" s="413"/>
      <c r="AEO771" s="413"/>
      <c r="AEP771" s="414"/>
      <c r="AEQ771" s="414"/>
      <c r="AER771" s="413"/>
      <c r="AES771" s="413"/>
      <c r="AET771" s="414"/>
      <c r="AEU771" s="414"/>
      <c r="AEV771" s="413"/>
      <c r="AEW771" s="413"/>
      <c r="AEX771" s="413"/>
      <c r="AEY771" s="413"/>
      <c r="AEZ771" s="413"/>
      <c r="AFA771" s="407"/>
      <c r="AFB771" s="439"/>
      <c r="AFC771" s="413"/>
      <c r="AFD771" s="413"/>
      <c r="AFE771" s="413"/>
      <c r="AFF771" s="413"/>
      <c r="AFG771" s="413"/>
      <c r="AFH771" s="413"/>
      <c r="AFI771" s="413"/>
      <c r="AFJ771" s="412"/>
      <c r="AFK771" s="412"/>
      <c r="AFL771" s="412"/>
      <c r="AFM771" s="412"/>
      <c r="AFN771" s="412"/>
      <c r="AFO771" s="412"/>
      <c r="AFP771" s="412"/>
      <c r="AFQ771" s="412"/>
      <c r="AFR771" s="412"/>
      <c r="AFS771" s="412"/>
      <c r="AFT771" s="412"/>
      <c r="AFU771" s="412"/>
      <c r="AFV771" s="412"/>
      <c r="AFW771" s="412"/>
      <c r="AFX771" s="412"/>
      <c r="AFY771" s="412"/>
      <c r="AFZ771" s="412"/>
      <c r="AGA771" s="412"/>
      <c r="AGB771" s="412"/>
      <c r="AGC771" s="412"/>
      <c r="AGD771" s="412"/>
      <c r="AGE771" s="412"/>
      <c r="AGF771" s="412"/>
      <c r="AGG771" s="412"/>
      <c r="AGH771" s="412"/>
      <c r="AGI771" s="412"/>
      <c r="AGJ771" s="412"/>
      <c r="AGK771" s="412"/>
      <c r="AGL771" s="412"/>
      <c r="AGM771" s="412"/>
      <c r="AGN771" s="412"/>
      <c r="AGO771" s="412"/>
      <c r="AGP771" s="412"/>
      <c r="AGQ771" s="412"/>
      <c r="AGR771" s="412"/>
      <c r="AGS771" s="412"/>
      <c r="AGT771" s="412"/>
      <c r="AGU771" s="412"/>
      <c r="AGV771" s="412"/>
      <c r="AGW771" s="412"/>
      <c r="AGX771" s="412"/>
      <c r="AGY771" s="412"/>
      <c r="AGZ771" s="412"/>
      <c r="AHA771" s="412"/>
      <c r="AHB771" s="413"/>
      <c r="AHC771" s="413"/>
      <c r="AHD771" s="413"/>
      <c r="AHE771" s="413"/>
      <c r="AHF771" s="413"/>
      <c r="AHG771" s="413"/>
      <c r="AHH771" s="413"/>
      <c r="AHI771" s="413"/>
      <c r="AHJ771" s="413"/>
      <c r="AHK771" s="413"/>
      <c r="AHL771" s="413"/>
      <c r="AHM771" s="413"/>
      <c r="AHN771" s="413"/>
      <c r="AHO771" s="413"/>
      <c r="AHP771" s="413"/>
      <c r="AHQ771" s="413"/>
      <c r="AHR771" s="413"/>
      <c r="AHS771" s="413"/>
      <c r="AHT771" s="413"/>
      <c r="AHU771" s="413"/>
      <c r="AHV771" s="413"/>
      <c r="AHW771" s="413"/>
      <c r="AHX771" s="413"/>
      <c r="AHY771" s="413"/>
      <c r="AHZ771" s="414"/>
      <c r="AIA771" s="414"/>
      <c r="AIB771" s="414"/>
      <c r="AIC771" s="414"/>
      <c r="AID771" s="414"/>
      <c r="AIE771" s="413"/>
      <c r="AIF771" s="413"/>
      <c r="AIG771" s="414"/>
      <c r="AIH771" s="414"/>
      <c r="AII771" s="413"/>
      <c r="AIJ771" s="413"/>
      <c r="AIK771" s="414"/>
      <c r="AIL771" s="414"/>
      <c r="AIM771" s="413"/>
      <c r="AIN771" s="413"/>
      <c r="AIO771" s="413"/>
      <c r="AIP771" s="413"/>
      <c r="AIQ771" s="413"/>
      <c r="AIR771" s="413"/>
      <c r="AIS771" s="413"/>
      <c r="AIT771" s="414"/>
      <c r="AIU771" s="414"/>
      <c r="AIV771" s="413"/>
      <c r="AIW771" s="413"/>
      <c r="AIX771" s="414"/>
      <c r="AIY771" s="414"/>
      <c r="AIZ771" s="413"/>
      <c r="AJA771" s="413"/>
      <c r="AJB771" s="413"/>
      <c r="AJC771" s="413"/>
      <c r="AJD771" s="413"/>
      <c r="AJE771" s="407"/>
      <c r="AJF771" s="439"/>
      <c r="AJG771" s="413"/>
      <c r="AJH771" s="413"/>
      <c r="AJI771" s="413"/>
      <c r="AJJ771" s="413"/>
      <c r="AJK771" s="413"/>
      <c r="AJL771" s="413"/>
      <c r="AJM771" s="413"/>
      <c r="AJN771" s="412"/>
      <c r="AJO771" s="412"/>
      <c r="AJP771" s="412"/>
      <c r="AJQ771" s="412"/>
      <c r="AJR771" s="412"/>
      <c r="AJS771" s="412"/>
      <c r="AJT771" s="412"/>
      <c r="AJU771" s="412"/>
      <c r="AJV771" s="412"/>
      <c r="AJW771" s="412"/>
      <c r="AJX771" s="412"/>
      <c r="AJY771" s="412"/>
      <c r="AJZ771" s="412"/>
      <c r="AKA771" s="412"/>
      <c r="AKB771" s="412"/>
      <c r="AKC771" s="412"/>
      <c r="AKD771" s="412"/>
      <c r="AKE771" s="412"/>
      <c r="AKF771" s="412"/>
      <c r="AKG771" s="412"/>
      <c r="AKH771" s="412"/>
      <c r="AKI771" s="412"/>
      <c r="AKJ771" s="412"/>
      <c r="AKK771" s="412"/>
      <c r="AKL771" s="412"/>
      <c r="AKM771" s="412"/>
      <c r="AKN771" s="412"/>
      <c r="AKO771" s="412"/>
      <c r="AKP771" s="412"/>
      <c r="AKQ771" s="412"/>
      <c r="AKR771" s="412"/>
      <c r="AKS771" s="412"/>
      <c r="AKT771" s="412"/>
      <c r="AKU771" s="412"/>
      <c r="AKV771" s="412"/>
      <c r="AKW771" s="412"/>
      <c r="AKX771" s="412"/>
      <c r="AKY771" s="412"/>
      <c r="AKZ771" s="412"/>
      <c r="ALA771" s="412"/>
      <c r="ALB771" s="412"/>
      <c r="ALC771" s="412"/>
      <c r="ALD771" s="412"/>
      <c r="ALE771" s="412"/>
      <c r="ALF771" s="413"/>
      <c r="ALG771" s="413"/>
      <c r="ALH771" s="413"/>
      <c r="ALI771" s="413"/>
      <c r="ALJ771" s="413"/>
      <c r="ALK771" s="413"/>
      <c r="ALL771" s="413"/>
      <c r="ALM771" s="413"/>
      <c r="ALN771" s="413"/>
      <c r="ALO771" s="413"/>
      <c r="ALP771" s="413"/>
      <c r="ALQ771" s="413"/>
      <c r="ALR771" s="413"/>
      <c r="ALS771" s="413"/>
      <c r="ALT771" s="413"/>
      <c r="ALU771" s="413"/>
      <c r="ALV771" s="413"/>
      <c r="ALW771" s="413"/>
      <c r="ALX771" s="413"/>
      <c r="ALY771" s="413"/>
      <c r="ALZ771" s="413"/>
      <c r="AMA771" s="413"/>
      <c r="AMB771" s="413"/>
      <c r="AMC771" s="413"/>
      <c r="AMD771" s="414"/>
      <c r="AME771" s="414"/>
      <c r="AMF771" s="414"/>
      <c r="AMG771" s="414"/>
      <c r="AMH771" s="414"/>
      <c r="AMI771" s="413"/>
      <c r="AMJ771" s="413"/>
      <c r="AMK771" s="414"/>
      <c r="AML771" s="414"/>
      <c r="AMM771" s="413"/>
      <c r="AMN771" s="413"/>
      <c r="AMO771" s="414"/>
      <c r="AMP771" s="414"/>
      <c r="AMQ771" s="413"/>
      <c r="AMR771" s="413"/>
      <c r="AMS771" s="413"/>
      <c r="AMT771" s="413"/>
      <c r="AMU771" s="413"/>
      <c r="AMV771" s="413"/>
      <c r="AMW771" s="413"/>
      <c r="AMX771" s="414"/>
      <c r="AMY771" s="414"/>
      <c r="AMZ771" s="413"/>
      <c r="ANA771" s="413"/>
      <c r="ANB771" s="414"/>
      <c r="ANC771" s="414"/>
      <c r="AND771" s="413"/>
      <c r="ANE771" s="413"/>
      <c r="ANF771" s="413"/>
      <c r="ANG771" s="413"/>
      <c r="ANH771" s="413"/>
      <c r="ANI771" s="407"/>
      <c r="ANJ771" s="439"/>
      <c r="ANK771" s="413"/>
      <c r="ANL771" s="413"/>
      <c r="ANM771" s="413"/>
      <c r="ANN771" s="413"/>
      <c r="ANO771" s="413"/>
      <c r="ANP771" s="413"/>
      <c r="ANQ771" s="413"/>
      <c r="ANR771" s="412"/>
      <c r="ANS771" s="412"/>
      <c r="ANT771" s="412"/>
      <c r="ANU771" s="412"/>
      <c r="ANV771" s="412"/>
      <c r="ANW771" s="412"/>
      <c r="ANX771" s="412"/>
      <c r="ANY771" s="412"/>
      <c r="ANZ771" s="412"/>
      <c r="AOA771" s="412"/>
      <c r="AOB771" s="412"/>
      <c r="AOC771" s="412"/>
      <c r="AOD771" s="412"/>
      <c r="AOE771" s="412"/>
      <c r="AOF771" s="412"/>
      <c r="AOG771" s="412"/>
      <c r="AOH771" s="412"/>
      <c r="AOI771" s="412"/>
      <c r="AOJ771" s="412"/>
      <c r="AOK771" s="412"/>
      <c r="AOL771" s="412"/>
      <c r="AOM771" s="412"/>
      <c r="AON771" s="412"/>
      <c r="AOO771" s="412"/>
      <c r="AOP771" s="412"/>
      <c r="AOQ771" s="412"/>
      <c r="AOR771" s="412"/>
      <c r="AOS771" s="412"/>
      <c r="AOT771" s="412"/>
      <c r="AOU771" s="412"/>
      <c r="AOV771" s="412"/>
      <c r="AOW771" s="412"/>
      <c r="AOX771" s="412"/>
      <c r="AOY771" s="412"/>
      <c r="AOZ771" s="412"/>
      <c r="APA771" s="412"/>
      <c r="APB771" s="412"/>
      <c r="APC771" s="412"/>
      <c r="APD771" s="412"/>
      <c r="APE771" s="412"/>
      <c r="APF771" s="412"/>
      <c r="APG771" s="412"/>
      <c r="APH771" s="412"/>
      <c r="API771" s="412"/>
      <c r="APJ771" s="413"/>
      <c r="APK771" s="413"/>
      <c r="APL771" s="413"/>
      <c r="APM771" s="413"/>
      <c r="APN771" s="413"/>
      <c r="APO771" s="413"/>
      <c r="APP771" s="413"/>
      <c r="APQ771" s="413"/>
      <c r="APR771" s="413"/>
      <c r="APS771" s="413"/>
      <c r="APT771" s="413"/>
      <c r="APU771" s="413"/>
      <c r="APV771" s="413"/>
      <c r="APW771" s="413"/>
      <c r="APX771" s="413"/>
      <c r="APY771" s="413"/>
      <c r="APZ771" s="413"/>
      <c r="AQA771" s="413"/>
      <c r="AQB771" s="413"/>
      <c r="AQC771" s="413"/>
      <c r="AQD771" s="413"/>
      <c r="AQE771" s="413"/>
      <c r="AQF771" s="413"/>
      <c r="AQG771" s="413"/>
      <c r="AQH771" s="414"/>
      <c r="AQI771" s="414"/>
      <c r="AQJ771" s="414"/>
      <c r="AQK771" s="414"/>
      <c r="AQL771" s="414"/>
      <c r="AQM771" s="413"/>
      <c r="AQN771" s="413"/>
      <c r="AQO771" s="414"/>
      <c r="AQP771" s="414"/>
      <c r="AQQ771" s="413"/>
      <c r="AQR771" s="413"/>
      <c r="AQS771" s="414"/>
      <c r="AQT771" s="414"/>
      <c r="AQU771" s="413"/>
      <c r="AQV771" s="413"/>
      <c r="AQW771" s="413"/>
      <c r="AQX771" s="413"/>
      <c r="AQY771" s="413"/>
      <c r="AQZ771" s="413"/>
      <c r="ARA771" s="413"/>
      <c r="ARB771" s="414"/>
      <c r="ARC771" s="414"/>
      <c r="ARD771" s="413"/>
      <c r="ARE771" s="413"/>
      <c r="ARF771" s="414"/>
      <c r="ARG771" s="414"/>
      <c r="ARH771" s="413"/>
      <c r="ARI771" s="413"/>
      <c r="ARJ771" s="413"/>
      <c r="ARK771" s="413"/>
      <c r="ARL771" s="413"/>
      <c r="ARM771" s="407"/>
      <c r="ARN771" s="439"/>
      <c r="ARO771" s="413"/>
      <c r="ARP771" s="413"/>
      <c r="ARQ771" s="413"/>
      <c r="ARR771" s="413"/>
      <c r="ARS771" s="413"/>
      <c r="ART771" s="413"/>
      <c r="ARU771" s="413"/>
      <c r="ARV771" s="412"/>
      <c r="ARW771" s="412"/>
      <c r="ARX771" s="412"/>
      <c r="ARY771" s="412"/>
      <c r="ARZ771" s="412"/>
      <c r="ASA771" s="412"/>
      <c r="ASB771" s="412"/>
      <c r="ASC771" s="412"/>
      <c r="ASD771" s="412"/>
      <c r="ASE771" s="412"/>
      <c r="ASF771" s="412"/>
      <c r="ASG771" s="412"/>
      <c r="ASH771" s="412"/>
      <c r="ASI771" s="412"/>
      <c r="ASJ771" s="412"/>
      <c r="ASK771" s="412"/>
      <c r="ASL771" s="412"/>
      <c r="ASM771" s="412"/>
      <c r="ASN771" s="412"/>
      <c r="ASO771" s="412"/>
      <c r="ASP771" s="412"/>
      <c r="ASQ771" s="412"/>
      <c r="ASR771" s="412"/>
      <c r="ASS771" s="412"/>
      <c r="AST771" s="412"/>
      <c r="ASU771" s="412"/>
      <c r="ASV771" s="412"/>
      <c r="ASW771" s="412"/>
      <c r="ASX771" s="412"/>
      <c r="ASY771" s="412"/>
      <c r="ASZ771" s="412"/>
      <c r="ATA771" s="412"/>
      <c r="ATB771" s="412"/>
      <c r="ATC771" s="412"/>
      <c r="ATD771" s="412"/>
      <c r="ATE771" s="412"/>
      <c r="ATF771" s="412"/>
      <c r="ATG771" s="412"/>
      <c r="ATH771" s="412"/>
      <c r="ATI771" s="412"/>
      <c r="ATJ771" s="412"/>
      <c r="ATK771" s="412"/>
      <c r="ATL771" s="412"/>
      <c r="ATM771" s="412"/>
      <c r="ATN771" s="413"/>
      <c r="ATO771" s="413"/>
      <c r="ATP771" s="413"/>
      <c r="ATQ771" s="413"/>
      <c r="ATR771" s="413"/>
      <c r="ATS771" s="413"/>
      <c r="ATT771" s="413"/>
      <c r="ATU771" s="413"/>
      <c r="ATV771" s="413"/>
      <c r="ATW771" s="413"/>
      <c r="ATX771" s="413"/>
      <c r="ATY771" s="413"/>
      <c r="ATZ771" s="413"/>
      <c r="AUA771" s="413"/>
      <c r="AUB771" s="413"/>
      <c r="AUC771" s="413"/>
      <c r="AUD771" s="413"/>
      <c r="AUE771" s="413"/>
      <c r="AUF771" s="413"/>
      <c r="AUG771" s="413"/>
      <c r="AUH771" s="413"/>
      <c r="AUI771" s="413"/>
      <c r="AUJ771" s="413"/>
      <c r="AUK771" s="413"/>
      <c r="AUL771" s="414"/>
      <c r="AUM771" s="414"/>
      <c r="AUN771" s="414"/>
      <c r="AUO771" s="414"/>
      <c r="AUP771" s="414"/>
      <c r="AUQ771" s="413"/>
      <c r="AUR771" s="413"/>
      <c r="AUS771" s="414"/>
      <c r="AUT771" s="414"/>
      <c r="AUU771" s="413"/>
      <c r="AUV771" s="413"/>
      <c r="AUW771" s="414"/>
      <c r="AUX771" s="414"/>
      <c r="AUY771" s="413"/>
      <c r="AUZ771" s="413"/>
      <c r="AVA771" s="413"/>
      <c r="AVB771" s="413"/>
      <c r="AVC771" s="413"/>
      <c r="AVD771" s="413"/>
      <c r="AVE771" s="413"/>
      <c r="AVF771" s="414"/>
      <c r="AVG771" s="414"/>
      <c r="AVH771" s="413"/>
      <c r="AVI771" s="413"/>
      <c r="AVJ771" s="414"/>
      <c r="AVK771" s="414"/>
      <c r="AVL771" s="413"/>
      <c r="AVM771" s="413"/>
      <c r="AVN771" s="413"/>
      <c r="AVO771" s="413"/>
      <c r="AVP771" s="413"/>
      <c r="AVQ771" s="407"/>
      <c r="AVR771" s="439"/>
      <c r="AVS771" s="413"/>
      <c r="AVT771" s="413"/>
      <c r="AVU771" s="413"/>
      <c r="AVV771" s="413"/>
      <c r="AVW771" s="413"/>
      <c r="AVX771" s="413"/>
      <c r="AVY771" s="413"/>
      <c r="AVZ771" s="412"/>
      <c r="AWA771" s="412"/>
      <c r="AWB771" s="412"/>
      <c r="AWC771" s="412"/>
      <c r="AWD771" s="412"/>
      <c r="AWE771" s="412"/>
      <c r="AWF771" s="412"/>
      <c r="AWG771" s="412"/>
      <c r="AWH771" s="412"/>
      <c r="AWI771" s="412"/>
      <c r="AWJ771" s="412"/>
      <c r="AWK771" s="412"/>
      <c r="AWL771" s="412"/>
      <c r="AWM771" s="412"/>
      <c r="AWN771" s="412"/>
      <c r="AWO771" s="412"/>
      <c r="AWP771" s="412"/>
      <c r="AWQ771" s="412"/>
      <c r="AWR771" s="412"/>
      <c r="AWS771" s="412"/>
      <c r="AWT771" s="412"/>
      <c r="AWU771" s="412"/>
      <c r="AWV771" s="412"/>
      <c r="AWW771" s="412"/>
      <c r="AWX771" s="412"/>
      <c r="AWY771" s="412"/>
      <c r="AWZ771" s="412"/>
      <c r="AXA771" s="412"/>
      <c r="AXB771" s="412"/>
      <c r="AXC771" s="412"/>
      <c r="AXD771" s="412"/>
      <c r="AXE771" s="412"/>
      <c r="AXF771" s="412"/>
      <c r="AXG771" s="412"/>
      <c r="AXH771" s="412"/>
      <c r="AXI771" s="412"/>
      <c r="AXJ771" s="412"/>
      <c r="AXK771" s="412"/>
      <c r="AXL771" s="412"/>
      <c r="AXM771" s="412"/>
      <c r="AXN771" s="412"/>
      <c r="AXO771" s="412"/>
      <c r="AXP771" s="412"/>
      <c r="AXQ771" s="412"/>
      <c r="AXR771" s="413"/>
      <c r="AXS771" s="413"/>
      <c r="AXT771" s="413"/>
      <c r="AXU771" s="413"/>
      <c r="AXV771" s="413"/>
      <c r="AXW771" s="413"/>
      <c r="AXX771" s="413"/>
      <c r="AXY771" s="413"/>
      <c r="AXZ771" s="413"/>
      <c r="AYA771" s="413"/>
      <c r="AYB771" s="413"/>
      <c r="AYC771" s="413"/>
      <c r="AYD771" s="413"/>
      <c r="AYE771" s="413"/>
      <c r="AYF771" s="413"/>
      <c r="AYG771" s="413"/>
      <c r="AYH771" s="413"/>
      <c r="AYI771" s="413"/>
      <c r="AYJ771" s="413"/>
      <c r="AYK771" s="413"/>
      <c r="AYL771" s="413"/>
      <c r="AYM771" s="413"/>
      <c r="AYN771" s="413"/>
      <c r="AYO771" s="413"/>
      <c r="AYP771" s="414"/>
      <c r="AYQ771" s="414"/>
      <c r="AYR771" s="414"/>
      <c r="AYS771" s="414"/>
      <c r="AYT771" s="414"/>
      <c r="AYU771" s="413"/>
      <c r="AYV771" s="413"/>
      <c r="AYW771" s="414"/>
      <c r="AYX771" s="414"/>
      <c r="AYY771" s="413"/>
      <c r="AYZ771" s="413"/>
      <c r="AZA771" s="414"/>
      <c r="AZB771" s="414"/>
      <c r="AZC771" s="413"/>
      <c r="AZD771" s="413"/>
      <c r="AZE771" s="413"/>
      <c r="AZF771" s="413"/>
      <c r="AZG771" s="413"/>
      <c r="AZH771" s="413"/>
      <c r="AZI771" s="413"/>
      <c r="AZJ771" s="414"/>
      <c r="AZK771" s="414"/>
      <c r="AZL771" s="413"/>
      <c r="AZM771" s="413"/>
      <c r="AZN771" s="414"/>
      <c r="AZO771" s="414"/>
      <c r="AZP771" s="413"/>
      <c r="AZQ771" s="413"/>
      <c r="AZR771" s="413"/>
      <c r="AZS771" s="413"/>
      <c r="AZT771" s="413"/>
      <c r="AZU771" s="407"/>
      <c r="AZV771" s="439"/>
      <c r="AZW771" s="413"/>
      <c r="AZX771" s="413"/>
      <c r="AZY771" s="413"/>
      <c r="AZZ771" s="413"/>
      <c r="BAA771" s="413"/>
      <c r="BAB771" s="413"/>
      <c r="BAC771" s="413"/>
      <c r="BAD771" s="412"/>
      <c r="BAE771" s="412"/>
      <c r="BAF771" s="412"/>
      <c r="BAG771" s="412"/>
      <c r="BAH771" s="412"/>
      <c r="BAI771" s="412"/>
      <c r="BAJ771" s="412"/>
      <c r="BAK771" s="412"/>
      <c r="BAL771" s="412"/>
      <c r="BAM771" s="412"/>
      <c r="BAN771" s="412"/>
      <c r="BAO771" s="412"/>
      <c r="BAP771" s="412"/>
      <c r="BAQ771" s="412"/>
      <c r="BAR771" s="412"/>
      <c r="BAS771" s="412"/>
      <c r="BAT771" s="412"/>
      <c r="BAU771" s="412"/>
      <c r="BAV771" s="412"/>
      <c r="BAW771" s="412"/>
      <c r="BAX771" s="412"/>
      <c r="BAY771" s="412"/>
      <c r="BAZ771" s="412"/>
      <c r="BBA771" s="412"/>
      <c r="BBB771" s="412"/>
      <c r="BBC771" s="412"/>
      <c r="BBD771" s="412"/>
      <c r="BBE771" s="412"/>
      <c r="BBF771" s="412"/>
      <c r="BBG771" s="412"/>
      <c r="BBH771" s="412"/>
      <c r="BBI771" s="412"/>
      <c r="BBJ771" s="412"/>
      <c r="BBK771" s="412"/>
      <c r="BBL771" s="412"/>
      <c r="BBM771" s="412"/>
      <c r="BBN771" s="412"/>
      <c r="BBO771" s="412"/>
      <c r="BBP771" s="412"/>
      <c r="BBQ771" s="412"/>
      <c r="BBR771" s="412"/>
      <c r="BBS771" s="412"/>
      <c r="BBT771" s="412"/>
      <c r="BBU771" s="412"/>
      <c r="BBV771" s="413"/>
      <c r="BBW771" s="413"/>
      <c r="BBX771" s="413"/>
      <c r="BBY771" s="413"/>
      <c r="BBZ771" s="413"/>
      <c r="BCA771" s="413"/>
      <c r="BCB771" s="413"/>
      <c r="BCC771" s="413"/>
      <c r="BCD771" s="413"/>
      <c r="BCE771" s="413"/>
      <c r="BCF771" s="413"/>
      <c r="BCG771" s="413"/>
      <c r="BCH771" s="413"/>
      <c r="BCI771" s="413"/>
      <c r="BCJ771" s="413"/>
      <c r="BCK771" s="413"/>
      <c r="BCL771" s="413"/>
      <c r="BCM771" s="413"/>
      <c r="BCN771" s="413"/>
      <c r="BCO771" s="413"/>
      <c r="BCP771" s="413"/>
      <c r="BCQ771" s="413"/>
      <c r="BCR771" s="413"/>
      <c r="BCS771" s="413"/>
      <c r="BCT771" s="414"/>
      <c r="BCU771" s="414"/>
      <c r="BCV771" s="414"/>
      <c r="BCW771" s="414"/>
      <c r="BCX771" s="414"/>
      <c r="BCY771" s="413"/>
      <c r="BCZ771" s="413"/>
      <c r="BDA771" s="414"/>
      <c r="BDB771" s="414"/>
      <c r="BDC771" s="413"/>
      <c r="BDD771" s="413"/>
      <c r="BDE771" s="414"/>
      <c r="BDF771" s="414"/>
      <c r="BDG771" s="413"/>
      <c r="BDH771" s="413"/>
      <c r="BDI771" s="413"/>
      <c r="BDJ771" s="413"/>
      <c r="BDK771" s="413"/>
      <c r="BDL771" s="413"/>
      <c r="BDM771" s="413"/>
      <c r="BDN771" s="414"/>
      <c r="BDO771" s="414"/>
      <c r="BDP771" s="413"/>
      <c r="BDQ771" s="413"/>
      <c r="BDR771" s="414"/>
      <c r="BDS771" s="414"/>
      <c r="BDT771" s="413"/>
      <c r="BDU771" s="413"/>
      <c r="BDV771" s="413"/>
      <c r="BDW771" s="413"/>
      <c r="BDX771" s="413"/>
      <c r="BDY771" s="407"/>
      <c r="BDZ771" s="439"/>
      <c r="BEA771" s="413"/>
      <c r="BEB771" s="413"/>
      <c r="BEC771" s="413"/>
      <c r="BED771" s="413"/>
      <c r="BEE771" s="413"/>
      <c r="BEF771" s="413"/>
      <c r="BEG771" s="413"/>
      <c r="BEH771" s="412"/>
      <c r="BEI771" s="412"/>
      <c r="BEJ771" s="412"/>
      <c r="BEK771" s="412"/>
      <c r="BEL771" s="412"/>
      <c r="BEM771" s="412"/>
      <c r="BEN771" s="412"/>
      <c r="BEO771" s="412"/>
      <c r="BEP771" s="412"/>
      <c r="BEQ771" s="412"/>
      <c r="BER771" s="412"/>
      <c r="BES771" s="412"/>
      <c r="BET771" s="412"/>
      <c r="BEU771" s="412"/>
      <c r="BEV771" s="412"/>
      <c r="BEW771" s="412"/>
      <c r="BEX771" s="412"/>
      <c r="BEY771" s="412"/>
      <c r="BEZ771" s="412"/>
      <c r="BFA771" s="412"/>
      <c r="BFB771" s="412"/>
      <c r="BFC771" s="412"/>
      <c r="BFD771" s="412"/>
      <c r="BFE771" s="412"/>
      <c r="BFF771" s="412"/>
      <c r="BFG771" s="412"/>
      <c r="BFH771" s="412"/>
      <c r="BFI771" s="412"/>
      <c r="BFJ771" s="412"/>
      <c r="BFK771" s="412"/>
      <c r="BFL771" s="412"/>
      <c r="BFM771" s="412"/>
      <c r="BFN771" s="412"/>
      <c r="BFO771" s="412"/>
      <c r="BFP771" s="412"/>
      <c r="BFQ771" s="412"/>
      <c r="BFR771" s="412"/>
      <c r="BFS771" s="412"/>
      <c r="BFT771" s="412"/>
      <c r="BFU771" s="412"/>
      <c r="BFV771" s="412"/>
      <c r="BFW771" s="412"/>
      <c r="BFX771" s="412"/>
      <c r="BFY771" s="412"/>
      <c r="BFZ771" s="413"/>
      <c r="BGA771" s="413"/>
      <c r="BGB771" s="413"/>
      <c r="BGC771" s="413"/>
      <c r="BGD771" s="413"/>
      <c r="BGE771" s="413"/>
      <c r="BGF771" s="413"/>
      <c r="BGG771" s="413"/>
      <c r="BGH771" s="413"/>
      <c r="BGI771" s="413"/>
      <c r="BGJ771" s="413"/>
      <c r="BGK771" s="413"/>
      <c r="BGL771" s="413"/>
      <c r="BGM771" s="413"/>
      <c r="BGN771" s="413"/>
      <c r="BGO771" s="413"/>
      <c r="BGP771" s="413"/>
      <c r="BGQ771" s="413"/>
      <c r="BGR771" s="413"/>
      <c r="BGS771" s="413"/>
      <c r="BGT771" s="413"/>
      <c r="BGU771" s="413"/>
      <c r="BGV771" s="413"/>
      <c r="BGW771" s="413"/>
      <c r="BGX771" s="414"/>
      <c r="BGY771" s="414"/>
      <c r="BGZ771" s="414"/>
      <c r="BHA771" s="414"/>
      <c r="BHB771" s="414"/>
      <c r="BHC771" s="413"/>
      <c r="BHD771" s="413"/>
      <c r="BHE771" s="414"/>
      <c r="BHF771" s="414"/>
      <c r="BHG771" s="413"/>
      <c r="BHH771" s="413"/>
      <c r="BHI771" s="414"/>
      <c r="BHJ771" s="414"/>
      <c r="BHK771" s="413"/>
      <c r="BHL771" s="413"/>
      <c r="BHM771" s="413"/>
      <c r="BHN771" s="413"/>
      <c r="BHO771" s="413"/>
      <c r="BHP771" s="413"/>
      <c r="BHQ771" s="413"/>
      <c r="BHR771" s="414"/>
      <c r="BHS771" s="414"/>
      <c r="BHT771" s="413"/>
      <c r="BHU771" s="413"/>
      <c r="BHV771" s="414"/>
      <c r="BHW771" s="414"/>
      <c r="BHX771" s="413"/>
      <c r="BHY771" s="413"/>
      <c r="BHZ771" s="413"/>
      <c r="BIA771" s="413"/>
      <c r="BIB771" s="413"/>
      <c r="BIC771" s="407"/>
      <c r="BID771" s="439"/>
      <c r="BIE771" s="413"/>
      <c r="BIF771" s="413"/>
      <c r="BIG771" s="413"/>
      <c r="BIH771" s="413"/>
      <c r="BII771" s="413"/>
      <c r="BIJ771" s="413"/>
      <c r="BIK771" s="413"/>
      <c r="BIL771" s="412"/>
      <c r="BIM771" s="412"/>
      <c r="BIN771" s="412"/>
      <c r="BIO771" s="412"/>
      <c r="BIP771" s="412"/>
      <c r="BIQ771" s="412"/>
      <c r="BIR771" s="412"/>
      <c r="BIS771" s="412"/>
      <c r="BIT771" s="412"/>
      <c r="BIU771" s="412"/>
      <c r="BIV771" s="412"/>
      <c r="BIW771" s="412"/>
      <c r="BIX771" s="412"/>
      <c r="BIY771" s="412"/>
      <c r="BIZ771" s="412"/>
      <c r="BJA771" s="412"/>
      <c r="BJB771" s="412"/>
      <c r="BJC771" s="412"/>
      <c r="BJD771" s="412"/>
      <c r="BJE771" s="412"/>
      <c r="BJF771" s="412"/>
      <c r="BJG771" s="412"/>
      <c r="BJH771" s="412"/>
      <c r="BJI771" s="412"/>
      <c r="BJJ771" s="412"/>
      <c r="BJK771" s="412"/>
      <c r="BJL771" s="412"/>
      <c r="BJM771" s="412"/>
      <c r="BJN771" s="412"/>
      <c r="BJO771" s="412"/>
      <c r="BJP771" s="412"/>
      <c r="BJQ771" s="412"/>
      <c r="BJR771" s="412"/>
      <c r="BJS771" s="412"/>
      <c r="BJT771" s="412"/>
      <c r="BJU771" s="412"/>
      <c r="BJV771" s="412"/>
      <c r="BJW771" s="412"/>
      <c r="BJX771" s="412"/>
      <c r="BJY771" s="412"/>
      <c r="BJZ771" s="412"/>
      <c r="BKA771" s="412"/>
      <c r="BKB771" s="412"/>
      <c r="BKC771" s="412"/>
      <c r="BKD771" s="413"/>
      <c r="BKE771" s="413"/>
      <c r="BKF771" s="413"/>
      <c r="BKG771" s="413"/>
      <c r="BKH771" s="413"/>
      <c r="BKI771" s="413"/>
      <c r="BKJ771" s="413"/>
      <c r="BKK771" s="413"/>
      <c r="BKL771" s="413"/>
      <c r="BKM771" s="413"/>
      <c r="BKN771" s="413"/>
      <c r="BKO771" s="413"/>
      <c r="BKP771" s="413"/>
      <c r="BKQ771" s="413"/>
      <c r="BKR771" s="413"/>
      <c r="BKS771" s="413"/>
      <c r="BKT771" s="413"/>
      <c r="BKU771" s="413"/>
      <c r="BKV771" s="413"/>
      <c r="BKW771" s="413"/>
      <c r="BKX771" s="413"/>
      <c r="BKY771" s="413"/>
      <c r="BKZ771" s="413"/>
      <c r="BLA771" s="413"/>
      <c r="BLB771" s="414"/>
      <c r="BLC771" s="414"/>
      <c r="BLD771" s="414"/>
      <c r="BLE771" s="414"/>
      <c r="BLF771" s="414"/>
      <c r="BLG771" s="413"/>
      <c r="BLH771" s="413"/>
      <c r="BLI771" s="414"/>
      <c r="BLJ771" s="414"/>
      <c r="BLK771" s="413"/>
      <c r="BLL771" s="413"/>
      <c r="BLM771" s="414"/>
      <c r="BLN771" s="414"/>
      <c r="BLO771" s="413"/>
      <c r="BLP771" s="413"/>
      <c r="BLQ771" s="413"/>
      <c r="BLR771" s="413"/>
      <c r="BLS771" s="413"/>
      <c r="BLT771" s="413"/>
      <c r="BLU771" s="413"/>
      <c r="BLV771" s="414"/>
      <c r="BLW771" s="414"/>
      <c r="BLX771" s="413"/>
      <c r="BLY771" s="413"/>
      <c r="BLZ771" s="414"/>
      <c r="BMA771" s="414"/>
      <c r="BMB771" s="413"/>
      <c r="BMC771" s="413"/>
      <c r="BMD771" s="413"/>
      <c r="BME771" s="413"/>
      <c r="BMF771" s="413"/>
      <c r="BMG771" s="407"/>
      <c r="BMH771" s="439"/>
      <c r="BMI771" s="413"/>
      <c r="BMJ771" s="413"/>
      <c r="BMK771" s="413"/>
      <c r="BML771" s="413"/>
      <c r="BMM771" s="413"/>
      <c r="BMN771" s="413"/>
      <c r="BMO771" s="413"/>
      <c r="BMP771" s="412"/>
      <c r="BMQ771" s="412"/>
      <c r="BMR771" s="412"/>
      <c r="BMS771" s="412"/>
      <c r="BMT771" s="412"/>
      <c r="BMU771" s="412"/>
      <c r="BMV771" s="412"/>
      <c r="BMW771" s="412"/>
      <c r="BMX771" s="412"/>
      <c r="BMY771" s="412"/>
      <c r="BMZ771" s="412"/>
      <c r="BNA771" s="412"/>
      <c r="BNB771" s="412"/>
      <c r="BNC771" s="412"/>
      <c r="BND771" s="412"/>
      <c r="BNE771" s="412"/>
      <c r="BNF771" s="412"/>
      <c r="BNG771" s="412"/>
      <c r="BNH771" s="412"/>
      <c r="BNI771" s="412"/>
      <c r="BNJ771" s="412"/>
      <c r="BNK771" s="412"/>
      <c r="BNL771" s="412"/>
      <c r="BNM771" s="412"/>
      <c r="BNN771" s="412"/>
      <c r="BNO771" s="412"/>
      <c r="BNP771" s="412"/>
      <c r="BNQ771" s="412"/>
      <c r="BNR771" s="412"/>
      <c r="BNS771" s="412"/>
      <c r="BNT771" s="412"/>
      <c r="BNU771" s="412"/>
      <c r="BNV771" s="412"/>
      <c r="BNW771" s="412"/>
      <c r="BNX771" s="412"/>
      <c r="BNY771" s="412"/>
      <c r="BNZ771" s="412"/>
      <c r="BOA771" s="412"/>
      <c r="BOB771" s="412"/>
      <c r="BOC771" s="412"/>
      <c r="BOD771" s="412"/>
      <c r="BOE771" s="412"/>
      <c r="BOF771" s="412"/>
      <c r="BOG771" s="412"/>
      <c r="BOH771" s="413"/>
      <c r="BOI771" s="413"/>
      <c r="BOJ771" s="413"/>
      <c r="BOK771" s="413"/>
      <c r="BOL771" s="413"/>
      <c r="BOM771" s="413"/>
      <c r="BON771" s="413"/>
      <c r="BOO771" s="413"/>
      <c r="BOP771" s="413"/>
      <c r="BOQ771" s="413"/>
      <c r="BOR771" s="413"/>
      <c r="BOS771" s="413"/>
      <c r="BOT771" s="413"/>
      <c r="BOU771" s="413"/>
      <c r="BOV771" s="413"/>
      <c r="BOW771" s="413"/>
      <c r="BOX771" s="413"/>
      <c r="BOY771" s="413"/>
      <c r="BOZ771" s="413"/>
      <c r="BPA771" s="413"/>
      <c r="BPB771" s="413"/>
      <c r="BPC771" s="413"/>
      <c r="BPD771" s="413"/>
      <c r="BPE771" s="413"/>
      <c r="BPF771" s="414"/>
      <c r="BPG771" s="414"/>
      <c r="BPH771" s="414"/>
      <c r="BPI771" s="414"/>
      <c r="BPJ771" s="414"/>
      <c r="BPK771" s="413"/>
      <c r="BPL771" s="413"/>
      <c r="BPM771" s="414"/>
      <c r="BPN771" s="414"/>
      <c r="BPO771" s="413"/>
      <c r="BPP771" s="413"/>
      <c r="BPQ771" s="414"/>
      <c r="BPR771" s="414"/>
      <c r="BPS771" s="413"/>
      <c r="BPT771" s="413"/>
      <c r="BPU771" s="413"/>
      <c r="BPV771" s="413"/>
      <c r="BPW771" s="413"/>
      <c r="BPX771" s="413"/>
      <c r="BPY771" s="413"/>
      <c r="BPZ771" s="414"/>
      <c r="BQA771" s="414"/>
      <c r="BQB771" s="413"/>
      <c r="BQC771" s="413"/>
      <c r="BQD771" s="414"/>
      <c r="BQE771" s="414"/>
      <c r="BQF771" s="413"/>
      <c r="BQG771" s="413"/>
      <c r="BQH771" s="413"/>
      <c r="BQI771" s="413"/>
      <c r="BQJ771" s="413"/>
      <c r="BQK771" s="407"/>
      <c r="BQL771" s="439"/>
      <c r="BQM771" s="413"/>
      <c r="BQN771" s="413"/>
      <c r="BQO771" s="413"/>
      <c r="BQP771" s="413"/>
      <c r="BQQ771" s="413"/>
      <c r="BQR771" s="413"/>
      <c r="BQS771" s="413"/>
      <c r="BQT771" s="412"/>
      <c r="BQU771" s="412"/>
      <c r="BQV771" s="412"/>
      <c r="BQW771" s="412"/>
      <c r="BQX771" s="412"/>
      <c r="BQY771" s="412"/>
      <c r="BQZ771" s="412"/>
      <c r="BRA771" s="412"/>
      <c r="BRB771" s="412"/>
      <c r="BRC771" s="412"/>
      <c r="BRD771" s="412"/>
      <c r="BRE771" s="412"/>
      <c r="BRF771" s="412"/>
      <c r="BRG771" s="412"/>
      <c r="BRH771" s="412"/>
      <c r="BRI771" s="412"/>
      <c r="BRJ771" s="412"/>
      <c r="BRK771" s="412"/>
      <c r="BRL771" s="412"/>
      <c r="BRM771" s="412"/>
      <c r="BRN771" s="412"/>
      <c r="BRO771" s="412"/>
      <c r="BRP771" s="412"/>
      <c r="BRQ771" s="412"/>
      <c r="BRR771" s="412"/>
      <c r="BRS771" s="412"/>
      <c r="BRT771" s="412"/>
      <c r="BRU771" s="412"/>
      <c r="BRV771" s="412"/>
      <c r="BRW771" s="412"/>
      <c r="BRX771" s="412"/>
      <c r="BRY771" s="412"/>
      <c r="BRZ771" s="412"/>
      <c r="BSA771" s="412"/>
      <c r="BSB771" s="412"/>
      <c r="BSC771" s="412"/>
      <c r="BSD771" s="412"/>
      <c r="BSE771" s="412"/>
      <c r="BSF771" s="412"/>
      <c r="BSG771" s="412"/>
      <c r="BSH771" s="412"/>
      <c r="BSI771" s="412"/>
      <c r="BSJ771" s="412"/>
      <c r="BSK771" s="412"/>
      <c r="BSL771" s="413"/>
      <c r="BSM771" s="413"/>
      <c r="BSN771" s="413"/>
      <c r="BSO771" s="413"/>
      <c r="BSP771" s="413"/>
      <c r="BSQ771" s="413"/>
      <c r="BSR771" s="413"/>
      <c r="BSS771" s="413"/>
      <c r="BST771" s="413"/>
      <c r="BSU771" s="413"/>
      <c r="BSV771" s="413"/>
      <c r="BSW771" s="413"/>
      <c r="BSX771" s="413"/>
      <c r="BSY771" s="413"/>
      <c r="BSZ771" s="413"/>
      <c r="BTA771" s="413"/>
      <c r="BTB771" s="413"/>
      <c r="BTC771" s="413"/>
      <c r="BTD771" s="413"/>
      <c r="BTE771" s="413"/>
      <c r="BTF771" s="413"/>
      <c r="BTG771" s="413"/>
      <c r="BTH771" s="413"/>
      <c r="BTI771" s="413"/>
      <c r="BTJ771" s="414"/>
      <c r="BTK771" s="414"/>
      <c r="BTL771" s="414"/>
      <c r="BTM771" s="414"/>
      <c r="BTN771" s="414"/>
      <c r="BTO771" s="413"/>
      <c r="BTP771" s="413"/>
      <c r="BTQ771" s="414"/>
      <c r="BTR771" s="414"/>
      <c r="BTS771" s="413"/>
      <c r="BTT771" s="413"/>
      <c r="BTU771" s="414"/>
      <c r="BTV771" s="414"/>
      <c r="BTW771" s="413"/>
      <c r="BTX771" s="413"/>
      <c r="BTY771" s="413"/>
      <c r="BTZ771" s="413"/>
      <c r="BUA771" s="413"/>
      <c r="BUB771" s="413"/>
      <c r="BUC771" s="413"/>
      <c r="BUD771" s="414"/>
      <c r="BUE771" s="414"/>
      <c r="BUF771" s="413"/>
      <c r="BUG771" s="413"/>
      <c r="BUH771" s="414"/>
      <c r="BUI771" s="414"/>
      <c r="BUJ771" s="413"/>
      <c r="BUK771" s="413"/>
      <c r="BUL771" s="413"/>
      <c r="BUM771" s="413"/>
      <c r="BUN771" s="413"/>
      <c r="BUO771" s="407"/>
      <c r="BUP771" s="439"/>
      <c r="BUQ771" s="413"/>
      <c r="BUR771" s="413"/>
      <c r="BUS771" s="413"/>
      <c r="BUT771" s="413"/>
      <c r="BUU771" s="413"/>
      <c r="BUV771" s="413"/>
      <c r="BUW771" s="413"/>
      <c r="BUX771" s="412"/>
      <c r="BUY771" s="412"/>
      <c r="BUZ771" s="412"/>
      <c r="BVA771" s="412"/>
      <c r="BVB771" s="412"/>
      <c r="BVC771" s="412"/>
      <c r="BVD771" s="412"/>
      <c r="BVE771" s="412"/>
      <c r="BVF771" s="412"/>
      <c r="BVG771" s="412"/>
      <c r="BVH771" s="412"/>
      <c r="BVI771" s="412"/>
      <c r="BVJ771" s="412"/>
      <c r="BVK771" s="412"/>
      <c r="BVL771" s="412"/>
      <c r="BVM771" s="412"/>
      <c r="BVN771" s="412"/>
      <c r="BVO771" s="412"/>
      <c r="BVP771" s="412"/>
      <c r="BVQ771" s="412"/>
      <c r="BVR771" s="412"/>
      <c r="BVS771" s="412"/>
      <c r="BVT771" s="412"/>
      <c r="BVU771" s="412"/>
      <c r="BVV771" s="412"/>
      <c r="BVW771" s="412"/>
      <c r="BVX771" s="412"/>
      <c r="BVY771" s="412"/>
      <c r="BVZ771" s="412"/>
      <c r="BWA771" s="412"/>
      <c r="BWB771" s="412"/>
      <c r="BWC771" s="412"/>
      <c r="BWD771" s="412"/>
      <c r="BWE771" s="412"/>
      <c r="BWF771" s="412"/>
      <c r="BWG771" s="412"/>
      <c r="BWH771" s="412"/>
      <c r="BWI771" s="412"/>
      <c r="BWJ771" s="412"/>
      <c r="BWK771" s="412"/>
      <c r="BWL771" s="412"/>
      <c r="BWM771" s="412"/>
      <c r="BWN771" s="412"/>
      <c r="BWO771" s="412"/>
      <c r="BWP771" s="413"/>
      <c r="BWQ771" s="413"/>
      <c r="BWR771" s="413"/>
      <c r="BWS771" s="413"/>
      <c r="BWT771" s="413"/>
      <c r="BWU771" s="413"/>
      <c r="BWV771" s="413"/>
      <c r="BWW771" s="413"/>
      <c r="BWX771" s="413"/>
      <c r="BWY771" s="413"/>
      <c r="BWZ771" s="413"/>
      <c r="BXA771" s="413"/>
      <c r="BXB771" s="413"/>
      <c r="BXC771" s="413"/>
      <c r="BXD771" s="413"/>
      <c r="BXE771" s="413"/>
      <c r="BXF771" s="413"/>
      <c r="BXG771" s="413"/>
      <c r="BXH771" s="413"/>
      <c r="BXI771" s="413"/>
      <c r="BXJ771" s="413"/>
      <c r="BXK771" s="413"/>
      <c r="BXL771" s="413"/>
      <c r="BXM771" s="413"/>
      <c r="BXN771" s="414"/>
      <c r="BXO771" s="414"/>
      <c r="BXP771" s="414"/>
      <c r="BXQ771" s="414"/>
      <c r="BXR771" s="414"/>
      <c r="BXS771" s="413"/>
      <c r="BXT771" s="413"/>
      <c r="BXU771" s="414"/>
      <c r="BXV771" s="414"/>
      <c r="BXW771" s="413"/>
      <c r="BXX771" s="413"/>
      <c r="BXY771" s="414"/>
      <c r="BXZ771" s="414"/>
      <c r="BYA771" s="413"/>
      <c r="BYB771" s="413"/>
      <c r="BYC771" s="413"/>
      <c r="BYD771" s="413"/>
      <c r="BYE771" s="413"/>
      <c r="BYF771" s="413"/>
      <c r="BYG771" s="413"/>
      <c r="BYH771" s="414"/>
      <c r="BYI771" s="414"/>
      <c r="BYJ771" s="413"/>
      <c r="BYK771" s="413"/>
      <c r="BYL771" s="414"/>
      <c r="BYM771" s="414"/>
      <c r="BYN771" s="413"/>
      <c r="BYO771" s="413"/>
      <c r="BYP771" s="413"/>
      <c r="BYQ771" s="413"/>
      <c r="BYR771" s="413"/>
      <c r="BYS771" s="407"/>
      <c r="BYT771" s="439"/>
      <c r="BYU771" s="413"/>
      <c r="BYV771" s="413"/>
      <c r="BYW771" s="413"/>
      <c r="BYX771" s="413"/>
      <c r="BYY771" s="413"/>
      <c r="BYZ771" s="413"/>
      <c r="BZA771" s="413"/>
      <c r="BZB771" s="412"/>
      <c r="BZC771" s="412"/>
      <c r="BZD771" s="412"/>
      <c r="BZE771" s="412"/>
      <c r="BZF771" s="412"/>
      <c r="BZG771" s="412"/>
      <c r="BZH771" s="412"/>
      <c r="BZI771" s="412"/>
      <c r="BZJ771" s="412"/>
      <c r="BZK771" s="412"/>
      <c r="BZL771" s="412"/>
      <c r="BZM771" s="412"/>
      <c r="BZN771" s="412"/>
      <c r="BZO771" s="412"/>
      <c r="BZP771" s="412"/>
      <c r="BZQ771" s="412"/>
      <c r="BZR771" s="412"/>
      <c r="BZS771" s="412"/>
      <c r="BZT771" s="412"/>
      <c r="BZU771" s="412"/>
      <c r="BZV771" s="412"/>
      <c r="BZW771" s="412"/>
      <c r="BZX771" s="412"/>
      <c r="BZY771" s="412"/>
      <c r="BZZ771" s="412"/>
      <c r="CAA771" s="412"/>
      <c r="CAB771" s="412"/>
      <c r="CAC771" s="412"/>
      <c r="CAD771" s="412"/>
      <c r="CAE771" s="412"/>
      <c r="CAF771" s="412"/>
      <c r="CAG771" s="412"/>
      <c r="CAH771" s="412"/>
      <c r="CAI771" s="412"/>
      <c r="CAJ771" s="412"/>
      <c r="CAK771" s="412"/>
      <c r="CAL771" s="412"/>
      <c r="CAM771" s="412"/>
      <c r="CAN771" s="412"/>
      <c r="CAO771" s="412"/>
      <c r="CAP771" s="412"/>
      <c r="CAQ771" s="412"/>
      <c r="CAR771" s="412"/>
      <c r="CAS771" s="412"/>
      <c r="CAT771" s="413"/>
      <c r="CAU771" s="413"/>
      <c r="CAV771" s="413"/>
      <c r="CAW771" s="413"/>
      <c r="CAX771" s="413"/>
      <c r="CAY771" s="413"/>
      <c r="CAZ771" s="413"/>
      <c r="CBA771" s="413"/>
      <c r="CBB771" s="413"/>
      <c r="CBC771" s="413"/>
      <c r="CBD771" s="413"/>
      <c r="CBE771" s="413"/>
      <c r="CBF771" s="413"/>
      <c r="CBG771" s="413"/>
      <c r="CBH771" s="413"/>
      <c r="CBI771" s="413"/>
      <c r="CBJ771" s="413"/>
      <c r="CBK771" s="413"/>
      <c r="CBL771" s="413"/>
      <c r="CBM771" s="413"/>
      <c r="CBN771" s="413"/>
      <c r="CBO771" s="413"/>
      <c r="CBP771" s="413"/>
      <c r="CBQ771" s="413"/>
      <c r="CBR771" s="414"/>
      <c r="CBS771" s="414"/>
      <c r="CBT771" s="414"/>
      <c r="CBU771" s="414"/>
      <c r="CBV771" s="414"/>
      <c r="CBW771" s="413"/>
      <c r="CBX771" s="413"/>
      <c r="CBY771" s="414"/>
      <c r="CBZ771" s="414"/>
      <c r="CCA771" s="413"/>
      <c r="CCB771" s="413"/>
      <c r="CCC771" s="414"/>
      <c r="CCD771" s="414"/>
      <c r="CCE771" s="413"/>
      <c r="CCF771" s="413"/>
      <c r="CCG771" s="413"/>
      <c r="CCH771" s="413"/>
      <c r="CCI771" s="413"/>
      <c r="CCJ771" s="413"/>
      <c r="CCK771" s="413"/>
      <c r="CCL771" s="414"/>
      <c r="CCM771" s="414"/>
      <c r="CCN771" s="413"/>
      <c r="CCO771" s="413"/>
      <c r="CCP771" s="414"/>
      <c r="CCQ771" s="414"/>
      <c r="CCR771" s="413"/>
      <c r="CCS771" s="413"/>
      <c r="CCT771" s="413"/>
      <c r="CCU771" s="413"/>
      <c r="CCV771" s="413"/>
      <c r="CCW771" s="407"/>
      <c r="CCX771" s="439"/>
      <c r="CCY771" s="413"/>
      <c r="CCZ771" s="413"/>
      <c r="CDA771" s="413"/>
      <c r="CDB771" s="413"/>
      <c r="CDC771" s="413"/>
      <c r="CDD771" s="413"/>
      <c r="CDE771" s="413"/>
      <c r="CDF771" s="412"/>
      <c r="CDG771" s="412"/>
      <c r="CDH771" s="412"/>
      <c r="CDI771" s="412"/>
      <c r="CDJ771" s="412"/>
      <c r="CDK771" s="412"/>
      <c r="CDL771" s="412"/>
      <c r="CDM771" s="412"/>
      <c r="CDN771" s="412"/>
      <c r="CDO771" s="412"/>
      <c r="CDP771" s="412"/>
      <c r="CDQ771" s="412"/>
      <c r="CDR771" s="412"/>
      <c r="CDS771" s="412"/>
      <c r="CDT771" s="412"/>
      <c r="CDU771" s="412"/>
      <c r="CDV771" s="412"/>
      <c r="CDW771" s="412"/>
      <c r="CDX771" s="412"/>
      <c r="CDY771" s="412"/>
      <c r="CDZ771" s="412"/>
      <c r="CEA771" s="412"/>
      <c r="CEB771" s="412"/>
      <c r="CEC771" s="412"/>
      <c r="CED771" s="412"/>
      <c r="CEE771" s="412"/>
      <c r="CEF771" s="412"/>
      <c r="CEG771" s="412"/>
      <c r="CEH771" s="412"/>
      <c r="CEI771" s="412"/>
      <c r="CEJ771" s="412"/>
      <c r="CEK771" s="412"/>
      <c r="CEL771" s="412"/>
      <c r="CEM771" s="412"/>
      <c r="CEN771" s="412"/>
      <c r="CEO771" s="412"/>
      <c r="CEP771" s="412"/>
      <c r="CEQ771" s="412"/>
      <c r="CER771" s="412"/>
      <c r="CES771" s="412"/>
      <c r="CET771" s="412"/>
      <c r="CEU771" s="412"/>
      <c r="CEV771" s="412"/>
      <c r="CEW771" s="412"/>
      <c r="CEX771" s="413"/>
      <c r="CEY771" s="413"/>
      <c r="CEZ771" s="413"/>
      <c r="CFA771" s="413"/>
      <c r="CFB771" s="413"/>
      <c r="CFC771" s="413"/>
      <c r="CFD771" s="413"/>
      <c r="CFE771" s="413"/>
      <c r="CFF771" s="413"/>
      <c r="CFG771" s="413"/>
      <c r="CFH771" s="413"/>
      <c r="CFI771" s="413"/>
      <c r="CFJ771" s="413"/>
      <c r="CFK771" s="413"/>
      <c r="CFL771" s="413"/>
      <c r="CFM771" s="413"/>
      <c r="CFN771" s="413"/>
      <c r="CFO771" s="413"/>
      <c r="CFP771" s="413"/>
      <c r="CFQ771" s="413"/>
      <c r="CFR771" s="413"/>
      <c r="CFS771" s="413"/>
      <c r="CFT771" s="413"/>
      <c r="CFU771" s="413"/>
      <c r="CFV771" s="414"/>
      <c r="CFW771" s="414"/>
      <c r="CFX771" s="414"/>
      <c r="CFY771" s="414"/>
      <c r="CFZ771" s="414"/>
      <c r="CGA771" s="413"/>
      <c r="CGB771" s="413"/>
      <c r="CGC771" s="414"/>
      <c r="CGD771" s="414"/>
      <c r="CGE771" s="413"/>
      <c r="CGF771" s="413"/>
      <c r="CGG771" s="414"/>
      <c r="CGH771" s="414"/>
      <c r="CGI771" s="413"/>
      <c r="CGJ771" s="413"/>
      <c r="CGK771" s="413"/>
      <c r="CGL771" s="413"/>
      <c r="CGM771" s="413"/>
      <c r="CGN771" s="413"/>
      <c r="CGO771" s="413"/>
      <c r="CGP771" s="414"/>
      <c r="CGQ771" s="414"/>
      <c r="CGR771" s="413"/>
      <c r="CGS771" s="413"/>
      <c r="CGT771" s="414"/>
      <c r="CGU771" s="414"/>
      <c r="CGV771" s="413"/>
      <c r="CGW771" s="413"/>
      <c r="CGX771" s="413"/>
      <c r="CGY771" s="413"/>
      <c r="CGZ771" s="413"/>
      <c r="CHA771" s="407"/>
      <c r="CHB771" s="439"/>
      <c r="CHC771" s="413"/>
      <c r="CHD771" s="413"/>
      <c r="CHE771" s="413"/>
      <c r="CHF771" s="413"/>
      <c r="CHG771" s="413"/>
      <c r="CHH771" s="413"/>
      <c r="CHI771" s="413"/>
      <c r="CHJ771" s="412"/>
      <c r="CHK771" s="412"/>
      <c r="CHL771" s="412"/>
      <c r="CHM771" s="412"/>
      <c r="CHN771" s="412"/>
      <c r="CHO771" s="412"/>
      <c r="CHP771" s="412"/>
      <c r="CHQ771" s="412"/>
      <c r="CHR771" s="412"/>
      <c r="CHS771" s="412"/>
      <c r="CHT771" s="412"/>
      <c r="CHU771" s="412"/>
      <c r="CHV771" s="412"/>
      <c r="CHW771" s="412"/>
      <c r="CHX771" s="412"/>
      <c r="CHY771" s="412"/>
      <c r="CHZ771" s="412"/>
      <c r="CIA771" s="412"/>
      <c r="CIB771" s="412"/>
      <c r="CIC771" s="412"/>
      <c r="CID771" s="412"/>
      <c r="CIE771" s="412"/>
      <c r="CIF771" s="412"/>
      <c r="CIG771" s="412"/>
      <c r="CIH771" s="412"/>
      <c r="CII771" s="412"/>
      <c r="CIJ771" s="412"/>
      <c r="CIK771" s="412"/>
      <c r="CIL771" s="412"/>
      <c r="CIM771" s="412"/>
      <c r="CIN771" s="412"/>
      <c r="CIO771" s="412"/>
      <c r="CIP771" s="412"/>
      <c r="CIQ771" s="412"/>
      <c r="CIR771" s="412"/>
      <c r="CIS771" s="412"/>
      <c r="CIT771" s="412"/>
      <c r="CIU771" s="412"/>
      <c r="CIV771" s="412"/>
      <c r="CIW771" s="412"/>
      <c r="CIX771" s="412"/>
      <c r="CIY771" s="412"/>
      <c r="CIZ771" s="412"/>
      <c r="CJA771" s="412"/>
      <c r="CJB771" s="413"/>
      <c r="CJC771" s="413"/>
      <c r="CJD771" s="413"/>
      <c r="CJE771" s="413"/>
      <c r="CJF771" s="413"/>
      <c r="CJG771" s="413"/>
      <c r="CJH771" s="413"/>
      <c r="CJI771" s="413"/>
      <c r="CJJ771" s="413"/>
      <c r="CJK771" s="413"/>
      <c r="CJL771" s="413"/>
      <c r="CJM771" s="413"/>
      <c r="CJN771" s="413"/>
      <c r="CJO771" s="413"/>
      <c r="CJP771" s="413"/>
      <c r="CJQ771" s="413"/>
      <c r="CJR771" s="413"/>
      <c r="CJS771" s="413"/>
      <c r="CJT771" s="413"/>
      <c r="CJU771" s="413"/>
      <c r="CJV771" s="413"/>
      <c r="CJW771" s="413"/>
      <c r="CJX771" s="413"/>
      <c r="CJY771" s="413"/>
      <c r="CJZ771" s="414"/>
      <c r="CKA771" s="414"/>
      <c r="CKB771" s="414"/>
      <c r="CKC771" s="414"/>
      <c r="CKD771" s="414"/>
      <c r="CKE771" s="413"/>
      <c r="CKF771" s="413"/>
      <c r="CKG771" s="414"/>
      <c r="CKH771" s="414"/>
      <c r="CKI771" s="413"/>
      <c r="CKJ771" s="413"/>
      <c r="CKK771" s="414"/>
      <c r="CKL771" s="414"/>
      <c r="CKM771" s="413"/>
      <c r="CKN771" s="413"/>
      <c r="CKO771" s="413"/>
      <c r="CKP771" s="413"/>
      <c r="CKQ771" s="413"/>
      <c r="CKR771" s="413"/>
      <c r="CKS771" s="413"/>
      <c r="CKT771" s="414"/>
      <c r="CKU771" s="414"/>
      <c r="CKV771" s="413"/>
      <c r="CKW771" s="413"/>
      <c r="CKX771" s="414"/>
      <c r="CKY771" s="414"/>
      <c r="CKZ771" s="413"/>
      <c r="CLA771" s="413"/>
      <c r="CLB771" s="413"/>
      <c r="CLC771" s="413"/>
      <c r="CLD771" s="413"/>
      <c r="CLE771" s="407"/>
      <c r="CLF771" s="439"/>
      <c r="CLG771" s="413"/>
      <c r="CLH771" s="413"/>
      <c r="CLI771" s="413"/>
      <c r="CLJ771" s="413"/>
      <c r="CLK771" s="413"/>
      <c r="CLL771" s="413"/>
      <c r="CLM771" s="413"/>
      <c r="CLN771" s="412"/>
      <c r="CLO771" s="412"/>
      <c r="CLP771" s="412"/>
      <c r="CLQ771" s="412"/>
      <c r="CLR771" s="412"/>
      <c r="CLS771" s="412"/>
      <c r="CLT771" s="412"/>
      <c r="CLU771" s="412"/>
      <c r="CLV771" s="412"/>
      <c r="CLW771" s="412"/>
      <c r="CLX771" s="412"/>
      <c r="CLY771" s="412"/>
      <c r="CLZ771" s="412"/>
      <c r="CMA771" s="412"/>
      <c r="CMB771" s="412"/>
      <c r="CMC771" s="412"/>
      <c r="CMD771" s="412"/>
      <c r="CME771" s="412"/>
      <c r="CMF771" s="412"/>
      <c r="CMG771" s="412"/>
      <c r="CMH771" s="412"/>
      <c r="CMI771" s="412"/>
      <c r="CMJ771" s="412"/>
      <c r="CMK771" s="412"/>
      <c r="CML771" s="412"/>
      <c r="CMM771" s="412"/>
      <c r="CMN771" s="412"/>
      <c r="CMO771" s="412"/>
      <c r="CMP771" s="412"/>
      <c r="CMQ771" s="412"/>
      <c r="CMR771" s="412"/>
      <c r="CMS771" s="412"/>
      <c r="CMT771" s="412"/>
      <c r="CMU771" s="412"/>
      <c r="CMV771" s="412"/>
      <c r="CMW771" s="412"/>
      <c r="CMX771" s="412"/>
      <c r="CMY771" s="412"/>
      <c r="CMZ771" s="412"/>
      <c r="CNA771" s="412"/>
      <c r="CNB771" s="412"/>
      <c r="CNC771" s="412"/>
      <c r="CND771" s="412"/>
      <c r="CNE771" s="412"/>
      <c r="CNF771" s="413"/>
      <c r="CNG771" s="413"/>
      <c r="CNH771" s="413"/>
      <c r="CNI771" s="413"/>
      <c r="CNJ771" s="413"/>
      <c r="CNK771" s="413"/>
      <c r="CNL771" s="413"/>
      <c r="CNM771" s="413"/>
      <c r="CNN771" s="413"/>
      <c r="CNO771" s="413"/>
      <c r="CNP771" s="413"/>
      <c r="CNQ771" s="413"/>
      <c r="CNR771" s="413"/>
      <c r="CNS771" s="413"/>
      <c r="CNT771" s="413"/>
      <c r="CNU771" s="413"/>
      <c r="CNV771" s="413"/>
      <c r="CNW771" s="413"/>
      <c r="CNX771" s="413"/>
      <c r="CNY771" s="413"/>
      <c r="CNZ771" s="413"/>
      <c r="COA771" s="413"/>
      <c r="COB771" s="413"/>
      <c r="COC771" s="413"/>
      <c r="COD771" s="414"/>
      <c r="COE771" s="414"/>
      <c r="COF771" s="414"/>
      <c r="COG771" s="414"/>
      <c r="COH771" s="414"/>
      <c r="COI771" s="413"/>
      <c r="COJ771" s="413"/>
      <c r="COK771" s="414"/>
      <c r="COL771" s="414"/>
      <c r="COM771" s="413"/>
      <c r="CON771" s="413"/>
      <c r="COO771" s="414"/>
      <c r="COP771" s="414"/>
      <c r="COQ771" s="413"/>
      <c r="COR771" s="413"/>
      <c r="COS771" s="413"/>
      <c r="COT771" s="413"/>
      <c r="COU771" s="413"/>
      <c r="COV771" s="413"/>
      <c r="COW771" s="413"/>
      <c r="COX771" s="414"/>
      <c r="COY771" s="414"/>
      <c r="COZ771" s="413"/>
      <c r="CPA771" s="413"/>
      <c r="CPB771" s="414"/>
      <c r="CPC771" s="414"/>
      <c r="CPD771" s="413"/>
      <c r="CPE771" s="413"/>
      <c r="CPF771" s="413"/>
      <c r="CPG771" s="413"/>
      <c r="CPH771" s="413"/>
      <c r="CPI771" s="407"/>
      <c r="CPJ771" s="439"/>
      <c r="CPK771" s="413"/>
      <c r="CPL771" s="413"/>
      <c r="CPM771" s="413"/>
      <c r="CPN771" s="413"/>
      <c r="CPO771" s="413"/>
      <c r="CPP771" s="413"/>
      <c r="CPQ771" s="413"/>
      <c r="CPR771" s="412"/>
      <c r="CPS771" s="412"/>
      <c r="CPT771" s="412"/>
      <c r="CPU771" s="412"/>
      <c r="CPV771" s="412"/>
      <c r="CPW771" s="412"/>
      <c r="CPX771" s="412"/>
      <c r="CPY771" s="412"/>
      <c r="CPZ771" s="412"/>
      <c r="CQA771" s="412"/>
      <c r="CQB771" s="412"/>
      <c r="CQC771" s="412"/>
      <c r="CQD771" s="412"/>
      <c r="CQE771" s="412"/>
      <c r="CQF771" s="412"/>
      <c r="CQG771" s="412"/>
      <c r="CQH771" s="412"/>
      <c r="CQI771" s="412"/>
      <c r="CQJ771" s="412"/>
      <c r="CQK771" s="412"/>
      <c r="CQL771" s="412"/>
      <c r="CQM771" s="412"/>
      <c r="CQN771" s="412"/>
      <c r="CQO771" s="412"/>
      <c r="CQP771" s="412"/>
      <c r="CQQ771" s="412"/>
      <c r="CQR771" s="412"/>
      <c r="CQS771" s="412"/>
      <c r="CQT771" s="412"/>
      <c r="CQU771" s="412"/>
      <c r="CQV771" s="412"/>
      <c r="CQW771" s="412"/>
      <c r="CQX771" s="412"/>
      <c r="CQY771" s="412"/>
      <c r="CQZ771" s="412"/>
      <c r="CRA771" s="412"/>
      <c r="CRB771" s="412"/>
      <c r="CRC771" s="412"/>
      <c r="CRD771" s="412"/>
      <c r="CRE771" s="412"/>
      <c r="CRF771" s="412"/>
      <c r="CRG771" s="412"/>
      <c r="CRH771" s="412"/>
      <c r="CRI771" s="412"/>
      <c r="CRJ771" s="413"/>
      <c r="CRK771" s="413"/>
      <c r="CRL771" s="413"/>
      <c r="CRM771" s="413"/>
      <c r="CRN771" s="413"/>
      <c r="CRO771" s="413"/>
      <c r="CRP771" s="413"/>
      <c r="CRQ771" s="413"/>
      <c r="CRR771" s="413"/>
      <c r="CRS771" s="413"/>
      <c r="CRT771" s="413"/>
      <c r="CRU771" s="413"/>
      <c r="CRV771" s="413"/>
      <c r="CRW771" s="413"/>
      <c r="CRX771" s="413"/>
      <c r="CRY771" s="413"/>
      <c r="CRZ771" s="413"/>
      <c r="CSA771" s="413"/>
      <c r="CSB771" s="413"/>
      <c r="CSC771" s="413"/>
      <c r="CSD771" s="413"/>
      <c r="CSE771" s="413"/>
      <c r="CSF771" s="413"/>
      <c r="CSG771" s="413"/>
      <c r="CSH771" s="414"/>
      <c r="CSI771" s="414"/>
      <c r="CSJ771" s="414"/>
      <c r="CSK771" s="414"/>
      <c r="CSL771" s="414"/>
      <c r="CSM771" s="413"/>
      <c r="CSN771" s="413"/>
      <c r="CSO771" s="414"/>
      <c r="CSP771" s="414"/>
      <c r="CSQ771" s="413"/>
      <c r="CSR771" s="413"/>
      <c r="CSS771" s="414"/>
      <c r="CST771" s="414"/>
      <c r="CSU771" s="413"/>
      <c r="CSV771" s="413"/>
      <c r="CSW771" s="413"/>
      <c r="CSX771" s="413"/>
      <c r="CSY771" s="413"/>
      <c r="CSZ771" s="413"/>
      <c r="CTA771" s="413"/>
      <c r="CTB771" s="414"/>
      <c r="CTC771" s="414"/>
      <c r="CTD771" s="413"/>
      <c r="CTE771" s="413"/>
      <c r="CTF771" s="414"/>
      <c r="CTG771" s="414"/>
      <c r="CTH771" s="413"/>
      <c r="CTI771" s="413"/>
      <c r="CTJ771" s="413"/>
      <c r="CTK771" s="413"/>
      <c r="CTL771" s="413"/>
      <c r="CTM771" s="407"/>
      <c r="CTN771" s="439"/>
      <c r="CTO771" s="413"/>
      <c r="CTP771" s="413"/>
      <c r="CTQ771" s="413"/>
      <c r="CTR771" s="413"/>
      <c r="CTS771" s="413"/>
      <c r="CTT771" s="413"/>
      <c r="CTU771" s="413"/>
      <c r="CTV771" s="412"/>
      <c r="CTW771" s="412"/>
      <c r="CTX771" s="412"/>
      <c r="CTY771" s="412"/>
      <c r="CTZ771" s="412"/>
      <c r="CUA771" s="412"/>
      <c r="CUB771" s="412"/>
      <c r="CUC771" s="412"/>
      <c r="CUD771" s="412"/>
      <c r="CUE771" s="412"/>
      <c r="CUF771" s="412"/>
      <c r="CUG771" s="412"/>
      <c r="CUH771" s="412"/>
      <c r="CUI771" s="412"/>
      <c r="CUJ771" s="412"/>
      <c r="CUK771" s="412"/>
      <c r="CUL771" s="412"/>
      <c r="CUM771" s="412"/>
      <c r="CUN771" s="412"/>
      <c r="CUO771" s="412"/>
      <c r="CUP771" s="412"/>
      <c r="CUQ771" s="412"/>
      <c r="CUR771" s="412"/>
      <c r="CUS771" s="412"/>
      <c r="CUT771" s="412"/>
      <c r="CUU771" s="412"/>
      <c r="CUV771" s="412"/>
      <c r="CUW771" s="412"/>
      <c r="CUX771" s="412"/>
      <c r="CUY771" s="412"/>
      <c r="CUZ771" s="412"/>
      <c r="CVA771" s="412"/>
      <c r="CVB771" s="412"/>
      <c r="CVC771" s="412"/>
      <c r="CVD771" s="412"/>
      <c r="CVE771" s="412"/>
      <c r="CVF771" s="412"/>
      <c r="CVG771" s="412"/>
      <c r="CVH771" s="412"/>
      <c r="CVI771" s="412"/>
      <c r="CVJ771" s="412"/>
      <c r="CVK771" s="412"/>
      <c r="CVL771" s="412"/>
      <c r="CVM771" s="412"/>
      <c r="CVN771" s="413"/>
      <c r="CVO771" s="413"/>
      <c r="CVP771" s="413"/>
      <c r="CVQ771" s="413"/>
      <c r="CVR771" s="413"/>
      <c r="CVS771" s="413"/>
      <c r="CVT771" s="413"/>
      <c r="CVU771" s="413"/>
      <c r="CVV771" s="413"/>
      <c r="CVW771" s="413"/>
      <c r="CVX771" s="413"/>
      <c r="CVY771" s="413"/>
      <c r="CVZ771" s="413"/>
      <c r="CWA771" s="413"/>
      <c r="CWB771" s="413"/>
      <c r="CWC771" s="413"/>
      <c r="CWD771" s="413"/>
      <c r="CWE771" s="413"/>
      <c r="CWF771" s="413"/>
      <c r="CWG771" s="413"/>
      <c r="CWH771" s="413"/>
      <c r="CWI771" s="413"/>
      <c r="CWJ771" s="413"/>
      <c r="CWK771" s="413"/>
      <c r="CWL771" s="414"/>
      <c r="CWM771" s="414"/>
      <c r="CWN771" s="414"/>
      <c r="CWO771" s="414"/>
      <c r="CWP771" s="414"/>
      <c r="CWQ771" s="413"/>
      <c r="CWR771" s="413"/>
      <c r="CWS771" s="414"/>
      <c r="CWT771" s="414"/>
      <c r="CWU771" s="413"/>
      <c r="CWV771" s="413"/>
      <c r="CWW771" s="414"/>
      <c r="CWX771" s="414"/>
      <c r="CWY771" s="413"/>
      <c r="CWZ771" s="413"/>
      <c r="CXA771" s="413"/>
      <c r="CXB771" s="413"/>
      <c r="CXC771" s="413"/>
      <c r="CXD771" s="413"/>
      <c r="CXE771" s="413"/>
      <c r="CXF771" s="414"/>
      <c r="CXG771" s="414"/>
      <c r="CXH771" s="413"/>
      <c r="CXI771" s="413"/>
      <c r="CXJ771" s="414"/>
      <c r="CXK771" s="414"/>
      <c r="CXL771" s="413"/>
      <c r="CXM771" s="413"/>
      <c r="CXN771" s="413"/>
      <c r="CXO771" s="413"/>
      <c r="CXP771" s="413"/>
      <c r="CXQ771" s="407"/>
      <c r="CXR771" s="439"/>
      <c r="CXS771" s="413"/>
      <c r="CXT771" s="413"/>
      <c r="CXU771" s="413"/>
      <c r="CXV771" s="413"/>
      <c r="CXW771" s="413"/>
      <c r="CXX771" s="413"/>
      <c r="CXY771" s="413"/>
      <c r="CXZ771" s="412"/>
      <c r="CYA771" s="412"/>
      <c r="CYB771" s="412"/>
      <c r="CYC771" s="412"/>
      <c r="CYD771" s="412"/>
      <c r="CYE771" s="412"/>
      <c r="CYF771" s="412"/>
      <c r="CYG771" s="412"/>
      <c r="CYH771" s="412"/>
      <c r="CYI771" s="412"/>
      <c r="CYJ771" s="412"/>
      <c r="CYK771" s="412"/>
      <c r="CYL771" s="412"/>
      <c r="CYM771" s="412"/>
      <c r="CYN771" s="412"/>
      <c r="CYO771" s="412"/>
      <c r="CYP771" s="412"/>
      <c r="CYQ771" s="412"/>
      <c r="CYR771" s="412"/>
      <c r="CYS771" s="412"/>
      <c r="CYT771" s="412"/>
      <c r="CYU771" s="412"/>
      <c r="CYV771" s="412"/>
      <c r="CYW771" s="412"/>
      <c r="CYX771" s="412"/>
      <c r="CYY771" s="412"/>
      <c r="CYZ771" s="412"/>
      <c r="CZA771" s="412"/>
      <c r="CZB771" s="412"/>
      <c r="CZC771" s="412"/>
      <c r="CZD771" s="412"/>
      <c r="CZE771" s="412"/>
      <c r="CZF771" s="412"/>
      <c r="CZG771" s="412"/>
      <c r="CZH771" s="412"/>
      <c r="CZI771" s="412"/>
      <c r="CZJ771" s="412"/>
      <c r="CZK771" s="412"/>
      <c r="CZL771" s="412"/>
      <c r="CZM771" s="412"/>
      <c r="CZN771" s="412"/>
      <c r="CZO771" s="412"/>
      <c r="CZP771" s="412"/>
      <c r="CZQ771" s="412"/>
      <c r="CZR771" s="413"/>
      <c r="CZS771" s="413"/>
      <c r="CZT771" s="413"/>
      <c r="CZU771" s="413"/>
      <c r="CZV771" s="413"/>
      <c r="CZW771" s="413"/>
      <c r="CZX771" s="413"/>
      <c r="CZY771" s="413"/>
      <c r="CZZ771" s="413"/>
      <c r="DAA771" s="413"/>
      <c r="DAB771" s="413"/>
      <c r="DAC771" s="413"/>
      <c r="DAD771" s="413"/>
      <c r="DAE771" s="413"/>
      <c r="DAF771" s="413"/>
      <c r="DAG771" s="413"/>
      <c r="DAH771" s="413"/>
      <c r="DAI771" s="413"/>
      <c r="DAJ771" s="413"/>
      <c r="DAK771" s="413"/>
      <c r="DAL771" s="413"/>
      <c r="DAM771" s="413"/>
      <c r="DAN771" s="413"/>
      <c r="DAO771" s="413"/>
      <c r="DAP771" s="414"/>
      <c r="DAQ771" s="414"/>
      <c r="DAR771" s="414"/>
      <c r="DAS771" s="414"/>
      <c r="DAT771" s="414"/>
      <c r="DAU771" s="413"/>
      <c r="DAV771" s="413"/>
      <c r="DAW771" s="414"/>
      <c r="DAX771" s="414"/>
      <c r="DAY771" s="413"/>
      <c r="DAZ771" s="413"/>
      <c r="DBA771" s="414"/>
      <c r="DBB771" s="414"/>
      <c r="DBC771" s="413"/>
      <c r="DBD771" s="413"/>
      <c r="DBE771" s="413"/>
      <c r="DBF771" s="413"/>
      <c r="DBG771" s="413"/>
      <c r="DBH771" s="413"/>
      <c r="DBI771" s="413"/>
      <c r="DBJ771" s="414"/>
      <c r="DBK771" s="414"/>
      <c r="DBL771" s="413"/>
      <c r="DBM771" s="413"/>
      <c r="DBN771" s="414"/>
      <c r="DBO771" s="414"/>
      <c r="DBP771" s="413"/>
      <c r="DBQ771" s="413"/>
      <c r="DBR771" s="413"/>
      <c r="DBS771" s="413"/>
      <c r="DBT771" s="413"/>
      <c r="DBU771" s="407"/>
      <c r="DBV771" s="439"/>
      <c r="DBW771" s="413"/>
      <c r="DBX771" s="413"/>
      <c r="DBY771" s="413"/>
      <c r="DBZ771" s="413"/>
      <c r="DCA771" s="413"/>
      <c r="DCB771" s="413"/>
      <c r="DCC771" s="413"/>
      <c r="DCD771" s="412"/>
      <c r="DCE771" s="412"/>
      <c r="DCF771" s="412"/>
      <c r="DCG771" s="412"/>
      <c r="DCH771" s="412"/>
      <c r="DCI771" s="412"/>
      <c r="DCJ771" s="412"/>
      <c r="DCK771" s="412"/>
      <c r="DCL771" s="412"/>
      <c r="DCM771" s="412"/>
      <c r="DCN771" s="412"/>
      <c r="DCO771" s="412"/>
      <c r="DCP771" s="412"/>
      <c r="DCQ771" s="412"/>
      <c r="DCR771" s="412"/>
      <c r="DCS771" s="412"/>
      <c r="DCT771" s="412"/>
      <c r="DCU771" s="412"/>
      <c r="DCV771" s="412"/>
      <c r="DCW771" s="412"/>
      <c r="DCX771" s="412"/>
      <c r="DCY771" s="412"/>
      <c r="DCZ771" s="412"/>
      <c r="DDA771" s="412"/>
      <c r="DDB771" s="412"/>
      <c r="DDC771" s="412"/>
      <c r="DDD771" s="412"/>
      <c r="DDE771" s="412"/>
      <c r="DDF771" s="412"/>
      <c r="DDG771" s="412"/>
      <c r="DDH771" s="412"/>
      <c r="DDI771" s="412"/>
      <c r="DDJ771" s="412"/>
      <c r="DDK771" s="412"/>
      <c r="DDL771" s="412"/>
      <c r="DDM771" s="412"/>
      <c r="DDN771" s="412"/>
      <c r="DDO771" s="412"/>
      <c r="DDP771" s="412"/>
      <c r="DDQ771" s="412"/>
      <c r="DDR771" s="412"/>
      <c r="DDS771" s="412"/>
      <c r="DDT771" s="412"/>
      <c r="DDU771" s="412"/>
      <c r="DDV771" s="413"/>
      <c r="DDW771" s="413"/>
      <c r="DDX771" s="413"/>
      <c r="DDY771" s="413"/>
      <c r="DDZ771" s="413"/>
      <c r="DEA771" s="413"/>
      <c r="DEB771" s="413"/>
      <c r="DEC771" s="413"/>
      <c r="DED771" s="413"/>
      <c r="DEE771" s="413"/>
      <c r="DEF771" s="413"/>
      <c r="DEG771" s="413"/>
      <c r="DEH771" s="413"/>
      <c r="DEI771" s="413"/>
      <c r="DEJ771" s="413"/>
      <c r="DEK771" s="413"/>
      <c r="DEL771" s="413"/>
      <c r="DEM771" s="413"/>
      <c r="DEN771" s="413"/>
      <c r="DEO771" s="413"/>
      <c r="DEP771" s="413"/>
      <c r="DEQ771" s="413"/>
      <c r="DER771" s="413"/>
      <c r="DES771" s="413"/>
      <c r="DET771" s="414"/>
      <c r="DEU771" s="414"/>
      <c r="DEV771" s="414"/>
      <c r="DEW771" s="414"/>
      <c r="DEX771" s="414"/>
      <c r="DEY771" s="413"/>
      <c r="DEZ771" s="413"/>
      <c r="DFA771" s="414"/>
      <c r="DFB771" s="414"/>
      <c r="DFC771" s="413"/>
      <c r="DFD771" s="413"/>
      <c r="DFE771" s="414"/>
      <c r="DFF771" s="414"/>
      <c r="DFG771" s="413"/>
      <c r="DFH771" s="413"/>
      <c r="DFI771" s="413"/>
      <c r="DFJ771" s="413"/>
      <c r="DFK771" s="413"/>
      <c r="DFL771" s="413"/>
      <c r="DFM771" s="413"/>
      <c r="DFN771" s="414"/>
      <c r="DFO771" s="414"/>
      <c r="DFP771" s="413"/>
      <c r="DFQ771" s="413"/>
      <c r="DFR771" s="414"/>
      <c r="DFS771" s="414"/>
      <c r="DFT771" s="413"/>
      <c r="DFU771" s="413"/>
      <c r="DFV771" s="413"/>
      <c r="DFW771" s="413"/>
      <c r="DFX771" s="413"/>
      <c r="DFY771" s="407"/>
      <c r="DFZ771" s="439"/>
      <c r="DGA771" s="413"/>
      <c r="DGB771" s="413"/>
      <c r="DGC771" s="413"/>
      <c r="DGD771" s="413"/>
      <c r="DGE771" s="413"/>
      <c r="DGF771" s="413"/>
      <c r="DGG771" s="413"/>
      <c r="DGH771" s="412"/>
      <c r="DGI771" s="412"/>
      <c r="DGJ771" s="412"/>
      <c r="DGK771" s="412"/>
      <c r="DGL771" s="412"/>
      <c r="DGM771" s="412"/>
      <c r="DGN771" s="412"/>
      <c r="DGO771" s="412"/>
      <c r="DGP771" s="412"/>
      <c r="DGQ771" s="412"/>
      <c r="DGR771" s="412"/>
      <c r="DGS771" s="412"/>
      <c r="DGT771" s="412"/>
      <c r="DGU771" s="412"/>
      <c r="DGV771" s="412"/>
      <c r="DGW771" s="412"/>
      <c r="DGX771" s="412"/>
      <c r="DGY771" s="412"/>
      <c r="DGZ771" s="412"/>
      <c r="DHA771" s="412"/>
      <c r="DHB771" s="412"/>
      <c r="DHC771" s="412"/>
      <c r="DHD771" s="412"/>
      <c r="DHE771" s="412"/>
      <c r="DHF771" s="412"/>
      <c r="DHG771" s="412"/>
      <c r="DHH771" s="412"/>
      <c r="DHI771" s="412"/>
      <c r="DHJ771" s="412"/>
      <c r="DHK771" s="412"/>
      <c r="DHL771" s="412"/>
      <c r="DHM771" s="412"/>
      <c r="DHN771" s="412"/>
      <c r="DHO771" s="412"/>
      <c r="DHP771" s="412"/>
      <c r="DHQ771" s="412"/>
      <c r="DHR771" s="412"/>
      <c r="DHS771" s="412"/>
      <c r="DHT771" s="412"/>
      <c r="DHU771" s="412"/>
      <c r="DHV771" s="412"/>
      <c r="DHW771" s="412"/>
      <c r="DHX771" s="412"/>
      <c r="DHY771" s="412"/>
      <c r="DHZ771" s="413"/>
      <c r="DIA771" s="413"/>
      <c r="DIB771" s="413"/>
      <c r="DIC771" s="413"/>
      <c r="DID771" s="413"/>
      <c r="DIE771" s="413"/>
      <c r="DIF771" s="413"/>
      <c r="DIG771" s="413"/>
      <c r="DIH771" s="413"/>
      <c r="DII771" s="413"/>
      <c r="DIJ771" s="413"/>
      <c r="DIK771" s="413"/>
      <c r="DIL771" s="413"/>
      <c r="DIM771" s="413"/>
      <c r="DIN771" s="413"/>
      <c r="DIO771" s="413"/>
      <c r="DIP771" s="413"/>
      <c r="DIQ771" s="413"/>
      <c r="DIR771" s="413"/>
      <c r="DIS771" s="413"/>
      <c r="DIT771" s="413"/>
      <c r="DIU771" s="413"/>
      <c r="DIV771" s="413"/>
      <c r="DIW771" s="413"/>
      <c r="DIX771" s="414"/>
      <c r="DIY771" s="414"/>
      <c r="DIZ771" s="414"/>
      <c r="DJA771" s="414"/>
      <c r="DJB771" s="414"/>
      <c r="DJC771" s="413"/>
      <c r="DJD771" s="413"/>
      <c r="DJE771" s="414"/>
      <c r="DJF771" s="414"/>
      <c r="DJG771" s="413"/>
      <c r="DJH771" s="413"/>
      <c r="DJI771" s="414"/>
      <c r="DJJ771" s="414"/>
      <c r="DJK771" s="413"/>
      <c r="DJL771" s="413"/>
      <c r="DJM771" s="413"/>
      <c r="DJN771" s="413"/>
      <c r="DJO771" s="413"/>
      <c r="DJP771" s="413"/>
      <c r="DJQ771" s="413"/>
      <c r="DJR771" s="414"/>
      <c r="DJS771" s="414"/>
      <c r="DJT771" s="413"/>
      <c r="DJU771" s="413"/>
      <c r="DJV771" s="414"/>
      <c r="DJW771" s="414"/>
      <c r="DJX771" s="413"/>
      <c r="DJY771" s="413"/>
      <c r="DJZ771" s="413"/>
      <c r="DKA771" s="413"/>
      <c r="DKB771" s="413"/>
      <c r="DKC771" s="407"/>
      <c r="DKD771" s="439"/>
      <c r="DKE771" s="413"/>
      <c r="DKF771" s="413"/>
      <c r="DKG771" s="413"/>
      <c r="DKH771" s="413"/>
      <c r="DKI771" s="413"/>
      <c r="DKJ771" s="413"/>
      <c r="DKK771" s="413"/>
      <c r="DKL771" s="412"/>
      <c r="DKM771" s="412"/>
      <c r="DKN771" s="412"/>
      <c r="DKO771" s="412"/>
      <c r="DKP771" s="412"/>
      <c r="DKQ771" s="412"/>
      <c r="DKR771" s="412"/>
      <c r="DKS771" s="412"/>
      <c r="DKT771" s="412"/>
      <c r="DKU771" s="412"/>
      <c r="DKV771" s="412"/>
      <c r="DKW771" s="412"/>
      <c r="DKX771" s="412"/>
      <c r="DKY771" s="412"/>
      <c r="DKZ771" s="412"/>
      <c r="DLA771" s="412"/>
      <c r="DLB771" s="412"/>
      <c r="DLC771" s="412"/>
      <c r="DLD771" s="412"/>
      <c r="DLE771" s="412"/>
      <c r="DLF771" s="412"/>
      <c r="DLG771" s="412"/>
      <c r="DLH771" s="412"/>
      <c r="DLI771" s="412"/>
      <c r="DLJ771" s="412"/>
      <c r="DLK771" s="412"/>
      <c r="DLL771" s="412"/>
      <c r="DLM771" s="412"/>
      <c r="DLN771" s="412"/>
      <c r="DLO771" s="412"/>
      <c r="DLP771" s="412"/>
      <c r="DLQ771" s="412"/>
      <c r="DLR771" s="412"/>
      <c r="DLS771" s="412"/>
      <c r="DLT771" s="412"/>
      <c r="DLU771" s="412"/>
      <c r="DLV771" s="412"/>
      <c r="DLW771" s="412"/>
      <c r="DLX771" s="412"/>
      <c r="DLY771" s="412"/>
      <c r="DLZ771" s="412"/>
      <c r="DMA771" s="412"/>
      <c r="DMB771" s="412"/>
      <c r="DMC771" s="412"/>
      <c r="DMD771" s="413"/>
      <c r="DME771" s="413"/>
      <c r="DMF771" s="413"/>
      <c r="DMG771" s="413"/>
      <c r="DMH771" s="413"/>
      <c r="DMI771" s="413"/>
      <c r="DMJ771" s="413"/>
      <c r="DMK771" s="413"/>
      <c r="DML771" s="413"/>
      <c r="DMM771" s="413"/>
      <c r="DMN771" s="413"/>
      <c r="DMO771" s="413"/>
      <c r="DMP771" s="413"/>
      <c r="DMQ771" s="413"/>
      <c r="DMR771" s="413"/>
      <c r="DMS771" s="413"/>
      <c r="DMT771" s="413"/>
      <c r="DMU771" s="413"/>
      <c r="DMV771" s="413"/>
      <c r="DMW771" s="413"/>
      <c r="DMX771" s="413"/>
      <c r="DMY771" s="413"/>
      <c r="DMZ771" s="413"/>
      <c r="DNA771" s="413"/>
      <c r="DNB771" s="414"/>
      <c r="DNC771" s="414"/>
      <c r="DND771" s="414"/>
      <c r="DNE771" s="414"/>
      <c r="DNF771" s="414"/>
      <c r="DNG771" s="413"/>
      <c r="DNH771" s="413"/>
      <c r="DNI771" s="414"/>
      <c r="DNJ771" s="414"/>
      <c r="DNK771" s="413"/>
      <c r="DNL771" s="413"/>
      <c r="DNM771" s="414"/>
      <c r="DNN771" s="414"/>
      <c r="DNO771" s="413"/>
      <c r="DNP771" s="413"/>
      <c r="DNQ771" s="413"/>
      <c r="DNR771" s="413"/>
      <c r="DNS771" s="413"/>
      <c r="DNT771" s="413"/>
      <c r="DNU771" s="413"/>
      <c r="DNV771" s="414"/>
      <c r="DNW771" s="414"/>
      <c r="DNX771" s="413"/>
      <c r="DNY771" s="413"/>
      <c r="DNZ771" s="414"/>
      <c r="DOA771" s="414"/>
      <c r="DOB771" s="413"/>
      <c r="DOC771" s="413"/>
      <c r="DOD771" s="413"/>
      <c r="DOE771" s="413"/>
      <c r="DOF771" s="413"/>
      <c r="DOG771" s="407"/>
      <c r="DOH771" s="439"/>
      <c r="DOI771" s="413"/>
      <c r="DOJ771" s="413"/>
      <c r="DOK771" s="413"/>
      <c r="DOL771" s="413"/>
      <c r="DOM771" s="413"/>
      <c r="DON771" s="413"/>
      <c r="DOO771" s="413"/>
      <c r="DOP771" s="412"/>
      <c r="DOQ771" s="412"/>
      <c r="DOR771" s="412"/>
      <c r="DOS771" s="412"/>
      <c r="DOT771" s="412"/>
      <c r="DOU771" s="412"/>
      <c r="DOV771" s="412"/>
      <c r="DOW771" s="412"/>
      <c r="DOX771" s="412"/>
      <c r="DOY771" s="412"/>
      <c r="DOZ771" s="412"/>
      <c r="DPA771" s="412"/>
      <c r="DPB771" s="412"/>
      <c r="DPC771" s="412"/>
      <c r="DPD771" s="412"/>
      <c r="DPE771" s="412"/>
      <c r="DPF771" s="412"/>
      <c r="DPG771" s="412"/>
      <c r="DPH771" s="412"/>
      <c r="DPI771" s="412"/>
      <c r="DPJ771" s="412"/>
      <c r="DPK771" s="412"/>
      <c r="DPL771" s="412"/>
      <c r="DPM771" s="412"/>
      <c r="DPN771" s="412"/>
      <c r="DPO771" s="412"/>
      <c r="DPP771" s="412"/>
      <c r="DPQ771" s="412"/>
      <c r="DPR771" s="412"/>
      <c r="DPS771" s="412"/>
      <c r="DPT771" s="412"/>
      <c r="DPU771" s="412"/>
      <c r="DPV771" s="412"/>
      <c r="DPW771" s="412"/>
      <c r="DPX771" s="412"/>
      <c r="DPY771" s="412"/>
      <c r="DPZ771" s="412"/>
      <c r="DQA771" s="412"/>
      <c r="DQB771" s="412"/>
      <c r="DQC771" s="412"/>
      <c r="DQD771" s="412"/>
      <c r="DQE771" s="412"/>
      <c r="DQF771" s="412"/>
      <c r="DQG771" s="412"/>
      <c r="DQH771" s="413"/>
      <c r="DQI771" s="413"/>
      <c r="DQJ771" s="413"/>
      <c r="DQK771" s="413"/>
      <c r="DQL771" s="413"/>
      <c r="DQM771" s="413"/>
      <c r="DQN771" s="413"/>
      <c r="DQO771" s="413"/>
      <c r="DQP771" s="413"/>
      <c r="DQQ771" s="413"/>
      <c r="DQR771" s="413"/>
      <c r="DQS771" s="413"/>
      <c r="DQT771" s="413"/>
      <c r="DQU771" s="413"/>
      <c r="DQV771" s="413"/>
      <c r="DQW771" s="413"/>
      <c r="DQX771" s="413"/>
      <c r="DQY771" s="413"/>
      <c r="DQZ771" s="413"/>
      <c r="DRA771" s="413"/>
      <c r="DRB771" s="413"/>
      <c r="DRC771" s="413"/>
      <c r="DRD771" s="413"/>
      <c r="DRE771" s="413"/>
      <c r="DRF771" s="414"/>
      <c r="DRG771" s="414"/>
      <c r="DRH771" s="414"/>
      <c r="DRI771" s="414"/>
      <c r="DRJ771" s="414"/>
      <c r="DRK771" s="413"/>
      <c r="DRL771" s="413"/>
      <c r="DRM771" s="414"/>
      <c r="DRN771" s="414"/>
      <c r="DRO771" s="413"/>
      <c r="DRP771" s="413"/>
      <c r="DRQ771" s="414"/>
      <c r="DRR771" s="414"/>
      <c r="DRS771" s="413"/>
      <c r="DRT771" s="413"/>
      <c r="DRU771" s="413"/>
      <c r="DRV771" s="413"/>
      <c r="DRW771" s="413"/>
      <c r="DRX771" s="413"/>
      <c r="DRY771" s="413"/>
      <c r="DRZ771" s="414"/>
      <c r="DSA771" s="414"/>
      <c r="DSB771" s="413"/>
      <c r="DSC771" s="413"/>
      <c r="DSD771" s="414"/>
      <c r="DSE771" s="414"/>
      <c r="DSF771" s="413"/>
      <c r="DSG771" s="413"/>
      <c r="DSH771" s="413"/>
      <c r="DSI771" s="413"/>
      <c r="DSJ771" s="413"/>
      <c r="DSK771" s="407"/>
      <c r="DSL771" s="439"/>
      <c r="DSM771" s="413"/>
      <c r="DSN771" s="413"/>
      <c r="DSO771" s="413"/>
      <c r="DSP771" s="413"/>
      <c r="DSQ771" s="413"/>
      <c r="DSR771" s="413"/>
      <c r="DSS771" s="413"/>
      <c r="DST771" s="412"/>
      <c r="DSU771" s="412"/>
      <c r="DSV771" s="412"/>
      <c r="DSW771" s="412"/>
      <c r="DSX771" s="412"/>
      <c r="DSY771" s="412"/>
      <c r="DSZ771" s="412"/>
      <c r="DTA771" s="412"/>
      <c r="DTB771" s="412"/>
      <c r="DTC771" s="412"/>
      <c r="DTD771" s="412"/>
      <c r="DTE771" s="412"/>
      <c r="DTF771" s="412"/>
      <c r="DTG771" s="412"/>
      <c r="DTH771" s="412"/>
      <c r="DTI771" s="412"/>
      <c r="DTJ771" s="412"/>
      <c r="DTK771" s="412"/>
      <c r="DTL771" s="412"/>
      <c r="DTM771" s="412"/>
      <c r="DTN771" s="412"/>
      <c r="DTO771" s="412"/>
      <c r="DTP771" s="412"/>
      <c r="DTQ771" s="412"/>
      <c r="DTR771" s="412"/>
      <c r="DTS771" s="412"/>
      <c r="DTT771" s="412"/>
      <c r="DTU771" s="412"/>
      <c r="DTV771" s="412"/>
      <c r="DTW771" s="412"/>
      <c r="DTX771" s="412"/>
      <c r="DTY771" s="412"/>
      <c r="DTZ771" s="412"/>
      <c r="DUA771" s="412"/>
      <c r="DUB771" s="412"/>
      <c r="DUC771" s="412"/>
      <c r="DUD771" s="412"/>
      <c r="DUE771" s="412"/>
      <c r="DUF771" s="412"/>
      <c r="DUG771" s="412"/>
      <c r="DUH771" s="412"/>
      <c r="DUI771" s="412"/>
      <c r="DUJ771" s="412"/>
      <c r="DUK771" s="412"/>
      <c r="DUL771" s="413"/>
      <c r="DUM771" s="413"/>
      <c r="DUN771" s="413"/>
      <c r="DUO771" s="413"/>
      <c r="DUP771" s="413"/>
      <c r="DUQ771" s="413"/>
      <c r="DUR771" s="413"/>
      <c r="DUS771" s="413"/>
      <c r="DUT771" s="413"/>
      <c r="DUU771" s="413"/>
      <c r="DUV771" s="413"/>
      <c r="DUW771" s="413"/>
      <c r="DUX771" s="413"/>
      <c r="DUY771" s="413"/>
      <c r="DUZ771" s="413"/>
      <c r="DVA771" s="413"/>
      <c r="DVB771" s="413"/>
      <c r="DVC771" s="413"/>
      <c r="DVD771" s="413"/>
      <c r="DVE771" s="413"/>
      <c r="DVF771" s="413"/>
      <c r="DVG771" s="413"/>
      <c r="DVH771" s="413"/>
      <c r="DVI771" s="413"/>
      <c r="DVJ771" s="414"/>
      <c r="DVK771" s="414"/>
      <c r="DVL771" s="414"/>
      <c r="DVM771" s="414"/>
      <c r="DVN771" s="414"/>
      <c r="DVO771" s="413"/>
      <c r="DVP771" s="413"/>
      <c r="DVQ771" s="414"/>
      <c r="DVR771" s="414"/>
      <c r="DVS771" s="413"/>
      <c r="DVT771" s="413"/>
      <c r="DVU771" s="414"/>
      <c r="DVV771" s="414"/>
      <c r="DVW771" s="413"/>
      <c r="DVX771" s="413"/>
      <c r="DVY771" s="413"/>
      <c r="DVZ771" s="413"/>
      <c r="DWA771" s="413"/>
      <c r="DWB771" s="413"/>
      <c r="DWC771" s="413"/>
      <c r="DWD771" s="414"/>
      <c r="DWE771" s="414"/>
      <c r="DWF771" s="413"/>
      <c r="DWG771" s="413"/>
      <c r="DWH771" s="414"/>
      <c r="DWI771" s="414"/>
      <c r="DWJ771" s="413"/>
      <c r="DWK771" s="413"/>
      <c r="DWL771" s="413"/>
      <c r="DWM771" s="413"/>
      <c r="DWN771" s="413"/>
      <c r="DWO771" s="407"/>
      <c r="DWP771" s="439"/>
      <c r="DWQ771" s="413"/>
      <c r="DWR771" s="413"/>
      <c r="DWS771" s="413"/>
      <c r="DWT771" s="413"/>
      <c r="DWU771" s="413"/>
      <c r="DWV771" s="413"/>
      <c r="DWW771" s="413"/>
      <c r="DWX771" s="412"/>
      <c r="DWY771" s="412"/>
      <c r="DWZ771" s="412"/>
      <c r="DXA771" s="412"/>
      <c r="DXB771" s="412"/>
      <c r="DXC771" s="412"/>
      <c r="DXD771" s="412"/>
      <c r="DXE771" s="412"/>
      <c r="DXF771" s="412"/>
      <c r="DXG771" s="412"/>
      <c r="DXH771" s="412"/>
      <c r="DXI771" s="412"/>
      <c r="DXJ771" s="412"/>
      <c r="DXK771" s="412"/>
      <c r="DXL771" s="412"/>
      <c r="DXM771" s="412"/>
      <c r="DXN771" s="412"/>
      <c r="DXO771" s="412"/>
      <c r="DXP771" s="412"/>
      <c r="DXQ771" s="412"/>
      <c r="DXR771" s="412"/>
      <c r="DXS771" s="412"/>
      <c r="DXT771" s="412"/>
      <c r="DXU771" s="412"/>
      <c r="DXV771" s="412"/>
      <c r="DXW771" s="412"/>
      <c r="DXX771" s="412"/>
      <c r="DXY771" s="412"/>
      <c r="DXZ771" s="412"/>
      <c r="DYA771" s="412"/>
      <c r="DYB771" s="412"/>
      <c r="DYC771" s="412"/>
      <c r="DYD771" s="412"/>
      <c r="DYE771" s="412"/>
      <c r="DYF771" s="412"/>
      <c r="DYG771" s="412"/>
      <c r="DYH771" s="412"/>
      <c r="DYI771" s="412"/>
      <c r="DYJ771" s="412"/>
      <c r="DYK771" s="412"/>
      <c r="DYL771" s="412"/>
      <c r="DYM771" s="412"/>
      <c r="DYN771" s="412"/>
      <c r="DYO771" s="412"/>
      <c r="DYP771" s="413"/>
      <c r="DYQ771" s="413"/>
      <c r="DYR771" s="413"/>
      <c r="DYS771" s="413"/>
      <c r="DYT771" s="413"/>
      <c r="DYU771" s="413"/>
      <c r="DYV771" s="413"/>
      <c r="DYW771" s="413"/>
      <c r="DYX771" s="413"/>
      <c r="DYY771" s="413"/>
      <c r="DYZ771" s="413"/>
      <c r="DZA771" s="413"/>
      <c r="DZB771" s="413"/>
      <c r="DZC771" s="413"/>
      <c r="DZD771" s="413"/>
      <c r="DZE771" s="413"/>
      <c r="DZF771" s="413"/>
      <c r="DZG771" s="413"/>
      <c r="DZH771" s="413"/>
      <c r="DZI771" s="413"/>
      <c r="DZJ771" s="413"/>
      <c r="DZK771" s="413"/>
      <c r="DZL771" s="413"/>
      <c r="DZM771" s="413"/>
      <c r="DZN771" s="414"/>
      <c r="DZO771" s="414"/>
      <c r="DZP771" s="414"/>
      <c r="DZQ771" s="414"/>
      <c r="DZR771" s="414"/>
      <c r="DZS771" s="413"/>
      <c r="DZT771" s="413"/>
      <c r="DZU771" s="414"/>
      <c r="DZV771" s="414"/>
      <c r="DZW771" s="413"/>
      <c r="DZX771" s="413"/>
      <c r="DZY771" s="414"/>
      <c r="DZZ771" s="414"/>
      <c r="EAA771" s="413"/>
      <c r="EAB771" s="413"/>
      <c r="EAC771" s="413"/>
      <c r="EAD771" s="413"/>
      <c r="EAE771" s="413"/>
      <c r="EAF771" s="413"/>
      <c r="EAG771" s="413"/>
      <c r="EAH771" s="414"/>
      <c r="EAI771" s="414"/>
      <c r="EAJ771" s="413"/>
      <c r="EAK771" s="413"/>
      <c r="EAL771" s="414"/>
      <c r="EAM771" s="414"/>
      <c r="EAN771" s="413"/>
      <c r="EAO771" s="413"/>
      <c r="EAP771" s="413"/>
      <c r="EAQ771" s="413"/>
      <c r="EAR771" s="413"/>
      <c r="EAS771" s="407"/>
      <c r="EAT771" s="439"/>
      <c r="EAU771" s="413"/>
      <c r="EAV771" s="413"/>
      <c r="EAW771" s="413"/>
      <c r="EAX771" s="413"/>
      <c r="EAY771" s="413"/>
      <c r="EAZ771" s="413"/>
      <c r="EBA771" s="413"/>
      <c r="EBB771" s="412"/>
      <c r="EBC771" s="412"/>
      <c r="EBD771" s="412"/>
      <c r="EBE771" s="412"/>
      <c r="EBF771" s="412"/>
      <c r="EBG771" s="412"/>
      <c r="EBH771" s="412"/>
      <c r="EBI771" s="412"/>
      <c r="EBJ771" s="412"/>
      <c r="EBK771" s="412"/>
      <c r="EBL771" s="412"/>
      <c r="EBM771" s="412"/>
      <c r="EBN771" s="412"/>
      <c r="EBO771" s="412"/>
      <c r="EBP771" s="412"/>
      <c r="EBQ771" s="412"/>
      <c r="EBR771" s="412"/>
      <c r="EBS771" s="412"/>
      <c r="EBT771" s="412"/>
      <c r="EBU771" s="412"/>
      <c r="EBV771" s="412"/>
      <c r="EBW771" s="412"/>
      <c r="EBX771" s="412"/>
      <c r="EBY771" s="412"/>
      <c r="EBZ771" s="412"/>
      <c r="ECA771" s="412"/>
      <c r="ECB771" s="412"/>
      <c r="ECC771" s="412"/>
      <c r="ECD771" s="412"/>
      <c r="ECE771" s="412"/>
      <c r="ECF771" s="412"/>
      <c r="ECG771" s="412"/>
      <c r="ECH771" s="412"/>
      <c r="ECI771" s="412"/>
      <c r="ECJ771" s="412"/>
      <c r="ECK771" s="412"/>
      <c r="ECL771" s="412"/>
      <c r="ECM771" s="412"/>
      <c r="ECN771" s="412"/>
      <c r="ECO771" s="412"/>
      <c r="ECP771" s="412"/>
      <c r="ECQ771" s="412"/>
      <c r="ECR771" s="412"/>
      <c r="ECS771" s="412"/>
      <c r="ECT771" s="413"/>
      <c r="ECU771" s="413"/>
      <c r="ECV771" s="413"/>
      <c r="ECW771" s="413"/>
      <c r="ECX771" s="413"/>
      <c r="ECY771" s="413"/>
      <c r="ECZ771" s="413"/>
      <c r="EDA771" s="413"/>
      <c r="EDB771" s="413"/>
      <c r="EDC771" s="413"/>
      <c r="EDD771" s="413"/>
      <c r="EDE771" s="413"/>
      <c r="EDF771" s="413"/>
      <c r="EDG771" s="413"/>
      <c r="EDH771" s="413"/>
      <c r="EDI771" s="413"/>
      <c r="EDJ771" s="413"/>
      <c r="EDK771" s="413"/>
      <c r="EDL771" s="413"/>
      <c r="EDM771" s="413"/>
      <c r="EDN771" s="413"/>
      <c r="EDO771" s="413"/>
      <c r="EDP771" s="413"/>
      <c r="EDQ771" s="413"/>
      <c r="EDR771" s="414"/>
      <c r="EDS771" s="414"/>
      <c r="EDT771" s="414"/>
      <c r="EDU771" s="414"/>
      <c r="EDV771" s="414"/>
      <c r="EDW771" s="413"/>
      <c r="EDX771" s="413"/>
      <c r="EDY771" s="414"/>
      <c r="EDZ771" s="414"/>
      <c r="EEA771" s="413"/>
      <c r="EEB771" s="413"/>
      <c r="EEC771" s="414"/>
      <c r="EED771" s="414"/>
      <c r="EEE771" s="413"/>
      <c r="EEF771" s="413"/>
      <c r="EEG771" s="413"/>
      <c r="EEH771" s="413"/>
      <c r="EEI771" s="413"/>
      <c r="EEJ771" s="413"/>
      <c r="EEK771" s="413"/>
      <c r="EEL771" s="414"/>
      <c r="EEM771" s="414"/>
      <c r="EEN771" s="413"/>
      <c r="EEO771" s="413"/>
      <c r="EEP771" s="414"/>
      <c r="EEQ771" s="414"/>
      <c r="EER771" s="413"/>
      <c r="EES771" s="413"/>
      <c r="EET771" s="413"/>
      <c r="EEU771" s="413"/>
      <c r="EEV771" s="413"/>
      <c r="EEW771" s="407"/>
      <c r="EEX771" s="439"/>
      <c r="EEY771" s="413"/>
      <c r="EEZ771" s="413"/>
      <c r="EFA771" s="413"/>
      <c r="EFB771" s="413"/>
      <c r="EFC771" s="413"/>
      <c r="EFD771" s="413"/>
      <c r="EFE771" s="413"/>
      <c r="EFF771" s="412"/>
      <c r="EFG771" s="412"/>
      <c r="EFH771" s="412"/>
      <c r="EFI771" s="412"/>
      <c r="EFJ771" s="412"/>
      <c r="EFK771" s="412"/>
      <c r="EFL771" s="412"/>
      <c r="EFM771" s="412"/>
      <c r="EFN771" s="412"/>
      <c r="EFO771" s="412"/>
      <c r="EFP771" s="412"/>
      <c r="EFQ771" s="412"/>
      <c r="EFR771" s="412"/>
      <c r="EFS771" s="412"/>
      <c r="EFT771" s="412"/>
      <c r="EFU771" s="412"/>
      <c r="EFV771" s="412"/>
      <c r="EFW771" s="412"/>
      <c r="EFX771" s="412"/>
      <c r="EFY771" s="412"/>
      <c r="EFZ771" s="412"/>
      <c r="EGA771" s="412"/>
      <c r="EGB771" s="412"/>
      <c r="EGC771" s="412"/>
      <c r="EGD771" s="412"/>
      <c r="EGE771" s="412"/>
      <c r="EGF771" s="412"/>
      <c r="EGG771" s="412"/>
      <c r="EGH771" s="412"/>
      <c r="EGI771" s="412"/>
      <c r="EGJ771" s="412"/>
      <c r="EGK771" s="412"/>
      <c r="EGL771" s="412"/>
      <c r="EGM771" s="412"/>
      <c r="EGN771" s="412"/>
      <c r="EGO771" s="412"/>
      <c r="EGP771" s="412"/>
      <c r="EGQ771" s="412"/>
      <c r="EGR771" s="412"/>
      <c r="EGS771" s="412"/>
      <c r="EGT771" s="412"/>
      <c r="EGU771" s="412"/>
      <c r="EGV771" s="412"/>
      <c r="EGW771" s="412"/>
      <c r="EGX771" s="413"/>
      <c r="EGY771" s="413"/>
      <c r="EGZ771" s="413"/>
      <c r="EHA771" s="413"/>
      <c r="EHB771" s="413"/>
      <c r="EHC771" s="413"/>
      <c r="EHD771" s="413"/>
      <c r="EHE771" s="413"/>
      <c r="EHF771" s="413"/>
      <c r="EHG771" s="413"/>
      <c r="EHH771" s="413"/>
      <c r="EHI771" s="413"/>
      <c r="EHJ771" s="413"/>
      <c r="EHK771" s="413"/>
      <c r="EHL771" s="413"/>
      <c r="EHM771" s="413"/>
      <c r="EHN771" s="413"/>
      <c r="EHO771" s="413"/>
      <c r="EHP771" s="413"/>
      <c r="EHQ771" s="413"/>
      <c r="EHR771" s="413"/>
      <c r="EHS771" s="413"/>
      <c r="EHT771" s="413"/>
      <c r="EHU771" s="413"/>
      <c r="EHV771" s="414"/>
      <c r="EHW771" s="414"/>
      <c r="EHX771" s="414"/>
      <c r="EHY771" s="414"/>
      <c r="EHZ771" s="414"/>
      <c r="EIA771" s="413"/>
      <c r="EIB771" s="413"/>
      <c r="EIC771" s="414"/>
      <c r="EID771" s="414"/>
      <c r="EIE771" s="413"/>
      <c r="EIF771" s="413"/>
      <c r="EIG771" s="414"/>
      <c r="EIH771" s="414"/>
      <c r="EII771" s="413"/>
      <c r="EIJ771" s="413"/>
      <c r="EIK771" s="413"/>
      <c r="EIL771" s="413"/>
      <c r="EIM771" s="413"/>
      <c r="EIN771" s="413"/>
      <c r="EIO771" s="413"/>
      <c r="EIP771" s="414"/>
      <c r="EIQ771" s="414"/>
      <c r="EIR771" s="413"/>
      <c r="EIS771" s="413"/>
      <c r="EIT771" s="414"/>
      <c r="EIU771" s="414"/>
      <c r="EIV771" s="413"/>
      <c r="EIW771" s="413"/>
      <c r="EIX771" s="413"/>
      <c r="EIY771" s="413"/>
      <c r="EIZ771" s="413"/>
      <c r="EJA771" s="407"/>
      <c r="EJB771" s="439"/>
      <c r="EJC771" s="413"/>
      <c r="EJD771" s="413"/>
      <c r="EJE771" s="413"/>
      <c r="EJF771" s="413"/>
      <c r="EJG771" s="413"/>
      <c r="EJH771" s="413"/>
      <c r="EJI771" s="413"/>
      <c r="EJJ771" s="412"/>
      <c r="EJK771" s="412"/>
      <c r="EJL771" s="412"/>
      <c r="EJM771" s="412"/>
      <c r="EJN771" s="412"/>
      <c r="EJO771" s="412"/>
      <c r="EJP771" s="412"/>
      <c r="EJQ771" s="412"/>
      <c r="EJR771" s="412"/>
      <c r="EJS771" s="412"/>
      <c r="EJT771" s="412"/>
      <c r="EJU771" s="412"/>
      <c r="EJV771" s="412"/>
      <c r="EJW771" s="412"/>
      <c r="EJX771" s="412"/>
      <c r="EJY771" s="412"/>
      <c r="EJZ771" s="412"/>
      <c r="EKA771" s="412"/>
      <c r="EKB771" s="412"/>
      <c r="EKC771" s="412"/>
      <c r="EKD771" s="412"/>
      <c r="EKE771" s="412"/>
      <c r="EKF771" s="412"/>
      <c r="EKG771" s="412"/>
      <c r="EKH771" s="412"/>
      <c r="EKI771" s="412"/>
      <c r="EKJ771" s="412"/>
      <c r="EKK771" s="412"/>
      <c r="EKL771" s="412"/>
      <c r="EKM771" s="412"/>
      <c r="EKN771" s="412"/>
      <c r="EKO771" s="412"/>
      <c r="EKP771" s="412"/>
      <c r="EKQ771" s="412"/>
      <c r="EKR771" s="412"/>
      <c r="EKS771" s="412"/>
      <c r="EKT771" s="412"/>
      <c r="EKU771" s="412"/>
      <c r="EKV771" s="412"/>
      <c r="EKW771" s="412"/>
      <c r="EKX771" s="412"/>
      <c r="EKY771" s="412"/>
      <c r="EKZ771" s="412"/>
      <c r="ELA771" s="412"/>
      <c r="ELB771" s="413"/>
      <c r="ELC771" s="413"/>
      <c r="ELD771" s="413"/>
      <c r="ELE771" s="413"/>
      <c r="ELF771" s="413"/>
      <c r="ELG771" s="413"/>
      <c r="ELH771" s="413"/>
      <c r="ELI771" s="413"/>
      <c r="ELJ771" s="413"/>
      <c r="ELK771" s="413"/>
      <c r="ELL771" s="413"/>
      <c r="ELM771" s="413"/>
      <c r="ELN771" s="413"/>
      <c r="ELO771" s="413"/>
      <c r="ELP771" s="413"/>
      <c r="ELQ771" s="413"/>
      <c r="ELR771" s="413"/>
      <c r="ELS771" s="413"/>
      <c r="ELT771" s="413"/>
      <c r="ELU771" s="413"/>
      <c r="ELV771" s="413"/>
      <c r="ELW771" s="413"/>
      <c r="ELX771" s="413"/>
      <c r="ELY771" s="413"/>
      <c r="ELZ771" s="414"/>
      <c r="EMA771" s="414"/>
      <c r="EMB771" s="414"/>
      <c r="EMC771" s="414"/>
      <c r="EMD771" s="414"/>
      <c r="EME771" s="413"/>
      <c r="EMF771" s="413"/>
      <c r="EMG771" s="414"/>
      <c r="EMH771" s="414"/>
      <c r="EMI771" s="413"/>
      <c r="EMJ771" s="413"/>
      <c r="EMK771" s="414"/>
      <c r="EML771" s="414"/>
      <c r="EMM771" s="413"/>
      <c r="EMN771" s="413"/>
      <c r="EMO771" s="413"/>
      <c r="EMP771" s="413"/>
      <c r="EMQ771" s="413"/>
      <c r="EMR771" s="413"/>
      <c r="EMS771" s="413"/>
      <c r="EMT771" s="414"/>
      <c r="EMU771" s="414"/>
      <c r="EMV771" s="413"/>
      <c r="EMW771" s="413"/>
      <c r="EMX771" s="414"/>
      <c r="EMY771" s="414"/>
      <c r="EMZ771" s="413"/>
      <c r="ENA771" s="413"/>
      <c r="ENB771" s="413"/>
      <c r="ENC771" s="413"/>
      <c r="END771" s="413"/>
      <c r="ENE771" s="407"/>
      <c r="ENF771" s="439"/>
      <c r="ENG771" s="413"/>
      <c r="ENH771" s="413"/>
      <c r="ENI771" s="413"/>
      <c r="ENJ771" s="413"/>
      <c r="ENK771" s="413"/>
      <c r="ENL771" s="413"/>
      <c r="ENM771" s="413"/>
      <c r="ENN771" s="412"/>
      <c r="ENO771" s="412"/>
      <c r="ENP771" s="412"/>
      <c r="ENQ771" s="412"/>
      <c r="ENR771" s="412"/>
      <c r="ENS771" s="412"/>
      <c r="ENT771" s="412"/>
      <c r="ENU771" s="412"/>
      <c r="ENV771" s="412"/>
      <c r="ENW771" s="412"/>
      <c r="ENX771" s="412"/>
      <c r="ENY771" s="412"/>
      <c r="ENZ771" s="412"/>
      <c r="EOA771" s="412"/>
      <c r="EOB771" s="412"/>
      <c r="EOC771" s="412"/>
      <c r="EOD771" s="412"/>
      <c r="EOE771" s="412"/>
      <c r="EOF771" s="412"/>
      <c r="EOG771" s="412"/>
      <c r="EOH771" s="412"/>
      <c r="EOI771" s="412"/>
      <c r="EOJ771" s="412"/>
      <c r="EOK771" s="412"/>
      <c r="EOL771" s="412"/>
      <c r="EOM771" s="412"/>
      <c r="EON771" s="412"/>
      <c r="EOO771" s="412"/>
      <c r="EOP771" s="412"/>
      <c r="EOQ771" s="412"/>
      <c r="EOR771" s="412"/>
      <c r="EOS771" s="412"/>
      <c r="EOT771" s="412"/>
      <c r="EOU771" s="412"/>
      <c r="EOV771" s="412"/>
      <c r="EOW771" s="412"/>
      <c r="EOX771" s="412"/>
      <c r="EOY771" s="412"/>
      <c r="EOZ771" s="412"/>
      <c r="EPA771" s="412"/>
      <c r="EPB771" s="412"/>
      <c r="EPC771" s="412"/>
      <c r="EPD771" s="412"/>
      <c r="EPE771" s="412"/>
      <c r="EPF771" s="413"/>
      <c r="EPG771" s="413"/>
      <c r="EPH771" s="413"/>
      <c r="EPI771" s="413"/>
      <c r="EPJ771" s="413"/>
      <c r="EPK771" s="413"/>
      <c r="EPL771" s="413"/>
      <c r="EPM771" s="413"/>
      <c r="EPN771" s="413"/>
      <c r="EPO771" s="413"/>
      <c r="EPP771" s="413"/>
      <c r="EPQ771" s="413"/>
      <c r="EPR771" s="413"/>
      <c r="EPS771" s="413"/>
      <c r="EPT771" s="413"/>
      <c r="EPU771" s="413"/>
      <c r="EPV771" s="413"/>
      <c r="EPW771" s="413"/>
      <c r="EPX771" s="413"/>
      <c r="EPY771" s="413"/>
      <c r="EPZ771" s="413"/>
      <c r="EQA771" s="413"/>
      <c r="EQB771" s="413"/>
      <c r="EQC771" s="413"/>
      <c r="EQD771" s="414"/>
      <c r="EQE771" s="414"/>
      <c r="EQF771" s="414"/>
      <c r="EQG771" s="414"/>
      <c r="EQH771" s="414"/>
      <c r="EQI771" s="413"/>
      <c r="EQJ771" s="413"/>
      <c r="EQK771" s="414"/>
      <c r="EQL771" s="414"/>
      <c r="EQM771" s="413"/>
      <c r="EQN771" s="413"/>
      <c r="EQO771" s="414"/>
      <c r="EQP771" s="414"/>
      <c r="EQQ771" s="413"/>
      <c r="EQR771" s="413"/>
      <c r="EQS771" s="413"/>
      <c r="EQT771" s="413"/>
      <c r="EQU771" s="413"/>
      <c r="EQV771" s="413"/>
      <c r="EQW771" s="413"/>
      <c r="EQX771" s="414"/>
      <c r="EQY771" s="414"/>
      <c r="EQZ771" s="413"/>
      <c r="ERA771" s="413"/>
      <c r="ERB771" s="414"/>
      <c r="ERC771" s="414"/>
      <c r="ERD771" s="413"/>
      <c r="ERE771" s="413"/>
      <c r="ERF771" s="413"/>
      <c r="ERG771" s="413"/>
      <c r="ERH771" s="413"/>
      <c r="ERI771" s="407"/>
      <c r="ERJ771" s="439"/>
      <c r="ERK771" s="413"/>
      <c r="ERL771" s="413"/>
      <c r="ERM771" s="413"/>
      <c r="ERN771" s="413"/>
      <c r="ERO771" s="413"/>
      <c r="ERP771" s="413"/>
      <c r="ERQ771" s="413"/>
      <c r="ERR771" s="412"/>
      <c r="ERS771" s="412"/>
      <c r="ERT771" s="412"/>
      <c r="ERU771" s="412"/>
      <c r="ERV771" s="412"/>
      <c r="ERW771" s="412"/>
      <c r="ERX771" s="412"/>
      <c r="ERY771" s="412"/>
      <c r="ERZ771" s="412"/>
      <c r="ESA771" s="412"/>
      <c r="ESB771" s="412"/>
      <c r="ESC771" s="412"/>
      <c r="ESD771" s="412"/>
      <c r="ESE771" s="412"/>
      <c r="ESF771" s="412"/>
      <c r="ESG771" s="412"/>
      <c r="ESH771" s="412"/>
      <c r="ESI771" s="412"/>
      <c r="ESJ771" s="412"/>
      <c r="ESK771" s="412"/>
      <c r="ESL771" s="412"/>
      <c r="ESM771" s="412"/>
      <c r="ESN771" s="412"/>
      <c r="ESO771" s="412"/>
      <c r="ESP771" s="412"/>
      <c r="ESQ771" s="412"/>
      <c r="ESR771" s="412"/>
      <c r="ESS771" s="412"/>
      <c r="EST771" s="412"/>
      <c r="ESU771" s="412"/>
      <c r="ESV771" s="412"/>
      <c r="ESW771" s="412"/>
      <c r="ESX771" s="412"/>
      <c r="ESY771" s="412"/>
      <c r="ESZ771" s="412"/>
      <c r="ETA771" s="412"/>
      <c r="ETB771" s="412"/>
      <c r="ETC771" s="412"/>
      <c r="ETD771" s="412"/>
      <c r="ETE771" s="412"/>
      <c r="ETF771" s="412"/>
      <c r="ETG771" s="412"/>
      <c r="ETH771" s="412"/>
      <c r="ETI771" s="412"/>
      <c r="ETJ771" s="413"/>
      <c r="ETK771" s="413"/>
      <c r="ETL771" s="413"/>
      <c r="ETM771" s="413"/>
      <c r="ETN771" s="413"/>
      <c r="ETO771" s="413"/>
      <c r="ETP771" s="413"/>
      <c r="ETQ771" s="413"/>
      <c r="ETR771" s="413"/>
      <c r="ETS771" s="413"/>
      <c r="ETT771" s="413"/>
      <c r="ETU771" s="413"/>
      <c r="ETV771" s="413"/>
      <c r="ETW771" s="413"/>
      <c r="ETX771" s="413"/>
      <c r="ETY771" s="413"/>
      <c r="ETZ771" s="413"/>
      <c r="EUA771" s="413"/>
      <c r="EUB771" s="413"/>
      <c r="EUC771" s="413"/>
      <c r="EUD771" s="413"/>
      <c r="EUE771" s="413"/>
      <c r="EUF771" s="413"/>
      <c r="EUG771" s="413"/>
      <c r="EUH771" s="414"/>
      <c r="EUI771" s="414"/>
      <c r="EUJ771" s="414"/>
      <c r="EUK771" s="414"/>
      <c r="EUL771" s="414"/>
      <c r="EUM771" s="413"/>
      <c r="EUN771" s="413"/>
      <c r="EUO771" s="414"/>
      <c r="EUP771" s="414"/>
      <c r="EUQ771" s="413"/>
      <c r="EUR771" s="413"/>
      <c r="EUS771" s="414"/>
      <c r="EUT771" s="414"/>
      <c r="EUU771" s="413"/>
      <c r="EUV771" s="413"/>
      <c r="EUW771" s="413"/>
      <c r="EUX771" s="413"/>
      <c r="EUY771" s="413"/>
      <c r="EUZ771" s="413"/>
      <c r="EVA771" s="413"/>
      <c r="EVB771" s="414"/>
      <c r="EVC771" s="414"/>
      <c r="EVD771" s="413"/>
      <c r="EVE771" s="413"/>
      <c r="EVF771" s="414"/>
      <c r="EVG771" s="414"/>
      <c r="EVH771" s="413"/>
      <c r="EVI771" s="413"/>
      <c r="EVJ771" s="413"/>
      <c r="EVK771" s="413"/>
      <c r="EVL771" s="413"/>
      <c r="EVM771" s="407"/>
      <c r="EVN771" s="439"/>
      <c r="EVO771" s="413"/>
      <c r="EVP771" s="413"/>
      <c r="EVQ771" s="413"/>
      <c r="EVR771" s="413"/>
      <c r="EVS771" s="413"/>
      <c r="EVT771" s="413"/>
      <c r="EVU771" s="413"/>
      <c r="EVV771" s="412"/>
      <c r="EVW771" s="412"/>
      <c r="EVX771" s="412"/>
      <c r="EVY771" s="412"/>
      <c r="EVZ771" s="412"/>
      <c r="EWA771" s="412"/>
      <c r="EWB771" s="412"/>
      <c r="EWC771" s="412"/>
      <c r="EWD771" s="412"/>
      <c r="EWE771" s="412"/>
      <c r="EWF771" s="412"/>
      <c r="EWG771" s="412"/>
      <c r="EWH771" s="412"/>
      <c r="EWI771" s="412"/>
      <c r="EWJ771" s="412"/>
      <c r="EWK771" s="412"/>
      <c r="EWL771" s="412"/>
      <c r="EWM771" s="412"/>
      <c r="EWN771" s="412"/>
      <c r="EWO771" s="412"/>
      <c r="EWP771" s="412"/>
      <c r="EWQ771" s="412"/>
      <c r="EWR771" s="412"/>
      <c r="EWS771" s="412"/>
      <c r="EWT771" s="412"/>
      <c r="EWU771" s="412"/>
      <c r="EWV771" s="412"/>
      <c r="EWW771" s="412"/>
      <c r="EWX771" s="412"/>
      <c r="EWY771" s="412"/>
      <c r="EWZ771" s="412"/>
      <c r="EXA771" s="412"/>
      <c r="EXB771" s="412"/>
      <c r="EXC771" s="412"/>
      <c r="EXD771" s="412"/>
      <c r="EXE771" s="412"/>
      <c r="EXF771" s="412"/>
      <c r="EXG771" s="412"/>
      <c r="EXH771" s="412"/>
      <c r="EXI771" s="412"/>
      <c r="EXJ771" s="412"/>
      <c r="EXK771" s="412"/>
      <c r="EXL771" s="412"/>
      <c r="EXM771" s="412"/>
      <c r="EXN771" s="413"/>
      <c r="EXO771" s="413"/>
      <c r="EXP771" s="413"/>
      <c r="EXQ771" s="413"/>
      <c r="EXR771" s="413"/>
      <c r="EXS771" s="413"/>
      <c r="EXT771" s="413"/>
      <c r="EXU771" s="413"/>
      <c r="EXV771" s="413"/>
      <c r="EXW771" s="413"/>
      <c r="EXX771" s="413"/>
      <c r="EXY771" s="413"/>
      <c r="EXZ771" s="413"/>
      <c r="EYA771" s="413"/>
      <c r="EYB771" s="413"/>
      <c r="EYC771" s="413"/>
      <c r="EYD771" s="413"/>
      <c r="EYE771" s="413"/>
      <c r="EYF771" s="413"/>
      <c r="EYG771" s="413"/>
      <c r="EYH771" s="413"/>
      <c r="EYI771" s="413"/>
      <c r="EYJ771" s="413"/>
      <c r="EYK771" s="413"/>
      <c r="EYL771" s="414"/>
      <c r="EYM771" s="414"/>
      <c r="EYN771" s="414"/>
      <c r="EYO771" s="414"/>
      <c r="EYP771" s="414"/>
      <c r="EYQ771" s="413"/>
      <c r="EYR771" s="413"/>
      <c r="EYS771" s="414"/>
      <c r="EYT771" s="414"/>
      <c r="EYU771" s="413"/>
      <c r="EYV771" s="413"/>
      <c r="EYW771" s="414"/>
      <c r="EYX771" s="414"/>
      <c r="EYY771" s="413"/>
      <c r="EYZ771" s="413"/>
      <c r="EZA771" s="413"/>
      <c r="EZB771" s="413"/>
      <c r="EZC771" s="413"/>
      <c r="EZD771" s="413"/>
      <c r="EZE771" s="413"/>
      <c r="EZF771" s="414"/>
      <c r="EZG771" s="414"/>
      <c r="EZH771" s="413"/>
      <c r="EZI771" s="413"/>
      <c r="EZJ771" s="414"/>
      <c r="EZK771" s="414"/>
      <c r="EZL771" s="413"/>
      <c r="EZM771" s="413"/>
      <c r="EZN771" s="413"/>
      <c r="EZO771" s="413"/>
      <c r="EZP771" s="413"/>
      <c r="EZQ771" s="407"/>
      <c r="EZR771" s="439"/>
      <c r="EZS771" s="413"/>
      <c r="EZT771" s="413"/>
      <c r="EZU771" s="413"/>
      <c r="EZV771" s="413"/>
      <c r="EZW771" s="413"/>
      <c r="EZX771" s="413"/>
      <c r="EZY771" s="413"/>
      <c r="EZZ771" s="412"/>
      <c r="FAA771" s="412"/>
      <c r="FAB771" s="412"/>
      <c r="FAC771" s="412"/>
      <c r="FAD771" s="412"/>
      <c r="FAE771" s="412"/>
      <c r="FAF771" s="412"/>
      <c r="FAG771" s="412"/>
      <c r="FAH771" s="412"/>
      <c r="FAI771" s="412"/>
      <c r="FAJ771" s="412"/>
      <c r="FAK771" s="412"/>
      <c r="FAL771" s="412"/>
      <c r="FAM771" s="412"/>
      <c r="FAN771" s="412"/>
      <c r="FAO771" s="412"/>
      <c r="FAP771" s="412"/>
      <c r="FAQ771" s="412"/>
      <c r="FAR771" s="412"/>
      <c r="FAS771" s="412"/>
      <c r="FAT771" s="412"/>
      <c r="FAU771" s="412"/>
      <c r="FAV771" s="412"/>
      <c r="FAW771" s="412"/>
      <c r="FAX771" s="412"/>
      <c r="FAY771" s="412"/>
      <c r="FAZ771" s="412"/>
      <c r="FBA771" s="412"/>
      <c r="FBB771" s="412"/>
      <c r="FBC771" s="412"/>
      <c r="FBD771" s="412"/>
      <c r="FBE771" s="412"/>
      <c r="FBF771" s="412"/>
      <c r="FBG771" s="412"/>
      <c r="FBH771" s="412"/>
      <c r="FBI771" s="412"/>
      <c r="FBJ771" s="412"/>
      <c r="FBK771" s="412"/>
      <c r="FBL771" s="412"/>
      <c r="FBM771" s="412"/>
      <c r="FBN771" s="412"/>
      <c r="FBO771" s="412"/>
      <c r="FBP771" s="412"/>
      <c r="FBQ771" s="412"/>
      <c r="FBR771" s="413"/>
      <c r="FBS771" s="413"/>
      <c r="FBT771" s="413"/>
      <c r="FBU771" s="413"/>
      <c r="FBV771" s="413"/>
      <c r="FBW771" s="413"/>
      <c r="FBX771" s="413"/>
      <c r="FBY771" s="413"/>
      <c r="FBZ771" s="413"/>
      <c r="FCA771" s="413"/>
      <c r="FCB771" s="413"/>
      <c r="FCC771" s="413"/>
      <c r="FCD771" s="413"/>
      <c r="FCE771" s="413"/>
      <c r="FCF771" s="413"/>
      <c r="FCG771" s="413"/>
      <c r="FCH771" s="413"/>
      <c r="FCI771" s="413"/>
      <c r="FCJ771" s="413"/>
      <c r="FCK771" s="413"/>
      <c r="FCL771" s="413"/>
      <c r="FCM771" s="413"/>
      <c r="FCN771" s="413"/>
      <c r="FCO771" s="413"/>
      <c r="FCP771" s="414"/>
      <c r="FCQ771" s="414"/>
      <c r="FCR771" s="414"/>
      <c r="FCS771" s="414"/>
      <c r="FCT771" s="414"/>
      <c r="FCU771" s="413"/>
      <c r="FCV771" s="413"/>
      <c r="FCW771" s="414"/>
      <c r="FCX771" s="414"/>
      <c r="FCY771" s="413"/>
      <c r="FCZ771" s="413"/>
      <c r="FDA771" s="414"/>
      <c r="FDB771" s="414"/>
      <c r="FDC771" s="413"/>
      <c r="FDD771" s="413"/>
      <c r="FDE771" s="413"/>
      <c r="FDF771" s="413"/>
      <c r="FDG771" s="413"/>
      <c r="FDH771" s="413"/>
      <c r="FDI771" s="413"/>
      <c r="FDJ771" s="414"/>
      <c r="FDK771" s="414"/>
      <c r="FDL771" s="413"/>
      <c r="FDM771" s="413"/>
      <c r="FDN771" s="414"/>
      <c r="FDO771" s="414"/>
      <c r="FDP771" s="413"/>
      <c r="FDQ771" s="413"/>
      <c r="FDR771" s="413"/>
      <c r="FDS771" s="413"/>
      <c r="FDT771" s="413"/>
      <c r="FDU771" s="407"/>
      <c r="FDV771" s="439"/>
      <c r="FDW771" s="413"/>
      <c r="FDX771" s="413"/>
      <c r="FDY771" s="413"/>
      <c r="FDZ771" s="413"/>
      <c r="FEA771" s="413"/>
      <c r="FEB771" s="413"/>
      <c r="FEC771" s="413"/>
      <c r="FED771" s="412"/>
      <c r="FEE771" s="412"/>
      <c r="FEF771" s="412"/>
      <c r="FEG771" s="412"/>
      <c r="FEH771" s="412"/>
      <c r="FEI771" s="412"/>
      <c r="FEJ771" s="412"/>
      <c r="FEK771" s="412"/>
      <c r="FEL771" s="412"/>
      <c r="FEM771" s="412"/>
      <c r="FEN771" s="412"/>
      <c r="FEO771" s="412"/>
      <c r="FEP771" s="412"/>
      <c r="FEQ771" s="412"/>
      <c r="FER771" s="412"/>
      <c r="FES771" s="412"/>
      <c r="FET771" s="412"/>
      <c r="FEU771" s="412"/>
      <c r="FEV771" s="412"/>
      <c r="FEW771" s="412"/>
      <c r="FEX771" s="412"/>
      <c r="FEY771" s="412"/>
      <c r="FEZ771" s="412"/>
      <c r="FFA771" s="412"/>
      <c r="FFB771" s="412"/>
      <c r="FFC771" s="412"/>
      <c r="FFD771" s="412"/>
      <c r="FFE771" s="412"/>
      <c r="FFF771" s="412"/>
      <c r="FFG771" s="412"/>
      <c r="FFH771" s="412"/>
      <c r="FFI771" s="412"/>
      <c r="FFJ771" s="412"/>
      <c r="FFK771" s="412"/>
      <c r="FFL771" s="412"/>
      <c r="FFM771" s="412"/>
      <c r="FFN771" s="412"/>
      <c r="FFO771" s="412"/>
      <c r="FFP771" s="412"/>
      <c r="FFQ771" s="412"/>
      <c r="FFR771" s="412"/>
      <c r="FFS771" s="412"/>
      <c r="FFT771" s="412"/>
      <c r="FFU771" s="412"/>
      <c r="FFV771" s="413"/>
      <c r="FFW771" s="413"/>
      <c r="FFX771" s="413"/>
      <c r="FFY771" s="413"/>
      <c r="FFZ771" s="413"/>
      <c r="FGA771" s="413"/>
      <c r="FGB771" s="413"/>
      <c r="FGC771" s="413"/>
      <c r="FGD771" s="413"/>
      <c r="FGE771" s="413"/>
      <c r="FGF771" s="413"/>
      <c r="FGG771" s="413"/>
      <c r="FGH771" s="413"/>
      <c r="FGI771" s="413"/>
      <c r="FGJ771" s="413"/>
      <c r="FGK771" s="413"/>
      <c r="FGL771" s="413"/>
      <c r="FGM771" s="413"/>
      <c r="FGN771" s="413"/>
      <c r="FGO771" s="413"/>
      <c r="FGP771" s="413"/>
      <c r="FGQ771" s="413"/>
      <c r="FGR771" s="413"/>
      <c r="FGS771" s="413"/>
      <c r="FGT771" s="414"/>
      <c r="FGU771" s="414"/>
      <c r="FGV771" s="414"/>
      <c r="FGW771" s="414"/>
      <c r="FGX771" s="414"/>
      <c r="FGY771" s="413"/>
      <c r="FGZ771" s="413"/>
      <c r="FHA771" s="414"/>
      <c r="FHB771" s="414"/>
      <c r="FHC771" s="413"/>
      <c r="FHD771" s="413"/>
      <c r="FHE771" s="414"/>
      <c r="FHF771" s="414"/>
      <c r="FHG771" s="413"/>
      <c r="FHH771" s="413"/>
      <c r="FHI771" s="413"/>
      <c r="FHJ771" s="413"/>
      <c r="FHK771" s="413"/>
      <c r="FHL771" s="413"/>
      <c r="FHM771" s="413"/>
      <c r="FHN771" s="414"/>
      <c r="FHO771" s="414"/>
      <c r="FHP771" s="413"/>
      <c r="FHQ771" s="413"/>
      <c r="FHR771" s="414"/>
      <c r="FHS771" s="414"/>
      <c r="FHT771" s="413"/>
      <c r="FHU771" s="413"/>
      <c r="FHV771" s="413"/>
      <c r="FHW771" s="413"/>
      <c r="FHX771" s="413"/>
      <c r="FHY771" s="407"/>
      <c r="FHZ771" s="439"/>
      <c r="FIA771" s="413"/>
      <c r="FIB771" s="413"/>
      <c r="FIC771" s="413"/>
      <c r="FID771" s="413"/>
      <c r="FIE771" s="413"/>
      <c r="FIF771" s="413"/>
      <c r="FIG771" s="413"/>
      <c r="FIH771" s="412"/>
      <c r="FII771" s="412"/>
      <c r="FIJ771" s="412"/>
      <c r="FIK771" s="412"/>
      <c r="FIL771" s="412"/>
      <c r="FIM771" s="412"/>
      <c r="FIN771" s="412"/>
      <c r="FIO771" s="412"/>
      <c r="FIP771" s="412"/>
      <c r="FIQ771" s="412"/>
      <c r="FIR771" s="412"/>
      <c r="FIS771" s="412"/>
      <c r="FIT771" s="412"/>
      <c r="FIU771" s="412"/>
      <c r="FIV771" s="412"/>
      <c r="FIW771" s="412"/>
      <c r="FIX771" s="412"/>
      <c r="FIY771" s="412"/>
      <c r="FIZ771" s="412"/>
      <c r="FJA771" s="412"/>
      <c r="FJB771" s="412"/>
      <c r="FJC771" s="412"/>
      <c r="FJD771" s="412"/>
      <c r="FJE771" s="412"/>
      <c r="FJF771" s="412"/>
      <c r="FJG771" s="412"/>
      <c r="FJH771" s="412"/>
      <c r="FJI771" s="412"/>
      <c r="FJJ771" s="412"/>
      <c r="FJK771" s="412"/>
      <c r="FJL771" s="412"/>
      <c r="FJM771" s="412"/>
      <c r="FJN771" s="412"/>
      <c r="FJO771" s="412"/>
      <c r="FJP771" s="412"/>
      <c r="FJQ771" s="412"/>
      <c r="FJR771" s="412"/>
      <c r="FJS771" s="412"/>
      <c r="FJT771" s="412"/>
      <c r="FJU771" s="412"/>
      <c r="FJV771" s="412"/>
      <c r="FJW771" s="412"/>
      <c r="FJX771" s="412"/>
      <c r="FJY771" s="412"/>
      <c r="FJZ771" s="413"/>
      <c r="FKA771" s="413"/>
      <c r="FKB771" s="413"/>
      <c r="FKC771" s="413"/>
      <c r="FKD771" s="413"/>
      <c r="FKE771" s="413"/>
      <c r="FKF771" s="413"/>
      <c r="FKG771" s="413"/>
      <c r="FKH771" s="413"/>
      <c r="FKI771" s="413"/>
      <c r="FKJ771" s="413"/>
      <c r="FKK771" s="413"/>
      <c r="FKL771" s="413"/>
      <c r="FKM771" s="413"/>
      <c r="FKN771" s="413"/>
      <c r="FKO771" s="413"/>
      <c r="FKP771" s="413"/>
      <c r="FKQ771" s="413"/>
      <c r="FKR771" s="413"/>
      <c r="FKS771" s="413"/>
      <c r="FKT771" s="413"/>
      <c r="FKU771" s="413"/>
      <c r="FKV771" s="413"/>
      <c r="FKW771" s="413"/>
      <c r="FKX771" s="414"/>
      <c r="FKY771" s="414"/>
      <c r="FKZ771" s="414"/>
      <c r="FLA771" s="414"/>
      <c r="FLB771" s="414"/>
      <c r="FLC771" s="413"/>
      <c r="FLD771" s="413"/>
      <c r="FLE771" s="414"/>
      <c r="FLF771" s="414"/>
      <c r="FLG771" s="413"/>
      <c r="FLH771" s="413"/>
      <c r="FLI771" s="414"/>
      <c r="FLJ771" s="414"/>
      <c r="FLK771" s="413"/>
      <c r="FLL771" s="413"/>
      <c r="FLM771" s="413"/>
      <c r="FLN771" s="413"/>
      <c r="FLO771" s="413"/>
      <c r="FLP771" s="413"/>
      <c r="FLQ771" s="413"/>
      <c r="FLR771" s="414"/>
      <c r="FLS771" s="414"/>
      <c r="FLT771" s="413"/>
      <c r="FLU771" s="413"/>
      <c r="FLV771" s="414"/>
      <c r="FLW771" s="414"/>
      <c r="FLX771" s="413"/>
      <c r="FLY771" s="413"/>
      <c r="FLZ771" s="413"/>
      <c r="FMA771" s="413"/>
      <c r="FMB771" s="413"/>
      <c r="FMC771" s="407"/>
      <c r="FMD771" s="439"/>
      <c r="FME771" s="413"/>
      <c r="FMF771" s="413"/>
      <c r="FMG771" s="413"/>
      <c r="FMH771" s="413"/>
      <c r="FMI771" s="413"/>
      <c r="FMJ771" s="413"/>
      <c r="FMK771" s="413"/>
      <c r="FML771" s="412"/>
      <c r="FMM771" s="412"/>
      <c r="FMN771" s="412"/>
      <c r="FMO771" s="412"/>
      <c r="FMP771" s="412"/>
      <c r="FMQ771" s="412"/>
      <c r="FMR771" s="412"/>
      <c r="FMS771" s="412"/>
      <c r="FMT771" s="412"/>
      <c r="FMU771" s="412"/>
      <c r="FMV771" s="412"/>
      <c r="FMW771" s="412"/>
      <c r="FMX771" s="412"/>
      <c r="FMY771" s="412"/>
      <c r="FMZ771" s="412"/>
      <c r="FNA771" s="412"/>
      <c r="FNB771" s="412"/>
      <c r="FNC771" s="412"/>
      <c r="FND771" s="412"/>
      <c r="FNE771" s="412"/>
      <c r="FNF771" s="412"/>
      <c r="FNG771" s="412"/>
      <c r="FNH771" s="412"/>
      <c r="FNI771" s="412"/>
      <c r="FNJ771" s="412"/>
      <c r="FNK771" s="412"/>
      <c r="FNL771" s="412"/>
      <c r="FNM771" s="412"/>
      <c r="FNN771" s="412"/>
      <c r="FNO771" s="412"/>
      <c r="FNP771" s="412"/>
      <c r="FNQ771" s="412"/>
      <c r="FNR771" s="412"/>
      <c r="FNS771" s="412"/>
      <c r="FNT771" s="412"/>
      <c r="FNU771" s="412"/>
      <c r="FNV771" s="412"/>
      <c r="FNW771" s="412"/>
      <c r="FNX771" s="412"/>
      <c r="FNY771" s="412"/>
      <c r="FNZ771" s="412"/>
      <c r="FOA771" s="412"/>
      <c r="FOB771" s="412"/>
      <c r="FOC771" s="412"/>
      <c r="FOD771" s="413"/>
      <c r="FOE771" s="413"/>
      <c r="FOF771" s="413"/>
      <c r="FOG771" s="413"/>
      <c r="FOH771" s="413"/>
      <c r="FOI771" s="413"/>
      <c r="FOJ771" s="413"/>
      <c r="FOK771" s="413"/>
      <c r="FOL771" s="413"/>
      <c r="FOM771" s="413"/>
      <c r="FON771" s="413"/>
      <c r="FOO771" s="413"/>
      <c r="FOP771" s="413"/>
      <c r="FOQ771" s="413"/>
      <c r="FOR771" s="413"/>
      <c r="FOS771" s="413"/>
      <c r="FOT771" s="413"/>
      <c r="FOU771" s="413"/>
      <c r="FOV771" s="413"/>
      <c r="FOW771" s="413"/>
      <c r="FOX771" s="413"/>
      <c r="FOY771" s="413"/>
      <c r="FOZ771" s="413"/>
      <c r="FPA771" s="413"/>
      <c r="FPB771" s="414"/>
      <c r="FPC771" s="414"/>
      <c r="FPD771" s="414"/>
      <c r="FPE771" s="414"/>
      <c r="FPF771" s="414"/>
      <c r="FPG771" s="413"/>
      <c r="FPH771" s="413"/>
      <c r="FPI771" s="414"/>
      <c r="FPJ771" s="414"/>
      <c r="FPK771" s="413"/>
      <c r="FPL771" s="413"/>
      <c r="FPM771" s="414"/>
      <c r="FPN771" s="414"/>
      <c r="FPO771" s="413"/>
      <c r="FPP771" s="413"/>
      <c r="FPQ771" s="413"/>
      <c r="FPR771" s="413"/>
      <c r="FPS771" s="413"/>
      <c r="FPT771" s="413"/>
      <c r="FPU771" s="413"/>
      <c r="FPV771" s="414"/>
      <c r="FPW771" s="414"/>
      <c r="FPX771" s="413"/>
      <c r="FPY771" s="413"/>
      <c r="FPZ771" s="414"/>
      <c r="FQA771" s="414"/>
      <c r="FQB771" s="413"/>
      <c r="FQC771" s="413"/>
      <c r="FQD771" s="413"/>
      <c r="FQE771" s="413"/>
      <c r="FQF771" s="413"/>
      <c r="FQG771" s="407"/>
      <c r="FQH771" s="439"/>
      <c r="FQI771" s="413"/>
      <c r="FQJ771" s="413"/>
      <c r="FQK771" s="413"/>
      <c r="FQL771" s="413"/>
      <c r="FQM771" s="413"/>
      <c r="FQN771" s="413"/>
      <c r="FQO771" s="413"/>
      <c r="FQP771" s="412"/>
      <c r="FQQ771" s="412"/>
      <c r="FQR771" s="412"/>
      <c r="FQS771" s="412"/>
      <c r="FQT771" s="412"/>
      <c r="FQU771" s="412"/>
      <c r="FQV771" s="412"/>
      <c r="FQW771" s="412"/>
      <c r="FQX771" s="412"/>
      <c r="FQY771" s="412"/>
      <c r="FQZ771" s="412"/>
      <c r="FRA771" s="412"/>
      <c r="FRB771" s="412"/>
      <c r="FRC771" s="412"/>
      <c r="FRD771" s="412"/>
      <c r="FRE771" s="412"/>
      <c r="FRF771" s="412"/>
      <c r="FRG771" s="412"/>
      <c r="FRH771" s="412"/>
      <c r="FRI771" s="412"/>
      <c r="FRJ771" s="412"/>
      <c r="FRK771" s="412"/>
      <c r="FRL771" s="412"/>
      <c r="FRM771" s="412"/>
      <c r="FRN771" s="412"/>
      <c r="FRO771" s="412"/>
      <c r="FRP771" s="412"/>
      <c r="FRQ771" s="412"/>
      <c r="FRR771" s="412"/>
      <c r="FRS771" s="412"/>
      <c r="FRT771" s="412"/>
      <c r="FRU771" s="412"/>
      <c r="FRV771" s="412"/>
      <c r="FRW771" s="412"/>
      <c r="FRX771" s="412"/>
      <c r="FRY771" s="412"/>
      <c r="FRZ771" s="412"/>
      <c r="FSA771" s="412"/>
      <c r="FSB771" s="412"/>
      <c r="FSC771" s="412"/>
      <c r="FSD771" s="412"/>
      <c r="FSE771" s="412"/>
      <c r="FSF771" s="412"/>
      <c r="FSG771" s="412"/>
      <c r="FSH771" s="413"/>
      <c r="FSI771" s="413"/>
      <c r="FSJ771" s="413"/>
      <c r="FSK771" s="413"/>
      <c r="FSL771" s="413"/>
      <c r="FSM771" s="413"/>
      <c r="FSN771" s="413"/>
      <c r="FSO771" s="413"/>
      <c r="FSP771" s="413"/>
      <c r="FSQ771" s="413"/>
      <c r="FSR771" s="413"/>
      <c r="FSS771" s="413"/>
      <c r="FST771" s="413"/>
      <c r="FSU771" s="413"/>
      <c r="FSV771" s="413"/>
      <c r="FSW771" s="413"/>
      <c r="FSX771" s="413"/>
      <c r="FSY771" s="413"/>
      <c r="FSZ771" s="413"/>
      <c r="FTA771" s="413"/>
      <c r="FTB771" s="413"/>
      <c r="FTC771" s="413"/>
      <c r="FTD771" s="413"/>
      <c r="FTE771" s="413"/>
      <c r="FTF771" s="414"/>
      <c r="FTG771" s="414"/>
      <c r="FTH771" s="414"/>
      <c r="FTI771" s="414"/>
      <c r="FTJ771" s="414"/>
      <c r="FTK771" s="413"/>
      <c r="FTL771" s="413"/>
      <c r="FTM771" s="414"/>
      <c r="FTN771" s="414"/>
      <c r="FTO771" s="413"/>
      <c r="FTP771" s="413"/>
      <c r="FTQ771" s="414"/>
      <c r="FTR771" s="414"/>
      <c r="FTS771" s="413"/>
      <c r="FTT771" s="413"/>
      <c r="FTU771" s="413"/>
      <c r="FTV771" s="413"/>
      <c r="FTW771" s="413"/>
      <c r="FTX771" s="413"/>
      <c r="FTY771" s="413"/>
      <c r="FTZ771" s="414"/>
      <c r="FUA771" s="414"/>
      <c r="FUB771" s="413"/>
      <c r="FUC771" s="413"/>
      <c r="FUD771" s="414"/>
      <c r="FUE771" s="414"/>
      <c r="FUF771" s="413"/>
      <c r="FUG771" s="413"/>
      <c r="FUH771" s="413"/>
      <c r="FUI771" s="413"/>
      <c r="FUJ771" s="413"/>
      <c r="FUK771" s="407"/>
      <c r="FUL771" s="439"/>
      <c r="FUM771" s="413"/>
      <c r="FUN771" s="413"/>
      <c r="FUO771" s="413"/>
      <c r="FUP771" s="413"/>
      <c r="FUQ771" s="413"/>
      <c r="FUR771" s="413"/>
      <c r="FUS771" s="413"/>
      <c r="FUT771" s="412"/>
      <c r="FUU771" s="412"/>
      <c r="FUV771" s="412"/>
      <c r="FUW771" s="412"/>
      <c r="FUX771" s="412"/>
      <c r="FUY771" s="412"/>
      <c r="FUZ771" s="412"/>
      <c r="FVA771" s="412"/>
      <c r="FVB771" s="412"/>
      <c r="FVC771" s="412"/>
      <c r="FVD771" s="412"/>
      <c r="FVE771" s="412"/>
      <c r="FVF771" s="412"/>
      <c r="FVG771" s="412"/>
      <c r="FVH771" s="412"/>
      <c r="FVI771" s="412"/>
      <c r="FVJ771" s="412"/>
      <c r="FVK771" s="412"/>
      <c r="FVL771" s="412"/>
      <c r="FVM771" s="412"/>
      <c r="FVN771" s="412"/>
      <c r="FVO771" s="412"/>
      <c r="FVP771" s="412"/>
      <c r="FVQ771" s="412"/>
      <c r="FVR771" s="412"/>
      <c r="FVS771" s="412"/>
      <c r="FVT771" s="412"/>
      <c r="FVU771" s="412"/>
      <c r="FVV771" s="412"/>
      <c r="FVW771" s="412"/>
      <c r="FVX771" s="412"/>
      <c r="FVY771" s="412"/>
      <c r="FVZ771" s="412"/>
      <c r="FWA771" s="412"/>
      <c r="FWB771" s="412"/>
      <c r="FWC771" s="412"/>
      <c r="FWD771" s="412"/>
      <c r="FWE771" s="412"/>
      <c r="FWF771" s="412"/>
      <c r="FWG771" s="412"/>
      <c r="FWH771" s="412"/>
      <c r="FWI771" s="412"/>
      <c r="FWJ771" s="412"/>
      <c r="FWK771" s="412"/>
      <c r="FWL771" s="413"/>
      <c r="FWM771" s="413"/>
      <c r="FWN771" s="413"/>
      <c r="FWO771" s="413"/>
      <c r="FWP771" s="413"/>
      <c r="FWQ771" s="413"/>
      <c r="FWR771" s="413"/>
      <c r="FWS771" s="413"/>
      <c r="FWT771" s="413"/>
      <c r="FWU771" s="413"/>
      <c r="FWV771" s="413"/>
      <c r="FWW771" s="413"/>
      <c r="FWX771" s="413"/>
      <c r="FWY771" s="413"/>
      <c r="FWZ771" s="413"/>
      <c r="FXA771" s="413"/>
      <c r="FXB771" s="413"/>
      <c r="FXC771" s="413"/>
      <c r="FXD771" s="413"/>
      <c r="FXE771" s="413"/>
      <c r="FXF771" s="413"/>
      <c r="FXG771" s="413"/>
      <c r="FXH771" s="413"/>
      <c r="FXI771" s="413"/>
      <c r="FXJ771" s="414"/>
      <c r="FXK771" s="414"/>
      <c r="FXL771" s="414"/>
      <c r="FXM771" s="414"/>
      <c r="FXN771" s="414"/>
      <c r="FXO771" s="413"/>
      <c r="FXP771" s="413"/>
      <c r="FXQ771" s="414"/>
      <c r="FXR771" s="414"/>
      <c r="FXS771" s="413"/>
      <c r="FXT771" s="413"/>
      <c r="FXU771" s="414"/>
      <c r="FXV771" s="414"/>
      <c r="FXW771" s="413"/>
      <c r="FXX771" s="413"/>
      <c r="FXY771" s="413"/>
      <c r="FXZ771" s="413"/>
      <c r="FYA771" s="413"/>
      <c r="FYB771" s="413"/>
      <c r="FYC771" s="413"/>
      <c r="FYD771" s="414"/>
      <c r="FYE771" s="414"/>
      <c r="FYF771" s="413"/>
      <c r="FYG771" s="413"/>
      <c r="FYH771" s="414"/>
      <c r="FYI771" s="414"/>
      <c r="FYJ771" s="413"/>
      <c r="FYK771" s="413"/>
      <c r="FYL771" s="413"/>
      <c r="FYM771" s="413"/>
      <c r="FYN771" s="413"/>
      <c r="FYO771" s="407"/>
      <c r="FYP771" s="439"/>
      <c r="FYQ771" s="413"/>
      <c r="FYR771" s="413"/>
      <c r="FYS771" s="413"/>
      <c r="FYT771" s="413"/>
      <c r="FYU771" s="413"/>
      <c r="FYV771" s="413"/>
      <c r="FYW771" s="413"/>
      <c r="FYX771" s="412"/>
      <c r="FYY771" s="412"/>
      <c r="FYZ771" s="412"/>
      <c r="FZA771" s="412"/>
      <c r="FZB771" s="412"/>
      <c r="FZC771" s="412"/>
      <c r="FZD771" s="412"/>
      <c r="FZE771" s="412"/>
      <c r="FZF771" s="412"/>
      <c r="FZG771" s="412"/>
      <c r="FZH771" s="412"/>
      <c r="FZI771" s="412"/>
      <c r="FZJ771" s="412"/>
      <c r="FZK771" s="412"/>
      <c r="FZL771" s="412"/>
      <c r="FZM771" s="412"/>
      <c r="FZN771" s="412"/>
      <c r="FZO771" s="412"/>
      <c r="FZP771" s="412"/>
      <c r="FZQ771" s="412"/>
      <c r="FZR771" s="412"/>
      <c r="FZS771" s="412"/>
      <c r="FZT771" s="412"/>
      <c r="FZU771" s="412"/>
      <c r="FZV771" s="412"/>
      <c r="FZW771" s="412"/>
      <c r="FZX771" s="412"/>
      <c r="FZY771" s="412"/>
      <c r="FZZ771" s="412"/>
      <c r="GAA771" s="412"/>
      <c r="GAB771" s="412"/>
      <c r="GAC771" s="412"/>
      <c r="GAD771" s="412"/>
      <c r="GAE771" s="412"/>
      <c r="GAF771" s="412"/>
      <c r="GAG771" s="412"/>
      <c r="GAH771" s="412"/>
      <c r="GAI771" s="412"/>
      <c r="GAJ771" s="412"/>
      <c r="GAK771" s="412"/>
      <c r="GAL771" s="412"/>
      <c r="GAM771" s="412"/>
      <c r="GAN771" s="412"/>
      <c r="GAO771" s="412"/>
      <c r="GAP771" s="413"/>
      <c r="GAQ771" s="413"/>
      <c r="GAR771" s="413"/>
      <c r="GAS771" s="413"/>
      <c r="GAT771" s="413"/>
      <c r="GAU771" s="413"/>
      <c r="GAV771" s="413"/>
      <c r="GAW771" s="413"/>
      <c r="GAX771" s="413"/>
      <c r="GAY771" s="413"/>
      <c r="GAZ771" s="413"/>
      <c r="GBA771" s="413"/>
      <c r="GBB771" s="413"/>
      <c r="GBC771" s="413"/>
      <c r="GBD771" s="413"/>
      <c r="GBE771" s="413"/>
      <c r="GBF771" s="413"/>
      <c r="GBG771" s="413"/>
      <c r="GBH771" s="413"/>
      <c r="GBI771" s="413"/>
      <c r="GBJ771" s="413"/>
      <c r="GBK771" s="413"/>
      <c r="GBL771" s="413"/>
      <c r="GBM771" s="413"/>
      <c r="GBN771" s="414"/>
      <c r="GBO771" s="414"/>
      <c r="GBP771" s="414"/>
      <c r="GBQ771" s="414"/>
      <c r="GBR771" s="414"/>
      <c r="GBS771" s="413"/>
      <c r="GBT771" s="413"/>
      <c r="GBU771" s="414"/>
      <c r="GBV771" s="414"/>
      <c r="GBW771" s="413"/>
      <c r="GBX771" s="413"/>
      <c r="GBY771" s="414"/>
      <c r="GBZ771" s="414"/>
      <c r="GCA771" s="413"/>
      <c r="GCB771" s="413"/>
      <c r="GCC771" s="413"/>
      <c r="GCD771" s="413"/>
      <c r="GCE771" s="413"/>
      <c r="GCF771" s="413"/>
      <c r="GCG771" s="413"/>
      <c r="GCH771" s="414"/>
      <c r="GCI771" s="414"/>
      <c r="GCJ771" s="413"/>
      <c r="GCK771" s="413"/>
      <c r="GCL771" s="414"/>
      <c r="GCM771" s="414"/>
      <c r="GCN771" s="413"/>
      <c r="GCO771" s="413"/>
      <c r="GCP771" s="413"/>
      <c r="GCQ771" s="413"/>
      <c r="GCR771" s="413"/>
      <c r="GCS771" s="407"/>
      <c r="GCT771" s="439"/>
      <c r="GCU771" s="413"/>
      <c r="GCV771" s="413"/>
      <c r="GCW771" s="413"/>
      <c r="GCX771" s="413"/>
      <c r="GCY771" s="413"/>
      <c r="GCZ771" s="413"/>
      <c r="GDA771" s="413"/>
      <c r="GDB771" s="412"/>
      <c r="GDC771" s="412"/>
      <c r="GDD771" s="412"/>
      <c r="GDE771" s="412"/>
      <c r="GDF771" s="412"/>
      <c r="GDG771" s="412"/>
      <c r="GDH771" s="412"/>
      <c r="GDI771" s="412"/>
      <c r="GDJ771" s="412"/>
      <c r="GDK771" s="412"/>
      <c r="GDL771" s="412"/>
      <c r="GDM771" s="412"/>
      <c r="GDN771" s="412"/>
      <c r="GDO771" s="412"/>
      <c r="GDP771" s="412"/>
      <c r="GDQ771" s="412"/>
      <c r="GDR771" s="412"/>
      <c r="GDS771" s="412"/>
      <c r="GDT771" s="412"/>
      <c r="GDU771" s="412"/>
      <c r="GDV771" s="412"/>
      <c r="GDW771" s="412"/>
      <c r="GDX771" s="412"/>
      <c r="GDY771" s="412"/>
      <c r="GDZ771" s="412"/>
      <c r="GEA771" s="412"/>
      <c r="GEB771" s="412"/>
      <c r="GEC771" s="412"/>
      <c r="GED771" s="412"/>
      <c r="GEE771" s="412"/>
      <c r="GEF771" s="412"/>
      <c r="GEG771" s="412"/>
      <c r="GEH771" s="412"/>
      <c r="GEI771" s="412"/>
      <c r="GEJ771" s="412"/>
      <c r="GEK771" s="412"/>
      <c r="GEL771" s="412"/>
      <c r="GEM771" s="412"/>
      <c r="GEN771" s="412"/>
      <c r="GEO771" s="412"/>
      <c r="GEP771" s="412"/>
      <c r="GEQ771" s="412"/>
      <c r="GER771" s="412"/>
      <c r="GES771" s="412"/>
      <c r="GET771" s="413"/>
      <c r="GEU771" s="413"/>
      <c r="GEV771" s="413"/>
      <c r="GEW771" s="413"/>
      <c r="GEX771" s="413"/>
      <c r="GEY771" s="413"/>
      <c r="GEZ771" s="413"/>
      <c r="GFA771" s="413"/>
      <c r="GFB771" s="413"/>
      <c r="GFC771" s="413"/>
      <c r="GFD771" s="413"/>
      <c r="GFE771" s="413"/>
      <c r="GFF771" s="413"/>
      <c r="GFG771" s="413"/>
      <c r="GFH771" s="413"/>
      <c r="GFI771" s="413"/>
      <c r="GFJ771" s="413"/>
      <c r="GFK771" s="413"/>
      <c r="GFL771" s="413"/>
      <c r="GFM771" s="413"/>
      <c r="GFN771" s="413"/>
      <c r="GFO771" s="413"/>
      <c r="GFP771" s="413"/>
      <c r="GFQ771" s="413"/>
      <c r="GFR771" s="414"/>
      <c r="GFS771" s="414"/>
      <c r="GFT771" s="414"/>
      <c r="GFU771" s="414"/>
      <c r="GFV771" s="414"/>
      <c r="GFW771" s="413"/>
      <c r="GFX771" s="413"/>
      <c r="GFY771" s="414"/>
      <c r="GFZ771" s="414"/>
      <c r="GGA771" s="413"/>
      <c r="GGB771" s="413"/>
      <c r="GGC771" s="414"/>
      <c r="GGD771" s="414"/>
      <c r="GGE771" s="413"/>
      <c r="GGF771" s="413"/>
      <c r="GGG771" s="413"/>
      <c r="GGH771" s="413"/>
      <c r="GGI771" s="413"/>
      <c r="GGJ771" s="413"/>
      <c r="GGK771" s="413"/>
      <c r="GGL771" s="414"/>
      <c r="GGM771" s="414"/>
      <c r="GGN771" s="413"/>
      <c r="GGO771" s="413"/>
      <c r="GGP771" s="414"/>
      <c r="GGQ771" s="414"/>
      <c r="GGR771" s="413"/>
      <c r="GGS771" s="413"/>
      <c r="GGT771" s="413"/>
      <c r="GGU771" s="413"/>
      <c r="GGV771" s="413"/>
      <c r="GGW771" s="407"/>
      <c r="GGX771" s="439"/>
      <c r="GGY771" s="413"/>
      <c r="GGZ771" s="413"/>
      <c r="GHA771" s="413"/>
      <c r="GHB771" s="413"/>
      <c r="GHC771" s="413"/>
      <c r="GHD771" s="413"/>
      <c r="GHE771" s="413"/>
      <c r="GHF771" s="412"/>
      <c r="GHG771" s="412"/>
      <c r="GHH771" s="412"/>
      <c r="GHI771" s="412"/>
      <c r="GHJ771" s="412"/>
      <c r="GHK771" s="412"/>
      <c r="GHL771" s="412"/>
      <c r="GHM771" s="412"/>
      <c r="GHN771" s="412"/>
      <c r="GHO771" s="412"/>
      <c r="GHP771" s="412"/>
      <c r="GHQ771" s="412"/>
      <c r="GHR771" s="412"/>
      <c r="GHS771" s="412"/>
      <c r="GHT771" s="412"/>
      <c r="GHU771" s="412"/>
      <c r="GHV771" s="412"/>
      <c r="GHW771" s="412"/>
      <c r="GHX771" s="412"/>
      <c r="GHY771" s="412"/>
      <c r="GHZ771" s="412"/>
      <c r="GIA771" s="412"/>
      <c r="GIB771" s="412"/>
      <c r="GIC771" s="412"/>
      <c r="GID771" s="412"/>
      <c r="GIE771" s="412"/>
      <c r="GIF771" s="412"/>
      <c r="GIG771" s="412"/>
      <c r="GIH771" s="412"/>
      <c r="GII771" s="412"/>
      <c r="GIJ771" s="412"/>
      <c r="GIK771" s="412"/>
      <c r="GIL771" s="412"/>
      <c r="GIM771" s="412"/>
      <c r="GIN771" s="412"/>
      <c r="GIO771" s="412"/>
      <c r="GIP771" s="412"/>
      <c r="GIQ771" s="412"/>
      <c r="GIR771" s="412"/>
      <c r="GIS771" s="412"/>
      <c r="GIT771" s="412"/>
      <c r="GIU771" s="412"/>
      <c r="GIV771" s="412"/>
      <c r="GIW771" s="412"/>
      <c r="GIX771" s="413"/>
      <c r="GIY771" s="413"/>
      <c r="GIZ771" s="413"/>
      <c r="GJA771" s="413"/>
      <c r="GJB771" s="413"/>
      <c r="GJC771" s="413"/>
      <c r="GJD771" s="413"/>
      <c r="GJE771" s="413"/>
      <c r="GJF771" s="413"/>
      <c r="GJG771" s="413"/>
      <c r="GJH771" s="413"/>
      <c r="GJI771" s="413"/>
      <c r="GJJ771" s="413"/>
      <c r="GJK771" s="413"/>
      <c r="GJL771" s="413"/>
      <c r="GJM771" s="413"/>
      <c r="GJN771" s="413"/>
      <c r="GJO771" s="413"/>
      <c r="GJP771" s="413"/>
      <c r="GJQ771" s="413"/>
      <c r="GJR771" s="413"/>
      <c r="GJS771" s="413"/>
      <c r="GJT771" s="413"/>
      <c r="GJU771" s="413"/>
      <c r="GJV771" s="414"/>
      <c r="GJW771" s="414"/>
      <c r="GJX771" s="414"/>
      <c r="GJY771" s="414"/>
      <c r="GJZ771" s="414"/>
      <c r="GKA771" s="413"/>
      <c r="GKB771" s="413"/>
      <c r="GKC771" s="414"/>
      <c r="GKD771" s="414"/>
      <c r="GKE771" s="413"/>
      <c r="GKF771" s="413"/>
      <c r="GKG771" s="414"/>
      <c r="GKH771" s="414"/>
      <c r="GKI771" s="413"/>
      <c r="GKJ771" s="413"/>
      <c r="GKK771" s="413"/>
      <c r="GKL771" s="413"/>
      <c r="GKM771" s="413"/>
      <c r="GKN771" s="413"/>
      <c r="GKO771" s="413"/>
      <c r="GKP771" s="414"/>
      <c r="GKQ771" s="414"/>
      <c r="GKR771" s="413"/>
      <c r="GKS771" s="413"/>
      <c r="GKT771" s="414"/>
      <c r="GKU771" s="414"/>
      <c r="GKV771" s="413"/>
      <c r="GKW771" s="413"/>
      <c r="GKX771" s="413"/>
      <c r="GKY771" s="413"/>
      <c r="GKZ771" s="413"/>
      <c r="GLA771" s="407"/>
      <c r="GLB771" s="439"/>
      <c r="GLC771" s="413"/>
      <c r="GLD771" s="413"/>
      <c r="GLE771" s="413"/>
      <c r="GLF771" s="413"/>
      <c r="GLG771" s="413"/>
      <c r="GLH771" s="413"/>
      <c r="GLI771" s="413"/>
      <c r="GLJ771" s="412"/>
      <c r="GLK771" s="412"/>
      <c r="GLL771" s="412"/>
      <c r="GLM771" s="412"/>
      <c r="GLN771" s="412"/>
      <c r="GLO771" s="412"/>
      <c r="GLP771" s="412"/>
      <c r="GLQ771" s="412"/>
      <c r="GLR771" s="412"/>
      <c r="GLS771" s="412"/>
      <c r="GLT771" s="412"/>
      <c r="GLU771" s="412"/>
      <c r="GLV771" s="412"/>
      <c r="GLW771" s="412"/>
      <c r="GLX771" s="412"/>
      <c r="GLY771" s="412"/>
      <c r="GLZ771" s="412"/>
      <c r="GMA771" s="412"/>
      <c r="GMB771" s="412"/>
      <c r="GMC771" s="412"/>
      <c r="GMD771" s="412"/>
      <c r="GME771" s="412"/>
      <c r="GMF771" s="412"/>
      <c r="GMG771" s="412"/>
      <c r="GMH771" s="412"/>
      <c r="GMI771" s="412"/>
      <c r="GMJ771" s="412"/>
      <c r="GMK771" s="412"/>
      <c r="GML771" s="412"/>
      <c r="GMM771" s="412"/>
      <c r="GMN771" s="412"/>
      <c r="GMO771" s="412"/>
      <c r="GMP771" s="412"/>
      <c r="GMQ771" s="412"/>
      <c r="GMR771" s="412"/>
      <c r="GMS771" s="412"/>
      <c r="GMT771" s="412"/>
      <c r="GMU771" s="412"/>
      <c r="GMV771" s="412"/>
      <c r="GMW771" s="412"/>
      <c r="GMX771" s="412"/>
      <c r="GMY771" s="412"/>
      <c r="GMZ771" s="412"/>
      <c r="GNA771" s="412"/>
      <c r="GNB771" s="413"/>
      <c r="GNC771" s="413"/>
      <c r="GND771" s="413"/>
      <c r="GNE771" s="413"/>
      <c r="GNF771" s="413"/>
      <c r="GNG771" s="413"/>
      <c r="GNH771" s="413"/>
      <c r="GNI771" s="413"/>
      <c r="GNJ771" s="413"/>
      <c r="GNK771" s="413"/>
      <c r="GNL771" s="413"/>
      <c r="GNM771" s="413"/>
      <c r="GNN771" s="413"/>
      <c r="GNO771" s="413"/>
      <c r="GNP771" s="413"/>
      <c r="GNQ771" s="413"/>
      <c r="GNR771" s="413"/>
      <c r="GNS771" s="413"/>
      <c r="GNT771" s="413"/>
      <c r="GNU771" s="413"/>
      <c r="GNV771" s="413"/>
      <c r="GNW771" s="413"/>
      <c r="GNX771" s="413"/>
      <c r="GNY771" s="413"/>
      <c r="GNZ771" s="414"/>
      <c r="GOA771" s="414"/>
      <c r="GOB771" s="414"/>
      <c r="GOC771" s="414"/>
      <c r="GOD771" s="414"/>
      <c r="GOE771" s="413"/>
      <c r="GOF771" s="413"/>
      <c r="GOG771" s="414"/>
      <c r="GOH771" s="414"/>
      <c r="GOI771" s="413"/>
      <c r="GOJ771" s="413"/>
      <c r="GOK771" s="414"/>
      <c r="GOL771" s="414"/>
      <c r="GOM771" s="413"/>
      <c r="GON771" s="413"/>
      <c r="GOO771" s="413"/>
      <c r="GOP771" s="413"/>
      <c r="GOQ771" s="413"/>
      <c r="GOR771" s="413"/>
      <c r="GOS771" s="413"/>
      <c r="GOT771" s="414"/>
      <c r="GOU771" s="414"/>
      <c r="GOV771" s="413"/>
      <c r="GOW771" s="413"/>
      <c r="GOX771" s="414"/>
      <c r="GOY771" s="414"/>
      <c r="GOZ771" s="413"/>
      <c r="GPA771" s="413"/>
      <c r="GPB771" s="413"/>
      <c r="GPC771" s="413"/>
      <c r="GPD771" s="413"/>
      <c r="GPE771" s="407"/>
      <c r="GPF771" s="439"/>
      <c r="GPG771" s="413"/>
      <c r="GPH771" s="413"/>
      <c r="GPI771" s="413"/>
      <c r="GPJ771" s="413"/>
      <c r="GPK771" s="413"/>
      <c r="GPL771" s="413"/>
      <c r="GPM771" s="413"/>
      <c r="GPN771" s="412"/>
      <c r="GPO771" s="412"/>
      <c r="GPP771" s="412"/>
      <c r="GPQ771" s="412"/>
      <c r="GPR771" s="412"/>
      <c r="GPS771" s="412"/>
      <c r="GPT771" s="412"/>
      <c r="GPU771" s="412"/>
      <c r="GPV771" s="412"/>
      <c r="GPW771" s="412"/>
      <c r="GPX771" s="412"/>
      <c r="GPY771" s="412"/>
      <c r="GPZ771" s="412"/>
      <c r="GQA771" s="412"/>
      <c r="GQB771" s="412"/>
      <c r="GQC771" s="412"/>
      <c r="GQD771" s="412"/>
      <c r="GQE771" s="412"/>
      <c r="GQF771" s="412"/>
      <c r="GQG771" s="412"/>
      <c r="GQH771" s="412"/>
      <c r="GQI771" s="412"/>
      <c r="GQJ771" s="412"/>
      <c r="GQK771" s="412"/>
      <c r="GQL771" s="412"/>
      <c r="GQM771" s="412"/>
      <c r="GQN771" s="412"/>
      <c r="GQO771" s="412"/>
      <c r="GQP771" s="412"/>
      <c r="GQQ771" s="412"/>
      <c r="GQR771" s="412"/>
      <c r="GQS771" s="412"/>
      <c r="GQT771" s="412"/>
      <c r="GQU771" s="412"/>
      <c r="GQV771" s="412"/>
      <c r="GQW771" s="412"/>
      <c r="GQX771" s="412"/>
      <c r="GQY771" s="412"/>
      <c r="GQZ771" s="412"/>
      <c r="GRA771" s="412"/>
      <c r="GRB771" s="412"/>
      <c r="GRC771" s="412"/>
      <c r="GRD771" s="412"/>
      <c r="GRE771" s="412"/>
      <c r="GRF771" s="413"/>
      <c r="GRG771" s="413"/>
      <c r="GRH771" s="413"/>
      <c r="GRI771" s="413"/>
      <c r="GRJ771" s="413"/>
      <c r="GRK771" s="413"/>
      <c r="GRL771" s="413"/>
      <c r="GRM771" s="413"/>
      <c r="GRN771" s="413"/>
      <c r="GRO771" s="413"/>
      <c r="GRP771" s="413"/>
      <c r="GRQ771" s="413"/>
      <c r="GRR771" s="413"/>
      <c r="GRS771" s="413"/>
      <c r="GRT771" s="413"/>
      <c r="GRU771" s="413"/>
      <c r="GRV771" s="413"/>
      <c r="GRW771" s="413"/>
      <c r="GRX771" s="413"/>
      <c r="GRY771" s="413"/>
      <c r="GRZ771" s="413"/>
      <c r="GSA771" s="413"/>
      <c r="GSB771" s="413"/>
      <c r="GSC771" s="413"/>
      <c r="GSD771" s="414"/>
      <c r="GSE771" s="414"/>
      <c r="GSF771" s="414"/>
      <c r="GSG771" s="414"/>
      <c r="GSH771" s="414"/>
      <c r="GSI771" s="413"/>
      <c r="GSJ771" s="413"/>
      <c r="GSK771" s="414"/>
      <c r="GSL771" s="414"/>
      <c r="GSM771" s="413"/>
      <c r="GSN771" s="413"/>
      <c r="GSO771" s="414"/>
      <c r="GSP771" s="414"/>
      <c r="GSQ771" s="413"/>
      <c r="GSR771" s="413"/>
      <c r="GSS771" s="413"/>
      <c r="GST771" s="413"/>
      <c r="GSU771" s="413"/>
      <c r="GSV771" s="413"/>
      <c r="GSW771" s="413"/>
      <c r="GSX771" s="414"/>
      <c r="GSY771" s="414"/>
      <c r="GSZ771" s="413"/>
      <c r="GTA771" s="413"/>
      <c r="GTB771" s="414"/>
      <c r="GTC771" s="414"/>
      <c r="GTD771" s="413"/>
      <c r="GTE771" s="413"/>
      <c r="GTF771" s="413"/>
      <c r="GTG771" s="413"/>
      <c r="GTH771" s="413"/>
      <c r="GTI771" s="407"/>
      <c r="GTJ771" s="439"/>
      <c r="GTK771" s="413"/>
      <c r="GTL771" s="413"/>
      <c r="GTM771" s="413"/>
      <c r="GTN771" s="413"/>
      <c r="GTO771" s="413"/>
      <c r="GTP771" s="413"/>
      <c r="GTQ771" s="413"/>
      <c r="GTR771" s="412"/>
      <c r="GTS771" s="412"/>
      <c r="GTT771" s="412"/>
      <c r="GTU771" s="412"/>
      <c r="GTV771" s="412"/>
      <c r="GTW771" s="412"/>
      <c r="GTX771" s="412"/>
      <c r="GTY771" s="412"/>
      <c r="GTZ771" s="412"/>
      <c r="GUA771" s="412"/>
      <c r="GUB771" s="412"/>
      <c r="GUC771" s="412"/>
      <c r="GUD771" s="412"/>
      <c r="GUE771" s="412"/>
      <c r="GUF771" s="412"/>
      <c r="GUG771" s="412"/>
      <c r="GUH771" s="412"/>
      <c r="GUI771" s="412"/>
      <c r="GUJ771" s="412"/>
      <c r="GUK771" s="412"/>
      <c r="GUL771" s="412"/>
      <c r="GUM771" s="412"/>
      <c r="GUN771" s="412"/>
      <c r="GUO771" s="412"/>
      <c r="GUP771" s="412"/>
      <c r="GUQ771" s="412"/>
      <c r="GUR771" s="412"/>
      <c r="GUS771" s="412"/>
      <c r="GUT771" s="412"/>
      <c r="GUU771" s="412"/>
      <c r="GUV771" s="412"/>
      <c r="GUW771" s="412"/>
      <c r="GUX771" s="412"/>
      <c r="GUY771" s="412"/>
      <c r="GUZ771" s="412"/>
      <c r="GVA771" s="412"/>
      <c r="GVB771" s="412"/>
      <c r="GVC771" s="412"/>
      <c r="GVD771" s="412"/>
      <c r="GVE771" s="412"/>
      <c r="GVF771" s="412"/>
      <c r="GVG771" s="412"/>
      <c r="GVH771" s="412"/>
      <c r="GVI771" s="412"/>
      <c r="GVJ771" s="413"/>
      <c r="GVK771" s="413"/>
      <c r="GVL771" s="413"/>
      <c r="GVM771" s="413"/>
      <c r="GVN771" s="413"/>
      <c r="GVO771" s="413"/>
      <c r="GVP771" s="413"/>
      <c r="GVQ771" s="413"/>
      <c r="GVR771" s="413"/>
      <c r="GVS771" s="413"/>
      <c r="GVT771" s="413"/>
      <c r="GVU771" s="413"/>
      <c r="GVV771" s="413"/>
      <c r="GVW771" s="413"/>
      <c r="GVX771" s="413"/>
      <c r="GVY771" s="413"/>
      <c r="GVZ771" s="413"/>
      <c r="GWA771" s="413"/>
      <c r="GWB771" s="413"/>
      <c r="GWC771" s="413"/>
      <c r="GWD771" s="413"/>
      <c r="GWE771" s="413"/>
      <c r="GWF771" s="413"/>
      <c r="GWG771" s="413"/>
      <c r="GWH771" s="414"/>
      <c r="GWI771" s="414"/>
      <c r="GWJ771" s="414"/>
      <c r="GWK771" s="414"/>
      <c r="GWL771" s="414"/>
      <c r="GWM771" s="413"/>
      <c r="GWN771" s="413"/>
      <c r="GWO771" s="414"/>
      <c r="GWP771" s="414"/>
      <c r="GWQ771" s="413"/>
      <c r="GWR771" s="413"/>
      <c r="GWS771" s="414"/>
      <c r="GWT771" s="414"/>
      <c r="GWU771" s="413"/>
      <c r="GWV771" s="413"/>
      <c r="GWW771" s="413"/>
      <c r="GWX771" s="413"/>
      <c r="GWY771" s="413"/>
      <c r="GWZ771" s="413"/>
      <c r="GXA771" s="413"/>
      <c r="GXB771" s="414"/>
      <c r="GXC771" s="414"/>
      <c r="GXD771" s="413"/>
      <c r="GXE771" s="413"/>
      <c r="GXF771" s="414"/>
      <c r="GXG771" s="414"/>
      <c r="GXH771" s="413"/>
      <c r="GXI771" s="413"/>
      <c r="GXJ771" s="413"/>
      <c r="GXK771" s="413"/>
      <c r="GXL771" s="413"/>
      <c r="GXM771" s="407"/>
      <c r="GXN771" s="439"/>
      <c r="GXO771" s="413"/>
      <c r="GXP771" s="413"/>
      <c r="GXQ771" s="413"/>
      <c r="GXR771" s="413"/>
      <c r="GXS771" s="413"/>
      <c r="GXT771" s="413"/>
      <c r="GXU771" s="413"/>
      <c r="GXV771" s="412"/>
      <c r="GXW771" s="412"/>
      <c r="GXX771" s="412"/>
      <c r="GXY771" s="412"/>
      <c r="GXZ771" s="412"/>
      <c r="GYA771" s="412"/>
      <c r="GYB771" s="412"/>
      <c r="GYC771" s="412"/>
      <c r="GYD771" s="412"/>
      <c r="GYE771" s="412"/>
      <c r="GYF771" s="412"/>
      <c r="GYG771" s="412"/>
      <c r="GYH771" s="412"/>
      <c r="GYI771" s="412"/>
      <c r="GYJ771" s="412"/>
      <c r="GYK771" s="412"/>
      <c r="GYL771" s="412"/>
      <c r="GYM771" s="412"/>
      <c r="GYN771" s="412"/>
      <c r="GYO771" s="412"/>
      <c r="GYP771" s="412"/>
      <c r="GYQ771" s="412"/>
      <c r="GYR771" s="412"/>
      <c r="GYS771" s="412"/>
      <c r="GYT771" s="412"/>
      <c r="GYU771" s="412"/>
      <c r="GYV771" s="412"/>
      <c r="GYW771" s="412"/>
      <c r="GYX771" s="412"/>
      <c r="GYY771" s="412"/>
      <c r="GYZ771" s="412"/>
      <c r="GZA771" s="412"/>
      <c r="GZB771" s="412"/>
      <c r="GZC771" s="412"/>
      <c r="GZD771" s="412"/>
      <c r="GZE771" s="412"/>
      <c r="GZF771" s="412"/>
      <c r="GZG771" s="412"/>
      <c r="GZH771" s="412"/>
      <c r="GZI771" s="412"/>
      <c r="GZJ771" s="412"/>
      <c r="GZK771" s="412"/>
      <c r="GZL771" s="412"/>
      <c r="GZM771" s="412"/>
      <c r="GZN771" s="413"/>
      <c r="GZO771" s="413"/>
      <c r="GZP771" s="413"/>
      <c r="GZQ771" s="413"/>
      <c r="GZR771" s="413"/>
      <c r="GZS771" s="413"/>
      <c r="GZT771" s="413"/>
      <c r="GZU771" s="413"/>
      <c r="GZV771" s="413"/>
      <c r="GZW771" s="413"/>
      <c r="GZX771" s="413"/>
      <c r="GZY771" s="413"/>
      <c r="GZZ771" s="413"/>
      <c r="HAA771" s="413"/>
      <c r="HAB771" s="413"/>
      <c r="HAC771" s="413"/>
      <c r="HAD771" s="413"/>
      <c r="HAE771" s="413"/>
      <c r="HAF771" s="413"/>
      <c r="HAG771" s="413"/>
      <c r="HAH771" s="413"/>
      <c r="HAI771" s="413"/>
      <c r="HAJ771" s="413"/>
      <c r="HAK771" s="413"/>
      <c r="HAL771" s="414"/>
      <c r="HAM771" s="414"/>
      <c r="HAN771" s="414"/>
      <c r="HAO771" s="414"/>
      <c r="HAP771" s="414"/>
      <c r="HAQ771" s="413"/>
      <c r="HAR771" s="413"/>
      <c r="HAS771" s="414"/>
      <c r="HAT771" s="414"/>
      <c r="HAU771" s="413"/>
      <c r="HAV771" s="413"/>
      <c r="HAW771" s="414"/>
      <c r="HAX771" s="414"/>
      <c r="HAY771" s="413"/>
      <c r="HAZ771" s="413"/>
      <c r="HBA771" s="413"/>
      <c r="HBB771" s="413"/>
      <c r="HBC771" s="413"/>
      <c r="HBD771" s="413"/>
      <c r="HBE771" s="413"/>
      <c r="HBF771" s="414"/>
      <c r="HBG771" s="414"/>
      <c r="HBH771" s="413"/>
      <c r="HBI771" s="413"/>
      <c r="HBJ771" s="414"/>
      <c r="HBK771" s="414"/>
      <c r="HBL771" s="413"/>
      <c r="HBM771" s="413"/>
      <c r="HBN771" s="413"/>
      <c r="HBO771" s="413"/>
      <c r="HBP771" s="413"/>
      <c r="HBQ771" s="407"/>
      <c r="HBR771" s="439"/>
      <c r="HBS771" s="413"/>
      <c r="HBT771" s="413"/>
      <c r="HBU771" s="413"/>
      <c r="HBV771" s="413"/>
      <c r="HBW771" s="413"/>
      <c r="HBX771" s="413"/>
      <c r="HBY771" s="413"/>
      <c r="HBZ771" s="412"/>
      <c r="HCA771" s="412"/>
      <c r="HCB771" s="412"/>
      <c r="HCC771" s="412"/>
      <c r="HCD771" s="412"/>
      <c r="HCE771" s="412"/>
      <c r="HCF771" s="412"/>
      <c r="HCG771" s="412"/>
      <c r="HCH771" s="412"/>
      <c r="HCI771" s="412"/>
      <c r="HCJ771" s="412"/>
      <c r="HCK771" s="412"/>
      <c r="HCL771" s="412"/>
      <c r="HCM771" s="412"/>
      <c r="HCN771" s="412"/>
      <c r="HCO771" s="412"/>
      <c r="HCP771" s="412"/>
      <c r="HCQ771" s="412"/>
      <c r="HCR771" s="412"/>
      <c r="HCS771" s="412"/>
      <c r="HCT771" s="412"/>
      <c r="HCU771" s="412"/>
      <c r="HCV771" s="412"/>
      <c r="HCW771" s="412"/>
      <c r="HCX771" s="412"/>
      <c r="HCY771" s="412"/>
      <c r="HCZ771" s="412"/>
      <c r="HDA771" s="412"/>
      <c r="HDB771" s="412"/>
      <c r="HDC771" s="412"/>
      <c r="HDD771" s="412"/>
      <c r="HDE771" s="412"/>
      <c r="HDF771" s="412"/>
      <c r="HDG771" s="412"/>
      <c r="HDH771" s="412"/>
      <c r="HDI771" s="412"/>
      <c r="HDJ771" s="412"/>
      <c r="HDK771" s="412"/>
      <c r="HDL771" s="412"/>
      <c r="HDM771" s="412"/>
      <c r="HDN771" s="412"/>
      <c r="HDO771" s="412"/>
      <c r="HDP771" s="412"/>
      <c r="HDQ771" s="412"/>
      <c r="HDR771" s="413"/>
      <c r="HDS771" s="413"/>
      <c r="HDT771" s="413"/>
      <c r="HDU771" s="413"/>
      <c r="HDV771" s="413"/>
      <c r="HDW771" s="413"/>
      <c r="HDX771" s="413"/>
      <c r="HDY771" s="413"/>
      <c r="HDZ771" s="413"/>
      <c r="HEA771" s="413"/>
      <c r="HEB771" s="413"/>
      <c r="HEC771" s="413"/>
      <c r="HED771" s="413"/>
      <c r="HEE771" s="413"/>
      <c r="HEF771" s="413"/>
      <c r="HEG771" s="413"/>
      <c r="HEH771" s="413"/>
      <c r="HEI771" s="413"/>
      <c r="HEJ771" s="413"/>
      <c r="HEK771" s="413"/>
      <c r="HEL771" s="413"/>
      <c r="HEM771" s="413"/>
      <c r="HEN771" s="413"/>
      <c r="HEO771" s="413"/>
      <c r="HEP771" s="414"/>
      <c r="HEQ771" s="414"/>
      <c r="HER771" s="414"/>
      <c r="HES771" s="414"/>
      <c r="HET771" s="414"/>
      <c r="HEU771" s="413"/>
      <c r="HEV771" s="413"/>
      <c r="HEW771" s="414"/>
      <c r="HEX771" s="414"/>
      <c r="HEY771" s="413"/>
      <c r="HEZ771" s="413"/>
      <c r="HFA771" s="414"/>
      <c r="HFB771" s="414"/>
      <c r="HFC771" s="413"/>
      <c r="HFD771" s="413"/>
      <c r="HFE771" s="413"/>
      <c r="HFF771" s="413"/>
      <c r="HFG771" s="413"/>
      <c r="HFH771" s="413"/>
      <c r="HFI771" s="413"/>
      <c r="HFJ771" s="414"/>
      <c r="HFK771" s="414"/>
      <c r="HFL771" s="413"/>
      <c r="HFM771" s="413"/>
      <c r="HFN771" s="414"/>
      <c r="HFO771" s="414"/>
      <c r="HFP771" s="413"/>
      <c r="HFQ771" s="413"/>
      <c r="HFR771" s="413"/>
      <c r="HFS771" s="413"/>
      <c r="HFT771" s="413"/>
      <c r="HFU771" s="407"/>
      <c r="HFV771" s="439"/>
      <c r="HFW771" s="413"/>
      <c r="HFX771" s="413"/>
      <c r="HFY771" s="413"/>
      <c r="HFZ771" s="413"/>
      <c r="HGA771" s="413"/>
      <c r="HGB771" s="413"/>
      <c r="HGC771" s="413"/>
      <c r="HGD771" s="412"/>
      <c r="HGE771" s="412"/>
      <c r="HGF771" s="412"/>
      <c r="HGG771" s="412"/>
      <c r="HGH771" s="412"/>
      <c r="HGI771" s="412"/>
      <c r="HGJ771" s="412"/>
      <c r="HGK771" s="412"/>
      <c r="HGL771" s="412"/>
      <c r="HGM771" s="412"/>
      <c r="HGN771" s="412"/>
      <c r="HGO771" s="412"/>
      <c r="HGP771" s="412"/>
      <c r="HGQ771" s="412"/>
      <c r="HGR771" s="412"/>
      <c r="HGS771" s="412"/>
      <c r="HGT771" s="412"/>
      <c r="HGU771" s="412"/>
      <c r="HGV771" s="412"/>
      <c r="HGW771" s="412"/>
      <c r="HGX771" s="412"/>
      <c r="HGY771" s="412"/>
      <c r="HGZ771" s="412"/>
      <c r="HHA771" s="412"/>
      <c r="HHB771" s="412"/>
      <c r="HHC771" s="412"/>
      <c r="HHD771" s="412"/>
      <c r="HHE771" s="412"/>
      <c r="HHF771" s="412"/>
      <c r="HHG771" s="412"/>
      <c r="HHH771" s="412"/>
      <c r="HHI771" s="412"/>
      <c r="HHJ771" s="412"/>
      <c r="HHK771" s="412"/>
      <c r="HHL771" s="412"/>
      <c r="HHM771" s="412"/>
      <c r="HHN771" s="412"/>
      <c r="HHO771" s="412"/>
      <c r="HHP771" s="412"/>
      <c r="HHQ771" s="412"/>
      <c r="HHR771" s="412"/>
      <c r="HHS771" s="412"/>
      <c r="HHT771" s="412"/>
      <c r="HHU771" s="412"/>
      <c r="HHV771" s="413"/>
      <c r="HHW771" s="413"/>
      <c r="HHX771" s="413"/>
      <c r="HHY771" s="413"/>
      <c r="HHZ771" s="413"/>
      <c r="HIA771" s="413"/>
      <c r="HIB771" s="413"/>
      <c r="HIC771" s="413"/>
      <c r="HID771" s="413"/>
      <c r="HIE771" s="413"/>
      <c r="HIF771" s="413"/>
      <c r="HIG771" s="413"/>
      <c r="HIH771" s="413"/>
      <c r="HII771" s="413"/>
      <c r="HIJ771" s="413"/>
      <c r="HIK771" s="413"/>
      <c r="HIL771" s="413"/>
      <c r="HIM771" s="413"/>
      <c r="HIN771" s="413"/>
      <c r="HIO771" s="413"/>
      <c r="HIP771" s="413"/>
      <c r="HIQ771" s="413"/>
      <c r="HIR771" s="413"/>
      <c r="HIS771" s="413"/>
      <c r="HIT771" s="414"/>
      <c r="HIU771" s="414"/>
      <c r="HIV771" s="414"/>
      <c r="HIW771" s="414"/>
      <c r="HIX771" s="414"/>
      <c r="HIY771" s="413"/>
      <c r="HIZ771" s="413"/>
      <c r="HJA771" s="414"/>
      <c r="HJB771" s="414"/>
      <c r="HJC771" s="413"/>
      <c r="HJD771" s="413"/>
      <c r="HJE771" s="414"/>
      <c r="HJF771" s="414"/>
      <c r="HJG771" s="413"/>
      <c r="HJH771" s="413"/>
      <c r="HJI771" s="413"/>
      <c r="HJJ771" s="413"/>
      <c r="HJK771" s="413"/>
      <c r="HJL771" s="413"/>
      <c r="HJM771" s="413"/>
      <c r="HJN771" s="414"/>
      <c r="HJO771" s="414"/>
      <c r="HJP771" s="413"/>
      <c r="HJQ771" s="413"/>
      <c r="HJR771" s="414"/>
      <c r="HJS771" s="414"/>
      <c r="HJT771" s="413"/>
      <c r="HJU771" s="413"/>
      <c r="HJV771" s="413"/>
      <c r="HJW771" s="413"/>
      <c r="HJX771" s="413"/>
      <c r="HJY771" s="407"/>
      <c r="HJZ771" s="439"/>
      <c r="HKA771" s="413"/>
      <c r="HKB771" s="413"/>
      <c r="HKC771" s="413"/>
      <c r="HKD771" s="413"/>
      <c r="HKE771" s="413"/>
      <c r="HKF771" s="413"/>
      <c r="HKG771" s="413"/>
      <c r="HKH771" s="412"/>
      <c r="HKI771" s="412"/>
      <c r="HKJ771" s="412"/>
      <c r="HKK771" s="412"/>
      <c r="HKL771" s="412"/>
      <c r="HKM771" s="412"/>
      <c r="HKN771" s="412"/>
      <c r="HKO771" s="412"/>
      <c r="HKP771" s="412"/>
      <c r="HKQ771" s="412"/>
      <c r="HKR771" s="412"/>
      <c r="HKS771" s="412"/>
      <c r="HKT771" s="412"/>
      <c r="HKU771" s="412"/>
      <c r="HKV771" s="412"/>
      <c r="HKW771" s="412"/>
      <c r="HKX771" s="412"/>
      <c r="HKY771" s="412"/>
      <c r="HKZ771" s="412"/>
      <c r="HLA771" s="412"/>
      <c r="HLB771" s="412"/>
      <c r="HLC771" s="412"/>
      <c r="HLD771" s="412"/>
      <c r="HLE771" s="412"/>
      <c r="HLF771" s="412"/>
      <c r="HLG771" s="412"/>
      <c r="HLH771" s="412"/>
      <c r="HLI771" s="412"/>
      <c r="HLJ771" s="412"/>
      <c r="HLK771" s="412"/>
      <c r="HLL771" s="412"/>
      <c r="HLM771" s="412"/>
      <c r="HLN771" s="412"/>
      <c r="HLO771" s="412"/>
      <c r="HLP771" s="412"/>
      <c r="HLQ771" s="412"/>
      <c r="HLR771" s="412"/>
      <c r="HLS771" s="412"/>
      <c r="HLT771" s="412"/>
      <c r="HLU771" s="412"/>
      <c r="HLV771" s="412"/>
      <c r="HLW771" s="412"/>
      <c r="HLX771" s="412"/>
      <c r="HLY771" s="412"/>
      <c r="HLZ771" s="413"/>
      <c r="HMA771" s="413"/>
      <c r="HMB771" s="413"/>
      <c r="HMC771" s="413"/>
      <c r="HMD771" s="413"/>
      <c r="HME771" s="413"/>
      <c r="HMF771" s="413"/>
      <c r="HMG771" s="413"/>
      <c r="HMH771" s="413"/>
      <c r="HMI771" s="413"/>
      <c r="HMJ771" s="413"/>
      <c r="HMK771" s="413"/>
      <c r="HML771" s="413"/>
      <c r="HMM771" s="413"/>
      <c r="HMN771" s="413"/>
      <c r="HMO771" s="413"/>
      <c r="HMP771" s="413"/>
      <c r="HMQ771" s="413"/>
      <c r="HMR771" s="413"/>
      <c r="HMS771" s="413"/>
      <c r="HMT771" s="413"/>
      <c r="HMU771" s="413"/>
      <c r="HMV771" s="413"/>
      <c r="HMW771" s="413"/>
      <c r="HMX771" s="414"/>
      <c r="HMY771" s="414"/>
      <c r="HMZ771" s="414"/>
      <c r="HNA771" s="414"/>
      <c r="HNB771" s="414"/>
      <c r="HNC771" s="413"/>
      <c r="HND771" s="413"/>
      <c r="HNE771" s="414"/>
      <c r="HNF771" s="414"/>
      <c r="HNG771" s="413"/>
      <c r="HNH771" s="413"/>
      <c r="HNI771" s="414"/>
      <c r="HNJ771" s="414"/>
      <c r="HNK771" s="413"/>
      <c r="HNL771" s="413"/>
      <c r="HNM771" s="413"/>
      <c r="HNN771" s="413"/>
      <c r="HNO771" s="413"/>
      <c r="HNP771" s="413"/>
      <c r="HNQ771" s="413"/>
      <c r="HNR771" s="414"/>
      <c r="HNS771" s="414"/>
      <c r="HNT771" s="413"/>
      <c r="HNU771" s="413"/>
      <c r="HNV771" s="414"/>
      <c r="HNW771" s="414"/>
      <c r="HNX771" s="413"/>
      <c r="HNY771" s="413"/>
      <c r="HNZ771" s="413"/>
      <c r="HOA771" s="413"/>
      <c r="HOB771" s="413"/>
      <c r="HOC771" s="407"/>
      <c r="HOD771" s="439"/>
      <c r="HOE771" s="413"/>
      <c r="HOF771" s="413"/>
      <c r="HOG771" s="413"/>
      <c r="HOH771" s="413"/>
      <c r="HOI771" s="413"/>
      <c r="HOJ771" s="413"/>
      <c r="HOK771" s="413"/>
      <c r="HOL771" s="412"/>
      <c r="HOM771" s="412"/>
      <c r="HON771" s="412"/>
      <c r="HOO771" s="412"/>
      <c r="HOP771" s="412"/>
      <c r="HOQ771" s="412"/>
      <c r="HOR771" s="412"/>
      <c r="HOS771" s="412"/>
      <c r="HOT771" s="412"/>
      <c r="HOU771" s="412"/>
      <c r="HOV771" s="412"/>
      <c r="HOW771" s="412"/>
      <c r="HOX771" s="412"/>
      <c r="HOY771" s="412"/>
      <c r="HOZ771" s="412"/>
      <c r="HPA771" s="412"/>
      <c r="HPB771" s="412"/>
      <c r="HPC771" s="412"/>
      <c r="HPD771" s="412"/>
      <c r="HPE771" s="412"/>
      <c r="HPF771" s="412"/>
      <c r="HPG771" s="412"/>
      <c r="HPH771" s="412"/>
      <c r="HPI771" s="412"/>
      <c r="HPJ771" s="412"/>
      <c r="HPK771" s="412"/>
      <c r="HPL771" s="412"/>
      <c r="HPM771" s="412"/>
      <c r="HPN771" s="412"/>
      <c r="HPO771" s="412"/>
      <c r="HPP771" s="412"/>
      <c r="HPQ771" s="412"/>
      <c r="HPR771" s="412"/>
      <c r="HPS771" s="412"/>
      <c r="HPT771" s="412"/>
      <c r="HPU771" s="412"/>
      <c r="HPV771" s="412"/>
      <c r="HPW771" s="412"/>
      <c r="HPX771" s="412"/>
      <c r="HPY771" s="412"/>
      <c r="HPZ771" s="412"/>
      <c r="HQA771" s="412"/>
      <c r="HQB771" s="412"/>
      <c r="HQC771" s="412"/>
      <c r="HQD771" s="413"/>
      <c r="HQE771" s="413"/>
      <c r="HQF771" s="413"/>
      <c r="HQG771" s="413"/>
      <c r="HQH771" s="413"/>
      <c r="HQI771" s="413"/>
      <c r="HQJ771" s="413"/>
      <c r="HQK771" s="413"/>
      <c r="HQL771" s="413"/>
      <c r="HQM771" s="413"/>
      <c r="HQN771" s="413"/>
      <c r="HQO771" s="413"/>
      <c r="HQP771" s="413"/>
      <c r="HQQ771" s="413"/>
      <c r="HQR771" s="413"/>
      <c r="HQS771" s="413"/>
      <c r="HQT771" s="413"/>
      <c r="HQU771" s="413"/>
      <c r="HQV771" s="413"/>
      <c r="HQW771" s="413"/>
      <c r="HQX771" s="413"/>
      <c r="HQY771" s="413"/>
      <c r="HQZ771" s="413"/>
      <c r="HRA771" s="413"/>
      <c r="HRB771" s="414"/>
      <c r="HRC771" s="414"/>
      <c r="HRD771" s="414"/>
      <c r="HRE771" s="414"/>
      <c r="HRF771" s="414"/>
      <c r="HRG771" s="413"/>
      <c r="HRH771" s="413"/>
      <c r="HRI771" s="414"/>
      <c r="HRJ771" s="414"/>
      <c r="HRK771" s="413"/>
      <c r="HRL771" s="413"/>
      <c r="HRM771" s="414"/>
      <c r="HRN771" s="414"/>
      <c r="HRO771" s="413"/>
      <c r="HRP771" s="413"/>
      <c r="HRQ771" s="413"/>
      <c r="HRR771" s="413"/>
      <c r="HRS771" s="413"/>
      <c r="HRT771" s="413"/>
      <c r="HRU771" s="413"/>
      <c r="HRV771" s="414"/>
      <c r="HRW771" s="414"/>
      <c r="HRX771" s="413"/>
      <c r="HRY771" s="413"/>
      <c r="HRZ771" s="414"/>
      <c r="HSA771" s="414"/>
      <c r="HSB771" s="413"/>
      <c r="HSC771" s="413"/>
      <c r="HSD771" s="413"/>
      <c r="HSE771" s="413"/>
      <c r="HSF771" s="413"/>
      <c r="HSG771" s="407"/>
      <c r="HSH771" s="439"/>
      <c r="HSI771" s="413"/>
      <c r="HSJ771" s="413"/>
      <c r="HSK771" s="413"/>
      <c r="HSL771" s="413"/>
      <c r="HSM771" s="413"/>
      <c r="HSN771" s="413"/>
      <c r="HSO771" s="413"/>
      <c r="HSP771" s="412"/>
      <c r="HSQ771" s="412"/>
      <c r="HSR771" s="412"/>
      <c r="HSS771" s="412"/>
      <c r="HST771" s="412"/>
      <c r="HSU771" s="412"/>
      <c r="HSV771" s="412"/>
      <c r="HSW771" s="412"/>
      <c r="HSX771" s="412"/>
      <c r="HSY771" s="412"/>
      <c r="HSZ771" s="412"/>
      <c r="HTA771" s="412"/>
      <c r="HTB771" s="412"/>
      <c r="HTC771" s="412"/>
      <c r="HTD771" s="412"/>
      <c r="HTE771" s="412"/>
      <c r="HTF771" s="412"/>
      <c r="HTG771" s="412"/>
      <c r="HTH771" s="412"/>
      <c r="HTI771" s="412"/>
      <c r="HTJ771" s="412"/>
      <c r="HTK771" s="412"/>
      <c r="HTL771" s="412"/>
      <c r="HTM771" s="412"/>
      <c r="HTN771" s="412"/>
      <c r="HTO771" s="412"/>
      <c r="HTP771" s="412"/>
      <c r="HTQ771" s="412"/>
      <c r="HTR771" s="412"/>
      <c r="HTS771" s="412"/>
      <c r="HTT771" s="412"/>
      <c r="HTU771" s="412"/>
      <c r="HTV771" s="412"/>
      <c r="HTW771" s="412"/>
      <c r="HTX771" s="412"/>
      <c r="HTY771" s="412"/>
      <c r="HTZ771" s="412"/>
      <c r="HUA771" s="412"/>
      <c r="HUB771" s="412"/>
      <c r="HUC771" s="412"/>
      <c r="HUD771" s="412"/>
      <c r="HUE771" s="412"/>
      <c r="HUF771" s="412"/>
      <c r="HUG771" s="412"/>
      <c r="HUH771" s="413"/>
      <c r="HUI771" s="413"/>
      <c r="HUJ771" s="413"/>
      <c r="HUK771" s="413"/>
      <c r="HUL771" s="413"/>
      <c r="HUM771" s="413"/>
      <c r="HUN771" s="413"/>
      <c r="HUO771" s="413"/>
      <c r="HUP771" s="413"/>
      <c r="HUQ771" s="413"/>
      <c r="HUR771" s="413"/>
      <c r="HUS771" s="413"/>
      <c r="HUT771" s="413"/>
      <c r="HUU771" s="413"/>
      <c r="HUV771" s="413"/>
      <c r="HUW771" s="413"/>
      <c r="HUX771" s="413"/>
      <c r="HUY771" s="413"/>
      <c r="HUZ771" s="413"/>
      <c r="HVA771" s="413"/>
      <c r="HVB771" s="413"/>
      <c r="HVC771" s="413"/>
      <c r="HVD771" s="413"/>
      <c r="HVE771" s="413"/>
      <c r="HVF771" s="414"/>
      <c r="HVG771" s="414"/>
      <c r="HVH771" s="414"/>
      <c r="HVI771" s="414"/>
      <c r="HVJ771" s="414"/>
      <c r="HVK771" s="413"/>
      <c r="HVL771" s="413"/>
      <c r="HVM771" s="414"/>
      <c r="HVN771" s="414"/>
      <c r="HVO771" s="413"/>
      <c r="HVP771" s="413"/>
      <c r="HVQ771" s="414"/>
      <c r="HVR771" s="414"/>
      <c r="HVS771" s="413"/>
      <c r="HVT771" s="413"/>
      <c r="HVU771" s="413"/>
      <c r="HVV771" s="413"/>
      <c r="HVW771" s="413"/>
      <c r="HVX771" s="413"/>
      <c r="HVY771" s="413"/>
      <c r="HVZ771" s="414"/>
      <c r="HWA771" s="414"/>
      <c r="HWB771" s="413"/>
      <c r="HWC771" s="413"/>
      <c r="HWD771" s="414"/>
      <c r="HWE771" s="414"/>
      <c r="HWF771" s="413"/>
      <c r="HWG771" s="413"/>
      <c r="HWH771" s="413"/>
      <c r="HWI771" s="413"/>
      <c r="HWJ771" s="413"/>
      <c r="HWK771" s="407"/>
      <c r="HWL771" s="439"/>
      <c r="HWM771" s="413"/>
      <c r="HWN771" s="413"/>
      <c r="HWO771" s="413"/>
      <c r="HWP771" s="413"/>
      <c r="HWQ771" s="413"/>
      <c r="HWR771" s="413"/>
      <c r="HWS771" s="413"/>
      <c r="HWT771" s="412"/>
      <c r="HWU771" s="412"/>
      <c r="HWV771" s="412"/>
      <c r="HWW771" s="412"/>
      <c r="HWX771" s="412"/>
      <c r="HWY771" s="412"/>
      <c r="HWZ771" s="412"/>
      <c r="HXA771" s="412"/>
      <c r="HXB771" s="412"/>
      <c r="HXC771" s="412"/>
      <c r="HXD771" s="412"/>
      <c r="HXE771" s="412"/>
      <c r="HXF771" s="412"/>
      <c r="HXG771" s="412"/>
      <c r="HXH771" s="412"/>
      <c r="HXI771" s="412"/>
      <c r="HXJ771" s="412"/>
      <c r="HXK771" s="412"/>
      <c r="HXL771" s="412"/>
      <c r="HXM771" s="412"/>
      <c r="HXN771" s="412"/>
      <c r="HXO771" s="412"/>
      <c r="HXP771" s="412"/>
      <c r="HXQ771" s="412"/>
      <c r="HXR771" s="412"/>
      <c r="HXS771" s="412"/>
      <c r="HXT771" s="412"/>
      <c r="HXU771" s="412"/>
      <c r="HXV771" s="412"/>
      <c r="HXW771" s="412"/>
      <c r="HXX771" s="412"/>
      <c r="HXY771" s="412"/>
      <c r="HXZ771" s="412"/>
      <c r="HYA771" s="412"/>
      <c r="HYB771" s="412"/>
      <c r="HYC771" s="412"/>
      <c r="HYD771" s="412"/>
      <c r="HYE771" s="412"/>
      <c r="HYF771" s="412"/>
      <c r="HYG771" s="412"/>
      <c r="HYH771" s="412"/>
      <c r="HYI771" s="412"/>
      <c r="HYJ771" s="412"/>
      <c r="HYK771" s="412"/>
      <c r="HYL771" s="413"/>
      <c r="HYM771" s="413"/>
      <c r="HYN771" s="413"/>
      <c r="HYO771" s="413"/>
      <c r="HYP771" s="413"/>
      <c r="HYQ771" s="413"/>
      <c r="HYR771" s="413"/>
      <c r="HYS771" s="413"/>
      <c r="HYT771" s="413"/>
      <c r="HYU771" s="413"/>
      <c r="HYV771" s="413"/>
      <c r="HYW771" s="413"/>
      <c r="HYX771" s="413"/>
      <c r="HYY771" s="413"/>
      <c r="HYZ771" s="413"/>
      <c r="HZA771" s="413"/>
      <c r="HZB771" s="413"/>
      <c r="HZC771" s="413"/>
      <c r="HZD771" s="413"/>
      <c r="HZE771" s="413"/>
      <c r="HZF771" s="413"/>
      <c r="HZG771" s="413"/>
      <c r="HZH771" s="413"/>
      <c r="HZI771" s="413"/>
      <c r="HZJ771" s="414"/>
      <c r="HZK771" s="414"/>
      <c r="HZL771" s="414"/>
      <c r="HZM771" s="414"/>
      <c r="HZN771" s="414"/>
      <c r="HZO771" s="413"/>
      <c r="HZP771" s="413"/>
      <c r="HZQ771" s="414"/>
      <c r="HZR771" s="414"/>
      <c r="HZS771" s="413"/>
      <c r="HZT771" s="413"/>
      <c r="HZU771" s="414"/>
      <c r="HZV771" s="414"/>
      <c r="HZW771" s="413"/>
      <c r="HZX771" s="413"/>
      <c r="HZY771" s="413"/>
      <c r="HZZ771" s="413"/>
      <c r="IAA771" s="413"/>
      <c r="IAB771" s="413"/>
      <c r="IAC771" s="413"/>
      <c r="IAD771" s="414"/>
      <c r="IAE771" s="414"/>
      <c r="IAF771" s="413"/>
      <c r="IAG771" s="413"/>
      <c r="IAH771" s="414"/>
      <c r="IAI771" s="414"/>
      <c r="IAJ771" s="413"/>
      <c r="IAK771" s="413"/>
      <c r="IAL771" s="413"/>
      <c r="IAM771" s="413"/>
      <c r="IAN771" s="413"/>
      <c r="IAO771" s="407"/>
      <c r="IAP771" s="439"/>
      <c r="IAQ771" s="413"/>
      <c r="IAR771" s="413"/>
      <c r="IAS771" s="413"/>
      <c r="IAT771" s="413"/>
      <c r="IAU771" s="413"/>
      <c r="IAV771" s="413"/>
      <c r="IAW771" s="413"/>
      <c r="IAX771" s="412"/>
      <c r="IAY771" s="412"/>
      <c r="IAZ771" s="412"/>
      <c r="IBA771" s="412"/>
      <c r="IBB771" s="412"/>
      <c r="IBC771" s="412"/>
      <c r="IBD771" s="412"/>
      <c r="IBE771" s="412"/>
      <c r="IBF771" s="412"/>
      <c r="IBG771" s="412"/>
      <c r="IBH771" s="412"/>
      <c r="IBI771" s="412"/>
      <c r="IBJ771" s="412"/>
      <c r="IBK771" s="412"/>
      <c r="IBL771" s="412"/>
      <c r="IBM771" s="412"/>
      <c r="IBN771" s="412"/>
      <c r="IBO771" s="412"/>
      <c r="IBP771" s="412"/>
      <c r="IBQ771" s="412"/>
      <c r="IBR771" s="412"/>
      <c r="IBS771" s="412"/>
      <c r="IBT771" s="412"/>
      <c r="IBU771" s="412"/>
      <c r="IBV771" s="412"/>
      <c r="IBW771" s="412"/>
      <c r="IBX771" s="412"/>
      <c r="IBY771" s="412"/>
      <c r="IBZ771" s="412"/>
      <c r="ICA771" s="412"/>
      <c r="ICB771" s="412"/>
      <c r="ICC771" s="412"/>
      <c r="ICD771" s="412"/>
      <c r="ICE771" s="412"/>
      <c r="ICF771" s="412"/>
      <c r="ICG771" s="412"/>
      <c r="ICH771" s="412"/>
      <c r="ICI771" s="412"/>
      <c r="ICJ771" s="412"/>
      <c r="ICK771" s="412"/>
      <c r="ICL771" s="412"/>
      <c r="ICM771" s="412"/>
      <c r="ICN771" s="412"/>
      <c r="ICO771" s="412"/>
      <c r="ICP771" s="413"/>
      <c r="ICQ771" s="413"/>
      <c r="ICR771" s="413"/>
      <c r="ICS771" s="413"/>
      <c r="ICT771" s="413"/>
      <c r="ICU771" s="413"/>
      <c r="ICV771" s="413"/>
      <c r="ICW771" s="413"/>
      <c r="ICX771" s="413"/>
      <c r="ICY771" s="413"/>
      <c r="ICZ771" s="413"/>
      <c r="IDA771" s="413"/>
      <c r="IDB771" s="413"/>
      <c r="IDC771" s="413"/>
      <c r="IDD771" s="413"/>
      <c r="IDE771" s="413"/>
      <c r="IDF771" s="413"/>
      <c r="IDG771" s="413"/>
      <c r="IDH771" s="413"/>
      <c r="IDI771" s="413"/>
      <c r="IDJ771" s="413"/>
      <c r="IDK771" s="413"/>
      <c r="IDL771" s="413"/>
      <c r="IDM771" s="413"/>
      <c r="IDN771" s="414"/>
      <c r="IDO771" s="414"/>
      <c r="IDP771" s="414"/>
      <c r="IDQ771" s="414"/>
      <c r="IDR771" s="414"/>
      <c r="IDS771" s="413"/>
      <c r="IDT771" s="413"/>
      <c r="IDU771" s="414"/>
      <c r="IDV771" s="414"/>
      <c r="IDW771" s="413"/>
      <c r="IDX771" s="413"/>
      <c r="IDY771" s="414"/>
      <c r="IDZ771" s="414"/>
      <c r="IEA771" s="413"/>
      <c r="IEB771" s="413"/>
      <c r="IEC771" s="413"/>
      <c r="IED771" s="413"/>
      <c r="IEE771" s="413"/>
      <c r="IEF771" s="413"/>
      <c r="IEG771" s="413"/>
      <c r="IEH771" s="414"/>
      <c r="IEI771" s="414"/>
      <c r="IEJ771" s="413"/>
      <c r="IEK771" s="413"/>
      <c r="IEL771" s="414"/>
      <c r="IEM771" s="414"/>
      <c r="IEN771" s="413"/>
      <c r="IEO771" s="413"/>
      <c r="IEP771" s="413"/>
      <c r="IEQ771" s="413"/>
      <c r="IER771" s="413"/>
      <c r="IES771" s="407"/>
      <c r="IET771" s="439"/>
      <c r="IEU771" s="413"/>
      <c r="IEV771" s="413"/>
      <c r="IEW771" s="413"/>
      <c r="IEX771" s="413"/>
      <c r="IEY771" s="413"/>
      <c r="IEZ771" s="413"/>
      <c r="IFA771" s="413"/>
      <c r="IFB771" s="412"/>
      <c r="IFC771" s="412"/>
      <c r="IFD771" s="412"/>
      <c r="IFE771" s="412"/>
      <c r="IFF771" s="412"/>
      <c r="IFG771" s="412"/>
      <c r="IFH771" s="412"/>
      <c r="IFI771" s="412"/>
      <c r="IFJ771" s="412"/>
      <c r="IFK771" s="412"/>
      <c r="IFL771" s="412"/>
      <c r="IFM771" s="412"/>
      <c r="IFN771" s="412"/>
      <c r="IFO771" s="412"/>
      <c r="IFP771" s="412"/>
      <c r="IFQ771" s="412"/>
      <c r="IFR771" s="412"/>
      <c r="IFS771" s="412"/>
      <c r="IFT771" s="412"/>
      <c r="IFU771" s="412"/>
      <c r="IFV771" s="412"/>
      <c r="IFW771" s="412"/>
      <c r="IFX771" s="412"/>
      <c r="IFY771" s="412"/>
      <c r="IFZ771" s="412"/>
      <c r="IGA771" s="412"/>
      <c r="IGB771" s="412"/>
      <c r="IGC771" s="412"/>
      <c r="IGD771" s="412"/>
      <c r="IGE771" s="412"/>
      <c r="IGF771" s="412"/>
      <c r="IGG771" s="412"/>
      <c r="IGH771" s="412"/>
      <c r="IGI771" s="412"/>
      <c r="IGJ771" s="412"/>
      <c r="IGK771" s="412"/>
      <c r="IGL771" s="412"/>
      <c r="IGM771" s="412"/>
      <c r="IGN771" s="412"/>
      <c r="IGO771" s="412"/>
      <c r="IGP771" s="412"/>
      <c r="IGQ771" s="412"/>
      <c r="IGR771" s="412"/>
      <c r="IGS771" s="412"/>
      <c r="IGT771" s="413"/>
      <c r="IGU771" s="413"/>
      <c r="IGV771" s="413"/>
      <c r="IGW771" s="413"/>
      <c r="IGX771" s="413"/>
      <c r="IGY771" s="413"/>
      <c r="IGZ771" s="413"/>
      <c r="IHA771" s="413"/>
      <c r="IHB771" s="413"/>
      <c r="IHC771" s="413"/>
      <c r="IHD771" s="413"/>
      <c r="IHE771" s="413"/>
      <c r="IHF771" s="413"/>
      <c r="IHG771" s="413"/>
      <c r="IHH771" s="413"/>
      <c r="IHI771" s="413"/>
      <c r="IHJ771" s="413"/>
      <c r="IHK771" s="413"/>
      <c r="IHL771" s="413"/>
      <c r="IHM771" s="413"/>
      <c r="IHN771" s="413"/>
      <c r="IHO771" s="413"/>
      <c r="IHP771" s="413"/>
      <c r="IHQ771" s="413"/>
      <c r="IHR771" s="414"/>
      <c r="IHS771" s="414"/>
      <c r="IHT771" s="414"/>
      <c r="IHU771" s="414"/>
      <c r="IHV771" s="414"/>
      <c r="IHW771" s="413"/>
      <c r="IHX771" s="413"/>
      <c r="IHY771" s="414"/>
      <c r="IHZ771" s="414"/>
      <c r="IIA771" s="413"/>
      <c r="IIB771" s="413"/>
      <c r="IIC771" s="414"/>
      <c r="IID771" s="414"/>
      <c r="IIE771" s="413"/>
      <c r="IIF771" s="413"/>
      <c r="IIG771" s="413"/>
      <c r="IIH771" s="413"/>
      <c r="III771" s="413"/>
      <c r="IIJ771" s="413"/>
      <c r="IIK771" s="413"/>
      <c r="IIL771" s="414"/>
      <c r="IIM771" s="414"/>
      <c r="IIN771" s="413"/>
      <c r="IIO771" s="413"/>
      <c r="IIP771" s="414"/>
      <c r="IIQ771" s="414"/>
      <c r="IIR771" s="413"/>
      <c r="IIS771" s="413"/>
      <c r="IIT771" s="413"/>
      <c r="IIU771" s="413"/>
      <c r="IIV771" s="413"/>
      <c r="IIW771" s="407"/>
      <c r="IIX771" s="439"/>
      <c r="IIY771" s="413"/>
      <c r="IIZ771" s="413"/>
      <c r="IJA771" s="413"/>
      <c r="IJB771" s="413"/>
      <c r="IJC771" s="413"/>
      <c r="IJD771" s="413"/>
      <c r="IJE771" s="413"/>
      <c r="IJF771" s="412"/>
      <c r="IJG771" s="412"/>
      <c r="IJH771" s="412"/>
      <c r="IJI771" s="412"/>
      <c r="IJJ771" s="412"/>
      <c r="IJK771" s="412"/>
      <c r="IJL771" s="412"/>
      <c r="IJM771" s="412"/>
      <c r="IJN771" s="412"/>
      <c r="IJO771" s="412"/>
      <c r="IJP771" s="412"/>
      <c r="IJQ771" s="412"/>
      <c r="IJR771" s="412"/>
      <c r="IJS771" s="412"/>
      <c r="IJT771" s="412"/>
      <c r="IJU771" s="412"/>
      <c r="IJV771" s="412"/>
      <c r="IJW771" s="412"/>
      <c r="IJX771" s="412"/>
      <c r="IJY771" s="412"/>
      <c r="IJZ771" s="412"/>
      <c r="IKA771" s="412"/>
      <c r="IKB771" s="412"/>
      <c r="IKC771" s="412"/>
      <c r="IKD771" s="412"/>
      <c r="IKE771" s="412"/>
      <c r="IKF771" s="412"/>
      <c r="IKG771" s="412"/>
      <c r="IKH771" s="412"/>
      <c r="IKI771" s="412"/>
      <c r="IKJ771" s="412"/>
      <c r="IKK771" s="412"/>
      <c r="IKL771" s="412"/>
      <c r="IKM771" s="412"/>
      <c r="IKN771" s="412"/>
      <c r="IKO771" s="412"/>
      <c r="IKP771" s="412"/>
      <c r="IKQ771" s="412"/>
      <c r="IKR771" s="412"/>
      <c r="IKS771" s="412"/>
      <c r="IKT771" s="412"/>
      <c r="IKU771" s="412"/>
      <c r="IKV771" s="412"/>
      <c r="IKW771" s="412"/>
      <c r="IKX771" s="413"/>
      <c r="IKY771" s="413"/>
      <c r="IKZ771" s="413"/>
      <c r="ILA771" s="413"/>
      <c r="ILB771" s="413"/>
      <c r="ILC771" s="413"/>
      <c r="ILD771" s="413"/>
      <c r="ILE771" s="413"/>
      <c r="ILF771" s="413"/>
      <c r="ILG771" s="413"/>
      <c r="ILH771" s="413"/>
      <c r="ILI771" s="413"/>
      <c r="ILJ771" s="413"/>
      <c r="ILK771" s="413"/>
      <c r="ILL771" s="413"/>
      <c r="ILM771" s="413"/>
      <c r="ILN771" s="413"/>
      <c r="ILO771" s="413"/>
      <c r="ILP771" s="413"/>
      <c r="ILQ771" s="413"/>
      <c r="ILR771" s="413"/>
      <c r="ILS771" s="413"/>
      <c r="ILT771" s="413"/>
      <c r="ILU771" s="413"/>
      <c r="ILV771" s="414"/>
      <c r="ILW771" s="414"/>
      <c r="ILX771" s="414"/>
      <c r="ILY771" s="414"/>
      <c r="ILZ771" s="414"/>
      <c r="IMA771" s="413"/>
      <c r="IMB771" s="413"/>
      <c r="IMC771" s="414"/>
      <c r="IMD771" s="414"/>
      <c r="IME771" s="413"/>
      <c r="IMF771" s="413"/>
      <c r="IMG771" s="414"/>
      <c r="IMH771" s="414"/>
      <c r="IMI771" s="413"/>
      <c r="IMJ771" s="413"/>
      <c r="IMK771" s="413"/>
      <c r="IML771" s="413"/>
      <c r="IMM771" s="413"/>
      <c r="IMN771" s="413"/>
      <c r="IMO771" s="413"/>
      <c r="IMP771" s="414"/>
      <c r="IMQ771" s="414"/>
      <c r="IMR771" s="413"/>
      <c r="IMS771" s="413"/>
      <c r="IMT771" s="414"/>
      <c r="IMU771" s="414"/>
      <c r="IMV771" s="413"/>
      <c r="IMW771" s="413"/>
      <c r="IMX771" s="413"/>
      <c r="IMY771" s="413"/>
      <c r="IMZ771" s="413"/>
      <c r="INA771" s="407"/>
      <c r="INB771" s="439"/>
      <c r="INC771" s="413"/>
      <c r="IND771" s="413"/>
      <c r="INE771" s="413"/>
      <c r="INF771" s="413"/>
      <c r="ING771" s="413"/>
      <c r="INH771" s="413"/>
      <c r="INI771" s="413"/>
      <c r="INJ771" s="412"/>
      <c r="INK771" s="412"/>
      <c r="INL771" s="412"/>
      <c r="INM771" s="412"/>
      <c r="INN771" s="412"/>
      <c r="INO771" s="412"/>
      <c r="INP771" s="412"/>
      <c r="INQ771" s="412"/>
      <c r="INR771" s="412"/>
      <c r="INS771" s="412"/>
      <c r="INT771" s="412"/>
      <c r="INU771" s="412"/>
      <c r="INV771" s="412"/>
      <c r="INW771" s="412"/>
      <c r="INX771" s="412"/>
      <c r="INY771" s="412"/>
      <c r="INZ771" s="412"/>
      <c r="IOA771" s="412"/>
      <c r="IOB771" s="412"/>
      <c r="IOC771" s="412"/>
      <c r="IOD771" s="412"/>
      <c r="IOE771" s="412"/>
      <c r="IOF771" s="412"/>
      <c r="IOG771" s="412"/>
      <c r="IOH771" s="412"/>
      <c r="IOI771" s="412"/>
      <c r="IOJ771" s="412"/>
      <c r="IOK771" s="412"/>
      <c r="IOL771" s="412"/>
      <c r="IOM771" s="412"/>
      <c r="ION771" s="412"/>
      <c r="IOO771" s="412"/>
      <c r="IOP771" s="412"/>
      <c r="IOQ771" s="412"/>
      <c r="IOR771" s="412"/>
      <c r="IOS771" s="412"/>
      <c r="IOT771" s="412"/>
      <c r="IOU771" s="412"/>
      <c r="IOV771" s="412"/>
      <c r="IOW771" s="412"/>
      <c r="IOX771" s="412"/>
      <c r="IOY771" s="412"/>
      <c r="IOZ771" s="412"/>
      <c r="IPA771" s="412"/>
      <c r="IPB771" s="413"/>
      <c r="IPC771" s="413"/>
      <c r="IPD771" s="413"/>
      <c r="IPE771" s="413"/>
      <c r="IPF771" s="413"/>
      <c r="IPG771" s="413"/>
      <c r="IPH771" s="413"/>
      <c r="IPI771" s="413"/>
      <c r="IPJ771" s="413"/>
      <c r="IPK771" s="413"/>
      <c r="IPL771" s="413"/>
      <c r="IPM771" s="413"/>
      <c r="IPN771" s="413"/>
      <c r="IPO771" s="413"/>
      <c r="IPP771" s="413"/>
      <c r="IPQ771" s="413"/>
      <c r="IPR771" s="413"/>
      <c r="IPS771" s="413"/>
      <c r="IPT771" s="413"/>
      <c r="IPU771" s="413"/>
      <c r="IPV771" s="413"/>
      <c r="IPW771" s="413"/>
      <c r="IPX771" s="413"/>
      <c r="IPY771" s="413"/>
      <c r="IPZ771" s="414"/>
      <c r="IQA771" s="414"/>
      <c r="IQB771" s="414"/>
      <c r="IQC771" s="414"/>
      <c r="IQD771" s="414"/>
      <c r="IQE771" s="413"/>
      <c r="IQF771" s="413"/>
      <c r="IQG771" s="414"/>
      <c r="IQH771" s="414"/>
      <c r="IQI771" s="413"/>
      <c r="IQJ771" s="413"/>
      <c r="IQK771" s="414"/>
      <c r="IQL771" s="414"/>
      <c r="IQM771" s="413"/>
      <c r="IQN771" s="413"/>
      <c r="IQO771" s="413"/>
      <c r="IQP771" s="413"/>
      <c r="IQQ771" s="413"/>
      <c r="IQR771" s="413"/>
      <c r="IQS771" s="413"/>
      <c r="IQT771" s="414"/>
      <c r="IQU771" s="414"/>
      <c r="IQV771" s="413"/>
      <c r="IQW771" s="413"/>
      <c r="IQX771" s="414"/>
      <c r="IQY771" s="414"/>
      <c r="IQZ771" s="413"/>
      <c r="IRA771" s="413"/>
      <c r="IRB771" s="413"/>
      <c r="IRC771" s="413"/>
      <c r="IRD771" s="413"/>
      <c r="IRE771" s="407"/>
      <c r="IRF771" s="439"/>
      <c r="IRG771" s="413"/>
      <c r="IRH771" s="413"/>
      <c r="IRI771" s="413"/>
      <c r="IRJ771" s="413"/>
      <c r="IRK771" s="413"/>
      <c r="IRL771" s="413"/>
      <c r="IRM771" s="413"/>
      <c r="IRN771" s="412"/>
      <c r="IRO771" s="412"/>
      <c r="IRP771" s="412"/>
      <c r="IRQ771" s="412"/>
      <c r="IRR771" s="412"/>
      <c r="IRS771" s="412"/>
      <c r="IRT771" s="412"/>
      <c r="IRU771" s="412"/>
      <c r="IRV771" s="412"/>
      <c r="IRW771" s="412"/>
      <c r="IRX771" s="412"/>
      <c r="IRY771" s="412"/>
      <c r="IRZ771" s="412"/>
      <c r="ISA771" s="412"/>
      <c r="ISB771" s="412"/>
      <c r="ISC771" s="412"/>
      <c r="ISD771" s="412"/>
      <c r="ISE771" s="412"/>
      <c r="ISF771" s="412"/>
      <c r="ISG771" s="412"/>
      <c r="ISH771" s="412"/>
      <c r="ISI771" s="412"/>
      <c r="ISJ771" s="412"/>
      <c r="ISK771" s="412"/>
      <c r="ISL771" s="412"/>
      <c r="ISM771" s="412"/>
      <c r="ISN771" s="412"/>
      <c r="ISO771" s="412"/>
      <c r="ISP771" s="412"/>
      <c r="ISQ771" s="412"/>
      <c r="ISR771" s="412"/>
      <c r="ISS771" s="412"/>
      <c r="IST771" s="412"/>
      <c r="ISU771" s="412"/>
      <c r="ISV771" s="412"/>
      <c r="ISW771" s="412"/>
      <c r="ISX771" s="412"/>
      <c r="ISY771" s="412"/>
      <c r="ISZ771" s="412"/>
      <c r="ITA771" s="412"/>
      <c r="ITB771" s="412"/>
      <c r="ITC771" s="412"/>
      <c r="ITD771" s="412"/>
      <c r="ITE771" s="412"/>
      <c r="ITF771" s="413"/>
      <c r="ITG771" s="413"/>
      <c r="ITH771" s="413"/>
      <c r="ITI771" s="413"/>
      <c r="ITJ771" s="413"/>
      <c r="ITK771" s="413"/>
      <c r="ITL771" s="413"/>
      <c r="ITM771" s="413"/>
      <c r="ITN771" s="413"/>
      <c r="ITO771" s="413"/>
      <c r="ITP771" s="413"/>
      <c r="ITQ771" s="413"/>
      <c r="ITR771" s="413"/>
      <c r="ITS771" s="413"/>
      <c r="ITT771" s="413"/>
      <c r="ITU771" s="413"/>
      <c r="ITV771" s="413"/>
      <c r="ITW771" s="413"/>
      <c r="ITX771" s="413"/>
      <c r="ITY771" s="413"/>
      <c r="ITZ771" s="413"/>
      <c r="IUA771" s="413"/>
      <c r="IUB771" s="413"/>
      <c r="IUC771" s="413"/>
      <c r="IUD771" s="414"/>
      <c r="IUE771" s="414"/>
      <c r="IUF771" s="414"/>
      <c r="IUG771" s="414"/>
      <c r="IUH771" s="414"/>
      <c r="IUI771" s="413"/>
      <c r="IUJ771" s="413"/>
      <c r="IUK771" s="414"/>
      <c r="IUL771" s="414"/>
      <c r="IUM771" s="413"/>
      <c r="IUN771" s="413"/>
      <c r="IUO771" s="414"/>
      <c r="IUP771" s="414"/>
      <c r="IUQ771" s="413"/>
      <c r="IUR771" s="413"/>
      <c r="IUS771" s="413"/>
      <c r="IUT771" s="413"/>
      <c r="IUU771" s="413"/>
      <c r="IUV771" s="413"/>
      <c r="IUW771" s="413"/>
      <c r="IUX771" s="414"/>
      <c r="IUY771" s="414"/>
      <c r="IUZ771" s="413"/>
      <c r="IVA771" s="413"/>
      <c r="IVB771" s="414"/>
      <c r="IVC771" s="414"/>
      <c r="IVD771" s="413"/>
      <c r="IVE771" s="413"/>
      <c r="IVF771" s="413"/>
      <c r="IVG771" s="413"/>
      <c r="IVH771" s="413"/>
      <c r="IVI771" s="407"/>
      <c r="IVJ771" s="439"/>
      <c r="IVK771" s="413"/>
      <c r="IVL771" s="413"/>
      <c r="IVM771" s="413"/>
      <c r="IVN771" s="413"/>
      <c r="IVO771" s="413"/>
      <c r="IVP771" s="413"/>
      <c r="IVQ771" s="413"/>
      <c r="IVR771" s="412"/>
      <c r="IVS771" s="412"/>
      <c r="IVT771" s="412"/>
      <c r="IVU771" s="412"/>
      <c r="IVV771" s="412"/>
      <c r="IVW771" s="412"/>
      <c r="IVX771" s="412"/>
      <c r="IVY771" s="412"/>
      <c r="IVZ771" s="412"/>
      <c r="IWA771" s="412"/>
      <c r="IWB771" s="412"/>
      <c r="IWC771" s="412"/>
      <c r="IWD771" s="412"/>
      <c r="IWE771" s="412"/>
      <c r="IWF771" s="412"/>
      <c r="IWG771" s="412"/>
      <c r="IWH771" s="412"/>
      <c r="IWI771" s="412"/>
      <c r="IWJ771" s="412"/>
      <c r="IWK771" s="412"/>
      <c r="IWL771" s="412"/>
      <c r="IWM771" s="412"/>
      <c r="IWN771" s="412"/>
      <c r="IWO771" s="412"/>
      <c r="IWP771" s="412"/>
      <c r="IWQ771" s="412"/>
      <c r="IWR771" s="412"/>
      <c r="IWS771" s="412"/>
      <c r="IWT771" s="412"/>
      <c r="IWU771" s="412"/>
      <c r="IWV771" s="412"/>
      <c r="IWW771" s="412"/>
      <c r="IWX771" s="412"/>
      <c r="IWY771" s="412"/>
      <c r="IWZ771" s="412"/>
      <c r="IXA771" s="412"/>
      <c r="IXB771" s="412"/>
      <c r="IXC771" s="412"/>
      <c r="IXD771" s="412"/>
      <c r="IXE771" s="412"/>
      <c r="IXF771" s="412"/>
      <c r="IXG771" s="412"/>
      <c r="IXH771" s="412"/>
      <c r="IXI771" s="412"/>
      <c r="IXJ771" s="413"/>
      <c r="IXK771" s="413"/>
      <c r="IXL771" s="413"/>
      <c r="IXM771" s="413"/>
      <c r="IXN771" s="413"/>
      <c r="IXO771" s="413"/>
      <c r="IXP771" s="413"/>
      <c r="IXQ771" s="413"/>
      <c r="IXR771" s="413"/>
      <c r="IXS771" s="413"/>
      <c r="IXT771" s="413"/>
      <c r="IXU771" s="413"/>
      <c r="IXV771" s="413"/>
      <c r="IXW771" s="413"/>
      <c r="IXX771" s="413"/>
      <c r="IXY771" s="413"/>
      <c r="IXZ771" s="413"/>
      <c r="IYA771" s="413"/>
      <c r="IYB771" s="413"/>
      <c r="IYC771" s="413"/>
      <c r="IYD771" s="413"/>
      <c r="IYE771" s="413"/>
      <c r="IYF771" s="413"/>
      <c r="IYG771" s="413"/>
      <c r="IYH771" s="414"/>
      <c r="IYI771" s="414"/>
      <c r="IYJ771" s="414"/>
      <c r="IYK771" s="414"/>
      <c r="IYL771" s="414"/>
      <c r="IYM771" s="413"/>
      <c r="IYN771" s="413"/>
      <c r="IYO771" s="414"/>
      <c r="IYP771" s="414"/>
      <c r="IYQ771" s="413"/>
      <c r="IYR771" s="413"/>
      <c r="IYS771" s="414"/>
      <c r="IYT771" s="414"/>
      <c r="IYU771" s="413"/>
      <c r="IYV771" s="413"/>
      <c r="IYW771" s="413"/>
      <c r="IYX771" s="413"/>
      <c r="IYY771" s="413"/>
      <c r="IYZ771" s="413"/>
      <c r="IZA771" s="413"/>
      <c r="IZB771" s="414"/>
      <c r="IZC771" s="414"/>
      <c r="IZD771" s="413"/>
      <c r="IZE771" s="413"/>
      <c r="IZF771" s="414"/>
      <c r="IZG771" s="414"/>
      <c r="IZH771" s="413"/>
      <c r="IZI771" s="413"/>
      <c r="IZJ771" s="413"/>
      <c r="IZK771" s="413"/>
      <c r="IZL771" s="413"/>
      <c r="IZM771" s="407"/>
      <c r="IZN771" s="439"/>
      <c r="IZO771" s="413"/>
      <c r="IZP771" s="413"/>
      <c r="IZQ771" s="413"/>
      <c r="IZR771" s="413"/>
      <c r="IZS771" s="413"/>
      <c r="IZT771" s="413"/>
      <c r="IZU771" s="413"/>
      <c r="IZV771" s="412"/>
      <c r="IZW771" s="412"/>
      <c r="IZX771" s="412"/>
      <c r="IZY771" s="412"/>
      <c r="IZZ771" s="412"/>
      <c r="JAA771" s="412"/>
      <c r="JAB771" s="412"/>
      <c r="JAC771" s="412"/>
      <c r="JAD771" s="412"/>
      <c r="JAE771" s="412"/>
      <c r="JAF771" s="412"/>
      <c r="JAG771" s="412"/>
      <c r="JAH771" s="412"/>
      <c r="JAI771" s="412"/>
      <c r="JAJ771" s="412"/>
      <c r="JAK771" s="412"/>
      <c r="JAL771" s="412"/>
      <c r="JAM771" s="412"/>
      <c r="JAN771" s="412"/>
      <c r="JAO771" s="412"/>
      <c r="JAP771" s="412"/>
      <c r="JAQ771" s="412"/>
      <c r="JAR771" s="412"/>
      <c r="JAS771" s="412"/>
      <c r="JAT771" s="412"/>
      <c r="JAU771" s="412"/>
      <c r="JAV771" s="412"/>
      <c r="JAW771" s="412"/>
      <c r="JAX771" s="412"/>
      <c r="JAY771" s="412"/>
      <c r="JAZ771" s="412"/>
      <c r="JBA771" s="412"/>
      <c r="JBB771" s="412"/>
      <c r="JBC771" s="412"/>
      <c r="JBD771" s="412"/>
      <c r="JBE771" s="412"/>
      <c r="JBF771" s="412"/>
      <c r="JBG771" s="412"/>
      <c r="JBH771" s="412"/>
      <c r="JBI771" s="412"/>
      <c r="JBJ771" s="412"/>
      <c r="JBK771" s="412"/>
      <c r="JBL771" s="412"/>
      <c r="JBM771" s="412"/>
      <c r="JBN771" s="413"/>
      <c r="JBO771" s="413"/>
      <c r="JBP771" s="413"/>
      <c r="JBQ771" s="413"/>
      <c r="JBR771" s="413"/>
      <c r="JBS771" s="413"/>
      <c r="JBT771" s="413"/>
      <c r="JBU771" s="413"/>
      <c r="JBV771" s="413"/>
      <c r="JBW771" s="413"/>
      <c r="JBX771" s="413"/>
      <c r="JBY771" s="413"/>
      <c r="JBZ771" s="413"/>
      <c r="JCA771" s="413"/>
      <c r="JCB771" s="413"/>
      <c r="JCC771" s="413"/>
      <c r="JCD771" s="413"/>
      <c r="JCE771" s="413"/>
      <c r="JCF771" s="413"/>
      <c r="JCG771" s="413"/>
      <c r="JCH771" s="413"/>
      <c r="JCI771" s="413"/>
      <c r="JCJ771" s="413"/>
      <c r="JCK771" s="413"/>
      <c r="JCL771" s="414"/>
      <c r="JCM771" s="414"/>
      <c r="JCN771" s="414"/>
      <c r="JCO771" s="414"/>
      <c r="JCP771" s="414"/>
      <c r="JCQ771" s="413"/>
      <c r="JCR771" s="413"/>
      <c r="JCS771" s="414"/>
      <c r="JCT771" s="414"/>
      <c r="JCU771" s="413"/>
      <c r="JCV771" s="413"/>
      <c r="JCW771" s="414"/>
      <c r="JCX771" s="414"/>
      <c r="JCY771" s="413"/>
      <c r="JCZ771" s="413"/>
      <c r="JDA771" s="413"/>
      <c r="JDB771" s="413"/>
      <c r="JDC771" s="413"/>
      <c r="JDD771" s="413"/>
      <c r="JDE771" s="413"/>
      <c r="JDF771" s="414"/>
      <c r="JDG771" s="414"/>
      <c r="JDH771" s="413"/>
      <c r="JDI771" s="413"/>
      <c r="JDJ771" s="414"/>
      <c r="JDK771" s="414"/>
      <c r="JDL771" s="413"/>
      <c r="JDM771" s="413"/>
      <c r="JDN771" s="413"/>
      <c r="JDO771" s="413"/>
      <c r="JDP771" s="413"/>
      <c r="JDQ771" s="407"/>
      <c r="JDR771" s="439"/>
      <c r="JDS771" s="413"/>
      <c r="JDT771" s="413"/>
      <c r="JDU771" s="413"/>
      <c r="JDV771" s="413"/>
      <c r="JDW771" s="413"/>
      <c r="JDX771" s="413"/>
      <c r="JDY771" s="413"/>
      <c r="JDZ771" s="412"/>
      <c r="JEA771" s="412"/>
      <c r="JEB771" s="412"/>
      <c r="JEC771" s="412"/>
      <c r="JED771" s="412"/>
      <c r="JEE771" s="412"/>
      <c r="JEF771" s="412"/>
      <c r="JEG771" s="412"/>
      <c r="JEH771" s="412"/>
      <c r="JEI771" s="412"/>
      <c r="JEJ771" s="412"/>
      <c r="JEK771" s="412"/>
      <c r="JEL771" s="412"/>
      <c r="JEM771" s="412"/>
      <c r="JEN771" s="412"/>
      <c r="JEO771" s="412"/>
      <c r="JEP771" s="412"/>
      <c r="JEQ771" s="412"/>
      <c r="JER771" s="412"/>
      <c r="JES771" s="412"/>
      <c r="JET771" s="412"/>
      <c r="JEU771" s="412"/>
      <c r="JEV771" s="412"/>
      <c r="JEW771" s="412"/>
      <c r="JEX771" s="412"/>
      <c r="JEY771" s="412"/>
      <c r="JEZ771" s="412"/>
      <c r="JFA771" s="412"/>
      <c r="JFB771" s="412"/>
      <c r="JFC771" s="412"/>
      <c r="JFD771" s="412"/>
      <c r="JFE771" s="412"/>
      <c r="JFF771" s="412"/>
      <c r="JFG771" s="412"/>
      <c r="JFH771" s="412"/>
      <c r="JFI771" s="412"/>
      <c r="JFJ771" s="412"/>
      <c r="JFK771" s="412"/>
      <c r="JFL771" s="412"/>
      <c r="JFM771" s="412"/>
      <c r="JFN771" s="412"/>
      <c r="JFO771" s="412"/>
      <c r="JFP771" s="412"/>
      <c r="JFQ771" s="412"/>
      <c r="JFR771" s="413"/>
      <c r="JFS771" s="413"/>
      <c r="JFT771" s="413"/>
      <c r="JFU771" s="413"/>
      <c r="JFV771" s="413"/>
      <c r="JFW771" s="413"/>
      <c r="JFX771" s="413"/>
      <c r="JFY771" s="413"/>
      <c r="JFZ771" s="413"/>
      <c r="JGA771" s="413"/>
      <c r="JGB771" s="413"/>
      <c r="JGC771" s="413"/>
      <c r="JGD771" s="413"/>
      <c r="JGE771" s="413"/>
      <c r="JGF771" s="413"/>
      <c r="JGG771" s="413"/>
      <c r="JGH771" s="413"/>
      <c r="JGI771" s="413"/>
      <c r="JGJ771" s="413"/>
      <c r="JGK771" s="413"/>
      <c r="JGL771" s="413"/>
      <c r="JGM771" s="413"/>
      <c r="JGN771" s="413"/>
      <c r="JGO771" s="413"/>
      <c r="JGP771" s="414"/>
      <c r="JGQ771" s="414"/>
      <c r="JGR771" s="414"/>
      <c r="JGS771" s="414"/>
      <c r="JGT771" s="414"/>
      <c r="JGU771" s="413"/>
      <c r="JGV771" s="413"/>
      <c r="JGW771" s="414"/>
      <c r="JGX771" s="414"/>
      <c r="JGY771" s="413"/>
      <c r="JGZ771" s="413"/>
      <c r="JHA771" s="414"/>
      <c r="JHB771" s="414"/>
      <c r="JHC771" s="413"/>
      <c r="JHD771" s="413"/>
      <c r="JHE771" s="413"/>
      <c r="JHF771" s="413"/>
      <c r="JHG771" s="413"/>
      <c r="JHH771" s="413"/>
      <c r="JHI771" s="413"/>
      <c r="JHJ771" s="414"/>
      <c r="JHK771" s="414"/>
      <c r="JHL771" s="413"/>
      <c r="JHM771" s="413"/>
      <c r="JHN771" s="414"/>
      <c r="JHO771" s="414"/>
      <c r="JHP771" s="413"/>
      <c r="JHQ771" s="413"/>
      <c r="JHR771" s="413"/>
      <c r="JHS771" s="413"/>
      <c r="JHT771" s="413"/>
      <c r="JHU771" s="407"/>
      <c r="JHV771" s="439"/>
      <c r="JHW771" s="413"/>
      <c r="JHX771" s="413"/>
      <c r="JHY771" s="413"/>
      <c r="JHZ771" s="413"/>
      <c r="JIA771" s="413"/>
      <c r="JIB771" s="413"/>
      <c r="JIC771" s="413"/>
      <c r="JID771" s="412"/>
      <c r="JIE771" s="412"/>
      <c r="JIF771" s="412"/>
      <c r="JIG771" s="412"/>
      <c r="JIH771" s="412"/>
      <c r="JII771" s="412"/>
      <c r="JIJ771" s="412"/>
      <c r="JIK771" s="412"/>
      <c r="JIL771" s="412"/>
      <c r="JIM771" s="412"/>
      <c r="JIN771" s="412"/>
      <c r="JIO771" s="412"/>
      <c r="JIP771" s="412"/>
      <c r="JIQ771" s="412"/>
      <c r="JIR771" s="412"/>
      <c r="JIS771" s="412"/>
      <c r="JIT771" s="412"/>
      <c r="JIU771" s="412"/>
      <c r="JIV771" s="412"/>
      <c r="JIW771" s="412"/>
      <c r="JIX771" s="412"/>
      <c r="JIY771" s="412"/>
      <c r="JIZ771" s="412"/>
      <c r="JJA771" s="412"/>
      <c r="JJB771" s="412"/>
      <c r="JJC771" s="412"/>
      <c r="JJD771" s="412"/>
      <c r="JJE771" s="412"/>
      <c r="JJF771" s="412"/>
      <c r="JJG771" s="412"/>
      <c r="JJH771" s="412"/>
      <c r="JJI771" s="412"/>
      <c r="JJJ771" s="412"/>
      <c r="JJK771" s="412"/>
      <c r="JJL771" s="412"/>
      <c r="JJM771" s="412"/>
      <c r="JJN771" s="412"/>
      <c r="JJO771" s="412"/>
      <c r="JJP771" s="412"/>
      <c r="JJQ771" s="412"/>
      <c r="JJR771" s="412"/>
      <c r="JJS771" s="412"/>
      <c r="JJT771" s="412"/>
      <c r="JJU771" s="412"/>
      <c r="JJV771" s="413"/>
      <c r="JJW771" s="413"/>
      <c r="JJX771" s="413"/>
      <c r="JJY771" s="413"/>
      <c r="JJZ771" s="413"/>
      <c r="JKA771" s="413"/>
      <c r="JKB771" s="413"/>
      <c r="JKC771" s="413"/>
      <c r="JKD771" s="413"/>
      <c r="JKE771" s="413"/>
      <c r="JKF771" s="413"/>
      <c r="JKG771" s="413"/>
      <c r="JKH771" s="413"/>
      <c r="JKI771" s="413"/>
      <c r="JKJ771" s="413"/>
      <c r="JKK771" s="413"/>
      <c r="JKL771" s="413"/>
      <c r="JKM771" s="413"/>
      <c r="JKN771" s="413"/>
      <c r="JKO771" s="413"/>
      <c r="JKP771" s="413"/>
      <c r="JKQ771" s="413"/>
      <c r="JKR771" s="413"/>
      <c r="JKS771" s="413"/>
      <c r="JKT771" s="414"/>
      <c r="JKU771" s="414"/>
      <c r="JKV771" s="414"/>
      <c r="JKW771" s="414"/>
      <c r="JKX771" s="414"/>
      <c r="JKY771" s="413"/>
      <c r="JKZ771" s="413"/>
      <c r="JLA771" s="414"/>
      <c r="JLB771" s="414"/>
      <c r="JLC771" s="413"/>
      <c r="JLD771" s="413"/>
      <c r="JLE771" s="414"/>
      <c r="JLF771" s="414"/>
      <c r="JLG771" s="413"/>
      <c r="JLH771" s="413"/>
      <c r="JLI771" s="413"/>
      <c r="JLJ771" s="413"/>
      <c r="JLK771" s="413"/>
      <c r="JLL771" s="413"/>
      <c r="JLM771" s="413"/>
      <c r="JLN771" s="414"/>
      <c r="JLO771" s="414"/>
      <c r="JLP771" s="413"/>
      <c r="JLQ771" s="413"/>
      <c r="JLR771" s="414"/>
      <c r="JLS771" s="414"/>
      <c r="JLT771" s="413"/>
      <c r="JLU771" s="413"/>
      <c r="JLV771" s="413"/>
      <c r="JLW771" s="413"/>
      <c r="JLX771" s="413"/>
      <c r="JLY771" s="407"/>
      <c r="JLZ771" s="439"/>
      <c r="JMA771" s="413"/>
      <c r="JMB771" s="413"/>
      <c r="JMC771" s="413"/>
      <c r="JMD771" s="413"/>
      <c r="JME771" s="413"/>
      <c r="JMF771" s="413"/>
      <c r="JMG771" s="413"/>
      <c r="JMH771" s="412"/>
      <c r="JMI771" s="412"/>
      <c r="JMJ771" s="412"/>
      <c r="JMK771" s="412"/>
      <c r="JML771" s="412"/>
      <c r="JMM771" s="412"/>
      <c r="JMN771" s="412"/>
      <c r="JMO771" s="412"/>
      <c r="JMP771" s="412"/>
      <c r="JMQ771" s="412"/>
      <c r="JMR771" s="412"/>
      <c r="JMS771" s="412"/>
      <c r="JMT771" s="412"/>
      <c r="JMU771" s="412"/>
      <c r="JMV771" s="412"/>
      <c r="JMW771" s="412"/>
      <c r="JMX771" s="412"/>
      <c r="JMY771" s="412"/>
      <c r="JMZ771" s="412"/>
      <c r="JNA771" s="412"/>
      <c r="JNB771" s="412"/>
      <c r="JNC771" s="412"/>
      <c r="JND771" s="412"/>
      <c r="JNE771" s="412"/>
      <c r="JNF771" s="412"/>
      <c r="JNG771" s="412"/>
      <c r="JNH771" s="412"/>
      <c r="JNI771" s="412"/>
      <c r="JNJ771" s="412"/>
      <c r="JNK771" s="412"/>
      <c r="JNL771" s="412"/>
      <c r="JNM771" s="412"/>
      <c r="JNN771" s="412"/>
      <c r="JNO771" s="412"/>
      <c r="JNP771" s="412"/>
      <c r="JNQ771" s="412"/>
      <c r="JNR771" s="412"/>
      <c r="JNS771" s="412"/>
      <c r="JNT771" s="412"/>
      <c r="JNU771" s="412"/>
      <c r="JNV771" s="412"/>
      <c r="JNW771" s="412"/>
      <c r="JNX771" s="412"/>
      <c r="JNY771" s="412"/>
      <c r="JNZ771" s="413"/>
      <c r="JOA771" s="413"/>
      <c r="JOB771" s="413"/>
      <c r="JOC771" s="413"/>
      <c r="JOD771" s="413"/>
      <c r="JOE771" s="413"/>
      <c r="JOF771" s="413"/>
      <c r="JOG771" s="413"/>
      <c r="JOH771" s="413"/>
      <c r="JOI771" s="413"/>
      <c r="JOJ771" s="413"/>
      <c r="JOK771" s="413"/>
      <c r="JOL771" s="413"/>
      <c r="JOM771" s="413"/>
      <c r="JON771" s="413"/>
      <c r="JOO771" s="413"/>
      <c r="JOP771" s="413"/>
      <c r="JOQ771" s="413"/>
      <c r="JOR771" s="413"/>
      <c r="JOS771" s="413"/>
      <c r="JOT771" s="413"/>
      <c r="JOU771" s="413"/>
      <c r="JOV771" s="413"/>
      <c r="JOW771" s="413"/>
      <c r="JOX771" s="414"/>
      <c r="JOY771" s="414"/>
      <c r="JOZ771" s="414"/>
      <c r="JPA771" s="414"/>
      <c r="JPB771" s="414"/>
      <c r="JPC771" s="413"/>
      <c r="JPD771" s="413"/>
      <c r="JPE771" s="414"/>
      <c r="JPF771" s="414"/>
      <c r="JPG771" s="413"/>
      <c r="JPH771" s="413"/>
      <c r="JPI771" s="414"/>
      <c r="JPJ771" s="414"/>
      <c r="JPK771" s="413"/>
      <c r="JPL771" s="413"/>
      <c r="JPM771" s="413"/>
      <c r="JPN771" s="413"/>
      <c r="JPO771" s="413"/>
      <c r="JPP771" s="413"/>
      <c r="JPQ771" s="413"/>
      <c r="JPR771" s="414"/>
      <c r="JPS771" s="414"/>
      <c r="JPT771" s="413"/>
      <c r="JPU771" s="413"/>
      <c r="JPV771" s="414"/>
      <c r="JPW771" s="414"/>
      <c r="JPX771" s="413"/>
      <c r="JPY771" s="413"/>
      <c r="JPZ771" s="413"/>
      <c r="JQA771" s="413"/>
      <c r="JQB771" s="413"/>
      <c r="JQC771" s="407"/>
      <c r="JQD771" s="439"/>
      <c r="JQE771" s="413"/>
      <c r="JQF771" s="413"/>
      <c r="JQG771" s="413"/>
      <c r="JQH771" s="413"/>
      <c r="JQI771" s="413"/>
      <c r="JQJ771" s="413"/>
      <c r="JQK771" s="413"/>
      <c r="JQL771" s="412"/>
      <c r="JQM771" s="412"/>
      <c r="JQN771" s="412"/>
      <c r="JQO771" s="412"/>
      <c r="JQP771" s="412"/>
      <c r="JQQ771" s="412"/>
      <c r="JQR771" s="412"/>
      <c r="JQS771" s="412"/>
      <c r="JQT771" s="412"/>
      <c r="JQU771" s="412"/>
      <c r="JQV771" s="412"/>
      <c r="JQW771" s="412"/>
      <c r="JQX771" s="412"/>
      <c r="JQY771" s="412"/>
      <c r="JQZ771" s="412"/>
      <c r="JRA771" s="412"/>
      <c r="JRB771" s="412"/>
      <c r="JRC771" s="412"/>
      <c r="JRD771" s="412"/>
      <c r="JRE771" s="412"/>
      <c r="JRF771" s="412"/>
      <c r="JRG771" s="412"/>
      <c r="JRH771" s="412"/>
      <c r="JRI771" s="412"/>
      <c r="JRJ771" s="412"/>
      <c r="JRK771" s="412"/>
      <c r="JRL771" s="412"/>
      <c r="JRM771" s="412"/>
      <c r="JRN771" s="412"/>
      <c r="JRO771" s="412"/>
      <c r="JRP771" s="412"/>
      <c r="JRQ771" s="412"/>
      <c r="JRR771" s="412"/>
      <c r="JRS771" s="412"/>
      <c r="JRT771" s="412"/>
      <c r="JRU771" s="412"/>
      <c r="JRV771" s="412"/>
      <c r="JRW771" s="412"/>
      <c r="JRX771" s="412"/>
      <c r="JRY771" s="412"/>
      <c r="JRZ771" s="412"/>
      <c r="JSA771" s="412"/>
      <c r="JSB771" s="412"/>
      <c r="JSC771" s="412"/>
      <c r="JSD771" s="413"/>
      <c r="JSE771" s="413"/>
      <c r="JSF771" s="413"/>
      <c r="JSG771" s="413"/>
      <c r="JSH771" s="413"/>
      <c r="JSI771" s="413"/>
      <c r="JSJ771" s="413"/>
      <c r="JSK771" s="413"/>
      <c r="JSL771" s="413"/>
      <c r="JSM771" s="413"/>
      <c r="JSN771" s="413"/>
      <c r="JSO771" s="413"/>
      <c r="JSP771" s="413"/>
      <c r="JSQ771" s="413"/>
      <c r="JSR771" s="413"/>
      <c r="JSS771" s="413"/>
      <c r="JST771" s="413"/>
      <c r="JSU771" s="413"/>
      <c r="JSV771" s="413"/>
      <c r="JSW771" s="413"/>
      <c r="JSX771" s="413"/>
      <c r="JSY771" s="413"/>
      <c r="JSZ771" s="413"/>
      <c r="JTA771" s="413"/>
      <c r="JTB771" s="414"/>
      <c r="JTC771" s="414"/>
      <c r="JTD771" s="414"/>
      <c r="JTE771" s="414"/>
      <c r="JTF771" s="414"/>
      <c r="JTG771" s="413"/>
      <c r="JTH771" s="413"/>
      <c r="JTI771" s="414"/>
      <c r="JTJ771" s="414"/>
      <c r="JTK771" s="413"/>
      <c r="JTL771" s="413"/>
      <c r="JTM771" s="414"/>
      <c r="JTN771" s="414"/>
      <c r="JTO771" s="413"/>
      <c r="JTP771" s="413"/>
      <c r="JTQ771" s="413"/>
      <c r="JTR771" s="413"/>
      <c r="JTS771" s="413"/>
      <c r="JTT771" s="413"/>
      <c r="JTU771" s="413"/>
      <c r="JTV771" s="414"/>
      <c r="JTW771" s="414"/>
      <c r="JTX771" s="413"/>
      <c r="JTY771" s="413"/>
      <c r="JTZ771" s="414"/>
      <c r="JUA771" s="414"/>
      <c r="JUB771" s="413"/>
      <c r="JUC771" s="413"/>
      <c r="JUD771" s="413"/>
      <c r="JUE771" s="413"/>
      <c r="JUF771" s="413"/>
      <c r="JUG771" s="407"/>
      <c r="JUH771" s="439"/>
      <c r="JUI771" s="413"/>
      <c r="JUJ771" s="413"/>
      <c r="JUK771" s="413"/>
      <c r="JUL771" s="413"/>
      <c r="JUM771" s="413"/>
      <c r="JUN771" s="413"/>
      <c r="JUO771" s="413"/>
      <c r="JUP771" s="412"/>
      <c r="JUQ771" s="412"/>
      <c r="JUR771" s="412"/>
      <c r="JUS771" s="412"/>
      <c r="JUT771" s="412"/>
      <c r="JUU771" s="412"/>
      <c r="JUV771" s="412"/>
      <c r="JUW771" s="412"/>
      <c r="JUX771" s="412"/>
      <c r="JUY771" s="412"/>
      <c r="JUZ771" s="412"/>
      <c r="JVA771" s="412"/>
      <c r="JVB771" s="412"/>
      <c r="JVC771" s="412"/>
      <c r="JVD771" s="412"/>
      <c r="JVE771" s="412"/>
      <c r="JVF771" s="412"/>
      <c r="JVG771" s="412"/>
      <c r="JVH771" s="412"/>
      <c r="JVI771" s="412"/>
      <c r="JVJ771" s="412"/>
      <c r="JVK771" s="412"/>
      <c r="JVL771" s="412"/>
      <c r="JVM771" s="412"/>
      <c r="JVN771" s="412"/>
      <c r="JVO771" s="412"/>
      <c r="JVP771" s="412"/>
      <c r="JVQ771" s="412"/>
      <c r="JVR771" s="412"/>
      <c r="JVS771" s="412"/>
      <c r="JVT771" s="412"/>
      <c r="JVU771" s="412"/>
      <c r="JVV771" s="412"/>
      <c r="JVW771" s="412"/>
      <c r="JVX771" s="412"/>
      <c r="JVY771" s="412"/>
      <c r="JVZ771" s="412"/>
      <c r="JWA771" s="412"/>
      <c r="JWB771" s="412"/>
      <c r="JWC771" s="412"/>
      <c r="JWD771" s="412"/>
      <c r="JWE771" s="412"/>
      <c r="JWF771" s="412"/>
      <c r="JWG771" s="412"/>
      <c r="JWH771" s="413"/>
      <c r="JWI771" s="413"/>
      <c r="JWJ771" s="413"/>
      <c r="JWK771" s="413"/>
      <c r="JWL771" s="413"/>
      <c r="JWM771" s="413"/>
      <c r="JWN771" s="413"/>
      <c r="JWO771" s="413"/>
      <c r="JWP771" s="413"/>
      <c r="JWQ771" s="413"/>
      <c r="JWR771" s="413"/>
      <c r="JWS771" s="413"/>
      <c r="JWT771" s="413"/>
      <c r="JWU771" s="413"/>
      <c r="JWV771" s="413"/>
      <c r="JWW771" s="413"/>
      <c r="JWX771" s="413"/>
      <c r="JWY771" s="413"/>
      <c r="JWZ771" s="413"/>
      <c r="JXA771" s="413"/>
      <c r="JXB771" s="413"/>
      <c r="JXC771" s="413"/>
      <c r="JXD771" s="413"/>
      <c r="JXE771" s="413"/>
      <c r="JXF771" s="414"/>
      <c r="JXG771" s="414"/>
      <c r="JXH771" s="414"/>
      <c r="JXI771" s="414"/>
      <c r="JXJ771" s="414"/>
      <c r="JXK771" s="413"/>
      <c r="JXL771" s="413"/>
      <c r="JXM771" s="414"/>
      <c r="JXN771" s="414"/>
      <c r="JXO771" s="413"/>
      <c r="JXP771" s="413"/>
      <c r="JXQ771" s="414"/>
      <c r="JXR771" s="414"/>
      <c r="JXS771" s="413"/>
      <c r="JXT771" s="413"/>
      <c r="JXU771" s="413"/>
      <c r="JXV771" s="413"/>
      <c r="JXW771" s="413"/>
      <c r="JXX771" s="413"/>
      <c r="JXY771" s="413"/>
      <c r="JXZ771" s="414"/>
      <c r="JYA771" s="414"/>
      <c r="JYB771" s="413"/>
      <c r="JYC771" s="413"/>
      <c r="JYD771" s="414"/>
      <c r="JYE771" s="414"/>
      <c r="JYF771" s="413"/>
      <c r="JYG771" s="413"/>
      <c r="JYH771" s="413"/>
      <c r="JYI771" s="413"/>
      <c r="JYJ771" s="413"/>
      <c r="JYK771" s="407"/>
      <c r="JYL771" s="439"/>
      <c r="JYM771" s="413"/>
      <c r="JYN771" s="413"/>
      <c r="JYO771" s="413"/>
      <c r="JYP771" s="413"/>
      <c r="JYQ771" s="413"/>
      <c r="JYR771" s="413"/>
      <c r="JYS771" s="413"/>
      <c r="JYT771" s="412"/>
      <c r="JYU771" s="412"/>
      <c r="JYV771" s="412"/>
      <c r="JYW771" s="412"/>
      <c r="JYX771" s="412"/>
      <c r="JYY771" s="412"/>
      <c r="JYZ771" s="412"/>
      <c r="JZA771" s="412"/>
      <c r="JZB771" s="412"/>
      <c r="JZC771" s="412"/>
      <c r="JZD771" s="412"/>
      <c r="JZE771" s="412"/>
      <c r="JZF771" s="412"/>
      <c r="JZG771" s="412"/>
      <c r="JZH771" s="412"/>
      <c r="JZI771" s="412"/>
      <c r="JZJ771" s="412"/>
      <c r="JZK771" s="412"/>
      <c r="JZL771" s="412"/>
      <c r="JZM771" s="412"/>
      <c r="JZN771" s="412"/>
      <c r="JZO771" s="412"/>
      <c r="JZP771" s="412"/>
      <c r="JZQ771" s="412"/>
      <c r="JZR771" s="412"/>
      <c r="JZS771" s="412"/>
      <c r="JZT771" s="412"/>
      <c r="JZU771" s="412"/>
      <c r="JZV771" s="412"/>
      <c r="JZW771" s="412"/>
      <c r="JZX771" s="412"/>
      <c r="JZY771" s="412"/>
      <c r="JZZ771" s="412"/>
      <c r="KAA771" s="412"/>
      <c r="KAB771" s="412"/>
      <c r="KAC771" s="412"/>
      <c r="KAD771" s="412"/>
      <c r="KAE771" s="412"/>
      <c r="KAF771" s="412"/>
      <c r="KAG771" s="412"/>
      <c r="KAH771" s="412"/>
      <c r="KAI771" s="412"/>
      <c r="KAJ771" s="412"/>
      <c r="KAK771" s="412"/>
      <c r="KAL771" s="413"/>
      <c r="KAM771" s="413"/>
      <c r="KAN771" s="413"/>
      <c r="KAO771" s="413"/>
      <c r="KAP771" s="413"/>
      <c r="KAQ771" s="413"/>
      <c r="KAR771" s="413"/>
      <c r="KAS771" s="413"/>
      <c r="KAT771" s="413"/>
      <c r="KAU771" s="413"/>
      <c r="KAV771" s="413"/>
      <c r="KAW771" s="413"/>
      <c r="KAX771" s="413"/>
      <c r="KAY771" s="413"/>
      <c r="KAZ771" s="413"/>
      <c r="KBA771" s="413"/>
      <c r="KBB771" s="413"/>
      <c r="KBC771" s="413"/>
      <c r="KBD771" s="413"/>
      <c r="KBE771" s="413"/>
      <c r="KBF771" s="413"/>
      <c r="KBG771" s="413"/>
      <c r="KBH771" s="413"/>
      <c r="KBI771" s="413"/>
      <c r="KBJ771" s="414"/>
      <c r="KBK771" s="414"/>
      <c r="KBL771" s="414"/>
      <c r="KBM771" s="414"/>
      <c r="KBN771" s="414"/>
      <c r="KBO771" s="413"/>
      <c r="KBP771" s="413"/>
      <c r="KBQ771" s="414"/>
      <c r="KBR771" s="414"/>
      <c r="KBS771" s="413"/>
      <c r="KBT771" s="413"/>
      <c r="KBU771" s="414"/>
      <c r="KBV771" s="414"/>
      <c r="KBW771" s="413"/>
      <c r="KBX771" s="413"/>
      <c r="KBY771" s="413"/>
      <c r="KBZ771" s="413"/>
      <c r="KCA771" s="413"/>
      <c r="KCB771" s="413"/>
      <c r="KCC771" s="413"/>
      <c r="KCD771" s="414"/>
      <c r="KCE771" s="414"/>
      <c r="KCF771" s="413"/>
      <c r="KCG771" s="413"/>
      <c r="KCH771" s="414"/>
      <c r="KCI771" s="414"/>
      <c r="KCJ771" s="413"/>
      <c r="KCK771" s="413"/>
      <c r="KCL771" s="413"/>
      <c r="KCM771" s="413"/>
      <c r="KCN771" s="413"/>
      <c r="KCO771" s="407"/>
      <c r="KCP771" s="439"/>
      <c r="KCQ771" s="413"/>
      <c r="KCR771" s="413"/>
      <c r="KCS771" s="413"/>
      <c r="KCT771" s="413"/>
      <c r="KCU771" s="413"/>
      <c r="KCV771" s="413"/>
      <c r="KCW771" s="413"/>
      <c r="KCX771" s="412"/>
      <c r="KCY771" s="412"/>
      <c r="KCZ771" s="412"/>
      <c r="KDA771" s="412"/>
      <c r="KDB771" s="412"/>
      <c r="KDC771" s="412"/>
      <c r="KDD771" s="412"/>
      <c r="KDE771" s="412"/>
      <c r="KDF771" s="412"/>
      <c r="KDG771" s="412"/>
      <c r="KDH771" s="412"/>
      <c r="KDI771" s="412"/>
      <c r="KDJ771" s="412"/>
      <c r="KDK771" s="412"/>
      <c r="KDL771" s="412"/>
      <c r="KDM771" s="412"/>
      <c r="KDN771" s="412"/>
      <c r="KDO771" s="412"/>
      <c r="KDP771" s="412"/>
      <c r="KDQ771" s="412"/>
      <c r="KDR771" s="412"/>
      <c r="KDS771" s="412"/>
      <c r="KDT771" s="412"/>
      <c r="KDU771" s="412"/>
      <c r="KDV771" s="412"/>
      <c r="KDW771" s="412"/>
      <c r="KDX771" s="412"/>
      <c r="KDY771" s="412"/>
      <c r="KDZ771" s="412"/>
      <c r="KEA771" s="412"/>
      <c r="KEB771" s="412"/>
      <c r="KEC771" s="412"/>
      <c r="KED771" s="412"/>
      <c r="KEE771" s="412"/>
      <c r="KEF771" s="412"/>
      <c r="KEG771" s="412"/>
      <c r="KEH771" s="412"/>
      <c r="KEI771" s="412"/>
      <c r="KEJ771" s="412"/>
      <c r="KEK771" s="412"/>
      <c r="KEL771" s="412"/>
      <c r="KEM771" s="412"/>
      <c r="KEN771" s="412"/>
      <c r="KEO771" s="412"/>
      <c r="KEP771" s="413"/>
      <c r="KEQ771" s="413"/>
      <c r="KER771" s="413"/>
      <c r="KES771" s="413"/>
      <c r="KET771" s="413"/>
      <c r="KEU771" s="413"/>
      <c r="KEV771" s="413"/>
      <c r="KEW771" s="413"/>
      <c r="KEX771" s="413"/>
      <c r="KEY771" s="413"/>
      <c r="KEZ771" s="413"/>
      <c r="KFA771" s="413"/>
      <c r="KFB771" s="413"/>
      <c r="KFC771" s="413"/>
      <c r="KFD771" s="413"/>
      <c r="KFE771" s="413"/>
      <c r="KFF771" s="413"/>
      <c r="KFG771" s="413"/>
      <c r="KFH771" s="413"/>
      <c r="KFI771" s="413"/>
      <c r="KFJ771" s="413"/>
      <c r="KFK771" s="413"/>
      <c r="KFL771" s="413"/>
      <c r="KFM771" s="413"/>
      <c r="KFN771" s="414"/>
      <c r="KFO771" s="414"/>
      <c r="KFP771" s="414"/>
      <c r="KFQ771" s="414"/>
      <c r="KFR771" s="414"/>
      <c r="KFS771" s="413"/>
      <c r="KFT771" s="413"/>
      <c r="KFU771" s="414"/>
      <c r="KFV771" s="414"/>
      <c r="KFW771" s="413"/>
      <c r="KFX771" s="413"/>
      <c r="KFY771" s="414"/>
      <c r="KFZ771" s="414"/>
      <c r="KGA771" s="413"/>
      <c r="KGB771" s="413"/>
      <c r="KGC771" s="413"/>
      <c r="KGD771" s="413"/>
      <c r="KGE771" s="413"/>
      <c r="KGF771" s="413"/>
      <c r="KGG771" s="413"/>
      <c r="KGH771" s="414"/>
      <c r="KGI771" s="414"/>
      <c r="KGJ771" s="413"/>
      <c r="KGK771" s="413"/>
      <c r="KGL771" s="414"/>
      <c r="KGM771" s="414"/>
      <c r="KGN771" s="413"/>
      <c r="KGO771" s="413"/>
      <c r="KGP771" s="413"/>
      <c r="KGQ771" s="413"/>
      <c r="KGR771" s="413"/>
      <c r="KGS771" s="407"/>
      <c r="KGT771" s="439"/>
      <c r="KGU771" s="413"/>
      <c r="KGV771" s="413"/>
      <c r="KGW771" s="413"/>
      <c r="KGX771" s="413"/>
      <c r="KGY771" s="413"/>
      <c r="KGZ771" s="413"/>
      <c r="KHA771" s="413"/>
      <c r="KHB771" s="412"/>
      <c r="KHC771" s="412"/>
      <c r="KHD771" s="412"/>
      <c r="KHE771" s="412"/>
      <c r="KHF771" s="412"/>
      <c r="KHG771" s="412"/>
      <c r="KHH771" s="412"/>
      <c r="KHI771" s="412"/>
      <c r="KHJ771" s="412"/>
      <c r="KHK771" s="412"/>
      <c r="KHL771" s="412"/>
      <c r="KHM771" s="412"/>
      <c r="KHN771" s="412"/>
      <c r="KHO771" s="412"/>
      <c r="KHP771" s="412"/>
      <c r="KHQ771" s="412"/>
      <c r="KHR771" s="412"/>
      <c r="KHS771" s="412"/>
      <c r="KHT771" s="412"/>
      <c r="KHU771" s="412"/>
      <c r="KHV771" s="412"/>
      <c r="KHW771" s="412"/>
      <c r="KHX771" s="412"/>
      <c r="KHY771" s="412"/>
      <c r="KHZ771" s="412"/>
      <c r="KIA771" s="412"/>
      <c r="KIB771" s="412"/>
      <c r="KIC771" s="412"/>
      <c r="KID771" s="412"/>
      <c r="KIE771" s="412"/>
      <c r="KIF771" s="412"/>
      <c r="KIG771" s="412"/>
      <c r="KIH771" s="412"/>
      <c r="KII771" s="412"/>
      <c r="KIJ771" s="412"/>
      <c r="KIK771" s="412"/>
      <c r="KIL771" s="412"/>
      <c r="KIM771" s="412"/>
      <c r="KIN771" s="412"/>
      <c r="KIO771" s="412"/>
      <c r="KIP771" s="412"/>
      <c r="KIQ771" s="412"/>
      <c r="KIR771" s="412"/>
      <c r="KIS771" s="412"/>
      <c r="KIT771" s="413"/>
      <c r="KIU771" s="413"/>
      <c r="KIV771" s="413"/>
      <c r="KIW771" s="413"/>
      <c r="KIX771" s="413"/>
      <c r="KIY771" s="413"/>
      <c r="KIZ771" s="413"/>
      <c r="KJA771" s="413"/>
      <c r="KJB771" s="413"/>
      <c r="KJC771" s="413"/>
      <c r="KJD771" s="413"/>
      <c r="KJE771" s="413"/>
      <c r="KJF771" s="413"/>
      <c r="KJG771" s="413"/>
      <c r="KJH771" s="413"/>
      <c r="KJI771" s="413"/>
      <c r="KJJ771" s="413"/>
      <c r="KJK771" s="413"/>
      <c r="KJL771" s="413"/>
      <c r="KJM771" s="413"/>
      <c r="KJN771" s="413"/>
      <c r="KJO771" s="413"/>
      <c r="KJP771" s="413"/>
      <c r="KJQ771" s="413"/>
      <c r="KJR771" s="414"/>
      <c r="KJS771" s="414"/>
      <c r="KJT771" s="414"/>
      <c r="KJU771" s="414"/>
      <c r="KJV771" s="414"/>
      <c r="KJW771" s="413"/>
      <c r="KJX771" s="413"/>
      <c r="KJY771" s="414"/>
      <c r="KJZ771" s="414"/>
      <c r="KKA771" s="413"/>
      <c r="KKB771" s="413"/>
      <c r="KKC771" s="414"/>
      <c r="KKD771" s="414"/>
      <c r="KKE771" s="413"/>
      <c r="KKF771" s="413"/>
      <c r="KKG771" s="413"/>
      <c r="KKH771" s="413"/>
      <c r="KKI771" s="413"/>
      <c r="KKJ771" s="413"/>
      <c r="KKK771" s="413"/>
      <c r="KKL771" s="414"/>
      <c r="KKM771" s="414"/>
      <c r="KKN771" s="413"/>
      <c r="KKO771" s="413"/>
      <c r="KKP771" s="414"/>
      <c r="KKQ771" s="414"/>
      <c r="KKR771" s="413"/>
      <c r="KKS771" s="413"/>
      <c r="KKT771" s="413"/>
      <c r="KKU771" s="413"/>
      <c r="KKV771" s="413"/>
      <c r="KKW771" s="407"/>
      <c r="KKX771" s="439"/>
      <c r="KKY771" s="413"/>
      <c r="KKZ771" s="413"/>
      <c r="KLA771" s="413"/>
      <c r="KLB771" s="413"/>
      <c r="KLC771" s="413"/>
      <c r="KLD771" s="413"/>
      <c r="KLE771" s="413"/>
      <c r="KLF771" s="412"/>
      <c r="KLG771" s="412"/>
      <c r="KLH771" s="412"/>
      <c r="KLI771" s="412"/>
      <c r="KLJ771" s="412"/>
      <c r="KLK771" s="412"/>
      <c r="KLL771" s="412"/>
      <c r="KLM771" s="412"/>
      <c r="KLN771" s="412"/>
      <c r="KLO771" s="412"/>
      <c r="KLP771" s="412"/>
      <c r="KLQ771" s="412"/>
      <c r="KLR771" s="412"/>
      <c r="KLS771" s="412"/>
      <c r="KLT771" s="412"/>
      <c r="KLU771" s="412"/>
      <c r="KLV771" s="412"/>
      <c r="KLW771" s="412"/>
      <c r="KLX771" s="412"/>
      <c r="KLY771" s="412"/>
      <c r="KLZ771" s="412"/>
      <c r="KMA771" s="412"/>
      <c r="KMB771" s="412"/>
      <c r="KMC771" s="412"/>
      <c r="KMD771" s="412"/>
      <c r="KME771" s="412"/>
      <c r="KMF771" s="412"/>
      <c r="KMG771" s="412"/>
      <c r="KMH771" s="412"/>
      <c r="KMI771" s="412"/>
      <c r="KMJ771" s="412"/>
      <c r="KMK771" s="412"/>
      <c r="KML771" s="412"/>
      <c r="KMM771" s="412"/>
      <c r="KMN771" s="412"/>
      <c r="KMO771" s="412"/>
      <c r="KMP771" s="412"/>
      <c r="KMQ771" s="412"/>
      <c r="KMR771" s="412"/>
      <c r="KMS771" s="412"/>
      <c r="KMT771" s="412"/>
      <c r="KMU771" s="412"/>
      <c r="KMV771" s="412"/>
      <c r="KMW771" s="412"/>
      <c r="KMX771" s="413"/>
      <c r="KMY771" s="413"/>
      <c r="KMZ771" s="413"/>
      <c r="KNA771" s="413"/>
      <c r="KNB771" s="413"/>
      <c r="KNC771" s="413"/>
      <c r="KND771" s="413"/>
      <c r="KNE771" s="413"/>
      <c r="KNF771" s="413"/>
      <c r="KNG771" s="413"/>
      <c r="KNH771" s="413"/>
      <c r="KNI771" s="413"/>
      <c r="KNJ771" s="413"/>
      <c r="KNK771" s="413"/>
      <c r="KNL771" s="413"/>
      <c r="KNM771" s="413"/>
      <c r="KNN771" s="413"/>
      <c r="KNO771" s="413"/>
      <c r="KNP771" s="413"/>
      <c r="KNQ771" s="413"/>
      <c r="KNR771" s="413"/>
      <c r="KNS771" s="413"/>
      <c r="KNT771" s="413"/>
      <c r="KNU771" s="413"/>
      <c r="KNV771" s="414"/>
      <c r="KNW771" s="414"/>
      <c r="KNX771" s="414"/>
      <c r="KNY771" s="414"/>
      <c r="KNZ771" s="414"/>
      <c r="KOA771" s="413"/>
      <c r="KOB771" s="413"/>
      <c r="KOC771" s="414"/>
      <c r="KOD771" s="414"/>
      <c r="KOE771" s="413"/>
      <c r="KOF771" s="413"/>
      <c r="KOG771" s="414"/>
      <c r="KOH771" s="414"/>
      <c r="KOI771" s="413"/>
      <c r="KOJ771" s="413"/>
      <c r="KOK771" s="413"/>
      <c r="KOL771" s="413"/>
      <c r="KOM771" s="413"/>
      <c r="KON771" s="413"/>
      <c r="KOO771" s="413"/>
      <c r="KOP771" s="414"/>
      <c r="KOQ771" s="414"/>
      <c r="KOR771" s="413"/>
      <c r="KOS771" s="413"/>
      <c r="KOT771" s="414"/>
      <c r="KOU771" s="414"/>
      <c r="KOV771" s="413"/>
      <c r="KOW771" s="413"/>
      <c r="KOX771" s="413"/>
      <c r="KOY771" s="413"/>
      <c r="KOZ771" s="413"/>
      <c r="KPA771" s="407"/>
      <c r="KPB771" s="439"/>
      <c r="KPC771" s="413"/>
      <c r="KPD771" s="413"/>
      <c r="KPE771" s="413"/>
      <c r="KPF771" s="413"/>
      <c r="KPG771" s="413"/>
      <c r="KPH771" s="413"/>
      <c r="KPI771" s="413"/>
      <c r="KPJ771" s="412"/>
      <c r="KPK771" s="412"/>
      <c r="KPL771" s="412"/>
      <c r="KPM771" s="412"/>
      <c r="KPN771" s="412"/>
      <c r="KPO771" s="412"/>
      <c r="KPP771" s="412"/>
      <c r="KPQ771" s="412"/>
      <c r="KPR771" s="412"/>
      <c r="KPS771" s="412"/>
      <c r="KPT771" s="412"/>
      <c r="KPU771" s="412"/>
      <c r="KPV771" s="412"/>
      <c r="KPW771" s="412"/>
      <c r="KPX771" s="412"/>
      <c r="KPY771" s="412"/>
      <c r="KPZ771" s="412"/>
      <c r="KQA771" s="412"/>
      <c r="KQB771" s="412"/>
      <c r="KQC771" s="412"/>
      <c r="KQD771" s="412"/>
      <c r="KQE771" s="412"/>
      <c r="KQF771" s="412"/>
      <c r="KQG771" s="412"/>
      <c r="KQH771" s="412"/>
      <c r="KQI771" s="412"/>
      <c r="KQJ771" s="412"/>
      <c r="KQK771" s="412"/>
      <c r="KQL771" s="412"/>
      <c r="KQM771" s="412"/>
      <c r="KQN771" s="412"/>
      <c r="KQO771" s="412"/>
      <c r="KQP771" s="412"/>
      <c r="KQQ771" s="412"/>
      <c r="KQR771" s="412"/>
      <c r="KQS771" s="412"/>
      <c r="KQT771" s="412"/>
      <c r="KQU771" s="412"/>
      <c r="KQV771" s="412"/>
      <c r="KQW771" s="412"/>
      <c r="KQX771" s="412"/>
      <c r="KQY771" s="412"/>
      <c r="KQZ771" s="412"/>
      <c r="KRA771" s="412"/>
      <c r="KRB771" s="413"/>
      <c r="KRC771" s="413"/>
      <c r="KRD771" s="413"/>
      <c r="KRE771" s="413"/>
      <c r="KRF771" s="413"/>
      <c r="KRG771" s="413"/>
      <c r="KRH771" s="413"/>
      <c r="KRI771" s="413"/>
      <c r="KRJ771" s="413"/>
      <c r="KRK771" s="413"/>
      <c r="KRL771" s="413"/>
      <c r="KRM771" s="413"/>
      <c r="KRN771" s="413"/>
      <c r="KRO771" s="413"/>
      <c r="KRP771" s="413"/>
      <c r="KRQ771" s="413"/>
      <c r="KRR771" s="413"/>
      <c r="KRS771" s="413"/>
      <c r="KRT771" s="413"/>
      <c r="KRU771" s="413"/>
      <c r="KRV771" s="413"/>
      <c r="KRW771" s="413"/>
      <c r="KRX771" s="413"/>
      <c r="KRY771" s="413"/>
      <c r="KRZ771" s="414"/>
      <c r="KSA771" s="414"/>
      <c r="KSB771" s="414"/>
      <c r="KSC771" s="414"/>
      <c r="KSD771" s="414"/>
      <c r="KSE771" s="413"/>
      <c r="KSF771" s="413"/>
      <c r="KSG771" s="414"/>
      <c r="KSH771" s="414"/>
      <c r="KSI771" s="413"/>
      <c r="KSJ771" s="413"/>
      <c r="KSK771" s="414"/>
      <c r="KSL771" s="414"/>
      <c r="KSM771" s="413"/>
      <c r="KSN771" s="413"/>
      <c r="KSO771" s="413"/>
      <c r="KSP771" s="413"/>
      <c r="KSQ771" s="413"/>
      <c r="KSR771" s="413"/>
      <c r="KSS771" s="413"/>
      <c r="KST771" s="414"/>
      <c r="KSU771" s="414"/>
      <c r="KSV771" s="413"/>
      <c r="KSW771" s="413"/>
      <c r="KSX771" s="414"/>
      <c r="KSY771" s="414"/>
      <c r="KSZ771" s="413"/>
      <c r="KTA771" s="413"/>
      <c r="KTB771" s="413"/>
      <c r="KTC771" s="413"/>
      <c r="KTD771" s="413"/>
      <c r="KTE771" s="407"/>
      <c r="KTF771" s="439"/>
      <c r="KTG771" s="413"/>
      <c r="KTH771" s="413"/>
      <c r="KTI771" s="413"/>
      <c r="KTJ771" s="413"/>
      <c r="KTK771" s="413"/>
      <c r="KTL771" s="413"/>
      <c r="KTM771" s="413"/>
      <c r="KTN771" s="412"/>
      <c r="KTO771" s="412"/>
      <c r="KTP771" s="412"/>
      <c r="KTQ771" s="412"/>
      <c r="KTR771" s="412"/>
      <c r="KTS771" s="412"/>
      <c r="KTT771" s="412"/>
      <c r="KTU771" s="412"/>
      <c r="KTV771" s="412"/>
      <c r="KTW771" s="412"/>
      <c r="KTX771" s="412"/>
      <c r="KTY771" s="412"/>
      <c r="KTZ771" s="412"/>
      <c r="KUA771" s="412"/>
      <c r="KUB771" s="412"/>
      <c r="KUC771" s="412"/>
      <c r="KUD771" s="412"/>
      <c r="KUE771" s="412"/>
      <c r="KUF771" s="412"/>
      <c r="KUG771" s="412"/>
      <c r="KUH771" s="412"/>
      <c r="KUI771" s="412"/>
      <c r="KUJ771" s="412"/>
      <c r="KUK771" s="412"/>
      <c r="KUL771" s="412"/>
      <c r="KUM771" s="412"/>
      <c r="KUN771" s="412"/>
      <c r="KUO771" s="412"/>
      <c r="KUP771" s="412"/>
      <c r="KUQ771" s="412"/>
      <c r="KUR771" s="412"/>
      <c r="KUS771" s="412"/>
      <c r="KUT771" s="412"/>
      <c r="KUU771" s="412"/>
      <c r="KUV771" s="412"/>
      <c r="KUW771" s="412"/>
      <c r="KUX771" s="412"/>
      <c r="KUY771" s="412"/>
      <c r="KUZ771" s="412"/>
      <c r="KVA771" s="412"/>
      <c r="KVB771" s="412"/>
      <c r="KVC771" s="412"/>
      <c r="KVD771" s="412"/>
      <c r="KVE771" s="412"/>
      <c r="KVF771" s="413"/>
      <c r="KVG771" s="413"/>
      <c r="KVH771" s="413"/>
      <c r="KVI771" s="413"/>
      <c r="KVJ771" s="413"/>
      <c r="KVK771" s="413"/>
      <c r="KVL771" s="413"/>
      <c r="KVM771" s="413"/>
      <c r="KVN771" s="413"/>
      <c r="KVO771" s="413"/>
      <c r="KVP771" s="413"/>
      <c r="KVQ771" s="413"/>
      <c r="KVR771" s="413"/>
      <c r="KVS771" s="413"/>
      <c r="KVT771" s="413"/>
      <c r="KVU771" s="413"/>
      <c r="KVV771" s="413"/>
      <c r="KVW771" s="413"/>
      <c r="KVX771" s="413"/>
      <c r="KVY771" s="413"/>
      <c r="KVZ771" s="413"/>
      <c r="KWA771" s="413"/>
      <c r="KWB771" s="413"/>
      <c r="KWC771" s="413"/>
      <c r="KWD771" s="414"/>
      <c r="KWE771" s="414"/>
      <c r="KWF771" s="414"/>
      <c r="KWG771" s="414"/>
      <c r="KWH771" s="414"/>
      <c r="KWI771" s="413"/>
      <c r="KWJ771" s="413"/>
      <c r="KWK771" s="414"/>
      <c r="KWL771" s="414"/>
      <c r="KWM771" s="413"/>
      <c r="KWN771" s="413"/>
      <c r="KWO771" s="414"/>
      <c r="KWP771" s="414"/>
      <c r="KWQ771" s="413"/>
      <c r="KWR771" s="413"/>
      <c r="KWS771" s="413"/>
      <c r="KWT771" s="413"/>
      <c r="KWU771" s="413"/>
      <c r="KWV771" s="413"/>
      <c r="KWW771" s="413"/>
      <c r="KWX771" s="414"/>
      <c r="KWY771" s="414"/>
      <c r="KWZ771" s="413"/>
      <c r="KXA771" s="413"/>
      <c r="KXB771" s="414"/>
      <c r="KXC771" s="414"/>
      <c r="KXD771" s="413"/>
      <c r="KXE771" s="413"/>
      <c r="KXF771" s="413"/>
      <c r="KXG771" s="413"/>
      <c r="KXH771" s="413"/>
      <c r="KXI771" s="407"/>
      <c r="KXJ771" s="439"/>
      <c r="KXK771" s="413"/>
      <c r="KXL771" s="413"/>
      <c r="KXM771" s="413"/>
      <c r="KXN771" s="413"/>
      <c r="KXO771" s="413"/>
      <c r="KXP771" s="413"/>
      <c r="KXQ771" s="413"/>
      <c r="KXR771" s="412"/>
      <c r="KXS771" s="412"/>
      <c r="KXT771" s="412"/>
      <c r="KXU771" s="412"/>
      <c r="KXV771" s="412"/>
      <c r="KXW771" s="412"/>
      <c r="KXX771" s="412"/>
      <c r="KXY771" s="412"/>
      <c r="KXZ771" s="412"/>
      <c r="KYA771" s="412"/>
      <c r="KYB771" s="412"/>
      <c r="KYC771" s="412"/>
      <c r="KYD771" s="412"/>
      <c r="KYE771" s="412"/>
      <c r="KYF771" s="412"/>
      <c r="KYG771" s="412"/>
      <c r="KYH771" s="412"/>
      <c r="KYI771" s="412"/>
      <c r="KYJ771" s="412"/>
      <c r="KYK771" s="412"/>
      <c r="KYL771" s="412"/>
      <c r="KYM771" s="412"/>
      <c r="KYN771" s="412"/>
      <c r="KYO771" s="412"/>
      <c r="KYP771" s="412"/>
      <c r="KYQ771" s="412"/>
      <c r="KYR771" s="412"/>
      <c r="KYS771" s="412"/>
      <c r="KYT771" s="412"/>
      <c r="KYU771" s="412"/>
      <c r="KYV771" s="412"/>
      <c r="KYW771" s="412"/>
      <c r="KYX771" s="412"/>
      <c r="KYY771" s="412"/>
      <c r="KYZ771" s="412"/>
      <c r="KZA771" s="412"/>
      <c r="KZB771" s="412"/>
      <c r="KZC771" s="412"/>
      <c r="KZD771" s="412"/>
      <c r="KZE771" s="412"/>
      <c r="KZF771" s="412"/>
      <c r="KZG771" s="412"/>
      <c r="KZH771" s="412"/>
      <c r="KZI771" s="412"/>
      <c r="KZJ771" s="413"/>
      <c r="KZK771" s="413"/>
      <c r="KZL771" s="413"/>
      <c r="KZM771" s="413"/>
      <c r="KZN771" s="413"/>
      <c r="KZO771" s="413"/>
      <c r="KZP771" s="413"/>
      <c r="KZQ771" s="413"/>
      <c r="KZR771" s="413"/>
      <c r="KZS771" s="413"/>
      <c r="KZT771" s="413"/>
      <c r="KZU771" s="413"/>
      <c r="KZV771" s="413"/>
      <c r="KZW771" s="413"/>
      <c r="KZX771" s="413"/>
      <c r="KZY771" s="413"/>
      <c r="KZZ771" s="413"/>
      <c r="LAA771" s="413"/>
      <c r="LAB771" s="413"/>
      <c r="LAC771" s="413"/>
      <c r="LAD771" s="413"/>
      <c r="LAE771" s="413"/>
      <c r="LAF771" s="413"/>
      <c r="LAG771" s="413"/>
      <c r="LAH771" s="414"/>
      <c r="LAI771" s="414"/>
      <c r="LAJ771" s="414"/>
      <c r="LAK771" s="414"/>
      <c r="LAL771" s="414"/>
      <c r="LAM771" s="413"/>
      <c r="LAN771" s="413"/>
      <c r="LAO771" s="414"/>
      <c r="LAP771" s="414"/>
      <c r="LAQ771" s="413"/>
      <c r="LAR771" s="413"/>
      <c r="LAS771" s="414"/>
      <c r="LAT771" s="414"/>
      <c r="LAU771" s="413"/>
      <c r="LAV771" s="413"/>
      <c r="LAW771" s="413"/>
      <c r="LAX771" s="413"/>
      <c r="LAY771" s="413"/>
      <c r="LAZ771" s="413"/>
      <c r="LBA771" s="413"/>
      <c r="LBB771" s="414"/>
      <c r="LBC771" s="414"/>
      <c r="LBD771" s="413"/>
      <c r="LBE771" s="413"/>
      <c r="LBF771" s="414"/>
      <c r="LBG771" s="414"/>
      <c r="LBH771" s="413"/>
      <c r="LBI771" s="413"/>
      <c r="LBJ771" s="413"/>
      <c r="LBK771" s="413"/>
      <c r="LBL771" s="413"/>
      <c r="LBM771" s="407"/>
      <c r="LBN771" s="439"/>
      <c r="LBO771" s="413"/>
      <c r="LBP771" s="413"/>
      <c r="LBQ771" s="413"/>
      <c r="LBR771" s="413"/>
      <c r="LBS771" s="413"/>
      <c r="LBT771" s="413"/>
      <c r="LBU771" s="413"/>
      <c r="LBV771" s="412"/>
      <c r="LBW771" s="412"/>
      <c r="LBX771" s="412"/>
      <c r="LBY771" s="412"/>
      <c r="LBZ771" s="412"/>
      <c r="LCA771" s="412"/>
      <c r="LCB771" s="412"/>
      <c r="LCC771" s="412"/>
      <c r="LCD771" s="412"/>
      <c r="LCE771" s="412"/>
      <c r="LCF771" s="412"/>
      <c r="LCG771" s="412"/>
      <c r="LCH771" s="412"/>
      <c r="LCI771" s="412"/>
      <c r="LCJ771" s="412"/>
      <c r="LCK771" s="412"/>
      <c r="LCL771" s="412"/>
      <c r="LCM771" s="412"/>
      <c r="LCN771" s="412"/>
      <c r="LCO771" s="412"/>
      <c r="LCP771" s="412"/>
      <c r="LCQ771" s="412"/>
      <c r="LCR771" s="412"/>
      <c r="LCS771" s="412"/>
      <c r="LCT771" s="412"/>
      <c r="LCU771" s="412"/>
      <c r="LCV771" s="412"/>
      <c r="LCW771" s="412"/>
      <c r="LCX771" s="412"/>
      <c r="LCY771" s="412"/>
      <c r="LCZ771" s="412"/>
      <c r="LDA771" s="412"/>
      <c r="LDB771" s="412"/>
      <c r="LDC771" s="412"/>
      <c r="LDD771" s="412"/>
      <c r="LDE771" s="412"/>
      <c r="LDF771" s="412"/>
      <c r="LDG771" s="412"/>
      <c r="LDH771" s="412"/>
      <c r="LDI771" s="412"/>
      <c r="LDJ771" s="412"/>
      <c r="LDK771" s="412"/>
      <c r="LDL771" s="412"/>
      <c r="LDM771" s="412"/>
      <c r="LDN771" s="413"/>
      <c r="LDO771" s="413"/>
      <c r="LDP771" s="413"/>
      <c r="LDQ771" s="413"/>
      <c r="LDR771" s="413"/>
      <c r="LDS771" s="413"/>
      <c r="LDT771" s="413"/>
      <c r="LDU771" s="413"/>
      <c r="LDV771" s="413"/>
      <c r="LDW771" s="413"/>
      <c r="LDX771" s="413"/>
      <c r="LDY771" s="413"/>
      <c r="LDZ771" s="413"/>
      <c r="LEA771" s="413"/>
      <c r="LEB771" s="413"/>
      <c r="LEC771" s="413"/>
      <c r="LED771" s="413"/>
      <c r="LEE771" s="413"/>
      <c r="LEF771" s="413"/>
      <c r="LEG771" s="413"/>
      <c r="LEH771" s="413"/>
      <c r="LEI771" s="413"/>
      <c r="LEJ771" s="413"/>
      <c r="LEK771" s="413"/>
      <c r="LEL771" s="414"/>
      <c r="LEM771" s="414"/>
      <c r="LEN771" s="414"/>
      <c r="LEO771" s="414"/>
      <c r="LEP771" s="414"/>
      <c r="LEQ771" s="413"/>
      <c r="LER771" s="413"/>
      <c r="LES771" s="414"/>
      <c r="LET771" s="414"/>
      <c r="LEU771" s="413"/>
      <c r="LEV771" s="413"/>
      <c r="LEW771" s="414"/>
      <c r="LEX771" s="414"/>
      <c r="LEY771" s="413"/>
      <c r="LEZ771" s="413"/>
      <c r="LFA771" s="413"/>
      <c r="LFB771" s="413"/>
      <c r="LFC771" s="413"/>
      <c r="LFD771" s="413"/>
      <c r="LFE771" s="413"/>
      <c r="LFF771" s="414"/>
      <c r="LFG771" s="414"/>
      <c r="LFH771" s="413"/>
      <c r="LFI771" s="413"/>
      <c r="LFJ771" s="414"/>
      <c r="LFK771" s="414"/>
      <c r="LFL771" s="413"/>
      <c r="LFM771" s="413"/>
      <c r="LFN771" s="413"/>
      <c r="LFO771" s="413"/>
      <c r="LFP771" s="413"/>
      <c r="LFQ771" s="407"/>
      <c r="LFR771" s="439"/>
      <c r="LFS771" s="413"/>
      <c r="LFT771" s="413"/>
      <c r="LFU771" s="413"/>
      <c r="LFV771" s="413"/>
      <c r="LFW771" s="413"/>
      <c r="LFX771" s="413"/>
      <c r="LFY771" s="413"/>
      <c r="LFZ771" s="412"/>
      <c r="LGA771" s="412"/>
      <c r="LGB771" s="412"/>
      <c r="LGC771" s="412"/>
      <c r="LGD771" s="412"/>
      <c r="LGE771" s="412"/>
      <c r="LGF771" s="412"/>
      <c r="LGG771" s="412"/>
      <c r="LGH771" s="412"/>
      <c r="LGI771" s="412"/>
      <c r="LGJ771" s="412"/>
      <c r="LGK771" s="412"/>
      <c r="LGL771" s="412"/>
      <c r="LGM771" s="412"/>
      <c r="LGN771" s="412"/>
      <c r="LGO771" s="412"/>
      <c r="LGP771" s="412"/>
      <c r="LGQ771" s="412"/>
      <c r="LGR771" s="412"/>
      <c r="LGS771" s="412"/>
      <c r="LGT771" s="412"/>
      <c r="LGU771" s="412"/>
      <c r="LGV771" s="412"/>
      <c r="LGW771" s="412"/>
      <c r="LGX771" s="412"/>
      <c r="LGY771" s="412"/>
      <c r="LGZ771" s="412"/>
      <c r="LHA771" s="412"/>
      <c r="LHB771" s="412"/>
      <c r="LHC771" s="412"/>
      <c r="LHD771" s="412"/>
      <c r="LHE771" s="412"/>
      <c r="LHF771" s="412"/>
      <c r="LHG771" s="412"/>
      <c r="LHH771" s="412"/>
      <c r="LHI771" s="412"/>
      <c r="LHJ771" s="412"/>
      <c r="LHK771" s="412"/>
      <c r="LHL771" s="412"/>
      <c r="LHM771" s="412"/>
      <c r="LHN771" s="412"/>
      <c r="LHO771" s="412"/>
      <c r="LHP771" s="412"/>
      <c r="LHQ771" s="412"/>
      <c r="LHR771" s="413"/>
      <c r="LHS771" s="413"/>
      <c r="LHT771" s="413"/>
      <c r="LHU771" s="413"/>
      <c r="LHV771" s="413"/>
      <c r="LHW771" s="413"/>
      <c r="LHX771" s="413"/>
      <c r="LHY771" s="413"/>
      <c r="LHZ771" s="413"/>
      <c r="LIA771" s="413"/>
      <c r="LIB771" s="413"/>
      <c r="LIC771" s="413"/>
      <c r="LID771" s="413"/>
      <c r="LIE771" s="413"/>
      <c r="LIF771" s="413"/>
      <c r="LIG771" s="413"/>
      <c r="LIH771" s="413"/>
      <c r="LII771" s="413"/>
      <c r="LIJ771" s="413"/>
      <c r="LIK771" s="413"/>
      <c r="LIL771" s="413"/>
      <c r="LIM771" s="413"/>
      <c r="LIN771" s="413"/>
      <c r="LIO771" s="413"/>
      <c r="LIP771" s="414"/>
      <c r="LIQ771" s="414"/>
      <c r="LIR771" s="414"/>
      <c r="LIS771" s="414"/>
      <c r="LIT771" s="414"/>
      <c r="LIU771" s="413"/>
      <c r="LIV771" s="413"/>
      <c r="LIW771" s="414"/>
      <c r="LIX771" s="414"/>
      <c r="LIY771" s="413"/>
      <c r="LIZ771" s="413"/>
      <c r="LJA771" s="414"/>
      <c r="LJB771" s="414"/>
      <c r="LJC771" s="413"/>
      <c r="LJD771" s="413"/>
      <c r="LJE771" s="413"/>
      <c r="LJF771" s="413"/>
      <c r="LJG771" s="413"/>
      <c r="LJH771" s="413"/>
      <c r="LJI771" s="413"/>
      <c r="LJJ771" s="414"/>
      <c r="LJK771" s="414"/>
      <c r="LJL771" s="413"/>
      <c r="LJM771" s="413"/>
      <c r="LJN771" s="414"/>
      <c r="LJO771" s="414"/>
      <c r="LJP771" s="413"/>
      <c r="LJQ771" s="413"/>
      <c r="LJR771" s="413"/>
      <c r="LJS771" s="413"/>
      <c r="LJT771" s="413"/>
      <c r="LJU771" s="407"/>
      <c r="LJV771" s="439"/>
      <c r="LJW771" s="413"/>
      <c r="LJX771" s="413"/>
      <c r="LJY771" s="413"/>
      <c r="LJZ771" s="413"/>
      <c r="LKA771" s="413"/>
      <c r="LKB771" s="413"/>
      <c r="LKC771" s="413"/>
      <c r="LKD771" s="412"/>
      <c r="LKE771" s="412"/>
      <c r="LKF771" s="412"/>
      <c r="LKG771" s="412"/>
      <c r="LKH771" s="412"/>
      <c r="LKI771" s="412"/>
      <c r="LKJ771" s="412"/>
      <c r="LKK771" s="412"/>
      <c r="LKL771" s="412"/>
      <c r="LKM771" s="412"/>
      <c r="LKN771" s="412"/>
      <c r="LKO771" s="412"/>
      <c r="LKP771" s="412"/>
      <c r="LKQ771" s="412"/>
      <c r="LKR771" s="412"/>
      <c r="LKS771" s="412"/>
      <c r="LKT771" s="412"/>
      <c r="LKU771" s="412"/>
      <c r="LKV771" s="412"/>
      <c r="LKW771" s="412"/>
      <c r="LKX771" s="412"/>
      <c r="LKY771" s="412"/>
      <c r="LKZ771" s="412"/>
      <c r="LLA771" s="412"/>
      <c r="LLB771" s="412"/>
      <c r="LLC771" s="412"/>
      <c r="LLD771" s="412"/>
      <c r="LLE771" s="412"/>
      <c r="LLF771" s="412"/>
      <c r="LLG771" s="412"/>
      <c r="LLH771" s="412"/>
      <c r="LLI771" s="412"/>
      <c r="LLJ771" s="412"/>
      <c r="LLK771" s="412"/>
      <c r="LLL771" s="412"/>
      <c r="LLM771" s="412"/>
      <c r="LLN771" s="412"/>
      <c r="LLO771" s="412"/>
      <c r="LLP771" s="412"/>
      <c r="LLQ771" s="412"/>
      <c r="LLR771" s="412"/>
      <c r="LLS771" s="412"/>
      <c r="LLT771" s="412"/>
      <c r="LLU771" s="412"/>
      <c r="LLV771" s="413"/>
      <c r="LLW771" s="413"/>
      <c r="LLX771" s="413"/>
      <c r="LLY771" s="413"/>
      <c r="LLZ771" s="413"/>
      <c r="LMA771" s="413"/>
      <c r="LMB771" s="413"/>
      <c r="LMC771" s="413"/>
      <c r="LMD771" s="413"/>
      <c r="LME771" s="413"/>
      <c r="LMF771" s="413"/>
      <c r="LMG771" s="413"/>
      <c r="LMH771" s="413"/>
      <c r="LMI771" s="413"/>
      <c r="LMJ771" s="413"/>
      <c r="LMK771" s="413"/>
      <c r="LML771" s="413"/>
      <c r="LMM771" s="413"/>
      <c r="LMN771" s="413"/>
      <c r="LMO771" s="413"/>
      <c r="LMP771" s="413"/>
      <c r="LMQ771" s="413"/>
      <c r="LMR771" s="413"/>
      <c r="LMS771" s="413"/>
      <c r="LMT771" s="414"/>
      <c r="LMU771" s="414"/>
      <c r="LMV771" s="414"/>
      <c r="LMW771" s="414"/>
      <c r="LMX771" s="414"/>
      <c r="LMY771" s="413"/>
      <c r="LMZ771" s="413"/>
      <c r="LNA771" s="414"/>
      <c r="LNB771" s="414"/>
      <c r="LNC771" s="413"/>
      <c r="LND771" s="413"/>
      <c r="LNE771" s="414"/>
      <c r="LNF771" s="414"/>
      <c r="LNG771" s="413"/>
      <c r="LNH771" s="413"/>
      <c r="LNI771" s="413"/>
      <c r="LNJ771" s="413"/>
      <c r="LNK771" s="413"/>
      <c r="LNL771" s="413"/>
      <c r="LNM771" s="413"/>
      <c r="LNN771" s="414"/>
      <c r="LNO771" s="414"/>
      <c r="LNP771" s="413"/>
      <c r="LNQ771" s="413"/>
      <c r="LNR771" s="414"/>
      <c r="LNS771" s="414"/>
      <c r="LNT771" s="413"/>
      <c r="LNU771" s="413"/>
      <c r="LNV771" s="413"/>
      <c r="LNW771" s="413"/>
      <c r="LNX771" s="413"/>
      <c r="LNY771" s="407"/>
      <c r="LNZ771" s="439"/>
      <c r="LOA771" s="413"/>
      <c r="LOB771" s="413"/>
      <c r="LOC771" s="413"/>
      <c r="LOD771" s="413"/>
      <c r="LOE771" s="413"/>
      <c r="LOF771" s="413"/>
      <c r="LOG771" s="413"/>
      <c r="LOH771" s="412"/>
      <c r="LOI771" s="412"/>
      <c r="LOJ771" s="412"/>
      <c r="LOK771" s="412"/>
      <c r="LOL771" s="412"/>
      <c r="LOM771" s="412"/>
      <c r="LON771" s="412"/>
      <c r="LOO771" s="412"/>
      <c r="LOP771" s="412"/>
      <c r="LOQ771" s="412"/>
      <c r="LOR771" s="412"/>
      <c r="LOS771" s="412"/>
      <c r="LOT771" s="412"/>
      <c r="LOU771" s="412"/>
      <c r="LOV771" s="412"/>
      <c r="LOW771" s="412"/>
      <c r="LOX771" s="412"/>
      <c r="LOY771" s="412"/>
      <c r="LOZ771" s="412"/>
      <c r="LPA771" s="412"/>
      <c r="LPB771" s="412"/>
      <c r="LPC771" s="412"/>
      <c r="LPD771" s="412"/>
      <c r="LPE771" s="412"/>
      <c r="LPF771" s="412"/>
      <c r="LPG771" s="412"/>
      <c r="LPH771" s="412"/>
      <c r="LPI771" s="412"/>
      <c r="LPJ771" s="412"/>
      <c r="LPK771" s="412"/>
      <c r="LPL771" s="412"/>
      <c r="LPM771" s="412"/>
      <c r="LPN771" s="412"/>
      <c r="LPO771" s="412"/>
      <c r="LPP771" s="412"/>
      <c r="LPQ771" s="412"/>
      <c r="LPR771" s="412"/>
      <c r="LPS771" s="412"/>
      <c r="LPT771" s="412"/>
      <c r="LPU771" s="412"/>
      <c r="LPV771" s="412"/>
      <c r="LPW771" s="412"/>
      <c r="LPX771" s="412"/>
      <c r="LPY771" s="412"/>
      <c r="LPZ771" s="413"/>
      <c r="LQA771" s="413"/>
      <c r="LQB771" s="413"/>
      <c r="LQC771" s="413"/>
      <c r="LQD771" s="413"/>
      <c r="LQE771" s="413"/>
      <c r="LQF771" s="413"/>
      <c r="LQG771" s="413"/>
      <c r="LQH771" s="413"/>
      <c r="LQI771" s="413"/>
      <c r="LQJ771" s="413"/>
      <c r="LQK771" s="413"/>
      <c r="LQL771" s="413"/>
      <c r="LQM771" s="413"/>
      <c r="LQN771" s="413"/>
      <c r="LQO771" s="413"/>
      <c r="LQP771" s="413"/>
      <c r="LQQ771" s="413"/>
      <c r="LQR771" s="413"/>
      <c r="LQS771" s="413"/>
      <c r="LQT771" s="413"/>
      <c r="LQU771" s="413"/>
      <c r="LQV771" s="413"/>
      <c r="LQW771" s="413"/>
      <c r="LQX771" s="414"/>
      <c r="LQY771" s="414"/>
      <c r="LQZ771" s="414"/>
      <c r="LRA771" s="414"/>
      <c r="LRB771" s="414"/>
      <c r="LRC771" s="413"/>
      <c r="LRD771" s="413"/>
      <c r="LRE771" s="414"/>
      <c r="LRF771" s="414"/>
      <c r="LRG771" s="413"/>
      <c r="LRH771" s="413"/>
      <c r="LRI771" s="414"/>
      <c r="LRJ771" s="414"/>
      <c r="LRK771" s="413"/>
      <c r="LRL771" s="413"/>
      <c r="LRM771" s="413"/>
      <c r="LRN771" s="413"/>
      <c r="LRO771" s="413"/>
      <c r="LRP771" s="413"/>
      <c r="LRQ771" s="413"/>
      <c r="LRR771" s="414"/>
      <c r="LRS771" s="414"/>
      <c r="LRT771" s="413"/>
      <c r="LRU771" s="413"/>
      <c r="LRV771" s="414"/>
      <c r="LRW771" s="414"/>
      <c r="LRX771" s="413"/>
      <c r="LRY771" s="413"/>
      <c r="LRZ771" s="413"/>
      <c r="LSA771" s="413"/>
      <c r="LSB771" s="413"/>
      <c r="LSC771" s="407"/>
      <c r="LSD771" s="439"/>
      <c r="LSE771" s="413"/>
      <c r="LSF771" s="413"/>
      <c r="LSG771" s="413"/>
      <c r="LSH771" s="413"/>
      <c r="LSI771" s="413"/>
      <c r="LSJ771" s="413"/>
      <c r="LSK771" s="413"/>
      <c r="LSL771" s="412"/>
      <c r="LSM771" s="412"/>
      <c r="LSN771" s="412"/>
      <c r="LSO771" s="412"/>
      <c r="LSP771" s="412"/>
      <c r="LSQ771" s="412"/>
      <c r="LSR771" s="412"/>
      <c r="LSS771" s="412"/>
      <c r="LST771" s="412"/>
      <c r="LSU771" s="412"/>
      <c r="LSV771" s="412"/>
      <c r="LSW771" s="412"/>
      <c r="LSX771" s="412"/>
      <c r="LSY771" s="412"/>
      <c r="LSZ771" s="412"/>
      <c r="LTA771" s="412"/>
      <c r="LTB771" s="412"/>
      <c r="LTC771" s="412"/>
      <c r="LTD771" s="412"/>
      <c r="LTE771" s="412"/>
      <c r="LTF771" s="412"/>
      <c r="LTG771" s="412"/>
      <c r="LTH771" s="412"/>
      <c r="LTI771" s="412"/>
      <c r="LTJ771" s="412"/>
      <c r="LTK771" s="412"/>
      <c r="LTL771" s="412"/>
      <c r="LTM771" s="412"/>
      <c r="LTN771" s="412"/>
      <c r="LTO771" s="412"/>
      <c r="LTP771" s="412"/>
      <c r="LTQ771" s="412"/>
      <c r="LTR771" s="412"/>
      <c r="LTS771" s="412"/>
      <c r="LTT771" s="412"/>
      <c r="LTU771" s="412"/>
      <c r="LTV771" s="412"/>
      <c r="LTW771" s="412"/>
      <c r="LTX771" s="412"/>
      <c r="LTY771" s="412"/>
      <c r="LTZ771" s="412"/>
      <c r="LUA771" s="412"/>
      <c r="LUB771" s="412"/>
      <c r="LUC771" s="412"/>
      <c r="LUD771" s="413"/>
      <c r="LUE771" s="413"/>
      <c r="LUF771" s="413"/>
      <c r="LUG771" s="413"/>
      <c r="LUH771" s="413"/>
      <c r="LUI771" s="413"/>
      <c r="LUJ771" s="413"/>
      <c r="LUK771" s="413"/>
      <c r="LUL771" s="413"/>
      <c r="LUM771" s="413"/>
      <c r="LUN771" s="413"/>
      <c r="LUO771" s="413"/>
      <c r="LUP771" s="413"/>
      <c r="LUQ771" s="413"/>
      <c r="LUR771" s="413"/>
      <c r="LUS771" s="413"/>
      <c r="LUT771" s="413"/>
      <c r="LUU771" s="413"/>
      <c r="LUV771" s="413"/>
      <c r="LUW771" s="413"/>
      <c r="LUX771" s="413"/>
      <c r="LUY771" s="413"/>
      <c r="LUZ771" s="413"/>
      <c r="LVA771" s="413"/>
      <c r="LVB771" s="414"/>
      <c r="LVC771" s="414"/>
      <c r="LVD771" s="414"/>
      <c r="LVE771" s="414"/>
      <c r="LVF771" s="414"/>
      <c r="LVG771" s="413"/>
      <c r="LVH771" s="413"/>
      <c r="LVI771" s="414"/>
      <c r="LVJ771" s="414"/>
      <c r="LVK771" s="413"/>
      <c r="LVL771" s="413"/>
      <c r="LVM771" s="414"/>
      <c r="LVN771" s="414"/>
      <c r="LVO771" s="413"/>
      <c r="LVP771" s="413"/>
      <c r="LVQ771" s="413"/>
      <c r="LVR771" s="413"/>
      <c r="LVS771" s="413"/>
      <c r="LVT771" s="413"/>
      <c r="LVU771" s="413"/>
      <c r="LVV771" s="414"/>
      <c r="LVW771" s="414"/>
      <c r="LVX771" s="413"/>
      <c r="LVY771" s="413"/>
      <c r="LVZ771" s="414"/>
      <c r="LWA771" s="414"/>
      <c r="LWB771" s="413"/>
      <c r="LWC771" s="413"/>
      <c r="LWD771" s="413"/>
      <c r="LWE771" s="413"/>
      <c r="LWF771" s="413"/>
      <c r="LWG771" s="407"/>
      <c r="LWH771" s="439"/>
      <c r="LWI771" s="413"/>
      <c r="LWJ771" s="413"/>
      <c r="LWK771" s="413"/>
      <c r="LWL771" s="413"/>
      <c r="LWM771" s="413"/>
      <c r="LWN771" s="413"/>
      <c r="LWO771" s="413"/>
      <c r="LWP771" s="412"/>
      <c r="LWQ771" s="412"/>
      <c r="LWR771" s="412"/>
      <c r="LWS771" s="412"/>
      <c r="LWT771" s="412"/>
      <c r="LWU771" s="412"/>
      <c r="LWV771" s="412"/>
      <c r="LWW771" s="412"/>
      <c r="LWX771" s="412"/>
      <c r="LWY771" s="412"/>
      <c r="LWZ771" s="412"/>
      <c r="LXA771" s="412"/>
      <c r="LXB771" s="412"/>
      <c r="LXC771" s="412"/>
      <c r="LXD771" s="412"/>
      <c r="LXE771" s="412"/>
      <c r="LXF771" s="412"/>
      <c r="LXG771" s="412"/>
      <c r="LXH771" s="412"/>
      <c r="LXI771" s="412"/>
      <c r="LXJ771" s="412"/>
      <c r="LXK771" s="412"/>
      <c r="LXL771" s="412"/>
      <c r="LXM771" s="412"/>
      <c r="LXN771" s="412"/>
      <c r="LXO771" s="412"/>
      <c r="LXP771" s="412"/>
      <c r="LXQ771" s="412"/>
      <c r="LXR771" s="412"/>
      <c r="LXS771" s="412"/>
      <c r="LXT771" s="412"/>
      <c r="LXU771" s="412"/>
      <c r="LXV771" s="412"/>
      <c r="LXW771" s="412"/>
      <c r="LXX771" s="412"/>
      <c r="LXY771" s="412"/>
      <c r="LXZ771" s="412"/>
      <c r="LYA771" s="412"/>
      <c r="LYB771" s="412"/>
      <c r="LYC771" s="412"/>
      <c r="LYD771" s="412"/>
      <c r="LYE771" s="412"/>
      <c r="LYF771" s="412"/>
      <c r="LYG771" s="412"/>
      <c r="LYH771" s="413"/>
      <c r="LYI771" s="413"/>
      <c r="LYJ771" s="413"/>
      <c r="LYK771" s="413"/>
      <c r="LYL771" s="413"/>
      <c r="LYM771" s="413"/>
      <c r="LYN771" s="413"/>
      <c r="LYO771" s="413"/>
      <c r="LYP771" s="413"/>
      <c r="LYQ771" s="413"/>
      <c r="LYR771" s="413"/>
      <c r="LYS771" s="413"/>
      <c r="LYT771" s="413"/>
      <c r="LYU771" s="413"/>
      <c r="LYV771" s="413"/>
      <c r="LYW771" s="413"/>
      <c r="LYX771" s="413"/>
      <c r="LYY771" s="413"/>
      <c r="LYZ771" s="413"/>
      <c r="LZA771" s="413"/>
      <c r="LZB771" s="413"/>
      <c r="LZC771" s="413"/>
      <c r="LZD771" s="413"/>
      <c r="LZE771" s="413"/>
      <c r="LZF771" s="414"/>
      <c r="LZG771" s="414"/>
      <c r="LZH771" s="414"/>
      <c r="LZI771" s="414"/>
      <c r="LZJ771" s="414"/>
      <c r="LZK771" s="413"/>
      <c r="LZL771" s="413"/>
      <c r="LZM771" s="414"/>
      <c r="LZN771" s="414"/>
      <c r="LZO771" s="413"/>
      <c r="LZP771" s="413"/>
      <c r="LZQ771" s="414"/>
      <c r="LZR771" s="414"/>
      <c r="LZS771" s="413"/>
      <c r="LZT771" s="413"/>
      <c r="LZU771" s="413"/>
      <c r="LZV771" s="413"/>
      <c r="LZW771" s="413"/>
      <c r="LZX771" s="413"/>
      <c r="LZY771" s="413"/>
      <c r="LZZ771" s="414"/>
      <c r="MAA771" s="414"/>
      <c r="MAB771" s="413"/>
      <c r="MAC771" s="413"/>
      <c r="MAD771" s="414"/>
      <c r="MAE771" s="414"/>
      <c r="MAF771" s="413"/>
      <c r="MAG771" s="413"/>
      <c r="MAH771" s="413"/>
      <c r="MAI771" s="413"/>
      <c r="MAJ771" s="413"/>
      <c r="MAK771" s="407"/>
      <c r="MAL771" s="439"/>
      <c r="MAM771" s="413"/>
      <c r="MAN771" s="413"/>
      <c r="MAO771" s="413"/>
      <c r="MAP771" s="413"/>
      <c r="MAQ771" s="413"/>
      <c r="MAR771" s="413"/>
      <c r="MAS771" s="413"/>
      <c r="MAT771" s="412"/>
      <c r="MAU771" s="412"/>
      <c r="MAV771" s="412"/>
      <c r="MAW771" s="412"/>
      <c r="MAX771" s="412"/>
      <c r="MAY771" s="412"/>
      <c r="MAZ771" s="412"/>
      <c r="MBA771" s="412"/>
      <c r="MBB771" s="412"/>
      <c r="MBC771" s="412"/>
      <c r="MBD771" s="412"/>
      <c r="MBE771" s="412"/>
      <c r="MBF771" s="412"/>
      <c r="MBG771" s="412"/>
      <c r="MBH771" s="412"/>
      <c r="MBI771" s="412"/>
      <c r="MBJ771" s="412"/>
      <c r="MBK771" s="412"/>
      <c r="MBL771" s="412"/>
      <c r="MBM771" s="412"/>
      <c r="MBN771" s="412"/>
      <c r="MBO771" s="412"/>
      <c r="MBP771" s="412"/>
      <c r="MBQ771" s="412"/>
      <c r="MBR771" s="412"/>
      <c r="MBS771" s="412"/>
      <c r="MBT771" s="412"/>
      <c r="MBU771" s="412"/>
      <c r="MBV771" s="412"/>
      <c r="MBW771" s="412"/>
      <c r="MBX771" s="412"/>
      <c r="MBY771" s="412"/>
      <c r="MBZ771" s="412"/>
      <c r="MCA771" s="412"/>
      <c r="MCB771" s="412"/>
      <c r="MCC771" s="412"/>
      <c r="MCD771" s="412"/>
      <c r="MCE771" s="412"/>
      <c r="MCF771" s="412"/>
      <c r="MCG771" s="412"/>
      <c r="MCH771" s="412"/>
      <c r="MCI771" s="412"/>
      <c r="MCJ771" s="412"/>
      <c r="MCK771" s="412"/>
      <c r="MCL771" s="413"/>
      <c r="MCM771" s="413"/>
      <c r="MCN771" s="413"/>
      <c r="MCO771" s="413"/>
      <c r="MCP771" s="413"/>
      <c r="MCQ771" s="413"/>
      <c r="MCR771" s="413"/>
      <c r="MCS771" s="413"/>
      <c r="MCT771" s="413"/>
      <c r="MCU771" s="413"/>
      <c r="MCV771" s="413"/>
      <c r="MCW771" s="413"/>
      <c r="MCX771" s="413"/>
      <c r="MCY771" s="413"/>
      <c r="MCZ771" s="413"/>
      <c r="MDA771" s="413"/>
      <c r="MDB771" s="413"/>
      <c r="MDC771" s="413"/>
      <c r="MDD771" s="413"/>
      <c r="MDE771" s="413"/>
      <c r="MDF771" s="413"/>
      <c r="MDG771" s="413"/>
      <c r="MDH771" s="413"/>
      <c r="MDI771" s="413"/>
      <c r="MDJ771" s="414"/>
      <c r="MDK771" s="414"/>
      <c r="MDL771" s="414"/>
      <c r="MDM771" s="414"/>
      <c r="MDN771" s="414"/>
      <c r="MDO771" s="413"/>
      <c r="MDP771" s="413"/>
      <c r="MDQ771" s="414"/>
      <c r="MDR771" s="414"/>
      <c r="MDS771" s="413"/>
      <c r="MDT771" s="413"/>
      <c r="MDU771" s="414"/>
      <c r="MDV771" s="414"/>
      <c r="MDW771" s="413"/>
      <c r="MDX771" s="413"/>
      <c r="MDY771" s="413"/>
      <c r="MDZ771" s="413"/>
      <c r="MEA771" s="413"/>
      <c r="MEB771" s="413"/>
      <c r="MEC771" s="413"/>
      <c r="MED771" s="414"/>
      <c r="MEE771" s="414"/>
      <c r="MEF771" s="413"/>
      <c r="MEG771" s="413"/>
      <c r="MEH771" s="414"/>
      <c r="MEI771" s="414"/>
      <c r="MEJ771" s="413"/>
      <c r="MEK771" s="413"/>
      <c r="MEL771" s="413"/>
      <c r="MEM771" s="413"/>
      <c r="MEN771" s="413"/>
      <c r="MEO771" s="407"/>
      <c r="MEP771" s="439"/>
      <c r="MEQ771" s="413"/>
      <c r="MER771" s="413"/>
      <c r="MES771" s="413"/>
      <c r="MET771" s="413"/>
      <c r="MEU771" s="413"/>
      <c r="MEV771" s="413"/>
      <c r="MEW771" s="413"/>
      <c r="MEX771" s="412"/>
      <c r="MEY771" s="412"/>
      <c r="MEZ771" s="412"/>
      <c r="MFA771" s="412"/>
      <c r="MFB771" s="412"/>
      <c r="MFC771" s="412"/>
      <c r="MFD771" s="412"/>
      <c r="MFE771" s="412"/>
      <c r="MFF771" s="412"/>
      <c r="MFG771" s="412"/>
      <c r="MFH771" s="412"/>
      <c r="MFI771" s="412"/>
      <c r="MFJ771" s="412"/>
      <c r="MFK771" s="412"/>
      <c r="MFL771" s="412"/>
      <c r="MFM771" s="412"/>
      <c r="MFN771" s="412"/>
      <c r="MFO771" s="412"/>
      <c r="MFP771" s="412"/>
      <c r="MFQ771" s="412"/>
      <c r="MFR771" s="412"/>
      <c r="MFS771" s="412"/>
      <c r="MFT771" s="412"/>
      <c r="MFU771" s="412"/>
      <c r="MFV771" s="412"/>
      <c r="MFW771" s="412"/>
      <c r="MFX771" s="412"/>
      <c r="MFY771" s="412"/>
      <c r="MFZ771" s="412"/>
      <c r="MGA771" s="412"/>
      <c r="MGB771" s="412"/>
      <c r="MGC771" s="412"/>
      <c r="MGD771" s="412"/>
      <c r="MGE771" s="412"/>
      <c r="MGF771" s="412"/>
      <c r="MGG771" s="412"/>
      <c r="MGH771" s="412"/>
      <c r="MGI771" s="412"/>
      <c r="MGJ771" s="412"/>
      <c r="MGK771" s="412"/>
      <c r="MGL771" s="412"/>
      <c r="MGM771" s="412"/>
      <c r="MGN771" s="412"/>
      <c r="MGO771" s="412"/>
      <c r="MGP771" s="413"/>
      <c r="MGQ771" s="413"/>
      <c r="MGR771" s="413"/>
      <c r="MGS771" s="413"/>
      <c r="MGT771" s="413"/>
      <c r="MGU771" s="413"/>
      <c r="MGV771" s="413"/>
      <c r="MGW771" s="413"/>
      <c r="MGX771" s="413"/>
      <c r="MGY771" s="413"/>
      <c r="MGZ771" s="413"/>
      <c r="MHA771" s="413"/>
      <c r="MHB771" s="413"/>
      <c r="MHC771" s="413"/>
      <c r="MHD771" s="413"/>
      <c r="MHE771" s="413"/>
      <c r="MHF771" s="413"/>
      <c r="MHG771" s="413"/>
      <c r="MHH771" s="413"/>
      <c r="MHI771" s="413"/>
      <c r="MHJ771" s="413"/>
      <c r="MHK771" s="413"/>
      <c r="MHL771" s="413"/>
      <c r="MHM771" s="413"/>
      <c r="MHN771" s="414"/>
      <c r="MHO771" s="414"/>
      <c r="MHP771" s="414"/>
      <c r="MHQ771" s="414"/>
      <c r="MHR771" s="414"/>
      <c r="MHS771" s="413"/>
      <c r="MHT771" s="413"/>
      <c r="MHU771" s="414"/>
      <c r="MHV771" s="414"/>
      <c r="MHW771" s="413"/>
      <c r="MHX771" s="413"/>
      <c r="MHY771" s="414"/>
      <c r="MHZ771" s="414"/>
      <c r="MIA771" s="413"/>
      <c r="MIB771" s="413"/>
      <c r="MIC771" s="413"/>
      <c r="MID771" s="413"/>
      <c r="MIE771" s="413"/>
      <c r="MIF771" s="413"/>
      <c r="MIG771" s="413"/>
      <c r="MIH771" s="414"/>
      <c r="MII771" s="414"/>
      <c r="MIJ771" s="413"/>
      <c r="MIK771" s="413"/>
      <c r="MIL771" s="414"/>
      <c r="MIM771" s="414"/>
      <c r="MIN771" s="413"/>
      <c r="MIO771" s="413"/>
      <c r="MIP771" s="413"/>
      <c r="MIQ771" s="413"/>
      <c r="MIR771" s="413"/>
      <c r="MIS771" s="407"/>
      <c r="MIT771" s="439"/>
      <c r="MIU771" s="413"/>
      <c r="MIV771" s="413"/>
      <c r="MIW771" s="413"/>
      <c r="MIX771" s="413"/>
      <c r="MIY771" s="413"/>
      <c r="MIZ771" s="413"/>
      <c r="MJA771" s="413"/>
      <c r="MJB771" s="412"/>
      <c r="MJC771" s="412"/>
      <c r="MJD771" s="412"/>
      <c r="MJE771" s="412"/>
      <c r="MJF771" s="412"/>
      <c r="MJG771" s="412"/>
      <c r="MJH771" s="412"/>
      <c r="MJI771" s="412"/>
      <c r="MJJ771" s="412"/>
      <c r="MJK771" s="412"/>
      <c r="MJL771" s="412"/>
      <c r="MJM771" s="412"/>
      <c r="MJN771" s="412"/>
      <c r="MJO771" s="412"/>
      <c r="MJP771" s="412"/>
      <c r="MJQ771" s="412"/>
      <c r="MJR771" s="412"/>
      <c r="MJS771" s="412"/>
      <c r="MJT771" s="412"/>
      <c r="MJU771" s="412"/>
      <c r="MJV771" s="412"/>
      <c r="MJW771" s="412"/>
      <c r="MJX771" s="412"/>
      <c r="MJY771" s="412"/>
      <c r="MJZ771" s="412"/>
      <c r="MKA771" s="412"/>
      <c r="MKB771" s="412"/>
      <c r="MKC771" s="412"/>
      <c r="MKD771" s="412"/>
      <c r="MKE771" s="412"/>
      <c r="MKF771" s="412"/>
      <c r="MKG771" s="412"/>
      <c r="MKH771" s="412"/>
      <c r="MKI771" s="412"/>
      <c r="MKJ771" s="412"/>
      <c r="MKK771" s="412"/>
      <c r="MKL771" s="412"/>
      <c r="MKM771" s="412"/>
      <c r="MKN771" s="412"/>
      <c r="MKO771" s="412"/>
      <c r="MKP771" s="412"/>
      <c r="MKQ771" s="412"/>
      <c r="MKR771" s="412"/>
      <c r="MKS771" s="412"/>
      <c r="MKT771" s="413"/>
      <c r="MKU771" s="413"/>
      <c r="MKV771" s="413"/>
      <c r="MKW771" s="413"/>
      <c r="MKX771" s="413"/>
      <c r="MKY771" s="413"/>
      <c r="MKZ771" s="413"/>
      <c r="MLA771" s="413"/>
      <c r="MLB771" s="413"/>
      <c r="MLC771" s="413"/>
      <c r="MLD771" s="413"/>
      <c r="MLE771" s="413"/>
      <c r="MLF771" s="413"/>
      <c r="MLG771" s="413"/>
      <c r="MLH771" s="413"/>
      <c r="MLI771" s="413"/>
      <c r="MLJ771" s="413"/>
      <c r="MLK771" s="413"/>
      <c r="MLL771" s="413"/>
      <c r="MLM771" s="413"/>
      <c r="MLN771" s="413"/>
      <c r="MLO771" s="413"/>
      <c r="MLP771" s="413"/>
      <c r="MLQ771" s="413"/>
      <c r="MLR771" s="414"/>
      <c r="MLS771" s="414"/>
      <c r="MLT771" s="414"/>
      <c r="MLU771" s="414"/>
      <c r="MLV771" s="414"/>
      <c r="MLW771" s="413"/>
      <c r="MLX771" s="413"/>
      <c r="MLY771" s="414"/>
      <c r="MLZ771" s="414"/>
      <c r="MMA771" s="413"/>
      <c r="MMB771" s="413"/>
      <c r="MMC771" s="414"/>
      <c r="MMD771" s="414"/>
      <c r="MME771" s="413"/>
      <c r="MMF771" s="413"/>
      <c r="MMG771" s="413"/>
      <c r="MMH771" s="413"/>
      <c r="MMI771" s="413"/>
      <c r="MMJ771" s="413"/>
      <c r="MMK771" s="413"/>
      <c r="MML771" s="414"/>
      <c r="MMM771" s="414"/>
      <c r="MMN771" s="413"/>
      <c r="MMO771" s="413"/>
      <c r="MMP771" s="414"/>
      <c r="MMQ771" s="414"/>
      <c r="MMR771" s="413"/>
      <c r="MMS771" s="413"/>
      <c r="MMT771" s="413"/>
      <c r="MMU771" s="413"/>
      <c r="MMV771" s="413"/>
      <c r="MMW771" s="407"/>
      <c r="MMX771" s="439"/>
      <c r="MMY771" s="413"/>
      <c r="MMZ771" s="413"/>
      <c r="MNA771" s="413"/>
      <c r="MNB771" s="413"/>
      <c r="MNC771" s="413"/>
      <c r="MND771" s="413"/>
      <c r="MNE771" s="413"/>
      <c r="MNF771" s="412"/>
      <c r="MNG771" s="412"/>
      <c r="MNH771" s="412"/>
      <c r="MNI771" s="412"/>
      <c r="MNJ771" s="412"/>
      <c r="MNK771" s="412"/>
      <c r="MNL771" s="412"/>
      <c r="MNM771" s="412"/>
      <c r="MNN771" s="412"/>
      <c r="MNO771" s="412"/>
      <c r="MNP771" s="412"/>
      <c r="MNQ771" s="412"/>
      <c r="MNR771" s="412"/>
      <c r="MNS771" s="412"/>
      <c r="MNT771" s="412"/>
      <c r="MNU771" s="412"/>
      <c r="MNV771" s="412"/>
      <c r="MNW771" s="412"/>
      <c r="MNX771" s="412"/>
      <c r="MNY771" s="412"/>
      <c r="MNZ771" s="412"/>
      <c r="MOA771" s="412"/>
      <c r="MOB771" s="412"/>
      <c r="MOC771" s="412"/>
      <c r="MOD771" s="412"/>
      <c r="MOE771" s="412"/>
      <c r="MOF771" s="412"/>
      <c r="MOG771" s="412"/>
      <c r="MOH771" s="412"/>
      <c r="MOI771" s="412"/>
      <c r="MOJ771" s="412"/>
      <c r="MOK771" s="412"/>
      <c r="MOL771" s="412"/>
      <c r="MOM771" s="412"/>
      <c r="MON771" s="412"/>
      <c r="MOO771" s="412"/>
      <c r="MOP771" s="412"/>
      <c r="MOQ771" s="412"/>
      <c r="MOR771" s="412"/>
      <c r="MOS771" s="412"/>
      <c r="MOT771" s="412"/>
      <c r="MOU771" s="412"/>
      <c r="MOV771" s="412"/>
      <c r="MOW771" s="412"/>
      <c r="MOX771" s="413"/>
      <c r="MOY771" s="413"/>
      <c r="MOZ771" s="413"/>
      <c r="MPA771" s="413"/>
      <c r="MPB771" s="413"/>
      <c r="MPC771" s="413"/>
      <c r="MPD771" s="413"/>
      <c r="MPE771" s="413"/>
      <c r="MPF771" s="413"/>
      <c r="MPG771" s="413"/>
      <c r="MPH771" s="413"/>
      <c r="MPI771" s="413"/>
      <c r="MPJ771" s="413"/>
      <c r="MPK771" s="413"/>
      <c r="MPL771" s="413"/>
      <c r="MPM771" s="413"/>
      <c r="MPN771" s="413"/>
      <c r="MPO771" s="413"/>
      <c r="MPP771" s="413"/>
      <c r="MPQ771" s="413"/>
      <c r="MPR771" s="413"/>
      <c r="MPS771" s="413"/>
      <c r="MPT771" s="413"/>
      <c r="MPU771" s="413"/>
      <c r="MPV771" s="414"/>
      <c r="MPW771" s="414"/>
      <c r="MPX771" s="414"/>
      <c r="MPY771" s="414"/>
      <c r="MPZ771" s="414"/>
      <c r="MQA771" s="413"/>
      <c r="MQB771" s="413"/>
      <c r="MQC771" s="414"/>
      <c r="MQD771" s="414"/>
      <c r="MQE771" s="413"/>
      <c r="MQF771" s="413"/>
      <c r="MQG771" s="414"/>
      <c r="MQH771" s="414"/>
      <c r="MQI771" s="413"/>
      <c r="MQJ771" s="413"/>
      <c r="MQK771" s="413"/>
      <c r="MQL771" s="413"/>
      <c r="MQM771" s="413"/>
      <c r="MQN771" s="413"/>
      <c r="MQO771" s="413"/>
      <c r="MQP771" s="414"/>
      <c r="MQQ771" s="414"/>
      <c r="MQR771" s="413"/>
      <c r="MQS771" s="413"/>
      <c r="MQT771" s="414"/>
      <c r="MQU771" s="414"/>
      <c r="MQV771" s="413"/>
      <c r="MQW771" s="413"/>
      <c r="MQX771" s="413"/>
      <c r="MQY771" s="413"/>
      <c r="MQZ771" s="413"/>
      <c r="MRA771" s="407"/>
      <c r="MRB771" s="439"/>
      <c r="MRC771" s="413"/>
      <c r="MRD771" s="413"/>
      <c r="MRE771" s="413"/>
      <c r="MRF771" s="413"/>
      <c r="MRG771" s="413"/>
      <c r="MRH771" s="413"/>
      <c r="MRI771" s="413"/>
      <c r="MRJ771" s="412"/>
      <c r="MRK771" s="412"/>
      <c r="MRL771" s="412"/>
      <c r="MRM771" s="412"/>
      <c r="MRN771" s="412"/>
      <c r="MRO771" s="412"/>
      <c r="MRP771" s="412"/>
      <c r="MRQ771" s="412"/>
      <c r="MRR771" s="412"/>
      <c r="MRS771" s="412"/>
      <c r="MRT771" s="412"/>
      <c r="MRU771" s="412"/>
      <c r="MRV771" s="412"/>
      <c r="MRW771" s="412"/>
      <c r="MRX771" s="412"/>
      <c r="MRY771" s="412"/>
      <c r="MRZ771" s="412"/>
      <c r="MSA771" s="412"/>
      <c r="MSB771" s="412"/>
      <c r="MSC771" s="412"/>
      <c r="MSD771" s="412"/>
      <c r="MSE771" s="412"/>
      <c r="MSF771" s="412"/>
      <c r="MSG771" s="412"/>
      <c r="MSH771" s="412"/>
      <c r="MSI771" s="412"/>
      <c r="MSJ771" s="412"/>
      <c r="MSK771" s="412"/>
      <c r="MSL771" s="412"/>
      <c r="MSM771" s="412"/>
      <c r="MSN771" s="412"/>
      <c r="MSO771" s="412"/>
      <c r="MSP771" s="412"/>
      <c r="MSQ771" s="412"/>
      <c r="MSR771" s="412"/>
      <c r="MSS771" s="412"/>
      <c r="MST771" s="412"/>
      <c r="MSU771" s="412"/>
      <c r="MSV771" s="412"/>
      <c r="MSW771" s="412"/>
      <c r="MSX771" s="412"/>
      <c r="MSY771" s="412"/>
      <c r="MSZ771" s="412"/>
      <c r="MTA771" s="412"/>
      <c r="MTB771" s="413"/>
      <c r="MTC771" s="413"/>
      <c r="MTD771" s="413"/>
      <c r="MTE771" s="413"/>
      <c r="MTF771" s="413"/>
      <c r="MTG771" s="413"/>
      <c r="MTH771" s="413"/>
      <c r="MTI771" s="413"/>
      <c r="MTJ771" s="413"/>
      <c r="MTK771" s="413"/>
      <c r="MTL771" s="413"/>
      <c r="MTM771" s="413"/>
      <c r="MTN771" s="413"/>
      <c r="MTO771" s="413"/>
      <c r="MTP771" s="413"/>
      <c r="MTQ771" s="413"/>
      <c r="MTR771" s="413"/>
      <c r="MTS771" s="413"/>
      <c r="MTT771" s="413"/>
      <c r="MTU771" s="413"/>
      <c r="MTV771" s="413"/>
      <c r="MTW771" s="413"/>
      <c r="MTX771" s="413"/>
      <c r="MTY771" s="413"/>
      <c r="MTZ771" s="414"/>
      <c r="MUA771" s="414"/>
      <c r="MUB771" s="414"/>
      <c r="MUC771" s="414"/>
      <c r="MUD771" s="414"/>
      <c r="MUE771" s="413"/>
      <c r="MUF771" s="413"/>
      <c r="MUG771" s="414"/>
      <c r="MUH771" s="414"/>
      <c r="MUI771" s="413"/>
      <c r="MUJ771" s="413"/>
      <c r="MUK771" s="414"/>
      <c r="MUL771" s="414"/>
      <c r="MUM771" s="413"/>
      <c r="MUN771" s="413"/>
      <c r="MUO771" s="413"/>
      <c r="MUP771" s="413"/>
      <c r="MUQ771" s="413"/>
      <c r="MUR771" s="413"/>
      <c r="MUS771" s="413"/>
      <c r="MUT771" s="414"/>
      <c r="MUU771" s="414"/>
      <c r="MUV771" s="413"/>
      <c r="MUW771" s="413"/>
      <c r="MUX771" s="414"/>
      <c r="MUY771" s="414"/>
      <c r="MUZ771" s="413"/>
      <c r="MVA771" s="413"/>
      <c r="MVB771" s="413"/>
      <c r="MVC771" s="413"/>
      <c r="MVD771" s="413"/>
      <c r="MVE771" s="407"/>
      <c r="MVF771" s="439"/>
      <c r="MVG771" s="413"/>
      <c r="MVH771" s="413"/>
      <c r="MVI771" s="413"/>
      <c r="MVJ771" s="413"/>
      <c r="MVK771" s="413"/>
      <c r="MVL771" s="413"/>
      <c r="MVM771" s="413"/>
      <c r="MVN771" s="412"/>
      <c r="MVO771" s="412"/>
      <c r="MVP771" s="412"/>
      <c r="MVQ771" s="412"/>
      <c r="MVR771" s="412"/>
      <c r="MVS771" s="412"/>
      <c r="MVT771" s="412"/>
      <c r="MVU771" s="412"/>
      <c r="MVV771" s="412"/>
      <c r="MVW771" s="412"/>
      <c r="MVX771" s="412"/>
      <c r="MVY771" s="412"/>
      <c r="MVZ771" s="412"/>
      <c r="MWA771" s="412"/>
      <c r="MWB771" s="412"/>
      <c r="MWC771" s="412"/>
      <c r="MWD771" s="412"/>
      <c r="MWE771" s="412"/>
      <c r="MWF771" s="412"/>
      <c r="MWG771" s="412"/>
      <c r="MWH771" s="412"/>
      <c r="MWI771" s="412"/>
      <c r="MWJ771" s="412"/>
      <c r="MWK771" s="412"/>
      <c r="MWL771" s="412"/>
      <c r="MWM771" s="412"/>
      <c r="MWN771" s="412"/>
      <c r="MWO771" s="412"/>
      <c r="MWP771" s="412"/>
      <c r="MWQ771" s="412"/>
      <c r="MWR771" s="412"/>
      <c r="MWS771" s="412"/>
      <c r="MWT771" s="412"/>
      <c r="MWU771" s="412"/>
      <c r="MWV771" s="412"/>
      <c r="MWW771" s="412"/>
      <c r="MWX771" s="412"/>
      <c r="MWY771" s="412"/>
      <c r="MWZ771" s="412"/>
      <c r="MXA771" s="412"/>
      <c r="MXB771" s="412"/>
      <c r="MXC771" s="412"/>
      <c r="MXD771" s="412"/>
      <c r="MXE771" s="412"/>
      <c r="MXF771" s="413"/>
      <c r="MXG771" s="413"/>
      <c r="MXH771" s="413"/>
      <c r="MXI771" s="413"/>
      <c r="MXJ771" s="413"/>
      <c r="MXK771" s="413"/>
      <c r="MXL771" s="413"/>
      <c r="MXM771" s="413"/>
      <c r="MXN771" s="413"/>
      <c r="MXO771" s="413"/>
      <c r="MXP771" s="413"/>
      <c r="MXQ771" s="413"/>
      <c r="MXR771" s="413"/>
      <c r="MXS771" s="413"/>
      <c r="MXT771" s="413"/>
      <c r="MXU771" s="413"/>
      <c r="MXV771" s="413"/>
      <c r="MXW771" s="413"/>
      <c r="MXX771" s="413"/>
      <c r="MXY771" s="413"/>
      <c r="MXZ771" s="413"/>
      <c r="MYA771" s="413"/>
      <c r="MYB771" s="413"/>
      <c r="MYC771" s="413"/>
      <c r="MYD771" s="414"/>
      <c r="MYE771" s="414"/>
      <c r="MYF771" s="414"/>
      <c r="MYG771" s="414"/>
      <c r="MYH771" s="414"/>
      <c r="MYI771" s="413"/>
      <c r="MYJ771" s="413"/>
      <c r="MYK771" s="414"/>
      <c r="MYL771" s="414"/>
      <c r="MYM771" s="413"/>
      <c r="MYN771" s="413"/>
      <c r="MYO771" s="414"/>
      <c r="MYP771" s="414"/>
      <c r="MYQ771" s="413"/>
      <c r="MYR771" s="413"/>
      <c r="MYS771" s="413"/>
      <c r="MYT771" s="413"/>
      <c r="MYU771" s="413"/>
      <c r="MYV771" s="413"/>
      <c r="MYW771" s="413"/>
      <c r="MYX771" s="414"/>
      <c r="MYY771" s="414"/>
      <c r="MYZ771" s="413"/>
      <c r="MZA771" s="413"/>
      <c r="MZB771" s="414"/>
      <c r="MZC771" s="414"/>
      <c r="MZD771" s="413"/>
      <c r="MZE771" s="413"/>
      <c r="MZF771" s="413"/>
      <c r="MZG771" s="413"/>
      <c r="MZH771" s="413"/>
      <c r="MZI771" s="407"/>
      <c r="MZJ771" s="439"/>
      <c r="MZK771" s="413"/>
      <c r="MZL771" s="413"/>
      <c r="MZM771" s="413"/>
      <c r="MZN771" s="413"/>
      <c r="MZO771" s="413"/>
      <c r="MZP771" s="413"/>
      <c r="MZQ771" s="413"/>
      <c r="MZR771" s="412"/>
      <c r="MZS771" s="412"/>
      <c r="MZT771" s="412"/>
      <c r="MZU771" s="412"/>
      <c r="MZV771" s="412"/>
      <c r="MZW771" s="412"/>
      <c r="MZX771" s="412"/>
      <c r="MZY771" s="412"/>
      <c r="MZZ771" s="412"/>
      <c r="NAA771" s="412"/>
      <c r="NAB771" s="412"/>
      <c r="NAC771" s="412"/>
      <c r="NAD771" s="412"/>
      <c r="NAE771" s="412"/>
      <c r="NAF771" s="412"/>
      <c r="NAG771" s="412"/>
      <c r="NAH771" s="412"/>
      <c r="NAI771" s="412"/>
      <c r="NAJ771" s="412"/>
      <c r="NAK771" s="412"/>
      <c r="NAL771" s="412"/>
      <c r="NAM771" s="412"/>
      <c r="NAN771" s="412"/>
      <c r="NAO771" s="412"/>
      <c r="NAP771" s="412"/>
      <c r="NAQ771" s="412"/>
      <c r="NAR771" s="412"/>
      <c r="NAS771" s="412"/>
      <c r="NAT771" s="412"/>
      <c r="NAU771" s="412"/>
      <c r="NAV771" s="412"/>
      <c r="NAW771" s="412"/>
      <c r="NAX771" s="412"/>
      <c r="NAY771" s="412"/>
      <c r="NAZ771" s="412"/>
      <c r="NBA771" s="412"/>
      <c r="NBB771" s="412"/>
      <c r="NBC771" s="412"/>
      <c r="NBD771" s="412"/>
      <c r="NBE771" s="412"/>
      <c r="NBF771" s="412"/>
      <c r="NBG771" s="412"/>
      <c r="NBH771" s="412"/>
      <c r="NBI771" s="412"/>
      <c r="NBJ771" s="413"/>
      <c r="NBK771" s="413"/>
      <c r="NBL771" s="413"/>
      <c r="NBM771" s="413"/>
      <c r="NBN771" s="413"/>
      <c r="NBO771" s="413"/>
      <c r="NBP771" s="413"/>
      <c r="NBQ771" s="413"/>
      <c r="NBR771" s="413"/>
      <c r="NBS771" s="413"/>
      <c r="NBT771" s="413"/>
      <c r="NBU771" s="413"/>
      <c r="NBV771" s="413"/>
      <c r="NBW771" s="413"/>
      <c r="NBX771" s="413"/>
      <c r="NBY771" s="413"/>
      <c r="NBZ771" s="413"/>
      <c r="NCA771" s="413"/>
      <c r="NCB771" s="413"/>
      <c r="NCC771" s="413"/>
      <c r="NCD771" s="413"/>
      <c r="NCE771" s="413"/>
      <c r="NCF771" s="413"/>
      <c r="NCG771" s="413"/>
      <c r="NCH771" s="414"/>
      <c r="NCI771" s="414"/>
      <c r="NCJ771" s="414"/>
      <c r="NCK771" s="414"/>
      <c r="NCL771" s="414"/>
      <c r="NCM771" s="413"/>
      <c r="NCN771" s="413"/>
      <c r="NCO771" s="414"/>
      <c r="NCP771" s="414"/>
      <c r="NCQ771" s="413"/>
      <c r="NCR771" s="413"/>
      <c r="NCS771" s="414"/>
      <c r="NCT771" s="414"/>
      <c r="NCU771" s="413"/>
      <c r="NCV771" s="413"/>
      <c r="NCW771" s="413"/>
      <c r="NCX771" s="413"/>
      <c r="NCY771" s="413"/>
      <c r="NCZ771" s="413"/>
      <c r="NDA771" s="413"/>
      <c r="NDB771" s="414"/>
      <c r="NDC771" s="414"/>
      <c r="NDD771" s="413"/>
      <c r="NDE771" s="413"/>
      <c r="NDF771" s="414"/>
      <c r="NDG771" s="414"/>
      <c r="NDH771" s="413"/>
      <c r="NDI771" s="413"/>
      <c r="NDJ771" s="413"/>
      <c r="NDK771" s="413"/>
      <c r="NDL771" s="413"/>
      <c r="NDM771" s="407"/>
      <c r="NDN771" s="439"/>
      <c r="NDO771" s="413"/>
      <c r="NDP771" s="413"/>
      <c r="NDQ771" s="413"/>
      <c r="NDR771" s="413"/>
      <c r="NDS771" s="413"/>
      <c r="NDT771" s="413"/>
      <c r="NDU771" s="413"/>
      <c r="NDV771" s="412"/>
      <c r="NDW771" s="412"/>
      <c r="NDX771" s="412"/>
      <c r="NDY771" s="412"/>
      <c r="NDZ771" s="412"/>
      <c r="NEA771" s="412"/>
      <c r="NEB771" s="412"/>
      <c r="NEC771" s="412"/>
      <c r="NED771" s="412"/>
      <c r="NEE771" s="412"/>
      <c r="NEF771" s="412"/>
      <c r="NEG771" s="412"/>
      <c r="NEH771" s="412"/>
      <c r="NEI771" s="412"/>
      <c r="NEJ771" s="412"/>
      <c r="NEK771" s="412"/>
      <c r="NEL771" s="412"/>
      <c r="NEM771" s="412"/>
      <c r="NEN771" s="412"/>
      <c r="NEO771" s="412"/>
      <c r="NEP771" s="412"/>
      <c r="NEQ771" s="412"/>
      <c r="NER771" s="412"/>
      <c r="NES771" s="412"/>
      <c r="NET771" s="412"/>
      <c r="NEU771" s="412"/>
      <c r="NEV771" s="412"/>
      <c r="NEW771" s="412"/>
      <c r="NEX771" s="412"/>
      <c r="NEY771" s="412"/>
      <c r="NEZ771" s="412"/>
      <c r="NFA771" s="412"/>
      <c r="NFB771" s="412"/>
      <c r="NFC771" s="412"/>
      <c r="NFD771" s="412"/>
      <c r="NFE771" s="412"/>
      <c r="NFF771" s="412"/>
      <c r="NFG771" s="412"/>
      <c r="NFH771" s="412"/>
      <c r="NFI771" s="412"/>
      <c r="NFJ771" s="412"/>
      <c r="NFK771" s="412"/>
      <c r="NFL771" s="412"/>
      <c r="NFM771" s="412"/>
      <c r="NFN771" s="413"/>
      <c r="NFO771" s="413"/>
      <c r="NFP771" s="413"/>
      <c r="NFQ771" s="413"/>
      <c r="NFR771" s="413"/>
      <c r="NFS771" s="413"/>
      <c r="NFT771" s="413"/>
      <c r="NFU771" s="413"/>
      <c r="NFV771" s="413"/>
      <c r="NFW771" s="413"/>
      <c r="NFX771" s="413"/>
      <c r="NFY771" s="413"/>
      <c r="NFZ771" s="413"/>
      <c r="NGA771" s="413"/>
      <c r="NGB771" s="413"/>
      <c r="NGC771" s="413"/>
      <c r="NGD771" s="413"/>
      <c r="NGE771" s="413"/>
      <c r="NGF771" s="413"/>
      <c r="NGG771" s="413"/>
      <c r="NGH771" s="413"/>
      <c r="NGI771" s="413"/>
      <c r="NGJ771" s="413"/>
      <c r="NGK771" s="413"/>
      <c r="NGL771" s="414"/>
      <c r="NGM771" s="414"/>
      <c r="NGN771" s="414"/>
      <c r="NGO771" s="414"/>
      <c r="NGP771" s="414"/>
      <c r="NGQ771" s="413"/>
      <c r="NGR771" s="413"/>
      <c r="NGS771" s="414"/>
      <c r="NGT771" s="414"/>
      <c r="NGU771" s="413"/>
      <c r="NGV771" s="413"/>
      <c r="NGW771" s="414"/>
      <c r="NGX771" s="414"/>
      <c r="NGY771" s="413"/>
      <c r="NGZ771" s="413"/>
      <c r="NHA771" s="413"/>
      <c r="NHB771" s="413"/>
      <c r="NHC771" s="413"/>
      <c r="NHD771" s="413"/>
      <c r="NHE771" s="413"/>
      <c r="NHF771" s="414"/>
      <c r="NHG771" s="414"/>
      <c r="NHH771" s="413"/>
      <c r="NHI771" s="413"/>
      <c r="NHJ771" s="414"/>
      <c r="NHK771" s="414"/>
      <c r="NHL771" s="413"/>
      <c r="NHM771" s="413"/>
      <c r="NHN771" s="413"/>
      <c r="NHO771" s="413"/>
      <c r="NHP771" s="413"/>
      <c r="NHQ771" s="407"/>
      <c r="NHR771" s="439"/>
      <c r="NHS771" s="413"/>
      <c r="NHT771" s="413"/>
      <c r="NHU771" s="413"/>
      <c r="NHV771" s="413"/>
      <c r="NHW771" s="413"/>
      <c r="NHX771" s="413"/>
      <c r="NHY771" s="413"/>
      <c r="NHZ771" s="412"/>
      <c r="NIA771" s="412"/>
      <c r="NIB771" s="412"/>
      <c r="NIC771" s="412"/>
      <c r="NID771" s="412"/>
      <c r="NIE771" s="412"/>
      <c r="NIF771" s="412"/>
      <c r="NIG771" s="412"/>
      <c r="NIH771" s="412"/>
      <c r="NII771" s="412"/>
      <c r="NIJ771" s="412"/>
      <c r="NIK771" s="412"/>
      <c r="NIL771" s="412"/>
      <c r="NIM771" s="412"/>
      <c r="NIN771" s="412"/>
      <c r="NIO771" s="412"/>
      <c r="NIP771" s="412"/>
      <c r="NIQ771" s="412"/>
      <c r="NIR771" s="412"/>
      <c r="NIS771" s="412"/>
      <c r="NIT771" s="412"/>
      <c r="NIU771" s="412"/>
      <c r="NIV771" s="412"/>
      <c r="NIW771" s="412"/>
      <c r="NIX771" s="412"/>
      <c r="NIY771" s="412"/>
      <c r="NIZ771" s="412"/>
      <c r="NJA771" s="412"/>
      <c r="NJB771" s="412"/>
      <c r="NJC771" s="412"/>
      <c r="NJD771" s="412"/>
      <c r="NJE771" s="412"/>
      <c r="NJF771" s="412"/>
      <c r="NJG771" s="412"/>
      <c r="NJH771" s="412"/>
      <c r="NJI771" s="412"/>
      <c r="NJJ771" s="412"/>
      <c r="NJK771" s="412"/>
      <c r="NJL771" s="412"/>
      <c r="NJM771" s="412"/>
      <c r="NJN771" s="412"/>
      <c r="NJO771" s="412"/>
      <c r="NJP771" s="412"/>
      <c r="NJQ771" s="412"/>
      <c r="NJR771" s="413"/>
      <c r="NJS771" s="413"/>
      <c r="NJT771" s="413"/>
      <c r="NJU771" s="413"/>
      <c r="NJV771" s="413"/>
      <c r="NJW771" s="413"/>
      <c r="NJX771" s="413"/>
      <c r="NJY771" s="413"/>
      <c r="NJZ771" s="413"/>
      <c r="NKA771" s="413"/>
      <c r="NKB771" s="413"/>
      <c r="NKC771" s="413"/>
      <c r="NKD771" s="413"/>
      <c r="NKE771" s="413"/>
      <c r="NKF771" s="413"/>
      <c r="NKG771" s="413"/>
      <c r="NKH771" s="413"/>
      <c r="NKI771" s="413"/>
      <c r="NKJ771" s="413"/>
      <c r="NKK771" s="413"/>
      <c r="NKL771" s="413"/>
      <c r="NKM771" s="413"/>
      <c r="NKN771" s="413"/>
      <c r="NKO771" s="413"/>
      <c r="NKP771" s="414"/>
      <c r="NKQ771" s="414"/>
      <c r="NKR771" s="414"/>
      <c r="NKS771" s="414"/>
      <c r="NKT771" s="414"/>
      <c r="NKU771" s="413"/>
      <c r="NKV771" s="413"/>
      <c r="NKW771" s="414"/>
      <c r="NKX771" s="414"/>
      <c r="NKY771" s="413"/>
      <c r="NKZ771" s="413"/>
      <c r="NLA771" s="414"/>
      <c r="NLB771" s="414"/>
      <c r="NLC771" s="413"/>
      <c r="NLD771" s="413"/>
      <c r="NLE771" s="413"/>
      <c r="NLF771" s="413"/>
      <c r="NLG771" s="413"/>
      <c r="NLH771" s="413"/>
      <c r="NLI771" s="413"/>
      <c r="NLJ771" s="414"/>
      <c r="NLK771" s="414"/>
      <c r="NLL771" s="413"/>
      <c r="NLM771" s="413"/>
      <c r="NLN771" s="414"/>
      <c r="NLO771" s="414"/>
      <c r="NLP771" s="413"/>
      <c r="NLQ771" s="413"/>
      <c r="NLR771" s="413"/>
      <c r="NLS771" s="413"/>
      <c r="NLT771" s="413"/>
      <c r="NLU771" s="407"/>
      <c r="NLV771" s="439"/>
      <c r="NLW771" s="413"/>
      <c r="NLX771" s="413"/>
      <c r="NLY771" s="413"/>
      <c r="NLZ771" s="413"/>
      <c r="NMA771" s="413"/>
      <c r="NMB771" s="413"/>
      <c r="NMC771" s="413"/>
      <c r="NMD771" s="412"/>
      <c r="NME771" s="412"/>
      <c r="NMF771" s="412"/>
      <c r="NMG771" s="412"/>
      <c r="NMH771" s="412"/>
      <c r="NMI771" s="412"/>
      <c r="NMJ771" s="412"/>
      <c r="NMK771" s="412"/>
      <c r="NML771" s="412"/>
      <c r="NMM771" s="412"/>
      <c r="NMN771" s="412"/>
      <c r="NMO771" s="412"/>
      <c r="NMP771" s="412"/>
      <c r="NMQ771" s="412"/>
      <c r="NMR771" s="412"/>
      <c r="NMS771" s="412"/>
      <c r="NMT771" s="412"/>
      <c r="NMU771" s="412"/>
      <c r="NMV771" s="412"/>
      <c r="NMW771" s="412"/>
      <c r="NMX771" s="412"/>
      <c r="NMY771" s="412"/>
      <c r="NMZ771" s="412"/>
      <c r="NNA771" s="412"/>
      <c r="NNB771" s="412"/>
      <c r="NNC771" s="412"/>
      <c r="NND771" s="412"/>
      <c r="NNE771" s="412"/>
      <c r="NNF771" s="412"/>
      <c r="NNG771" s="412"/>
      <c r="NNH771" s="412"/>
      <c r="NNI771" s="412"/>
      <c r="NNJ771" s="412"/>
      <c r="NNK771" s="412"/>
      <c r="NNL771" s="412"/>
      <c r="NNM771" s="412"/>
      <c r="NNN771" s="412"/>
      <c r="NNO771" s="412"/>
      <c r="NNP771" s="412"/>
      <c r="NNQ771" s="412"/>
      <c r="NNR771" s="412"/>
      <c r="NNS771" s="412"/>
      <c r="NNT771" s="412"/>
      <c r="NNU771" s="412"/>
      <c r="NNV771" s="413"/>
      <c r="NNW771" s="413"/>
      <c r="NNX771" s="413"/>
      <c r="NNY771" s="413"/>
      <c r="NNZ771" s="413"/>
      <c r="NOA771" s="413"/>
      <c r="NOB771" s="413"/>
      <c r="NOC771" s="413"/>
      <c r="NOD771" s="413"/>
      <c r="NOE771" s="413"/>
      <c r="NOF771" s="413"/>
      <c r="NOG771" s="413"/>
      <c r="NOH771" s="413"/>
      <c r="NOI771" s="413"/>
      <c r="NOJ771" s="413"/>
      <c r="NOK771" s="413"/>
      <c r="NOL771" s="413"/>
      <c r="NOM771" s="413"/>
      <c r="NON771" s="413"/>
      <c r="NOO771" s="413"/>
      <c r="NOP771" s="413"/>
      <c r="NOQ771" s="413"/>
      <c r="NOR771" s="413"/>
      <c r="NOS771" s="413"/>
      <c r="NOT771" s="414"/>
      <c r="NOU771" s="414"/>
      <c r="NOV771" s="414"/>
      <c r="NOW771" s="414"/>
      <c r="NOX771" s="414"/>
      <c r="NOY771" s="413"/>
      <c r="NOZ771" s="413"/>
      <c r="NPA771" s="414"/>
      <c r="NPB771" s="414"/>
      <c r="NPC771" s="413"/>
      <c r="NPD771" s="413"/>
      <c r="NPE771" s="414"/>
      <c r="NPF771" s="414"/>
      <c r="NPG771" s="413"/>
      <c r="NPH771" s="413"/>
      <c r="NPI771" s="413"/>
      <c r="NPJ771" s="413"/>
      <c r="NPK771" s="413"/>
      <c r="NPL771" s="413"/>
      <c r="NPM771" s="413"/>
      <c r="NPN771" s="414"/>
      <c r="NPO771" s="414"/>
      <c r="NPP771" s="413"/>
      <c r="NPQ771" s="413"/>
      <c r="NPR771" s="414"/>
      <c r="NPS771" s="414"/>
      <c r="NPT771" s="413"/>
      <c r="NPU771" s="413"/>
      <c r="NPV771" s="413"/>
      <c r="NPW771" s="413"/>
      <c r="NPX771" s="413"/>
      <c r="NPY771" s="407"/>
      <c r="NPZ771" s="439"/>
      <c r="NQA771" s="413"/>
      <c r="NQB771" s="413"/>
      <c r="NQC771" s="413"/>
      <c r="NQD771" s="413"/>
      <c r="NQE771" s="413"/>
      <c r="NQF771" s="413"/>
      <c r="NQG771" s="413"/>
      <c r="NQH771" s="412"/>
      <c r="NQI771" s="412"/>
      <c r="NQJ771" s="412"/>
      <c r="NQK771" s="412"/>
      <c r="NQL771" s="412"/>
      <c r="NQM771" s="412"/>
      <c r="NQN771" s="412"/>
      <c r="NQO771" s="412"/>
      <c r="NQP771" s="412"/>
      <c r="NQQ771" s="412"/>
      <c r="NQR771" s="412"/>
      <c r="NQS771" s="412"/>
      <c r="NQT771" s="412"/>
      <c r="NQU771" s="412"/>
      <c r="NQV771" s="412"/>
      <c r="NQW771" s="412"/>
      <c r="NQX771" s="412"/>
      <c r="NQY771" s="412"/>
      <c r="NQZ771" s="412"/>
      <c r="NRA771" s="412"/>
      <c r="NRB771" s="412"/>
      <c r="NRC771" s="412"/>
      <c r="NRD771" s="412"/>
      <c r="NRE771" s="412"/>
      <c r="NRF771" s="412"/>
      <c r="NRG771" s="412"/>
      <c r="NRH771" s="412"/>
      <c r="NRI771" s="412"/>
      <c r="NRJ771" s="412"/>
      <c r="NRK771" s="412"/>
      <c r="NRL771" s="412"/>
      <c r="NRM771" s="412"/>
      <c r="NRN771" s="412"/>
      <c r="NRO771" s="412"/>
      <c r="NRP771" s="412"/>
      <c r="NRQ771" s="412"/>
      <c r="NRR771" s="412"/>
      <c r="NRS771" s="412"/>
      <c r="NRT771" s="412"/>
      <c r="NRU771" s="412"/>
      <c r="NRV771" s="412"/>
      <c r="NRW771" s="412"/>
      <c r="NRX771" s="412"/>
      <c r="NRY771" s="412"/>
      <c r="NRZ771" s="413"/>
      <c r="NSA771" s="413"/>
      <c r="NSB771" s="413"/>
      <c r="NSC771" s="413"/>
      <c r="NSD771" s="413"/>
      <c r="NSE771" s="413"/>
      <c r="NSF771" s="413"/>
      <c r="NSG771" s="413"/>
      <c r="NSH771" s="413"/>
      <c r="NSI771" s="413"/>
      <c r="NSJ771" s="413"/>
      <c r="NSK771" s="413"/>
      <c r="NSL771" s="413"/>
      <c r="NSM771" s="413"/>
      <c r="NSN771" s="413"/>
      <c r="NSO771" s="413"/>
      <c r="NSP771" s="413"/>
      <c r="NSQ771" s="413"/>
      <c r="NSR771" s="413"/>
      <c r="NSS771" s="413"/>
      <c r="NST771" s="413"/>
      <c r="NSU771" s="413"/>
      <c r="NSV771" s="413"/>
      <c r="NSW771" s="413"/>
      <c r="NSX771" s="414"/>
      <c r="NSY771" s="414"/>
      <c r="NSZ771" s="414"/>
      <c r="NTA771" s="414"/>
      <c r="NTB771" s="414"/>
      <c r="NTC771" s="413"/>
      <c r="NTD771" s="413"/>
      <c r="NTE771" s="414"/>
      <c r="NTF771" s="414"/>
      <c r="NTG771" s="413"/>
      <c r="NTH771" s="413"/>
      <c r="NTI771" s="414"/>
      <c r="NTJ771" s="414"/>
      <c r="NTK771" s="413"/>
      <c r="NTL771" s="413"/>
      <c r="NTM771" s="413"/>
      <c r="NTN771" s="413"/>
      <c r="NTO771" s="413"/>
      <c r="NTP771" s="413"/>
      <c r="NTQ771" s="413"/>
      <c r="NTR771" s="414"/>
      <c r="NTS771" s="414"/>
      <c r="NTT771" s="413"/>
      <c r="NTU771" s="413"/>
      <c r="NTV771" s="414"/>
      <c r="NTW771" s="414"/>
      <c r="NTX771" s="413"/>
      <c r="NTY771" s="413"/>
      <c r="NTZ771" s="413"/>
      <c r="NUA771" s="413"/>
      <c r="NUB771" s="413"/>
      <c r="NUC771" s="407"/>
      <c r="NUD771" s="439"/>
      <c r="NUE771" s="413"/>
      <c r="NUF771" s="413"/>
      <c r="NUG771" s="413"/>
      <c r="NUH771" s="413"/>
      <c r="NUI771" s="413"/>
      <c r="NUJ771" s="413"/>
      <c r="NUK771" s="413"/>
      <c r="NUL771" s="412"/>
      <c r="NUM771" s="412"/>
      <c r="NUN771" s="412"/>
      <c r="NUO771" s="412"/>
      <c r="NUP771" s="412"/>
      <c r="NUQ771" s="412"/>
      <c r="NUR771" s="412"/>
      <c r="NUS771" s="412"/>
      <c r="NUT771" s="412"/>
      <c r="NUU771" s="412"/>
      <c r="NUV771" s="412"/>
      <c r="NUW771" s="412"/>
      <c r="NUX771" s="412"/>
      <c r="NUY771" s="412"/>
      <c r="NUZ771" s="412"/>
      <c r="NVA771" s="412"/>
      <c r="NVB771" s="412"/>
      <c r="NVC771" s="412"/>
      <c r="NVD771" s="412"/>
      <c r="NVE771" s="412"/>
      <c r="NVF771" s="412"/>
      <c r="NVG771" s="412"/>
      <c r="NVH771" s="412"/>
      <c r="NVI771" s="412"/>
      <c r="NVJ771" s="412"/>
      <c r="NVK771" s="412"/>
      <c r="NVL771" s="412"/>
      <c r="NVM771" s="412"/>
      <c r="NVN771" s="412"/>
      <c r="NVO771" s="412"/>
      <c r="NVP771" s="412"/>
      <c r="NVQ771" s="412"/>
      <c r="NVR771" s="412"/>
      <c r="NVS771" s="412"/>
      <c r="NVT771" s="412"/>
      <c r="NVU771" s="412"/>
      <c r="NVV771" s="412"/>
      <c r="NVW771" s="412"/>
      <c r="NVX771" s="412"/>
      <c r="NVY771" s="412"/>
      <c r="NVZ771" s="412"/>
      <c r="NWA771" s="412"/>
      <c r="NWB771" s="412"/>
      <c r="NWC771" s="412"/>
      <c r="NWD771" s="413"/>
      <c r="NWE771" s="413"/>
      <c r="NWF771" s="413"/>
      <c r="NWG771" s="413"/>
      <c r="NWH771" s="413"/>
      <c r="NWI771" s="413"/>
      <c r="NWJ771" s="413"/>
      <c r="NWK771" s="413"/>
      <c r="NWL771" s="413"/>
      <c r="NWM771" s="413"/>
      <c r="NWN771" s="413"/>
      <c r="NWO771" s="413"/>
      <c r="NWP771" s="413"/>
      <c r="NWQ771" s="413"/>
      <c r="NWR771" s="413"/>
      <c r="NWS771" s="413"/>
      <c r="NWT771" s="413"/>
      <c r="NWU771" s="413"/>
      <c r="NWV771" s="413"/>
      <c r="NWW771" s="413"/>
      <c r="NWX771" s="413"/>
      <c r="NWY771" s="413"/>
      <c r="NWZ771" s="413"/>
      <c r="NXA771" s="413"/>
      <c r="NXB771" s="414"/>
      <c r="NXC771" s="414"/>
      <c r="NXD771" s="414"/>
      <c r="NXE771" s="414"/>
      <c r="NXF771" s="414"/>
      <c r="NXG771" s="413"/>
      <c r="NXH771" s="413"/>
      <c r="NXI771" s="414"/>
      <c r="NXJ771" s="414"/>
      <c r="NXK771" s="413"/>
      <c r="NXL771" s="413"/>
      <c r="NXM771" s="414"/>
      <c r="NXN771" s="414"/>
      <c r="NXO771" s="413"/>
      <c r="NXP771" s="413"/>
      <c r="NXQ771" s="413"/>
      <c r="NXR771" s="413"/>
      <c r="NXS771" s="413"/>
      <c r="NXT771" s="413"/>
      <c r="NXU771" s="413"/>
      <c r="NXV771" s="414"/>
      <c r="NXW771" s="414"/>
      <c r="NXX771" s="413"/>
      <c r="NXY771" s="413"/>
      <c r="NXZ771" s="414"/>
      <c r="NYA771" s="414"/>
      <c r="NYB771" s="413"/>
      <c r="NYC771" s="413"/>
      <c r="NYD771" s="413"/>
      <c r="NYE771" s="413"/>
      <c r="NYF771" s="413"/>
      <c r="NYG771" s="407"/>
      <c r="NYH771" s="439"/>
      <c r="NYI771" s="413"/>
      <c r="NYJ771" s="413"/>
      <c r="NYK771" s="413"/>
      <c r="NYL771" s="413"/>
      <c r="NYM771" s="413"/>
      <c r="NYN771" s="413"/>
      <c r="NYO771" s="413"/>
      <c r="NYP771" s="412"/>
      <c r="NYQ771" s="412"/>
      <c r="NYR771" s="412"/>
      <c r="NYS771" s="412"/>
      <c r="NYT771" s="412"/>
      <c r="NYU771" s="412"/>
      <c r="NYV771" s="412"/>
      <c r="NYW771" s="412"/>
      <c r="NYX771" s="412"/>
      <c r="NYY771" s="412"/>
      <c r="NYZ771" s="412"/>
      <c r="NZA771" s="412"/>
      <c r="NZB771" s="412"/>
      <c r="NZC771" s="412"/>
      <c r="NZD771" s="412"/>
      <c r="NZE771" s="412"/>
      <c r="NZF771" s="412"/>
      <c r="NZG771" s="412"/>
      <c r="NZH771" s="412"/>
      <c r="NZI771" s="412"/>
      <c r="NZJ771" s="412"/>
      <c r="NZK771" s="412"/>
      <c r="NZL771" s="412"/>
      <c r="NZM771" s="412"/>
      <c r="NZN771" s="412"/>
      <c r="NZO771" s="412"/>
      <c r="NZP771" s="412"/>
      <c r="NZQ771" s="412"/>
      <c r="NZR771" s="412"/>
      <c r="NZS771" s="412"/>
      <c r="NZT771" s="412"/>
      <c r="NZU771" s="412"/>
      <c r="NZV771" s="412"/>
      <c r="NZW771" s="412"/>
      <c r="NZX771" s="412"/>
      <c r="NZY771" s="412"/>
      <c r="NZZ771" s="412"/>
      <c r="OAA771" s="412"/>
      <c r="OAB771" s="412"/>
      <c r="OAC771" s="412"/>
      <c r="OAD771" s="412"/>
      <c r="OAE771" s="412"/>
      <c r="OAF771" s="412"/>
      <c r="OAG771" s="412"/>
      <c r="OAH771" s="413"/>
      <c r="OAI771" s="413"/>
      <c r="OAJ771" s="413"/>
      <c r="OAK771" s="413"/>
      <c r="OAL771" s="413"/>
      <c r="OAM771" s="413"/>
      <c r="OAN771" s="413"/>
      <c r="OAO771" s="413"/>
      <c r="OAP771" s="413"/>
      <c r="OAQ771" s="413"/>
      <c r="OAR771" s="413"/>
      <c r="OAS771" s="413"/>
      <c r="OAT771" s="413"/>
      <c r="OAU771" s="413"/>
      <c r="OAV771" s="413"/>
      <c r="OAW771" s="413"/>
      <c r="OAX771" s="413"/>
      <c r="OAY771" s="413"/>
      <c r="OAZ771" s="413"/>
      <c r="OBA771" s="413"/>
      <c r="OBB771" s="413"/>
      <c r="OBC771" s="413"/>
      <c r="OBD771" s="413"/>
      <c r="OBE771" s="413"/>
      <c r="OBF771" s="414"/>
      <c r="OBG771" s="414"/>
      <c r="OBH771" s="414"/>
      <c r="OBI771" s="414"/>
      <c r="OBJ771" s="414"/>
      <c r="OBK771" s="413"/>
      <c r="OBL771" s="413"/>
      <c r="OBM771" s="414"/>
      <c r="OBN771" s="414"/>
      <c r="OBO771" s="413"/>
      <c r="OBP771" s="413"/>
      <c r="OBQ771" s="414"/>
      <c r="OBR771" s="414"/>
      <c r="OBS771" s="413"/>
      <c r="OBT771" s="413"/>
      <c r="OBU771" s="413"/>
      <c r="OBV771" s="413"/>
      <c r="OBW771" s="413"/>
      <c r="OBX771" s="413"/>
      <c r="OBY771" s="413"/>
      <c r="OBZ771" s="414"/>
      <c r="OCA771" s="414"/>
      <c r="OCB771" s="413"/>
      <c r="OCC771" s="413"/>
      <c r="OCD771" s="414"/>
      <c r="OCE771" s="414"/>
      <c r="OCF771" s="413"/>
      <c r="OCG771" s="413"/>
      <c r="OCH771" s="413"/>
      <c r="OCI771" s="413"/>
      <c r="OCJ771" s="413"/>
      <c r="OCK771" s="407"/>
      <c r="OCL771" s="439"/>
      <c r="OCM771" s="413"/>
      <c r="OCN771" s="413"/>
      <c r="OCO771" s="413"/>
      <c r="OCP771" s="413"/>
      <c r="OCQ771" s="413"/>
      <c r="OCR771" s="413"/>
      <c r="OCS771" s="413"/>
      <c r="OCT771" s="412"/>
      <c r="OCU771" s="412"/>
      <c r="OCV771" s="412"/>
      <c r="OCW771" s="412"/>
      <c r="OCX771" s="412"/>
      <c r="OCY771" s="412"/>
      <c r="OCZ771" s="412"/>
      <c r="ODA771" s="412"/>
      <c r="ODB771" s="412"/>
      <c r="ODC771" s="412"/>
      <c r="ODD771" s="412"/>
      <c r="ODE771" s="412"/>
      <c r="ODF771" s="412"/>
      <c r="ODG771" s="412"/>
      <c r="ODH771" s="412"/>
      <c r="ODI771" s="412"/>
      <c r="ODJ771" s="412"/>
      <c r="ODK771" s="412"/>
      <c r="ODL771" s="412"/>
      <c r="ODM771" s="412"/>
      <c r="ODN771" s="412"/>
      <c r="ODO771" s="412"/>
      <c r="ODP771" s="412"/>
      <c r="ODQ771" s="412"/>
      <c r="ODR771" s="412"/>
      <c r="ODS771" s="412"/>
      <c r="ODT771" s="412"/>
      <c r="ODU771" s="412"/>
      <c r="ODV771" s="412"/>
      <c r="ODW771" s="412"/>
      <c r="ODX771" s="412"/>
      <c r="ODY771" s="412"/>
      <c r="ODZ771" s="412"/>
      <c r="OEA771" s="412"/>
      <c r="OEB771" s="412"/>
      <c r="OEC771" s="412"/>
      <c r="OED771" s="412"/>
      <c r="OEE771" s="412"/>
      <c r="OEF771" s="412"/>
      <c r="OEG771" s="412"/>
      <c r="OEH771" s="412"/>
      <c r="OEI771" s="412"/>
      <c r="OEJ771" s="412"/>
      <c r="OEK771" s="412"/>
      <c r="OEL771" s="413"/>
      <c r="OEM771" s="413"/>
      <c r="OEN771" s="413"/>
      <c r="OEO771" s="413"/>
      <c r="OEP771" s="413"/>
      <c r="OEQ771" s="413"/>
      <c r="OER771" s="413"/>
      <c r="OES771" s="413"/>
      <c r="OET771" s="413"/>
      <c r="OEU771" s="413"/>
      <c r="OEV771" s="413"/>
      <c r="OEW771" s="413"/>
      <c r="OEX771" s="413"/>
      <c r="OEY771" s="413"/>
      <c r="OEZ771" s="413"/>
      <c r="OFA771" s="413"/>
      <c r="OFB771" s="413"/>
      <c r="OFC771" s="413"/>
      <c r="OFD771" s="413"/>
      <c r="OFE771" s="413"/>
      <c r="OFF771" s="413"/>
      <c r="OFG771" s="413"/>
      <c r="OFH771" s="413"/>
      <c r="OFI771" s="413"/>
      <c r="OFJ771" s="414"/>
      <c r="OFK771" s="414"/>
      <c r="OFL771" s="414"/>
      <c r="OFM771" s="414"/>
      <c r="OFN771" s="414"/>
      <c r="OFO771" s="413"/>
      <c r="OFP771" s="413"/>
      <c r="OFQ771" s="414"/>
      <c r="OFR771" s="414"/>
      <c r="OFS771" s="413"/>
      <c r="OFT771" s="413"/>
      <c r="OFU771" s="414"/>
      <c r="OFV771" s="414"/>
      <c r="OFW771" s="413"/>
      <c r="OFX771" s="413"/>
      <c r="OFY771" s="413"/>
      <c r="OFZ771" s="413"/>
      <c r="OGA771" s="413"/>
      <c r="OGB771" s="413"/>
      <c r="OGC771" s="413"/>
      <c r="OGD771" s="414"/>
      <c r="OGE771" s="414"/>
      <c r="OGF771" s="413"/>
      <c r="OGG771" s="413"/>
      <c r="OGH771" s="414"/>
      <c r="OGI771" s="414"/>
      <c r="OGJ771" s="413"/>
      <c r="OGK771" s="413"/>
      <c r="OGL771" s="413"/>
      <c r="OGM771" s="413"/>
      <c r="OGN771" s="413"/>
      <c r="OGO771" s="407"/>
      <c r="OGP771" s="439"/>
      <c r="OGQ771" s="413"/>
      <c r="OGR771" s="413"/>
      <c r="OGS771" s="413"/>
      <c r="OGT771" s="413"/>
      <c r="OGU771" s="413"/>
      <c r="OGV771" s="413"/>
      <c r="OGW771" s="413"/>
      <c r="OGX771" s="412"/>
      <c r="OGY771" s="412"/>
      <c r="OGZ771" s="412"/>
      <c r="OHA771" s="412"/>
      <c r="OHB771" s="412"/>
      <c r="OHC771" s="412"/>
      <c r="OHD771" s="412"/>
      <c r="OHE771" s="412"/>
      <c r="OHF771" s="412"/>
      <c r="OHG771" s="412"/>
      <c r="OHH771" s="412"/>
      <c r="OHI771" s="412"/>
      <c r="OHJ771" s="412"/>
      <c r="OHK771" s="412"/>
      <c r="OHL771" s="412"/>
      <c r="OHM771" s="412"/>
      <c r="OHN771" s="412"/>
      <c r="OHO771" s="412"/>
      <c r="OHP771" s="412"/>
      <c r="OHQ771" s="412"/>
      <c r="OHR771" s="412"/>
      <c r="OHS771" s="412"/>
      <c r="OHT771" s="412"/>
      <c r="OHU771" s="412"/>
      <c r="OHV771" s="412"/>
      <c r="OHW771" s="412"/>
      <c r="OHX771" s="412"/>
      <c r="OHY771" s="412"/>
      <c r="OHZ771" s="412"/>
      <c r="OIA771" s="412"/>
      <c r="OIB771" s="412"/>
      <c r="OIC771" s="412"/>
      <c r="OID771" s="412"/>
      <c r="OIE771" s="412"/>
      <c r="OIF771" s="412"/>
      <c r="OIG771" s="412"/>
      <c r="OIH771" s="412"/>
      <c r="OII771" s="412"/>
      <c r="OIJ771" s="412"/>
      <c r="OIK771" s="412"/>
      <c r="OIL771" s="412"/>
      <c r="OIM771" s="412"/>
      <c r="OIN771" s="412"/>
      <c r="OIO771" s="412"/>
      <c r="OIP771" s="413"/>
      <c r="OIQ771" s="413"/>
      <c r="OIR771" s="413"/>
      <c r="OIS771" s="413"/>
      <c r="OIT771" s="413"/>
      <c r="OIU771" s="413"/>
      <c r="OIV771" s="413"/>
      <c r="OIW771" s="413"/>
      <c r="OIX771" s="413"/>
      <c r="OIY771" s="413"/>
      <c r="OIZ771" s="413"/>
      <c r="OJA771" s="413"/>
      <c r="OJB771" s="413"/>
      <c r="OJC771" s="413"/>
      <c r="OJD771" s="413"/>
      <c r="OJE771" s="413"/>
      <c r="OJF771" s="413"/>
      <c r="OJG771" s="413"/>
      <c r="OJH771" s="413"/>
      <c r="OJI771" s="413"/>
      <c r="OJJ771" s="413"/>
      <c r="OJK771" s="413"/>
      <c r="OJL771" s="413"/>
      <c r="OJM771" s="413"/>
      <c r="OJN771" s="414"/>
      <c r="OJO771" s="414"/>
      <c r="OJP771" s="414"/>
      <c r="OJQ771" s="414"/>
      <c r="OJR771" s="414"/>
      <c r="OJS771" s="413"/>
      <c r="OJT771" s="413"/>
      <c r="OJU771" s="414"/>
      <c r="OJV771" s="414"/>
      <c r="OJW771" s="413"/>
      <c r="OJX771" s="413"/>
      <c r="OJY771" s="414"/>
      <c r="OJZ771" s="414"/>
      <c r="OKA771" s="413"/>
      <c r="OKB771" s="413"/>
      <c r="OKC771" s="413"/>
      <c r="OKD771" s="413"/>
      <c r="OKE771" s="413"/>
      <c r="OKF771" s="413"/>
      <c r="OKG771" s="413"/>
      <c r="OKH771" s="414"/>
      <c r="OKI771" s="414"/>
      <c r="OKJ771" s="413"/>
      <c r="OKK771" s="413"/>
      <c r="OKL771" s="414"/>
      <c r="OKM771" s="414"/>
      <c r="OKN771" s="413"/>
      <c r="OKO771" s="413"/>
      <c r="OKP771" s="413"/>
      <c r="OKQ771" s="413"/>
      <c r="OKR771" s="413"/>
      <c r="OKS771" s="407"/>
      <c r="OKT771" s="439"/>
      <c r="OKU771" s="413"/>
      <c r="OKV771" s="413"/>
      <c r="OKW771" s="413"/>
      <c r="OKX771" s="413"/>
      <c r="OKY771" s="413"/>
      <c r="OKZ771" s="413"/>
      <c r="OLA771" s="413"/>
      <c r="OLB771" s="412"/>
      <c r="OLC771" s="412"/>
      <c r="OLD771" s="412"/>
      <c r="OLE771" s="412"/>
      <c r="OLF771" s="412"/>
      <c r="OLG771" s="412"/>
      <c r="OLH771" s="412"/>
      <c r="OLI771" s="412"/>
      <c r="OLJ771" s="412"/>
      <c r="OLK771" s="412"/>
      <c r="OLL771" s="412"/>
      <c r="OLM771" s="412"/>
      <c r="OLN771" s="412"/>
      <c r="OLO771" s="412"/>
      <c r="OLP771" s="412"/>
      <c r="OLQ771" s="412"/>
      <c r="OLR771" s="412"/>
      <c r="OLS771" s="412"/>
      <c r="OLT771" s="412"/>
      <c r="OLU771" s="412"/>
      <c r="OLV771" s="412"/>
      <c r="OLW771" s="412"/>
      <c r="OLX771" s="412"/>
      <c r="OLY771" s="412"/>
      <c r="OLZ771" s="412"/>
      <c r="OMA771" s="412"/>
      <c r="OMB771" s="412"/>
      <c r="OMC771" s="412"/>
      <c r="OMD771" s="412"/>
      <c r="OME771" s="412"/>
      <c r="OMF771" s="412"/>
      <c r="OMG771" s="412"/>
      <c r="OMH771" s="412"/>
      <c r="OMI771" s="412"/>
      <c r="OMJ771" s="412"/>
      <c r="OMK771" s="412"/>
      <c r="OML771" s="412"/>
      <c r="OMM771" s="412"/>
      <c r="OMN771" s="412"/>
      <c r="OMO771" s="412"/>
      <c r="OMP771" s="412"/>
      <c r="OMQ771" s="412"/>
      <c r="OMR771" s="412"/>
      <c r="OMS771" s="412"/>
      <c r="OMT771" s="413"/>
      <c r="OMU771" s="413"/>
      <c r="OMV771" s="413"/>
      <c r="OMW771" s="413"/>
      <c r="OMX771" s="413"/>
      <c r="OMY771" s="413"/>
      <c r="OMZ771" s="413"/>
      <c r="ONA771" s="413"/>
      <c r="ONB771" s="413"/>
      <c r="ONC771" s="413"/>
      <c r="OND771" s="413"/>
      <c r="ONE771" s="413"/>
      <c r="ONF771" s="413"/>
      <c r="ONG771" s="413"/>
      <c r="ONH771" s="413"/>
      <c r="ONI771" s="413"/>
      <c r="ONJ771" s="413"/>
      <c r="ONK771" s="413"/>
      <c r="ONL771" s="413"/>
      <c r="ONM771" s="413"/>
      <c r="ONN771" s="413"/>
      <c r="ONO771" s="413"/>
      <c r="ONP771" s="413"/>
      <c r="ONQ771" s="413"/>
      <c r="ONR771" s="414"/>
      <c r="ONS771" s="414"/>
      <c r="ONT771" s="414"/>
      <c r="ONU771" s="414"/>
      <c r="ONV771" s="414"/>
      <c r="ONW771" s="413"/>
      <c r="ONX771" s="413"/>
      <c r="ONY771" s="414"/>
      <c r="ONZ771" s="414"/>
      <c r="OOA771" s="413"/>
      <c r="OOB771" s="413"/>
      <c r="OOC771" s="414"/>
      <c r="OOD771" s="414"/>
      <c r="OOE771" s="413"/>
      <c r="OOF771" s="413"/>
      <c r="OOG771" s="413"/>
      <c r="OOH771" s="413"/>
      <c r="OOI771" s="413"/>
      <c r="OOJ771" s="413"/>
      <c r="OOK771" s="413"/>
      <c r="OOL771" s="414"/>
      <c r="OOM771" s="414"/>
      <c r="OON771" s="413"/>
      <c r="OOO771" s="413"/>
      <c r="OOP771" s="414"/>
      <c r="OOQ771" s="414"/>
      <c r="OOR771" s="413"/>
      <c r="OOS771" s="413"/>
      <c r="OOT771" s="413"/>
      <c r="OOU771" s="413"/>
      <c r="OOV771" s="413"/>
      <c r="OOW771" s="407"/>
      <c r="OOX771" s="439"/>
      <c r="OOY771" s="413"/>
      <c r="OOZ771" s="413"/>
      <c r="OPA771" s="413"/>
      <c r="OPB771" s="413"/>
      <c r="OPC771" s="413"/>
      <c r="OPD771" s="413"/>
      <c r="OPE771" s="413"/>
      <c r="OPF771" s="412"/>
      <c r="OPG771" s="412"/>
      <c r="OPH771" s="412"/>
      <c r="OPI771" s="412"/>
      <c r="OPJ771" s="412"/>
      <c r="OPK771" s="412"/>
      <c r="OPL771" s="412"/>
      <c r="OPM771" s="412"/>
      <c r="OPN771" s="412"/>
      <c r="OPO771" s="412"/>
      <c r="OPP771" s="412"/>
      <c r="OPQ771" s="412"/>
      <c r="OPR771" s="412"/>
      <c r="OPS771" s="412"/>
      <c r="OPT771" s="412"/>
      <c r="OPU771" s="412"/>
      <c r="OPV771" s="412"/>
      <c r="OPW771" s="412"/>
      <c r="OPX771" s="412"/>
      <c r="OPY771" s="412"/>
      <c r="OPZ771" s="412"/>
      <c r="OQA771" s="412"/>
      <c r="OQB771" s="412"/>
      <c r="OQC771" s="412"/>
      <c r="OQD771" s="412"/>
      <c r="OQE771" s="412"/>
      <c r="OQF771" s="412"/>
      <c r="OQG771" s="412"/>
      <c r="OQH771" s="412"/>
      <c r="OQI771" s="412"/>
      <c r="OQJ771" s="412"/>
      <c r="OQK771" s="412"/>
      <c r="OQL771" s="412"/>
      <c r="OQM771" s="412"/>
      <c r="OQN771" s="412"/>
      <c r="OQO771" s="412"/>
      <c r="OQP771" s="412"/>
      <c r="OQQ771" s="412"/>
      <c r="OQR771" s="412"/>
      <c r="OQS771" s="412"/>
      <c r="OQT771" s="412"/>
      <c r="OQU771" s="412"/>
      <c r="OQV771" s="412"/>
      <c r="OQW771" s="412"/>
      <c r="OQX771" s="413"/>
      <c r="OQY771" s="413"/>
      <c r="OQZ771" s="413"/>
      <c r="ORA771" s="413"/>
      <c r="ORB771" s="413"/>
      <c r="ORC771" s="413"/>
      <c r="ORD771" s="413"/>
      <c r="ORE771" s="413"/>
      <c r="ORF771" s="413"/>
      <c r="ORG771" s="413"/>
      <c r="ORH771" s="413"/>
      <c r="ORI771" s="413"/>
      <c r="ORJ771" s="413"/>
      <c r="ORK771" s="413"/>
      <c r="ORL771" s="413"/>
      <c r="ORM771" s="413"/>
      <c r="ORN771" s="413"/>
      <c r="ORO771" s="413"/>
      <c r="ORP771" s="413"/>
      <c r="ORQ771" s="413"/>
      <c r="ORR771" s="413"/>
      <c r="ORS771" s="413"/>
      <c r="ORT771" s="413"/>
      <c r="ORU771" s="413"/>
      <c r="ORV771" s="414"/>
      <c r="ORW771" s="414"/>
      <c r="ORX771" s="414"/>
      <c r="ORY771" s="414"/>
      <c r="ORZ771" s="414"/>
      <c r="OSA771" s="413"/>
      <c r="OSB771" s="413"/>
      <c r="OSC771" s="414"/>
      <c r="OSD771" s="414"/>
      <c r="OSE771" s="413"/>
      <c r="OSF771" s="413"/>
      <c r="OSG771" s="414"/>
      <c r="OSH771" s="414"/>
      <c r="OSI771" s="413"/>
      <c r="OSJ771" s="413"/>
      <c r="OSK771" s="413"/>
      <c r="OSL771" s="413"/>
      <c r="OSM771" s="413"/>
      <c r="OSN771" s="413"/>
      <c r="OSO771" s="413"/>
      <c r="OSP771" s="414"/>
      <c r="OSQ771" s="414"/>
      <c r="OSR771" s="413"/>
      <c r="OSS771" s="413"/>
      <c r="OST771" s="414"/>
      <c r="OSU771" s="414"/>
      <c r="OSV771" s="413"/>
      <c r="OSW771" s="413"/>
      <c r="OSX771" s="413"/>
      <c r="OSY771" s="413"/>
      <c r="OSZ771" s="413"/>
      <c r="OTA771" s="407"/>
      <c r="OTB771" s="439"/>
      <c r="OTC771" s="413"/>
      <c r="OTD771" s="413"/>
      <c r="OTE771" s="413"/>
      <c r="OTF771" s="413"/>
      <c r="OTG771" s="413"/>
      <c r="OTH771" s="413"/>
      <c r="OTI771" s="413"/>
      <c r="OTJ771" s="412"/>
      <c r="OTK771" s="412"/>
      <c r="OTL771" s="412"/>
      <c r="OTM771" s="412"/>
      <c r="OTN771" s="412"/>
      <c r="OTO771" s="412"/>
      <c r="OTP771" s="412"/>
      <c r="OTQ771" s="412"/>
      <c r="OTR771" s="412"/>
      <c r="OTS771" s="412"/>
      <c r="OTT771" s="412"/>
      <c r="OTU771" s="412"/>
      <c r="OTV771" s="412"/>
      <c r="OTW771" s="412"/>
      <c r="OTX771" s="412"/>
      <c r="OTY771" s="412"/>
      <c r="OTZ771" s="412"/>
      <c r="OUA771" s="412"/>
      <c r="OUB771" s="412"/>
      <c r="OUC771" s="412"/>
      <c r="OUD771" s="412"/>
      <c r="OUE771" s="412"/>
      <c r="OUF771" s="412"/>
      <c r="OUG771" s="412"/>
      <c r="OUH771" s="412"/>
      <c r="OUI771" s="412"/>
      <c r="OUJ771" s="412"/>
      <c r="OUK771" s="412"/>
      <c r="OUL771" s="412"/>
      <c r="OUM771" s="412"/>
      <c r="OUN771" s="412"/>
      <c r="OUO771" s="412"/>
      <c r="OUP771" s="412"/>
      <c r="OUQ771" s="412"/>
      <c r="OUR771" s="412"/>
      <c r="OUS771" s="412"/>
      <c r="OUT771" s="412"/>
      <c r="OUU771" s="412"/>
      <c r="OUV771" s="412"/>
      <c r="OUW771" s="412"/>
      <c r="OUX771" s="412"/>
      <c r="OUY771" s="412"/>
      <c r="OUZ771" s="412"/>
      <c r="OVA771" s="412"/>
      <c r="OVB771" s="413"/>
      <c r="OVC771" s="413"/>
      <c r="OVD771" s="413"/>
      <c r="OVE771" s="413"/>
      <c r="OVF771" s="413"/>
      <c r="OVG771" s="413"/>
      <c r="OVH771" s="413"/>
      <c r="OVI771" s="413"/>
      <c r="OVJ771" s="413"/>
      <c r="OVK771" s="413"/>
      <c r="OVL771" s="413"/>
      <c r="OVM771" s="413"/>
      <c r="OVN771" s="413"/>
      <c r="OVO771" s="413"/>
      <c r="OVP771" s="413"/>
      <c r="OVQ771" s="413"/>
      <c r="OVR771" s="413"/>
      <c r="OVS771" s="413"/>
      <c r="OVT771" s="413"/>
      <c r="OVU771" s="413"/>
      <c r="OVV771" s="413"/>
      <c r="OVW771" s="413"/>
      <c r="OVX771" s="413"/>
      <c r="OVY771" s="413"/>
      <c r="OVZ771" s="414"/>
      <c r="OWA771" s="414"/>
      <c r="OWB771" s="414"/>
      <c r="OWC771" s="414"/>
      <c r="OWD771" s="414"/>
      <c r="OWE771" s="413"/>
      <c r="OWF771" s="413"/>
      <c r="OWG771" s="414"/>
      <c r="OWH771" s="414"/>
      <c r="OWI771" s="413"/>
      <c r="OWJ771" s="413"/>
      <c r="OWK771" s="414"/>
      <c r="OWL771" s="414"/>
      <c r="OWM771" s="413"/>
      <c r="OWN771" s="413"/>
      <c r="OWO771" s="413"/>
      <c r="OWP771" s="413"/>
      <c r="OWQ771" s="413"/>
      <c r="OWR771" s="413"/>
      <c r="OWS771" s="413"/>
      <c r="OWT771" s="414"/>
      <c r="OWU771" s="414"/>
      <c r="OWV771" s="413"/>
      <c r="OWW771" s="413"/>
      <c r="OWX771" s="414"/>
      <c r="OWY771" s="414"/>
      <c r="OWZ771" s="413"/>
      <c r="OXA771" s="413"/>
      <c r="OXB771" s="413"/>
      <c r="OXC771" s="413"/>
      <c r="OXD771" s="413"/>
      <c r="OXE771" s="407"/>
      <c r="OXF771" s="439"/>
      <c r="OXG771" s="413"/>
      <c r="OXH771" s="413"/>
      <c r="OXI771" s="413"/>
      <c r="OXJ771" s="413"/>
      <c r="OXK771" s="413"/>
      <c r="OXL771" s="413"/>
      <c r="OXM771" s="413"/>
      <c r="OXN771" s="412"/>
      <c r="OXO771" s="412"/>
      <c r="OXP771" s="412"/>
      <c r="OXQ771" s="412"/>
      <c r="OXR771" s="412"/>
      <c r="OXS771" s="412"/>
      <c r="OXT771" s="412"/>
      <c r="OXU771" s="412"/>
      <c r="OXV771" s="412"/>
      <c r="OXW771" s="412"/>
      <c r="OXX771" s="412"/>
      <c r="OXY771" s="412"/>
      <c r="OXZ771" s="412"/>
      <c r="OYA771" s="412"/>
      <c r="OYB771" s="412"/>
      <c r="OYC771" s="412"/>
      <c r="OYD771" s="412"/>
      <c r="OYE771" s="412"/>
      <c r="OYF771" s="412"/>
      <c r="OYG771" s="412"/>
      <c r="OYH771" s="412"/>
      <c r="OYI771" s="412"/>
      <c r="OYJ771" s="412"/>
      <c r="OYK771" s="412"/>
      <c r="OYL771" s="412"/>
      <c r="OYM771" s="412"/>
      <c r="OYN771" s="412"/>
      <c r="OYO771" s="412"/>
      <c r="OYP771" s="412"/>
      <c r="OYQ771" s="412"/>
      <c r="OYR771" s="412"/>
      <c r="OYS771" s="412"/>
      <c r="OYT771" s="412"/>
      <c r="OYU771" s="412"/>
      <c r="OYV771" s="412"/>
      <c r="OYW771" s="412"/>
      <c r="OYX771" s="412"/>
      <c r="OYY771" s="412"/>
      <c r="OYZ771" s="412"/>
      <c r="OZA771" s="412"/>
      <c r="OZB771" s="412"/>
      <c r="OZC771" s="412"/>
      <c r="OZD771" s="412"/>
      <c r="OZE771" s="412"/>
      <c r="OZF771" s="413"/>
      <c r="OZG771" s="413"/>
      <c r="OZH771" s="413"/>
      <c r="OZI771" s="413"/>
      <c r="OZJ771" s="413"/>
      <c r="OZK771" s="413"/>
      <c r="OZL771" s="413"/>
      <c r="OZM771" s="413"/>
      <c r="OZN771" s="413"/>
      <c r="OZO771" s="413"/>
      <c r="OZP771" s="413"/>
      <c r="OZQ771" s="413"/>
      <c r="OZR771" s="413"/>
      <c r="OZS771" s="413"/>
      <c r="OZT771" s="413"/>
      <c r="OZU771" s="413"/>
      <c r="OZV771" s="413"/>
      <c r="OZW771" s="413"/>
      <c r="OZX771" s="413"/>
      <c r="OZY771" s="413"/>
      <c r="OZZ771" s="413"/>
      <c r="PAA771" s="413"/>
      <c r="PAB771" s="413"/>
      <c r="PAC771" s="413"/>
      <c r="PAD771" s="414"/>
      <c r="PAE771" s="414"/>
      <c r="PAF771" s="414"/>
      <c r="PAG771" s="414"/>
      <c r="PAH771" s="414"/>
      <c r="PAI771" s="413"/>
      <c r="PAJ771" s="413"/>
      <c r="PAK771" s="414"/>
      <c r="PAL771" s="414"/>
      <c r="PAM771" s="413"/>
      <c r="PAN771" s="413"/>
      <c r="PAO771" s="414"/>
      <c r="PAP771" s="414"/>
      <c r="PAQ771" s="413"/>
      <c r="PAR771" s="413"/>
      <c r="PAS771" s="413"/>
      <c r="PAT771" s="413"/>
      <c r="PAU771" s="413"/>
      <c r="PAV771" s="413"/>
      <c r="PAW771" s="413"/>
      <c r="PAX771" s="414"/>
      <c r="PAY771" s="414"/>
      <c r="PAZ771" s="413"/>
      <c r="PBA771" s="413"/>
      <c r="PBB771" s="414"/>
      <c r="PBC771" s="414"/>
      <c r="PBD771" s="413"/>
      <c r="PBE771" s="413"/>
      <c r="PBF771" s="413"/>
      <c r="PBG771" s="413"/>
      <c r="PBH771" s="413"/>
      <c r="PBI771" s="407"/>
      <c r="PBJ771" s="439"/>
      <c r="PBK771" s="413"/>
      <c r="PBL771" s="413"/>
      <c r="PBM771" s="413"/>
      <c r="PBN771" s="413"/>
      <c r="PBO771" s="413"/>
      <c r="PBP771" s="413"/>
      <c r="PBQ771" s="413"/>
      <c r="PBR771" s="412"/>
      <c r="PBS771" s="412"/>
      <c r="PBT771" s="412"/>
      <c r="PBU771" s="412"/>
      <c r="PBV771" s="412"/>
      <c r="PBW771" s="412"/>
      <c r="PBX771" s="412"/>
      <c r="PBY771" s="412"/>
      <c r="PBZ771" s="412"/>
      <c r="PCA771" s="412"/>
      <c r="PCB771" s="412"/>
      <c r="PCC771" s="412"/>
      <c r="PCD771" s="412"/>
      <c r="PCE771" s="412"/>
      <c r="PCF771" s="412"/>
      <c r="PCG771" s="412"/>
      <c r="PCH771" s="412"/>
      <c r="PCI771" s="412"/>
      <c r="PCJ771" s="412"/>
      <c r="PCK771" s="412"/>
      <c r="PCL771" s="412"/>
      <c r="PCM771" s="412"/>
      <c r="PCN771" s="412"/>
      <c r="PCO771" s="412"/>
      <c r="PCP771" s="412"/>
      <c r="PCQ771" s="412"/>
      <c r="PCR771" s="412"/>
      <c r="PCS771" s="412"/>
      <c r="PCT771" s="412"/>
      <c r="PCU771" s="412"/>
      <c r="PCV771" s="412"/>
      <c r="PCW771" s="412"/>
      <c r="PCX771" s="412"/>
      <c r="PCY771" s="412"/>
      <c r="PCZ771" s="412"/>
      <c r="PDA771" s="412"/>
      <c r="PDB771" s="412"/>
      <c r="PDC771" s="412"/>
      <c r="PDD771" s="412"/>
      <c r="PDE771" s="412"/>
      <c r="PDF771" s="412"/>
      <c r="PDG771" s="412"/>
      <c r="PDH771" s="412"/>
      <c r="PDI771" s="412"/>
      <c r="PDJ771" s="413"/>
      <c r="PDK771" s="413"/>
      <c r="PDL771" s="413"/>
      <c r="PDM771" s="413"/>
      <c r="PDN771" s="413"/>
      <c r="PDO771" s="413"/>
      <c r="PDP771" s="413"/>
      <c r="PDQ771" s="413"/>
      <c r="PDR771" s="413"/>
      <c r="PDS771" s="413"/>
      <c r="PDT771" s="413"/>
      <c r="PDU771" s="413"/>
      <c r="PDV771" s="413"/>
      <c r="PDW771" s="413"/>
      <c r="PDX771" s="413"/>
      <c r="PDY771" s="413"/>
      <c r="PDZ771" s="413"/>
      <c r="PEA771" s="413"/>
      <c r="PEB771" s="413"/>
      <c r="PEC771" s="413"/>
      <c r="PED771" s="413"/>
      <c r="PEE771" s="413"/>
      <c r="PEF771" s="413"/>
      <c r="PEG771" s="413"/>
      <c r="PEH771" s="414"/>
      <c r="PEI771" s="414"/>
      <c r="PEJ771" s="414"/>
      <c r="PEK771" s="414"/>
      <c r="PEL771" s="414"/>
      <c r="PEM771" s="413"/>
      <c r="PEN771" s="413"/>
      <c r="PEO771" s="414"/>
      <c r="PEP771" s="414"/>
      <c r="PEQ771" s="413"/>
      <c r="PER771" s="413"/>
      <c r="PES771" s="414"/>
      <c r="PET771" s="414"/>
      <c r="PEU771" s="413"/>
      <c r="PEV771" s="413"/>
      <c r="PEW771" s="413"/>
      <c r="PEX771" s="413"/>
      <c r="PEY771" s="413"/>
      <c r="PEZ771" s="413"/>
      <c r="PFA771" s="413"/>
      <c r="PFB771" s="414"/>
      <c r="PFC771" s="414"/>
      <c r="PFD771" s="413"/>
      <c r="PFE771" s="413"/>
      <c r="PFF771" s="414"/>
      <c r="PFG771" s="414"/>
      <c r="PFH771" s="413"/>
      <c r="PFI771" s="413"/>
      <c r="PFJ771" s="413"/>
      <c r="PFK771" s="413"/>
      <c r="PFL771" s="413"/>
      <c r="PFM771" s="407"/>
      <c r="PFN771" s="439"/>
      <c r="PFO771" s="413"/>
      <c r="PFP771" s="413"/>
      <c r="PFQ771" s="413"/>
      <c r="PFR771" s="413"/>
      <c r="PFS771" s="413"/>
      <c r="PFT771" s="413"/>
      <c r="PFU771" s="413"/>
      <c r="PFV771" s="412"/>
      <c r="PFW771" s="412"/>
      <c r="PFX771" s="412"/>
      <c r="PFY771" s="412"/>
      <c r="PFZ771" s="412"/>
      <c r="PGA771" s="412"/>
      <c r="PGB771" s="412"/>
      <c r="PGC771" s="412"/>
      <c r="PGD771" s="412"/>
      <c r="PGE771" s="412"/>
      <c r="PGF771" s="412"/>
      <c r="PGG771" s="412"/>
      <c r="PGH771" s="412"/>
      <c r="PGI771" s="412"/>
      <c r="PGJ771" s="412"/>
      <c r="PGK771" s="412"/>
      <c r="PGL771" s="412"/>
      <c r="PGM771" s="412"/>
      <c r="PGN771" s="412"/>
      <c r="PGO771" s="412"/>
      <c r="PGP771" s="412"/>
      <c r="PGQ771" s="412"/>
      <c r="PGR771" s="412"/>
      <c r="PGS771" s="412"/>
      <c r="PGT771" s="412"/>
      <c r="PGU771" s="412"/>
      <c r="PGV771" s="412"/>
      <c r="PGW771" s="412"/>
      <c r="PGX771" s="412"/>
      <c r="PGY771" s="412"/>
      <c r="PGZ771" s="412"/>
      <c r="PHA771" s="412"/>
      <c r="PHB771" s="412"/>
      <c r="PHC771" s="412"/>
      <c r="PHD771" s="412"/>
      <c r="PHE771" s="412"/>
      <c r="PHF771" s="412"/>
      <c r="PHG771" s="412"/>
      <c r="PHH771" s="412"/>
      <c r="PHI771" s="412"/>
      <c r="PHJ771" s="412"/>
      <c r="PHK771" s="412"/>
      <c r="PHL771" s="412"/>
      <c r="PHM771" s="412"/>
      <c r="PHN771" s="413"/>
      <c r="PHO771" s="413"/>
      <c r="PHP771" s="413"/>
      <c r="PHQ771" s="413"/>
      <c r="PHR771" s="413"/>
      <c r="PHS771" s="413"/>
      <c r="PHT771" s="413"/>
      <c r="PHU771" s="413"/>
      <c r="PHV771" s="413"/>
      <c r="PHW771" s="413"/>
      <c r="PHX771" s="413"/>
      <c r="PHY771" s="413"/>
      <c r="PHZ771" s="413"/>
      <c r="PIA771" s="413"/>
      <c r="PIB771" s="413"/>
      <c r="PIC771" s="413"/>
      <c r="PID771" s="413"/>
      <c r="PIE771" s="413"/>
      <c r="PIF771" s="413"/>
      <c r="PIG771" s="413"/>
      <c r="PIH771" s="413"/>
      <c r="PII771" s="413"/>
      <c r="PIJ771" s="413"/>
      <c r="PIK771" s="413"/>
      <c r="PIL771" s="414"/>
      <c r="PIM771" s="414"/>
      <c r="PIN771" s="414"/>
      <c r="PIO771" s="414"/>
      <c r="PIP771" s="414"/>
      <c r="PIQ771" s="413"/>
      <c r="PIR771" s="413"/>
      <c r="PIS771" s="414"/>
      <c r="PIT771" s="414"/>
      <c r="PIU771" s="413"/>
      <c r="PIV771" s="413"/>
      <c r="PIW771" s="414"/>
      <c r="PIX771" s="414"/>
      <c r="PIY771" s="413"/>
      <c r="PIZ771" s="413"/>
      <c r="PJA771" s="413"/>
      <c r="PJB771" s="413"/>
      <c r="PJC771" s="413"/>
      <c r="PJD771" s="413"/>
      <c r="PJE771" s="413"/>
      <c r="PJF771" s="414"/>
      <c r="PJG771" s="414"/>
      <c r="PJH771" s="413"/>
      <c r="PJI771" s="413"/>
      <c r="PJJ771" s="414"/>
      <c r="PJK771" s="414"/>
      <c r="PJL771" s="413"/>
      <c r="PJM771" s="413"/>
      <c r="PJN771" s="413"/>
      <c r="PJO771" s="413"/>
      <c r="PJP771" s="413"/>
      <c r="PJQ771" s="407"/>
      <c r="PJR771" s="439"/>
      <c r="PJS771" s="413"/>
      <c r="PJT771" s="413"/>
      <c r="PJU771" s="413"/>
      <c r="PJV771" s="413"/>
      <c r="PJW771" s="413"/>
      <c r="PJX771" s="413"/>
      <c r="PJY771" s="413"/>
      <c r="PJZ771" s="412"/>
      <c r="PKA771" s="412"/>
      <c r="PKB771" s="412"/>
      <c r="PKC771" s="412"/>
      <c r="PKD771" s="412"/>
      <c r="PKE771" s="412"/>
      <c r="PKF771" s="412"/>
      <c r="PKG771" s="412"/>
      <c r="PKH771" s="412"/>
      <c r="PKI771" s="412"/>
      <c r="PKJ771" s="412"/>
      <c r="PKK771" s="412"/>
      <c r="PKL771" s="412"/>
      <c r="PKM771" s="412"/>
      <c r="PKN771" s="412"/>
      <c r="PKO771" s="412"/>
      <c r="PKP771" s="412"/>
      <c r="PKQ771" s="412"/>
      <c r="PKR771" s="412"/>
      <c r="PKS771" s="412"/>
      <c r="PKT771" s="412"/>
      <c r="PKU771" s="412"/>
      <c r="PKV771" s="412"/>
      <c r="PKW771" s="412"/>
      <c r="PKX771" s="412"/>
      <c r="PKY771" s="412"/>
      <c r="PKZ771" s="412"/>
      <c r="PLA771" s="412"/>
      <c r="PLB771" s="412"/>
      <c r="PLC771" s="412"/>
      <c r="PLD771" s="412"/>
      <c r="PLE771" s="412"/>
      <c r="PLF771" s="412"/>
      <c r="PLG771" s="412"/>
      <c r="PLH771" s="412"/>
      <c r="PLI771" s="412"/>
      <c r="PLJ771" s="412"/>
      <c r="PLK771" s="412"/>
      <c r="PLL771" s="412"/>
      <c r="PLM771" s="412"/>
      <c r="PLN771" s="412"/>
      <c r="PLO771" s="412"/>
      <c r="PLP771" s="412"/>
      <c r="PLQ771" s="412"/>
      <c r="PLR771" s="413"/>
      <c r="PLS771" s="413"/>
      <c r="PLT771" s="413"/>
      <c r="PLU771" s="413"/>
      <c r="PLV771" s="413"/>
      <c r="PLW771" s="413"/>
      <c r="PLX771" s="413"/>
      <c r="PLY771" s="413"/>
      <c r="PLZ771" s="413"/>
      <c r="PMA771" s="413"/>
      <c r="PMB771" s="413"/>
      <c r="PMC771" s="413"/>
      <c r="PMD771" s="413"/>
      <c r="PME771" s="413"/>
      <c r="PMF771" s="413"/>
      <c r="PMG771" s="413"/>
      <c r="PMH771" s="413"/>
      <c r="PMI771" s="413"/>
      <c r="PMJ771" s="413"/>
      <c r="PMK771" s="413"/>
      <c r="PML771" s="413"/>
      <c r="PMM771" s="413"/>
      <c r="PMN771" s="413"/>
      <c r="PMO771" s="413"/>
      <c r="PMP771" s="414"/>
      <c r="PMQ771" s="414"/>
      <c r="PMR771" s="414"/>
      <c r="PMS771" s="414"/>
      <c r="PMT771" s="414"/>
      <c r="PMU771" s="413"/>
      <c r="PMV771" s="413"/>
      <c r="PMW771" s="414"/>
      <c r="PMX771" s="414"/>
      <c r="PMY771" s="413"/>
      <c r="PMZ771" s="413"/>
      <c r="PNA771" s="414"/>
      <c r="PNB771" s="414"/>
      <c r="PNC771" s="413"/>
      <c r="PND771" s="413"/>
      <c r="PNE771" s="413"/>
      <c r="PNF771" s="413"/>
      <c r="PNG771" s="413"/>
      <c r="PNH771" s="413"/>
      <c r="PNI771" s="413"/>
      <c r="PNJ771" s="414"/>
      <c r="PNK771" s="414"/>
      <c r="PNL771" s="413"/>
      <c r="PNM771" s="413"/>
      <c r="PNN771" s="414"/>
      <c r="PNO771" s="414"/>
      <c r="PNP771" s="413"/>
      <c r="PNQ771" s="413"/>
      <c r="PNR771" s="413"/>
      <c r="PNS771" s="413"/>
      <c r="PNT771" s="413"/>
      <c r="PNU771" s="407"/>
      <c r="PNV771" s="439"/>
      <c r="PNW771" s="413"/>
      <c r="PNX771" s="413"/>
      <c r="PNY771" s="413"/>
      <c r="PNZ771" s="413"/>
      <c r="POA771" s="413"/>
      <c r="POB771" s="413"/>
      <c r="POC771" s="413"/>
      <c r="POD771" s="412"/>
      <c r="POE771" s="412"/>
      <c r="POF771" s="412"/>
      <c r="POG771" s="412"/>
      <c r="POH771" s="412"/>
      <c r="POI771" s="412"/>
      <c r="POJ771" s="412"/>
      <c r="POK771" s="412"/>
      <c r="POL771" s="412"/>
      <c r="POM771" s="412"/>
      <c r="PON771" s="412"/>
      <c r="POO771" s="412"/>
      <c r="POP771" s="412"/>
      <c r="POQ771" s="412"/>
      <c r="POR771" s="412"/>
      <c r="POS771" s="412"/>
      <c r="POT771" s="412"/>
      <c r="POU771" s="412"/>
      <c r="POV771" s="412"/>
      <c r="POW771" s="412"/>
      <c r="POX771" s="412"/>
      <c r="POY771" s="412"/>
      <c r="POZ771" s="412"/>
      <c r="PPA771" s="412"/>
      <c r="PPB771" s="412"/>
      <c r="PPC771" s="412"/>
      <c r="PPD771" s="412"/>
      <c r="PPE771" s="412"/>
      <c r="PPF771" s="412"/>
      <c r="PPG771" s="412"/>
      <c r="PPH771" s="412"/>
      <c r="PPI771" s="412"/>
      <c r="PPJ771" s="412"/>
      <c r="PPK771" s="412"/>
      <c r="PPL771" s="412"/>
      <c r="PPM771" s="412"/>
      <c r="PPN771" s="412"/>
      <c r="PPO771" s="412"/>
      <c r="PPP771" s="412"/>
      <c r="PPQ771" s="412"/>
      <c r="PPR771" s="412"/>
      <c r="PPS771" s="412"/>
      <c r="PPT771" s="412"/>
      <c r="PPU771" s="412"/>
      <c r="PPV771" s="413"/>
      <c r="PPW771" s="413"/>
      <c r="PPX771" s="413"/>
      <c r="PPY771" s="413"/>
      <c r="PPZ771" s="413"/>
      <c r="PQA771" s="413"/>
      <c r="PQB771" s="413"/>
      <c r="PQC771" s="413"/>
      <c r="PQD771" s="413"/>
      <c r="PQE771" s="413"/>
      <c r="PQF771" s="413"/>
      <c r="PQG771" s="413"/>
      <c r="PQH771" s="413"/>
      <c r="PQI771" s="413"/>
      <c r="PQJ771" s="413"/>
      <c r="PQK771" s="413"/>
      <c r="PQL771" s="413"/>
      <c r="PQM771" s="413"/>
      <c r="PQN771" s="413"/>
      <c r="PQO771" s="413"/>
      <c r="PQP771" s="413"/>
      <c r="PQQ771" s="413"/>
      <c r="PQR771" s="413"/>
      <c r="PQS771" s="413"/>
      <c r="PQT771" s="414"/>
      <c r="PQU771" s="414"/>
      <c r="PQV771" s="414"/>
      <c r="PQW771" s="414"/>
      <c r="PQX771" s="414"/>
      <c r="PQY771" s="413"/>
      <c r="PQZ771" s="413"/>
      <c r="PRA771" s="414"/>
      <c r="PRB771" s="414"/>
      <c r="PRC771" s="413"/>
      <c r="PRD771" s="413"/>
      <c r="PRE771" s="414"/>
      <c r="PRF771" s="414"/>
      <c r="PRG771" s="413"/>
      <c r="PRH771" s="413"/>
      <c r="PRI771" s="413"/>
      <c r="PRJ771" s="413"/>
      <c r="PRK771" s="413"/>
      <c r="PRL771" s="413"/>
      <c r="PRM771" s="413"/>
      <c r="PRN771" s="414"/>
      <c r="PRO771" s="414"/>
      <c r="PRP771" s="413"/>
      <c r="PRQ771" s="413"/>
      <c r="PRR771" s="414"/>
      <c r="PRS771" s="414"/>
      <c r="PRT771" s="413"/>
      <c r="PRU771" s="413"/>
      <c r="PRV771" s="413"/>
      <c r="PRW771" s="413"/>
      <c r="PRX771" s="413"/>
      <c r="PRY771" s="407"/>
      <c r="PRZ771" s="439"/>
      <c r="PSA771" s="413"/>
      <c r="PSB771" s="413"/>
      <c r="PSC771" s="413"/>
      <c r="PSD771" s="413"/>
      <c r="PSE771" s="413"/>
      <c r="PSF771" s="413"/>
      <c r="PSG771" s="413"/>
      <c r="PSH771" s="412"/>
      <c r="PSI771" s="412"/>
      <c r="PSJ771" s="412"/>
      <c r="PSK771" s="412"/>
      <c r="PSL771" s="412"/>
      <c r="PSM771" s="412"/>
      <c r="PSN771" s="412"/>
      <c r="PSO771" s="412"/>
      <c r="PSP771" s="412"/>
      <c r="PSQ771" s="412"/>
      <c r="PSR771" s="412"/>
      <c r="PSS771" s="412"/>
      <c r="PST771" s="412"/>
      <c r="PSU771" s="412"/>
      <c r="PSV771" s="412"/>
      <c r="PSW771" s="412"/>
      <c r="PSX771" s="412"/>
      <c r="PSY771" s="412"/>
      <c r="PSZ771" s="412"/>
      <c r="PTA771" s="412"/>
      <c r="PTB771" s="412"/>
      <c r="PTC771" s="412"/>
      <c r="PTD771" s="412"/>
      <c r="PTE771" s="412"/>
      <c r="PTF771" s="412"/>
      <c r="PTG771" s="412"/>
      <c r="PTH771" s="412"/>
      <c r="PTI771" s="412"/>
      <c r="PTJ771" s="412"/>
      <c r="PTK771" s="412"/>
      <c r="PTL771" s="412"/>
      <c r="PTM771" s="412"/>
      <c r="PTN771" s="412"/>
      <c r="PTO771" s="412"/>
      <c r="PTP771" s="412"/>
      <c r="PTQ771" s="412"/>
      <c r="PTR771" s="412"/>
      <c r="PTS771" s="412"/>
      <c r="PTT771" s="412"/>
      <c r="PTU771" s="412"/>
      <c r="PTV771" s="412"/>
      <c r="PTW771" s="412"/>
      <c r="PTX771" s="412"/>
      <c r="PTY771" s="412"/>
      <c r="PTZ771" s="413"/>
      <c r="PUA771" s="413"/>
      <c r="PUB771" s="413"/>
      <c r="PUC771" s="413"/>
      <c r="PUD771" s="413"/>
      <c r="PUE771" s="413"/>
      <c r="PUF771" s="413"/>
      <c r="PUG771" s="413"/>
      <c r="PUH771" s="413"/>
      <c r="PUI771" s="413"/>
      <c r="PUJ771" s="413"/>
      <c r="PUK771" s="413"/>
      <c r="PUL771" s="413"/>
      <c r="PUM771" s="413"/>
      <c r="PUN771" s="413"/>
      <c r="PUO771" s="413"/>
      <c r="PUP771" s="413"/>
      <c r="PUQ771" s="413"/>
      <c r="PUR771" s="413"/>
      <c r="PUS771" s="413"/>
      <c r="PUT771" s="413"/>
      <c r="PUU771" s="413"/>
      <c r="PUV771" s="413"/>
      <c r="PUW771" s="413"/>
      <c r="PUX771" s="414"/>
      <c r="PUY771" s="414"/>
      <c r="PUZ771" s="414"/>
      <c r="PVA771" s="414"/>
      <c r="PVB771" s="414"/>
      <c r="PVC771" s="413"/>
      <c r="PVD771" s="413"/>
      <c r="PVE771" s="414"/>
      <c r="PVF771" s="414"/>
      <c r="PVG771" s="413"/>
      <c r="PVH771" s="413"/>
      <c r="PVI771" s="414"/>
      <c r="PVJ771" s="414"/>
      <c r="PVK771" s="413"/>
      <c r="PVL771" s="413"/>
      <c r="PVM771" s="413"/>
      <c r="PVN771" s="413"/>
      <c r="PVO771" s="413"/>
      <c r="PVP771" s="413"/>
      <c r="PVQ771" s="413"/>
      <c r="PVR771" s="414"/>
      <c r="PVS771" s="414"/>
      <c r="PVT771" s="413"/>
      <c r="PVU771" s="413"/>
      <c r="PVV771" s="414"/>
      <c r="PVW771" s="414"/>
      <c r="PVX771" s="413"/>
      <c r="PVY771" s="413"/>
      <c r="PVZ771" s="413"/>
      <c r="PWA771" s="413"/>
      <c r="PWB771" s="413"/>
      <c r="PWC771" s="407"/>
      <c r="PWD771" s="439"/>
      <c r="PWE771" s="413"/>
      <c r="PWF771" s="413"/>
      <c r="PWG771" s="413"/>
      <c r="PWH771" s="413"/>
      <c r="PWI771" s="413"/>
      <c r="PWJ771" s="413"/>
      <c r="PWK771" s="413"/>
      <c r="PWL771" s="412"/>
      <c r="PWM771" s="412"/>
      <c r="PWN771" s="412"/>
      <c r="PWO771" s="412"/>
      <c r="PWP771" s="412"/>
      <c r="PWQ771" s="412"/>
      <c r="PWR771" s="412"/>
      <c r="PWS771" s="412"/>
      <c r="PWT771" s="412"/>
      <c r="PWU771" s="412"/>
      <c r="PWV771" s="412"/>
      <c r="PWW771" s="412"/>
      <c r="PWX771" s="412"/>
      <c r="PWY771" s="412"/>
      <c r="PWZ771" s="412"/>
      <c r="PXA771" s="412"/>
      <c r="PXB771" s="412"/>
      <c r="PXC771" s="412"/>
      <c r="PXD771" s="412"/>
      <c r="PXE771" s="412"/>
      <c r="PXF771" s="412"/>
      <c r="PXG771" s="412"/>
      <c r="PXH771" s="412"/>
      <c r="PXI771" s="412"/>
      <c r="PXJ771" s="412"/>
      <c r="PXK771" s="412"/>
      <c r="PXL771" s="412"/>
      <c r="PXM771" s="412"/>
      <c r="PXN771" s="412"/>
      <c r="PXO771" s="412"/>
      <c r="PXP771" s="412"/>
      <c r="PXQ771" s="412"/>
      <c r="PXR771" s="412"/>
      <c r="PXS771" s="412"/>
      <c r="PXT771" s="412"/>
      <c r="PXU771" s="412"/>
      <c r="PXV771" s="412"/>
      <c r="PXW771" s="412"/>
      <c r="PXX771" s="412"/>
      <c r="PXY771" s="412"/>
      <c r="PXZ771" s="412"/>
      <c r="PYA771" s="412"/>
      <c r="PYB771" s="412"/>
      <c r="PYC771" s="412"/>
      <c r="PYD771" s="413"/>
      <c r="PYE771" s="413"/>
      <c r="PYF771" s="413"/>
      <c r="PYG771" s="413"/>
      <c r="PYH771" s="413"/>
      <c r="PYI771" s="413"/>
      <c r="PYJ771" s="413"/>
      <c r="PYK771" s="413"/>
      <c r="PYL771" s="413"/>
      <c r="PYM771" s="413"/>
      <c r="PYN771" s="413"/>
      <c r="PYO771" s="413"/>
      <c r="PYP771" s="413"/>
      <c r="PYQ771" s="413"/>
      <c r="PYR771" s="413"/>
      <c r="PYS771" s="413"/>
      <c r="PYT771" s="413"/>
      <c r="PYU771" s="413"/>
      <c r="PYV771" s="413"/>
      <c r="PYW771" s="413"/>
      <c r="PYX771" s="413"/>
      <c r="PYY771" s="413"/>
      <c r="PYZ771" s="413"/>
      <c r="PZA771" s="413"/>
      <c r="PZB771" s="414"/>
      <c r="PZC771" s="414"/>
      <c r="PZD771" s="414"/>
      <c r="PZE771" s="414"/>
      <c r="PZF771" s="414"/>
      <c r="PZG771" s="413"/>
      <c r="PZH771" s="413"/>
      <c r="PZI771" s="414"/>
      <c r="PZJ771" s="414"/>
      <c r="PZK771" s="413"/>
      <c r="PZL771" s="413"/>
      <c r="PZM771" s="414"/>
      <c r="PZN771" s="414"/>
      <c r="PZO771" s="413"/>
      <c r="PZP771" s="413"/>
      <c r="PZQ771" s="413"/>
      <c r="PZR771" s="413"/>
      <c r="PZS771" s="413"/>
      <c r="PZT771" s="413"/>
      <c r="PZU771" s="413"/>
      <c r="PZV771" s="414"/>
      <c r="PZW771" s="414"/>
      <c r="PZX771" s="413"/>
      <c r="PZY771" s="413"/>
      <c r="PZZ771" s="414"/>
      <c r="QAA771" s="414"/>
      <c r="QAB771" s="413"/>
      <c r="QAC771" s="413"/>
      <c r="QAD771" s="413"/>
      <c r="QAE771" s="413"/>
      <c r="QAF771" s="413"/>
      <c r="QAG771" s="407"/>
      <c r="QAH771" s="439"/>
      <c r="QAI771" s="413"/>
      <c r="QAJ771" s="413"/>
      <c r="QAK771" s="413"/>
      <c r="QAL771" s="413"/>
      <c r="QAM771" s="413"/>
      <c r="QAN771" s="413"/>
      <c r="QAO771" s="413"/>
      <c r="QAP771" s="412"/>
      <c r="QAQ771" s="412"/>
      <c r="QAR771" s="412"/>
      <c r="QAS771" s="412"/>
      <c r="QAT771" s="412"/>
      <c r="QAU771" s="412"/>
      <c r="QAV771" s="412"/>
      <c r="QAW771" s="412"/>
      <c r="QAX771" s="412"/>
      <c r="QAY771" s="412"/>
      <c r="QAZ771" s="412"/>
      <c r="QBA771" s="412"/>
      <c r="QBB771" s="412"/>
      <c r="QBC771" s="412"/>
      <c r="QBD771" s="412"/>
      <c r="QBE771" s="412"/>
      <c r="QBF771" s="412"/>
      <c r="QBG771" s="412"/>
      <c r="QBH771" s="412"/>
      <c r="QBI771" s="412"/>
      <c r="QBJ771" s="412"/>
      <c r="QBK771" s="412"/>
      <c r="QBL771" s="412"/>
      <c r="QBM771" s="412"/>
      <c r="QBN771" s="412"/>
      <c r="QBO771" s="412"/>
      <c r="QBP771" s="412"/>
      <c r="QBQ771" s="412"/>
      <c r="QBR771" s="412"/>
      <c r="QBS771" s="412"/>
      <c r="QBT771" s="412"/>
      <c r="QBU771" s="412"/>
      <c r="QBV771" s="412"/>
      <c r="QBW771" s="412"/>
      <c r="QBX771" s="412"/>
      <c r="QBY771" s="412"/>
      <c r="QBZ771" s="412"/>
      <c r="QCA771" s="412"/>
      <c r="QCB771" s="412"/>
      <c r="QCC771" s="412"/>
      <c r="QCD771" s="412"/>
      <c r="QCE771" s="412"/>
      <c r="QCF771" s="412"/>
      <c r="QCG771" s="412"/>
      <c r="QCH771" s="413"/>
      <c r="QCI771" s="413"/>
      <c r="QCJ771" s="413"/>
      <c r="QCK771" s="413"/>
      <c r="QCL771" s="413"/>
      <c r="QCM771" s="413"/>
      <c r="QCN771" s="413"/>
      <c r="QCO771" s="413"/>
      <c r="QCP771" s="413"/>
      <c r="QCQ771" s="413"/>
      <c r="QCR771" s="413"/>
      <c r="QCS771" s="413"/>
      <c r="QCT771" s="413"/>
      <c r="QCU771" s="413"/>
      <c r="QCV771" s="413"/>
      <c r="QCW771" s="413"/>
      <c r="QCX771" s="413"/>
      <c r="QCY771" s="413"/>
      <c r="QCZ771" s="413"/>
      <c r="QDA771" s="413"/>
      <c r="QDB771" s="413"/>
      <c r="QDC771" s="413"/>
      <c r="QDD771" s="413"/>
      <c r="QDE771" s="413"/>
      <c r="QDF771" s="414"/>
      <c r="QDG771" s="414"/>
      <c r="QDH771" s="414"/>
      <c r="QDI771" s="414"/>
      <c r="QDJ771" s="414"/>
      <c r="QDK771" s="413"/>
      <c r="QDL771" s="413"/>
      <c r="QDM771" s="414"/>
      <c r="QDN771" s="414"/>
      <c r="QDO771" s="413"/>
      <c r="QDP771" s="413"/>
      <c r="QDQ771" s="414"/>
      <c r="QDR771" s="414"/>
      <c r="QDS771" s="413"/>
      <c r="QDT771" s="413"/>
      <c r="QDU771" s="413"/>
      <c r="QDV771" s="413"/>
      <c r="QDW771" s="413"/>
      <c r="QDX771" s="413"/>
      <c r="QDY771" s="413"/>
      <c r="QDZ771" s="414"/>
      <c r="QEA771" s="414"/>
      <c r="QEB771" s="413"/>
      <c r="QEC771" s="413"/>
      <c r="QED771" s="414"/>
      <c r="QEE771" s="414"/>
      <c r="QEF771" s="413"/>
      <c r="QEG771" s="413"/>
      <c r="QEH771" s="413"/>
      <c r="QEI771" s="413"/>
      <c r="QEJ771" s="413"/>
      <c r="QEK771" s="407"/>
      <c r="QEL771" s="439"/>
      <c r="QEM771" s="413"/>
      <c r="QEN771" s="413"/>
      <c r="QEO771" s="413"/>
      <c r="QEP771" s="413"/>
      <c r="QEQ771" s="413"/>
      <c r="QER771" s="413"/>
      <c r="QES771" s="413"/>
      <c r="QET771" s="412"/>
      <c r="QEU771" s="412"/>
      <c r="QEV771" s="412"/>
      <c r="QEW771" s="412"/>
      <c r="QEX771" s="412"/>
      <c r="QEY771" s="412"/>
      <c r="QEZ771" s="412"/>
      <c r="QFA771" s="412"/>
      <c r="QFB771" s="412"/>
      <c r="QFC771" s="412"/>
      <c r="QFD771" s="412"/>
      <c r="QFE771" s="412"/>
      <c r="QFF771" s="412"/>
      <c r="QFG771" s="412"/>
      <c r="QFH771" s="412"/>
      <c r="QFI771" s="412"/>
      <c r="QFJ771" s="412"/>
      <c r="QFK771" s="412"/>
      <c r="QFL771" s="412"/>
      <c r="QFM771" s="412"/>
      <c r="QFN771" s="412"/>
      <c r="QFO771" s="412"/>
      <c r="QFP771" s="412"/>
      <c r="QFQ771" s="412"/>
      <c r="QFR771" s="412"/>
      <c r="QFS771" s="412"/>
      <c r="QFT771" s="412"/>
      <c r="QFU771" s="412"/>
      <c r="QFV771" s="412"/>
      <c r="QFW771" s="412"/>
      <c r="QFX771" s="412"/>
      <c r="QFY771" s="412"/>
      <c r="QFZ771" s="412"/>
      <c r="QGA771" s="412"/>
      <c r="QGB771" s="412"/>
      <c r="QGC771" s="412"/>
      <c r="QGD771" s="412"/>
      <c r="QGE771" s="412"/>
      <c r="QGF771" s="412"/>
      <c r="QGG771" s="412"/>
      <c r="QGH771" s="412"/>
      <c r="QGI771" s="412"/>
      <c r="QGJ771" s="412"/>
      <c r="QGK771" s="412"/>
      <c r="QGL771" s="413"/>
      <c r="QGM771" s="413"/>
      <c r="QGN771" s="413"/>
      <c r="QGO771" s="413"/>
      <c r="QGP771" s="413"/>
      <c r="QGQ771" s="413"/>
      <c r="QGR771" s="413"/>
      <c r="QGS771" s="413"/>
      <c r="QGT771" s="413"/>
      <c r="QGU771" s="413"/>
      <c r="QGV771" s="413"/>
      <c r="QGW771" s="413"/>
      <c r="QGX771" s="413"/>
      <c r="QGY771" s="413"/>
      <c r="QGZ771" s="413"/>
      <c r="QHA771" s="413"/>
      <c r="QHB771" s="413"/>
      <c r="QHC771" s="413"/>
      <c r="QHD771" s="413"/>
      <c r="QHE771" s="413"/>
      <c r="QHF771" s="413"/>
      <c r="QHG771" s="413"/>
      <c r="QHH771" s="413"/>
      <c r="QHI771" s="413"/>
      <c r="QHJ771" s="414"/>
      <c r="QHK771" s="414"/>
      <c r="QHL771" s="414"/>
      <c r="QHM771" s="414"/>
      <c r="QHN771" s="414"/>
      <c r="QHO771" s="413"/>
      <c r="QHP771" s="413"/>
      <c r="QHQ771" s="414"/>
      <c r="QHR771" s="414"/>
      <c r="QHS771" s="413"/>
      <c r="QHT771" s="413"/>
      <c r="QHU771" s="414"/>
      <c r="QHV771" s="414"/>
      <c r="QHW771" s="413"/>
      <c r="QHX771" s="413"/>
      <c r="QHY771" s="413"/>
      <c r="QHZ771" s="413"/>
      <c r="QIA771" s="413"/>
      <c r="QIB771" s="413"/>
      <c r="QIC771" s="413"/>
      <c r="QID771" s="414"/>
      <c r="QIE771" s="414"/>
      <c r="QIF771" s="413"/>
      <c r="QIG771" s="413"/>
      <c r="QIH771" s="414"/>
      <c r="QII771" s="414"/>
      <c r="QIJ771" s="413"/>
      <c r="QIK771" s="413"/>
      <c r="QIL771" s="413"/>
      <c r="QIM771" s="413"/>
      <c r="QIN771" s="413"/>
      <c r="QIO771" s="407"/>
      <c r="QIP771" s="439"/>
      <c r="QIQ771" s="413"/>
      <c r="QIR771" s="413"/>
      <c r="QIS771" s="413"/>
      <c r="QIT771" s="413"/>
      <c r="QIU771" s="413"/>
      <c r="QIV771" s="413"/>
      <c r="QIW771" s="413"/>
      <c r="QIX771" s="412"/>
      <c r="QIY771" s="412"/>
      <c r="QIZ771" s="412"/>
      <c r="QJA771" s="412"/>
      <c r="QJB771" s="412"/>
      <c r="QJC771" s="412"/>
      <c r="QJD771" s="412"/>
      <c r="QJE771" s="412"/>
      <c r="QJF771" s="412"/>
      <c r="QJG771" s="412"/>
      <c r="QJH771" s="412"/>
      <c r="QJI771" s="412"/>
      <c r="QJJ771" s="412"/>
      <c r="QJK771" s="412"/>
      <c r="QJL771" s="412"/>
      <c r="QJM771" s="412"/>
      <c r="QJN771" s="412"/>
      <c r="QJO771" s="412"/>
      <c r="QJP771" s="412"/>
      <c r="QJQ771" s="412"/>
      <c r="QJR771" s="412"/>
      <c r="QJS771" s="412"/>
      <c r="QJT771" s="412"/>
      <c r="QJU771" s="412"/>
      <c r="QJV771" s="412"/>
      <c r="QJW771" s="412"/>
      <c r="QJX771" s="412"/>
      <c r="QJY771" s="412"/>
      <c r="QJZ771" s="412"/>
      <c r="QKA771" s="412"/>
      <c r="QKB771" s="412"/>
      <c r="QKC771" s="412"/>
      <c r="QKD771" s="412"/>
      <c r="QKE771" s="412"/>
      <c r="QKF771" s="412"/>
      <c r="QKG771" s="412"/>
      <c r="QKH771" s="412"/>
      <c r="QKI771" s="412"/>
      <c r="QKJ771" s="412"/>
      <c r="QKK771" s="412"/>
      <c r="QKL771" s="412"/>
      <c r="QKM771" s="412"/>
      <c r="QKN771" s="412"/>
      <c r="QKO771" s="412"/>
      <c r="QKP771" s="413"/>
      <c r="QKQ771" s="413"/>
      <c r="QKR771" s="413"/>
      <c r="QKS771" s="413"/>
      <c r="QKT771" s="413"/>
      <c r="QKU771" s="413"/>
      <c r="QKV771" s="413"/>
      <c r="QKW771" s="413"/>
      <c r="QKX771" s="413"/>
      <c r="QKY771" s="413"/>
      <c r="QKZ771" s="413"/>
      <c r="QLA771" s="413"/>
      <c r="QLB771" s="413"/>
      <c r="QLC771" s="413"/>
      <c r="QLD771" s="413"/>
      <c r="QLE771" s="413"/>
      <c r="QLF771" s="413"/>
      <c r="QLG771" s="413"/>
      <c r="QLH771" s="413"/>
      <c r="QLI771" s="413"/>
      <c r="QLJ771" s="413"/>
      <c r="QLK771" s="413"/>
      <c r="QLL771" s="413"/>
      <c r="QLM771" s="413"/>
      <c r="QLN771" s="414"/>
      <c r="QLO771" s="414"/>
      <c r="QLP771" s="414"/>
      <c r="QLQ771" s="414"/>
      <c r="QLR771" s="414"/>
      <c r="QLS771" s="413"/>
      <c r="QLT771" s="413"/>
      <c r="QLU771" s="414"/>
      <c r="QLV771" s="414"/>
      <c r="QLW771" s="413"/>
      <c r="QLX771" s="413"/>
      <c r="QLY771" s="414"/>
      <c r="QLZ771" s="414"/>
      <c r="QMA771" s="413"/>
      <c r="QMB771" s="413"/>
      <c r="QMC771" s="413"/>
      <c r="QMD771" s="413"/>
      <c r="QME771" s="413"/>
      <c r="QMF771" s="413"/>
      <c r="QMG771" s="413"/>
      <c r="QMH771" s="414"/>
      <c r="QMI771" s="414"/>
      <c r="QMJ771" s="413"/>
      <c r="QMK771" s="413"/>
      <c r="QML771" s="414"/>
      <c r="QMM771" s="414"/>
      <c r="QMN771" s="413"/>
      <c r="QMO771" s="413"/>
      <c r="QMP771" s="413"/>
      <c r="QMQ771" s="413"/>
      <c r="QMR771" s="413"/>
      <c r="QMS771" s="407"/>
      <c r="QMT771" s="439"/>
      <c r="QMU771" s="413"/>
      <c r="QMV771" s="413"/>
      <c r="QMW771" s="413"/>
      <c r="QMX771" s="413"/>
      <c r="QMY771" s="413"/>
      <c r="QMZ771" s="413"/>
      <c r="QNA771" s="413"/>
      <c r="QNB771" s="412"/>
      <c r="QNC771" s="412"/>
      <c r="QND771" s="412"/>
      <c r="QNE771" s="412"/>
      <c r="QNF771" s="412"/>
      <c r="QNG771" s="412"/>
      <c r="QNH771" s="412"/>
      <c r="QNI771" s="412"/>
      <c r="QNJ771" s="412"/>
      <c r="QNK771" s="412"/>
      <c r="QNL771" s="412"/>
      <c r="QNM771" s="412"/>
      <c r="QNN771" s="412"/>
      <c r="QNO771" s="412"/>
      <c r="QNP771" s="412"/>
      <c r="QNQ771" s="412"/>
      <c r="QNR771" s="412"/>
      <c r="QNS771" s="412"/>
      <c r="QNT771" s="412"/>
      <c r="QNU771" s="412"/>
      <c r="QNV771" s="412"/>
      <c r="QNW771" s="412"/>
      <c r="QNX771" s="412"/>
      <c r="QNY771" s="412"/>
      <c r="QNZ771" s="412"/>
      <c r="QOA771" s="412"/>
      <c r="QOB771" s="412"/>
      <c r="QOC771" s="412"/>
      <c r="QOD771" s="412"/>
      <c r="QOE771" s="412"/>
      <c r="QOF771" s="412"/>
      <c r="QOG771" s="412"/>
      <c r="QOH771" s="412"/>
      <c r="QOI771" s="412"/>
      <c r="QOJ771" s="412"/>
      <c r="QOK771" s="412"/>
      <c r="QOL771" s="412"/>
      <c r="QOM771" s="412"/>
      <c r="QON771" s="412"/>
      <c r="QOO771" s="412"/>
      <c r="QOP771" s="412"/>
      <c r="QOQ771" s="412"/>
      <c r="QOR771" s="412"/>
      <c r="QOS771" s="412"/>
      <c r="QOT771" s="413"/>
      <c r="QOU771" s="413"/>
      <c r="QOV771" s="413"/>
      <c r="QOW771" s="413"/>
      <c r="QOX771" s="413"/>
      <c r="QOY771" s="413"/>
      <c r="QOZ771" s="413"/>
      <c r="QPA771" s="413"/>
      <c r="QPB771" s="413"/>
      <c r="QPC771" s="413"/>
      <c r="QPD771" s="413"/>
      <c r="QPE771" s="413"/>
      <c r="QPF771" s="413"/>
      <c r="QPG771" s="413"/>
      <c r="QPH771" s="413"/>
      <c r="QPI771" s="413"/>
      <c r="QPJ771" s="413"/>
      <c r="QPK771" s="413"/>
      <c r="QPL771" s="413"/>
      <c r="QPM771" s="413"/>
      <c r="QPN771" s="413"/>
      <c r="QPO771" s="413"/>
      <c r="QPP771" s="413"/>
      <c r="QPQ771" s="413"/>
      <c r="QPR771" s="414"/>
      <c r="QPS771" s="414"/>
      <c r="QPT771" s="414"/>
      <c r="QPU771" s="414"/>
      <c r="QPV771" s="414"/>
      <c r="QPW771" s="413"/>
      <c r="QPX771" s="413"/>
      <c r="QPY771" s="414"/>
      <c r="QPZ771" s="414"/>
      <c r="QQA771" s="413"/>
      <c r="QQB771" s="413"/>
      <c r="QQC771" s="414"/>
      <c r="QQD771" s="414"/>
      <c r="QQE771" s="413"/>
      <c r="QQF771" s="413"/>
      <c r="QQG771" s="413"/>
      <c r="QQH771" s="413"/>
      <c r="QQI771" s="413"/>
      <c r="QQJ771" s="413"/>
      <c r="QQK771" s="413"/>
      <c r="QQL771" s="414"/>
      <c r="QQM771" s="414"/>
      <c r="QQN771" s="413"/>
      <c r="QQO771" s="413"/>
      <c r="QQP771" s="414"/>
      <c r="QQQ771" s="414"/>
      <c r="QQR771" s="413"/>
      <c r="QQS771" s="413"/>
      <c r="QQT771" s="413"/>
      <c r="QQU771" s="413"/>
      <c r="QQV771" s="413"/>
      <c r="QQW771" s="407"/>
      <c r="QQX771" s="439"/>
      <c r="QQY771" s="413"/>
      <c r="QQZ771" s="413"/>
      <c r="QRA771" s="413"/>
      <c r="QRB771" s="413"/>
      <c r="QRC771" s="413"/>
      <c r="QRD771" s="413"/>
      <c r="QRE771" s="413"/>
      <c r="QRF771" s="412"/>
      <c r="QRG771" s="412"/>
      <c r="QRH771" s="412"/>
      <c r="QRI771" s="412"/>
      <c r="QRJ771" s="412"/>
      <c r="QRK771" s="412"/>
      <c r="QRL771" s="412"/>
      <c r="QRM771" s="412"/>
      <c r="QRN771" s="412"/>
      <c r="QRO771" s="412"/>
      <c r="QRP771" s="412"/>
      <c r="QRQ771" s="412"/>
      <c r="QRR771" s="412"/>
      <c r="QRS771" s="412"/>
      <c r="QRT771" s="412"/>
      <c r="QRU771" s="412"/>
      <c r="QRV771" s="412"/>
      <c r="QRW771" s="412"/>
      <c r="QRX771" s="412"/>
      <c r="QRY771" s="412"/>
      <c r="QRZ771" s="412"/>
      <c r="QSA771" s="412"/>
      <c r="QSB771" s="412"/>
      <c r="QSC771" s="412"/>
      <c r="QSD771" s="412"/>
      <c r="QSE771" s="412"/>
      <c r="QSF771" s="412"/>
      <c r="QSG771" s="412"/>
      <c r="QSH771" s="412"/>
      <c r="QSI771" s="412"/>
      <c r="QSJ771" s="412"/>
      <c r="QSK771" s="412"/>
      <c r="QSL771" s="412"/>
      <c r="QSM771" s="412"/>
      <c r="QSN771" s="412"/>
      <c r="QSO771" s="412"/>
      <c r="QSP771" s="412"/>
      <c r="QSQ771" s="412"/>
      <c r="QSR771" s="412"/>
      <c r="QSS771" s="412"/>
      <c r="QST771" s="412"/>
      <c r="QSU771" s="412"/>
      <c r="QSV771" s="412"/>
      <c r="QSW771" s="412"/>
      <c r="QSX771" s="413"/>
      <c r="QSY771" s="413"/>
      <c r="QSZ771" s="413"/>
      <c r="QTA771" s="413"/>
      <c r="QTB771" s="413"/>
      <c r="QTC771" s="413"/>
      <c r="QTD771" s="413"/>
      <c r="QTE771" s="413"/>
      <c r="QTF771" s="413"/>
      <c r="QTG771" s="413"/>
      <c r="QTH771" s="413"/>
      <c r="QTI771" s="413"/>
      <c r="QTJ771" s="413"/>
      <c r="QTK771" s="413"/>
      <c r="QTL771" s="413"/>
      <c r="QTM771" s="413"/>
      <c r="QTN771" s="413"/>
      <c r="QTO771" s="413"/>
      <c r="QTP771" s="413"/>
      <c r="QTQ771" s="413"/>
      <c r="QTR771" s="413"/>
      <c r="QTS771" s="413"/>
      <c r="QTT771" s="413"/>
      <c r="QTU771" s="413"/>
      <c r="QTV771" s="414"/>
      <c r="QTW771" s="414"/>
      <c r="QTX771" s="414"/>
      <c r="QTY771" s="414"/>
      <c r="QTZ771" s="414"/>
      <c r="QUA771" s="413"/>
      <c r="QUB771" s="413"/>
      <c r="QUC771" s="414"/>
      <c r="QUD771" s="414"/>
      <c r="QUE771" s="413"/>
      <c r="QUF771" s="413"/>
      <c r="QUG771" s="414"/>
      <c r="QUH771" s="414"/>
      <c r="QUI771" s="413"/>
      <c r="QUJ771" s="413"/>
      <c r="QUK771" s="413"/>
      <c r="QUL771" s="413"/>
      <c r="QUM771" s="413"/>
      <c r="QUN771" s="413"/>
      <c r="QUO771" s="413"/>
      <c r="QUP771" s="414"/>
      <c r="QUQ771" s="414"/>
      <c r="QUR771" s="413"/>
      <c r="QUS771" s="413"/>
      <c r="QUT771" s="414"/>
      <c r="QUU771" s="414"/>
      <c r="QUV771" s="413"/>
      <c r="QUW771" s="413"/>
      <c r="QUX771" s="413"/>
      <c r="QUY771" s="413"/>
      <c r="QUZ771" s="413"/>
      <c r="QVA771" s="407"/>
      <c r="QVB771" s="439"/>
      <c r="QVC771" s="413"/>
      <c r="QVD771" s="413"/>
      <c r="QVE771" s="413"/>
      <c r="QVF771" s="413"/>
      <c r="QVG771" s="413"/>
      <c r="QVH771" s="413"/>
      <c r="QVI771" s="413"/>
      <c r="QVJ771" s="412"/>
      <c r="QVK771" s="412"/>
      <c r="QVL771" s="412"/>
      <c r="QVM771" s="412"/>
      <c r="QVN771" s="412"/>
      <c r="QVO771" s="412"/>
      <c r="QVP771" s="412"/>
      <c r="QVQ771" s="412"/>
      <c r="QVR771" s="412"/>
      <c r="QVS771" s="412"/>
      <c r="QVT771" s="412"/>
      <c r="QVU771" s="412"/>
      <c r="QVV771" s="412"/>
      <c r="QVW771" s="412"/>
      <c r="QVX771" s="412"/>
      <c r="QVY771" s="412"/>
      <c r="QVZ771" s="412"/>
      <c r="QWA771" s="412"/>
      <c r="QWB771" s="412"/>
      <c r="QWC771" s="412"/>
      <c r="QWD771" s="412"/>
      <c r="QWE771" s="412"/>
      <c r="QWF771" s="412"/>
      <c r="QWG771" s="412"/>
      <c r="QWH771" s="412"/>
      <c r="QWI771" s="412"/>
      <c r="QWJ771" s="412"/>
      <c r="QWK771" s="412"/>
      <c r="QWL771" s="412"/>
      <c r="QWM771" s="412"/>
      <c r="QWN771" s="412"/>
      <c r="QWO771" s="412"/>
      <c r="QWP771" s="412"/>
      <c r="QWQ771" s="412"/>
      <c r="QWR771" s="412"/>
      <c r="QWS771" s="412"/>
      <c r="QWT771" s="412"/>
      <c r="QWU771" s="412"/>
      <c r="QWV771" s="412"/>
      <c r="QWW771" s="412"/>
      <c r="QWX771" s="412"/>
      <c r="QWY771" s="412"/>
      <c r="QWZ771" s="412"/>
      <c r="QXA771" s="412"/>
      <c r="QXB771" s="413"/>
      <c r="QXC771" s="413"/>
      <c r="QXD771" s="413"/>
      <c r="QXE771" s="413"/>
      <c r="QXF771" s="413"/>
      <c r="QXG771" s="413"/>
      <c r="QXH771" s="413"/>
      <c r="QXI771" s="413"/>
      <c r="QXJ771" s="413"/>
      <c r="QXK771" s="413"/>
      <c r="QXL771" s="413"/>
      <c r="QXM771" s="413"/>
      <c r="QXN771" s="413"/>
      <c r="QXO771" s="413"/>
      <c r="QXP771" s="413"/>
      <c r="QXQ771" s="413"/>
      <c r="QXR771" s="413"/>
      <c r="QXS771" s="413"/>
      <c r="QXT771" s="413"/>
      <c r="QXU771" s="413"/>
      <c r="QXV771" s="413"/>
      <c r="QXW771" s="413"/>
      <c r="QXX771" s="413"/>
      <c r="QXY771" s="413"/>
      <c r="QXZ771" s="414"/>
      <c r="QYA771" s="414"/>
      <c r="QYB771" s="414"/>
      <c r="QYC771" s="414"/>
      <c r="QYD771" s="414"/>
      <c r="QYE771" s="413"/>
      <c r="QYF771" s="413"/>
      <c r="QYG771" s="414"/>
      <c r="QYH771" s="414"/>
      <c r="QYI771" s="413"/>
      <c r="QYJ771" s="413"/>
      <c r="QYK771" s="414"/>
      <c r="QYL771" s="414"/>
      <c r="QYM771" s="413"/>
      <c r="QYN771" s="413"/>
      <c r="QYO771" s="413"/>
      <c r="QYP771" s="413"/>
      <c r="QYQ771" s="413"/>
      <c r="QYR771" s="413"/>
      <c r="QYS771" s="413"/>
      <c r="QYT771" s="414"/>
      <c r="QYU771" s="414"/>
      <c r="QYV771" s="413"/>
      <c r="QYW771" s="413"/>
      <c r="QYX771" s="414"/>
      <c r="QYY771" s="414"/>
      <c r="QYZ771" s="413"/>
      <c r="QZA771" s="413"/>
      <c r="QZB771" s="413"/>
      <c r="QZC771" s="413"/>
      <c r="QZD771" s="413"/>
      <c r="QZE771" s="407"/>
      <c r="QZF771" s="439"/>
      <c r="QZG771" s="413"/>
      <c r="QZH771" s="413"/>
      <c r="QZI771" s="413"/>
      <c r="QZJ771" s="413"/>
      <c r="QZK771" s="413"/>
      <c r="QZL771" s="413"/>
      <c r="QZM771" s="413"/>
      <c r="QZN771" s="412"/>
      <c r="QZO771" s="412"/>
      <c r="QZP771" s="412"/>
      <c r="QZQ771" s="412"/>
      <c r="QZR771" s="412"/>
      <c r="QZS771" s="412"/>
      <c r="QZT771" s="412"/>
      <c r="QZU771" s="412"/>
      <c r="QZV771" s="412"/>
      <c r="QZW771" s="412"/>
      <c r="QZX771" s="412"/>
      <c r="QZY771" s="412"/>
      <c r="QZZ771" s="412"/>
      <c r="RAA771" s="412"/>
      <c r="RAB771" s="412"/>
      <c r="RAC771" s="412"/>
      <c r="RAD771" s="412"/>
      <c r="RAE771" s="412"/>
      <c r="RAF771" s="412"/>
      <c r="RAG771" s="412"/>
      <c r="RAH771" s="412"/>
      <c r="RAI771" s="412"/>
      <c r="RAJ771" s="412"/>
      <c r="RAK771" s="412"/>
      <c r="RAL771" s="412"/>
      <c r="RAM771" s="412"/>
      <c r="RAN771" s="412"/>
      <c r="RAO771" s="412"/>
      <c r="RAP771" s="412"/>
      <c r="RAQ771" s="412"/>
      <c r="RAR771" s="412"/>
      <c r="RAS771" s="412"/>
      <c r="RAT771" s="412"/>
      <c r="RAU771" s="412"/>
      <c r="RAV771" s="412"/>
      <c r="RAW771" s="412"/>
      <c r="RAX771" s="412"/>
      <c r="RAY771" s="412"/>
      <c r="RAZ771" s="412"/>
      <c r="RBA771" s="412"/>
      <c r="RBB771" s="412"/>
      <c r="RBC771" s="412"/>
      <c r="RBD771" s="412"/>
      <c r="RBE771" s="412"/>
      <c r="RBF771" s="413"/>
      <c r="RBG771" s="413"/>
      <c r="RBH771" s="413"/>
      <c r="RBI771" s="413"/>
      <c r="RBJ771" s="413"/>
      <c r="RBK771" s="413"/>
      <c r="RBL771" s="413"/>
      <c r="RBM771" s="413"/>
      <c r="RBN771" s="413"/>
      <c r="RBO771" s="413"/>
      <c r="RBP771" s="413"/>
      <c r="RBQ771" s="413"/>
      <c r="RBR771" s="413"/>
      <c r="RBS771" s="413"/>
      <c r="RBT771" s="413"/>
      <c r="RBU771" s="413"/>
      <c r="RBV771" s="413"/>
      <c r="RBW771" s="413"/>
      <c r="RBX771" s="413"/>
      <c r="RBY771" s="413"/>
      <c r="RBZ771" s="413"/>
      <c r="RCA771" s="413"/>
      <c r="RCB771" s="413"/>
    </row>
    <row r="772" spans="1:12248" s="39" customFormat="1" ht="141.75" hidden="1" customHeight="1" x14ac:dyDescent="0.25">
      <c r="B772" s="209" t="s">
        <v>34</v>
      </c>
      <c r="C772" s="133" t="s">
        <v>467</v>
      </c>
      <c r="D772" s="188">
        <f>G772</f>
        <v>2400</v>
      </c>
      <c r="E772" s="189"/>
      <c r="F772" s="189"/>
      <c r="G772" s="188">
        <f>'[17]Распределение средств 24-26 '!$I$302</f>
        <v>2400</v>
      </c>
      <c r="H772" s="189"/>
      <c r="I772" s="188">
        <f>O772</f>
        <v>1200</v>
      </c>
      <c r="J772" s="586">
        <f t="shared" si="1790"/>
        <v>0.5</v>
      </c>
      <c r="K772" s="37"/>
      <c r="L772" s="37"/>
      <c r="M772" s="37"/>
      <c r="N772" s="37"/>
      <c r="O772" s="188">
        <v>1200</v>
      </c>
      <c r="P772" s="586">
        <f>O772/G772</f>
        <v>0.5</v>
      </c>
      <c r="Q772" s="37"/>
      <c r="R772" s="37"/>
      <c r="S772" s="188">
        <f t="shared" si="1726"/>
        <v>1200</v>
      </c>
      <c r="T772" s="592">
        <f t="shared" si="1727"/>
        <v>0.5</v>
      </c>
      <c r="U772" s="37"/>
      <c r="V772" s="37"/>
      <c r="W772" s="37"/>
      <c r="X772" s="37"/>
      <c r="Y772" s="188">
        <f>'[18]2024_2026'!$Y$771</f>
        <v>1200</v>
      </c>
      <c r="Z772" s="586">
        <f>Y772/G772</f>
        <v>0.5</v>
      </c>
      <c r="AA772" s="37"/>
      <c r="AB772" s="37"/>
      <c r="AC772" s="188">
        <f t="shared" ref="AC772:AC782" si="1878">AI772</f>
        <v>2000</v>
      </c>
      <c r="AD772" s="592">
        <f t="shared" ref="AD772:AD783" si="1879">AC772/D772</f>
        <v>0.83333333333333337</v>
      </c>
      <c r="AE772" s="37"/>
      <c r="AF772" s="592"/>
      <c r="AG772" s="37"/>
      <c r="AH772" s="592"/>
      <c r="AI772" s="188">
        <f>'[18]2024_2026'!$AI$771</f>
        <v>2000</v>
      </c>
      <c r="AJ772" s="592">
        <f>AI772/G772</f>
        <v>0.83333333333333337</v>
      </c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130"/>
      <c r="AV772" s="130">
        <f>AY772</f>
        <v>22256.184000000001</v>
      </c>
      <c r="AW772" s="37"/>
      <c r="AX772" s="37"/>
      <c r="AY772" s="130">
        <v>22256.184000000001</v>
      </c>
      <c r="AZ772" s="37"/>
      <c r="BA772" s="120">
        <f t="shared" si="1778"/>
        <v>0</v>
      </c>
      <c r="BB772" s="37"/>
      <c r="BC772" s="37"/>
      <c r="BD772" s="37"/>
      <c r="BE772" s="130">
        <f t="shared" si="1779"/>
        <v>2400</v>
      </c>
      <c r="BF772" s="37">
        <f t="shared" si="1876"/>
        <v>0</v>
      </c>
      <c r="BG772" s="130">
        <f t="shared" si="1877"/>
        <v>2400</v>
      </c>
      <c r="BH772" s="37">
        <f t="shared" si="1877"/>
        <v>0</v>
      </c>
      <c r="BI772" s="130">
        <f>BL772</f>
        <v>23011.704000000002</v>
      </c>
      <c r="BJ772" s="37"/>
      <c r="BK772" s="37"/>
      <c r="BL772" s="130">
        <v>23011.704000000002</v>
      </c>
      <c r="BM772" s="37"/>
      <c r="BN772" s="130">
        <f t="shared" si="1826"/>
        <v>23011.704000000002</v>
      </c>
      <c r="BO772" s="130">
        <f>BR772</f>
        <v>23011.704000000002</v>
      </c>
      <c r="BP772" s="37"/>
      <c r="BQ772" s="37"/>
      <c r="BR772" s="130">
        <v>23011.704000000002</v>
      </c>
      <c r="BS772" s="37"/>
      <c r="BT772" s="130">
        <f t="shared" si="1783"/>
        <v>23011.704000000002</v>
      </c>
      <c r="BU772" s="37">
        <f t="shared" si="1784"/>
        <v>0</v>
      </c>
      <c r="BV772" s="130">
        <f>BY772</f>
        <v>23011.704000000002</v>
      </c>
      <c r="BW772" s="37"/>
      <c r="BX772" s="37"/>
      <c r="BY772" s="130">
        <f>BL772</f>
        <v>23011.704000000002</v>
      </c>
      <c r="BZ772" s="37"/>
      <c r="CA772" s="130">
        <f t="shared" si="1785"/>
        <v>0</v>
      </c>
      <c r="CB772" s="189"/>
      <c r="CC772" s="188"/>
      <c r="CD772" s="189"/>
      <c r="CE772" s="130">
        <f t="shared" si="1824"/>
        <v>23011.704000000002</v>
      </c>
      <c r="CF772" s="189">
        <f t="shared" si="1832"/>
        <v>0</v>
      </c>
      <c r="CG772" s="189"/>
      <c r="CH772" s="188">
        <f t="shared" si="1786"/>
        <v>23011.704000000002</v>
      </c>
      <c r="CI772" s="189">
        <f t="shared" si="1787"/>
        <v>0</v>
      </c>
      <c r="CJ772" s="130"/>
      <c r="CK772" s="130">
        <f>CN772</f>
        <v>0</v>
      </c>
      <c r="CL772" s="37"/>
      <c r="CM772" s="37"/>
      <c r="CN772" s="130">
        <f>CI772</f>
        <v>0</v>
      </c>
      <c r="CO772" s="37"/>
    </row>
    <row r="773" spans="1:12248" s="39" customFormat="1" ht="120.75" hidden="1" customHeight="1" x14ac:dyDescent="0.25">
      <c r="B773" s="209" t="s">
        <v>62</v>
      </c>
      <c r="C773" s="133" t="s">
        <v>468</v>
      </c>
      <c r="D773" s="188">
        <f t="shared" ref="D773:D782" si="1880">G773</f>
        <v>649286.69999999995</v>
      </c>
      <c r="E773" s="189"/>
      <c r="F773" s="189"/>
      <c r="G773" s="188">
        <f>'[17]Распределение средств 24-26 '!$I$305</f>
        <v>649286.69999999995</v>
      </c>
      <c r="H773" s="189"/>
      <c r="I773" s="188">
        <f t="shared" ref="I773:I782" si="1881">O773</f>
        <v>0</v>
      </c>
      <c r="J773" s="586">
        <f t="shared" si="1790"/>
        <v>0</v>
      </c>
      <c r="K773" s="37"/>
      <c r="L773" s="37"/>
      <c r="M773" s="37"/>
      <c r="N773" s="37"/>
      <c r="O773" s="188">
        <v>0</v>
      </c>
      <c r="P773" s="586">
        <f t="shared" ref="P773:P782" si="1882">O773/G773</f>
        <v>0</v>
      </c>
      <c r="Q773" s="37"/>
      <c r="R773" s="37"/>
      <c r="S773" s="188">
        <f t="shared" si="1726"/>
        <v>0</v>
      </c>
      <c r="T773" s="592">
        <f t="shared" si="1727"/>
        <v>0</v>
      </c>
      <c r="U773" s="37"/>
      <c r="V773" s="37"/>
      <c r="W773" s="37"/>
      <c r="X773" s="37"/>
      <c r="Y773" s="188">
        <f>0</f>
        <v>0</v>
      </c>
      <c r="Z773" s="586">
        <f>Y773/G773</f>
        <v>0</v>
      </c>
      <c r="AA773" s="37"/>
      <c r="AB773" s="37"/>
      <c r="AC773" s="188">
        <f t="shared" si="1878"/>
        <v>649286.69999999995</v>
      </c>
      <c r="AD773" s="592">
        <f t="shared" si="1879"/>
        <v>1</v>
      </c>
      <c r="AE773" s="37"/>
      <c r="AF773" s="592"/>
      <c r="AG773" s="37"/>
      <c r="AH773" s="592"/>
      <c r="AI773" s="188">
        <f>'[18]2024_2026'!$AI$772</f>
        <v>649286.69999999995</v>
      </c>
      <c r="AJ773" s="592">
        <f>AI773/G773</f>
        <v>1</v>
      </c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130"/>
      <c r="AV773" s="130">
        <f t="shared" ref="AV773:AV782" si="1883">AY773</f>
        <v>649286.69999999995</v>
      </c>
      <c r="AW773" s="37"/>
      <c r="AX773" s="37"/>
      <c r="AY773" s="130">
        <v>649286.69999999995</v>
      </c>
      <c r="AZ773" s="37"/>
      <c r="BA773" s="120">
        <f t="shared" si="1778"/>
        <v>0</v>
      </c>
      <c r="BB773" s="37"/>
      <c r="BC773" s="37"/>
      <c r="BD773" s="37"/>
      <c r="BE773" s="130">
        <f t="shared" si="1779"/>
        <v>649286.69999999995</v>
      </c>
      <c r="BF773" s="37">
        <f t="shared" si="1876"/>
        <v>0</v>
      </c>
      <c r="BG773" s="130">
        <f t="shared" si="1877"/>
        <v>649286.69999999995</v>
      </c>
      <c r="BH773" s="37">
        <f t="shared" si="1877"/>
        <v>0</v>
      </c>
      <c r="BI773" s="130">
        <f t="shared" ref="BI773:BI782" si="1884">BL773</f>
        <v>649286.69999999995</v>
      </c>
      <c r="BJ773" s="37"/>
      <c r="BK773" s="37"/>
      <c r="BL773" s="130">
        <f>G773</f>
        <v>649286.69999999995</v>
      </c>
      <c r="BM773" s="37"/>
      <c r="BN773" s="130">
        <f t="shared" si="1826"/>
        <v>649286.69999999995</v>
      </c>
      <c r="BO773" s="130">
        <f t="shared" ref="BO773:BO782" si="1885">BR773</f>
        <v>649286.69999999995</v>
      </c>
      <c r="BP773" s="37"/>
      <c r="BQ773" s="37"/>
      <c r="BR773" s="130">
        <f>AY773</f>
        <v>649286.69999999995</v>
      </c>
      <c r="BS773" s="37"/>
      <c r="BT773" s="130">
        <f t="shared" si="1783"/>
        <v>649286.69999999995</v>
      </c>
      <c r="BU773" s="37">
        <f t="shared" si="1784"/>
        <v>0</v>
      </c>
      <c r="BV773" s="130">
        <f t="shared" ref="BV773:BV780" si="1886">BY773</f>
        <v>649286.69999999995</v>
      </c>
      <c r="BW773" s="37"/>
      <c r="BX773" s="37"/>
      <c r="BY773" s="130">
        <f>BL773</f>
        <v>649286.69999999995</v>
      </c>
      <c r="BZ773" s="37"/>
      <c r="CA773" s="130">
        <f t="shared" si="1785"/>
        <v>0</v>
      </c>
      <c r="CB773" s="189"/>
      <c r="CC773" s="188"/>
      <c r="CD773" s="189"/>
      <c r="CE773" s="130">
        <f t="shared" si="1824"/>
        <v>649286.69999999995</v>
      </c>
      <c r="CF773" s="189">
        <f t="shared" si="1832"/>
        <v>0</v>
      </c>
      <c r="CG773" s="189"/>
      <c r="CH773" s="188">
        <f t="shared" si="1786"/>
        <v>649286.69999999995</v>
      </c>
      <c r="CI773" s="189">
        <f t="shared" si="1787"/>
        <v>0</v>
      </c>
      <c r="CJ773" s="130"/>
      <c r="CK773" s="130">
        <f t="shared" ref="CK773:CK782" si="1887">CN773</f>
        <v>0</v>
      </c>
      <c r="CL773" s="37"/>
      <c r="CM773" s="37"/>
      <c r="CN773" s="130">
        <f>CI773</f>
        <v>0</v>
      </c>
      <c r="CO773" s="37"/>
    </row>
    <row r="774" spans="1:12248" s="39" customFormat="1" ht="106.5" hidden="1" customHeight="1" x14ac:dyDescent="0.25">
      <c r="B774" s="209" t="s">
        <v>7</v>
      </c>
      <c r="C774" s="133" t="s">
        <v>393</v>
      </c>
      <c r="D774" s="188">
        <f t="shared" si="1880"/>
        <v>434223.50994000002</v>
      </c>
      <c r="E774" s="189"/>
      <c r="F774" s="189"/>
      <c r="G774" s="188">
        <f>'[17]Распределение средств 24-26 '!$I$324</f>
        <v>434223.50994000002</v>
      </c>
      <c r="H774" s="189"/>
      <c r="I774" s="188">
        <f t="shared" si="1881"/>
        <v>151801.08875</v>
      </c>
      <c r="J774" s="586">
        <f t="shared" si="1790"/>
        <v>0.3495920540345121</v>
      </c>
      <c r="K774" s="37"/>
      <c r="L774" s="37"/>
      <c r="M774" s="37"/>
      <c r="N774" s="37"/>
      <c r="O774" s="188">
        <v>151801.08875</v>
      </c>
      <c r="P774" s="586">
        <f t="shared" si="1882"/>
        <v>0.3495920540345121</v>
      </c>
      <c r="Q774" s="37"/>
      <c r="R774" s="37"/>
      <c r="S774" s="188">
        <f t="shared" si="1726"/>
        <v>151801.08875</v>
      </c>
      <c r="T774" s="592">
        <f t="shared" si="1727"/>
        <v>0.3495920540345121</v>
      </c>
      <c r="U774" s="37"/>
      <c r="V774" s="37"/>
      <c r="W774" s="37"/>
      <c r="X774" s="37"/>
      <c r="Y774" s="188">
        <f>'[18]2024_2026'!$Y$773</f>
        <v>151801.08875</v>
      </c>
      <c r="Z774" s="586">
        <f t="shared" ref="Z774:Z779" si="1888">Y774/G774</f>
        <v>0.3495920540345121</v>
      </c>
      <c r="AA774" s="37"/>
      <c r="AB774" s="37"/>
      <c r="AC774" s="188">
        <f t="shared" si="1878"/>
        <v>376914.25189999997</v>
      </c>
      <c r="AD774" s="592">
        <f t="shared" si="1879"/>
        <v>0.86801898854366755</v>
      </c>
      <c r="AE774" s="37"/>
      <c r="AF774" s="592"/>
      <c r="AG774" s="37"/>
      <c r="AH774" s="592"/>
      <c r="AI774" s="188">
        <f>'[18]2024_2026'!$AI$773</f>
        <v>376914.25189999997</v>
      </c>
      <c r="AJ774" s="592">
        <f t="shared" ref="AJ774:AJ781" si="1889">AI774/G774</f>
        <v>0.86801898854366755</v>
      </c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130"/>
      <c r="AV774" s="130">
        <f t="shared" si="1883"/>
        <v>434223.50994000002</v>
      </c>
      <c r="AW774" s="37"/>
      <c r="AX774" s="37"/>
      <c r="AY774" s="130">
        <v>434223.50994000002</v>
      </c>
      <c r="AZ774" s="37"/>
      <c r="BA774" s="120">
        <f t="shared" si="1778"/>
        <v>0</v>
      </c>
      <c r="BB774" s="37"/>
      <c r="BC774" s="37"/>
      <c r="BD774" s="37"/>
      <c r="BE774" s="130">
        <f t="shared" si="1779"/>
        <v>434223.50994000002</v>
      </c>
      <c r="BF774" s="37">
        <f t="shared" si="1876"/>
        <v>0</v>
      </c>
      <c r="BG774" s="130">
        <f t="shared" si="1877"/>
        <v>434223.50994000002</v>
      </c>
      <c r="BH774" s="37">
        <f t="shared" si="1877"/>
        <v>0</v>
      </c>
      <c r="BI774" s="130">
        <f t="shared" si="1884"/>
        <v>434217.50994000002</v>
      </c>
      <c r="BJ774" s="37"/>
      <c r="BK774" s="37"/>
      <c r="BL774" s="130">
        <v>434217.50994000002</v>
      </c>
      <c r="BM774" s="37"/>
      <c r="BN774" s="130">
        <f t="shared" si="1826"/>
        <v>434217.50994000002</v>
      </c>
      <c r="BO774" s="130">
        <f t="shared" si="1885"/>
        <v>434217.50994000002</v>
      </c>
      <c r="BP774" s="37"/>
      <c r="BQ774" s="37"/>
      <c r="BR774" s="130">
        <v>434217.50994000002</v>
      </c>
      <c r="BS774" s="37"/>
      <c r="BT774" s="130">
        <f t="shared" si="1783"/>
        <v>434217.50994000002</v>
      </c>
      <c r="BU774" s="37">
        <f t="shared" si="1784"/>
        <v>0</v>
      </c>
      <c r="BV774" s="130">
        <f t="shared" si="1886"/>
        <v>434217.50994000002</v>
      </c>
      <c r="BW774" s="37"/>
      <c r="BX774" s="37"/>
      <c r="BY774" s="130">
        <f>BL774</f>
        <v>434217.50994000002</v>
      </c>
      <c r="BZ774" s="37"/>
      <c r="CA774" s="130">
        <f t="shared" si="1785"/>
        <v>0</v>
      </c>
      <c r="CB774" s="189"/>
      <c r="CC774" s="188"/>
      <c r="CD774" s="189"/>
      <c r="CE774" s="130">
        <f t="shared" si="1824"/>
        <v>434217.50994000002</v>
      </c>
      <c r="CF774" s="189">
        <f t="shared" si="1832"/>
        <v>0</v>
      </c>
      <c r="CG774" s="189"/>
      <c r="CH774" s="188">
        <f t="shared" si="1786"/>
        <v>434217.50994000002</v>
      </c>
      <c r="CI774" s="189">
        <f t="shared" si="1787"/>
        <v>0</v>
      </c>
      <c r="CJ774" s="130"/>
      <c r="CK774" s="130">
        <f t="shared" si="1887"/>
        <v>0</v>
      </c>
      <c r="CL774" s="37"/>
      <c r="CM774" s="37"/>
      <c r="CN774" s="130">
        <f>CI774</f>
        <v>0</v>
      </c>
      <c r="CO774" s="37"/>
    </row>
    <row r="775" spans="1:12248" s="39" customFormat="1" ht="85.5" hidden="1" customHeight="1" x14ac:dyDescent="0.25">
      <c r="B775" s="209" t="s">
        <v>8</v>
      </c>
      <c r="C775" s="133" t="s">
        <v>394</v>
      </c>
      <c r="D775" s="188">
        <f t="shared" si="1880"/>
        <v>230055.52953</v>
      </c>
      <c r="E775" s="188"/>
      <c r="F775" s="188"/>
      <c r="G775" s="188">
        <f>'[17]Распределение средств 24-26 '!$I$343</f>
        <v>230055.52953</v>
      </c>
      <c r="H775" s="188"/>
      <c r="I775" s="188">
        <f t="shared" si="1881"/>
        <v>230055.52953</v>
      </c>
      <c r="J775" s="586">
        <f t="shared" si="1790"/>
        <v>1</v>
      </c>
      <c r="K775" s="130"/>
      <c r="L775" s="130"/>
      <c r="M775" s="130"/>
      <c r="N775" s="130"/>
      <c r="O775" s="188">
        <v>230055.52953</v>
      </c>
      <c r="P775" s="586">
        <f t="shared" si="1882"/>
        <v>1</v>
      </c>
      <c r="Q775" s="130"/>
      <c r="R775" s="130"/>
      <c r="S775" s="188">
        <f t="shared" si="1726"/>
        <v>74766.517680000004</v>
      </c>
      <c r="T775" s="592">
        <f t="shared" si="1727"/>
        <v>0.32499335196483597</v>
      </c>
      <c r="U775" s="130"/>
      <c r="V775" s="130"/>
      <c r="W775" s="130"/>
      <c r="X775" s="130"/>
      <c r="Y775" s="188">
        <f>'[18]2024_2026'!$Y$774</f>
        <v>74766.517680000004</v>
      </c>
      <c r="Z775" s="586">
        <f t="shared" si="1888"/>
        <v>0.32499335196483597</v>
      </c>
      <c r="AA775" s="130"/>
      <c r="AB775" s="130"/>
      <c r="AC775" s="188">
        <f t="shared" si="1878"/>
        <v>230055.52953</v>
      </c>
      <c r="AD775" s="592">
        <f t="shared" si="1879"/>
        <v>1</v>
      </c>
      <c r="AE775" s="130"/>
      <c r="AF775" s="592"/>
      <c r="AG775" s="130"/>
      <c r="AH775" s="592"/>
      <c r="AI775" s="188">
        <f>'[18]2024_2026'!$AI$774</f>
        <v>230055.52953</v>
      </c>
      <c r="AJ775" s="592">
        <f t="shared" si="1889"/>
        <v>1</v>
      </c>
      <c r="AK775" s="130"/>
      <c r="AL775" s="130"/>
      <c r="AM775" s="130"/>
      <c r="AN775" s="130"/>
      <c r="AO775" s="130"/>
      <c r="AP775" s="130"/>
      <c r="AQ775" s="130"/>
      <c r="AR775" s="130"/>
      <c r="AS775" s="130"/>
      <c r="AT775" s="130"/>
      <c r="AU775" s="130"/>
      <c r="AV775" s="130">
        <f t="shared" si="1883"/>
        <v>230055.52953</v>
      </c>
      <c r="AW775" s="130"/>
      <c r="AX775" s="130"/>
      <c r="AY775" s="130">
        <v>230055.52953</v>
      </c>
      <c r="AZ775" s="130"/>
      <c r="BA775" s="120">
        <f t="shared" si="1778"/>
        <v>0</v>
      </c>
      <c r="BB775" s="130"/>
      <c r="BC775" s="130"/>
      <c r="BD775" s="130"/>
      <c r="BE775" s="130">
        <f t="shared" si="1779"/>
        <v>230055.52953</v>
      </c>
      <c r="BF775" s="130">
        <f t="shared" si="1876"/>
        <v>0</v>
      </c>
      <c r="BG775" s="130">
        <f t="shared" si="1877"/>
        <v>230055.52953</v>
      </c>
      <c r="BH775" s="130">
        <f t="shared" si="1877"/>
        <v>0</v>
      </c>
      <c r="BI775" s="130">
        <f t="shared" si="1884"/>
        <v>193010.62250999999</v>
      </c>
      <c r="BJ775" s="130"/>
      <c r="BK775" s="130"/>
      <c r="BL775" s="130">
        <v>193010.62250999999</v>
      </c>
      <c r="BM775" s="37"/>
      <c r="BN775" s="130">
        <f t="shared" si="1826"/>
        <v>193010.62250999999</v>
      </c>
      <c r="BO775" s="130">
        <f t="shared" si="1885"/>
        <v>193010.62250999999</v>
      </c>
      <c r="BP775" s="130"/>
      <c r="BQ775" s="130"/>
      <c r="BR775" s="130">
        <v>193010.62250999999</v>
      </c>
      <c r="BS775" s="37"/>
      <c r="BT775" s="130">
        <f t="shared" si="1783"/>
        <v>193010.62250999999</v>
      </c>
      <c r="BU775" s="37">
        <f t="shared" si="1784"/>
        <v>0</v>
      </c>
      <c r="BV775" s="130">
        <f t="shared" si="1886"/>
        <v>155965.72670999999</v>
      </c>
      <c r="BW775" s="130"/>
      <c r="BX775" s="130"/>
      <c r="BY775" s="130">
        <v>155965.72670999999</v>
      </c>
      <c r="BZ775" s="37"/>
      <c r="CA775" s="130">
        <f t="shared" si="1785"/>
        <v>0</v>
      </c>
      <c r="CB775" s="188"/>
      <c r="CC775" s="188"/>
      <c r="CD775" s="189"/>
      <c r="CE775" s="130">
        <f t="shared" si="1824"/>
        <v>155965.72670999999</v>
      </c>
      <c r="CF775" s="188">
        <f t="shared" si="1832"/>
        <v>0</v>
      </c>
      <c r="CG775" s="188"/>
      <c r="CH775" s="188">
        <f t="shared" si="1786"/>
        <v>155965.72670999999</v>
      </c>
      <c r="CI775" s="189">
        <f t="shared" si="1787"/>
        <v>0</v>
      </c>
      <c r="CJ775" s="130"/>
      <c r="CK775" s="130">
        <f t="shared" si="1887"/>
        <v>155965.72670999999</v>
      </c>
      <c r="CL775" s="130"/>
      <c r="CM775" s="130"/>
      <c r="CN775" s="130">
        <v>155965.72670999999</v>
      </c>
      <c r="CO775" s="37"/>
    </row>
    <row r="776" spans="1:12248" s="39" customFormat="1" ht="153.75" hidden="1" customHeight="1" x14ac:dyDescent="0.25">
      <c r="A776" s="209"/>
      <c r="B776" s="209" t="s">
        <v>10</v>
      </c>
      <c r="C776" s="133" t="s">
        <v>473</v>
      </c>
      <c r="D776" s="188">
        <f t="shared" si="1880"/>
        <v>1.5</v>
      </c>
      <c r="E776" s="189"/>
      <c r="F776" s="189"/>
      <c r="G776" s="188">
        <v>1.5</v>
      </c>
      <c r="H776" s="189"/>
      <c r="I776" s="188">
        <f t="shared" si="1881"/>
        <v>0.1729</v>
      </c>
      <c r="J776" s="586">
        <f t="shared" si="1790"/>
        <v>0.11526666666666667</v>
      </c>
      <c r="K776" s="37"/>
      <c r="L776" s="37"/>
      <c r="M776" s="37"/>
      <c r="N776" s="37"/>
      <c r="O776" s="188">
        <v>0.1729</v>
      </c>
      <c r="P776" s="586">
        <f t="shared" si="1882"/>
        <v>0.11526666666666667</v>
      </c>
      <c r="Q776" s="37"/>
      <c r="R776" s="37"/>
      <c r="S776" s="188">
        <f t="shared" si="1726"/>
        <v>0.1729</v>
      </c>
      <c r="T776" s="592">
        <f t="shared" si="1727"/>
        <v>0.11526666666666667</v>
      </c>
      <c r="U776" s="37"/>
      <c r="V776" s="37"/>
      <c r="W776" s="37"/>
      <c r="X776" s="37"/>
      <c r="Y776" s="188">
        <f>'[18]2024_2026'!$Y$775</f>
        <v>0.1729</v>
      </c>
      <c r="Z776" s="586">
        <f t="shared" si="1888"/>
        <v>0.11526666666666667</v>
      </c>
      <c r="AA776" s="37"/>
      <c r="AB776" s="37"/>
      <c r="AC776" s="188">
        <f t="shared" si="1878"/>
        <v>0.66500000000000004</v>
      </c>
      <c r="AD776" s="592">
        <f t="shared" si="1879"/>
        <v>0.44333333333333336</v>
      </c>
      <c r="AE776" s="37"/>
      <c r="AF776" s="592"/>
      <c r="AG776" s="37"/>
      <c r="AH776" s="592"/>
      <c r="AI776" s="188">
        <f>'[18]2024_2026'!$AI$775</f>
        <v>0.66500000000000004</v>
      </c>
      <c r="AJ776" s="592">
        <f t="shared" si="1889"/>
        <v>0.44333333333333336</v>
      </c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130"/>
      <c r="AV776" s="130">
        <f t="shared" si="1883"/>
        <v>1.5</v>
      </c>
      <c r="AW776" s="37"/>
      <c r="AX776" s="37"/>
      <c r="AY776" s="130">
        <v>1.5</v>
      </c>
      <c r="AZ776" s="37"/>
      <c r="BA776" s="120">
        <f t="shared" si="1778"/>
        <v>0</v>
      </c>
      <c r="BB776" s="37"/>
      <c r="BC776" s="37"/>
      <c r="BD776" s="37"/>
      <c r="BE776" s="130">
        <f t="shared" si="1779"/>
        <v>1.5</v>
      </c>
      <c r="BF776" s="37">
        <f t="shared" si="1876"/>
        <v>0</v>
      </c>
      <c r="BG776" s="130">
        <f t="shared" si="1877"/>
        <v>1.5</v>
      </c>
      <c r="BH776" s="37">
        <f t="shared" si="1877"/>
        <v>0</v>
      </c>
      <c r="BI776" s="130">
        <f t="shared" si="1884"/>
        <v>1.5</v>
      </c>
      <c r="BJ776" s="37"/>
      <c r="BK776" s="37"/>
      <c r="BL776" s="130">
        <v>1.5</v>
      </c>
      <c r="BM776" s="37"/>
      <c r="BN776" s="130">
        <f t="shared" si="1826"/>
        <v>1.5</v>
      </c>
      <c r="BO776" s="130">
        <f t="shared" si="1885"/>
        <v>1.5</v>
      </c>
      <c r="BP776" s="37"/>
      <c r="BQ776" s="37"/>
      <c r="BR776" s="130">
        <v>1.5</v>
      </c>
      <c r="BS776" s="37"/>
      <c r="BT776" s="130">
        <f t="shared" si="1783"/>
        <v>1.5</v>
      </c>
      <c r="BU776" s="37">
        <f t="shared" si="1784"/>
        <v>0</v>
      </c>
      <c r="BV776" s="130">
        <f t="shared" si="1886"/>
        <v>1.5</v>
      </c>
      <c r="BW776" s="37"/>
      <c r="BX776" s="37"/>
      <c r="BY776" s="130">
        <v>1.5</v>
      </c>
      <c r="BZ776" s="37"/>
      <c r="CA776" s="130">
        <f t="shared" si="1785"/>
        <v>0</v>
      </c>
      <c r="CB776" s="189"/>
      <c r="CC776" s="188"/>
      <c r="CD776" s="189"/>
      <c r="CE776" s="130">
        <f t="shared" si="1824"/>
        <v>1.5</v>
      </c>
      <c r="CF776" s="189">
        <f t="shared" si="1832"/>
        <v>0</v>
      </c>
      <c r="CG776" s="189"/>
      <c r="CH776" s="188">
        <f t="shared" si="1786"/>
        <v>1.5</v>
      </c>
      <c r="CI776" s="189">
        <f t="shared" si="1787"/>
        <v>0</v>
      </c>
      <c r="CJ776" s="130"/>
      <c r="CK776" s="130">
        <f t="shared" si="1887"/>
        <v>1.5</v>
      </c>
      <c r="CL776" s="37"/>
      <c r="CM776" s="37"/>
      <c r="CN776" s="130">
        <v>1.5</v>
      </c>
      <c r="CO776" s="37"/>
    </row>
    <row r="777" spans="1:12248" s="39" customFormat="1" ht="117.75" hidden="1" customHeight="1" x14ac:dyDescent="0.25">
      <c r="A777" s="209"/>
      <c r="B777" s="209" t="s">
        <v>11</v>
      </c>
      <c r="C777" s="133" t="s">
        <v>470</v>
      </c>
      <c r="D777" s="188">
        <f t="shared" si="1880"/>
        <v>27.6</v>
      </c>
      <c r="E777" s="189"/>
      <c r="F777" s="189"/>
      <c r="G777" s="188">
        <v>27.6</v>
      </c>
      <c r="H777" s="189"/>
      <c r="I777" s="188">
        <f t="shared" si="1881"/>
        <v>15.18</v>
      </c>
      <c r="J777" s="586">
        <f t="shared" si="1790"/>
        <v>0.54999999999999993</v>
      </c>
      <c r="K777" s="37"/>
      <c r="L777" s="37"/>
      <c r="M777" s="37"/>
      <c r="N777" s="37"/>
      <c r="O777" s="188">
        <v>15.18</v>
      </c>
      <c r="P777" s="586">
        <f t="shared" si="1882"/>
        <v>0.54999999999999993</v>
      </c>
      <c r="Q777" s="37"/>
      <c r="R777" s="37"/>
      <c r="S777" s="188">
        <f t="shared" si="1726"/>
        <v>6.9</v>
      </c>
      <c r="T777" s="592">
        <f t="shared" si="1727"/>
        <v>0.25</v>
      </c>
      <c r="U777" s="37"/>
      <c r="V777" s="37"/>
      <c r="W777" s="37"/>
      <c r="X777" s="37"/>
      <c r="Y777" s="188">
        <v>6.9</v>
      </c>
      <c r="Z777" s="586">
        <f t="shared" si="1888"/>
        <v>0.25</v>
      </c>
      <c r="AA777" s="37"/>
      <c r="AB777" s="37"/>
      <c r="AC777" s="188">
        <f t="shared" si="1878"/>
        <v>27.6</v>
      </c>
      <c r="AD777" s="592">
        <f t="shared" si="1879"/>
        <v>1</v>
      </c>
      <c r="AE777" s="37"/>
      <c r="AF777" s="592"/>
      <c r="AG777" s="37"/>
      <c r="AH777" s="592"/>
      <c r="AI777" s="188">
        <f>'[18]2024_2026'!$AI$776</f>
        <v>27.6</v>
      </c>
      <c r="AJ777" s="592">
        <f t="shared" si="1889"/>
        <v>1</v>
      </c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130"/>
      <c r="AV777" s="130">
        <f t="shared" si="1883"/>
        <v>27.6</v>
      </c>
      <c r="AW777" s="37"/>
      <c r="AX777" s="37"/>
      <c r="AY777" s="130">
        <v>27.6</v>
      </c>
      <c r="AZ777" s="37"/>
      <c r="BA777" s="120">
        <f t="shared" si="1778"/>
        <v>0</v>
      </c>
      <c r="BB777" s="37"/>
      <c r="BC777" s="37"/>
      <c r="BD777" s="37"/>
      <c r="BE777" s="130">
        <f t="shared" si="1779"/>
        <v>27.6</v>
      </c>
      <c r="BF777" s="37">
        <f t="shared" si="1876"/>
        <v>0</v>
      </c>
      <c r="BG777" s="130">
        <f t="shared" si="1877"/>
        <v>27.6</v>
      </c>
      <c r="BH777" s="37">
        <f t="shared" si="1877"/>
        <v>0</v>
      </c>
      <c r="BI777" s="130">
        <f t="shared" si="1884"/>
        <v>27.6</v>
      </c>
      <c r="BJ777" s="37"/>
      <c r="BK777" s="37"/>
      <c r="BL777" s="130">
        <v>27.6</v>
      </c>
      <c r="BM777" s="37"/>
      <c r="BN777" s="130">
        <f t="shared" si="1826"/>
        <v>27.6</v>
      </c>
      <c r="BO777" s="130">
        <f t="shared" si="1885"/>
        <v>27.6</v>
      </c>
      <c r="BP777" s="37"/>
      <c r="BQ777" s="37"/>
      <c r="BR777" s="130">
        <v>27.6</v>
      </c>
      <c r="BS777" s="37"/>
      <c r="BT777" s="130">
        <f t="shared" si="1783"/>
        <v>27.6</v>
      </c>
      <c r="BU777" s="37">
        <f t="shared" si="1784"/>
        <v>0</v>
      </c>
      <c r="BV777" s="130">
        <f t="shared" si="1886"/>
        <v>27.6</v>
      </c>
      <c r="BW777" s="37"/>
      <c r="BX777" s="37"/>
      <c r="BY777" s="130">
        <f t="shared" ref="BY777:BY782" si="1890">BL777</f>
        <v>27.6</v>
      </c>
      <c r="BZ777" s="37"/>
      <c r="CA777" s="130">
        <f t="shared" si="1785"/>
        <v>0</v>
      </c>
      <c r="CB777" s="189"/>
      <c r="CC777" s="188"/>
      <c r="CD777" s="189"/>
      <c r="CE777" s="130">
        <f t="shared" si="1824"/>
        <v>27.6</v>
      </c>
      <c r="CF777" s="189">
        <f t="shared" si="1832"/>
        <v>0</v>
      </c>
      <c r="CG777" s="189"/>
      <c r="CH777" s="188">
        <f t="shared" si="1786"/>
        <v>27.6</v>
      </c>
      <c r="CI777" s="189">
        <f t="shared" si="1787"/>
        <v>0</v>
      </c>
      <c r="CJ777" s="130"/>
      <c r="CK777" s="130">
        <f t="shared" si="1887"/>
        <v>0</v>
      </c>
      <c r="CL777" s="37"/>
      <c r="CM777" s="37"/>
      <c r="CN777" s="130">
        <f t="shared" ref="CN777:CN782" si="1891">CI777</f>
        <v>0</v>
      </c>
      <c r="CO777" s="37"/>
    </row>
    <row r="778" spans="1:12248" s="39" customFormat="1" ht="59.25" hidden="1" customHeight="1" x14ac:dyDescent="0.25">
      <c r="A778" s="209"/>
      <c r="B778" s="209" t="s">
        <v>15</v>
      </c>
      <c r="C778" s="133" t="s">
        <v>471</v>
      </c>
      <c r="D778" s="188">
        <f t="shared" si="1880"/>
        <v>155</v>
      </c>
      <c r="E778" s="189"/>
      <c r="F778" s="189"/>
      <c r="G778" s="188">
        <v>155</v>
      </c>
      <c r="H778" s="189"/>
      <c r="I778" s="188">
        <f t="shared" si="1881"/>
        <v>82.438569999999999</v>
      </c>
      <c r="J778" s="586">
        <f t="shared" si="1790"/>
        <v>0.53186174193548386</v>
      </c>
      <c r="K778" s="37"/>
      <c r="L778" s="37"/>
      <c r="M778" s="37"/>
      <c r="N778" s="37"/>
      <c r="O778" s="188">
        <v>82.438569999999999</v>
      </c>
      <c r="P778" s="586">
        <f t="shared" si="1882"/>
        <v>0.53186174193548386</v>
      </c>
      <c r="Q778" s="37"/>
      <c r="R778" s="37"/>
      <c r="S778" s="188">
        <f t="shared" si="1726"/>
        <v>89.030090000000001</v>
      </c>
      <c r="T778" s="592">
        <f t="shared" si="1727"/>
        <v>0.57438767741935481</v>
      </c>
      <c r="U778" s="37"/>
      <c r="V778" s="37"/>
      <c r="W778" s="37"/>
      <c r="X778" s="37"/>
      <c r="Y778" s="188">
        <f>'[18]2024_2026'!$Y$777</f>
        <v>89.030090000000001</v>
      </c>
      <c r="Z778" s="586">
        <f t="shared" si="1888"/>
        <v>0.57438767741935481</v>
      </c>
      <c r="AA778" s="37"/>
      <c r="AB778" s="37"/>
      <c r="AC778" s="188">
        <f t="shared" si="1878"/>
        <v>98.180090000000007</v>
      </c>
      <c r="AD778" s="592">
        <f t="shared" si="1879"/>
        <v>0.63341993548387099</v>
      </c>
      <c r="AE778" s="37"/>
      <c r="AF778" s="592"/>
      <c r="AG778" s="37"/>
      <c r="AH778" s="592"/>
      <c r="AI778" s="188">
        <f>'[18]2024_2026'!$AI$777</f>
        <v>98.180090000000007</v>
      </c>
      <c r="AJ778" s="592">
        <f t="shared" si="1889"/>
        <v>0.63341993548387099</v>
      </c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130"/>
      <c r="AV778" s="130">
        <f t="shared" si="1883"/>
        <v>155</v>
      </c>
      <c r="AW778" s="37"/>
      <c r="AX778" s="37"/>
      <c r="AY778" s="130">
        <v>155</v>
      </c>
      <c r="AZ778" s="37"/>
      <c r="BA778" s="120"/>
      <c r="BB778" s="37"/>
      <c r="BC778" s="37"/>
      <c r="BD778" s="37"/>
      <c r="BE778" s="130"/>
      <c r="BF778" s="37"/>
      <c r="BG778" s="130">
        <f t="shared" ref="BG778:BG783" si="1892">G778</f>
        <v>155</v>
      </c>
      <c r="BH778" s="37"/>
      <c r="BI778" s="130">
        <f t="shared" si="1884"/>
        <v>0</v>
      </c>
      <c r="BJ778" s="37"/>
      <c r="BK778" s="37"/>
      <c r="BL778" s="130">
        <v>0</v>
      </c>
      <c r="BM778" s="37"/>
      <c r="BN778" s="130"/>
      <c r="BO778" s="130">
        <f t="shared" si="1885"/>
        <v>0</v>
      </c>
      <c r="BP778" s="37"/>
      <c r="BQ778" s="37"/>
      <c r="BR778" s="130">
        <v>0</v>
      </c>
      <c r="BS778" s="37"/>
      <c r="BT778" s="130">
        <f t="shared" si="1783"/>
        <v>0</v>
      </c>
      <c r="BU778" s="37"/>
      <c r="BV778" s="130">
        <f t="shared" si="1886"/>
        <v>0</v>
      </c>
      <c r="BW778" s="37"/>
      <c r="BX778" s="37"/>
      <c r="BY778" s="130">
        <f t="shared" si="1890"/>
        <v>0</v>
      </c>
      <c r="BZ778" s="37"/>
      <c r="CA778" s="130"/>
      <c r="CB778" s="189"/>
      <c r="CC778" s="188"/>
      <c r="CD778" s="189"/>
      <c r="CE778" s="130"/>
      <c r="CF778" s="189"/>
      <c r="CG778" s="189"/>
      <c r="CH778" s="188"/>
      <c r="CI778" s="189"/>
      <c r="CJ778" s="130"/>
      <c r="CK778" s="130">
        <f t="shared" si="1887"/>
        <v>0</v>
      </c>
      <c r="CL778" s="37"/>
      <c r="CM778" s="37"/>
      <c r="CN778" s="130">
        <f t="shared" si="1891"/>
        <v>0</v>
      </c>
      <c r="CO778" s="37"/>
    </row>
    <row r="779" spans="1:12248" s="39" customFormat="1" ht="57.75" hidden="1" customHeight="1" x14ac:dyDescent="0.25">
      <c r="A779" s="209"/>
      <c r="B779" s="209" t="s">
        <v>12</v>
      </c>
      <c r="C779" s="133" t="s">
        <v>395</v>
      </c>
      <c r="D779" s="188">
        <f t="shared" si="1880"/>
        <v>20000</v>
      </c>
      <c r="E779" s="189"/>
      <c r="F779" s="189"/>
      <c r="G779" s="188">
        <v>20000</v>
      </c>
      <c r="H779" s="189"/>
      <c r="I779" s="188">
        <f t="shared" si="1881"/>
        <v>5910</v>
      </c>
      <c r="J779" s="586">
        <f t="shared" si="1790"/>
        <v>0.29549999999999998</v>
      </c>
      <c r="K779" s="37"/>
      <c r="L779" s="37"/>
      <c r="M779" s="37"/>
      <c r="N779" s="37"/>
      <c r="O779" s="188">
        <v>5910</v>
      </c>
      <c r="P779" s="586">
        <f t="shared" si="1882"/>
        <v>0.29549999999999998</v>
      </c>
      <c r="Q779" s="37"/>
      <c r="R779" s="37"/>
      <c r="S779" s="188">
        <f t="shared" si="1726"/>
        <v>5910</v>
      </c>
      <c r="T779" s="592">
        <f t="shared" si="1727"/>
        <v>0.29549999999999998</v>
      </c>
      <c r="U779" s="37"/>
      <c r="V779" s="37"/>
      <c r="W779" s="37"/>
      <c r="X779" s="37"/>
      <c r="Y779" s="188">
        <f>'[18]2024_2026'!$Y$778</f>
        <v>5910</v>
      </c>
      <c r="Z779" s="586">
        <f t="shared" si="1888"/>
        <v>0.29549999999999998</v>
      </c>
      <c r="AA779" s="37"/>
      <c r="AB779" s="37"/>
      <c r="AC779" s="188">
        <f t="shared" si="1878"/>
        <v>5910</v>
      </c>
      <c r="AD779" s="592">
        <f t="shared" si="1879"/>
        <v>0.29549999999999998</v>
      </c>
      <c r="AE779" s="37"/>
      <c r="AF779" s="592"/>
      <c r="AG779" s="37"/>
      <c r="AH779" s="592"/>
      <c r="AI779" s="188">
        <f>'[18]2024_2026'!$AI$778</f>
        <v>5910</v>
      </c>
      <c r="AJ779" s="592">
        <f t="shared" si="1889"/>
        <v>0.29549999999999998</v>
      </c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130"/>
      <c r="AV779" s="130">
        <f t="shared" si="1883"/>
        <v>20000</v>
      </c>
      <c r="AW779" s="37"/>
      <c r="AX779" s="37"/>
      <c r="AY779" s="130">
        <v>20000</v>
      </c>
      <c r="AZ779" s="37"/>
      <c r="BA779" s="120"/>
      <c r="BB779" s="37"/>
      <c r="BC779" s="37"/>
      <c r="BD779" s="37"/>
      <c r="BE779" s="130"/>
      <c r="BF779" s="37"/>
      <c r="BG779" s="130">
        <f t="shared" si="1892"/>
        <v>20000</v>
      </c>
      <c r="BH779" s="37"/>
      <c r="BI779" s="130">
        <f t="shared" si="1884"/>
        <v>20000</v>
      </c>
      <c r="BJ779" s="37"/>
      <c r="BK779" s="37"/>
      <c r="BL779" s="130">
        <v>20000</v>
      </c>
      <c r="BM779" s="37"/>
      <c r="BN779" s="130"/>
      <c r="BO779" s="130">
        <f t="shared" si="1885"/>
        <v>20000</v>
      </c>
      <c r="BP779" s="37"/>
      <c r="BQ779" s="37"/>
      <c r="BR779" s="130">
        <v>20000</v>
      </c>
      <c r="BS779" s="37"/>
      <c r="BT779" s="130">
        <f t="shared" si="1783"/>
        <v>20000</v>
      </c>
      <c r="BU779" s="37"/>
      <c r="BV779" s="130">
        <f t="shared" si="1886"/>
        <v>20000</v>
      </c>
      <c r="BW779" s="37"/>
      <c r="BX779" s="37"/>
      <c r="BY779" s="130">
        <f t="shared" si="1890"/>
        <v>20000</v>
      </c>
      <c r="BZ779" s="37"/>
      <c r="CA779" s="130"/>
      <c r="CB779" s="189"/>
      <c r="CC779" s="188"/>
      <c r="CD779" s="189"/>
      <c r="CE779" s="130"/>
      <c r="CF779" s="189"/>
      <c r="CG779" s="189"/>
      <c r="CH779" s="188"/>
      <c r="CI779" s="189"/>
      <c r="CJ779" s="130"/>
      <c r="CK779" s="130">
        <f t="shared" si="1887"/>
        <v>0</v>
      </c>
      <c r="CL779" s="37"/>
      <c r="CM779" s="37"/>
      <c r="CN779" s="130">
        <f t="shared" si="1891"/>
        <v>0</v>
      </c>
      <c r="CO779" s="37"/>
    </row>
    <row r="780" spans="1:12248" s="39" customFormat="1" ht="57.75" hidden="1" customHeight="1" x14ac:dyDescent="0.25">
      <c r="A780" s="209"/>
      <c r="B780" s="209" t="s">
        <v>13</v>
      </c>
      <c r="C780" s="133" t="s">
        <v>469</v>
      </c>
      <c r="D780" s="188">
        <f t="shared" si="1880"/>
        <v>1980</v>
      </c>
      <c r="E780" s="189"/>
      <c r="F780" s="189"/>
      <c r="G780" s="188">
        <v>1980</v>
      </c>
      <c r="H780" s="189"/>
      <c r="I780" s="188">
        <f t="shared" si="1881"/>
        <v>471</v>
      </c>
      <c r="J780" s="586">
        <f t="shared" si="1790"/>
        <v>0.23787878787878788</v>
      </c>
      <c r="K780" s="37"/>
      <c r="L780" s="37"/>
      <c r="M780" s="37"/>
      <c r="N780" s="37"/>
      <c r="O780" s="188">
        <v>471</v>
      </c>
      <c r="P780" s="586">
        <f t="shared" si="1882"/>
        <v>0.23787878787878788</v>
      </c>
      <c r="Q780" s="37"/>
      <c r="R780" s="37"/>
      <c r="S780" s="188">
        <f t="shared" si="1726"/>
        <v>471</v>
      </c>
      <c r="T780" s="592">
        <f t="shared" si="1727"/>
        <v>0.23787878787878788</v>
      </c>
      <c r="U780" s="37"/>
      <c r="V780" s="37"/>
      <c r="W780" s="37"/>
      <c r="X780" s="37"/>
      <c r="Y780" s="188">
        <f>'[18]2024_2026'!$Y$779</f>
        <v>471</v>
      </c>
      <c r="Z780" s="37">
        <v>0</v>
      </c>
      <c r="AA780" s="37"/>
      <c r="AB780" s="37"/>
      <c r="AC780" s="188">
        <f t="shared" si="1878"/>
        <v>1413</v>
      </c>
      <c r="AD780" s="592">
        <f t="shared" si="1879"/>
        <v>0.71363636363636362</v>
      </c>
      <c r="AE780" s="37"/>
      <c r="AF780" s="592"/>
      <c r="AG780" s="37"/>
      <c r="AH780" s="592"/>
      <c r="AI780" s="188">
        <f>'[18]2024_2026'!$AI$779</f>
        <v>1413</v>
      </c>
      <c r="AJ780" s="592">
        <f t="shared" si="1889"/>
        <v>0.71363636363636362</v>
      </c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130"/>
      <c r="AV780" s="130">
        <f t="shared" si="1883"/>
        <v>1980</v>
      </c>
      <c r="AW780" s="37"/>
      <c r="AX780" s="37"/>
      <c r="AY780" s="130">
        <v>1980</v>
      </c>
      <c r="AZ780" s="37"/>
      <c r="BA780" s="120"/>
      <c r="BB780" s="37"/>
      <c r="BC780" s="37"/>
      <c r="BD780" s="37"/>
      <c r="BE780" s="130"/>
      <c r="BF780" s="37"/>
      <c r="BG780" s="130">
        <f t="shared" si="1892"/>
        <v>1980</v>
      </c>
      <c r="BH780" s="37"/>
      <c r="BI780" s="130">
        <f t="shared" si="1884"/>
        <v>1980</v>
      </c>
      <c r="BJ780" s="37"/>
      <c r="BK780" s="37"/>
      <c r="BL780" s="130">
        <v>1980</v>
      </c>
      <c r="BM780" s="37"/>
      <c r="BN780" s="130"/>
      <c r="BO780" s="130">
        <f t="shared" si="1885"/>
        <v>1980</v>
      </c>
      <c r="BP780" s="37"/>
      <c r="BQ780" s="37"/>
      <c r="BR780" s="130">
        <v>1980</v>
      </c>
      <c r="BS780" s="37"/>
      <c r="BT780" s="130">
        <f t="shared" si="1783"/>
        <v>1980</v>
      </c>
      <c r="BU780" s="37"/>
      <c r="BV780" s="130">
        <f t="shared" si="1886"/>
        <v>1980</v>
      </c>
      <c r="BW780" s="37"/>
      <c r="BX780" s="37"/>
      <c r="BY780" s="130">
        <f t="shared" si="1890"/>
        <v>1980</v>
      </c>
      <c r="BZ780" s="37"/>
      <c r="CA780" s="130"/>
      <c r="CB780" s="189"/>
      <c r="CC780" s="188"/>
      <c r="CD780" s="189"/>
      <c r="CE780" s="130"/>
      <c r="CF780" s="189"/>
      <c r="CG780" s="189"/>
      <c r="CH780" s="188"/>
      <c r="CI780" s="189"/>
      <c r="CJ780" s="130"/>
      <c r="CK780" s="130">
        <f t="shared" si="1887"/>
        <v>0</v>
      </c>
      <c r="CL780" s="37"/>
      <c r="CM780" s="37"/>
      <c r="CN780" s="130">
        <f t="shared" si="1891"/>
        <v>0</v>
      </c>
      <c r="CO780" s="37"/>
    </row>
    <row r="781" spans="1:12248" s="39" customFormat="1" ht="54.75" hidden="1" customHeight="1" x14ac:dyDescent="0.25">
      <c r="A781" s="209"/>
      <c r="B781" s="209" t="s">
        <v>14</v>
      </c>
      <c r="C781" s="133" t="s">
        <v>474</v>
      </c>
      <c r="D781" s="188">
        <f>G781</f>
        <v>8246.25</v>
      </c>
      <c r="E781" s="189"/>
      <c r="F781" s="189"/>
      <c r="G781" s="188">
        <f>'[17]Распределение средств 24-26 '!$I$361</f>
        <v>8246.25</v>
      </c>
      <c r="H781" s="189"/>
      <c r="I781" s="188">
        <f t="shared" si="1881"/>
        <v>1568.20604</v>
      </c>
      <c r="J781" s="586">
        <f t="shared" si="1790"/>
        <v>0.1901720224344399</v>
      </c>
      <c r="K781" s="37"/>
      <c r="L781" s="37"/>
      <c r="M781" s="37"/>
      <c r="N781" s="37"/>
      <c r="O781" s="188">
        <v>1568.20604</v>
      </c>
      <c r="P781" s="586">
        <f t="shared" si="1882"/>
        <v>0.1901720224344399</v>
      </c>
      <c r="Q781" s="37"/>
      <c r="R781" s="37"/>
      <c r="S781" s="188">
        <f t="shared" si="1726"/>
        <v>1361.28658</v>
      </c>
      <c r="T781" s="592">
        <f t="shared" si="1727"/>
        <v>0.16507947006214946</v>
      </c>
      <c r="U781" s="37"/>
      <c r="V781" s="37"/>
      <c r="W781" s="37"/>
      <c r="X781" s="37"/>
      <c r="Y781" s="188">
        <f>'[18]2024_2026'!$Y$780</f>
        <v>1361.28658</v>
      </c>
      <c r="Z781" s="586">
        <f>Y781/G781</f>
        <v>0.16507947006214946</v>
      </c>
      <c r="AA781" s="37"/>
      <c r="AB781" s="37"/>
      <c r="AC781" s="188">
        <f t="shared" si="1878"/>
        <v>3730.3</v>
      </c>
      <c r="AD781" s="592">
        <f t="shared" si="1879"/>
        <v>0.45236319539184477</v>
      </c>
      <c r="AE781" s="37"/>
      <c r="AF781" s="592"/>
      <c r="AG781" s="37"/>
      <c r="AH781" s="592"/>
      <c r="AI781" s="188">
        <f>'[18]2024_2026'!$AI$780</f>
        <v>3730.3</v>
      </c>
      <c r="AJ781" s="592">
        <f t="shared" si="1889"/>
        <v>0.45236319539184477</v>
      </c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130"/>
      <c r="AV781" s="130"/>
      <c r="AW781" s="37"/>
      <c r="AX781" s="37"/>
      <c r="AY781" s="130"/>
      <c r="AZ781" s="37"/>
      <c r="BA781" s="120"/>
      <c r="BB781" s="37"/>
      <c r="BC781" s="37"/>
      <c r="BD781" s="37"/>
      <c r="BE781" s="130"/>
      <c r="BF781" s="37"/>
      <c r="BG781" s="130"/>
      <c r="BH781" s="37"/>
      <c r="BI781" s="130"/>
      <c r="BJ781" s="37"/>
      <c r="BK781" s="37"/>
      <c r="BL781" s="130"/>
      <c r="BM781" s="37"/>
      <c r="BN781" s="130"/>
      <c r="BO781" s="130"/>
      <c r="BP781" s="37"/>
      <c r="BQ781" s="37"/>
      <c r="BR781" s="130"/>
      <c r="BS781" s="37"/>
      <c r="BT781" s="130"/>
      <c r="BU781" s="37"/>
      <c r="BV781" s="130"/>
      <c r="BW781" s="37"/>
      <c r="BX781" s="37"/>
      <c r="BY781" s="130"/>
      <c r="BZ781" s="37"/>
      <c r="CA781" s="130"/>
      <c r="CB781" s="189"/>
      <c r="CC781" s="188"/>
      <c r="CD781" s="189"/>
      <c r="CE781" s="130"/>
      <c r="CF781" s="189"/>
      <c r="CG781" s="189"/>
      <c r="CH781" s="188"/>
      <c r="CI781" s="189"/>
      <c r="CJ781" s="130"/>
      <c r="CK781" s="130"/>
      <c r="CL781" s="37"/>
      <c r="CM781" s="37"/>
      <c r="CN781" s="130"/>
      <c r="CO781" s="37"/>
    </row>
    <row r="782" spans="1:12248" s="39" customFormat="1" ht="67.5" hidden="1" customHeight="1" x14ac:dyDescent="0.25">
      <c r="A782" s="209"/>
      <c r="B782" s="209" t="s">
        <v>279</v>
      </c>
      <c r="C782" s="133" t="s">
        <v>472</v>
      </c>
      <c r="D782" s="188">
        <f t="shared" si="1880"/>
        <v>22256.184000000001</v>
      </c>
      <c r="E782" s="189"/>
      <c r="F782" s="189"/>
      <c r="G782" s="188">
        <f>'[17]Распределение средств 24-26 '!$I$338</f>
        <v>22256.184000000001</v>
      </c>
      <c r="H782" s="189"/>
      <c r="I782" s="188">
        <f t="shared" si="1881"/>
        <v>8402.3437300000005</v>
      </c>
      <c r="J782" s="586">
        <f t="shared" si="1790"/>
        <v>0.37752849859616544</v>
      </c>
      <c r="K782" s="37"/>
      <c r="L782" s="37"/>
      <c r="M782" s="37"/>
      <c r="N782" s="37"/>
      <c r="O782" s="188">
        <v>8402.3437300000005</v>
      </c>
      <c r="P782" s="586">
        <f t="shared" si="1882"/>
        <v>0.37752849859616544</v>
      </c>
      <c r="Q782" s="37"/>
      <c r="R782" s="37"/>
      <c r="S782" s="188">
        <f t="shared" si="1726"/>
        <v>8402.3437300000005</v>
      </c>
      <c r="T782" s="592">
        <f t="shared" si="1727"/>
        <v>0.37752849859616544</v>
      </c>
      <c r="U782" s="37"/>
      <c r="V782" s="37"/>
      <c r="W782" s="37"/>
      <c r="X782" s="37"/>
      <c r="Y782" s="188">
        <f>'[18]2024_2026'!$Y$781</f>
        <v>8402.3437300000005</v>
      </c>
      <c r="Z782" s="586">
        <f>Y782/G782</f>
        <v>0.37752849859616544</v>
      </c>
      <c r="AA782" s="37"/>
      <c r="AB782" s="37"/>
      <c r="AC782" s="188">
        <f t="shared" si="1878"/>
        <v>17194.2</v>
      </c>
      <c r="AD782" s="592">
        <f t="shared" si="1879"/>
        <v>0.77255831457899515</v>
      </c>
      <c r="AE782" s="37"/>
      <c r="AF782" s="592"/>
      <c r="AG782" s="37"/>
      <c r="AH782" s="592"/>
      <c r="AI782" s="188">
        <f>'[18]2024_2026'!$AI$781</f>
        <v>17194.2</v>
      </c>
      <c r="AJ782" s="592">
        <f t="shared" ref="AJ782" si="1893">AI782/G782</f>
        <v>0.77255831457899515</v>
      </c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130"/>
      <c r="AV782" s="130">
        <f t="shared" si="1883"/>
        <v>8246.25</v>
      </c>
      <c r="AW782" s="37"/>
      <c r="AX782" s="37"/>
      <c r="AY782" s="130">
        <v>8246.25</v>
      </c>
      <c r="AZ782" s="37"/>
      <c r="BA782" s="120">
        <f t="shared" si="1778"/>
        <v>0</v>
      </c>
      <c r="BB782" s="37"/>
      <c r="BC782" s="37"/>
      <c r="BD782" s="37"/>
      <c r="BE782" s="130">
        <f t="shared" si="1779"/>
        <v>22256.184000000001</v>
      </c>
      <c r="BF782" s="37">
        <f>E782</f>
        <v>0</v>
      </c>
      <c r="BG782" s="130">
        <f t="shared" si="1892"/>
        <v>22256.184000000001</v>
      </c>
      <c r="BH782" s="37">
        <f>H782</f>
        <v>0</v>
      </c>
      <c r="BI782" s="130">
        <f t="shared" si="1884"/>
        <v>22256.184000000001</v>
      </c>
      <c r="BJ782" s="37"/>
      <c r="BK782" s="37"/>
      <c r="BL782" s="130">
        <f>G782</f>
        <v>22256.184000000001</v>
      </c>
      <c r="BM782" s="37"/>
      <c r="BN782" s="130">
        <f t="shared" si="1826"/>
        <v>8246.25</v>
      </c>
      <c r="BO782" s="130">
        <f t="shared" si="1885"/>
        <v>8246.25</v>
      </c>
      <c r="BP782" s="37"/>
      <c r="BQ782" s="37"/>
      <c r="BR782" s="130">
        <f>AY782</f>
        <v>8246.25</v>
      </c>
      <c r="BS782" s="37"/>
      <c r="BT782" s="130">
        <f t="shared" si="1783"/>
        <v>22256.184000000001</v>
      </c>
      <c r="BU782" s="37">
        <f t="shared" si="1784"/>
        <v>0</v>
      </c>
      <c r="BV782" s="130">
        <f t="shared" ref="BV782" si="1894">BY782</f>
        <v>22256.184000000001</v>
      </c>
      <c r="BW782" s="37"/>
      <c r="BX782" s="37"/>
      <c r="BY782" s="130">
        <f t="shared" si="1890"/>
        <v>22256.184000000001</v>
      </c>
      <c r="BZ782" s="37"/>
      <c r="CA782" s="130">
        <f t="shared" ref="CA782:CA783" si="1895">CB782+CC782+CD782</f>
        <v>0</v>
      </c>
      <c r="CB782" s="189"/>
      <c r="CC782" s="188"/>
      <c r="CD782" s="189"/>
      <c r="CE782" s="130">
        <f t="shared" ref="CE782" si="1896">CF782+CH782+CI782</f>
        <v>22256.184000000001</v>
      </c>
      <c r="CF782" s="189">
        <f t="shared" ref="CF782" si="1897">BW782</f>
        <v>0</v>
      </c>
      <c r="CG782" s="189"/>
      <c r="CH782" s="188">
        <f t="shared" ref="CH782" si="1898">BY782</f>
        <v>22256.184000000001</v>
      </c>
      <c r="CI782" s="189">
        <f t="shared" ref="CI782" si="1899">BZ782</f>
        <v>0</v>
      </c>
      <c r="CJ782" s="130"/>
      <c r="CK782" s="130">
        <f t="shared" si="1887"/>
        <v>0</v>
      </c>
      <c r="CL782" s="37"/>
      <c r="CM782" s="37"/>
      <c r="CN782" s="130">
        <f t="shared" si="1891"/>
        <v>0</v>
      </c>
      <c r="CO782" s="37"/>
    </row>
    <row r="783" spans="1:12248" s="406" customFormat="1" ht="92.25" customHeight="1" x14ac:dyDescent="0.25">
      <c r="B783" s="880" t="s">
        <v>351</v>
      </c>
      <c r="C783" s="880"/>
      <c r="D783" s="784">
        <f>E783+F783+G783+H783</f>
        <v>2850670.24321</v>
      </c>
      <c r="E783" s="784">
        <f>E724</f>
        <v>619303.37997999997</v>
      </c>
      <c r="F783" s="784">
        <f>F724</f>
        <v>862734.58975999989</v>
      </c>
      <c r="G783" s="784">
        <f>G724</f>
        <v>1368632.2734699999</v>
      </c>
      <c r="H783" s="784">
        <f>H724</f>
        <v>0</v>
      </c>
      <c r="I783" s="784">
        <f>K783+M783+O783</f>
        <v>560999.68703999999</v>
      </c>
      <c r="J783" s="785">
        <f>I783/D783</f>
        <v>0.19679571440304008</v>
      </c>
      <c r="K783" s="784">
        <f>K724</f>
        <v>68240.265429999999</v>
      </c>
      <c r="L783" s="785">
        <f>K783/E783</f>
        <v>0.11018875019252079</v>
      </c>
      <c r="M783" s="784">
        <f>M724</f>
        <v>93253.462090000001</v>
      </c>
      <c r="N783" s="785">
        <f>M783/F783</f>
        <v>0.10809055669825612</v>
      </c>
      <c r="O783" s="784">
        <f>O724</f>
        <v>399505.95952000003</v>
      </c>
      <c r="P783" s="785">
        <f>O783/G783</f>
        <v>0.29190160663616493</v>
      </c>
      <c r="Q783" s="784">
        <f>Q724</f>
        <v>0</v>
      </c>
      <c r="R783" s="785">
        <v>0</v>
      </c>
      <c r="S783" s="784">
        <f t="shared" si="1726"/>
        <v>408590.87254000001</v>
      </c>
      <c r="T783" s="573">
        <f t="shared" si="1727"/>
        <v>0.14333151072566916</v>
      </c>
      <c r="U783" s="784">
        <f>U724</f>
        <v>68304.652799999996</v>
      </c>
      <c r="V783" s="786"/>
      <c r="W783" s="784">
        <f>W724</f>
        <v>96277.880009999993</v>
      </c>
      <c r="X783" s="786"/>
      <c r="Y783" s="784">
        <f>Y724</f>
        <v>244008.33972999998</v>
      </c>
      <c r="Z783" s="786"/>
      <c r="AA783" s="784">
        <f>AA724</f>
        <v>0</v>
      </c>
      <c r="AB783" s="785">
        <v>0</v>
      </c>
      <c r="AC783" s="784">
        <f>AE783+AG783+AI783+AK783</f>
        <v>2557196.82816</v>
      </c>
      <c r="AD783" s="785">
        <f t="shared" si="1879"/>
        <v>0.89705108272378287</v>
      </c>
      <c r="AE783" s="784">
        <f>AE724</f>
        <v>501007.31506000005</v>
      </c>
      <c r="AF783" s="573">
        <f t="shared" si="1866"/>
        <v>0.80898527483602589</v>
      </c>
      <c r="AG783" s="784">
        <f>AG723</f>
        <v>769559.08658</v>
      </c>
      <c r="AH783" s="573">
        <f t="shared" si="1758"/>
        <v>0.89199980586622829</v>
      </c>
      <c r="AI783" s="784">
        <f>AI724</f>
        <v>1286630.42652</v>
      </c>
      <c r="AJ783" s="786"/>
      <c r="AK783" s="784">
        <f>AK724</f>
        <v>0</v>
      </c>
      <c r="AL783" s="786"/>
      <c r="AM783" s="368"/>
      <c r="AN783" s="368"/>
      <c r="AO783" s="368"/>
      <c r="AP783" s="368"/>
      <c r="AQ783" s="368"/>
      <c r="AR783" s="368"/>
      <c r="AS783" s="368"/>
      <c r="AT783" s="368"/>
      <c r="AU783" s="368">
        <f>AV783-D783</f>
        <v>228820.43720000004</v>
      </c>
      <c r="AV783" s="368">
        <f>AW783+AX783+AY783+AZ783</f>
        <v>3079490.68041</v>
      </c>
      <c r="AW783" s="368">
        <f>AW724</f>
        <v>499303.37998000003</v>
      </c>
      <c r="AX783" s="368">
        <f>AX724</f>
        <v>1213955.0269600002</v>
      </c>
      <c r="AY783" s="368">
        <f>AY724</f>
        <v>1366232.2734699999</v>
      </c>
      <c r="AZ783" s="368">
        <f>AZ724</f>
        <v>0</v>
      </c>
      <c r="BA783" s="368">
        <f t="shared" si="1778"/>
        <v>0</v>
      </c>
      <c r="BB783" s="368"/>
      <c r="BC783" s="368"/>
      <c r="BD783" s="368"/>
      <c r="BE783" s="368">
        <f t="shared" si="1779"/>
        <v>1987935.6534499999</v>
      </c>
      <c r="BF783" s="368">
        <f>E783</f>
        <v>619303.37997999997</v>
      </c>
      <c r="BG783" s="368">
        <f t="shared" si="1892"/>
        <v>1368632.2734699999</v>
      </c>
      <c r="BH783" s="368">
        <f>H783</f>
        <v>0</v>
      </c>
      <c r="BI783" s="368">
        <f>BJ783+BK783+BL783+BM783</f>
        <v>3417311.4618699998</v>
      </c>
      <c r="BJ783" s="368">
        <f>BJ725+BJ771</f>
        <v>999943.5</v>
      </c>
      <c r="BK783" s="368">
        <f>BK725+BK771</f>
        <v>1073576.14142</v>
      </c>
      <c r="BL783" s="368">
        <f>BL725+BL771</f>
        <v>1343791.8204499998</v>
      </c>
      <c r="BM783" s="368">
        <f>BM724</f>
        <v>0</v>
      </c>
      <c r="BN783" s="368">
        <f>BO783-BI783</f>
        <v>-73328.384709999897</v>
      </c>
      <c r="BO783" s="368">
        <f>BP783+BQ783+BR783+BS783</f>
        <v>3343983.0771599999</v>
      </c>
      <c r="BP783" s="368">
        <f>BP725+BP771</f>
        <v>999943.5</v>
      </c>
      <c r="BQ783" s="368">
        <f>BQ725+BQ771</f>
        <v>1014257.69071</v>
      </c>
      <c r="BR783" s="368">
        <f>BR725+BR771</f>
        <v>1329781.8864499999</v>
      </c>
      <c r="BS783" s="368">
        <f>BS724</f>
        <v>0</v>
      </c>
      <c r="BT783" s="368">
        <f t="shared" si="1783"/>
        <v>1343791.8204499998</v>
      </c>
      <c r="BU783" s="368">
        <f t="shared" si="1784"/>
        <v>0</v>
      </c>
      <c r="BV783" s="368">
        <f>BW783+BX783+BY783+BZ783</f>
        <v>2331746.9246499999</v>
      </c>
      <c r="BW783" s="368">
        <f>BW725+BW771</f>
        <v>670000</v>
      </c>
      <c r="BX783" s="368">
        <f>BX725+BX771</f>
        <v>355000</v>
      </c>
      <c r="BY783" s="368">
        <f>BY725+BY771</f>
        <v>1306746.9246499999</v>
      </c>
      <c r="BZ783" s="368">
        <f>BZ724</f>
        <v>0</v>
      </c>
      <c r="CA783" s="368">
        <f t="shared" si="1895"/>
        <v>0</v>
      </c>
      <c r="CB783" s="368">
        <f>CB725+CB771</f>
        <v>0</v>
      </c>
      <c r="CC783" s="368">
        <f>CC725+CC771</f>
        <v>0</v>
      </c>
      <c r="CD783" s="368">
        <f>CD725+CD771</f>
        <v>0</v>
      </c>
      <c r="CE783" s="368">
        <f>CF783+CG783+CH783+CI783</f>
        <v>2331746.9246499999</v>
      </c>
      <c r="CF783" s="368">
        <f>CF725+CF771</f>
        <v>670000</v>
      </c>
      <c r="CG783" s="368">
        <f>CG725+CG771</f>
        <v>355000</v>
      </c>
      <c r="CH783" s="368">
        <f>CH725+CH771</f>
        <v>1306746.9246499999</v>
      </c>
      <c r="CI783" s="368">
        <f>CI724</f>
        <v>0</v>
      </c>
      <c r="CJ783" s="368">
        <v>0</v>
      </c>
      <c r="CK783" s="368">
        <f>CL783+CM783+CN783+CO783</f>
        <v>2331746.9246499999</v>
      </c>
      <c r="CL783" s="368">
        <f>CL725+CL771</f>
        <v>670000</v>
      </c>
      <c r="CM783" s="368">
        <f>CM725+CM771</f>
        <v>355000</v>
      </c>
      <c r="CN783" s="368">
        <f>CN725+CN771</f>
        <v>1306746.9246499999</v>
      </c>
      <c r="CO783" s="368">
        <f>CO724</f>
        <v>0</v>
      </c>
    </row>
    <row r="784" spans="1:12248" s="61" customFormat="1" ht="60.75" customHeight="1" x14ac:dyDescent="0.3">
      <c r="B784" s="893" t="s">
        <v>195</v>
      </c>
      <c r="C784" s="893"/>
      <c r="D784" s="185">
        <f>E784+F784+G784+H784</f>
        <v>15025980.357939998</v>
      </c>
      <c r="E784" s="185">
        <f>E785+E786+E788+E789</f>
        <v>4056232.3621099992</v>
      </c>
      <c r="F784" s="185">
        <f>F785+F786+F788+F789</f>
        <v>7984221.7913600001</v>
      </c>
      <c r="G784" s="185">
        <f>G785+G786+G788+G789</f>
        <v>1368632.2734699999</v>
      </c>
      <c r="H784" s="185">
        <f>H785+H786+H788+H789</f>
        <v>1616893.9309999999</v>
      </c>
      <c r="I784" s="185">
        <f>K784+M784+O784+Q784</f>
        <v>2301449.6589300004</v>
      </c>
      <c r="J784" s="575">
        <f>I784/D784</f>
        <v>0.15316469235991467</v>
      </c>
      <c r="K784" s="185">
        <f>K785+K786+K788+K789</f>
        <v>520038.52635000006</v>
      </c>
      <c r="L784" s="575">
        <f>K784/E784</f>
        <v>0.12820728201070877</v>
      </c>
      <c r="M784" s="185">
        <f>M785+M786+M788+M789</f>
        <v>1240980.42396</v>
      </c>
      <c r="N784" s="575">
        <f>M784/F784</f>
        <v>0.15542910209519825</v>
      </c>
      <c r="O784" s="185">
        <f>O785+O786+O788+O789</f>
        <v>399505.95952000003</v>
      </c>
      <c r="P784" s="575">
        <f>O784/G784</f>
        <v>0.29190160663616493</v>
      </c>
      <c r="Q784" s="185">
        <f>Q785+Q786+Q788+Q789</f>
        <v>140924.74910000002</v>
      </c>
      <c r="R784" s="575">
        <f>Q784/H784</f>
        <v>8.7157695627469098E-2</v>
      </c>
      <c r="S784" s="185">
        <f t="shared" si="1726"/>
        <v>2585073.0296399998</v>
      </c>
      <c r="T784" s="575">
        <f t="shared" si="1727"/>
        <v>0.17204022420234302</v>
      </c>
      <c r="U784" s="185">
        <f>U785+U786+U788+U789</f>
        <v>538470.19056999998</v>
      </c>
      <c r="V784" s="666"/>
      <c r="W784" s="185">
        <f>W785+W786+W787+W788</f>
        <v>1712699.5544299998</v>
      </c>
      <c r="X784" s="575">
        <f>W784/F784</f>
        <v>0.21451051826783804</v>
      </c>
      <c r="Y784" s="185">
        <f>Y785+Y786+Y788+Y789</f>
        <v>244008.33972999998</v>
      </c>
      <c r="Z784" s="666"/>
      <c r="AA784" s="185">
        <f>AA785+AA786+AA788+AA789</f>
        <v>89894.944909999991</v>
      </c>
      <c r="AB784" s="575">
        <f t="shared" ref="AB784:AB785" si="1900">AA784/H784</f>
        <v>5.5597304923027752E-2</v>
      </c>
      <c r="AC784" s="185">
        <f>AE784+AG784+AI784+AK784</f>
        <v>12951428.385729998</v>
      </c>
      <c r="AD784" s="575">
        <f>AC784/D784</f>
        <v>0.86193566590723192</v>
      </c>
      <c r="AE784" s="185">
        <f>AE785+AE786+AE788+AE789</f>
        <v>3671851.3021199997</v>
      </c>
      <c r="AF784" s="575">
        <f t="shared" si="1866"/>
        <v>0.90523692291877245</v>
      </c>
      <c r="AG784" s="185">
        <f>AG785+AG786+AG788+AG789</f>
        <v>6377008.3901199996</v>
      </c>
      <c r="AH784" s="575">
        <f t="shared" si="1758"/>
        <v>0.79870130825032681</v>
      </c>
      <c r="AI784" s="185">
        <f>AI785+AI786+AI788+AI789</f>
        <v>1286630.42652</v>
      </c>
      <c r="AJ784" s="666"/>
      <c r="AK784" s="185">
        <f>AK785+AK786+AK788+AK789</f>
        <v>1615938.2669699998</v>
      </c>
      <c r="AL784" s="575">
        <f>AK784/H784</f>
        <v>0.99940895069758284</v>
      </c>
      <c r="AM784" s="666"/>
      <c r="AN784" s="666"/>
      <c r="AO784" s="666"/>
      <c r="AP784" s="666"/>
      <c r="AQ784" s="666"/>
      <c r="AR784" s="666"/>
      <c r="AS784" s="666"/>
      <c r="AT784" s="666"/>
      <c r="AU784" s="666">
        <f>AU785+AU786+AU788+AU789</f>
        <v>-21562.002860000764</v>
      </c>
      <c r="AV784" s="666">
        <f>AW784+AX784+AY784+AZ784</f>
        <v>15004418.355079999</v>
      </c>
      <c r="AW784" s="666">
        <f t="shared" ref="AW784:BH784" si="1901">AW785+AW786+AW788+AW789</f>
        <v>3936232.3621099996</v>
      </c>
      <c r="AX784" s="666">
        <f t="shared" si="1901"/>
        <v>8335442.2432499994</v>
      </c>
      <c r="AY784" s="666">
        <f t="shared" si="1901"/>
        <v>1366232.2734699999</v>
      </c>
      <c r="AZ784" s="666">
        <f t="shared" si="1901"/>
        <v>1366511.4762499998</v>
      </c>
      <c r="BA784" s="666" t="e">
        <f t="shared" si="1901"/>
        <v>#REF!</v>
      </c>
      <c r="BB784" s="666" t="e">
        <f t="shared" si="1901"/>
        <v>#REF!</v>
      </c>
      <c r="BC784" s="666" t="e">
        <f t="shared" si="1901"/>
        <v>#REF!</v>
      </c>
      <c r="BD784" s="666" t="e">
        <f t="shared" si="1901"/>
        <v>#REF!</v>
      </c>
      <c r="BE784" s="666" t="e">
        <f t="shared" si="1901"/>
        <v>#REF!</v>
      </c>
      <c r="BF784" s="666" t="e">
        <f t="shared" si="1901"/>
        <v>#REF!</v>
      </c>
      <c r="BG784" s="666">
        <f t="shared" si="1901"/>
        <v>1368632.2734699999</v>
      </c>
      <c r="BH784" s="666" t="e">
        <f t="shared" si="1901"/>
        <v>#REF!</v>
      </c>
      <c r="BI784" s="666">
        <f>BJ784+BK784+BL784+BM784</f>
        <v>17182822.876229998</v>
      </c>
      <c r="BJ784" s="666">
        <f>BJ785+BJ786+BJ788+BJ789</f>
        <v>5696200.75985</v>
      </c>
      <c r="BK784" s="666">
        <f>BK785+BK786+BK788+BK789</f>
        <v>9089718.5832999982</v>
      </c>
      <c r="BL784" s="666">
        <f>BL785+BL786+BL788+BL789</f>
        <v>1343791.8204499998</v>
      </c>
      <c r="BM784" s="666">
        <f>BM785+BM786+BM788+BM789</f>
        <v>1053111.71263</v>
      </c>
      <c r="BN784" s="666">
        <f>BN785+BN786+BN788+BN789</f>
        <v>-14009.934000000358</v>
      </c>
      <c r="BO784" s="666">
        <f>BP784+BQ784+BR784+BS784</f>
        <v>17168812.942229997</v>
      </c>
      <c r="BP784" s="666">
        <f>BP785+BP786+BP788+BP789</f>
        <v>5696200.75985</v>
      </c>
      <c r="BQ784" s="666">
        <f>BQ785+BQ786+BQ788+BQ789</f>
        <v>9089718.5832999982</v>
      </c>
      <c r="BR784" s="666">
        <f>BR785+BR786+BR788+BR789</f>
        <v>1329781.8864499999</v>
      </c>
      <c r="BS784" s="666">
        <f>BS785+BS786+BS788+BS789</f>
        <v>1053111.71263</v>
      </c>
      <c r="BT784" s="666">
        <f t="shared" si="1783"/>
        <v>1343791.8204499998</v>
      </c>
      <c r="BU784" s="666" t="e">
        <f>BU785</f>
        <v>#REF!</v>
      </c>
      <c r="BV784" s="666" t="e">
        <f>BW784+BX784+BY784+BZ784</f>
        <v>#REF!</v>
      </c>
      <c r="BW784" s="666">
        <f>BW785+BW786+BW788+BW789</f>
        <v>2304943.4885999998</v>
      </c>
      <c r="BX784" s="666">
        <f>BX785+BX786+BX788+BX789</f>
        <v>6464365.2821499994</v>
      </c>
      <c r="BY784" s="666">
        <f>BY785+BY786+BY788+BY789</f>
        <v>1306746.9246499999</v>
      </c>
      <c r="BZ784" s="666" t="e">
        <f>BZ785+BZ786+BZ788+BZ789</f>
        <v>#REF!</v>
      </c>
      <c r="CA784" s="666" t="e">
        <f>CB784+CC784+CD784</f>
        <v>#REF!</v>
      </c>
      <c r="CB784" s="666" t="e">
        <f>CB785+CB786+CB788+CB789</f>
        <v>#REF!</v>
      </c>
      <c r="CC784" s="666" t="e">
        <f>CC783+CC716+CC286+CC313</f>
        <v>#REF!</v>
      </c>
      <c r="CD784" s="666" t="e">
        <f>CD783+CD716+CD286+CD313</f>
        <v>#REF!</v>
      </c>
      <c r="CE784" s="666">
        <f>CF784+CG784+CH784+CI784</f>
        <v>22342376.130671382</v>
      </c>
      <c r="CF784" s="666">
        <f>CF785+CF786+CF788+CF789</f>
        <v>5203561.4409999996</v>
      </c>
      <c r="CG784" s="666">
        <f>CG785+CG786+CG788+CG789</f>
        <v>14742067.765021382</v>
      </c>
      <c r="CH784" s="666">
        <f>CH785+CH786+CH788+CH789</f>
        <v>1306746.9246499999</v>
      </c>
      <c r="CI784" s="666">
        <f>CI785+CI786+CI788+CI789</f>
        <v>1090000</v>
      </c>
      <c r="CJ784" s="666">
        <f>CJ785+CJ786+CJ788+CJ789</f>
        <v>0</v>
      </c>
      <c r="CK784" s="666">
        <f>CL784+CM784+CN784+CO784</f>
        <v>22342376.130671382</v>
      </c>
      <c r="CL784" s="666">
        <f>CL785+CL786+CL788+CL789</f>
        <v>5203561.4409999996</v>
      </c>
      <c r="CM784" s="666">
        <f>CM785+CM786+CM788+CM789</f>
        <v>14742067.765021382</v>
      </c>
      <c r="CN784" s="666">
        <f>CN785+CN786+CN788+CN789</f>
        <v>1306746.9246499999</v>
      </c>
      <c r="CO784" s="666">
        <f>CO785+CO786+CO788+CO789</f>
        <v>1090000</v>
      </c>
    </row>
    <row r="785" spans="2:93" s="52" customFormat="1" ht="48.75" customHeight="1" x14ac:dyDescent="0.25">
      <c r="B785" s="881" t="s">
        <v>263</v>
      </c>
      <c r="C785" s="881"/>
      <c r="D785" s="182">
        <f>E785+F785+G785+H785</f>
        <v>10468446.047939999</v>
      </c>
      <c r="E785" s="182">
        <f>E783+E717+E311+E322</f>
        <v>3578650.2807199992</v>
      </c>
      <c r="F785" s="182">
        <f>F783+F717+F311+F322</f>
        <v>4104575.5265500001</v>
      </c>
      <c r="G785" s="182">
        <f>G783+G717+G311+G322</f>
        <v>1368632.2734699999</v>
      </c>
      <c r="H785" s="182">
        <f>H783+H717+H311+H322</f>
        <v>1416587.9671999998</v>
      </c>
      <c r="I785" s="182">
        <f>K785+M785+O785+Q785</f>
        <v>1394437.4687900003</v>
      </c>
      <c r="J785" s="569">
        <f t="shared" ref="J785:J789" si="1902">I785/D785</f>
        <v>0.13320386448993549</v>
      </c>
      <c r="K785" s="182">
        <f>K783+K717+K311+K322</f>
        <v>478764.61304000003</v>
      </c>
      <c r="L785" s="569">
        <f t="shared" ref="L785:L789" si="1903">K785/E785</f>
        <v>0.13378357075552963</v>
      </c>
      <c r="M785" s="182">
        <f>M783+M717+M311+M322</f>
        <v>375242.14713</v>
      </c>
      <c r="N785" s="569">
        <f t="shared" ref="N785:N788" si="1904">M785/F785</f>
        <v>9.1420451323842619E-2</v>
      </c>
      <c r="O785" s="182">
        <f>O783+O717+O311+O322</f>
        <v>399505.95952000003</v>
      </c>
      <c r="P785" s="569">
        <f t="shared" ref="P785" si="1905">O785/G785</f>
        <v>0.29190160663616493</v>
      </c>
      <c r="Q785" s="182">
        <f>Q783+Q717+Q311+Q322</f>
        <v>140924.74910000002</v>
      </c>
      <c r="R785" s="569">
        <f>Q785/H785</f>
        <v>9.9481819952592934E-2</v>
      </c>
      <c r="S785" s="182">
        <f t="shared" ref="S785:S789" si="1906">U785+W785+Y785+AA785</f>
        <v>1195944.3930799998</v>
      </c>
      <c r="T785" s="569">
        <f t="shared" ref="T785:T789" si="1907">S785/D785</f>
        <v>0.11424278136441655</v>
      </c>
      <c r="U785" s="182">
        <f>U783+U717+U311+U322</f>
        <v>495202.65310999996</v>
      </c>
      <c r="V785" s="663"/>
      <c r="W785" s="182">
        <f>W783+W717+W311+W322</f>
        <v>366838.45532999997</v>
      </c>
      <c r="X785" s="569">
        <f t="shared" ref="X785:X788" si="1908">W785/F785</f>
        <v>8.9373055254348549E-2</v>
      </c>
      <c r="Y785" s="182">
        <f>Y783+Y717+Y311+Y322</f>
        <v>244008.33972999998</v>
      </c>
      <c r="Z785" s="663"/>
      <c r="AA785" s="182">
        <f>AA783+AA717+AA311+AA322</f>
        <v>89894.944909999991</v>
      </c>
      <c r="AB785" s="569">
        <f t="shared" si="1900"/>
        <v>6.3458780528599712E-2</v>
      </c>
      <c r="AC785" s="182">
        <f t="shared" ref="AC785:AC789" si="1909">AE785+AG785+AI785+AK785</f>
        <v>9233154.4263100009</v>
      </c>
      <c r="AD785" s="569">
        <f t="shared" ref="AD785:AD789" si="1910">AC785/D785</f>
        <v>0.88199856827145029</v>
      </c>
      <c r="AE785" s="182">
        <f>AE783+AE717+AE311+AE322</f>
        <v>3245989.4690899998</v>
      </c>
      <c r="AF785" s="569">
        <f t="shared" si="1866"/>
        <v>0.9070429392270567</v>
      </c>
      <c r="AG785" s="182">
        <f>AG783+AG717+AG311+AG322</f>
        <v>3284137.69631</v>
      </c>
      <c r="AH785" s="569">
        <f t="shared" si="1758"/>
        <v>0.80011627878861358</v>
      </c>
      <c r="AI785" s="182">
        <f>AI783+AI717+AI311+AI322</f>
        <v>1286630.42652</v>
      </c>
      <c r="AJ785" s="663"/>
      <c r="AK785" s="182">
        <f>AK783+AK717+AK311+AK322</f>
        <v>1416396.8343899997</v>
      </c>
      <c r="AL785" s="569">
        <f>AK785/H785</f>
        <v>0.99986507522693568</v>
      </c>
      <c r="AM785" s="663"/>
      <c r="AN785" s="663"/>
      <c r="AO785" s="663"/>
      <c r="AP785" s="663"/>
      <c r="AQ785" s="663"/>
      <c r="AR785" s="663"/>
      <c r="AS785" s="663"/>
      <c r="AT785" s="663"/>
      <c r="AU785" s="663">
        <f>AU783+AU717+AU311+AU322</f>
        <v>178743.94624999957</v>
      </c>
      <c r="AV785" s="663">
        <f>AW785+AX785+AY785+AZ785</f>
        <v>10647189.994189998</v>
      </c>
      <c r="AW785" s="663">
        <f>AW783+AW717+AW311+AW322</f>
        <v>3458650.2807199997</v>
      </c>
      <c r="AX785" s="663">
        <f>AX783+AX717+AX311+AX322</f>
        <v>4455795.9637499992</v>
      </c>
      <c r="AY785" s="663">
        <f>AY783+AY717+AY311+AY322</f>
        <v>1366232.2734699999</v>
      </c>
      <c r="AZ785" s="663">
        <f>AZ783+AZ717+AZ311+AZ322</f>
        <v>1366511.4762499998</v>
      </c>
      <c r="BA785" s="663" t="e">
        <f>BB785+BC785+BD785</f>
        <v>#REF!</v>
      </c>
      <c r="BB785" s="663" t="e">
        <f>BB311+BB717+BB723</f>
        <v>#REF!</v>
      </c>
      <c r="BC785" s="663" t="e">
        <f>BC311+BC717+BC723</f>
        <v>#REF!</v>
      </c>
      <c r="BD785" s="663" t="e">
        <f>BD311+BD717+BD723</f>
        <v>#REF!</v>
      </c>
      <c r="BE785" s="663" t="e">
        <f t="shared" si="1779"/>
        <v>#REF!</v>
      </c>
      <c r="BF785" s="663" t="e">
        <f>BF311+BF717+BF723</f>
        <v>#REF!</v>
      </c>
      <c r="BG785" s="663">
        <f>G785</f>
        <v>1368632.2734699999</v>
      </c>
      <c r="BH785" s="663" t="e">
        <f>BH311+BH717+BH723</f>
        <v>#REF!</v>
      </c>
      <c r="BI785" s="663">
        <f>BJ785+BK785+BL785+BM785</f>
        <v>10734317.27623</v>
      </c>
      <c r="BJ785" s="663">
        <f>BJ783+BJ717+BJ311+BJ322</f>
        <v>3304159.2475299998</v>
      </c>
      <c r="BK785" s="663">
        <f>BK783+BK717+BK311+BK322</f>
        <v>5033254.4956199992</v>
      </c>
      <c r="BL785" s="663">
        <f>BL783+BL717+BL311+BL322</f>
        <v>1343791.8204499998</v>
      </c>
      <c r="BM785" s="663">
        <f>BM783+BM717+BM311+BM322</f>
        <v>1053111.71263</v>
      </c>
      <c r="BN785" s="663">
        <f>BN783+BN717+BN311+BN322</f>
        <v>-14009.934000000358</v>
      </c>
      <c r="BO785" s="663">
        <f>BP785+BQ785+BR785+BS785</f>
        <v>10720307.34223</v>
      </c>
      <c r="BP785" s="663">
        <f>BP783+BP717+BP311+BP322</f>
        <v>3304159.2475299998</v>
      </c>
      <c r="BQ785" s="663">
        <f>BQ783+BQ717+BQ311+BQ322</f>
        <v>5033254.4956199992</v>
      </c>
      <c r="BR785" s="663">
        <f>BR783+BR717+BR311+BR322</f>
        <v>1329781.8864499999</v>
      </c>
      <c r="BS785" s="663">
        <f>BS783+BS717+BS311+BS322</f>
        <v>1053111.71263</v>
      </c>
      <c r="BT785" s="663">
        <f t="shared" si="1783"/>
        <v>1343791.8204499998</v>
      </c>
      <c r="BU785" s="663" t="e">
        <f>BU311+BU717+BU723</f>
        <v>#REF!</v>
      </c>
      <c r="BV785" s="663" t="e">
        <f>BW785+BX785+BY785+BZ785</f>
        <v>#REF!</v>
      </c>
      <c r="BW785" s="663">
        <f>BW783+BW717+BW311</f>
        <v>2304943.4885999998</v>
      </c>
      <c r="BX785" s="663">
        <f>BX783+BX717+BX311</f>
        <v>6464365.2821499994</v>
      </c>
      <c r="BY785" s="663">
        <f>BY783+BY717+BY311</f>
        <v>1306746.9246499999</v>
      </c>
      <c r="BZ785" s="663" t="e">
        <f>BZ783+BZ717+BZ311</f>
        <v>#REF!</v>
      </c>
      <c r="CA785" s="663" t="e">
        <f>CB785+CC785+CD785</f>
        <v>#REF!</v>
      </c>
      <c r="CB785" s="663" t="e">
        <f>CB311+CB717+CB723</f>
        <v>#REF!</v>
      </c>
      <c r="CC785" s="663" t="e">
        <f>CC311+CC717+CC723</f>
        <v>#REF!</v>
      </c>
      <c r="CD785" s="663" t="e">
        <f>CD311+CD717+CD723</f>
        <v>#REF!</v>
      </c>
      <c r="CE785" s="663">
        <f>CF785+CG785+CH785+CI785</f>
        <v>15306252.930671381</v>
      </c>
      <c r="CF785" s="663">
        <f>CF783+CF717+CF311+CF322</f>
        <v>3484155.7309999997</v>
      </c>
      <c r="CG785" s="663">
        <f>CG783+CG717+CG311+CG322</f>
        <v>9425350.2750213817</v>
      </c>
      <c r="CH785" s="663">
        <f>CH783+CH717+CH311+CH322</f>
        <v>1306746.9246499999</v>
      </c>
      <c r="CI785" s="663">
        <f>CI783+CI717+CI311+CI322</f>
        <v>1090000</v>
      </c>
      <c r="CJ785" s="663">
        <f>CJ783+CJ717+CJ311+CJ322</f>
        <v>0</v>
      </c>
      <c r="CK785" s="663">
        <f>CL785+CM785+CN785+CO785</f>
        <v>15306252.930671381</v>
      </c>
      <c r="CL785" s="663">
        <f>CL783+CL717+CL311+CL322</f>
        <v>3484155.7309999997</v>
      </c>
      <c r="CM785" s="663">
        <f>CM783+CM717+CM311+CM322</f>
        <v>9425350.2750213817</v>
      </c>
      <c r="CN785" s="663">
        <f>CN783+CN717+CN311+CN322</f>
        <v>1306746.9246499999</v>
      </c>
      <c r="CO785" s="663">
        <f>CO783+CO717+CO311+CO322</f>
        <v>1090000</v>
      </c>
    </row>
    <row r="786" spans="2:93" s="25" customFormat="1" ht="41.25" customHeight="1" x14ac:dyDescent="0.25">
      <c r="B786" s="882" t="s">
        <v>264</v>
      </c>
      <c r="C786" s="882"/>
      <c r="D786" s="183">
        <f t="shared" ref="D786:D789" si="1911">E786+F786+G786+H786</f>
        <v>1847940.5</v>
      </c>
      <c r="E786" s="183">
        <f>E309+E324</f>
        <v>331770.44519</v>
      </c>
      <c r="F786" s="183">
        <f>F309+F324</f>
        <v>1516170.0548099999</v>
      </c>
      <c r="G786" s="183">
        <f>G309+G324</f>
        <v>0</v>
      </c>
      <c r="H786" s="183">
        <f>H309+H324</f>
        <v>0</v>
      </c>
      <c r="I786" s="192">
        <f t="shared" ref="I786:I789" si="1912">K786+M786+O786</f>
        <v>211597.19013999999</v>
      </c>
      <c r="J786" s="594">
        <f t="shared" si="1902"/>
        <v>0.11450433070761748</v>
      </c>
      <c r="K786" s="192">
        <f>K309+K324</f>
        <v>41273.913310000004</v>
      </c>
      <c r="L786" s="594">
        <f t="shared" si="1903"/>
        <v>0.12440503338494496</v>
      </c>
      <c r="M786" s="192">
        <f>M309+M324</f>
        <v>170323.27682999999</v>
      </c>
      <c r="N786" s="594">
        <f t="shared" si="1904"/>
        <v>0.11233784514451724</v>
      </c>
      <c r="O786" s="192">
        <f>O309+O324</f>
        <v>0</v>
      </c>
      <c r="P786" s="594">
        <v>0</v>
      </c>
      <c r="Q786" s="192">
        <f>Q309+Q324</f>
        <v>0</v>
      </c>
      <c r="R786" s="116"/>
      <c r="S786" s="192">
        <f t="shared" si="1906"/>
        <v>154013.75302999999</v>
      </c>
      <c r="T786" s="594">
        <f t="shared" si="1907"/>
        <v>8.3343458855953415E-2</v>
      </c>
      <c r="U786" s="192">
        <f>U309+U324</f>
        <v>43267.53746</v>
      </c>
      <c r="V786" s="116"/>
      <c r="W786" s="192">
        <f>W309+W324</f>
        <v>110746.21557</v>
      </c>
      <c r="X786" s="594">
        <f t="shared" si="1908"/>
        <v>7.3043399860498001E-2</v>
      </c>
      <c r="Y786" s="192">
        <f>Y309+Y324</f>
        <v>0</v>
      </c>
      <c r="Z786" s="116"/>
      <c r="AA786" s="192">
        <f>AA309+AA324</f>
        <v>0</v>
      </c>
      <c r="AB786" s="116"/>
      <c r="AC786" s="192">
        <f t="shared" si="1909"/>
        <v>1847940.44784</v>
      </c>
      <c r="AD786" s="594">
        <f t="shared" si="1910"/>
        <v>0.99999997177398303</v>
      </c>
      <c r="AE786" s="192">
        <f>AE309+AE324</f>
        <v>331770.39303000004</v>
      </c>
      <c r="AF786" s="594">
        <f t="shared" si="1866"/>
        <v>0.99999984278286169</v>
      </c>
      <c r="AG786" s="192">
        <f>AG309+AG324</f>
        <v>1516170.0548099999</v>
      </c>
      <c r="AH786" s="594">
        <f t="shared" si="1758"/>
        <v>1</v>
      </c>
      <c r="AI786" s="192">
        <f>AI309+AI324</f>
        <v>0</v>
      </c>
      <c r="AJ786" s="116"/>
      <c r="AK786" s="192">
        <f>AK309+AK324</f>
        <v>0</v>
      </c>
      <c r="AL786" s="597"/>
      <c r="AM786" s="116"/>
      <c r="AN786" s="116"/>
      <c r="AO786" s="116"/>
      <c r="AP786" s="116"/>
      <c r="AQ786" s="116"/>
      <c r="AR786" s="116"/>
      <c r="AS786" s="116"/>
      <c r="AT786" s="116"/>
      <c r="AU786" s="116">
        <f>AU309</f>
        <v>0</v>
      </c>
      <c r="AV786" s="116">
        <f t="shared" ref="AV786:AV789" si="1913">AW786+AX786+AY786+AZ786</f>
        <v>1847940.5</v>
      </c>
      <c r="AW786" s="116">
        <f>AW309+AW324</f>
        <v>331770.44519</v>
      </c>
      <c r="AX786" s="116">
        <f>AX309+AX324</f>
        <v>1516170.0548099999</v>
      </c>
      <c r="AY786" s="116">
        <f>AY309+AY324</f>
        <v>0</v>
      </c>
      <c r="AZ786" s="116">
        <f>AZ309+AZ324</f>
        <v>0</v>
      </c>
      <c r="BA786" s="116" t="e">
        <f>BB786+BC786+BD786</f>
        <v>#REF!</v>
      </c>
      <c r="BB786" s="116" t="e">
        <f>BB718+BB309+BB313</f>
        <v>#REF!</v>
      </c>
      <c r="BC786" s="116" t="e">
        <f>BC718+BC309</f>
        <v>#REF!</v>
      </c>
      <c r="BD786" s="116" t="e">
        <f>BD718+BD309</f>
        <v>#REF!</v>
      </c>
      <c r="BE786" s="116" t="e">
        <f t="shared" si="1779"/>
        <v>#REF!</v>
      </c>
      <c r="BF786" s="116" t="e">
        <f>BF718+BF309+BF313</f>
        <v>#REF!</v>
      </c>
      <c r="BG786" s="116">
        <f>G786</f>
        <v>0</v>
      </c>
      <c r="BH786" s="116">
        <f>H786</f>
        <v>0</v>
      </c>
      <c r="BI786" s="116">
        <f t="shared" ref="BI786:BI789" si="1914">BJ786+BK786+BL786+BM786</f>
        <v>4931899.5999999996</v>
      </c>
      <c r="BJ786" s="116">
        <f>BJ309+BJ324</f>
        <v>2092041.51232</v>
      </c>
      <c r="BK786" s="116">
        <f>BK309+BK324</f>
        <v>2839858.0876799999</v>
      </c>
      <c r="BL786" s="116">
        <f>BL309+BL324</f>
        <v>0</v>
      </c>
      <c r="BM786" s="116">
        <f>BM309+BM324</f>
        <v>0</v>
      </c>
      <c r="BN786" s="116">
        <f>BN309</f>
        <v>0</v>
      </c>
      <c r="BO786" s="116">
        <f t="shared" ref="BO786:BO789" si="1915">BP786+BQ786+BR786+BS786</f>
        <v>4931899.5999999996</v>
      </c>
      <c r="BP786" s="116">
        <f>BP309+BP324</f>
        <v>2092041.51232</v>
      </c>
      <c r="BQ786" s="116">
        <f>BQ309+BQ324</f>
        <v>2839858.0876799999</v>
      </c>
      <c r="BR786" s="116">
        <f>BR309+BR324</f>
        <v>0</v>
      </c>
      <c r="BS786" s="116">
        <f>BS309+BS324</f>
        <v>0</v>
      </c>
      <c r="BT786" s="116">
        <f t="shared" si="1783"/>
        <v>0</v>
      </c>
      <c r="BU786" s="116">
        <f t="shared" si="1784"/>
        <v>0</v>
      </c>
      <c r="BV786" s="116">
        <f t="shared" ref="BV786:BV789" si="1916">BW786+BX786+BY786+BZ786</f>
        <v>0</v>
      </c>
      <c r="BW786" s="116">
        <f>BW309+BW324</f>
        <v>0</v>
      </c>
      <c r="BX786" s="116">
        <f>BX309+BX324</f>
        <v>0</v>
      </c>
      <c r="BY786" s="116">
        <f>BY309+BY324</f>
        <v>0</v>
      </c>
      <c r="BZ786" s="116">
        <f>BZ309+BZ324</f>
        <v>0</v>
      </c>
      <c r="CA786" s="116" t="e">
        <f>CB786+CC786+CD786</f>
        <v>#REF!</v>
      </c>
      <c r="CB786" s="116" t="e">
        <f>CB718+CB309+CB313</f>
        <v>#REF!</v>
      </c>
      <c r="CC786" s="116" t="e">
        <f>CC718+CC309</f>
        <v>#REF!</v>
      </c>
      <c r="CD786" s="116" t="e">
        <f>CD718+CD309</f>
        <v>#REF!</v>
      </c>
      <c r="CE786" s="116">
        <f>CF786+CG786+CH786+CI786</f>
        <v>7036123.2000000002</v>
      </c>
      <c r="CF786" s="116">
        <f>CF309+CF324</f>
        <v>1719405.71</v>
      </c>
      <c r="CG786" s="116">
        <f>CG309+CG324</f>
        <v>5316717.49</v>
      </c>
      <c r="CH786" s="116">
        <f>CH309+CH324</f>
        <v>0</v>
      </c>
      <c r="CI786" s="116">
        <f>CI309+CI324</f>
        <v>0</v>
      </c>
      <c r="CJ786" s="116">
        <f>CJ309</f>
        <v>0</v>
      </c>
      <c r="CK786" s="116">
        <f t="shared" ref="CK786:CK789" si="1917">CL786+CM786+CN786+CO786</f>
        <v>7036123.2000000002</v>
      </c>
      <c r="CL786" s="116">
        <f>CL309+CL324</f>
        <v>1719405.71</v>
      </c>
      <c r="CM786" s="116">
        <f>CM309+CM324</f>
        <v>5316717.49</v>
      </c>
      <c r="CN786" s="116">
        <f>CN309+CN324</f>
        <v>0</v>
      </c>
      <c r="CO786" s="116">
        <f>CO309+CO324</f>
        <v>0</v>
      </c>
    </row>
    <row r="787" spans="2:93" s="25" customFormat="1" ht="41.25" customHeight="1" x14ac:dyDescent="0.25">
      <c r="B787" s="888" t="s">
        <v>475</v>
      </c>
      <c r="C787" s="889"/>
      <c r="D787" s="183"/>
      <c r="E787" s="183"/>
      <c r="F787" s="183"/>
      <c r="G787" s="183"/>
      <c r="H787" s="183"/>
      <c r="I787" s="192"/>
      <c r="J787" s="594"/>
      <c r="K787" s="192"/>
      <c r="L787" s="594"/>
      <c r="M787" s="192"/>
      <c r="N787" s="594"/>
      <c r="O787" s="192"/>
      <c r="P787" s="594"/>
      <c r="Q787" s="192"/>
      <c r="R787" s="116"/>
      <c r="S787" s="192">
        <f>W787</f>
        <v>98524.310649999999</v>
      </c>
      <c r="T787" s="594">
        <v>0</v>
      </c>
      <c r="U787" s="192"/>
      <c r="V787" s="116"/>
      <c r="W787" s="192">
        <f>W310</f>
        <v>98524.310649999999</v>
      </c>
      <c r="X787" s="594">
        <v>0</v>
      </c>
      <c r="Y787" s="192"/>
      <c r="Z787" s="116"/>
      <c r="AA787" s="192"/>
      <c r="AB787" s="116"/>
      <c r="AC787" s="192"/>
      <c r="AD787" s="594"/>
      <c r="AE787" s="192"/>
      <c r="AF787" s="594"/>
      <c r="AG787" s="192"/>
      <c r="AH787" s="594"/>
      <c r="AI787" s="192"/>
      <c r="AJ787" s="116"/>
      <c r="AK787" s="192"/>
      <c r="AL787" s="597"/>
      <c r="AM787" s="116"/>
      <c r="AN787" s="116"/>
      <c r="AO787" s="116"/>
      <c r="AP787" s="116"/>
      <c r="AQ787" s="116"/>
      <c r="AR787" s="116"/>
      <c r="AS787" s="116"/>
      <c r="AT787" s="116"/>
      <c r="AU787" s="116"/>
      <c r="AV787" s="116"/>
      <c r="AW787" s="116"/>
      <c r="AX787" s="116"/>
      <c r="AY787" s="116"/>
      <c r="AZ787" s="116"/>
      <c r="BA787" s="116"/>
      <c r="BB787" s="116"/>
      <c r="BC787" s="116"/>
      <c r="BD787" s="116"/>
      <c r="BE787" s="116"/>
      <c r="BF787" s="116"/>
      <c r="BG787" s="116"/>
      <c r="BH787" s="116"/>
      <c r="BI787" s="116"/>
      <c r="BJ787" s="116"/>
      <c r="BK787" s="116"/>
      <c r="BL787" s="116"/>
      <c r="BM787" s="116"/>
      <c r="BN787" s="116"/>
      <c r="BO787" s="116"/>
      <c r="BP787" s="116"/>
      <c r="BQ787" s="116"/>
      <c r="BR787" s="116"/>
      <c r="BS787" s="116"/>
      <c r="BT787" s="116"/>
      <c r="BU787" s="116"/>
      <c r="BV787" s="116"/>
      <c r="BW787" s="116"/>
      <c r="BX787" s="116"/>
      <c r="BY787" s="116"/>
      <c r="BZ787" s="116"/>
      <c r="CA787" s="116"/>
      <c r="CB787" s="116"/>
      <c r="CC787" s="116"/>
      <c r="CD787" s="116"/>
      <c r="CE787" s="116"/>
      <c r="CF787" s="116"/>
      <c r="CG787" s="116"/>
      <c r="CH787" s="116"/>
      <c r="CI787" s="116"/>
      <c r="CJ787" s="116"/>
      <c r="CK787" s="116"/>
      <c r="CL787" s="116"/>
      <c r="CM787" s="116"/>
      <c r="CN787" s="116"/>
      <c r="CO787" s="116"/>
    </row>
    <row r="788" spans="2:93" s="201" customFormat="1" ht="52.5" customHeight="1" x14ac:dyDescent="0.25">
      <c r="B788" s="877" t="s">
        <v>266</v>
      </c>
      <c r="C788" s="877"/>
      <c r="D788" s="246">
        <f t="shared" si="1911"/>
        <v>2363476.2100000004</v>
      </c>
      <c r="E788" s="246">
        <f>E326</f>
        <v>0</v>
      </c>
      <c r="F788" s="246">
        <f>F326</f>
        <v>2363476.2100000004</v>
      </c>
      <c r="G788" s="246">
        <f>G326</f>
        <v>0</v>
      </c>
      <c r="H788" s="246">
        <f>H326</f>
        <v>0</v>
      </c>
      <c r="I788" s="476">
        <f t="shared" si="1912"/>
        <v>695415</v>
      </c>
      <c r="J788" s="571">
        <f t="shared" si="1902"/>
        <v>0.29423397496351356</v>
      </c>
      <c r="K788" s="476">
        <f>K326</f>
        <v>0</v>
      </c>
      <c r="L788" s="571">
        <v>0</v>
      </c>
      <c r="M788" s="476">
        <f>M326</f>
        <v>695415</v>
      </c>
      <c r="N788" s="571">
        <f t="shared" si="1904"/>
        <v>0.29423397496351356</v>
      </c>
      <c r="O788" s="476">
        <f>O326</f>
        <v>0</v>
      </c>
      <c r="P788" s="571">
        <v>0</v>
      </c>
      <c r="Q788" s="476">
        <f>Q326</f>
        <v>0</v>
      </c>
      <c r="R788" s="202"/>
      <c r="S788" s="476">
        <f t="shared" si="1906"/>
        <v>1136590.5728799999</v>
      </c>
      <c r="T788" s="571">
        <f t="shared" si="1907"/>
        <v>0.4808978267143208</v>
      </c>
      <c r="U788" s="476">
        <f>U326</f>
        <v>0</v>
      </c>
      <c r="V788" s="202"/>
      <c r="W788" s="476">
        <f>W326</f>
        <v>1136590.5728799999</v>
      </c>
      <c r="X788" s="571">
        <f t="shared" si="1908"/>
        <v>0.4808978267143208</v>
      </c>
      <c r="Y788" s="476">
        <f>Y326</f>
        <v>0</v>
      </c>
      <c r="Z788" s="202"/>
      <c r="AA788" s="476">
        <f>AA326</f>
        <v>0</v>
      </c>
      <c r="AB788" s="202"/>
      <c r="AC788" s="476">
        <f t="shared" si="1909"/>
        <v>1576700.639</v>
      </c>
      <c r="AD788" s="571">
        <f t="shared" si="1910"/>
        <v>0.66711085659711367</v>
      </c>
      <c r="AE788" s="476">
        <f>AE326</f>
        <v>0</v>
      </c>
      <c r="AF788" s="571"/>
      <c r="AG788" s="476">
        <f>AG326</f>
        <v>1576700.639</v>
      </c>
      <c r="AH788" s="571">
        <f t="shared" si="1758"/>
        <v>0.66711085659711367</v>
      </c>
      <c r="AI788" s="476">
        <f>AI326</f>
        <v>0</v>
      </c>
      <c r="AJ788" s="202"/>
      <c r="AK788" s="476">
        <f>AK326</f>
        <v>0</v>
      </c>
      <c r="AL788" s="616"/>
      <c r="AM788" s="202"/>
      <c r="AN788" s="202"/>
      <c r="AO788" s="202"/>
      <c r="AP788" s="202"/>
      <c r="AQ788" s="202"/>
      <c r="AR788" s="202"/>
      <c r="AS788" s="202"/>
      <c r="AT788" s="202"/>
      <c r="AU788" s="202">
        <f>AU719</f>
        <v>1.4689999632537365E-2</v>
      </c>
      <c r="AV788" s="202">
        <f t="shared" si="1913"/>
        <v>2363476.2246900001</v>
      </c>
      <c r="AW788" s="202">
        <f t="shared" ref="AW788:BH788" si="1918">AW326</f>
        <v>0</v>
      </c>
      <c r="AX788" s="202">
        <f t="shared" si="1918"/>
        <v>2363476.2246900001</v>
      </c>
      <c r="AY788" s="202">
        <f t="shared" si="1918"/>
        <v>0</v>
      </c>
      <c r="AZ788" s="202">
        <f t="shared" si="1918"/>
        <v>0</v>
      </c>
      <c r="BA788" s="202">
        <f t="shared" si="1918"/>
        <v>0</v>
      </c>
      <c r="BB788" s="202">
        <f t="shared" si="1918"/>
        <v>0</v>
      </c>
      <c r="BC788" s="202">
        <f t="shared" si="1918"/>
        <v>0</v>
      </c>
      <c r="BD788" s="202">
        <f t="shared" si="1918"/>
        <v>0</v>
      </c>
      <c r="BE788" s="202">
        <f t="shared" si="1918"/>
        <v>0</v>
      </c>
      <c r="BF788" s="202">
        <f t="shared" si="1918"/>
        <v>0</v>
      </c>
      <c r="BG788" s="202">
        <f t="shared" si="1918"/>
        <v>0</v>
      </c>
      <c r="BH788" s="202">
        <f t="shared" si="1918"/>
        <v>0</v>
      </c>
      <c r="BI788" s="202">
        <f t="shared" si="1914"/>
        <v>1216606</v>
      </c>
      <c r="BJ788" s="202">
        <f>BJ326</f>
        <v>0</v>
      </c>
      <c r="BK788" s="202">
        <f>BK326</f>
        <v>1216606</v>
      </c>
      <c r="BL788" s="202">
        <f>BL326</f>
        <v>0</v>
      </c>
      <c r="BM788" s="202">
        <f>BM326</f>
        <v>0</v>
      </c>
      <c r="BN788" s="202">
        <f>BN719</f>
        <v>0</v>
      </c>
      <c r="BO788" s="202">
        <f t="shared" si="1915"/>
        <v>1216605.9999999998</v>
      </c>
      <c r="BP788" s="202">
        <f>BP326</f>
        <v>0</v>
      </c>
      <c r="BQ788" s="202">
        <f>BQ326</f>
        <v>1216605.9999999998</v>
      </c>
      <c r="BR788" s="202">
        <f>BR326</f>
        <v>0</v>
      </c>
      <c r="BS788" s="202">
        <f>BS326</f>
        <v>0</v>
      </c>
      <c r="BT788" s="202">
        <f t="shared" si="1783"/>
        <v>0</v>
      </c>
      <c r="BU788" s="202">
        <f t="shared" si="1784"/>
        <v>0</v>
      </c>
      <c r="BV788" s="202">
        <f t="shared" si="1916"/>
        <v>0</v>
      </c>
      <c r="BW788" s="202">
        <f>BW326</f>
        <v>0</v>
      </c>
      <c r="BX788" s="202">
        <f>BX326</f>
        <v>0</v>
      </c>
      <c r="BY788" s="202">
        <f>BY326</f>
        <v>0</v>
      </c>
      <c r="BZ788" s="202">
        <f>BZ326</f>
        <v>0</v>
      </c>
      <c r="CA788" s="202">
        <f t="shared" ref="CA788:CD789" si="1919">CA719</f>
        <v>0</v>
      </c>
      <c r="CB788" s="202">
        <f t="shared" si="1919"/>
        <v>0</v>
      </c>
      <c r="CC788" s="202">
        <f t="shared" si="1919"/>
        <v>0</v>
      </c>
      <c r="CD788" s="202">
        <f t="shared" si="1919"/>
        <v>0</v>
      </c>
      <c r="CE788" s="202">
        <f t="shared" ref="CE788" si="1920">CF788+CH788+CI788</f>
        <v>0</v>
      </c>
      <c r="CF788" s="202">
        <f>CF326</f>
        <v>0</v>
      </c>
      <c r="CG788" s="202">
        <f>CG326</f>
        <v>0</v>
      </c>
      <c r="CH788" s="202">
        <f>CH326</f>
        <v>0</v>
      </c>
      <c r="CI788" s="202">
        <f>CI326</f>
        <v>0</v>
      </c>
      <c r="CJ788" s="202">
        <f>CJ719</f>
        <v>0</v>
      </c>
      <c r="CK788" s="202">
        <f t="shared" si="1917"/>
        <v>0</v>
      </c>
      <c r="CL788" s="202">
        <f>CL326</f>
        <v>0</v>
      </c>
      <c r="CM788" s="202">
        <f>CM326</f>
        <v>0</v>
      </c>
      <c r="CN788" s="202">
        <f>CN326</f>
        <v>0</v>
      </c>
      <c r="CO788" s="202">
        <f>CO326</f>
        <v>0</v>
      </c>
    </row>
    <row r="789" spans="2:93" s="357" customFormat="1" ht="52.5" customHeight="1" x14ac:dyDescent="0.25">
      <c r="B789" s="891" t="s">
        <v>283</v>
      </c>
      <c r="C789" s="892"/>
      <c r="D789" s="779">
        <f t="shared" si="1911"/>
        <v>346117.6</v>
      </c>
      <c r="E789" s="779">
        <f>E709</f>
        <v>145811.63620000001</v>
      </c>
      <c r="F789" s="779"/>
      <c r="G789" s="779">
        <f>G720</f>
        <v>0</v>
      </c>
      <c r="H789" s="779">
        <f>H720</f>
        <v>200305.9638</v>
      </c>
      <c r="I789" s="787">
        <f t="shared" si="1912"/>
        <v>0</v>
      </c>
      <c r="J789" s="783">
        <f t="shared" si="1902"/>
        <v>0</v>
      </c>
      <c r="K789" s="787">
        <f>K709</f>
        <v>0</v>
      </c>
      <c r="L789" s="783">
        <f t="shared" si="1903"/>
        <v>0</v>
      </c>
      <c r="M789" s="787"/>
      <c r="N789" s="783">
        <v>0</v>
      </c>
      <c r="O789" s="787">
        <f>O720</f>
        <v>0</v>
      </c>
      <c r="P789" s="783">
        <v>0</v>
      </c>
      <c r="Q789" s="787">
        <f>Q720</f>
        <v>0</v>
      </c>
      <c r="R789" s="356"/>
      <c r="S789" s="787">
        <f t="shared" si="1906"/>
        <v>0</v>
      </c>
      <c r="T789" s="783">
        <f t="shared" si="1907"/>
        <v>0</v>
      </c>
      <c r="U789" s="787">
        <f>U709</f>
        <v>0</v>
      </c>
      <c r="V789" s="356"/>
      <c r="W789" s="787"/>
      <c r="X789" s="783"/>
      <c r="Y789" s="787">
        <f>Y720</f>
        <v>0</v>
      </c>
      <c r="Z789" s="356"/>
      <c r="AA789" s="787">
        <f>AA720</f>
        <v>0</v>
      </c>
      <c r="AB789" s="356"/>
      <c r="AC789" s="787">
        <f t="shared" si="1909"/>
        <v>293632.87257999997</v>
      </c>
      <c r="AD789" s="783">
        <f t="shared" si="1910"/>
        <v>0.84836157589212446</v>
      </c>
      <c r="AE789" s="787">
        <f>AE709</f>
        <v>94091.44</v>
      </c>
      <c r="AF789" s="783">
        <f t="shared" si="1866"/>
        <v>0.64529445284422371</v>
      </c>
      <c r="AG789" s="787"/>
      <c r="AH789" s="783"/>
      <c r="AI789" s="787">
        <f>AI720</f>
        <v>0</v>
      </c>
      <c r="AJ789" s="356"/>
      <c r="AK789" s="787">
        <f>AK720</f>
        <v>199541.43257999999</v>
      </c>
      <c r="AL789" s="617"/>
      <c r="AM789" s="356"/>
      <c r="AN789" s="356"/>
      <c r="AO789" s="356"/>
      <c r="AP789" s="356"/>
      <c r="AQ789" s="356"/>
      <c r="AR789" s="356"/>
      <c r="AS789" s="356"/>
      <c r="AT789" s="356"/>
      <c r="AU789" s="356">
        <f>AU720</f>
        <v>-200305.96379999997</v>
      </c>
      <c r="AV789" s="356">
        <f t="shared" si="1913"/>
        <v>145811.63620000001</v>
      </c>
      <c r="AW789" s="356">
        <f>AW709</f>
        <v>145811.63620000001</v>
      </c>
      <c r="AX789" s="356"/>
      <c r="AY789" s="356">
        <f t="shared" ref="AY789:BH789" si="1921">AY720</f>
        <v>0</v>
      </c>
      <c r="AZ789" s="356">
        <f t="shared" si="1921"/>
        <v>0</v>
      </c>
      <c r="BA789" s="356">
        <f t="shared" si="1921"/>
        <v>0</v>
      </c>
      <c r="BB789" s="356">
        <f t="shared" si="1921"/>
        <v>0</v>
      </c>
      <c r="BC789" s="356">
        <f t="shared" si="1921"/>
        <v>0</v>
      </c>
      <c r="BD789" s="356">
        <f t="shared" si="1921"/>
        <v>0</v>
      </c>
      <c r="BE789" s="356">
        <f t="shared" si="1921"/>
        <v>346117.6</v>
      </c>
      <c r="BF789" s="356">
        <f t="shared" si="1921"/>
        <v>346117.6</v>
      </c>
      <c r="BG789" s="356">
        <f t="shared" si="1921"/>
        <v>0</v>
      </c>
      <c r="BH789" s="356">
        <f t="shared" si="1921"/>
        <v>0</v>
      </c>
      <c r="BI789" s="356">
        <f t="shared" si="1914"/>
        <v>300000</v>
      </c>
      <c r="BJ789" s="356">
        <f>BJ709</f>
        <v>300000</v>
      </c>
      <c r="BK789" s="356"/>
      <c r="BL789" s="356">
        <f>BL720</f>
        <v>0</v>
      </c>
      <c r="BM789" s="356">
        <f>BM720</f>
        <v>0</v>
      </c>
      <c r="BN789" s="356">
        <f>BN720</f>
        <v>0</v>
      </c>
      <c r="BO789" s="356">
        <f t="shared" si="1915"/>
        <v>300000</v>
      </c>
      <c r="BP789" s="356">
        <f>BP709</f>
        <v>300000</v>
      </c>
      <c r="BQ789" s="356"/>
      <c r="BR789" s="356">
        <f>BR720</f>
        <v>0</v>
      </c>
      <c r="BS789" s="356">
        <f>BS720</f>
        <v>0</v>
      </c>
      <c r="BT789" s="356">
        <f>BT720</f>
        <v>0</v>
      </c>
      <c r="BU789" s="356">
        <f>BU720</f>
        <v>0</v>
      </c>
      <c r="BV789" s="356">
        <f t="shared" si="1916"/>
        <v>0</v>
      </c>
      <c r="BW789" s="356">
        <f>BW709</f>
        <v>0</v>
      </c>
      <c r="BX789" s="356"/>
      <c r="BY789" s="356">
        <f>BY720</f>
        <v>0</v>
      </c>
      <c r="BZ789" s="356">
        <f>BZ720</f>
        <v>0</v>
      </c>
      <c r="CA789" s="356">
        <f t="shared" si="1919"/>
        <v>0</v>
      </c>
      <c r="CB789" s="356">
        <f t="shared" si="1919"/>
        <v>0</v>
      </c>
      <c r="CC789" s="356">
        <f t="shared" si="1919"/>
        <v>0</v>
      </c>
      <c r="CD789" s="356">
        <f t="shared" si="1919"/>
        <v>0</v>
      </c>
      <c r="CE789" s="356">
        <f>CE720</f>
        <v>0</v>
      </c>
      <c r="CF789" s="356">
        <f>CF709</f>
        <v>0</v>
      </c>
      <c r="CG789" s="356"/>
      <c r="CH789" s="356">
        <f>CH720</f>
        <v>0</v>
      </c>
      <c r="CI789" s="356">
        <f>CI720</f>
        <v>0</v>
      </c>
      <c r="CJ789" s="356">
        <f>CJ720</f>
        <v>0</v>
      </c>
      <c r="CK789" s="356">
        <f t="shared" si="1917"/>
        <v>0</v>
      </c>
      <c r="CL789" s="356">
        <f>CL709</f>
        <v>0</v>
      </c>
      <c r="CM789" s="356"/>
      <c r="CN789" s="356">
        <f>CN720</f>
        <v>0</v>
      </c>
      <c r="CO789" s="356">
        <f>CO720</f>
        <v>0</v>
      </c>
    </row>
    <row r="790" spans="2:93" s="104" customFormat="1" ht="44.25" customHeight="1" x14ac:dyDescent="0.3">
      <c r="B790" s="832" t="s">
        <v>183</v>
      </c>
      <c r="C790" s="833"/>
      <c r="D790" s="833"/>
      <c r="E790" s="833"/>
      <c r="F790" s="833"/>
      <c r="G790" s="833"/>
      <c r="H790" s="833"/>
      <c r="I790" s="833"/>
      <c r="J790" s="833"/>
      <c r="K790" s="833"/>
      <c r="L790" s="833"/>
      <c r="M790" s="833"/>
      <c r="N790" s="833"/>
      <c r="O790" s="833"/>
      <c r="P790" s="833"/>
      <c r="Q790" s="833"/>
      <c r="R790" s="833"/>
      <c r="S790" s="833"/>
      <c r="T790" s="833"/>
      <c r="U790" s="833"/>
      <c r="V790" s="833"/>
      <c r="W790" s="833"/>
      <c r="X790" s="833"/>
      <c r="Y790" s="833"/>
      <c r="Z790" s="833"/>
      <c r="AA790" s="833"/>
      <c r="AB790" s="833"/>
      <c r="AC790" s="833"/>
      <c r="AD790" s="833"/>
      <c r="AE790" s="833"/>
      <c r="AF790" s="833"/>
      <c r="AG790" s="833"/>
      <c r="AH790" s="833"/>
      <c r="AI790" s="833"/>
      <c r="AJ790" s="833"/>
      <c r="AK790" s="833"/>
      <c r="AL790" s="833"/>
      <c r="AM790" s="833"/>
      <c r="AN790" s="833"/>
      <c r="AO790" s="833"/>
      <c r="AP790" s="833"/>
      <c r="AQ790" s="833"/>
      <c r="AR790" s="833"/>
      <c r="AS790" s="833"/>
      <c r="AT790" s="833"/>
      <c r="AU790" s="833"/>
      <c r="AV790" s="833"/>
      <c r="AW790" s="833"/>
      <c r="AX790" s="833"/>
      <c r="AY790" s="833"/>
      <c r="AZ790" s="833"/>
      <c r="BA790" s="833"/>
      <c r="BB790" s="833"/>
      <c r="BC790" s="833"/>
      <c r="BD790" s="833"/>
      <c r="BE790" s="833"/>
      <c r="BF790" s="833"/>
      <c r="BG790" s="833"/>
      <c r="BH790" s="833"/>
      <c r="BI790" s="833"/>
      <c r="BJ790" s="833"/>
      <c r="BK790" s="833"/>
      <c r="BL790" s="833"/>
      <c r="BM790" s="833"/>
      <c r="BN790" s="833"/>
      <c r="BO790" s="833"/>
      <c r="BP790" s="833"/>
      <c r="BQ790" s="833"/>
      <c r="BR790" s="833"/>
      <c r="BS790" s="833"/>
      <c r="BT790" s="833"/>
      <c r="BU790" s="833"/>
      <c r="BV790" s="833"/>
      <c r="BW790" s="833"/>
      <c r="BX790" s="833"/>
      <c r="BY790" s="833"/>
      <c r="BZ790" s="833"/>
      <c r="CA790" s="833"/>
      <c r="CB790" s="833"/>
      <c r="CC790" s="833"/>
      <c r="CD790" s="833"/>
      <c r="CE790" s="833"/>
      <c r="CF790" s="833"/>
      <c r="CG790" s="833"/>
      <c r="CH790" s="833"/>
      <c r="CI790" s="833"/>
      <c r="CJ790" s="833"/>
      <c r="CK790" s="833"/>
    </row>
    <row r="791" spans="2:93" s="104" customFormat="1" ht="73.5" hidden="1" customHeight="1" x14ac:dyDescent="0.3"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21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Q791" s="30"/>
      <c r="BR791" s="30"/>
      <c r="BS791" s="30"/>
      <c r="BT791" s="30"/>
      <c r="BU791" s="30"/>
      <c r="BV791" s="30"/>
      <c r="BW791" s="30"/>
      <c r="BX791" s="30"/>
      <c r="BY791" s="30"/>
      <c r="BZ791" s="30"/>
      <c r="CA791" s="30"/>
      <c r="CB791" s="30"/>
      <c r="CC791" s="30"/>
      <c r="CD791" s="30"/>
      <c r="CE791" s="30"/>
      <c r="CF791" s="30"/>
      <c r="CG791" s="30"/>
      <c r="CH791" s="30"/>
      <c r="CI791" s="30"/>
      <c r="CJ791" s="30"/>
      <c r="CK791" s="30"/>
      <c r="CL791" s="30"/>
      <c r="CM791" s="30"/>
      <c r="CN791" s="30"/>
      <c r="CO791" s="30"/>
    </row>
    <row r="792" spans="2:93" s="104" customFormat="1" ht="69.75" customHeight="1" x14ac:dyDescent="0.3">
      <c r="B792" s="883" t="s">
        <v>184</v>
      </c>
      <c r="C792" s="884"/>
      <c r="D792" s="884"/>
      <c r="E792" s="884"/>
      <c r="F792" s="884"/>
      <c r="G792" s="884"/>
      <c r="H792" s="884"/>
      <c r="I792" s="884"/>
      <c r="J792" s="884"/>
      <c r="K792" s="884"/>
      <c r="L792" s="884"/>
      <c r="M792" s="884"/>
      <c r="N792" s="884"/>
      <c r="O792" s="884"/>
      <c r="P792" s="884"/>
      <c r="Q792" s="884"/>
      <c r="R792" s="884"/>
      <c r="S792" s="884"/>
      <c r="T792" s="884"/>
      <c r="U792" s="884"/>
      <c r="V792" s="884"/>
      <c r="W792" s="884"/>
      <c r="X792" s="884"/>
      <c r="Y792" s="884"/>
      <c r="Z792" s="884"/>
      <c r="AA792" s="884"/>
      <c r="AB792" s="884"/>
      <c r="AC792" s="884"/>
      <c r="AD792" s="884"/>
      <c r="AE792" s="884"/>
      <c r="AF792" s="884"/>
      <c r="AG792" s="884"/>
      <c r="AH792" s="884"/>
      <c r="AI792" s="884"/>
      <c r="AJ792" s="884"/>
      <c r="AK792" s="884"/>
      <c r="AL792" s="884"/>
      <c r="AM792" s="884"/>
      <c r="AN792" s="884"/>
      <c r="AO792" s="884"/>
      <c r="AP792" s="884"/>
      <c r="AQ792" s="884"/>
      <c r="AR792" s="884"/>
      <c r="AS792" s="884"/>
      <c r="AT792" s="884"/>
      <c r="AU792" s="884"/>
      <c r="AV792" s="884"/>
      <c r="AW792" s="884"/>
      <c r="AX792" s="884"/>
      <c r="AY792" s="884"/>
      <c r="AZ792" s="884"/>
      <c r="BA792" s="884"/>
      <c r="BB792" s="884"/>
      <c r="BC792" s="884"/>
      <c r="BD792" s="884"/>
      <c r="BE792" s="884"/>
      <c r="BF792" s="884"/>
      <c r="BG792" s="884"/>
      <c r="BH792" s="884"/>
      <c r="BI792" s="884"/>
      <c r="BJ792" s="884"/>
      <c r="BK792" s="884"/>
      <c r="BL792" s="884"/>
      <c r="BM792" s="884"/>
      <c r="BN792" s="884"/>
      <c r="BO792" s="884"/>
      <c r="BP792" s="884"/>
      <c r="BQ792" s="884"/>
      <c r="BR792" s="884"/>
      <c r="BS792" s="884"/>
      <c r="BT792" s="884"/>
      <c r="BU792" s="884"/>
      <c r="BV792" s="884"/>
      <c r="BW792" s="884"/>
      <c r="BX792" s="884"/>
      <c r="BY792" s="884"/>
      <c r="BZ792" s="884"/>
      <c r="CA792" s="884"/>
      <c r="CB792" s="884"/>
      <c r="CC792" s="884"/>
      <c r="CD792" s="884"/>
      <c r="CE792" s="884"/>
      <c r="CF792" s="884"/>
      <c r="CG792" s="884"/>
      <c r="CH792" s="884"/>
      <c r="CI792" s="884"/>
      <c r="CJ792" s="884"/>
      <c r="CK792" s="884"/>
    </row>
    <row r="793" spans="2:93" s="399" customFormat="1" ht="113.25" hidden="1" customHeight="1" x14ac:dyDescent="0.35">
      <c r="B793" s="398" t="s">
        <v>34</v>
      </c>
      <c r="C793" s="373" t="s">
        <v>363</v>
      </c>
      <c r="D793" s="387">
        <f>E793+F793+G793+H793</f>
        <v>757207.34009000007</v>
      </c>
      <c r="E793" s="387">
        <f>E794</f>
        <v>560042.27298000001</v>
      </c>
      <c r="F793" s="387">
        <f t="shared" ref="F793:H793" si="1922">F794</f>
        <v>132889.23962000001</v>
      </c>
      <c r="G793" s="387">
        <f t="shared" si="1922"/>
        <v>64275.827490000003</v>
      </c>
      <c r="H793" s="387">
        <f t="shared" si="1922"/>
        <v>0</v>
      </c>
      <c r="I793" s="387"/>
      <c r="J793" s="387"/>
      <c r="K793" s="387"/>
      <c r="L793" s="387"/>
      <c r="M793" s="387"/>
      <c r="N793" s="387"/>
      <c r="O793" s="387"/>
      <c r="P793" s="387"/>
      <c r="Q793" s="387"/>
      <c r="R793" s="387"/>
      <c r="S793" s="387"/>
      <c r="T793" s="387"/>
      <c r="U793" s="387"/>
      <c r="V793" s="387"/>
      <c r="W793" s="387"/>
      <c r="X793" s="387"/>
      <c r="Y793" s="387"/>
      <c r="Z793" s="387"/>
      <c r="AA793" s="387"/>
      <c r="AB793" s="387"/>
      <c r="AC793" s="202"/>
      <c r="AD793" s="387"/>
      <c r="AE793" s="387"/>
      <c r="AF793" s="387"/>
      <c r="AG793" s="387"/>
      <c r="AH793" s="387"/>
      <c r="AI793" s="387"/>
      <c r="AJ793" s="387"/>
      <c r="AK793" s="387"/>
      <c r="AL793" s="202"/>
      <c r="AM793" s="387"/>
      <c r="AN793" s="387"/>
      <c r="AO793" s="387"/>
      <c r="AP793" s="387"/>
      <c r="AQ793" s="387"/>
      <c r="AR793" s="387"/>
      <c r="AS793" s="387"/>
      <c r="AT793" s="387"/>
      <c r="AU793" s="387"/>
      <c r="AV793" s="128">
        <f>AW793+AX793+AY793+AZ793</f>
        <v>774247.66009000002</v>
      </c>
      <c r="AW793" s="387">
        <f>AW794</f>
        <v>575460.59297999996</v>
      </c>
      <c r="AX793" s="387">
        <f t="shared" ref="AX793:AZ793" si="1923">AX794</f>
        <v>134511.23962000001</v>
      </c>
      <c r="AY793" s="387">
        <f t="shared" si="1923"/>
        <v>64275.827490000003</v>
      </c>
      <c r="AZ793" s="387">
        <f t="shared" si="1923"/>
        <v>0</v>
      </c>
      <c r="BA793" s="387"/>
      <c r="BB793" s="387"/>
      <c r="BC793" s="387"/>
      <c r="BD793" s="387"/>
      <c r="BE793" s="387"/>
      <c r="BF793" s="387"/>
      <c r="BG793" s="387"/>
      <c r="BH793" s="387"/>
      <c r="BI793" s="202">
        <f>BJ793+BK793+BL793+BM793</f>
        <v>757207.34009000007</v>
      </c>
      <c r="BJ793" s="387">
        <f>BJ794</f>
        <v>560042.27298000001</v>
      </c>
      <c r="BK793" s="387">
        <f t="shared" ref="BK793" si="1924">BK794</f>
        <v>132889.23962000001</v>
      </c>
      <c r="BL793" s="387">
        <f t="shared" ref="BL793" si="1925">BL794</f>
        <v>64275.827490000003</v>
      </c>
      <c r="BM793" s="387">
        <f t="shared" ref="BM793" si="1926">BM794</f>
        <v>0</v>
      </c>
      <c r="BN793" s="374"/>
      <c r="BO793" s="202">
        <f>BP793+BQ793+BR793+BS793</f>
        <v>757207.34009000007</v>
      </c>
      <c r="BP793" s="202">
        <f>BP794</f>
        <v>560042.27298000001</v>
      </c>
      <c r="BQ793" s="387">
        <f t="shared" ref="BQ793:BS793" si="1927">BQ794</f>
        <v>132889.23962000001</v>
      </c>
      <c r="BR793" s="387">
        <f t="shared" si="1927"/>
        <v>64275.827490000003</v>
      </c>
      <c r="BS793" s="387">
        <f t="shared" si="1927"/>
        <v>0</v>
      </c>
      <c r="BT793" s="388"/>
      <c r="BU793" s="388"/>
      <c r="BV793" s="202">
        <f>BW793+BX793+BY793+BZ793</f>
        <v>756517.60988</v>
      </c>
      <c r="BW793" s="387">
        <f>BW794</f>
        <v>560042.27298000001</v>
      </c>
      <c r="BX793" s="387">
        <f t="shared" ref="BX793" si="1928">BX794</f>
        <v>132889.23962000001</v>
      </c>
      <c r="BY793" s="387">
        <f t="shared" ref="BY793" si="1929">BY794</f>
        <v>63586.097280000002</v>
      </c>
      <c r="BZ793" s="387">
        <f t="shared" ref="BZ793" si="1930">BZ794</f>
        <v>0</v>
      </c>
      <c r="CA793" s="374"/>
      <c r="CB793" s="387"/>
      <c r="CC793" s="387"/>
      <c r="CD793" s="387"/>
      <c r="CE793" s="387"/>
      <c r="CF793" s="388"/>
      <c r="CG793" s="388"/>
      <c r="CH793" s="388"/>
      <c r="CI793" s="388"/>
      <c r="CJ793" s="374"/>
      <c r="CK793" s="202">
        <f>CL793+CM793+CN793+CO793</f>
        <v>756517.60988</v>
      </c>
      <c r="CL793" s="387">
        <f>CL794</f>
        <v>560042.27298000001</v>
      </c>
      <c r="CM793" s="387">
        <f t="shared" ref="CM793:CO793" si="1931">CM794</f>
        <v>132889.23962000001</v>
      </c>
      <c r="CN793" s="387">
        <f t="shared" si="1931"/>
        <v>63586.097280000002</v>
      </c>
      <c r="CO793" s="387">
        <f t="shared" si="1931"/>
        <v>0</v>
      </c>
    </row>
    <row r="794" spans="2:93" s="444" customFormat="1" ht="84.75" customHeight="1" x14ac:dyDescent="0.3">
      <c r="B794" s="443" t="s">
        <v>34</v>
      </c>
      <c r="C794" s="440" t="s">
        <v>413</v>
      </c>
      <c r="D794" s="405">
        <f>E794+F794+G794+H794</f>
        <v>757207.34009000007</v>
      </c>
      <c r="E794" s="405">
        <v>560042.27298000001</v>
      </c>
      <c r="F794" s="405">
        <v>132889.23962000001</v>
      </c>
      <c r="G794" s="405">
        <v>64275.827490000003</v>
      </c>
      <c r="H794" s="409"/>
      <c r="I794" s="405">
        <f>K794+M794+O794+Q794</f>
        <v>390650.82303999999</v>
      </c>
      <c r="J794" s="570">
        <f>I794/D794</f>
        <v>0.51590997915256354</v>
      </c>
      <c r="K794" s="405">
        <v>327712.74992999999</v>
      </c>
      <c r="L794" s="570">
        <f>K794/E794</f>
        <v>0.58515716712995902</v>
      </c>
      <c r="M794" s="404">
        <v>37232.042650000003</v>
      </c>
      <c r="N794" s="570">
        <f>M794/F794</f>
        <v>0.28017349453173129</v>
      </c>
      <c r="O794" s="404">
        <v>25706.030460000002</v>
      </c>
      <c r="P794" s="570">
        <f>O794/G794</f>
        <v>0.3999330924833186</v>
      </c>
      <c r="Q794" s="408"/>
      <c r="R794" s="408"/>
      <c r="S794" s="405">
        <f t="shared" ref="S794:S816" si="1932">U794+W794+Y794+AA794</f>
        <v>562512.62592000002</v>
      </c>
      <c r="T794" s="570">
        <f t="shared" ref="T794:T816" si="1933">S794/D794</f>
        <v>0.7428779359866492</v>
      </c>
      <c r="U794" s="405">
        <v>499781.57955999998</v>
      </c>
      <c r="V794" s="584">
        <f>U794/E794</f>
        <v>0.89239974136353806</v>
      </c>
      <c r="W794" s="405">
        <v>37384.495260000003</v>
      </c>
      <c r="X794" s="584">
        <f>W794/F794</f>
        <v>0.28132071014103077</v>
      </c>
      <c r="Y794" s="405">
        <f>'[18]2024_2026'!$Y$793</f>
        <v>25346.551100000001</v>
      </c>
      <c r="Z794" s="584">
        <f>Y794/G794</f>
        <v>0.3943403311912772</v>
      </c>
      <c r="AA794" s="408"/>
      <c r="AB794" s="408"/>
      <c r="AC794" s="405">
        <f>AE794+AG794+AI794+AK794</f>
        <v>695210.15792999999</v>
      </c>
      <c r="AD794" s="570">
        <f>AC794/D794</f>
        <v>0.91812390229520069</v>
      </c>
      <c r="AE794" s="405">
        <v>532128.41581000003</v>
      </c>
      <c r="AF794" s="570">
        <f t="shared" ref="AF794:AF814" si="1934">AE794/E794</f>
        <v>0.95015758895936619</v>
      </c>
      <c r="AG794" s="405">
        <v>103385.95737</v>
      </c>
      <c r="AH794" s="570">
        <f t="shared" ref="AH794:AH813" si="1935">AG794/F794</f>
        <v>0.77798592019665891</v>
      </c>
      <c r="AI794" s="405">
        <f>'[18]2024_2026'!$AI$793</f>
        <v>59695.784749999999</v>
      </c>
      <c r="AJ794" s="570">
        <f>AI794/G794</f>
        <v>0.92874393191262195</v>
      </c>
      <c r="AK794" s="408"/>
      <c r="AL794" s="408"/>
      <c r="AM794" s="408"/>
      <c r="AN794" s="408"/>
      <c r="AO794" s="408"/>
      <c r="AP794" s="408"/>
      <c r="AQ794" s="408"/>
      <c r="AR794" s="408"/>
      <c r="AS794" s="408"/>
      <c r="AT794" s="408"/>
      <c r="AU794" s="404">
        <f>AV794-D794</f>
        <v>17040.319999999949</v>
      </c>
      <c r="AV794" s="404">
        <f>AW794+AX794+AY794+AZ794</f>
        <v>774247.66009000002</v>
      </c>
      <c r="AW794" s="404">
        <f>E794+15418.32</f>
        <v>575460.59297999996</v>
      </c>
      <c r="AX794" s="404">
        <f>134511.23962</f>
        <v>134511.23962000001</v>
      </c>
      <c r="AY794" s="404">
        <v>64275.827490000003</v>
      </c>
      <c r="AZ794" s="404"/>
      <c r="BA794" s="404">
        <f>BB794+BC794+BD794</f>
        <v>0</v>
      </c>
      <c r="BB794" s="404"/>
      <c r="BC794" s="404"/>
      <c r="BD794" s="404"/>
      <c r="BE794" s="404">
        <f>BF794+BG794+BH794</f>
        <v>624318.10047000006</v>
      </c>
      <c r="BF794" s="404">
        <f>E794</f>
        <v>560042.27298000001</v>
      </c>
      <c r="BG794" s="404">
        <f t="shared" ref="BG794:BH797" si="1936">G794</f>
        <v>64275.827490000003</v>
      </c>
      <c r="BH794" s="404">
        <f t="shared" si="1936"/>
        <v>0</v>
      </c>
      <c r="BI794" s="404">
        <f>BJ794+BK794+BL794+BM794</f>
        <v>757207.34009000007</v>
      </c>
      <c r="BJ794" s="404">
        <f>E794</f>
        <v>560042.27298000001</v>
      </c>
      <c r="BK794" s="404">
        <f>F794</f>
        <v>132889.23962000001</v>
      </c>
      <c r="BL794" s="404">
        <f>G794</f>
        <v>64275.827490000003</v>
      </c>
      <c r="BM794" s="404"/>
      <c r="BN794" s="404">
        <f>BO794-BI794</f>
        <v>0</v>
      </c>
      <c r="BO794" s="404">
        <f>BP794+BQ794+BR794+BS794</f>
        <v>757207.34009000007</v>
      </c>
      <c r="BP794" s="404">
        <f>BJ794</f>
        <v>560042.27298000001</v>
      </c>
      <c r="BQ794" s="404">
        <f>BK794</f>
        <v>132889.23962000001</v>
      </c>
      <c r="BR794" s="404">
        <f>BL794</f>
        <v>64275.827490000003</v>
      </c>
      <c r="BS794" s="404"/>
      <c r="BT794" s="404">
        <f t="shared" ref="BT794:BU794" si="1937">BL794</f>
        <v>64275.827490000003</v>
      </c>
      <c r="BU794" s="404">
        <f t="shared" si="1937"/>
        <v>0</v>
      </c>
      <c r="BV794" s="404">
        <f>BW794+BX794+BY794+BZ794</f>
        <v>756517.60988</v>
      </c>
      <c r="BW794" s="404">
        <f>BP794</f>
        <v>560042.27298000001</v>
      </c>
      <c r="BX794" s="404">
        <f>BK794</f>
        <v>132889.23962000001</v>
      </c>
      <c r="BY794" s="404">
        <v>63586.097280000002</v>
      </c>
      <c r="BZ794" s="404"/>
      <c r="CA794" s="404">
        <f>CB794+CC794+CD794</f>
        <v>0</v>
      </c>
      <c r="CB794" s="404"/>
      <c r="CC794" s="404"/>
      <c r="CD794" s="404"/>
      <c r="CE794" s="404">
        <f>CF794+CG794+CH794+CI794</f>
        <v>733139.60988</v>
      </c>
      <c r="CF794" s="404">
        <f>BW794</f>
        <v>560042.27298000001</v>
      </c>
      <c r="CG794" s="404">
        <v>109511.23961999999</v>
      </c>
      <c r="CH794" s="404">
        <f t="shared" ref="CH794:CH803" si="1938">BY794</f>
        <v>63586.097280000002</v>
      </c>
      <c r="CI794" s="404">
        <f t="shared" ref="CI794:CI803" si="1939">BZ794</f>
        <v>0</v>
      </c>
      <c r="CJ794" s="404"/>
      <c r="CK794" s="404">
        <f>CL794+CM794+CN794+CO794</f>
        <v>756517.60988</v>
      </c>
      <c r="CL794" s="404">
        <f>CF794</f>
        <v>560042.27298000001</v>
      </c>
      <c r="CM794" s="405">
        <f>BX794</f>
        <v>132889.23962000001</v>
      </c>
      <c r="CN794" s="404">
        <v>63586.097280000002</v>
      </c>
      <c r="CO794" s="409"/>
    </row>
    <row r="795" spans="2:93" s="444" customFormat="1" ht="91.5" hidden="1" customHeight="1" x14ac:dyDescent="0.3">
      <c r="B795" s="454" t="s">
        <v>18</v>
      </c>
      <c r="C795" s="440" t="s">
        <v>114</v>
      </c>
      <c r="D795" s="409">
        <f>E795+G795+H795</f>
        <v>0</v>
      </c>
      <c r="E795" s="409">
        <v>0</v>
      </c>
      <c r="F795" s="409"/>
      <c r="G795" s="409"/>
      <c r="H795" s="409"/>
      <c r="I795" s="409"/>
      <c r="J795" s="408"/>
      <c r="K795" s="408"/>
      <c r="L795" s="408"/>
      <c r="M795" s="408"/>
      <c r="N795" s="408"/>
      <c r="O795" s="408"/>
      <c r="P795" s="408"/>
      <c r="Q795" s="408"/>
      <c r="R795" s="408"/>
      <c r="S795" s="409">
        <f t="shared" si="1932"/>
        <v>0</v>
      </c>
      <c r="T795" s="570" t="e">
        <f t="shared" si="1933"/>
        <v>#DIV/0!</v>
      </c>
      <c r="U795" s="409"/>
      <c r="V795" s="408"/>
      <c r="W795" s="409"/>
      <c r="X795" s="408"/>
      <c r="Y795" s="409"/>
      <c r="Z795" s="408"/>
      <c r="AA795" s="408"/>
      <c r="AB795" s="408"/>
      <c r="AC795" s="409"/>
      <c r="AD795" s="408"/>
      <c r="AE795" s="409">
        <v>0</v>
      </c>
      <c r="AF795" s="570" t="e">
        <f t="shared" si="1934"/>
        <v>#DIV/0!</v>
      </c>
      <c r="AG795" s="409"/>
      <c r="AH795" s="570" t="e">
        <f t="shared" si="1935"/>
        <v>#DIV/0!</v>
      </c>
      <c r="AI795" s="409"/>
      <c r="AJ795" s="408"/>
      <c r="AK795" s="408"/>
      <c r="AL795" s="408"/>
      <c r="AM795" s="408"/>
      <c r="AN795" s="408"/>
      <c r="AO795" s="408"/>
      <c r="AP795" s="408"/>
      <c r="AQ795" s="408"/>
      <c r="AR795" s="408"/>
      <c r="AS795" s="408"/>
      <c r="AT795" s="408"/>
      <c r="AU795" s="404">
        <f>AV795+AW795+AX795</f>
        <v>0</v>
      </c>
      <c r="AV795" s="404">
        <f>AW795+AY795+AZ795</f>
        <v>0</v>
      </c>
      <c r="AW795" s="404">
        <v>0</v>
      </c>
      <c r="AX795" s="404"/>
      <c r="AY795" s="404"/>
      <c r="AZ795" s="404"/>
      <c r="BA795" s="404">
        <f t="shared" ref="BA795:BA809" si="1940">BB795+BC795+BD795</f>
        <v>0</v>
      </c>
      <c r="BB795" s="404"/>
      <c r="BC795" s="404"/>
      <c r="BD795" s="404"/>
      <c r="BE795" s="404">
        <f t="shared" ref="BE795:BE816" si="1941">BF795+BG795+BH795</f>
        <v>0</v>
      </c>
      <c r="BF795" s="404">
        <f>E795</f>
        <v>0</v>
      </c>
      <c r="BG795" s="404">
        <f t="shared" si="1936"/>
        <v>0</v>
      </c>
      <c r="BH795" s="404">
        <f t="shared" si="1936"/>
        <v>0</v>
      </c>
      <c r="BI795" s="404">
        <f>BJ795+BL795+BM795</f>
        <v>0</v>
      </c>
      <c r="BJ795" s="404">
        <v>0</v>
      </c>
      <c r="BK795" s="404"/>
      <c r="BL795" s="404"/>
      <c r="BM795" s="404"/>
      <c r="BN795" s="404"/>
      <c r="BO795" s="404">
        <f>BP795+BR795+BS795</f>
        <v>0</v>
      </c>
      <c r="BP795" s="404">
        <v>0</v>
      </c>
      <c r="BQ795" s="404"/>
      <c r="BR795" s="404"/>
      <c r="BS795" s="404"/>
      <c r="BT795" s="404">
        <f t="shared" ref="BT795:BT816" si="1942">BL795</f>
        <v>0</v>
      </c>
      <c r="BU795" s="404">
        <f t="shared" ref="BU795:BU815" si="1943">BM795</f>
        <v>0</v>
      </c>
      <c r="BV795" s="404">
        <f>BW795+BY795+BZ795</f>
        <v>0</v>
      </c>
      <c r="BW795" s="404">
        <v>0</v>
      </c>
      <c r="BX795" s="404"/>
      <c r="BY795" s="404"/>
      <c r="BZ795" s="404"/>
      <c r="CA795" s="404">
        <f t="shared" ref="CA795:CA809" si="1944">CB795+CC795+CD795</f>
        <v>0</v>
      </c>
      <c r="CB795" s="404"/>
      <c r="CC795" s="404"/>
      <c r="CD795" s="404"/>
      <c r="CE795" s="404">
        <f t="shared" ref="CE795:CE808" si="1945">CF795+CH795+CI795</f>
        <v>0</v>
      </c>
      <c r="CF795" s="404">
        <f t="shared" ref="CF795:CF803" si="1946">BW795</f>
        <v>0</v>
      </c>
      <c r="CG795" s="404"/>
      <c r="CH795" s="404">
        <f t="shared" si="1938"/>
        <v>0</v>
      </c>
      <c r="CI795" s="404">
        <f t="shared" si="1939"/>
        <v>0</v>
      </c>
      <c r="CJ795" s="404"/>
      <c r="CK795" s="404">
        <f>CL795+CN795+CO795</f>
        <v>0</v>
      </c>
      <c r="CL795" s="408">
        <v>0</v>
      </c>
      <c r="CM795" s="408"/>
      <c r="CN795" s="408"/>
      <c r="CO795" s="409"/>
    </row>
    <row r="796" spans="2:93" s="444" customFormat="1" ht="93.75" hidden="1" customHeight="1" x14ac:dyDescent="0.3">
      <c r="B796" s="454" t="s">
        <v>18</v>
      </c>
      <c r="C796" s="440" t="s">
        <v>115</v>
      </c>
      <c r="D796" s="409">
        <f>E796</f>
        <v>0</v>
      </c>
      <c r="E796" s="409">
        <v>0</v>
      </c>
      <c r="F796" s="409"/>
      <c r="G796" s="409"/>
      <c r="H796" s="409"/>
      <c r="I796" s="409"/>
      <c r="J796" s="408"/>
      <c r="K796" s="408"/>
      <c r="L796" s="408"/>
      <c r="M796" s="408"/>
      <c r="N796" s="408"/>
      <c r="O796" s="408"/>
      <c r="P796" s="408"/>
      <c r="Q796" s="408"/>
      <c r="R796" s="408"/>
      <c r="S796" s="409">
        <f t="shared" si="1932"/>
        <v>0</v>
      </c>
      <c r="T796" s="570" t="e">
        <f t="shared" si="1933"/>
        <v>#DIV/0!</v>
      </c>
      <c r="U796" s="409"/>
      <c r="V796" s="408"/>
      <c r="W796" s="409"/>
      <c r="X796" s="408"/>
      <c r="Y796" s="409"/>
      <c r="Z796" s="408"/>
      <c r="AA796" s="408"/>
      <c r="AB796" s="408"/>
      <c r="AC796" s="409"/>
      <c r="AD796" s="408"/>
      <c r="AE796" s="409">
        <v>0</v>
      </c>
      <c r="AF796" s="570" t="e">
        <f t="shared" si="1934"/>
        <v>#DIV/0!</v>
      </c>
      <c r="AG796" s="409"/>
      <c r="AH796" s="570" t="e">
        <f t="shared" si="1935"/>
        <v>#DIV/0!</v>
      </c>
      <c r="AI796" s="409"/>
      <c r="AJ796" s="408"/>
      <c r="AK796" s="408"/>
      <c r="AL796" s="408"/>
      <c r="AM796" s="408"/>
      <c r="AN796" s="408"/>
      <c r="AO796" s="408"/>
      <c r="AP796" s="408"/>
      <c r="AQ796" s="408"/>
      <c r="AR796" s="408"/>
      <c r="AS796" s="408"/>
      <c r="AT796" s="408"/>
      <c r="AU796" s="404">
        <f>AV796</f>
        <v>0</v>
      </c>
      <c r="AV796" s="404">
        <f>AW796</f>
        <v>0</v>
      </c>
      <c r="AW796" s="404">
        <v>0</v>
      </c>
      <c r="AX796" s="404"/>
      <c r="AY796" s="404"/>
      <c r="AZ796" s="404"/>
      <c r="BA796" s="404">
        <f t="shared" si="1940"/>
        <v>0</v>
      </c>
      <c r="BB796" s="404"/>
      <c r="BC796" s="404"/>
      <c r="BD796" s="404"/>
      <c r="BE796" s="404">
        <f t="shared" si="1941"/>
        <v>0</v>
      </c>
      <c r="BF796" s="404">
        <f>E796</f>
        <v>0</v>
      </c>
      <c r="BG796" s="404">
        <f t="shared" si="1936"/>
        <v>0</v>
      </c>
      <c r="BH796" s="404">
        <f t="shared" si="1936"/>
        <v>0</v>
      </c>
      <c r="BI796" s="404">
        <f>BJ796</f>
        <v>0</v>
      </c>
      <c r="BJ796" s="404">
        <v>0</v>
      </c>
      <c r="BK796" s="404"/>
      <c r="BL796" s="404"/>
      <c r="BM796" s="404"/>
      <c r="BN796" s="404"/>
      <c r="BO796" s="404">
        <f>BP796</f>
        <v>0</v>
      </c>
      <c r="BP796" s="404">
        <v>0</v>
      </c>
      <c r="BQ796" s="404"/>
      <c r="BR796" s="404"/>
      <c r="BS796" s="404"/>
      <c r="BT796" s="404">
        <f t="shared" si="1942"/>
        <v>0</v>
      </c>
      <c r="BU796" s="404">
        <f t="shared" si="1943"/>
        <v>0</v>
      </c>
      <c r="BV796" s="404">
        <f>BW796</f>
        <v>0</v>
      </c>
      <c r="BW796" s="404">
        <v>0</v>
      </c>
      <c r="BX796" s="404"/>
      <c r="BY796" s="404"/>
      <c r="BZ796" s="404"/>
      <c r="CA796" s="404">
        <f t="shared" si="1944"/>
        <v>0</v>
      </c>
      <c r="CB796" s="404"/>
      <c r="CC796" s="404"/>
      <c r="CD796" s="404"/>
      <c r="CE796" s="404">
        <f t="shared" si="1945"/>
        <v>0</v>
      </c>
      <c r="CF796" s="404">
        <f t="shared" si="1946"/>
        <v>0</v>
      </c>
      <c r="CG796" s="404"/>
      <c r="CH796" s="404">
        <f t="shared" si="1938"/>
        <v>0</v>
      </c>
      <c r="CI796" s="404">
        <f t="shared" si="1939"/>
        <v>0</v>
      </c>
      <c r="CJ796" s="404"/>
      <c r="CK796" s="404">
        <f>CL796</f>
        <v>0</v>
      </c>
      <c r="CL796" s="408">
        <v>0</v>
      </c>
      <c r="CM796" s="408"/>
      <c r="CN796" s="408"/>
      <c r="CO796" s="409"/>
    </row>
    <row r="797" spans="2:93" s="444" customFormat="1" ht="123.75" hidden="1" customHeight="1" x14ac:dyDescent="0.3">
      <c r="B797" s="454" t="s">
        <v>23</v>
      </c>
      <c r="C797" s="440" t="s">
        <v>116</v>
      </c>
      <c r="D797" s="409">
        <v>0</v>
      </c>
      <c r="E797" s="409"/>
      <c r="F797" s="409"/>
      <c r="G797" s="409"/>
      <c r="H797" s="409"/>
      <c r="I797" s="409"/>
      <c r="J797" s="408"/>
      <c r="K797" s="408"/>
      <c r="L797" s="408"/>
      <c r="M797" s="408"/>
      <c r="N797" s="408"/>
      <c r="O797" s="408"/>
      <c r="P797" s="408"/>
      <c r="Q797" s="408"/>
      <c r="R797" s="408"/>
      <c r="S797" s="409">
        <f t="shared" si="1932"/>
        <v>0</v>
      </c>
      <c r="T797" s="570" t="e">
        <f t="shared" si="1933"/>
        <v>#DIV/0!</v>
      </c>
      <c r="U797" s="409"/>
      <c r="V797" s="408"/>
      <c r="W797" s="409"/>
      <c r="X797" s="408"/>
      <c r="Y797" s="409"/>
      <c r="Z797" s="408"/>
      <c r="AA797" s="408"/>
      <c r="AB797" s="408"/>
      <c r="AC797" s="409"/>
      <c r="AD797" s="408"/>
      <c r="AE797" s="409"/>
      <c r="AF797" s="570" t="e">
        <f t="shared" si="1934"/>
        <v>#DIV/0!</v>
      </c>
      <c r="AG797" s="409"/>
      <c r="AH797" s="570" t="e">
        <f t="shared" si="1935"/>
        <v>#DIV/0!</v>
      </c>
      <c r="AI797" s="409"/>
      <c r="AJ797" s="408"/>
      <c r="AK797" s="408"/>
      <c r="AL797" s="408"/>
      <c r="AM797" s="408"/>
      <c r="AN797" s="408"/>
      <c r="AO797" s="408"/>
      <c r="AP797" s="408"/>
      <c r="AQ797" s="408"/>
      <c r="AR797" s="408"/>
      <c r="AS797" s="408"/>
      <c r="AT797" s="408"/>
      <c r="AU797" s="404">
        <v>0</v>
      </c>
      <c r="AV797" s="404">
        <v>0</v>
      </c>
      <c r="AW797" s="404"/>
      <c r="AX797" s="404"/>
      <c r="AY797" s="404"/>
      <c r="AZ797" s="404"/>
      <c r="BA797" s="404">
        <f t="shared" si="1940"/>
        <v>0</v>
      </c>
      <c r="BB797" s="404"/>
      <c r="BC797" s="404"/>
      <c r="BD797" s="404"/>
      <c r="BE797" s="404">
        <f t="shared" si="1941"/>
        <v>0</v>
      </c>
      <c r="BF797" s="404">
        <f>E797</f>
        <v>0</v>
      </c>
      <c r="BG797" s="404">
        <f t="shared" si="1936"/>
        <v>0</v>
      </c>
      <c r="BH797" s="404">
        <f t="shared" si="1936"/>
        <v>0</v>
      </c>
      <c r="BI797" s="404">
        <v>0</v>
      </c>
      <c r="BJ797" s="404"/>
      <c r="BK797" s="404"/>
      <c r="BL797" s="404"/>
      <c r="BM797" s="404"/>
      <c r="BN797" s="404"/>
      <c r="BO797" s="404">
        <v>0</v>
      </c>
      <c r="BP797" s="404"/>
      <c r="BQ797" s="404"/>
      <c r="BR797" s="404"/>
      <c r="BS797" s="404"/>
      <c r="BT797" s="404">
        <f t="shared" si="1942"/>
        <v>0</v>
      </c>
      <c r="BU797" s="404">
        <f t="shared" si="1943"/>
        <v>0</v>
      </c>
      <c r="BV797" s="404">
        <v>0</v>
      </c>
      <c r="BW797" s="404"/>
      <c r="BX797" s="404"/>
      <c r="BY797" s="404"/>
      <c r="BZ797" s="404"/>
      <c r="CA797" s="404">
        <f t="shared" si="1944"/>
        <v>0</v>
      </c>
      <c r="CB797" s="404"/>
      <c r="CC797" s="404"/>
      <c r="CD797" s="404"/>
      <c r="CE797" s="404">
        <f t="shared" si="1945"/>
        <v>0</v>
      </c>
      <c r="CF797" s="404">
        <f t="shared" si="1946"/>
        <v>0</v>
      </c>
      <c r="CG797" s="404"/>
      <c r="CH797" s="404">
        <f t="shared" si="1938"/>
        <v>0</v>
      </c>
      <c r="CI797" s="404">
        <f t="shared" si="1939"/>
        <v>0</v>
      </c>
      <c r="CJ797" s="404"/>
      <c r="CK797" s="404">
        <v>0</v>
      </c>
      <c r="CL797" s="408"/>
      <c r="CM797" s="408"/>
      <c r="CN797" s="408"/>
      <c r="CO797" s="409"/>
    </row>
    <row r="798" spans="2:93" s="788" customFormat="1" ht="113.25" hidden="1" customHeight="1" x14ac:dyDescent="0.35">
      <c r="B798" s="443" t="s">
        <v>62</v>
      </c>
      <c r="C798" s="453" t="s">
        <v>364</v>
      </c>
      <c r="D798" s="405">
        <f>E798+F798+G798+H798</f>
        <v>1017441.8772</v>
      </c>
      <c r="E798" s="405">
        <f>E799</f>
        <v>0</v>
      </c>
      <c r="F798" s="405">
        <f t="shared" ref="F798" si="1947">F799</f>
        <v>0</v>
      </c>
      <c r="G798" s="405">
        <f t="shared" ref="G798" si="1948">G799</f>
        <v>0</v>
      </c>
      <c r="H798" s="405">
        <f t="shared" ref="H798" si="1949">H799</f>
        <v>1017441.8772</v>
      </c>
      <c r="I798" s="405"/>
      <c r="J798" s="404"/>
      <c r="K798" s="404"/>
      <c r="L798" s="404"/>
      <c r="M798" s="404"/>
      <c r="N798" s="404"/>
      <c r="O798" s="404"/>
      <c r="P798" s="404"/>
      <c r="Q798" s="404"/>
      <c r="R798" s="404"/>
      <c r="S798" s="405">
        <f t="shared" si="1932"/>
        <v>0</v>
      </c>
      <c r="T798" s="570">
        <f t="shared" si="1933"/>
        <v>0</v>
      </c>
      <c r="U798" s="405"/>
      <c r="V798" s="404"/>
      <c r="W798" s="405"/>
      <c r="X798" s="404"/>
      <c r="Y798" s="405"/>
      <c r="Z798" s="404"/>
      <c r="AA798" s="404"/>
      <c r="AB798" s="404"/>
      <c r="AC798" s="405"/>
      <c r="AD798" s="404"/>
      <c r="AE798" s="405">
        <f>AE799</f>
        <v>0</v>
      </c>
      <c r="AF798" s="570" t="e">
        <f t="shared" si="1934"/>
        <v>#DIV/0!</v>
      </c>
      <c r="AG798" s="405"/>
      <c r="AH798" s="570" t="e">
        <f t="shared" si="1935"/>
        <v>#DIV/0!</v>
      </c>
      <c r="AI798" s="405"/>
      <c r="AJ798" s="404"/>
      <c r="AK798" s="404"/>
      <c r="AL798" s="404"/>
      <c r="AM798" s="404"/>
      <c r="AN798" s="404"/>
      <c r="AO798" s="404"/>
      <c r="AP798" s="404"/>
      <c r="AQ798" s="404"/>
      <c r="AR798" s="404"/>
      <c r="AS798" s="404"/>
      <c r="AT798" s="404"/>
      <c r="AU798" s="404"/>
      <c r="AV798" s="404">
        <f>AW798+AX798+AY798+AZ798</f>
        <v>1017441.8772</v>
      </c>
      <c r="AW798" s="404">
        <f>AW799</f>
        <v>0</v>
      </c>
      <c r="AX798" s="404">
        <f t="shared" ref="AX798:AZ798" si="1950">AX799</f>
        <v>0</v>
      </c>
      <c r="AY798" s="404">
        <f t="shared" si="1950"/>
        <v>0</v>
      </c>
      <c r="AZ798" s="404">
        <f t="shared" si="1950"/>
        <v>1017441.8772</v>
      </c>
      <c r="BA798" s="404"/>
      <c r="BB798" s="404"/>
      <c r="BC798" s="404"/>
      <c r="BD798" s="404"/>
      <c r="BE798" s="404"/>
      <c r="BF798" s="404"/>
      <c r="BG798" s="404"/>
      <c r="BH798" s="404"/>
      <c r="BI798" s="404">
        <f>BJ798+BK798+BL798+BM798</f>
        <v>53006.588839999997</v>
      </c>
      <c r="BJ798" s="404">
        <f>BJ799</f>
        <v>0</v>
      </c>
      <c r="BK798" s="404">
        <f t="shared" ref="BK798" si="1951">BK799</f>
        <v>0</v>
      </c>
      <c r="BL798" s="404">
        <f t="shared" ref="BL798" si="1952">BL799</f>
        <v>0</v>
      </c>
      <c r="BM798" s="404">
        <f t="shared" ref="BM798" si="1953">BM799</f>
        <v>53006.588839999997</v>
      </c>
      <c r="BN798" s="404"/>
      <c r="BO798" s="404">
        <f>BP798+BQ798+BR798+BS798</f>
        <v>53006.588839999997</v>
      </c>
      <c r="BP798" s="404">
        <f>BP799</f>
        <v>0</v>
      </c>
      <c r="BQ798" s="404">
        <f t="shared" ref="BQ798:BS798" si="1954">BQ799</f>
        <v>0</v>
      </c>
      <c r="BR798" s="404">
        <f t="shared" si="1954"/>
        <v>0</v>
      </c>
      <c r="BS798" s="404">
        <f t="shared" si="1954"/>
        <v>53006.588839999997</v>
      </c>
      <c r="BT798" s="404"/>
      <c r="BU798" s="404"/>
      <c r="BV798" s="404">
        <f>BW798+BX798+BY798+BZ798</f>
        <v>29036.971959999999</v>
      </c>
      <c r="BW798" s="404">
        <f>BW799</f>
        <v>0</v>
      </c>
      <c r="BX798" s="404">
        <f t="shared" ref="BX798" si="1955">BX799</f>
        <v>0</v>
      </c>
      <c r="BY798" s="404">
        <f t="shared" ref="BY798" si="1956">BY799</f>
        <v>0</v>
      </c>
      <c r="BZ798" s="404">
        <f t="shared" ref="BZ798" si="1957">BZ799</f>
        <v>29036.971959999999</v>
      </c>
      <c r="CA798" s="404"/>
      <c r="CB798" s="404"/>
      <c r="CC798" s="404"/>
      <c r="CD798" s="404"/>
      <c r="CE798" s="404"/>
      <c r="CF798" s="404"/>
      <c r="CG798" s="404"/>
      <c r="CH798" s="404"/>
      <c r="CI798" s="404"/>
      <c r="CJ798" s="404"/>
      <c r="CK798" s="404">
        <f>CL798+CM798+CN798+CO798</f>
        <v>29036.971959999999</v>
      </c>
      <c r="CL798" s="404">
        <f>CL799</f>
        <v>0</v>
      </c>
      <c r="CM798" s="404">
        <f t="shared" ref="CM798:CO798" si="1958">CM799</f>
        <v>0</v>
      </c>
      <c r="CN798" s="404">
        <f t="shared" si="1958"/>
        <v>0</v>
      </c>
      <c r="CO798" s="404">
        <f t="shared" si="1958"/>
        <v>29036.971959999999</v>
      </c>
    </row>
    <row r="799" spans="2:93" s="444" customFormat="1" ht="190.5" customHeight="1" x14ac:dyDescent="0.3">
      <c r="B799" s="407" t="s">
        <v>62</v>
      </c>
      <c r="C799" s="440" t="s">
        <v>196</v>
      </c>
      <c r="D799" s="405">
        <f>E799+H799</f>
        <v>1017441.8772</v>
      </c>
      <c r="E799" s="409"/>
      <c r="F799" s="409"/>
      <c r="G799" s="409"/>
      <c r="H799" s="412">
        <v>1017441.8772</v>
      </c>
      <c r="I799" s="412">
        <f>Q799</f>
        <v>209074.05228</v>
      </c>
      <c r="J799" s="570">
        <f>I799/D799</f>
        <v>0.20548992228958748</v>
      </c>
      <c r="K799" s="412"/>
      <c r="L799" s="412"/>
      <c r="M799" s="412"/>
      <c r="N799" s="412"/>
      <c r="O799" s="412"/>
      <c r="P799" s="412"/>
      <c r="Q799" s="412">
        <v>209074.05228</v>
      </c>
      <c r="R799" s="570">
        <f>Q799/H799</f>
        <v>0.20548992228958748</v>
      </c>
      <c r="S799" s="405">
        <f t="shared" si="1932"/>
        <v>209074.05228</v>
      </c>
      <c r="T799" s="570">
        <f t="shared" si="1933"/>
        <v>0.20548992228958748</v>
      </c>
      <c r="U799" s="405"/>
      <c r="V799" s="412"/>
      <c r="W799" s="405"/>
      <c r="X799" s="412"/>
      <c r="Y799" s="405"/>
      <c r="Z799" s="412"/>
      <c r="AA799" s="412">
        <f>Q799</f>
        <v>209074.05228</v>
      </c>
      <c r="AB799" s="570">
        <f>AA799/H799</f>
        <v>0.20548992228958748</v>
      </c>
      <c r="AC799" s="405">
        <f>AK799</f>
        <v>417441.87719999999</v>
      </c>
      <c r="AD799" s="570">
        <f>AC799/D799</f>
        <v>0.41028572398533469</v>
      </c>
      <c r="AE799" s="405"/>
      <c r="AF799" s="570"/>
      <c r="AG799" s="405"/>
      <c r="AH799" s="570"/>
      <c r="AI799" s="405"/>
      <c r="AJ799" s="412"/>
      <c r="AK799" s="412">
        <f>H799-600000</f>
        <v>417441.87719999999</v>
      </c>
      <c r="AL799" s="570">
        <f>AK799/H799</f>
        <v>0.41028572398533469</v>
      </c>
      <c r="AM799" s="412"/>
      <c r="AN799" s="412"/>
      <c r="AO799" s="412"/>
      <c r="AP799" s="412"/>
      <c r="AQ799" s="412"/>
      <c r="AR799" s="412"/>
      <c r="AS799" s="412"/>
      <c r="AT799" s="412"/>
      <c r="AU799" s="404">
        <f>AV799-H799</f>
        <v>0</v>
      </c>
      <c r="AV799" s="404">
        <f>AW799+AZ799</f>
        <v>1017441.8772</v>
      </c>
      <c r="AW799" s="404"/>
      <c r="AX799" s="404"/>
      <c r="AY799" s="404"/>
      <c r="AZ799" s="404">
        <f>817441.8772+200000</f>
        <v>1017441.8772</v>
      </c>
      <c r="BA799" s="404">
        <f t="shared" si="1940"/>
        <v>0</v>
      </c>
      <c r="BB799" s="404"/>
      <c r="BC799" s="404"/>
      <c r="BD799" s="404"/>
      <c r="BE799" s="404">
        <f t="shared" si="1941"/>
        <v>1017441.8772</v>
      </c>
      <c r="BF799" s="404">
        <f>E799</f>
        <v>0</v>
      </c>
      <c r="BG799" s="404">
        <f>G799</f>
        <v>0</v>
      </c>
      <c r="BH799" s="404">
        <f>H799</f>
        <v>1017441.8772</v>
      </c>
      <c r="BI799" s="404">
        <f>BJ799+BM799</f>
        <v>53006.588839999997</v>
      </c>
      <c r="BJ799" s="404"/>
      <c r="BK799" s="404"/>
      <c r="BL799" s="404"/>
      <c r="BM799" s="404">
        <v>53006.588839999997</v>
      </c>
      <c r="BN799" s="404">
        <v>0</v>
      </c>
      <c r="BO799" s="404">
        <f>BP799+BS799</f>
        <v>53006.588839999997</v>
      </c>
      <c r="BP799" s="404"/>
      <c r="BQ799" s="404"/>
      <c r="BR799" s="404"/>
      <c r="BS799" s="404">
        <v>53006.588839999997</v>
      </c>
      <c r="BT799" s="404">
        <f t="shared" si="1942"/>
        <v>0</v>
      </c>
      <c r="BU799" s="404">
        <f t="shared" si="1943"/>
        <v>53006.588839999997</v>
      </c>
      <c r="BV799" s="404">
        <f>BW799+BZ799</f>
        <v>29036.971959999999</v>
      </c>
      <c r="BW799" s="404"/>
      <c r="BX799" s="404"/>
      <c r="BY799" s="404"/>
      <c r="BZ799" s="404">
        <v>29036.971959999999</v>
      </c>
      <c r="CA799" s="404">
        <f t="shared" si="1944"/>
        <v>0</v>
      </c>
      <c r="CB799" s="404"/>
      <c r="CC799" s="404"/>
      <c r="CD799" s="404"/>
      <c r="CE799" s="404">
        <f t="shared" si="1945"/>
        <v>29036.971959999999</v>
      </c>
      <c r="CF799" s="404">
        <f t="shared" si="1946"/>
        <v>0</v>
      </c>
      <c r="CG799" s="404"/>
      <c r="CH799" s="404">
        <f t="shared" si="1938"/>
        <v>0</v>
      </c>
      <c r="CI799" s="404">
        <f t="shared" si="1939"/>
        <v>29036.971959999999</v>
      </c>
      <c r="CJ799" s="404">
        <v>0</v>
      </c>
      <c r="CK799" s="404">
        <f>CL799+CO799</f>
        <v>29036.971959999999</v>
      </c>
      <c r="CL799" s="408"/>
      <c r="CM799" s="408"/>
      <c r="CN799" s="408"/>
      <c r="CO799" s="404">
        <v>29036.971959999999</v>
      </c>
    </row>
    <row r="800" spans="2:93" s="788" customFormat="1" ht="165" hidden="1" customHeight="1" x14ac:dyDescent="0.35">
      <c r="B800" s="443" t="s">
        <v>7</v>
      </c>
      <c r="C800" s="453" t="s">
        <v>360</v>
      </c>
      <c r="D800" s="405">
        <f>E800</f>
        <v>4245616.2876199996</v>
      </c>
      <c r="E800" s="405">
        <f>E801</f>
        <v>4245616.2876199996</v>
      </c>
      <c r="F800" s="405"/>
      <c r="G800" s="405"/>
      <c r="H800" s="405"/>
      <c r="I800" s="405"/>
      <c r="J800" s="404"/>
      <c r="K800" s="404"/>
      <c r="L800" s="404"/>
      <c r="M800" s="404"/>
      <c r="N800" s="404"/>
      <c r="O800" s="404"/>
      <c r="P800" s="404"/>
      <c r="Q800" s="404"/>
      <c r="R800" s="404"/>
      <c r="S800" s="405">
        <f t="shared" si="1932"/>
        <v>0</v>
      </c>
      <c r="T800" s="570">
        <f t="shared" si="1933"/>
        <v>0</v>
      </c>
      <c r="U800" s="405"/>
      <c r="V800" s="404"/>
      <c r="W800" s="405"/>
      <c r="X800" s="404"/>
      <c r="Y800" s="405"/>
      <c r="Z800" s="404"/>
      <c r="AA800" s="404"/>
      <c r="AB800" s="404"/>
      <c r="AC800" s="405">
        <f t="shared" ref="AC800:AC804" si="1959">AK800</f>
        <v>0</v>
      </c>
      <c r="AD800" s="404"/>
      <c r="AE800" s="405">
        <f>AE801</f>
        <v>3049579.7507500001</v>
      </c>
      <c r="AF800" s="570">
        <f t="shared" si="1934"/>
        <v>0.71828906433264328</v>
      </c>
      <c r="AG800" s="405"/>
      <c r="AH800" s="570" t="e">
        <f t="shared" si="1935"/>
        <v>#DIV/0!</v>
      </c>
      <c r="AI800" s="405"/>
      <c r="AJ800" s="404"/>
      <c r="AK800" s="404"/>
      <c r="AL800" s="404"/>
      <c r="AM800" s="404"/>
      <c r="AN800" s="404"/>
      <c r="AO800" s="404"/>
      <c r="AP800" s="404"/>
      <c r="AQ800" s="404"/>
      <c r="AR800" s="404"/>
      <c r="AS800" s="404"/>
      <c r="AT800" s="404"/>
      <c r="AU800" s="404"/>
      <c r="AV800" s="404">
        <f>AW800</f>
        <v>4245616.2876200005</v>
      </c>
      <c r="AW800" s="404">
        <f>AW801</f>
        <v>4245616.2876200005</v>
      </c>
      <c r="AX800" s="404"/>
      <c r="AY800" s="404"/>
      <c r="AZ800" s="404"/>
      <c r="BA800" s="404"/>
      <c r="BB800" s="404"/>
      <c r="BC800" s="404"/>
      <c r="BD800" s="404"/>
      <c r="BE800" s="404"/>
      <c r="BF800" s="404"/>
      <c r="BG800" s="404"/>
      <c r="BH800" s="404"/>
      <c r="BI800" s="404">
        <f>BJ800</f>
        <v>3392559.1916799997</v>
      </c>
      <c r="BJ800" s="404">
        <f>BJ801</f>
        <v>3392559.1916799997</v>
      </c>
      <c r="BK800" s="404"/>
      <c r="BL800" s="404"/>
      <c r="BM800" s="404"/>
      <c r="BN800" s="404"/>
      <c r="BO800" s="404">
        <f>BP800</f>
        <v>3392559.1916799997</v>
      </c>
      <c r="BP800" s="404">
        <f>BP801</f>
        <v>3392559.1916799997</v>
      </c>
      <c r="BQ800" s="404"/>
      <c r="BR800" s="404"/>
      <c r="BS800" s="404"/>
      <c r="BT800" s="404"/>
      <c r="BU800" s="404"/>
      <c r="BV800" s="404">
        <f>BW800</f>
        <v>3197070.6767600002</v>
      </c>
      <c r="BW800" s="404">
        <f>BW801</f>
        <v>3197070.6767600002</v>
      </c>
      <c r="BX800" s="404"/>
      <c r="BY800" s="404"/>
      <c r="BZ800" s="404"/>
      <c r="CA800" s="404"/>
      <c r="CB800" s="404"/>
      <c r="CC800" s="404"/>
      <c r="CD800" s="404"/>
      <c r="CE800" s="404"/>
      <c r="CF800" s="404"/>
      <c r="CG800" s="404"/>
      <c r="CH800" s="404"/>
      <c r="CI800" s="404"/>
      <c r="CJ800" s="404"/>
      <c r="CK800" s="404">
        <f>CL800</f>
        <v>2517257.7414899999</v>
      </c>
      <c r="CL800" s="404">
        <f>CL801</f>
        <v>2517257.7414899999</v>
      </c>
      <c r="CM800" s="404"/>
      <c r="CN800" s="404"/>
      <c r="CO800" s="404"/>
    </row>
    <row r="801" spans="2:93" s="446" customFormat="1" ht="90.75" customHeight="1" x14ac:dyDescent="0.25">
      <c r="B801" s="443" t="s">
        <v>7</v>
      </c>
      <c r="C801" s="445" t="s">
        <v>103</v>
      </c>
      <c r="D801" s="405">
        <f>E801+F801+G801+H801</f>
        <v>4245616.2876199996</v>
      </c>
      <c r="E801" s="405">
        <v>4245616.2876199996</v>
      </c>
      <c r="F801" s="405"/>
      <c r="G801" s="409"/>
      <c r="H801" s="409"/>
      <c r="I801" s="405">
        <f>K801</f>
        <v>1532850.20924</v>
      </c>
      <c r="J801" s="570">
        <f>I801/D801</f>
        <v>0.36104303954874889</v>
      </c>
      <c r="K801" s="404">
        <v>1532850.20924</v>
      </c>
      <c r="L801" s="570">
        <f>K801/D801</f>
        <v>0.36104303954874889</v>
      </c>
      <c r="M801" s="408"/>
      <c r="N801" s="408"/>
      <c r="O801" s="408"/>
      <c r="P801" s="408"/>
      <c r="Q801" s="408"/>
      <c r="R801" s="408"/>
      <c r="S801" s="405">
        <f t="shared" si="1932"/>
        <v>2506868.0409200001</v>
      </c>
      <c r="T801" s="570">
        <f t="shared" si="1933"/>
        <v>0.5904603409945216</v>
      </c>
      <c r="U801" s="405">
        <v>2506868.0409200001</v>
      </c>
      <c r="V801" s="584">
        <f>U801/D801</f>
        <v>0.5904603409945216</v>
      </c>
      <c r="W801" s="405"/>
      <c r="X801" s="408"/>
      <c r="Y801" s="405"/>
      <c r="Z801" s="408"/>
      <c r="AA801" s="408"/>
      <c r="AB801" s="408"/>
      <c r="AC801" s="405">
        <f>AE801</f>
        <v>3049579.7507500001</v>
      </c>
      <c r="AD801" s="570">
        <f>AC801/D801</f>
        <v>0.71828906433264328</v>
      </c>
      <c r="AE801" s="405">
        <v>3049579.7507500001</v>
      </c>
      <c r="AF801" s="570">
        <f t="shared" si="1934"/>
        <v>0.71828906433264328</v>
      </c>
      <c r="AG801" s="405"/>
      <c r="AH801" s="570"/>
      <c r="AI801" s="405"/>
      <c r="AJ801" s="408"/>
      <c r="AK801" s="408"/>
      <c r="AL801" s="408"/>
      <c r="AM801" s="408"/>
      <c r="AN801" s="408"/>
      <c r="AO801" s="408"/>
      <c r="AP801" s="408"/>
      <c r="AQ801" s="408"/>
      <c r="AR801" s="408"/>
      <c r="AS801" s="408"/>
      <c r="AT801" s="408"/>
      <c r="AU801" s="404">
        <f>AW801-E801</f>
        <v>0</v>
      </c>
      <c r="AV801" s="404">
        <f>AW801+AX801+AY801+AZ801</f>
        <v>4245616.2876200005</v>
      </c>
      <c r="AW801" s="404">
        <f>3568789.21801+229430.81527+167705.22+159282.67234+20408.362+100000</f>
        <v>4245616.2876200005</v>
      </c>
      <c r="AX801" s="404"/>
      <c r="AY801" s="404"/>
      <c r="AZ801" s="404"/>
      <c r="BA801" s="404">
        <f>BB801+BC801+BD801</f>
        <v>0</v>
      </c>
      <c r="BB801" s="404"/>
      <c r="BC801" s="404"/>
      <c r="BD801" s="404"/>
      <c r="BE801" s="404">
        <f>BF801+BG801+BH801</f>
        <v>4245616.2876199996</v>
      </c>
      <c r="BF801" s="404">
        <f>E801</f>
        <v>4245616.2876199996</v>
      </c>
      <c r="BG801" s="404"/>
      <c r="BH801" s="404"/>
      <c r="BI801" s="404">
        <f>BJ801+BK801+BL801+BM801</f>
        <v>3392559.1916799997</v>
      </c>
      <c r="BJ801" s="404">
        <f>3633963.13838-241403.9467</f>
        <v>3392559.1916799997</v>
      </c>
      <c r="BK801" s="404"/>
      <c r="BL801" s="404"/>
      <c r="BM801" s="404"/>
      <c r="BN801" s="404">
        <v>0</v>
      </c>
      <c r="BO801" s="404">
        <f>BP801+BQ801+BR801+BS801</f>
        <v>3392559.1916799997</v>
      </c>
      <c r="BP801" s="404">
        <f>3633963.13838-241403.9467</f>
        <v>3392559.1916799997</v>
      </c>
      <c r="BQ801" s="404"/>
      <c r="BR801" s="404"/>
      <c r="BS801" s="404"/>
      <c r="BT801" s="404">
        <f>BL801</f>
        <v>0</v>
      </c>
      <c r="BU801" s="404">
        <f>BM801</f>
        <v>0</v>
      </c>
      <c r="BV801" s="404">
        <f>BW801+BX801+BY801+BZ801</f>
        <v>3197070.6767600002</v>
      </c>
      <c r="BW801" s="404">
        <v>3197070.6767600002</v>
      </c>
      <c r="BX801" s="404"/>
      <c r="BY801" s="404"/>
      <c r="BZ801" s="404"/>
      <c r="CA801" s="404">
        <f t="shared" ref="CA801" si="1960">CB801+CC801+CD801</f>
        <v>-679812.93527000025</v>
      </c>
      <c r="CB801" s="404">
        <f>CF801-BW801</f>
        <v>-679812.93527000025</v>
      </c>
      <c r="CC801" s="404"/>
      <c r="CD801" s="404"/>
      <c r="CE801" s="404">
        <f t="shared" ref="CE801" si="1961">CF801</f>
        <v>2517257.7414899999</v>
      </c>
      <c r="CF801" s="404">
        <v>2517257.7414899999</v>
      </c>
      <c r="CG801" s="404"/>
      <c r="CH801" s="404">
        <f>BY801</f>
        <v>0</v>
      </c>
      <c r="CI801" s="404">
        <f>BZ801</f>
        <v>0</v>
      </c>
      <c r="CJ801" s="404">
        <f>CL801-CF801</f>
        <v>0</v>
      </c>
      <c r="CK801" s="404">
        <f>CL801+CM801+CN801+CO801</f>
        <v>2517257.7414899999</v>
      </c>
      <c r="CL801" s="404">
        <f>3197070.67676+[6]Лист1!$N$74</f>
        <v>2517257.7414899999</v>
      </c>
      <c r="CM801" s="404"/>
      <c r="CN801" s="408"/>
      <c r="CO801" s="409"/>
    </row>
    <row r="802" spans="2:93" s="788" customFormat="1" ht="180" hidden="1" customHeight="1" x14ac:dyDescent="0.35">
      <c r="B802" s="443" t="s">
        <v>8</v>
      </c>
      <c r="C802" s="453" t="s">
        <v>352</v>
      </c>
      <c r="D802" s="405">
        <f>E802+F802+G802+H802</f>
        <v>150</v>
      </c>
      <c r="E802" s="405">
        <f>E803</f>
        <v>0</v>
      </c>
      <c r="F802" s="405">
        <f t="shared" ref="F802:BH802" si="1962">F803</f>
        <v>0</v>
      </c>
      <c r="G802" s="405">
        <f t="shared" si="1962"/>
        <v>0</v>
      </c>
      <c r="H802" s="405">
        <f t="shared" si="1962"/>
        <v>150</v>
      </c>
      <c r="I802" s="405">
        <f t="shared" ref="I802:I805" si="1963">K802</f>
        <v>0</v>
      </c>
      <c r="J802" s="570">
        <f t="shared" ref="J802:J805" si="1964">I802/D802</f>
        <v>0</v>
      </c>
      <c r="K802" s="404"/>
      <c r="L802" s="570">
        <f t="shared" ref="L802:L805" si="1965">K802/D802</f>
        <v>0</v>
      </c>
      <c r="M802" s="404"/>
      <c r="N802" s="404"/>
      <c r="O802" s="404"/>
      <c r="P802" s="404"/>
      <c r="Q802" s="404"/>
      <c r="R802" s="404"/>
      <c r="S802" s="405">
        <f t="shared" si="1932"/>
        <v>0</v>
      </c>
      <c r="T802" s="570">
        <f t="shared" si="1933"/>
        <v>0</v>
      </c>
      <c r="U802" s="405">
        <f>U803</f>
        <v>0</v>
      </c>
      <c r="V802" s="404"/>
      <c r="W802" s="405"/>
      <c r="X802" s="404"/>
      <c r="Y802" s="405"/>
      <c r="Z802" s="404"/>
      <c r="AA802" s="404"/>
      <c r="AB802" s="404"/>
      <c r="AC802" s="405">
        <f t="shared" si="1959"/>
        <v>0</v>
      </c>
      <c r="AD802" s="570">
        <f t="shared" ref="AD802:AD805" si="1966">AC802/D802</f>
        <v>0</v>
      </c>
      <c r="AE802" s="405">
        <f>AE803</f>
        <v>0</v>
      </c>
      <c r="AF802" s="570" t="e">
        <f t="shared" si="1934"/>
        <v>#DIV/0!</v>
      </c>
      <c r="AG802" s="405"/>
      <c r="AH802" s="570" t="e">
        <f t="shared" si="1935"/>
        <v>#DIV/0!</v>
      </c>
      <c r="AI802" s="405"/>
      <c r="AJ802" s="404"/>
      <c r="AK802" s="404"/>
      <c r="AL802" s="404"/>
      <c r="AM802" s="404"/>
      <c r="AN802" s="404"/>
      <c r="AO802" s="404"/>
      <c r="AP802" s="404"/>
      <c r="AQ802" s="404"/>
      <c r="AR802" s="404"/>
      <c r="AS802" s="404"/>
      <c r="AT802" s="404"/>
      <c r="AU802" s="404">
        <f t="shared" si="1962"/>
        <v>0</v>
      </c>
      <c r="AV802" s="404">
        <f>AW802+AX802+AY802+AZ802</f>
        <v>150</v>
      </c>
      <c r="AW802" s="404">
        <f>AW803</f>
        <v>0</v>
      </c>
      <c r="AX802" s="404">
        <f t="shared" si="1962"/>
        <v>0</v>
      </c>
      <c r="AY802" s="404">
        <f t="shared" si="1962"/>
        <v>0</v>
      </c>
      <c r="AZ802" s="404">
        <f t="shared" si="1962"/>
        <v>150</v>
      </c>
      <c r="BA802" s="404">
        <f t="shared" si="1962"/>
        <v>0</v>
      </c>
      <c r="BB802" s="404">
        <f t="shared" si="1962"/>
        <v>0</v>
      </c>
      <c r="BC802" s="404">
        <f t="shared" si="1962"/>
        <v>0</v>
      </c>
      <c r="BD802" s="404">
        <f t="shared" si="1962"/>
        <v>0</v>
      </c>
      <c r="BE802" s="404">
        <f t="shared" si="1962"/>
        <v>150</v>
      </c>
      <c r="BF802" s="404">
        <f t="shared" si="1962"/>
        <v>0</v>
      </c>
      <c r="BG802" s="404">
        <f t="shared" si="1962"/>
        <v>0</v>
      </c>
      <c r="BH802" s="404">
        <f t="shared" si="1962"/>
        <v>150</v>
      </c>
      <c r="BI802" s="404">
        <f>BJ802+BK802+BL802+BM802</f>
        <v>150</v>
      </c>
      <c r="BJ802" s="404">
        <f>BJ803</f>
        <v>0</v>
      </c>
      <c r="BK802" s="404">
        <f t="shared" ref="BK802" si="1967">BK803</f>
        <v>0</v>
      </c>
      <c r="BL802" s="404">
        <f t="shared" ref="BL802" si="1968">BL803</f>
        <v>0</v>
      </c>
      <c r="BM802" s="404">
        <f t="shared" ref="BM802" si="1969">BM803</f>
        <v>150</v>
      </c>
      <c r="BN802" s="404"/>
      <c r="BO802" s="404">
        <f>BP802+BQ802+BR802+BS802</f>
        <v>150</v>
      </c>
      <c r="BP802" s="404">
        <f>BP803</f>
        <v>0</v>
      </c>
      <c r="BQ802" s="404">
        <f t="shared" ref="BQ802:BS802" si="1970">BQ803</f>
        <v>0</v>
      </c>
      <c r="BR802" s="404">
        <f t="shared" si="1970"/>
        <v>0</v>
      </c>
      <c r="BS802" s="404">
        <f t="shared" si="1970"/>
        <v>150</v>
      </c>
      <c r="BT802" s="404"/>
      <c r="BU802" s="404"/>
      <c r="BV802" s="404">
        <f>BW802+BX802+BY802+BZ802</f>
        <v>150</v>
      </c>
      <c r="BW802" s="404">
        <f>BW803</f>
        <v>0</v>
      </c>
      <c r="BX802" s="404">
        <f t="shared" ref="BX802" si="1971">BX803</f>
        <v>0</v>
      </c>
      <c r="BY802" s="404">
        <f t="shared" ref="BY802" si="1972">BY803</f>
        <v>0</v>
      </c>
      <c r="BZ802" s="404">
        <f t="shared" ref="BZ802" si="1973">BZ803</f>
        <v>150</v>
      </c>
      <c r="CA802" s="404"/>
      <c r="CB802" s="404"/>
      <c r="CC802" s="404"/>
      <c r="CD802" s="404"/>
      <c r="CE802" s="404"/>
      <c r="CF802" s="404"/>
      <c r="CG802" s="404"/>
      <c r="CH802" s="404"/>
      <c r="CI802" s="404"/>
      <c r="CJ802" s="404"/>
      <c r="CK802" s="404">
        <f>CL802+CM802+CN802+CO802</f>
        <v>150</v>
      </c>
      <c r="CL802" s="404">
        <f>CL803</f>
        <v>0</v>
      </c>
      <c r="CM802" s="404">
        <f t="shared" ref="CM802:CO802" si="1974">CM803</f>
        <v>0</v>
      </c>
      <c r="CN802" s="404">
        <f t="shared" si="1974"/>
        <v>0</v>
      </c>
      <c r="CO802" s="404">
        <f t="shared" si="1974"/>
        <v>150</v>
      </c>
    </row>
    <row r="803" spans="2:93" s="446" customFormat="1" ht="154.5" customHeight="1" x14ac:dyDescent="0.25">
      <c r="B803" s="407" t="s">
        <v>8</v>
      </c>
      <c r="C803" s="440" t="s">
        <v>318</v>
      </c>
      <c r="D803" s="405">
        <f>H803</f>
        <v>150</v>
      </c>
      <c r="E803" s="409"/>
      <c r="F803" s="409"/>
      <c r="G803" s="409"/>
      <c r="H803" s="412">
        <v>150</v>
      </c>
      <c r="I803" s="405">
        <f t="shared" si="1963"/>
        <v>0</v>
      </c>
      <c r="J803" s="570">
        <f t="shared" si="1964"/>
        <v>0</v>
      </c>
      <c r="K803" s="412"/>
      <c r="L803" s="570">
        <f t="shared" si="1965"/>
        <v>0</v>
      </c>
      <c r="M803" s="412"/>
      <c r="N803" s="412"/>
      <c r="O803" s="412"/>
      <c r="P803" s="412"/>
      <c r="Q803" s="412"/>
      <c r="R803" s="412"/>
      <c r="S803" s="405">
        <f t="shared" si="1932"/>
        <v>0</v>
      </c>
      <c r="T803" s="570">
        <f t="shared" si="1933"/>
        <v>0</v>
      </c>
      <c r="U803" s="405"/>
      <c r="V803" s="412"/>
      <c r="W803" s="405"/>
      <c r="X803" s="412"/>
      <c r="Y803" s="405"/>
      <c r="Z803" s="412"/>
      <c r="AA803" s="412"/>
      <c r="AB803" s="412"/>
      <c r="AC803" s="405">
        <f t="shared" si="1959"/>
        <v>0</v>
      </c>
      <c r="AD803" s="570">
        <f t="shared" si="1966"/>
        <v>0</v>
      </c>
      <c r="AE803" s="405"/>
      <c r="AF803" s="570">
        <v>0</v>
      </c>
      <c r="AG803" s="405"/>
      <c r="AH803" s="570"/>
      <c r="AI803" s="405"/>
      <c r="AJ803" s="412"/>
      <c r="AK803" s="412"/>
      <c r="AL803" s="412"/>
      <c r="AM803" s="412"/>
      <c r="AN803" s="412"/>
      <c r="AO803" s="412"/>
      <c r="AP803" s="412"/>
      <c r="AQ803" s="412"/>
      <c r="AR803" s="412"/>
      <c r="AS803" s="412"/>
      <c r="AT803" s="412"/>
      <c r="AU803" s="404">
        <v>0</v>
      </c>
      <c r="AV803" s="404">
        <f>AZ803</f>
        <v>150</v>
      </c>
      <c r="AW803" s="404"/>
      <c r="AX803" s="404"/>
      <c r="AY803" s="404"/>
      <c r="AZ803" s="404">
        <v>150</v>
      </c>
      <c r="BA803" s="404">
        <f t="shared" si="1940"/>
        <v>0</v>
      </c>
      <c r="BB803" s="404"/>
      <c r="BC803" s="404"/>
      <c r="BD803" s="404"/>
      <c r="BE803" s="404">
        <f t="shared" si="1941"/>
        <v>150</v>
      </c>
      <c r="BF803" s="404">
        <f>E803</f>
        <v>0</v>
      </c>
      <c r="BG803" s="404">
        <f>G803</f>
        <v>0</v>
      </c>
      <c r="BH803" s="404">
        <f>H803</f>
        <v>150</v>
      </c>
      <c r="BI803" s="404">
        <f>BM803</f>
        <v>150</v>
      </c>
      <c r="BJ803" s="404"/>
      <c r="BK803" s="404"/>
      <c r="BL803" s="404"/>
      <c r="BM803" s="404">
        <f>H803</f>
        <v>150</v>
      </c>
      <c r="BN803" s="404">
        <v>0</v>
      </c>
      <c r="BO803" s="404">
        <f>BS803</f>
        <v>150</v>
      </c>
      <c r="BP803" s="404"/>
      <c r="BQ803" s="404"/>
      <c r="BR803" s="404"/>
      <c r="BS803" s="404">
        <f>AZ803</f>
        <v>150</v>
      </c>
      <c r="BT803" s="404">
        <f t="shared" si="1942"/>
        <v>0</v>
      </c>
      <c r="BU803" s="404">
        <f t="shared" si="1943"/>
        <v>150</v>
      </c>
      <c r="BV803" s="404">
        <f>BZ803</f>
        <v>150</v>
      </c>
      <c r="BW803" s="404"/>
      <c r="BX803" s="404"/>
      <c r="BY803" s="404"/>
      <c r="BZ803" s="404">
        <f>BM803</f>
        <v>150</v>
      </c>
      <c r="CA803" s="404">
        <f t="shared" si="1944"/>
        <v>0</v>
      </c>
      <c r="CB803" s="404"/>
      <c r="CC803" s="404"/>
      <c r="CD803" s="404"/>
      <c r="CE803" s="404">
        <f t="shared" si="1945"/>
        <v>150</v>
      </c>
      <c r="CF803" s="404">
        <f t="shared" si="1946"/>
        <v>0</v>
      </c>
      <c r="CG803" s="404"/>
      <c r="CH803" s="404">
        <f t="shared" si="1938"/>
        <v>0</v>
      </c>
      <c r="CI803" s="404">
        <f t="shared" si="1939"/>
        <v>150</v>
      </c>
      <c r="CJ803" s="404">
        <v>0</v>
      </c>
      <c r="CK803" s="404">
        <f>CO803</f>
        <v>150</v>
      </c>
      <c r="CL803" s="408"/>
      <c r="CM803" s="408"/>
      <c r="CN803" s="408"/>
      <c r="CO803" s="404">
        <f>BZ803</f>
        <v>150</v>
      </c>
    </row>
    <row r="804" spans="2:93" s="446" customFormat="1" ht="134.25" hidden="1" customHeight="1" x14ac:dyDescent="0.25">
      <c r="B804" s="407" t="s">
        <v>10</v>
      </c>
      <c r="C804" s="453" t="s">
        <v>353</v>
      </c>
      <c r="D804" s="405">
        <f t="shared" ref="D804:D816" si="1975">E804+F804+G804+H804</f>
        <v>500</v>
      </c>
      <c r="E804" s="405">
        <f>E805</f>
        <v>500</v>
      </c>
      <c r="F804" s="405">
        <f t="shared" ref="F804" si="1976">F805</f>
        <v>0</v>
      </c>
      <c r="G804" s="405">
        <f t="shared" ref="G804" si="1977">G805</f>
        <v>0</v>
      </c>
      <c r="H804" s="405">
        <f t="shared" ref="H804" si="1978">H805</f>
        <v>0</v>
      </c>
      <c r="I804" s="405">
        <f t="shared" si="1963"/>
        <v>0</v>
      </c>
      <c r="J804" s="570">
        <f t="shared" si="1964"/>
        <v>0</v>
      </c>
      <c r="K804" s="404"/>
      <c r="L804" s="570">
        <f t="shared" si="1965"/>
        <v>0</v>
      </c>
      <c r="M804" s="404"/>
      <c r="N804" s="404"/>
      <c r="O804" s="404"/>
      <c r="P804" s="404"/>
      <c r="Q804" s="404"/>
      <c r="R804" s="404"/>
      <c r="S804" s="405">
        <f t="shared" si="1932"/>
        <v>0</v>
      </c>
      <c r="T804" s="570">
        <f t="shared" si="1933"/>
        <v>0</v>
      </c>
      <c r="U804" s="405">
        <f>U805</f>
        <v>0</v>
      </c>
      <c r="V804" s="404"/>
      <c r="W804" s="405"/>
      <c r="X804" s="404"/>
      <c r="Y804" s="405"/>
      <c r="Z804" s="404"/>
      <c r="AA804" s="404"/>
      <c r="AB804" s="404"/>
      <c r="AC804" s="405">
        <f t="shared" si="1959"/>
        <v>0</v>
      </c>
      <c r="AD804" s="570">
        <f t="shared" si="1966"/>
        <v>0</v>
      </c>
      <c r="AE804" s="405">
        <f>AE805</f>
        <v>432.52499999999998</v>
      </c>
      <c r="AF804" s="570">
        <f t="shared" si="1934"/>
        <v>0.86504999999999999</v>
      </c>
      <c r="AG804" s="405"/>
      <c r="AH804" s="570"/>
      <c r="AI804" s="405"/>
      <c r="AJ804" s="404"/>
      <c r="AK804" s="404"/>
      <c r="AL804" s="404"/>
      <c r="AM804" s="404"/>
      <c r="AN804" s="404"/>
      <c r="AO804" s="404"/>
      <c r="AP804" s="404"/>
      <c r="AQ804" s="404"/>
      <c r="AR804" s="404"/>
      <c r="AS804" s="404"/>
      <c r="AT804" s="404"/>
      <c r="AU804" s="404"/>
      <c r="AV804" s="404">
        <f t="shared" ref="AV804:AV816" si="1979">AW804+AX804+AY804+AZ804</f>
        <v>500</v>
      </c>
      <c r="AW804" s="404">
        <f>AW805</f>
        <v>500</v>
      </c>
      <c r="AX804" s="404">
        <f t="shared" ref="AX804:AZ804" si="1980">AX805</f>
        <v>0</v>
      </c>
      <c r="AY804" s="404">
        <f t="shared" si="1980"/>
        <v>0</v>
      </c>
      <c r="AZ804" s="404">
        <f t="shared" si="1980"/>
        <v>0</v>
      </c>
      <c r="BA804" s="404"/>
      <c r="BB804" s="408"/>
      <c r="BC804" s="408"/>
      <c r="BD804" s="404"/>
      <c r="BE804" s="404"/>
      <c r="BF804" s="408"/>
      <c r="BG804" s="408"/>
      <c r="BH804" s="404"/>
      <c r="BI804" s="404">
        <f t="shared" ref="BI804:BI816" si="1981">BJ804+BK804+BL804+BM804</f>
        <v>0</v>
      </c>
      <c r="BJ804" s="404">
        <f>BJ805</f>
        <v>0</v>
      </c>
      <c r="BK804" s="404">
        <f t="shared" ref="BK804" si="1982">BK805</f>
        <v>0</v>
      </c>
      <c r="BL804" s="404">
        <f t="shared" ref="BL804" si="1983">BL805</f>
        <v>0</v>
      </c>
      <c r="BM804" s="404">
        <f t="shared" ref="BM804" si="1984">BM805</f>
        <v>0</v>
      </c>
      <c r="BN804" s="404"/>
      <c r="BO804" s="404">
        <f t="shared" ref="BO804:BO816" si="1985">BP804+BQ804+BR804+BS804</f>
        <v>0</v>
      </c>
      <c r="BP804" s="404">
        <f>BP805</f>
        <v>0</v>
      </c>
      <c r="BQ804" s="404">
        <f t="shared" ref="BQ804:BS804" si="1986">BQ805</f>
        <v>0</v>
      </c>
      <c r="BR804" s="404">
        <f t="shared" si="1986"/>
        <v>0</v>
      </c>
      <c r="BS804" s="404">
        <f t="shared" si="1986"/>
        <v>0</v>
      </c>
      <c r="BT804" s="409"/>
      <c r="BU804" s="405"/>
      <c r="BV804" s="404">
        <f t="shared" ref="BV804:BV816" si="1987">BW804+BX804+BY804+BZ804</f>
        <v>0</v>
      </c>
      <c r="BW804" s="404">
        <f>BW805</f>
        <v>0</v>
      </c>
      <c r="BX804" s="404">
        <f t="shared" ref="BX804" si="1988">BX805</f>
        <v>0</v>
      </c>
      <c r="BY804" s="404">
        <f t="shared" ref="BY804" si="1989">BY805</f>
        <v>0</v>
      </c>
      <c r="BZ804" s="404">
        <f t="shared" ref="BZ804" si="1990">BZ805</f>
        <v>0</v>
      </c>
      <c r="CA804" s="404"/>
      <c r="CB804" s="409"/>
      <c r="CC804" s="409"/>
      <c r="CD804" s="405"/>
      <c r="CE804" s="404"/>
      <c r="CF804" s="409"/>
      <c r="CG804" s="409"/>
      <c r="CH804" s="409"/>
      <c r="CI804" s="405"/>
      <c r="CJ804" s="404"/>
      <c r="CK804" s="404">
        <f t="shared" ref="CK804:CK816" si="1991">CL804+CM804+CN804+CO804</f>
        <v>0</v>
      </c>
      <c r="CL804" s="404">
        <f>CL805</f>
        <v>0</v>
      </c>
      <c r="CM804" s="404">
        <f t="shared" ref="CM804:CO804" si="1992">CM805</f>
        <v>0</v>
      </c>
      <c r="CN804" s="404">
        <f t="shared" si="1992"/>
        <v>0</v>
      </c>
      <c r="CO804" s="404">
        <f t="shared" si="1992"/>
        <v>0</v>
      </c>
    </row>
    <row r="805" spans="2:93" s="446" customFormat="1" ht="154.5" customHeight="1" x14ac:dyDescent="0.25">
      <c r="B805" s="407" t="s">
        <v>10</v>
      </c>
      <c r="C805" s="440" t="s">
        <v>365</v>
      </c>
      <c r="D805" s="405">
        <f t="shared" si="1975"/>
        <v>500</v>
      </c>
      <c r="E805" s="405">
        <v>500</v>
      </c>
      <c r="F805" s="409"/>
      <c r="G805" s="409"/>
      <c r="H805" s="405"/>
      <c r="I805" s="405">
        <f t="shared" si="1963"/>
        <v>129.75749999999999</v>
      </c>
      <c r="J805" s="570">
        <f t="shared" si="1964"/>
        <v>0.259515</v>
      </c>
      <c r="K805" s="404">
        <v>129.75749999999999</v>
      </c>
      <c r="L805" s="570">
        <f t="shared" si="1965"/>
        <v>0.259515</v>
      </c>
      <c r="M805" s="404"/>
      <c r="N805" s="404"/>
      <c r="O805" s="404"/>
      <c r="P805" s="404"/>
      <c r="Q805" s="404"/>
      <c r="R805" s="404"/>
      <c r="S805" s="405">
        <f t="shared" si="1932"/>
        <v>0</v>
      </c>
      <c r="T805" s="570">
        <v>0</v>
      </c>
      <c r="U805" s="405"/>
      <c r="V805" s="404"/>
      <c r="W805" s="405"/>
      <c r="X805" s="404"/>
      <c r="Y805" s="405"/>
      <c r="Z805" s="404"/>
      <c r="AA805" s="404"/>
      <c r="AB805" s="404"/>
      <c r="AC805" s="405">
        <f>AE805</f>
        <v>432.52499999999998</v>
      </c>
      <c r="AD805" s="570">
        <f t="shared" si="1966"/>
        <v>0.86504999999999999</v>
      </c>
      <c r="AE805" s="405">
        <v>432.52499999999998</v>
      </c>
      <c r="AF805" s="570">
        <f t="shared" si="1934"/>
        <v>0.86504999999999999</v>
      </c>
      <c r="AG805" s="405"/>
      <c r="AH805" s="570"/>
      <c r="AI805" s="405"/>
      <c r="AJ805" s="404"/>
      <c r="AK805" s="404"/>
      <c r="AL805" s="404"/>
      <c r="AM805" s="404"/>
      <c r="AN805" s="404"/>
      <c r="AO805" s="404"/>
      <c r="AP805" s="404"/>
      <c r="AQ805" s="404"/>
      <c r="AR805" s="404"/>
      <c r="AS805" s="404"/>
      <c r="AT805" s="404"/>
      <c r="AU805" s="404">
        <f>AW805-E805</f>
        <v>0</v>
      </c>
      <c r="AV805" s="404">
        <f t="shared" si="1979"/>
        <v>500</v>
      </c>
      <c r="AW805" s="404">
        <v>500</v>
      </c>
      <c r="AX805" s="408"/>
      <c r="AY805" s="408"/>
      <c r="AZ805" s="404"/>
      <c r="BA805" s="404"/>
      <c r="BB805" s="408"/>
      <c r="BC805" s="408"/>
      <c r="BD805" s="404"/>
      <c r="BE805" s="404"/>
      <c r="BF805" s="408"/>
      <c r="BG805" s="408"/>
      <c r="BH805" s="404"/>
      <c r="BI805" s="409">
        <f t="shared" si="1981"/>
        <v>0</v>
      </c>
      <c r="BJ805" s="409"/>
      <c r="BK805" s="409"/>
      <c r="BL805" s="409"/>
      <c r="BM805" s="405"/>
      <c r="BN805" s="404">
        <v>0</v>
      </c>
      <c r="BO805" s="404">
        <f t="shared" si="1985"/>
        <v>0</v>
      </c>
      <c r="BP805" s="404"/>
      <c r="BQ805" s="404"/>
      <c r="BR805" s="404"/>
      <c r="BS805" s="404"/>
      <c r="BT805" s="404"/>
      <c r="BU805" s="404"/>
      <c r="BV805" s="404">
        <f t="shared" si="1987"/>
        <v>0</v>
      </c>
      <c r="BW805" s="404"/>
      <c r="BX805" s="404"/>
      <c r="BY805" s="404"/>
      <c r="BZ805" s="404"/>
      <c r="CA805" s="404"/>
      <c r="CB805" s="404"/>
      <c r="CC805" s="404"/>
      <c r="CD805" s="404"/>
      <c r="CE805" s="404">
        <v>0</v>
      </c>
      <c r="CF805" s="404"/>
      <c r="CG805" s="404"/>
      <c r="CH805" s="404"/>
      <c r="CI805" s="404"/>
      <c r="CJ805" s="404">
        <v>0</v>
      </c>
      <c r="CK805" s="404">
        <f t="shared" si="1991"/>
        <v>0</v>
      </c>
      <c r="CL805" s="409"/>
      <c r="CM805" s="409"/>
      <c r="CN805" s="409"/>
      <c r="CO805" s="405"/>
    </row>
    <row r="806" spans="2:93" s="406" customFormat="1" ht="92.25" customHeight="1" x14ac:dyDescent="0.25">
      <c r="B806" s="880" t="s">
        <v>268</v>
      </c>
      <c r="C806" s="880"/>
      <c r="D806" s="784">
        <f t="shared" si="1975"/>
        <v>6020915.5049099997</v>
      </c>
      <c r="E806" s="784">
        <f>E794+E799+E801+E803+E805</f>
        <v>4806158.5605999995</v>
      </c>
      <c r="F806" s="784">
        <f t="shared" ref="F806:G806" si="1993">F794+F799+F801+F803+F805</f>
        <v>132889.23962000001</v>
      </c>
      <c r="G806" s="784">
        <f t="shared" si="1993"/>
        <v>64275.827490000003</v>
      </c>
      <c r="H806" s="784">
        <f>H794+H799+H801+H803+H805+H804</f>
        <v>1017591.8772</v>
      </c>
      <c r="I806" s="784">
        <f t="shared" ref="I806:I816" si="1994">K806+M806+O806+Q806</f>
        <v>2132704.8420600002</v>
      </c>
      <c r="J806" s="785">
        <f>I806/D806</f>
        <v>0.35421603912574418</v>
      </c>
      <c r="K806" s="784">
        <f>K794+K799+K801+K803+K805</f>
        <v>1860692.71667</v>
      </c>
      <c r="L806" s="785">
        <f>K806/D806</f>
        <v>0.30903817121376687</v>
      </c>
      <c r="M806" s="784">
        <f t="shared" ref="M806" si="1995">M794+M799+M801+M803+M805</f>
        <v>37232.042650000003</v>
      </c>
      <c r="N806" s="785">
        <f>M806/F806</f>
        <v>0.28017349453173129</v>
      </c>
      <c r="O806" s="784">
        <f t="shared" ref="O806" si="1996">O794+O799+O801+O803+O805</f>
        <v>25706.030460000002</v>
      </c>
      <c r="P806" s="785">
        <f>O806/G806</f>
        <v>0.3999330924833186</v>
      </c>
      <c r="Q806" s="784">
        <f>Q807+Q808</f>
        <v>209074.05228</v>
      </c>
      <c r="R806" s="785">
        <f>Q806/H806</f>
        <v>0.20545963167010234</v>
      </c>
      <c r="S806" s="784">
        <f t="shared" si="1932"/>
        <v>3278454.71912</v>
      </c>
      <c r="T806" s="573">
        <f t="shared" si="1933"/>
        <v>0.54451099943961201</v>
      </c>
      <c r="U806" s="784">
        <f>U794+U799+U801+U803+U805</f>
        <v>3006649.62048</v>
      </c>
      <c r="V806" s="573">
        <f>U806/E806</f>
        <v>0.62558269407255074</v>
      </c>
      <c r="W806" s="784">
        <f t="shared" ref="W806:Y806" si="1997">W794+W799+W801+W803+W805</f>
        <v>37384.495260000003</v>
      </c>
      <c r="X806" s="573">
        <f>W806/F806</f>
        <v>0.28132071014103077</v>
      </c>
      <c r="Y806" s="784">
        <f t="shared" si="1997"/>
        <v>25346.551100000001</v>
      </c>
      <c r="Z806" s="573">
        <f>Y806/G806</f>
        <v>0.3943403311912772</v>
      </c>
      <c r="AA806" s="784">
        <f>AA807+AA808</f>
        <v>209074.05228</v>
      </c>
      <c r="AB806" s="785">
        <f>AA806/H806</f>
        <v>0.20545963167010234</v>
      </c>
      <c r="AC806" s="784">
        <f>AE806+AG806+AI806+AK806</f>
        <v>4162664.3108800002</v>
      </c>
      <c r="AD806" s="785">
        <f>AC806/D806</f>
        <v>0.69136733566272224</v>
      </c>
      <c r="AE806" s="784">
        <f>AE794+AE799+AE801+AE803+AE805</f>
        <v>3582140.6915600002</v>
      </c>
      <c r="AF806" s="573">
        <f t="shared" si="1934"/>
        <v>0.74532303634876473</v>
      </c>
      <c r="AG806" s="784">
        <f t="shared" ref="AG806" si="1998">AG794+AG799+AG801+AG803+AG805</f>
        <v>103385.95737</v>
      </c>
      <c r="AH806" s="573">
        <f t="shared" si="1935"/>
        <v>0.77798592019665891</v>
      </c>
      <c r="AI806" s="784">
        <f t="shared" ref="AI806" si="1999">AI794+AI799+AI801+AI803+AI805</f>
        <v>59695.784749999999</v>
      </c>
      <c r="AJ806" s="573">
        <f>AI806/G806</f>
        <v>0.92874393191262195</v>
      </c>
      <c r="AK806" s="784">
        <f>AK794+AK799+AK801+AK803+AK805+AK804</f>
        <v>417441.87719999999</v>
      </c>
      <c r="AL806" s="786"/>
      <c r="AM806" s="368"/>
      <c r="AN806" s="368"/>
      <c r="AO806" s="368"/>
      <c r="AP806" s="368"/>
      <c r="AQ806" s="368"/>
      <c r="AR806" s="368"/>
      <c r="AS806" s="368"/>
      <c r="AT806" s="368"/>
      <c r="AU806" s="368">
        <f>AU807+AU808</f>
        <v>17040.319999999949</v>
      </c>
      <c r="AV806" s="368">
        <f t="shared" si="1979"/>
        <v>6037955.8249100009</v>
      </c>
      <c r="AW806" s="368">
        <f>AW794+AW799+AW801+AW803+AW805</f>
        <v>4821576.8806000007</v>
      </c>
      <c r="AX806" s="368">
        <f t="shared" ref="AX806:AY806" si="2000">AX794+AX799+AX801+AX803+AX805</f>
        <v>134511.23962000001</v>
      </c>
      <c r="AY806" s="368">
        <f t="shared" si="2000"/>
        <v>64275.827490000003</v>
      </c>
      <c r="AZ806" s="368">
        <f>AZ794+AZ799+AZ801+AZ803+AZ805+AZ804</f>
        <v>1017591.8772</v>
      </c>
      <c r="BA806" s="368">
        <f>BA807+BA808</f>
        <v>0</v>
      </c>
      <c r="BB806" s="368">
        <f t="shared" ref="BB806:BD806" si="2001">BB794+BB799+BB803</f>
        <v>0</v>
      </c>
      <c r="BC806" s="368">
        <f t="shared" si="2001"/>
        <v>0</v>
      </c>
      <c r="BD806" s="368">
        <f t="shared" si="2001"/>
        <v>0</v>
      </c>
      <c r="BE806" s="368">
        <f t="shared" si="1941"/>
        <v>5888026.2652899995</v>
      </c>
      <c r="BF806" s="368">
        <f>E806</f>
        <v>4806158.5605999995</v>
      </c>
      <c r="BG806" s="368">
        <f t="shared" ref="BG806:BH808" si="2002">G806</f>
        <v>64275.827490000003</v>
      </c>
      <c r="BH806" s="368">
        <f t="shared" si="2002"/>
        <v>1017591.8772</v>
      </c>
      <c r="BI806" s="368">
        <f t="shared" si="1981"/>
        <v>4202923.1206099996</v>
      </c>
      <c r="BJ806" s="368">
        <f>BJ794+BJ799+BJ801+BJ803+BJ805</f>
        <v>3952601.4646599996</v>
      </c>
      <c r="BK806" s="368">
        <f t="shared" ref="BK806" si="2003">BK794+BK799+BK801+BK803+BK805</f>
        <v>132889.23962000001</v>
      </c>
      <c r="BL806" s="368">
        <f t="shared" ref="BL806" si="2004">BL794+BL799+BL801+BL803+BL805</f>
        <v>64275.827490000003</v>
      </c>
      <c r="BM806" s="368">
        <f t="shared" ref="BM806" si="2005">BM794+BM799+BM801+BM803+BM805</f>
        <v>53156.588839999997</v>
      </c>
      <c r="BN806" s="368">
        <f>BN807+BN808</f>
        <v>0</v>
      </c>
      <c r="BO806" s="368">
        <f t="shared" si="1985"/>
        <v>4202923.1206099996</v>
      </c>
      <c r="BP806" s="368">
        <f>BP794+BP799+BP801+BP803+BP805</f>
        <v>3952601.4646599996</v>
      </c>
      <c r="BQ806" s="368">
        <f t="shared" ref="BQ806:BS806" si="2006">BQ794+BQ799+BQ801+BQ803+BQ805</f>
        <v>132889.23962000001</v>
      </c>
      <c r="BR806" s="368">
        <f t="shared" si="2006"/>
        <v>64275.827490000003</v>
      </c>
      <c r="BS806" s="368">
        <f t="shared" si="2006"/>
        <v>53156.588839999997</v>
      </c>
      <c r="BT806" s="368">
        <f t="shared" si="1942"/>
        <v>64275.827490000003</v>
      </c>
      <c r="BU806" s="368">
        <f t="shared" si="1943"/>
        <v>53156.588839999997</v>
      </c>
      <c r="BV806" s="368">
        <f t="shared" si="1987"/>
        <v>3982775.2586000003</v>
      </c>
      <c r="BW806" s="368">
        <f>BW794+BW799+BW801+BW803+BW805</f>
        <v>3757112.9497400001</v>
      </c>
      <c r="BX806" s="368">
        <f t="shared" ref="BX806" si="2007">BX794+BX799+BX801+BX803+BX805</f>
        <v>132889.23962000001</v>
      </c>
      <c r="BY806" s="368">
        <f t="shared" ref="BY806" si="2008">BY794+BY799+BY801+BY803+BY805</f>
        <v>63586.097280000002</v>
      </c>
      <c r="BZ806" s="368">
        <f t="shared" ref="BZ806" si="2009">BZ794+BZ799+BZ801+BZ803+BZ805</f>
        <v>29186.971959999999</v>
      </c>
      <c r="CA806" s="368">
        <f t="shared" si="1944"/>
        <v>0</v>
      </c>
      <c r="CB806" s="368">
        <f t="shared" ref="CB806:CD806" si="2010">CB794+CB799+CB803</f>
        <v>0</v>
      </c>
      <c r="CC806" s="368">
        <f t="shared" si="2010"/>
        <v>0</v>
      </c>
      <c r="CD806" s="368">
        <f t="shared" si="2010"/>
        <v>0</v>
      </c>
      <c r="CE806" s="368">
        <f t="shared" si="1945"/>
        <v>3170073.0837099999</v>
      </c>
      <c r="CF806" s="368">
        <f>CF794+CF799+CF801+CF803+CF805</f>
        <v>3077300.0144699998</v>
      </c>
      <c r="CG806" s="368">
        <f t="shared" ref="CG806:CI806" si="2011">CG794+CG799+CG801+CG803+CG805</f>
        <v>109511.23961999999</v>
      </c>
      <c r="CH806" s="368">
        <f t="shared" si="2011"/>
        <v>63586.097280000002</v>
      </c>
      <c r="CI806" s="368">
        <f t="shared" si="2011"/>
        <v>29186.971959999999</v>
      </c>
      <c r="CJ806" s="368">
        <f>CJ807+CJ808</f>
        <v>0</v>
      </c>
      <c r="CK806" s="368">
        <f t="shared" si="1991"/>
        <v>3302962.32333</v>
      </c>
      <c r="CL806" s="368">
        <f>CL794+CL799+CL801+CL803+CL805</f>
        <v>3077300.0144699998</v>
      </c>
      <c r="CM806" s="368">
        <f t="shared" ref="CM806:CO806" si="2012">CM794+CM799+CM801+CM803+CM805</f>
        <v>132889.23962000001</v>
      </c>
      <c r="CN806" s="368">
        <f t="shared" si="2012"/>
        <v>63586.097280000002</v>
      </c>
      <c r="CO806" s="368">
        <f t="shared" si="2012"/>
        <v>29186.971959999999</v>
      </c>
    </row>
    <row r="807" spans="2:93" s="77" customFormat="1" ht="57" customHeight="1" x14ac:dyDescent="0.3">
      <c r="B807" s="881" t="s">
        <v>263</v>
      </c>
      <c r="C807" s="881"/>
      <c r="D807" s="182">
        <f t="shared" si="1975"/>
        <v>6020265.5049099997</v>
      </c>
      <c r="E807" s="182">
        <f>E794+E799+E801</f>
        <v>4805658.5605999995</v>
      </c>
      <c r="F807" s="182">
        <f t="shared" ref="F807:H807" si="2013">F794+F799+F801</f>
        <v>132889.23962000001</v>
      </c>
      <c r="G807" s="182">
        <f t="shared" si="2013"/>
        <v>64275.827490000003</v>
      </c>
      <c r="H807" s="182">
        <f t="shared" si="2013"/>
        <v>1017441.8772</v>
      </c>
      <c r="I807" s="182">
        <f t="shared" si="1994"/>
        <v>2132575.0845599999</v>
      </c>
      <c r="J807" s="569">
        <f>I807/D807</f>
        <v>0.35423272990546967</v>
      </c>
      <c r="K807" s="182">
        <f>K794+K799+K801</f>
        <v>1860562.9591699999</v>
      </c>
      <c r="L807" s="569">
        <f>K807/E807</f>
        <v>0.38716087206530619</v>
      </c>
      <c r="M807" s="182">
        <f t="shared" ref="M807" si="2014">M794+M799+M801+M803+M805</f>
        <v>37232.042650000003</v>
      </c>
      <c r="N807" s="569">
        <f>M807/F807</f>
        <v>0.28017349453173129</v>
      </c>
      <c r="O807" s="182">
        <f t="shared" ref="O807" si="2015">O794+O799+O801+O803+O805</f>
        <v>25706.030460000002</v>
      </c>
      <c r="P807" s="569">
        <f>O807/G807</f>
        <v>0.3999330924833186</v>
      </c>
      <c r="Q807" s="182">
        <f>Q799</f>
        <v>209074.05228</v>
      </c>
      <c r="R807" s="569">
        <f>Q807/H807</f>
        <v>0.20548992228958748</v>
      </c>
      <c r="S807" s="182">
        <f t="shared" si="1932"/>
        <v>3278454.71912</v>
      </c>
      <c r="T807" s="569">
        <f t="shared" si="1933"/>
        <v>0.54456978956263014</v>
      </c>
      <c r="U807" s="182">
        <f>U794+U799+U801+U803+U805</f>
        <v>3006649.62048</v>
      </c>
      <c r="V807" s="569">
        <f t="shared" ref="V807:V814" si="2016">U807/E807</f>
        <v>0.62564778220627715</v>
      </c>
      <c r="W807" s="182">
        <f t="shared" ref="W807:Y807" si="2017">W794+W799+W801+W803+W805</f>
        <v>37384.495260000003</v>
      </c>
      <c r="X807" s="569">
        <f t="shared" ref="X807" si="2018">W807/F807</f>
        <v>0.28132071014103077</v>
      </c>
      <c r="Y807" s="182">
        <f t="shared" si="2017"/>
        <v>25346.551100000001</v>
      </c>
      <c r="Z807" s="569">
        <f t="shared" ref="Z807:Z809" si="2019">Y807/G807</f>
        <v>0.3943403311912772</v>
      </c>
      <c r="AA807" s="182">
        <f>AA799</f>
        <v>209074.05228</v>
      </c>
      <c r="AB807" s="569">
        <f t="shared" ref="AB807:AB816" si="2020">AA807/H807</f>
        <v>0.20548992228958748</v>
      </c>
      <c r="AC807" s="182">
        <f>AE807+AG807+AI807+AK807</f>
        <v>4162231.7858800003</v>
      </c>
      <c r="AD807" s="569">
        <f t="shared" ref="AD807:AD808" si="2021">AC807/D807</f>
        <v>0.6913701368295756</v>
      </c>
      <c r="AE807" s="182">
        <f>AE794+AE799+AE801</f>
        <v>3581708.1665600003</v>
      </c>
      <c r="AF807" s="569">
        <f t="shared" si="1934"/>
        <v>0.74531057947504586</v>
      </c>
      <c r="AG807" s="182">
        <f t="shared" ref="AG807" si="2022">AG794+AG799+AG801+AG803+AG805</f>
        <v>103385.95737</v>
      </c>
      <c r="AH807" s="569">
        <f t="shared" si="1935"/>
        <v>0.77798592019665891</v>
      </c>
      <c r="AI807" s="182">
        <f t="shared" ref="AI807" si="2023">AI794+AI799+AI801+AI803+AI805</f>
        <v>59695.784749999999</v>
      </c>
      <c r="AJ807" s="569">
        <f t="shared" ref="AJ807:AJ809" si="2024">AI807/G807</f>
        <v>0.92874393191262195</v>
      </c>
      <c r="AK807" s="182">
        <f>AK799</f>
        <v>417441.87719999999</v>
      </c>
      <c r="AL807" s="663"/>
      <c r="AM807" s="663"/>
      <c r="AN807" s="663"/>
      <c r="AO807" s="663"/>
      <c r="AP807" s="663"/>
      <c r="AQ807" s="663"/>
      <c r="AR807" s="663"/>
      <c r="AS807" s="663"/>
      <c r="AT807" s="663"/>
      <c r="AU807" s="663">
        <f>AU794+AU799+AU801+AU803</f>
        <v>17040.319999999949</v>
      </c>
      <c r="AV807" s="663">
        <f t="shared" si="1979"/>
        <v>6037305.8249100009</v>
      </c>
      <c r="AW807" s="663">
        <f>AW794+AW799+AW801+AW803</f>
        <v>4821076.8806000007</v>
      </c>
      <c r="AX807" s="663">
        <f t="shared" ref="AX807:AY807" si="2025">AX794+AX799+AX801+AX803+AX805</f>
        <v>134511.23962000001</v>
      </c>
      <c r="AY807" s="663">
        <f t="shared" si="2025"/>
        <v>64275.827490000003</v>
      </c>
      <c r="AZ807" s="663">
        <f>AZ799</f>
        <v>1017441.8772</v>
      </c>
      <c r="BA807" s="663">
        <f>BB807+BC807+BD807</f>
        <v>0</v>
      </c>
      <c r="BB807" s="663">
        <f>BB794+BB799</f>
        <v>0</v>
      </c>
      <c r="BC807" s="663">
        <f t="shared" ref="BC807:BD807" si="2026">BC794+BC799</f>
        <v>0</v>
      </c>
      <c r="BD807" s="663">
        <f t="shared" si="2026"/>
        <v>0</v>
      </c>
      <c r="BE807" s="663">
        <f t="shared" si="1941"/>
        <v>5887376.2652899995</v>
      </c>
      <c r="BF807" s="663">
        <f>E807</f>
        <v>4805658.5605999995</v>
      </c>
      <c r="BG807" s="663">
        <f t="shared" si="2002"/>
        <v>64275.827490000003</v>
      </c>
      <c r="BH807" s="663">
        <f t="shared" si="2002"/>
        <v>1017441.8772</v>
      </c>
      <c r="BI807" s="663">
        <f t="shared" si="1981"/>
        <v>4202773.1206099996</v>
      </c>
      <c r="BJ807" s="663">
        <f>BJ794+BJ799+BJ801+BJ803+BJ805</f>
        <v>3952601.4646599996</v>
      </c>
      <c r="BK807" s="663">
        <f t="shared" ref="BK807:BL807" si="2027">BK794+BK799+BK801+BK803+BK805</f>
        <v>132889.23962000001</v>
      </c>
      <c r="BL807" s="663">
        <f t="shared" si="2027"/>
        <v>64275.827490000003</v>
      </c>
      <c r="BM807" s="663">
        <f>BM799</f>
        <v>53006.588839999997</v>
      </c>
      <c r="BN807" s="663">
        <f>BN794+BN799+BN801</f>
        <v>0</v>
      </c>
      <c r="BO807" s="663">
        <f t="shared" si="1985"/>
        <v>4202773.1206099996</v>
      </c>
      <c r="BP807" s="663">
        <f>BP794+BP799+BP801+BP803+BP805</f>
        <v>3952601.4646599996</v>
      </c>
      <c r="BQ807" s="663">
        <f t="shared" ref="BQ807:BR807" si="2028">BQ794+BQ799+BQ801+BQ803+BQ805</f>
        <v>132889.23962000001</v>
      </c>
      <c r="BR807" s="663">
        <f t="shared" si="2028"/>
        <v>64275.827490000003</v>
      </c>
      <c r="BS807" s="663">
        <f>BS799</f>
        <v>53006.588839999997</v>
      </c>
      <c r="BT807" s="182">
        <f t="shared" ref="BT807:BU807" si="2029">BT794+BT799</f>
        <v>64275.827490000003</v>
      </c>
      <c r="BU807" s="182">
        <f t="shared" si="2029"/>
        <v>53006.588839999997</v>
      </c>
      <c r="BV807" s="663">
        <f t="shared" si="1987"/>
        <v>3982625.2586000003</v>
      </c>
      <c r="BW807" s="663">
        <f>BW794+BW799+BW801+BW803+BW805</f>
        <v>3757112.9497400001</v>
      </c>
      <c r="BX807" s="663">
        <f t="shared" ref="BX807:BY807" si="2030">BX794+BX799+BX801+BX803+BX805</f>
        <v>132889.23962000001</v>
      </c>
      <c r="BY807" s="663">
        <f t="shared" si="2030"/>
        <v>63586.097280000002</v>
      </c>
      <c r="BZ807" s="663">
        <f>BZ799</f>
        <v>29036.971959999999</v>
      </c>
      <c r="CA807" s="663">
        <f t="shared" si="1944"/>
        <v>0</v>
      </c>
      <c r="CB807" s="182">
        <f>CB794+CB799</f>
        <v>0</v>
      </c>
      <c r="CC807" s="182">
        <f t="shared" ref="CC807:CD807" si="2031">CC794+CC799</f>
        <v>0</v>
      </c>
      <c r="CD807" s="182">
        <f t="shared" si="2031"/>
        <v>0</v>
      </c>
      <c r="CE807" s="663">
        <f t="shared" si="1945"/>
        <v>3169923.0837099999</v>
      </c>
      <c r="CF807" s="663">
        <f>CF794+CF799+CF801+CF803+CF805</f>
        <v>3077300.0144699998</v>
      </c>
      <c r="CG807" s="663">
        <f t="shared" ref="CG807:CH807" si="2032">CG794+CG799+CG801+CG803+CG805</f>
        <v>109511.23961999999</v>
      </c>
      <c r="CH807" s="663">
        <f t="shared" si="2032"/>
        <v>63586.097280000002</v>
      </c>
      <c r="CI807" s="663">
        <f>CI799</f>
        <v>29036.971959999999</v>
      </c>
      <c r="CJ807" s="663">
        <f>CJ794+CJ799+CJ801</f>
        <v>0</v>
      </c>
      <c r="CK807" s="663">
        <f t="shared" si="1991"/>
        <v>3302812.32333</v>
      </c>
      <c r="CL807" s="663">
        <f>CL794+CL799+CL801+CL803+CL805</f>
        <v>3077300.0144699998</v>
      </c>
      <c r="CM807" s="663">
        <f t="shared" ref="CM807:CN807" si="2033">CM794+CM799+CM801+CM803+CM805</f>
        <v>132889.23962000001</v>
      </c>
      <c r="CN807" s="663">
        <f t="shared" si="2033"/>
        <v>63586.097280000002</v>
      </c>
      <c r="CO807" s="663">
        <f>CO799</f>
        <v>29036.971959999999</v>
      </c>
    </row>
    <row r="808" spans="2:93" s="77" customFormat="1" ht="55.5" customHeight="1" x14ac:dyDescent="0.3">
      <c r="B808" s="881" t="s">
        <v>267</v>
      </c>
      <c r="C808" s="881"/>
      <c r="D808" s="182">
        <f t="shared" si="1975"/>
        <v>650</v>
      </c>
      <c r="E808" s="182">
        <f>E805</f>
        <v>500</v>
      </c>
      <c r="F808" s="182">
        <f>F803</f>
        <v>0</v>
      </c>
      <c r="G808" s="182">
        <f t="shared" ref="G808" si="2034">G803</f>
        <v>0</v>
      </c>
      <c r="H808" s="182">
        <f>H803+H805</f>
        <v>150</v>
      </c>
      <c r="I808" s="182">
        <f t="shared" si="1994"/>
        <v>129.75749999999999</v>
      </c>
      <c r="J808" s="569">
        <f>I808/D808</f>
        <v>0.19962692307692306</v>
      </c>
      <c r="K808" s="182">
        <f>K805</f>
        <v>129.75749999999999</v>
      </c>
      <c r="L808" s="569">
        <v>0</v>
      </c>
      <c r="M808" s="182">
        <f>M803</f>
        <v>0</v>
      </c>
      <c r="N808" s="569">
        <v>0</v>
      </c>
      <c r="O808" s="182">
        <f t="shared" ref="O808" si="2035">O803</f>
        <v>0</v>
      </c>
      <c r="P808" s="569">
        <v>0</v>
      </c>
      <c r="Q808" s="182">
        <f>Q803+Q805</f>
        <v>0</v>
      </c>
      <c r="R808" s="569">
        <v>0</v>
      </c>
      <c r="S808" s="182">
        <f t="shared" si="1932"/>
        <v>0</v>
      </c>
      <c r="T808" s="569">
        <f t="shared" si="1933"/>
        <v>0</v>
      </c>
      <c r="U808" s="182">
        <f>U803</f>
        <v>0</v>
      </c>
      <c r="V808" s="569">
        <v>0</v>
      </c>
      <c r="W808" s="182">
        <f>W803</f>
        <v>0</v>
      </c>
      <c r="X808" s="569">
        <v>0</v>
      </c>
      <c r="Y808" s="182">
        <f>Y803</f>
        <v>0</v>
      </c>
      <c r="Z808" s="569" t="e">
        <f t="shared" si="2019"/>
        <v>#DIV/0!</v>
      </c>
      <c r="AA808" s="182">
        <f>AA803+AA805</f>
        <v>0</v>
      </c>
      <c r="AB808" s="569">
        <f t="shared" si="2020"/>
        <v>0</v>
      </c>
      <c r="AC808" s="182">
        <f>AE808+AG808+AI808+AK808</f>
        <v>432.52499999999998</v>
      </c>
      <c r="AD808" s="569">
        <f t="shared" si="2021"/>
        <v>0.66542307692307689</v>
      </c>
      <c r="AE808" s="182">
        <f>AE805</f>
        <v>432.52499999999998</v>
      </c>
      <c r="AF808" s="569">
        <f t="shared" si="1934"/>
        <v>0.86504999999999999</v>
      </c>
      <c r="AG808" s="182">
        <f>AG803</f>
        <v>0</v>
      </c>
      <c r="AH808" s="569" t="e">
        <f t="shared" si="1935"/>
        <v>#DIV/0!</v>
      </c>
      <c r="AI808" s="182">
        <f>AI803</f>
        <v>0</v>
      </c>
      <c r="AJ808" s="569" t="e">
        <f t="shared" si="2024"/>
        <v>#DIV/0!</v>
      </c>
      <c r="AK808" s="182">
        <f>AK803+AK805</f>
        <v>0</v>
      </c>
      <c r="AL808" s="663"/>
      <c r="AM808" s="663"/>
      <c r="AN808" s="663"/>
      <c r="AO808" s="663"/>
      <c r="AP808" s="663"/>
      <c r="AQ808" s="663"/>
      <c r="AR808" s="663"/>
      <c r="AS808" s="663"/>
      <c r="AT808" s="663"/>
      <c r="AU808" s="663">
        <f>AW808-E808</f>
        <v>0</v>
      </c>
      <c r="AV808" s="663">
        <f t="shared" si="1979"/>
        <v>650</v>
      </c>
      <c r="AW808" s="663">
        <f>AW805</f>
        <v>500</v>
      </c>
      <c r="AX808" s="663">
        <f>AX803</f>
        <v>0</v>
      </c>
      <c r="AY808" s="663">
        <f t="shared" ref="AY808" si="2036">AY803</f>
        <v>0</v>
      </c>
      <c r="AZ808" s="663">
        <f>AZ803+AZ805</f>
        <v>150</v>
      </c>
      <c r="BA808" s="663">
        <f>BB808+BC808+BD808</f>
        <v>0</v>
      </c>
      <c r="BB808" s="663">
        <f>BB803</f>
        <v>0</v>
      </c>
      <c r="BC808" s="663">
        <f t="shared" ref="BC808:BD808" si="2037">BC803</f>
        <v>0</v>
      </c>
      <c r="BD808" s="663">
        <f t="shared" si="2037"/>
        <v>0</v>
      </c>
      <c r="BE808" s="663">
        <f t="shared" si="1941"/>
        <v>650</v>
      </c>
      <c r="BF808" s="663">
        <f>E808</f>
        <v>500</v>
      </c>
      <c r="BG808" s="663">
        <f t="shared" si="2002"/>
        <v>0</v>
      </c>
      <c r="BH808" s="663">
        <f t="shared" si="2002"/>
        <v>150</v>
      </c>
      <c r="BI808" s="663">
        <f t="shared" si="1981"/>
        <v>150</v>
      </c>
      <c r="BJ808" s="182">
        <f>BJ803</f>
        <v>0</v>
      </c>
      <c r="BK808" s="182"/>
      <c r="BL808" s="182">
        <f t="shared" ref="BL808" si="2038">BL803</f>
        <v>0</v>
      </c>
      <c r="BM808" s="663">
        <f>BM803+BM805</f>
        <v>150</v>
      </c>
      <c r="BN808" s="663">
        <f>BN803</f>
        <v>0</v>
      </c>
      <c r="BO808" s="663">
        <f t="shared" si="1985"/>
        <v>150</v>
      </c>
      <c r="BP808" s="182">
        <f>BP803</f>
        <v>0</v>
      </c>
      <c r="BQ808" s="182"/>
      <c r="BR808" s="182">
        <f t="shared" ref="BR808" si="2039">BR803</f>
        <v>0</v>
      </c>
      <c r="BS808" s="663">
        <f>BS803+BS805</f>
        <v>150</v>
      </c>
      <c r="BT808" s="182">
        <f t="shared" ref="BT808:BU808" si="2040">BT803</f>
        <v>0</v>
      </c>
      <c r="BU808" s="182">
        <f t="shared" si="2040"/>
        <v>150</v>
      </c>
      <c r="BV808" s="663">
        <f t="shared" si="1987"/>
        <v>150</v>
      </c>
      <c r="BW808" s="182">
        <f>BW803</f>
        <v>0</v>
      </c>
      <c r="BX808" s="182"/>
      <c r="BY808" s="182">
        <f t="shared" ref="BY808" si="2041">BY803</f>
        <v>0</v>
      </c>
      <c r="BZ808" s="663">
        <f>BZ803+BZ805</f>
        <v>150</v>
      </c>
      <c r="CA808" s="663">
        <f t="shared" si="1944"/>
        <v>0</v>
      </c>
      <c r="CB808" s="182">
        <f>CB803</f>
        <v>0</v>
      </c>
      <c r="CC808" s="182">
        <f t="shared" ref="CC808:CD808" si="2042">CC803</f>
        <v>0</v>
      </c>
      <c r="CD808" s="182">
        <f t="shared" si="2042"/>
        <v>0</v>
      </c>
      <c r="CE808" s="663">
        <f t="shared" si="1945"/>
        <v>150</v>
      </c>
      <c r="CF808" s="182">
        <f>CF803</f>
        <v>0</v>
      </c>
      <c r="CG808" s="182"/>
      <c r="CH808" s="182">
        <f t="shared" ref="CH808" si="2043">CH803</f>
        <v>0</v>
      </c>
      <c r="CI808" s="663">
        <f>CI803+CI805</f>
        <v>150</v>
      </c>
      <c r="CJ808" s="663">
        <f>CJ803</f>
        <v>0</v>
      </c>
      <c r="CK808" s="663">
        <f t="shared" si="1991"/>
        <v>150</v>
      </c>
      <c r="CL808" s="182">
        <f>CL803</f>
        <v>0</v>
      </c>
      <c r="CM808" s="182"/>
      <c r="CN808" s="182">
        <f t="shared" ref="CN808" si="2044">CN803</f>
        <v>0</v>
      </c>
      <c r="CO808" s="663">
        <f>CO803+CO805</f>
        <v>150</v>
      </c>
    </row>
    <row r="809" spans="2:93" s="446" customFormat="1" ht="63" customHeight="1" x14ac:dyDescent="0.25">
      <c r="B809" s="876" t="s">
        <v>129</v>
      </c>
      <c r="C809" s="876"/>
      <c r="D809" s="412">
        <f t="shared" si="1975"/>
        <v>21046895.862850003</v>
      </c>
      <c r="E809" s="412">
        <f>E810+E811+E813+E815+E814</f>
        <v>8862390.9227099977</v>
      </c>
      <c r="F809" s="412">
        <f>F810+F811+F813+F815+F814</f>
        <v>8117111.0309800003</v>
      </c>
      <c r="G809" s="412">
        <f t="shared" ref="G809" si="2045">G810+G811+G813+G815</f>
        <v>1432908.10096</v>
      </c>
      <c r="H809" s="412">
        <f>H810+H811+H813+H815+H814</f>
        <v>2634485.8081999999</v>
      </c>
      <c r="I809" s="412">
        <f t="shared" si="1994"/>
        <v>4434154.5009899996</v>
      </c>
      <c r="J809" s="570">
        <f>I809/D809</f>
        <v>0.21067973775727902</v>
      </c>
      <c r="K809" s="412">
        <f>K810+K811+K813+K815+K814</f>
        <v>2380731.2430199999</v>
      </c>
      <c r="L809" s="570">
        <f>K809/E809</f>
        <v>0.2686330657023201</v>
      </c>
      <c r="M809" s="412">
        <f>M810+M811+M813+M815+M814</f>
        <v>1278212.46661</v>
      </c>
      <c r="N809" s="570">
        <f>M809/F809</f>
        <v>0.15747135424556069</v>
      </c>
      <c r="O809" s="412">
        <f t="shared" ref="O809" si="2046">O810+O811+O813+O815</f>
        <v>425211.98998000001</v>
      </c>
      <c r="P809" s="570">
        <f>O809/G809</f>
        <v>0.29674756510562145</v>
      </c>
      <c r="Q809" s="412">
        <f>Q810+Q811+Q813+Q815+Q814</f>
        <v>349998.80138000002</v>
      </c>
      <c r="R809" s="570">
        <f>Q809/H809</f>
        <v>0.13285279438234479</v>
      </c>
      <c r="S809" s="412">
        <f t="shared" si="1932"/>
        <v>5863527.7487599999</v>
      </c>
      <c r="T809" s="570">
        <f t="shared" si="1933"/>
        <v>0.27859346988596767</v>
      </c>
      <c r="U809" s="412">
        <f>U810+U811+U813+U815+U814</f>
        <v>3545119.8110499997</v>
      </c>
      <c r="V809" s="570">
        <f t="shared" si="2016"/>
        <v>0.40001844219775745</v>
      </c>
      <c r="W809" s="412">
        <f>W810+W811+W813+W815+W814+W812</f>
        <v>1750084.0496899998</v>
      </c>
      <c r="X809" s="570">
        <f>W809/F809</f>
        <v>0.2156043009650328</v>
      </c>
      <c r="Y809" s="413">
        <f t="shared" ref="Y809" si="2047">Y810+Y811+Y813+Y815</f>
        <v>269354.89082999999</v>
      </c>
      <c r="Z809" s="569">
        <f t="shared" si="2019"/>
        <v>0.1879777849322935</v>
      </c>
      <c r="AA809" s="412">
        <f>AA810+AA811+AA813+AA815+AA814</f>
        <v>298968.99719000002</v>
      </c>
      <c r="AB809" s="570">
        <f t="shared" si="2020"/>
        <v>0.11348286495202993</v>
      </c>
      <c r="AC809" s="412">
        <f>AE809+AG809+AI809+AK809</f>
        <v>17114092.69661</v>
      </c>
      <c r="AD809" s="570">
        <f>AC809/D809</f>
        <v>0.81314094050411412</v>
      </c>
      <c r="AE809" s="412">
        <f>AE810+AE811+AE813+AE815+AE814</f>
        <v>7253991.9936800003</v>
      </c>
      <c r="AF809" s="570">
        <f t="shared" si="1934"/>
        <v>0.81851410719104556</v>
      </c>
      <c r="AG809" s="412">
        <f>AG810+AG811+AG813+AG815+AG814</f>
        <v>6480394.3474899996</v>
      </c>
      <c r="AH809" s="570">
        <f t="shared" si="1935"/>
        <v>0.79836216638613655</v>
      </c>
      <c r="AI809" s="413">
        <f t="shared" ref="AI809" si="2048">AI810+AI811+AI813+AI815</f>
        <v>1346326.2112700001</v>
      </c>
      <c r="AJ809" s="570">
        <f t="shared" si="2024"/>
        <v>0.93957610426517035</v>
      </c>
      <c r="AK809" s="412">
        <f>AK810+AK811+AK813+AK815+AK814</f>
        <v>2033380.1441699998</v>
      </c>
      <c r="AL809" s="570">
        <f>AK809/H809</f>
        <v>0.77183188379340606</v>
      </c>
      <c r="AM809" s="413"/>
      <c r="AN809" s="413"/>
      <c r="AO809" s="413"/>
      <c r="AP809" s="413"/>
      <c r="AQ809" s="413"/>
      <c r="AR809" s="413"/>
      <c r="AS809" s="413"/>
      <c r="AT809" s="413"/>
      <c r="AU809" s="413">
        <f>AV809-D809</f>
        <v>-4521.6828600019217</v>
      </c>
      <c r="AV809" s="413">
        <f t="shared" si="1979"/>
        <v>21042374.179990001</v>
      </c>
      <c r="AW809" s="413">
        <f>AW810+AW811+AW813+AW815+AW814</f>
        <v>8757809.2427099999</v>
      </c>
      <c r="AX809" s="413">
        <f>AX810+AX811+AX813+AX815+AX814</f>
        <v>8469953.4828699995</v>
      </c>
      <c r="AY809" s="413">
        <f t="shared" ref="AY809" si="2049">AY810+AY811+AY813+AY815</f>
        <v>1430508.10096</v>
      </c>
      <c r="AZ809" s="413">
        <f>AZ810+AZ811+AZ813+AZ814+AZ815</f>
        <v>2384103.3534499998</v>
      </c>
      <c r="BA809" s="413" t="e">
        <f t="shared" si="1940"/>
        <v>#REF!</v>
      </c>
      <c r="BB809" s="413" t="e">
        <f>BB810+BB811+BB813+BB815+BB814</f>
        <v>#REF!</v>
      </c>
      <c r="BC809" s="413" t="e">
        <f t="shared" ref="BC809:BD809" si="2050">BC810+BC811+BC813+BC815</f>
        <v>#REF!</v>
      </c>
      <c r="BD809" s="413" t="e">
        <f t="shared" si="2050"/>
        <v>#REF!</v>
      </c>
      <c r="BE809" s="413" t="e">
        <f t="shared" si="1941"/>
        <v>#REF!</v>
      </c>
      <c r="BF809" s="413" t="e">
        <f>BF810+BF811+BF813+BF815+BF814</f>
        <v>#REF!</v>
      </c>
      <c r="BG809" s="413">
        <f>G809</f>
        <v>1432908.10096</v>
      </c>
      <c r="BH809" s="413" t="e">
        <f t="shared" ref="BH809" si="2051">BH810+BH811+BH813+BH815</f>
        <v>#REF!</v>
      </c>
      <c r="BI809" s="413">
        <f t="shared" si="1981"/>
        <v>21385745.996839996</v>
      </c>
      <c r="BJ809" s="413">
        <f>BJ810+BJ811+BJ813+BJ815+BJ814</f>
        <v>9648802.2245099992</v>
      </c>
      <c r="BK809" s="413">
        <f>BK810+BK811+BK813+BK815+BK814</f>
        <v>9222607.8229199983</v>
      </c>
      <c r="BL809" s="413">
        <f t="shared" ref="BL809:BM809" si="2052">BL810+BL811+BL813+BL815</f>
        <v>1408067.6479399998</v>
      </c>
      <c r="BM809" s="413">
        <f t="shared" si="2052"/>
        <v>1106268.3014700001</v>
      </c>
      <c r="BN809" s="413">
        <f>BO809-BI809</f>
        <v>-14009.934000000358</v>
      </c>
      <c r="BO809" s="413">
        <f t="shared" si="1985"/>
        <v>21371736.062839996</v>
      </c>
      <c r="BP809" s="413">
        <f>BP810+BP811+BP813+BP815+BP814</f>
        <v>9648802.2245099992</v>
      </c>
      <c r="BQ809" s="413">
        <f>BQ810+BQ811+BQ813+BQ815+BQ814</f>
        <v>9222607.8229199983</v>
      </c>
      <c r="BR809" s="413">
        <f t="shared" ref="BR809:BS809" si="2053">BR810+BR811+BR813+BR815</f>
        <v>1394057.7139399999</v>
      </c>
      <c r="BS809" s="413">
        <f t="shared" si="2053"/>
        <v>1106268.3014700001</v>
      </c>
      <c r="BT809" s="413">
        <f t="shared" ref="BT809:BU809" si="2054">BT810+BT811+BT813+BT815+BT814</f>
        <v>1408067.6479399998</v>
      </c>
      <c r="BU809" s="413" t="e">
        <f t="shared" si="2054"/>
        <v>#REF!</v>
      </c>
      <c r="BV809" s="413" t="e">
        <f t="shared" si="1987"/>
        <v>#REF!</v>
      </c>
      <c r="BW809" s="413">
        <f>BW810+BW811+BW813+BW815+BW814</f>
        <v>6062056.4383399999</v>
      </c>
      <c r="BX809" s="413">
        <f>BX810+BX811+BX813+BX815+BX814</f>
        <v>6597254.5217699995</v>
      </c>
      <c r="BY809" s="413">
        <f t="shared" ref="BY809:BZ809" si="2055">BY810+BY811+BY813+BY815</f>
        <v>1370333.02193</v>
      </c>
      <c r="BZ809" s="413" t="e">
        <f t="shared" si="2055"/>
        <v>#REF!</v>
      </c>
      <c r="CA809" s="413" t="e">
        <f t="shared" si="1944"/>
        <v>#REF!</v>
      </c>
      <c r="CB809" s="413" t="e">
        <f>CB810+CB811+CB813+CB815+CB814</f>
        <v>#REF!</v>
      </c>
      <c r="CC809" s="413" t="e">
        <f t="shared" ref="CC809:CD809" si="2056">CC810+CC811+CC813+CC815+CC814</f>
        <v>#REF!</v>
      </c>
      <c r="CD809" s="413" t="e">
        <f t="shared" si="2056"/>
        <v>#REF!</v>
      </c>
      <c r="CE809" s="413">
        <f>CF809+CG809+CH809+CI809</f>
        <v>25621960.454001382</v>
      </c>
      <c r="CF809" s="413">
        <f>CF810+CF811+CF813+CF815+CF814</f>
        <v>8280861.4554699995</v>
      </c>
      <c r="CG809" s="413">
        <f>CG810+CG811+CG813+CG815+CG814</f>
        <v>14851579.004641382</v>
      </c>
      <c r="CH809" s="413">
        <f t="shared" ref="CH809:CI809" si="2057">CH810+CH811+CH813+CH815</f>
        <v>1370333.02193</v>
      </c>
      <c r="CI809" s="413">
        <f t="shared" si="2057"/>
        <v>1119186.97196</v>
      </c>
      <c r="CJ809" s="413">
        <f>CJ784+CJ806</f>
        <v>0</v>
      </c>
      <c r="CK809" s="413">
        <f t="shared" si="1991"/>
        <v>25645338.454001382</v>
      </c>
      <c r="CL809" s="413">
        <f>CL810+CL811+CL813+CL815+CL814</f>
        <v>8280861.4554699995</v>
      </c>
      <c r="CM809" s="413">
        <f>CM810+CM811+CM813+CM815+CM814</f>
        <v>14874957.004641382</v>
      </c>
      <c r="CN809" s="413">
        <f t="shared" ref="CN809:CO809" si="2058">CN810+CN811+CN813+CN815</f>
        <v>1370333.02193</v>
      </c>
      <c r="CO809" s="413">
        <f t="shared" si="2058"/>
        <v>1119186.97196</v>
      </c>
    </row>
    <row r="810" spans="2:93" s="47" customFormat="1" ht="57" customHeight="1" x14ac:dyDescent="0.25">
      <c r="B810" s="881" t="s">
        <v>263</v>
      </c>
      <c r="C810" s="881"/>
      <c r="D810" s="182">
        <f t="shared" si="1975"/>
        <v>16488711.552849999</v>
      </c>
      <c r="E810" s="182">
        <f>E785+E807</f>
        <v>8384308.8413199987</v>
      </c>
      <c r="F810" s="182">
        <f>F785+F807</f>
        <v>4237464.7661699997</v>
      </c>
      <c r="G810" s="182">
        <f>G785+G807</f>
        <v>1432908.10096</v>
      </c>
      <c r="H810" s="182">
        <f>H785+H807</f>
        <v>2434029.8443999998</v>
      </c>
      <c r="I810" s="182">
        <f t="shared" si="1994"/>
        <v>3527012.5533500002</v>
      </c>
      <c r="J810" s="569">
        <f t="shared" ref="J810:J816" si="2059">I810/D810</f>
        <v>0.2139046790918222</v>
      </c>
      <c r="K810" s="182">
        <f>K785+K807</f>
        <v>2339327.5722099999</v>
      </c>
      <c r="L810" s="569">
        <f t="shared" ref="L810:L814" si="2060">K810/E810</f>
        <v>0.27901257175561101</v>
      </c>
      <c r="M810" s="182">
        <f>M785+M807</f>
        <v>412474.18978000002</v>
      </c>
      <c r="N810" s="569">
        <f>M810/F810</f>
        <v>9.7339851194281832E-2</v>
      </c>
      <c r="O810" s="182">
        <f>O785+O807</f>
        <v>425211.98998000001</v>
      </c>
      <c r="P810" s="569">
        <f>O810/G810</f>
        <v>0.29674756510562145</v>
      </c>
      <c r="Q810" s="182">
        <f>Q785+Q807</f>
        <v>349998.80138000002</v>
      </c>
      <c r="R810" s="569">
        <f>Q810/H810</f>
        <v>0.14379396464067448</v>
      </c>
      <c r="S810" s="182">
        <f t="shared" si="1932"/>
        <v>4474399.1121999994</v>
      </c>
      <c r="T810" s="569">
        <f t="shared" si="1933"/>
        <v>0.27136135518282023</v>
      </c>
      <c r="U810" s="182">
        <f>U785+U807</f>
        <v>3501852.2735899999</v>
      </c>
      <c r="V810" s="569">
        <f t="shared" si="2016"/>
        <v>0.41766737603128173</v>
      </c>
      <c r="W810" s="182">
        <f>W785+W807</f>
        <v>404222.95058999996</v>
      </c>
      <c r="X810" s="569">
        <f t="shared" ref="X810:X813" si="2061">W810/F810</f>
        <v>9.539263991458595E-2</v>
      </c>
      <c r="Y810" s="663">
        <f>Y785+Y807</f>
        <v>269354.89082999999</v>
      </c>
      <c r="Z810" s="663"/>
      <c r="AA810" s="182">
        <f>AA785+AA807</f>
        <v>298968.99719000002</v>
      </c>
      <c r="AB810" s="569">
        <f t="shared" si="2020"/>
        <v>0.1228288132447683</v>
      </c>
      <c r="AC810" s="182">
        <f>AE810+AG810+AI810+AK810</f>
        <v>13395386.21219</v>
      </c>
      <c r="AD810" s="569">
        <f t="shared" ref="AD810:AD816" si="2062">AC810/D810</f>
        <v>0.81239738891997715</v>
      </c>
      <c r="AE810" s="182">
        <f>AE785+AE807</f>
        <v>6827697.6356499996</v>
      </c>
      <c r="AF810" s="569">
        <f t="shared" si="1934"/>
        <v>0.81434233457639049</v>
      </c>
      <c r="AG810" s="182">
        <f>AG785+AG807</f>
        <v>3387523.65368</v>
      </c>
      <c r="AH810" s="569">
        <f t="shared" si="1935"/>
        <v>0.79942225849863224</v>
      </c>
      <c r="AI810" s="182">
        <f>AI785+AI807</f>
        <v>1346326.2112700001</v>
      </c>
      <c r="AJ810" s="569">
        <f>AI810/G810</f>
        <v>0.93957610426517035</v>
      </c>
      <c r="AK810" s="182">
        <f>AK785+AK807</f>
        <v>1833838.7115899997</v>
      </c>
      <c r="AL810" s="569">
        <f t="shared" ref="AL810:AL816" si="2063">AK810/H810</f>
        <v>0.75341669117539101</v>
      </c>
      <c r="AM810" s="663"/>
      <c r="AN810" s="663"/>
      <c r="AO810" s="663"/>
      <c r="AP810" s="663"/>
      <c r="AQ810" s="663"/>
      <c r="AR810" s="663"/>
      <c r="AS810" s="663"/>
      <c r="AT810" s="663"/>
      <c r="AU810" s="663">
        <f>AU807+AU785</f>
        <v>195784.26624999952</v>
      </c>
      <c r="AV810" s="663">
        <f t="shared" si="1979"/>
        <v>16684495.8191</v>
      </c>
      <c r="AW810" s="663">
        <f>AW785+AW807</f>
        <v>8279727.1613200009</v>
      </c>
      <c r="AX810" s="663">
        <f>AX785+AX807</f>
        <v>4590307.2033699993</v>
      </c>
      <c r="AY810" s="663">
        <f>AY785+AY807</f>
        <v>1430508.10096</v>
      </c>
      <c r="AZ810" s="663">
        <f>AZ785+AZ807</f>
        <v>2383953.3534499998</v>
      </c>
      <c r="BA810" s="663" t="e">
        <f>BA807+BA785</f>
        <v>#REF!</v>
      </c>
      <c r="BB810" s="663" t="e">
        <f>BB785+BB807</f>
        <v>#REF!</v>
      </c>
      <c r="BC810" s="663" t="e">
        <f>BC785+BC807</f>
        <v>#REF!</v>
      </c>
      <c r="BD810" s="663" t="e">
        <f>BD785+BD807</f>
        <v>#REF!</v>
      </c>
      <c r="BE810" s="663" t="e">
        <f t="shared" si="1941"/>
        <v>#REF!</v>
      </c>
      <c r="BF810" s="663" t="e">
        <f>BF785+BF807</f>
        <v>#REF!</v>
      </c>
      <c r="BG810" s="663">
        <f>G810</f>
        <v>1432908.10096</v>
      </c>
      <c r="BH810" s="663" t="e">
        <f>BH785+BH807</f>
        <v>#REF!</v>
      </c>
      <c r="BI810" s="663">
        <f t="shared" si="1981"/>
        <v>14937090.396840001</v>
      </c>
      <c r="BJ810" s="663">
        <f>BJ785+BJ807</f>
        <v>7256760.7121899994</v>
      </c>
      <c r="BK810" s="663">
        <f>BK785+BK807</f>
        <v>5166143.7352399994</v>
      </c>
      <c r="BL810" s="663">
        <f>BL785+BL807</f>
        <v>1408067.6479399998</v>
      </c>
      <c r="BM810" s="663">
        <f>BM785+BM807</f>
        <v>1106118.3014700001</v>
      </c>
      <c r="BN810" s="663">
        <f>BN807+BN785</f>
        <v>-14009.934000000358</v>
      </c>
      <c r="BO810" s="663">
        <f t="shared" si="1985"/>
        <v>14923080.46284</v>
      </c>
      <c r="BP810" s="663">
        <f>BP785+BP807</f>
        <v>7256760.7121899994</v>
      </c>
      <c r="BQ810" s="663">
        <f t="shared" ref="BQ810:BS810" si="2064">BQ785+BQ807</f>
        <v>5166143.7352399994</v>
      </c>
      <c r="BR810" s="663">
        <f t="shared" si="2064"/>
        <v>1394057.7139399999</v>
      </c>
      <c r="BS810" s="663">
        <f t="shared" si="2064"/>
        <v>1106118.3014700001</v>
      </c>
      <c r="BT810" s="182">
        <f t="shared" si="1942"/>
        <v>1408067.6479399998</v>
      </c>
      <c r="BU810" s="663" t="e">
        <f>BU785+BU807</f>
        <v>#REF!</v>
      </c>
      <c r="BV810" s="663" t="e">
        <f t="shared" si="1987"/>
        <v>#REF!</v>
      </c>
      <c r="BW810" s="663">
        <f>BW785+BW807</f>
        <v>6062056.4383399999</v>
      </c>
      <c r="BX810" s="663">
        <f>BX785+BX807</f>
        <v>6597254.5217699995</v>
      </c>
      <c r="BY810" s="663">
        <f>BY785+BY807</f>
        <v>1370333.02193</v>
      </c>
      <c r="BZ810" s="663" t="e">
        <f>BZ785+BZ807</f>
        <v>#REF!</v>
      </c>
      <c r="CA810" s="663" t="e">
        <f>CB810+CC810+CD810</f>
        <v>#REF!</v>
      </c>
      <c r="CB810" s="182" t="e">
        <f>CB785+CB807</f>
        <v>#REF!</v>
      </c>
      <c r="CC810" s="182" t="e">
        <f>CC785+CC807</f>
        <v>#REF!</v>
      </c>
      <c r="CD810" s="663" t="e">
        <f>CD785+CD807</f>
        <v>#REF!</v>
      </c>
      <c r="CE810" s="663">
        <f t="shared" ref="CE810:CE816" si="2065">CF810+CG810+CH810+CI810</f>
        <v>18585687.254001383</v>
      </c>
      <c r="CF810" s="663">
        <f>CF785+CF807</f>
        <v>6561455.7454699995</v>
      </c>
      <c r="CG810" s="663">
        <f>CG785+CG807</f>
        <v>9534861.5146413818</v>
      </c>
      <c r="CH810" s="663">
        <f>CH785+CH807</f>
        <v>1370333.02193</v>
      </c>
      <c r="CI810" s="663">
        <f>CI785+CI807</f>
        <v>1119036.97196</v>
      </c>
      <c r="CJ810" s="663">
        <f>CJ807+CJ785</f>
        <v>0</v>
      </c>
      <c r="CK810" s="663">
        <f t="shared" si="1991"/>
        <v>18609065.254001383</v>
      </c>
      <c r="CL810" s="663">
        <f>CL785+CL807</f>
        <v>6561455.7454699995</v>
      </c>
      <c r="CM810" s="663">
        <f>CM785+CM807</f>
        <v>9558239.5146413818</v>
      </c>
      <c r="CN810" s="663">
        <f>CN785+CN807</f>
        <v>1370333.02193</v>
      </c>
      <c r="CO810" s="663">
        <f>CO785+CO807</f>
        <v>1119036.97196</v>
      </c>
    </row>
    <row r="811" spans="2:93" s="25" customFormat="1" ht="59.25" customHeight="1" x14ac:dyDescent="0.25">
      <c r="B811" s="882" t="s">
        <v>264</v>
      </c>
      <c r="C811" s="882"/>
      <c r="D811" s="183">
        <f t="shared" si="1975"/>
        <v>1847940.5</v>
      </c>
      <c r="E811" s="183">
        <f t="shared" ref="E811:F811" si="2066">E786</f>
        <v>331770.44519</v>
      </c>
      <c r="F811" s="183">
        <f t="shared" si="2066"/>
        <v>1516170.0548099999</v>
      </c>
      <c r="G811" s="183">
        <f t="shared" ref="G811:AU811" si="2067">G786</f>
        <v>0</v>
      </c>
      <c r="H811" s="183">
        <f t="shared" si="2067"/>
        <v>0</v>
      </c>
      <c r="I811" s="183">
        <f t="shared" si="1994"/>
        <v>211597.19013999999</v>
      </c>
      <c r="J811" s="594">
        <f t="shared" si="2059"/>
        <v>0.11450433070761748</v>
      </c>
      <c r="K811" s="183">
        <f t="shared" ref="K811" si="2068">K786</f>
        <v>41273.913310000004</v>
      </c>
      <c r="L811" s="594">
        <f t="shared" si="2060"/>
        <v>0.12440503338494496</v>
      </c>
      <c r="M811" s="183">
        <f t="shared" ref="M811" si="2069">M786</f>
        <v>170323.27682999999</v>
      </c>
      <c r="N811" s="594">
        <f t="shared" ref="N811:N813" si="2070">M811/F811</f>
        <v>0.11233784514451724</v>
      </c>
      <c r="O811" s="183">
        <f t="shared" ref="O811" si="2071">O786</f>
        <v>0</v>
      </c>
      <c r="P811" s="594">
        <v>0</v>
      </c>
      <c r="Q811" s="183">
        <f t="shared" ref="Q811" si="2072">Q786</f>
        <v>0</v>
      </c>
      <c r="R811" s="116"/>
      <c r="S811" s="183">
        <f t="shared" si="1932"/>
        <v>154013.75302999999</v>
      </c>
      <c r="T811" s="594">
        <f t="shared" si="1933"/>
        <v>8.3343458855953415E-2</v>
      </c>
      <c r="U811" s="183">
        <f t="shared" ref="U811" si="2073">U786</f>
        <v>43267.53746</v>
      </c>
      <c r="V811" s="594">
        <f t="shared" si="2016"/>
        <v>0.13041408023918866</v>
      </c>
      <c r="W811" s="183">
        <f t="shared" ref="W811" si="2074">W786</f>
        <v>110746.21557</v>
      </c>
      <c r="X811" s="594">
        <f t="shared" si="2061"/>
        <v>7.3043399860498001E-2</v>
      </c>
      <c r="Y811" s="116">
        <f t="shared" ref="Y811" si="2075">Y786</f>
        <v>0</v>
      </c>
      <c r="Z811" s="116"/>
      <c r="AA811" s="183">
        <f t="shared" ref="AA811" si="2076">AA786</f>
        <v>0</v>
      </c>
      <c r="AB811" s="116" t="e">
        <f t="shared" si="2020"/>
        <v>#DIV/0!</v>
      </c>
      <c r="AC811" s="183">
        <f t="shared" ref="AC811:AC816" si="2077">AE811+AG811+AI811+AK811</f>
        <v>1847940.44784</v>
      </c>
      <c r="AD811" s="594">
        <f t="shared" si="2062"/>
        <v>0.99999997177398303</v>
      </c>
      <c r="AE811" s="183">
        <f t="shared" ref="AE811" si="2078">AE786</f>
        <v>331770.39303000004</v>
      </c>
      <c r="AF811" s="594">
        <f t="shared" si="1934"/>
        <v>0.99999984278286169</v>
      </c>
      <c r="AG811" s="183">
        <f t="shared" ref="AG811" si="2079">AG786</f>
        <v>1516170.0548099999</v>
      </c>
      <c r="AH811" s="594">
        <f t="shared" si="1935"/>
        <v>1</v>
      </c>
      <c r="AI811" s="183">
        <f t="shared" ref="AI811" si="2080">AI786</f>
        <v>0</v>
      </c>
      <c r="AJ811" s="594"/>
      <c r="AK811" s="183">
        <f t="shared" ref="AK811" si="2081">AK786</f>
        <v>0</v>
      </c>
      <c r="AL811" s="594">
        <v>0</v>
      </c>
      <c r="AM811" s="116"/>
      <c r="AN811" s="116"/>
      <c r="AO811" s="116"/>
      <c r="AP811" s="116"/>
      <c r="AQ811" s="116"/>
      <c r="AR811" s="116"/>
      <c r="AS811" s="116"/>
      <c r="AT811" s="116"/>
      <c r="AU811" s="116">
        <f t="shared" si="2067"/>
        <v>0</v>
      </c>
      <c r="AV811" s="116">
        <f t="shared" si="1979"/>
        <v>1847940.5</v>
      </c>
      <c r="AW811" s="116">
        <f t="shared" ref="AW811:BA811" si="2082">AW786</f>
        <v>331770.44519</v>
      </c>
      <c r="AX811" s="116">
        <f t="shared" si="2082"/>
        <v>1516170.0548099999</v>
      </c>
      <c r="AY811" s="116">
        <f t="shared" si="2082"/>
        <v>0</v>
      </c>
      <c r="AZ811" s="116">
        <f t="shared" si="2082"/>
        <v>0</v>
      </c>
      <c r="BA811" s="116" t="e">
        <f t="shared" si="2082"/>
        <v>#REF!</v>
      </c>
      <c r="BB811" s="116" t="e">
        <f>BB786</f>
        <v>#REF!</v>
      </c>
      <c r="BC811" s="116" t="e">
        <f>BC786</f>
        <v>#REF!</v>
      </c>
      <c r="BD811" s="116" t="e">
        <f>BD786</f>
        <v>#REF!</v>
      </c>
      <c r="BE811" s="116" t="e">
        <f t="shared" si="1941"/>
        <v>#REF!</v>
      </c>
      <c r="BF811" s="116" t="e">
        <f>BF786</f>
        <v>#REF!</v>
      </c>
      <c r="BG811" s="116">
        <f>G811</f>
        <v>0</v>
      </c>
      <c r="BH811" s="116">
        <f>H811</f>
        <v>0</v>
      </c>
      <c r="BI811" s="116">
        <f t="shared" si="1981"/>
        <v>4931899.5999999996</v>
      </c>
      <c r="BJ811" s="116">
        <f>BJ786</f>
        <v>2092041.51232</v>
      </c>
      <c r="BK811" s="116">
        <f>BK786</f>
        <v>2839858.0876799999</v>
      </c>
      <c r="BL811" s="116">
        <f>BL786</f>
        <v>0</v>
      </c>
      <c r="BM811" s="116">
        <f>BM786</f>
        <v>0</v>
      </c>
      <c r="BN811" s="116">
        <f>BN786</f>
        <v>0</v>
      </c>
      <c r="BO811" s="116">
        <f t="shared" si="1985"/>
        <v>4931899.5999999996</v>
      </c>
      <c r="BP811" s="116">
        <f t="shared" ref="BP811:BS811" si="2083">BP786</f>
        <v>2092041.51232</v>
      </c>
      <c r="BQ811" s="116">
        <f t="shared" si="2083"/>
        <v>2839858.0876799999</v>
      </c>
      <c r="BR811" s="116">
        <f t="shared" si="2083"/>
        <v>0</v>
      </c>
      <c r="BS811" s="116">
        <f t="shared" si="2083"/>
        <v>0</v>
      </c>
      <c r="BT811" s="116">
        <f t="shared" si="1942"/>
        <v>0</v>
      </c>
      <c r="BU811" s="116">
        <f t="shared" si="1943"/>
        <v>0</v>
      </c>
      <c r="BV811" s="116">
        <f t="shared" si="1987"/>
        <v>0</v>
      </c>
      <c r="BW811" s="116">
        <f t="shared" ref="BW811:BZ811" si="2084">BW786</f>
        <v>0</v>
      </c>
      <c r="BX811" s="116">
        <f t="shared" si="2084"/>
        <v>0</v>
      </c>
      <c r="BY811" s="116">
        <f t="shared" si="2084"/>
        <v>0</v>
      </c>
      <c r="BZ811" s="116">
        <f t="shared" si="2084"/>
        <v>0</v>
      </c>
      <c r="CA811" s="116" t="e">
        <f t="shared" ref="CA811:CA813" si="2085">CB811+CC811+CD811</f>
        <v>#REF!</v>
      </c>
      <c r="CB811" s="116" t="e">
        <f t="shared" ref="CB811:CD811" si="2086">CB786</f>
        <v>#REF!</v>
      </c>
      <c r="CC811" s="116" t="e">
        <f t="shared" si="2086"/>
        <v>#REF!</v>
      </c>
      <c r="CD811" s="116" t="e">
        <f t="shared" si="2086"/>
        <v>#REF!</v>
      </c>
      <c r="CE811" s="116">
        <f t="shared" si="2065"/>
        <v>7036123.2000000002</v>
      </c>
      <c r="CF811" s="116">
        <f t="shared" ref="CF811:CI811" si="2087">CF786</f>
        <v>1719405.71</v>
      </c>
      <c r="CG811" s="116">
        <f t="shared" si="2087"/>
        <v>5316717.49</v>
      </c>
      <c r="CH811" s="116">
        <f t="shared" si="2087"/>
        <v>0</v>
      </c>
      <c r="CI811" s="116">
        <f t="shared" si="2087"/>
        <v>0</v>
      </c>
      <c r="CJ811" s="116">
        <f t="shared" ref="CJ811" si="2088">CJ786</f>
        <v>0</v>
      </c>
      <c r="CK811" s="116">
        <f t="shared" si="1991"/>
        <v>7036123.2000000002</v>
      </c>
      <c r="CL811" s="116">
        <f t="shared" ref="CL811:CM811" si="2089">CL786</f>
        <v>1719405.71</v>
      </c>
      <c r="CM811" s="116">
        <f t="shared" si="2089"/>
        <v>5316717.49</v>
      </c>
      <c r="CN811" s="116">
        <f t="shared" ref="CN811:CO811" si="2090">CN786</f>
        <v>0</v>
      </c>
      <c r="CO811" s="116">
        <f t="shared" si="2090"/>
        <v>0</v>
      </c>
    </row>
    <row r="812" spans="2:93" s="25" customFormat="1" ht="59.25" customHeight="1" x14ac:dyDescent="0.25">
      <c r="B812" s="888" t="s">
        <v>475</v>
      </c>
      <c r="C812" s="889"/>
      <c r="D812" s="183"/>
      <c r="E812" s="183"/>
      <c r="F812" s="183"/>
      <c r="G812" s="183"/>
      <c r="H812" s="183"/>
      <c r="I812" s="183"/>
      <c r="J812" s="594"/>
      <c r="K812" s="183"/>
      <c r="L812" s="594"/>
      <c r="M812" s="183"/>
      <c r="N812" s="594"/>
      <c r="O812" s="183"/>
      <c r="P812" s="594"/>
      <c r="Q812" s="183"/>
      <c r="R812" s="116"/>
      <c r="S812" s="183">
        <f>W812</f>
        <v>98524.310649999999</v>
      </c>
      <c r="T812" s="594">
        <v>0</v>
      </c>
      <c r="U812" s="183"/>
      <c r="V812" s="594"/>
      <c r="W812" s="183">
        <f>W787</f>
        <v>98524.310649999999</v>
      </c>
      <c r="X812" s="594">
        <v>0</v>
      </c>
      <c r="Y812" s="116"/>
      <c r="Z812" s="116"/>
      <c r="AA812" s="183"/>
      <c r="AB812" s="116"/>
      <c r="AC812" s="183"/>
      <c r="AD812" s="594"/>
      <c r="AE812" s="183"/>
      <c r="AF812" s="594"/>
      <c r="AG812" s="183"/>
      <c r="AH812" s="594"/>
      <c r="AI812" s="183"/>
      <c r="AJ812" s="116"/>
      <c r="AK812" s="183"/>
      <c r="AL812" s="594"/>
      <c r="AM812" s="116"/>
      <c r="AN812" s="116"/>
      <c r="AO812" s="116"/>
      <c r="AP812" s="116"/>
      <c r="AQ812" s="116"/>
      <c r="AR812" s="116"/>
      <c r="AS812" s="116"/>
      <c r="AT812" s="116"/>
      <c r="AU812" s="116"/>
      <c r="AV812" s="116"/>
      <c r="AW812" s="116"/>
      <c r="AX812" s="116"/>
      <c r="AY812" s="116"/>
      <c r="AZ812" s="116"/>
      <c r="BA812" s="116"/>
      <c r="BB812" s="116"/>
      <c r="BC812" s="116"/>
      <c r="BD812" s="116"/>
      <c r="BE812" s="116"/>
      <c r="BF812" s="116"/>
      <c r="BG812" s="116"/>
      <c r="BH812" s="116"/>
      <c r="BI812" s="116"/>
      <c r="BJ812" s="116"/>
      <c r="BK812" s="116"/>
      <c r="BL812" s="116"/>
      <c r="BM812" s="116"/>
      <c r="BN812" s="116"/>
      <c r="BO812" s="116"/>
      <c r="BP812" s="116"/>
      <c r="BQ812" s="116"/>
      <c r="BR812" s="116"/>
      <c r="BS812" s="116"/>
      <c r="BT812" s="116"/>
      <c r="BU812" s="116"/>
      <c r="BV812" s="116"/>
      <c r="BW812" s="116"/>
      <c r="BX812" s="116"/>
      <c r="BY812" s="116"/>
      <c r="BZ812" s="116"/>
      <c r="CA812" s="116"/>
      <c r="CB812" s="116"/>
      <c r="CC812" s="116"/>
      <c r="CD812" s="116"/>
      <c r="CE812" s="116"/>
      <c r="CF812" s="116"/>
      <c r="CG812" s="116"/>
      <c r="CH812" s="116"/>
      <c r="CI812" s="116"/>
      <c r="CJ812" s="116"/>
      <c r="CK812" s="116"/>
      <c r="CL812" s="116"/>
      <c r="CM812" s="116"/>
      <c r="CN812" s="116"/>
      <c r="CO812" s="116"/>
    </row>
    <row r="813" spans="2:93" s="201" customFormat="1" ht="52.5" customHeight="1" x14ac:dyDescent="0.25">
      <c r="B813" s="877" t="s">
        <v>266</v>
      </c>
      <c r="C813" s="877"/>
      <c r="D813" s="246">
        <f t="shared" si="1975"/>
        <v>2363476.2100000004</v>
      </c>
      <c r="E813" s="246">
        <f t="shared" ref="E813:F813" si="2091">E788</f>
        <v>0</v>
      </c>
      <c r="F813" s="246">
        <f t="shared" si="2091"/>
        <v>2363476.2100000004</v>
      </c>
      <c r="G813" s="246">
        <f t="shared" ref="G813:AU813" si="2092">G788</f>
        <v>0</v>
      </c>
      <c r="H813" s="246">
        <f t="shared" si="2092"/>
        <v>0</v>
      </c>
      <c r="I813" s="246">
        <f t="shared" si="1994"/>
        <v>695415</v>
      </c>
      <c r="J813" s="571">
        <f t="shared" si="2059"/>
        <v>0.29423397496351356</v>
      </c>
      <c r="K813" s="246">
        <f t="shared" ref="K813" si="2093">K788</f>
        <v>0</v>
      </c>
      <c r="L813" s="571">
        <v>0</v>
      </c>
      <c r="M813" s="246">
        <f t="shared" ref="M813" si="2094">M788</f>
        <v>695415</v>
      </c>
      <c r="N813" s="571">
        <f t="shared" si="2070"/>
        <v>0.29423397496351356</v>
      </c>
      <c r="O813" s="246">
        <f t="shared" ref="O813" si="2095">O788</f>
        <v>0</v>
      </c>
      <c r="P813" s="571">
        <v>0</v>
      </c>
      <c r="Q813" s="246">
        <f t="shared" ref="Q813" si="2096">Q788</f>
        <v>0</v>
      </c>
      <c r="R813" s="202"/>
      <c r="S813" s="246">
        <f t="shared" si="1932"/>
        <v>1136590.5728799999</v>
      </c>
      <c r="T813" s="571">
        <f t="shared" si="1933"/>
        <v>0.4808978267143208</v>
      </c>
      <c r="U813" s="246">
        <f t="shared" ref="U813" si="2097">U788</f>
        <v>0</v>
      </c>
      <c r="V813" s="571">
        <v>0</v>
      </c>
      <c r="W813" s="246">
        <f t="shared" ref="W813" si="2098">W788</f>
        <v>1136590.5728799999</v>
      </c>
      <c r="X813" s="571">
        <f t="shared" si="2061"/>
        <v>0.4808978267143208</v>
      </c>
      <c r="Y813" s="202">
        <f t="shared" ref="Y813" si="2099">Y788</f>
        <v>0</v>
      </c>
      <c r="Z813" s="202"/>
      <c r="AA813" s="246">
        <f t="shared" ref="AA813" si="2100">AA788</f>
        <v>0</v>
      </c>
      <c r="AB813" s="202"/>
      <c r="AC813" s="246">
        <f t="shared" si="2077"/>
        <v>1576700.639</v>
      </c>
      <c r="AD813" s="571">
        <f t="shared" si="2062"/>
        <v>0.66711085659711367</v>
      </c>
      <c r="AE813" s="246">
        <f t="shared" ref="AE813" si="2101">AE788</f>
        <v>0</v>
      </c>
      <c r="AF813" s="571"/>
      <c r="AG813" s="246">
        <f t="shared" ref="AG813" si="2102">AG788</f>
        <v>1576700.639</v>
      </c>
      <c r="AH813" s="571">
        <f t="shared" si="1935"/>
        <v>0.66711085659711367</v>
      </c>
      <c r="AI813" s="246">
        <f t="shared" ref="AI813" si="2103">AI788</f>
        <v>0</v>
      </c>
      <c r="AJ813" s="202"/>
      <c r="AK813" s="246">
        <f t="shared" ref="AK813" si="2104">AK788</f>
        <v>0</v>
      </c>
      <c r="AL813" s="571">
        <v>0</v>
      </c>
      <c r="AM813" s="202"/>
      <c r="AN813" s="202"/>
      <c r="AO813" s="202"/>
      <c r="AP813" s="202"/>
      <c r="AQ813" s="202"/>
      <c r="AR813" s="202"/>
      <c r="AS813" s="202"/>
      <c r="AT813" s="202"/>
      <c r="AU813" s="202">
        <f t="shared" si="2092"/>
        <v>1.4689999632537365E-2</v>
      </c>
      <c r="AV813" s="202">
        <f t="shared" si="1979"/>
        <v>2363476.2246900001</v>
      </c>
      <c r="AW813" s="202">
        <f t="shared" ref="AW813:BA813" si="2105">AW788</f>
        <v>0</v>
      </c>
      <c r="AX813" s="202">
        <f t="shared" si="2105"/>
        <v>2363476.2246900001</v>
      </c>
      <c r="AY813" s="202">
        <f t="shared" si="2105"/>
        <v>0</v>
      </c>
      <c r="AZ813" s="202">
        <f t="shared" si="2105"/>
        <v>0</v>
      </c>
      <c r="BA813" s="202">
        <f t="shared" si="2105"/>
        <v>0</v>
      </c>
      <c r="BB813" s="202">
        <f t="shared" ref="BB813:BD813" si="2106">BB788</f>
        <v>0</v>
      </c>
      <c r="BC813" s="202">
        <f t="shared" si="2106"/>
        <v>0</v>
      </c>
      <c r="BD813" s="202">
        <f t="shared" si="2106"/>
        <v>0</v>
      </c>
      <c r="BE813" s="202">
        <f t="shared" si="1941"/>
        <v>0</v>
      </c>
      <c r="BF813" s="202">
        <f>BF788</f>
        <v>0</v>
      </c>
      <c r="BG813" s="202">
        <f>G813</f>
        <v>0</v>
      </c>
      <c r="BH813" s="202">
        <f>H813</f>
        <v>0</v>
      </c>
      <c r="BI813" s="202">
        <f t="shared" si="1981"/>
        <v>1216606</v>
      </c>
      <c r="BJ813" s="202">
        <f t="shared" ref="BJ813:BN813" si="2107">BJ788</f>
        <v>0</v>
      </c>
      <c r="BK813" s="202">
        <f t="shared" ref="BK813" si="2108">BK788</f>
        <v>1216606</v>
      </c>
      <c r="BL813" s="202">
        <f t="shared" si="2107"/>
        <v>0</v>
      </c>
      <c r="BM813" s="202">
        <f t="shared" si="2107"/>
        <v>0</v>
      </c>
      <c r="BN813" s="202">
        <f t="shared" si="2107"/>
        <v>0</v>
      </c>
      <c r="BO813" s="202">
        <f t="shared" si="1985"/>
        <v>1216605.9999999998</v>
      </c>
      <c r="BP813" s="202">
        <f t="shared" ref="BP813:BS813" si="2109">BP788</f>
        <v>0</v>
      </c>
      <c r="BQ813" s="202">
        <f t="shared" si="2109"/>
        <v>1216605.9999999998</v>
      </c>
      <c r="BR813" s="202">
        <f t="shared" si="2109"/>
        <v>0</v>
      </c>
      <c r="BS813" s="202">
        <f t="shared" si="2109"/>
        <v>0</v>
      </c>
      <c r="BT813" s="202">
        <f t="shared" si="1942"/>
        <v>0</v>
      </c>
      <c r="BU813" s="202">
        <f t="shared" si="1943"/>
        <v>0</v>
      </c>
      <c r="BV813" s="202">
        <f t="shared" si="1987"/>
        <v>0</v>
      </c>
      <c r="BW813" s="202">
        <f t="shared" ref="BW813:BZ813" si="2110">BW788</f>
        <v>0</v>
      </c>
      <c r="BX813" s="202">
        <f t="shared" si="2110"/>
        <v>0</v>
      </c>
      <c r="BY813" s="202">
        <f t="shared" si="2110"/>
        <v>0</v>
      </c>
      <c r="BZ813" s="202">
        <f t="shared" si="2110"/>
        <v>0</v>
      </c>
      <c r="CA813" s="202">
        <f t="shared" si="2085"/>
        <v>0</v>
      </c>
      <c r="CB813" s="202">
        <f t="shared" ref="CB813:CD813" si="2111">CB788</f>
        <v>0</v>
      </c>
      <c r="CC813" s="202">
        <f t="shared" si="2111"/>
        <v>0</v>
      </c>
      <c r="CD813" s="202">
        <f t="shared" si="2111"/>
        <v>0</v>
      </c>
      <c r="CE813" s="202">
        <f t="shared" si="2065"/>
        <v>0</v>
      </c>
      <c r="CF813" s="202">
        <f t="shared" ref="CF813:CI813" si="2112">CF788</f>
        <v>0</v>
      </c>
      <c r="CG813" s="202">
        <f t="shared" si="2112"/>
        <v>0</v>
      </c>
      <c r="CH813" s="202">
        <f t="shared" si="2112"/>
        <v>0</v>
      </c>
      <c r="CI813" s="202">
        <f t="shared" si="2112"/>
        <v>0</v>
      </c>
      <c r="CJ813" s="202">
        <f t="shared" ref="CJ813" si="2113">CJ788</f>
        <v>0</v>
      </c>
      <c r="CK813" s="202">
        <f t="shared" si="1991"/>
        <v>0</v>
      </c>
      <c r="CL813" s="202">
        <f t="shared" ref="CL813:CM813" si="2114">CL788</f>
        <v>0</v>
      </c>
      <c r="CM813" s="202">
        <f t="shared" si="2114"/>
        <v>0</v>
      </c>
      <c r="CN813" s="202">
        <f t="shared" ref="CN813:CO813" si="2115">CN788</f>
        <v>0</v>
      </c>
      <c r="CO813" s="202">
        <f t="shared" si="2115"/>
        <v>0</v>
      </c>
    </row>
    <row r="814" spans="2:93" s="686" customFormat="1" ht="37.5" customHeight="1" x14ac:dyDescent="0.25">
      <c r="B814" s="878" t="s">
        <v>283</v>
      </c>
      <c r="C814" s="879"/>
      <c r="D814" s="685">
        <f t="shared" si="1975"/>
        <v>346117.6</v>
      </c>
      <c r="E814" s="685">
        <f>E720</f>
        <v>145811.63620000001</v>
      </c>
      <c r="F814" s="685">
        <f>F720</f>
        <v>0</v>
      </c>
      <c r="G814" s="685"/>
      <c r="H814" s="685">
        <f>H789</f>
        <v>200305.9638</v>
      </c>
      <c r="I814" s="685">
        <f t="shared" si="1994"/>
        <v>0</v>
      </c>
      <c r="J814" s="684">
        <f t="shared" si="2059"/>
        <v>0</v>
      </c>
      <c r="K814" s="685">
        <f>K720</f>
        <v>0</v>
      </c>
      <c r="L814" s="684">
        <f t="shared" si="2060"/>
        <v>0</v>
      </c>
      <c r="M814" s="685">
        <f>M720</f>
        <v>0</v>
      </c>
      <c r="N814" s="684">
        <v>0</v>
      </c>
      <c r="O814" s="685"/>
      <c r="P814" s="684">
        <v>0</v>
      </c>
      <c r="Q814" s="685">
        <f>Q789</f>
        <v>0</v>
      </c>
      <c r="R814" s="606"/>
      <c r="S814" s="685">
        <f t="shared" si="1932"/>
        <v>0</v>
      </c>
      <c r="T814" s="684">
        <f t="shared" si="1933"/>
        <v>0</v>
      </c>
      <c r="U814" s="685">
        <f>U720</f>
        <v>0</v>
      </c>
      <c r="V814" s="684">
        <f t="shared" si="2016"/>
        <v>0</v>
      </c>
      <c r="W814" s="685">
        <f>W720</f>
        <v>0</v>
      </c>
      <c r="X814" s="684"/>
      <c r="Y814" s="606"/>
      <c r="Z814" s="606"/>
      <c r="AA814" s="685">
        <f>AA789</f>
        <v>0</v>
      </c>
      <c r="AB814" s="606"/>
      <c r="AC814" s="685">
        <f t="shared" si="2077"/>
        <v>293632.87257999997</v>
      </c>
      <c r="AD814" s="684">
        <f t="shared" si="2062"/>
        <v>0.84836157589212446</v>
      </c>
      <c r="AE814" s="685">
        <f>AE720</f>
        <v>94091.44</v>
      </c>
      <c r="AF814" s="684">
        <f t="shared" si="1934"/>
        <v>0.64529445284422371</v>
      </c>
      <c r="AG814" s="685">
        <f>AG720</f>
        <v>0</v>
      </c>
      <c r="AH814" s="684"/>
      <c r="AI814" s="685"/>
      <c r="AJ814" s="606"/>
      <c r="AK814" s="685">
        <f>AK789</f>
        <v>199541.43257999999</v>
      </c>
      <c r="AL814" s="684">
        <v>0</v>
      </c>
      <c r="AM814" s="606"/>
      <c r="AN814" s="606"/>
      <c r="AO814" s="606"/>
      <c r="AP814" s="606"/>
      <c r="AQ814" s="606"/>
      <c r="AR814" s="606"/>
      <c r="AS814" s="606"/>
      <c r="AT814" s="606"/>
      <c r="AU814" s="606">
        <f>AV814-D814</f>
        <v>-200305.96379999997</v>
      </c>
      <c r="AV814" s="606">
        <f t="shared" si="1979"/>
        <v>145811.63620000001</v>
      </c>
      <c r="AW814" s="606">
        <f>AW720</f>
        <v>145811.63620000001</v>
      </c>
      <c r="AX814" s="606">
        <f>AX720</f>
        <v>0</v>
      </c>
      <c r="AY814" s="606">
        <f>AY720</f>
        <v>0</v>
      </c>
      <c r="AZ814" s="606">
        <f>AZ720</f>
        <v>0</v>
      </c>
      <c r="BA814" s="606">
        <f>BB814-AV814</f>
        <v>-145811.63620000001</v>
      </c>
      <c r="BB814" s="606">
        <f>BB720</f>
        <v>0</v>
      </c>
      <c r="BC814" s="606"/>
      <c r="BD814" s="606"/>
      <c r="BE814" s="606">
        <f>BF814+BG814+BH814</f>
        <v>346117.6</v>
      </c>
      <c r="BF814" s="606">
        <f>BF720</f>
        <v>346117.6</v>
      </c>
      <c r="BG814" s="606"/>
      <c r="BH814" s="606"/>
      <c r="BI814" s="606">
        <f t="shared" si="1981"/>
        <v>300000</v>
      </c>
      <c r="BJ814" s="606">
        <f>BJ720</f>
        <v>300000</v>
      </c>
      <c r="BK814" s="606">
        <f>BK720</f>
        <v>0</v>
      </c>
      <c r="BL814" s="606"/>
      <c r="BM814" s="606"/>
      <c r="BN814" s="606">
        <v>0</v>
      </c>
      <c r="BO814" s="606">
        <f t="shared" si="1985"/>
        <v>300000</v>
      </c>
      <c r="BP814" s="606">
        <f>BP720</f>
        <v>300000</v>
      </c>
      <c r="BQ814" s="606">
        <f>BQ720</f>
        <v>0</v>
      </c>
      <c r="BR814" s="606"/>
      <c r="BS814" s="606"/>
      <c r="BT814" s="606"/>
      <c r="BU814" s="606"/>
      <c r="BV814" s="606">
        <f t="shared" si="1987"/>
        <v>0</v>
      </c>
      <c r="BW814" s="606">
        <f>BW720</f>
        <v>0</v>
      </c>
      <c r="BX814" s="606">
        <f>BX720</f>
        <v>0</v>
      </c>
      <c r="BY814" s="606"/>
      <c r="BZ814" s="606"/>
      <c r="CA814" s="606">
        <f>CB814+CC814+CD814</f>
        <v>0</v>
      </c>
      <c r="CB814" s="606">
        <f>CB720</f>
        <v>0</v>
      </c>
      <c r="CC814" s="606"/>
      <c r="CD814" s="606"/>
      <c r="CE814" s="606">
        <f t="shared" si="2065"/>
        <v>0</v>
      </c>
      <c r="CF814" s="606">
        <f>CF720</f>
        <v>0</v>
      </c>
      <c r="CG814" s="606">
        <f>CG720</f>
        <v>0</v>
      </c>
      <c r="CH814" s="606"/>
      <c r="CI814" s="606"/>
      <c r="CJ814" s="606">
        <v>0</v>
      </c>
      <c r="CK814" s="606">
        <f t="shared" si="1991"/>
        <v>0</v>
      </c>
      <c r="CL814" s="606">
        <f>CL720</f>
        <v>0</v>
      </c>
      <c r="CM814" s="606">
        <f>CM720</f>
        <v>0</v>
      </c>
      <c r="CN814" s="606"/>
      <c r="CO814" s="606"/>
    </row>
    <row r="815" spans="2:93" s="44" customFormat="1" ht="52.5" customHeight="1" x14ac:dyDescent="0.25">
      <c r="B815" s="881" t="s">
        <v>267</v>
      </c>
      <c r="C815" s="881"/>
      <c r="D815" s="182">
        <f t="shared" si="1975"/>
        <v>650</v>
      </c>
      <c r="E815" s="182">
        <f>E808</f>
        <v>500</v>
      </c>
      <c r="F815" s="182">
        <f>F803</f>
        <v>0</v>
      </c>
      <c r="G815" s="182">
        <f t="shared" ref="G815:H815" si="2116">G803</f>
        <v>0</v>
      </c>
      <c r="H815" s="182">
        <f t="shared" si="2116"/>
        <v>150</v>
      </c>
      <c r="I815" s="182">
        <f t="shared" si="1994"/>
        <v>129.75749999999999</v>
      </c>
      <c r="J815" s="569">
        <f t="shared" si="2059"/>
        <v>0.19962692307692306</v>
      </c>
      <c r="K815" s="182">
        <f>K808</f>
        <v>129.75749999999999</v>
      </c>
      <c r="L815" s="569">
        <v>0</v>
      </c>
      <c r="M815" s="182">
        <f>M803</f>
        <v>0</v>
      </c>
      <c r="N815" s="569">
        <v>0</v>
      </c>
      <c r="O815" s="182">
        <f t="shared" ref="O815" si="2117">O803</f>
        <v>0</v>
      </c>
      <c r="P815" s="569">
        <v>0</v>
      </c>
      <c r="Q815" s="182">
        <f t="shared" ref="Q815" si="2118">Q803</f>
        <v>0</v>
      </c>
      <c r="R815" s="663"/>
      <c r="S815" s="182">
        <f t="shared" si="1932"/>
        <v>0</v>
      </c>
      <c r="T815" s="569">
        <f t="shared" si="1933"/>
        <v>0</v>
      </c>
      <c r="U815" s="182">
        <f>U803</f>
        <v>0</v>
      </c>
      <c r="V815" s="569">
        <v>0</v>
      </c>
      <c r="W815" s="182">
        <f>W803</f>
        <v>0</v>
      </c>
      <c r="X815" s="569"/>
      <c r="Y815" s="663">
        <f t="shared" ref="Y815" si="2119">Y803</f>
        <v>0</v>
      </c>
      <c r="Z815" s="663"/>
      <c r="AA815" s="182">
        <f t="shared" ref="AA815" si="2120">AA803</f>
        <v>0</v>
      </c>
      <c r="AB815" s="663">
        <f t="shared" si="2020"/>
        <v>0</v>
      </c>
      <c r="AC815" s="182">
        <f t="shared" si="2077"/>
        <v>432.52499999999998</v>
      </c>
      <c r="AD815" s="569">
        <f t="shared" si="2062"/>
        <v>0.66542307692307689</v>
      </c>
      <c r="AE815" s="182">
        <f>AE808</f>
        <v>432.52499999999998</v>
      </c>
      <c r="AF815" s="569"/>
      <c r="AG815" s="182">
        <f>AG803</f>
        <v>0</v>
      </c>
      <c r="AH815" s="569"/>
      <c r="AI815" s="182">
        <f t="shared" ref="AI815" si="2121">AI803</f>
        <v>0</v>
      </c>
      <c r="AJ815" s="663"/>
      <c r="AK815" s="182">
        <f t="shared" ref="AK815" si="2122">AK803</f>
        <v>0</v>
      </c>
      <c r="AL815" s="569">
        <f t="shared" si="2063"/>
        <v>0</v>
      </c>
      <c r="AM815" s="663"/>
      <c r="AN815" s="663"/>
      <c r="AO815" s="663"/>
      <c r="AP815" s="663"/>
      <c r="AQ815" s="663"/>
      <c r="AR815" s="663"/>
      <c r="AS815" s="663"/>
      <c r="AT815" s="663"/>
      <c r="AU815" s="128">
        <v>0</v>
      </c>
      <c r="AV815" s="663">
        <f t="shared" si="1979"/>
        <v>650</v>
      </c>
      <c r="AW815" s="663">
        <f>AW808</f>
        <v>500</v>
      </c>
      <c r="AX815" s="663">
        <f>AX803</f>
        <v>0</v>
      </c>
      <c r="AY815" s="663">
        <f t="shared" ref="AY815:AZ815" si="2123">AY803</f>
        <v>0</v>
      </c>
      <c r="AZ815" s="663">
        <f t="shared" si="2123"/>
        <v>150</v>
      </c>
      <c r="BA815" s="128">
        <v>0</v>
      </c>
      <c r="BB815" s="663">
        <f>BB803</f>
        <v>0</v>
      </c>
      <c r="BC815" s="663">
        <f t="shared" ref="BC815:BD815" si="2124">BC803</f>
        <v>0</v>
      </c>
      <c r="BD815" s="663">
        <f t="shared" si="2124"/>
        <v>0</v>
      </c>
      <c r="BE815" s="663">
        <f t="shared" si="1941"/>
        <v>150</v>
      </c>
      <c r="BF815" s="663">
        <f>BF803</f>
        <v>0</v>
      </c>
      <c r="BG815" s="663">
        <f>G815</f>
        <v>0</v>
      </c>
      <c r="BH815" s="663">
        <f>H815</f>
        <v>150</v>
      </c>
      <c r="BI815" s="663">
        <f t="shared" si="1981"/>
        <v>150</v>
      </c>
      <c r="BJ815" s="663">
        <f>BJ803</f>
        <v>0</v>
      </c>
      <c r="BK815" s="663">
        <f>BK803</f>
        <v>0</v>
      </c>
      <c r="BL815" s="663">
        <f t="shared" ref="BL815:BM815" si="2125">BL803</f>
        <v>0</v>
      </c>
      <c r="BM815" s="663">
        <f t="shared" si="2125"/>
        <v>150</v>
      </c>
      <c r="BN815" s="128">
        <v>0</v>
      </c>
      <c r="BO815" s="663">
        <f t="shared" si="1985"/>
        <v>150</v>
      </c>
      <c r="BP815" s="663">
        <f>BP803</f>
        <v>0</v>
      </c>
      <c r="BQ815" s="663">
        <f>BQ803</f>
        <v>0</v>
      </c>
      <c r="BR815" s="663">
        <f t="shared" ref="BR815:BS815" si="2126">BR803</f>
        <v>0</v>
      </c>
      <c r="BS815" s="663">
        <f t="shared" si="2126"/>
        <v>150</v>
      </c>
      <c r="BT815" s="182">
        <f t="shared" si="1942"/>
        <v>0</v>
      </c>
      <c r="BU815" s="182">
        <f t="shared" si="1943"/>
        <v>150</v>
      </c>
      <c r="BV815" s="663">
        <f t="shared" si="1987"/>
        <v>150</v>
      </c>
      <c r="BW815" s="663">
        <f>BW803</f>
        <v>0</v>
      </c>
      <c r="BX815" s="663">
        <f>BX803</f>
        <v>0</v>
      </c>
      <c r="BY815" s="663">
        <f t="shared" ref="BY815:BZ815" si="2127">BY803</f>
        <v>0</v>
      </c>
      <c r="BZ815" s="663">
        <f t="shared" si="2127"/>
        <v>150</v>
      </c>
      <c r="CA815" s="663">
        <f t="shared" ref="CA815:CA816" si="2128">CB815+CC815+CD815</f>
        <v>150</v>
      </c>
      <c r="CB815" s="182">
        <f>BS815</f>
        <v>150</v>
      </c>
      <c r="CC815" s="182">
        <f t="shared" ref="CC815:CD815" si="2129">CC803</f>
        <v>0</v>
      </c>
      <c r="CD815" s="182">
        <f t="shared" si="2129"/>
        <v>0</v>
      </c>
      <c r="CE815" s="663">
        <f t="shared" si="2065"/>
        <v>150</v>
      </c>
      <c r="CF815" s="663">
        <f>CF803</f>
        <v>0</v>
      </c>
      <c r="CG815" s="663">
        <f>CG803</f>
        <v>0</v>
      </c>
      <c r="CH815" s="663">
        <f t="shared" ref="CH815:CI815" si="2130">CH803</f>
        <v>0</v>
      </c>
      <c r="CI815" s="663">
        <f t="shared" si="2130"/>
        <v>150</v>
      </c>
      <c r="CJ815" s="128">
        <v>0</v>
      </c>
      <c r="CK815" s="663">
        <f t="shared" si="1991"/>
        <v>150</v>
      </c>
      <c r="CL815" s="663">
        <f>CL803</f>
        <v>0</v>
      </c>
      <c r="CM815" s="663">
        <f>CM803</f>
        <v>0</v>
      </c>
      <c r="CN815" s="663">
        <f t="shared" ref="CN815:CO815" si="2131">CN803</f>
        <v>0</v>
      </c>
      <c r="CO815" s="663">
        <f t="shared" si="2131"/>
        <v>150</v>
      </c>
    </row>
    <row r="816" spans="2:93" s="631" customFormat="1" ht="43.5" customHeight="1" x14ac:dyDescent="0.25">
      <c r="B816" s="867" t="s">
        <v>187</v>
      </c>
      <c r="C816" s="867"/>
      <c r="D816" s="184">
        <f t="shared" si="1975"/>
        <v>1616893.9309999999</v>
      </c>
      <c r="E816" s="184">
        <f>E721</f>
        <v>0</v>
      </c>
      <c r="F816" s="184">
        <f>F721</f>
        <v>0</v>
      </c>
      <c r="G816" s="184">
        <f>G721</f>
        <v>0</v>
      </c>
      <c r="H816" s="184">
        <f>H721</f>
        <v>1616893.9309999999</v>
      </c>
      <c r="I816" s="184">
        <f t="shared" si="1994"/>
        <v>140924.74910000002</v>
      </c>
      <c r="J816" s="600">
        <f t="shared" si="2059"/>
        <v>8.7157695627469098E-2</v>
      </c>
      <c r="K816" s="184">
        <f>K721</f>
        <v>0</v>
      </c>
      <c r="L816" s="600">
        <v>0</v>
      </c>
      <c r="M816" s="184">
        <f>M721</f>
        <v>0</v>
      </c>
      <c r="N816" s="600">
        <v>0</v>
      </c>
      <c r="O816" s="184">
        <f>O721</f>
        <v>0</v>
      </c>
      <c r="P816" s="600">
        <v>0</v>
      </c>
      <c r="Q816" s="184">
        <f>Q721</f>
        <v>140924.74910000002</v>
      </c>
      <c r="R816" s="598">
        <f>Q816/H816</f>
        <v>8.7157695627469098E-2</v>
      </c>
      <c r="S816" s="184">
        <f t="shared" si="1932"/>
        <v>89894.944909999991</v>
      </c>
      <c r="T816" s="600">
        <f t="shared" si="1933"/>
        <v>5.5597304923027752E-2</v>
      </c>
      <c r="U816" s="184">
        <f>U721</f>
        <v>0</v>
      </c>
      <c r="V816" s="600">
        <v>0</v>
      </c>
      <c r="W816" s="184">
        <f>W721</f>
        <v>0</v>
      </c>
      <c r="X816" s="132"/>
      <c r="Y816" s="132">
        <f>Y721</f>
        <v>0</v>
      </c>
      <c r="Z816" s="132"/>
      <c r="AA816" s="184">
        <f>AA721</f>
        <v>89894.944909999991</v>
      </c>
      <c r="AB816" s="598">
        <f t="shared" si="2020"/>
        <v>5.5597304923027752E-2</v>
      </c>
      <c r="AC816" s="184">
        <f t="shared" si="2077"/>
        <v>1615938.2669699998</v>
      </c>
      <c r="AD816" s="600">
        <f t="shared" si="2062"/>
        <v>0.99940895069758284</v>
      </c>
      <c r="AE816" s="184">
        <f>AE721</f>
        <v>0</v>
      </c>
      <c r="AF816" s="600"/>
      <c r="AG816" s="184">
        <f>AG721</f>
        <v>0</v>
      </c>
      <c r="AH816" s="600"/>
      <c r="AI816" s="184">
        <f>AI721</f>
        <v>0</v>
      </c>
      <c r="AJ816" s="132"/>
      <c r="AK816" s="184">
        <f>AK721</f>
        <v>1615938.2669699998</v>
      </c>
      <c r="AL816" s="600">
        <f t="shared" si="2063"/>
        <v>0.99940895069758284</v>
      </c>
      <c r="AM816" s="132"/>
      <c r="AN816" s="132"/>
      <c r="AO816" s="132"/>
      <c r="AP816" s="132"/>
      <c r="AQ816" s="132"/>
      <c r="AR816" s="132"/>
      <c r="AS816" s="132"/>
      <c r="AT816" s="132"/>
      <c r="AU816" s="132">
        <f>AU721</f>
        <v>-250382.45475000003</v>
      </c>
      <c r="AV816" s="132">
        <f t="shared" si="1979"/>
        <v>1366511.4762499998</v>
      </c>
      <c r="AW816" s="132">
        <f t="shared" ref="AW816:BD816" si="2132">AW721</f>
        <v>0</v>
      </c>
      <c r="AX816" s="132">
        <f t="shared" si="2132"/>
        <v>0</v>
      </c>
      <c r="AY816" s="132">
        <f t="shared" si="2132"/>
        <v>0</v>
      </c>
      <c r="AZ816" s="132">
        <f t="shared" si="2132"/>
        <v>1366511.4762499998</v>
      </c>
      <c r="BA816" s="132">
        <f t="shared" si="2132"/>
        <v>-349333.69045999995</v>
      </c>
      <c r="BB816" s="132">
        <f t="shared" si="2132"/>
        <v>0</v>
      </c>
      <c r="BC816" s="132">
        <f t="shared" si="2132"/>
        <v>0</v>
      </c>
      <c r="BD816" s="132">
        <f t="shared" si="2132"/>
        <v>-349333.69045999995</v>
      </c>
      <c r="BE816" s="132">
        <f t="shared" si="1941"/>
        <v>1616893.9309999999</v>
      </c>
      <c r="BF816" s="132">
        <f>E816</f>
        <v>0</v>
      </c>
      <c r="BG816" s="132">
        <f>G816</f>
        <v>0</v>
      </c>
      <c r="BH816" s="132">
        <f>H816</f>
        <v>1616893.9309999999</v>
      </c>
      <c r="BI816" s="132">
        <f t="shared" si="1981"/>
        <v>1053111.71263</v>
      </c>
      <c r="BJ816" s="132">
        <f>BJ721</f>
        <v>0</v>
      </c>
      <c r="BK816" s="132">
        <f>BK721</f>
        <v>0</v>
      </c>
      <c r="BL816" s="132">
        <f>BL721</f>
        <v>0</v>
      </c>
      <c r="BM816" s="132">
        <f>BM721</f>
        <v>1053111.71263</v>
      </c>
      <c r="BN816" s="132">
        <f>BN721</f>
        <v>0</v>
      </c>
      <c r="BO816" s="132">
        <f t="shared" si="1985"/>
        <v>1053111.71263</v>
      </c>
      <c r="BP816" s="132">
        <f>BP721</f>
        <v>0</v>
      </c>
      <c r="BQ816" s="132">
        <f>BQ721</f>
        <v>0</v>
      </c>
      <c r="BR816" s="132">
        <f>BR721</f>
        <v>0</v>
      </c>
      <c r="BS816" s="132">
        <f>BS721</f>
        <v>1053111.71263</v>
      </c>
      <c r="BT816" s="184">
        <f t="shared" si="1942"/>
        <v>0</v>
      </c>
      <c r="BU816" s="184">
        <f>BU721</f>
        <v>788248.13207000005</v>
      </c>
      <c r="BV816" s="132" t="e">
        <f t="shared" si="1987"/>
        <v>#REF!</v>
      </c>
      <c r="BW816" s="132">
        <f>BW721</f>
        <v>0</v>
      </c>
      <c r="BX816" s="132">
        <f>BX721</f>
        <v>0</v>
      </c>
      <c r="BY816" s="132">
        <f>BY721</f>
        <v>0</v>
      </c>
      <c r="BZ816" s="132" t="e">
        <f>BZ721</f>
        <v>#REF!</v>
      </c>
      <c r="CA816" s="132">
        <f t="shared" si="2128"/>
        <v>944111.71262999997</v>
      </c>
      <c r="CB816" s="184">
        <f>BS816</f>
        <v>1053111.71263</v>
      </c>
      <c r="CC816" s="184">
        <f>CC721</f>
        <v>0</v>
      </c>
      <c r="CD816" s="184">
        <f>CD721</f>
        <v>-109000</v>
      </c>
      <c r="CE816" s="132">
        <f t="shared" si="2065"/>
        <v>1090000</v>
      </c>
      <c r="CF816" s="132">
        <f>CF721</f>
        <v>0</v>
      </c>
      <c r="CG816" s="132">
        <f>CG721</f>
        <v>0</v>
      </c>
      <c r="CH816" s="132">
        <f>CH721</f>
        <v>0</v>
      </c>
      <c r="CI816" s="132">
        <f>CI721</f>
        <v>1090000</v>
      </c>
      <c r="CJ816" s="132">
        <f>CJ721</f>
        <v>0</v>
      </c>
      <c r="CK816" s="132">
        <f t="shared" si="1991"/>
        <v>1090000</v>
      </c>
      <c r="CL816" s="132">
        <f>CL721</f>
        <v>0</v>
      </c>
      <c r="CM816" s="132">
        <f>CM721</f>
        <v>0</v>
      </c>
      <c r="CN816" s="132">
        <f>CN721</f>
        <v>0</v>
      </c>
      <c r="CO816" s="132">
        <f>CO721</f>
        <v>1090000</v>
      </c>
    </row>
    <row r="817" spans="2:93" s="28" customFormat="1" ht="51" customHeight="1" x14ac:dyDescent="0.25">
      <c r="B817" s="885" t="s">
        <v>130</v>
      </c>
      <c r="C817" s="886"/>
      <c r="D817" s="886"/>
      <c r="E817" s="886"/>
      <c r="F817" s="886"/>
      <c r="G817" s="886"/>
      <c r="H817" s="886"/>
      <c r="I817" s="886"/>
      <c r="J817" s="886"/>
      <c r="K817" s="886"/>
      <c r="L817" s="886"/>
      <c r="M817" s="886"/>
      <c r="N817" s="886"/>
      <c r="O817" s="886"/>
      <c r="P817" s="886"/>
      <c r="Q817" s="886"/>
      <c r="R817" s="886"/>
      <c r="S817" s="886"/>
      <c r="T817" s="886"/>
      <c r="U817" s="886"/>
      <c r="V817" s="886"/>
      <c r="W817" s="886"/>
      <c r="X817" s="886"/>
      <c r="Y817" s="886"/>
      <c r="Z817" s="886"/>
      <c r="AA817" s="886"/>
      <c r="AB817" s="886"/>
      <c r="AC817" s="886"/>
      <c r="AD817" s="886"/>
      <c r="AE817" s="886"/>
      <c r="AF817" s="886"/>
      <c r="AG817" s="886"/>
      <c r="AH817" s="886"/>
      <c r="AI817" s="886"/>
      <c r="AJ817" s="886"/>
      <c r="AK817" s="886"/>
      <c r="AL817" s="886"/>
      <c r="AM817" s="886"/>
      <c r="AN817" s="886"/>
      <c r="AO817" s="886"/>
      <c r="AP817" s="886"/>
      <c r="AQ817" s="886"/>
      <c r="AR817" s="886"/>
      <c r="AS817" s="886"/>
      <c r="AT817" s="886"/>
      <c r="AU817" s="886"/>
      <c r="AV817" s="886"/>
      <c r="AW817" s="886"/>
      <c r="AX817" s="886"/>
      <c r="AY817" s="886"/>
      <c r="AZ817" s="886"/>
      <c r="BA817" s="886"/>
      <c r="BB817" s="886"/>
      <c r="BC817" s="886"/>
      <c r="BD817" s="886"/>
      <c r="BE817" s="886"/>
      <c r="BF817" s="886"/>
      <c r="BG817" s="886"/>
      <c r="BH817" s="886"/>
      <c r="BI817" s="886"/>
      <c r="BJ817" s="886"/>
      <c r="BK817" s="886"/>
      <c r="BL817" s="886"/>
      <c r="BM817" s="886"/>
      <c r="BN817" s="886"/>
      <c r="BO817" s="886"/>
      <c r="BP817" s="886"/>
      <c r="BQ817" s="886"/>
      <c r="BR817" s="886"/>
      <c r="BS817" s="886"/>
      <c r="BT817" s="886"/>
      <c r="BU817" s="886"/>
      <c r="BV817" s="886"/>
      <c r="BW817" s="886"/>
      <c r="BX817" s="886"/>
      <c r="BY817" s="886"/>
      <c r="BZ817" s="886"/>
      <c r="CA817" s="886"/>
      <c r="CB817" s="886"/>
      <c r="CC817" s="886"/>
      <c r="CD817" s="886"/>
      <c r="CE817" s="886"/>
      <c r="CF817" s="886"/>
      <c r="CG817" s="886"/>
      <c r="CH817" s="886"/>
      <c r="CI817" s="886"/>
      <c r="CJ817" s="886"/>
      <c r="CK817" s="886"/>
      <c r="CL817" s="27"/>
      <c r="CM817" s="27"/>
      <c r="CN817" s="27"/>
      <c r="CO817" s="27"/>
    </row>
    <row r="818" spans="2:93" s="28" customFormat="1" ht="47.25" hidden="1" customHeight="1" x14ac:dyDescent="0.3">
      <c r="B818" s="864" t="s">
        <v>180</v>
      </c>
      <c r="C818" s="864"/>
      <c r="D818" s="864"/>
      <c r="E818" s="864"/>
      <c r="F818" s="864"/>
      <c r="G818" s="864"/>
      <c r="H818" s="864"/>
      <c r="I818" s="864"/>
      <c r="J818" s="864"/>
      <c r="K818" s="864"/>
      <c r="L818" s="864"/>
      <c r="M818" s="864"/>
      <c r="N818" s="864"/>
      <c r="O818" s="864"/>
      <c r="P818" s="864"/>
      <c r="Q818" s="864"/>
      <c r="R818" s="864"/>
      <c r="S818" s="864"/>
      <c r="T818" s="864"/>
      <c r="U818" s="864"/>
      <c r="V818" s="864"/>
      <c r="W818" s="864"/>
      <c r="X818" s="864"/>
      <c r="Y818" s="864"/>
      <c r="Z818" s="864"/>
      <c r="AA818" s="864"/>
      <c r="AB818" s="864"/>
      <c r="AC818" s="864"/>
      <c r="AD818" s="864"/>
      <c r="AE818" s="864"/>
      <c r="AF818" s="864"/>
      <c r="AG818" s="864"/>
      <c r="AH818" s="864"/>
      <c r="AI818" s="864"/>
      <c r="AJ818" s="864"/>
      <c r="AK818" s="864"/>
      <c r="AL818" s="864"/>
      <c r="AM818" s="864"/>
      <c r="AN818" s="864"/>
      <c r="AO818" s="864"/>
      <c r="AP818" s="864"/>
      <c r="AQ818" s="864"/>
      <c r="AR818" s="864"/>
      <c r="AS818" s="864"/>
      <c r="AT818" s="864"/>
      <c r="AU818" s="864"/>
      <c r="AV818" s="864"/>
      <c r="AW818" s="864"/>
      <c r="AX818" s="864"/>
      <c r="AY818" s="864"/>
      <c r="AZ818" s="864"/>
      <c r="BA818" s="864"/>
      <c r="BB818" s="864"/>
      <c r="BC818" s="864"/>
      <c r="BD818" s="864"/>
      <c r="BE818" s="864"/>
      <c r="BF818" s="864"/>
      <c r="BG818" s="864"/>
      <c r="BH818" s="864"/>
      <c r="BI818" s="864"/>
      <c r="BJ818" s="864"/>
      <c r="BK818" s="864"/>
      <c r="BL818" s="864"/>
      <c r="BM818" s="864"/>
      <c r="BN818" s="864"/>
      <c r="BO818" s="864"/>
      <c r="BP818" s="864"/>
      <c r="BQ818" s="864"/>
      <c r="BR818" s="864"/>
      <c r="BS818" s="864"/>
      <c r="BT818" s="864"/>
      <c r="BU818" s="864"/>
      <c r="BV818" s="864"/>
      <c r="BW818" s="864"/>
      <c r="BX818" s="864"/>
      <c r="BY818" s="864"/>
      <c r="BZ818" s="864"/>
      <c r="CA818" s="864"/>
      <c r="CB818" s="864"/>
      <c r="CC818" s="864"/>
      <c r="CD818" s="864"/>
      <c r="CE818" s="864"/>
      <c r="CF818" s="864"/>
      <c r="CG818" s="864"/>
      <c r="CH818" s="864"/>
      <c r="CI818" s="864"/>
      <c r="CJ818" s="81"/>
      <c r="CK818" s="81"/>
      <c r="CL818" s="27"/>
      <c r="CM818" s="27"/>
      <c r="CN818" s="27"/>
      <c r="CO818" s="27"/>
    </row>
    <row r="819" spans="2:93" s="28" customFormat="1" ht="64.5" hidden="1" customHeight="1" x14ac:dyDescent="0.3">
      <c r="B819" s="874" t="s">
        <v>185</v>
      </c>
      <c r="C819" s="874"/>
      <c r="D819" s="874"/>
      <c r="E819" s="874"/>
      <c r="F819" s="874"/>
      <c r="G819" s="874"/>
      <c r="H819" s="874"/>
      <c r="I819" s="874"/>
      <c r="J819" s="874"/>
      <c r="K819" s="874"/>
      <c r="L819" s="874"/>
      <c r="M819" s="874"/>
      <c r="N819" s="874"/>
      <c r="O819" s="874"/>
      <c r="P819" s="874"/>
      <c r="Q819" s="874"/>
      <c r="R819" s="874"/>
      <c r="S819" s="874"/>
      <c r="T819" s="874"/>
      <c r="U819" s="874"/>
      <c r="V819" s="874"/>
      <c r="W819" s="874"/>
      <c r="X819" s="874"/>
      <c r="Y819" s="874"/>
      <c r="Z819" s="874"/>
      <c r="AA819" s="874"/>
      <c r="AB819" s="874"/>
      <c r="AC819" s="874"/>
      <c r="AD819" s="874"/>
      <c r="AE819" s="874"/>
      <c r="AF819" s="874"/>
      <c r="AG819" s="874"/>
      <c r="AH819" s="874"/>
      <c r="AI819" s="874"/>
      <c r="AJ819" s="874"/>
      <c r="AK819" s="874"/>
      <c r="AL819" s="874"/>
      <c r="AM819" s="874"/>
      <c r="AN819" s="874"/>
      <c r="AO819" s="874"/>
      <c r="AP819" s="874"/>
      <c r="AQ819" s="874"/>
      <c r="AR819" s="874"/>
      <c r="AS819" s="874"/>
      <c r="AT819" s="874"/>
      <c r="AU819" s="874"/>
      <c r="AV819" s="874"/>
      <c r="AW819" s="874"/>
      <c r="AX819" s="874"/>
      <c r="AY819" s="874"/>
      <c r="AZ819" s="874"/>
      <c r="BA819" s="874"/>
      <c r="BB819" s="874"/>
      <c r="BC819" s="874"/>
      <c r="BD819" s="874"/>
      <c r="BE819" s="874"/>
      <c r="BF819" s="874"/>
      <c r="BG819" s="874"/>
      <c r="BH819" s="874"/>
      <c r="BI819" s="874"/>
      <c r="BJ819" s="874"/>
      <c r="BK819" s="874"/>
      <c r="BL819" s="874"/>
      <c r="BM819" s="874"/>
      <c r="BN819" s="874"/>
      <c r="BO819" s="874"/>
      <c r="BP819" s="874"/>
      <c r="BQ819" s="874"/>
      <c r="BR819" s="874"/>
      <c r="BS819" s="874"/>
      <c r="BT819" s="874"/>
      <c r="BU819" s="874"/>
      <c r="BV819" s="874"/>
      <c r="BW819" s="874"/>
      <c r="BX819" s="874"/>
      <c r="BY819" s="874"/>
      <c r="BZ819" s="874"/>
      <c r="CA819" s="874"/>
      <c r="CB819" s="874"/>
      <c r="CC819" s="874"/>
      <c r="CD819" s="874"/>
      <c r="CE819" s="874"/>
      <c r="CF819" s="874"/>
      <c r="CG819" s="874"/>
      <c r="CH819" s="874"/>
      <c r="CI819" s="874"/>
      <c r="CJ819" s="81"/>
      <c r="CK819" s="81"/>
      <c r="CL819" s="27"/>
      <c r="CM819" s="27"/>
      <c r="CN819" s="27"/>
      <c r="CO819" s="27"/>
    </row>
    <row r="820" spans="2:93" s="54" customFormat="1" ht="258" hidden="1" customHeight="1" x14ac:dyDescent="0.25">
      <c r="B820" s="208">
        <v>1</v>
      </c>
      <c r="C820" s="150" t="s">
        <v>197</v>
      </c>
      <c r="D820" s="298">
        <f>D842+D844</f>
        <v>0</v>
      </c>
      <c r="E820" s="298"/>
      <c r="F820" s="353"/>
      <c r="G820" s="102"/>
      <c r="H820" s="298">
        <f>SUM(H840:H850)</f>
        <v>120402.8</v>
      </c>
      <c r="I820" s="554"/>
      <c r="J820" s="554"/>
      <c r="K820" s="554"/>
      <c r="L820" s="554"/>
      <c r="M820" s="554"/>
      <c r="N820" s="554"/>
      <c r="O820" s="554"/>
      <c r="P820" s="554"/>
      <c r="Q820" s="554"/>
      <c r="R820" s="554"/>
      <c r="S820" s="554"/>
      <c r="T820" s="554"/>
      <c r="U820" s="554"/>
      <c r="V820" s="554"/>
      <c r="W820" s="554"/>
      <c r="X820" s="554"/>
      <c r="Y820" s="554"/>
      <c r="Z820" s="554"/>
      <c r="AA820" s="554"/>
      <c r="AB820" s="554"/>
      <c r="AC820" s="577"/>
      <c r="AD820" s="554"/>
      <c r="AE820" s="554"/>
      <c r="AF820" s="554"/>
      <c r="AG820" s="554"/>
      <c r="AH820" s="554"/>
      <c r="AI820" s="554"/>
      <c r="AJ820" s="554"/>
      <c r="AK820" s="554"/>
      <c r="AL820" s="577"/>
      <c r="AM820" s="554"/>
      <c r="AN820" s="554"/>
      <c r="AO820" s="554"/>
      <c r="AP820" s="554"/>
      <c r="AQ820" s="554"/>
      <c r="AR820" s="554"/>
      <c r="AS820" s="554"/>
      <c r="AT820" s="554"/>
      <c r="AU820" s="554">
        <f>AX820</f>
        <v>0</v>
      </c>
      <c r="AV820" s="559">
        <f>AV842+AV844</f>
        <v>0</v>
      </c>
      <c r="AW820" s="486"/>
      <c r="AX820" s="486"/>
      <c r="AY820" s="102"/>
      <c r="AZ820" s="486">
        <f>SUM(AZ840:AZ850)</f>
        <v>120402.8</v>
      </c>
      <c r="BA820" s="102">
        <f>BB820+BC820+BD820</f>
        <v>0</v>
      </c>
      <c r="BB820" s="102"/>
      <c r="BC820" s="102"/>
      <c r="BD820" s="102"/>
      <c r="BE820" s="102">
        <f>BF820+BG820+BH820</f>
        <v>120402.8</v>
      </c>
      <c r="BF820" s="102">
        <f t="shared" ref="BF820:BF844" si="2133">E820</f>
        <v>0</v>
      </c>
      <c r="BG820" s="102">
        <f t="shared" ref="BG820:BG844" si="2134">G820</f>
        <v>0</v>
      </c>
      <c r="BH820" s="102">
        <f t="shared" ref="BH820:BH844" si="2135">H820</f>
        <v>120402.8</v>
      </c>
      <c r="BI820" s="495">
        <f>BI842+BI844</f>
        <v>0</v>
      </c>
      <c r="BJ820" s="185"/>
      <c r="BK820" s="185"/>
      <c r="BL820" s="35"/>
      <c r="BM820" s="185">
        <f>SUM(BM840:BM850)</f>
        <v>36410</v>
      </c>
      <c r="BN820" s="323">
        <f>BO820+BP820+BQ820</f>
        <v>0</v>
      </c>
      <c r="BO820" s="495">
        <f>BO842+BO844</f>
        <v>0</v>
      </c>
      <c r="BP820" s="185"/>
      <c r="BQ820" s="185"/>
      <c r="BR820" s="35"/>
      <c r="BS820" s="185">
        <f>SUM(BS840:BS850)</f>
        <v>36410</v>
      </c>
      <c r="BT820" s="35">
        <f t="shared" ref="BT820:BU820" si="2136">BL820</f>
        <v>0</v>
      </c>
      <c r="BU820" s="185">
        <f t="shared" si="2136"/>
        <v>36410</v>
      </c>
      <c r="BV820" s="495">
        <f>BV842+BV844</f>
        <v>0</v>
      </c>
      <c r="BW820" s="185"/>
      <c r="BX820" s="185"/>
      <c r="BY820" s="35"/>
      <c r="BZ820" s="185">
        <f>SUM(BZ840:BZ850)</f>
        <v>0</v>
      </c>
      <c r="CA820" s="340">
        <f>CB820+CC820+CD820</f>
        <v>0</v>
      </c>
      <c r="CB820" s="185"/>
      <c r="CC820" s="35"/>
      <c r="CD820" s="185"/>
      <c r="CE820" s="340">
        <f>CF820+CH820+CI820</f>
        <v>0</v>
      </c>
      <c r="CF820" s="185">
        <f>BW820</f>
        <v>0</v>
      </c>
      <c r="CG820" s="185"/>
      <c r="CH820" s="35">
        <f t="shared" ref="CH820:CH844" si="2137">BY820</f>
        <v>0</v>
      </c>
      <c r="CI820" s="185">
        <f t="shared" ref="CI820:CI844" si="2138">BZ820</f>
        <v>0</v>
      </c>
      <c r="CJ820" s="486"/>
      <c r="CK820" s="495">
        <f>CK842+CK844</f>
        <v>0</v>
      </c>
      <c r="CL820" s="185"/>
      <c r="CM820" s="185"/>
      <c r="CN820" s="35"/>
      <c r="CO820" s="185">
        <f>SUM(CO840:CO850)</f>
        <v>139002.4</v>
      </c>
    </row>
    <row r="821" spans="2:93" s="27" customFormat="1" ht="15" hidden="1" customHeight="1" x14ac:dyDescent="0.25">
      <c r="B821" s="216"/>
      <c r="C821" s="128" t="s">
        <v>35</v>
      </c>
      <c r="D821" s="130">
        <f>H821</f>
        <v>0</v>
      </c>
      <c r="E821" s="37"/>
      <c r="F821" s="37"/>
      <c r="G821" s="37"/>
      <c r="H821" s="130"/>
      <c r="I821" s="130"/>
      <c r="J821" s="130"/>
      <c r="K821" s="130"/>
      <c r="L821" s="130"/>
      <c r="M821" s="130"/>
      <c r="N821" s="130"/>
      <c r="O821" s="130"/>
      <c r="P821" s="130"/>
      <c r="Q821" s="130"/>
      <c r="R821" s="130"/>
      <c r="S821" s="130"/>
      <c r="T821" s="130"/>
      <c r="U821" s="130"/>
      <c r="V821" s="130"/>
      <c r="W821" s="130"/>
      <c r="X821" s="130"/>
      <c r="Y821" s="130"/>
      <c r="Z821" s="130"/>
      <c r="AA821" s="130"/>
      <c r="AB821" s="130"/>
      <c r="AC821" s="130"/>
      <c r="AD821" s="130"/>
      <c r="AE821" s="130"/>
      <c r="AF821" s="130"/>
      <c r="AG821" s="130"/>
      <c r="AH821" s="130"/>
      <c r="AI821" s="130"/>
      <c r="AJ821" s="130"/>
      <c r="AK821" s="130"/>
      <c r="AL821" s="130"/>
      <c r="AM821" s="130"/>
      <c r="AN821" s="130"/>
      <c r="AO821" s="130"/>
      <c r="AP821" s="130"/>
      <c r="AQ821" s="130"/>
      <c r="AR821" s="130"/>
      <c r="AS821" s="130"/>
      <c r="AT821" s="130"/>
      <c r="AU821" s="130">
        <f>AX821</f>
        <v>0</v>
      </c>
      <c r="AV821" s="130">
        <f>AZ821</f>
        <v>0</v>
      </c>
      <c r="AW821" s="37"/>
      <c r="AX821" s="37"/>
      <c r="AY821" s="37"/>
      <c r="AZ821" s="130"/>
      <c r="BA821" s="102">
        <f t="shared" ref="BA821:BA857" si="2139">BB821+BC821+BD821</f>
        <v>0</v>
      </c>
      <c r="BB821" s="37"/>
      <c r="BC821" s="37"/>
      <c r="BD821" s="37"/>
      <c r="BE821" s="102">
        <f t="shared" ref="BE821:BE857" si="2140">BF821+BG821+BH821</f>
        <v>0</v>
      </c>
      <c r="BF821" s="102">
        <f t="shared" si="2133"/>
        <v>0</v>
      </c>
      <c r="BG821" s="102">
        <f t="shared" si="2134"/>
        <v>0</v>
      </c>
      <c r="BH821" s="102">
        <f t="shared" si="2135"/>
        <v>0</v>
      </c>
      <c r="BI821" s="130">
        <f>BM821</f>
        <v>0</v>
      </c>
      <c r="BJ821" s="189"/>
      <c r="BK821" s="189"/>
      <c r="BL821" s="189"/>
      <c r="BM821" s="188"/>
      <c r="BN821" s="130">
        <f t="shared" ref="BN821:BN857" si="2141">BO821+BP821+BQ821</f>
        <v>0</v>
      </c>
      <c r="BO821" s="130">
        <f>BS821</f>
        <v>0</v>
      </c>
      <c r="BP821" s="189"/>
      <c r="BQ821" s="189"/>
      <c r="BR821" s="189"/>
      <c r="BS821" s="188"/>
      <c r="BT821" s="189">
        <f t="shared" ref="BT821:BT857" si="2142">BL821</f>
        <v>0</v>
      </c>
      <c r="BU821" s="188">
        <f t="shared" ref="BU821:BU857" si="2143">BM821</f>
        <v>0</v>
      </c>
      <c r="BV821" s="130">
        <f>BZ821</f>
        <v>0</v>
      </c>
      <c r="BW821" s="189"/>
      <c r="BX821" s="189"/>
      <c r="BY821" s="189"/>
      <c r="BZ821" s="188"/>
      <c r="CA821" s="130">
        <f t="shared" ref="CA821:CA844" si="2144">CB821+CC821+CD821</f>
        <v>0</v>
      </c>
      <c r="CB821" s="189"/>
      <c r="CC821" s="189"/>
      <c r="CD821" s="188"/>
      <c r="CE821" s="130">
        <f t="shared" ref="CE821:CE844" si="2145">CF821+CH821+CI821</f>
        <v>0</v>
      </c>
      <c r="CF821" s="189">
        <f t="shared" ref="CF821:CF844" si="2146">BW821</f>
        <v>0</v>
      </c>
      <c r="CG821" s="189"/>
      <c r="CH821" s="189">
        <f t="shared" si="2137"/>
        <v>0</v>
      </c>
      <c r="CI821" s="188">
        <f t="shared" si="2138"/>
        <v>0</v>
      </c>
      <c r="CJ821" s="130"/>
      <c r="CK821" s="130">
        <f>CO821</f>
        <v>0</v>
      </c>
      <c r="CL821" s="189"/>
      <c r="CM821" s="189"/>
      <c r="CN821" s="189"/>
      <c r="CO821" s="188"/>
    </row>
    <row r="822" spans="2:93" s="27" customFormat="1" ht="15.75" hidden="1" customHeight="1" x14ac:dyDescent="0.25">
      <c r="B822" s="216"/>
      <c r="C822" s="153" t="s">
        <v>131</v>
      </c>
      <c r="D822" s="154">
        <f>H822</f>
        <v>0</v>
      </c>
      <c r="E822" s="320"/>
      <c r="F822" s="320"/>
      <c r="G822" s="320"/>
      <c r="H822" s="154"/>
      <c r="I822" s="154"/>
      <c r="J822" s="154"/>
      <c r="K822" s="154"/>
      <c r="L822" s="154"/>
      <c r="M822" s="154"/>
      <c r="N822" s="154"/>
      <c r="O822" s="154"/>
      <c r="P822" s="154"/>
      <c r="Q822" s="154"/>
      <c r="R822" s="154"/>
      <c r="S822" s="154"/>
      <c r="T822" s="154"/>
      <c r="U822" s="154"/>
      <c r="V822" s="154"/>
      <c r="W822" s="154"/>
      <c r="X822" s="154"/>
      <c r="Y822" s="154"/>
      <c r="Z822" s="154"/>
      <c r="AA822" s="154"/>
      <c r="AB822" s="154"/>
      <c r="AC822" s="154"/>
      <c r="AD822" s="154"/>
      <c r="AE822" s="154"/>
      <c r="AF822" s="154"/>
      <c r="AG822" s="154"/>
      <c r="AH822" s="154"/>
      <c r="AI822" s="154"/>
      <c r="AJ822" s="154"/>
      <c r="AK822" s="154"/>
      <c r="AL822" s="154"/>
      <c r="AM822" s="154"/>
      <c r="AN822" s="154"/>
      <c r="AO822" s="154"/>
      <c r="AP822" s="154"/>
      <c r="AQ822" s="154"/>
      <c r="AR822" s="154"/>
      <c r="AS822" s="154"/>
      <c r="AT822" s="154"/>
      <c r="AU822" s="154">
        <f>AX822</f>
        <v>0</v>
      </c>
      <c r="AV822" s="130">
        <f>AZ822</f>
        <v>0</v>
      </c>
      <c r="AW822" s="320"/>
      <c r="AX822" s="320"/>
      <c r="AY822" s="320"/>
      <c r="AZ822" s="154"/>
      <c r="BA822" s="102">
        <f t="shared" si="2139"/>
        <v>0</v>
      </c>
      <c r="BB822" s="320"/>
      <c r="BC822" s="320"/>
      <c r="BD822" s="320"/>
      <c r="BE822" s="102">
        <f t="shared" si="2140"/>
        <v>0</v>
      </c>
      <c r="BF822" s="102">
        <f t="shared" si="2133"/>
        <v>0</v>
      </c>
      <c r="BG822" s="102">
        <f t="shared" si="2134"/>
        <v>0</v>
      </c>
      <c r="BH822" s="102">
        <f t="shared" si="2135"/>
        <v>0</v>
      </c>
      <c r="BI822" s="154">
        <f>BM822</f>
        <v>0</v>
      </c>
      <c r="BJ822" s="268"/>
      <c r="BK822" s="268"/>
      <c r="BL822" s="268"/>
      <c r="BM822" s="267"/>
      <c r="BN822" s="154">
        <f t="shared" si="2141"/>
        <v>0</v>
      </c>
      <c r="BO822" s="154">
        <f>BS822</f>
        <v>0</v>
      </c>
      <c r="BP822" s="268"/>
      <c r="BQ822" s="268"/>
      <c r="BR822" s="268"/>
      <c r="BS822" s="267"/>
      <c r="BT822" s="268">
        <f t="shared" si="2142"/>
        <v>0</v>
      </c>
      <c r="BU822" s="267">
        <f t="shared" si="2143"/>
        <v>0</v>
      </c>
      <c r="BV822" s="154">
        <f>BZ822</f>
        <v>0</v>
      </c>
      <c r="BW822" s="268"/>
      <c r="BX822" s="268"/>
      <c r="BY822" s="268"/>
      <c r="BZ822" s="267"/>
      <c r="CA822" s="154">
        <f t="shared" si="2144"/>
        <v>0</v>
      </c>
      <c r="CB822" s="268"/>
      <c r="CC822" s="268"/>
      <c r="CD822" s="267"/>
      <c r="CE822" s="154">
        <f t="shared" si="2145"/>
        <v>0</v>
      </c>
      <c r="CF822" s="268">
        <f t="shared" si="2146"/>
        <v>0</v>
      </c>
      <c r="CG822" s="268"/>
      <c r="CH822" s="268">
        <f t="shared" si="2137"/>
        <v>0</v>
      </c>
      <c r="CI822" s="267">
        <f t="shared" si="2138"/>
        <v>0</v>
      </c>
      <c r="CJ822" s="154"/>
      <c r="CK822" s="154">
        <f>CO822</f>
        <v>0</v>
      </c>
      <c r="CL822" s="268"/>
      <c r="CM822" s="268"/>
      <c r="CN822" s="268"/>
      <c r="CO822" s="267"/>
    </row>
    <row r="823" spans="2:93" s="27" customFormat="1" ht="15" hidden="1" customHeight="1" x14ac:dyDescent="0.25">
      <c r="B823" s="233"/>
      <c r="C823" s="148" t="s">
        <v>132</v>
      </c>
      <c r="D823" s="130">
        <f>E823+H823</f>
        <v>0</v>
      </c>
      <c r="E823" s="37">
        <f>E826+E829</f>
        <v>0</v>
      </c>
      <c r="F823" s="37"/>
      <c r="G823" s="37"/>
      <c r="H823" s="130">
        <f>H826+H829</f>
        <v>0</v>
      </c>
      <c r="I823" s="130"/>
      <c r="J823" s="130"/>
      <c r="K823" s="130"/>
      <c r="L823" s="130"/>
      <c r="M823" s="130"/>
      <c r="N823" s="130"/>
      <c r="O823" s="130"/>
      <c r="P823" s="130"/>
      <c r="Q823" s="130"/>
      <c r="R823" s="130"/>
      <c r="S823" s="130"/>
      <c r="T823" s="130"/>
      <c r="U823" s="130"/>
      <c r="V823" s="130"/>
      <c r="W823" s="130"/>
      <c r="X823" s="130"/>
      <c r="Y823" s="130"/>
      <c r="Z823" s="130"/>
      <c r="AA823" s="130"/>
      <c r="AB823" s="130"/>
      <c r="AC823" s="130"/>
      <c r="AD823" s="130"/>
      <c r="AE823" s="130"/>
      <c r="AF823" s="130"/>
      <c r="AG823" s="130"/>
      <c r="AH823" s="130"/>
      <c r="AI823" s="130"/>
      <c r="AJ823" s="130"/>
      <c r="AK823" s="130"/>
      <c r="AL823" s="130"/>
      <c r="AM823" s="130"/>
      <c r="AN823" s="130"/>
      <c r="AO823" s="130"/>
      <c r="AP823" s="130"/>
      <c r="AQ823" s="130"/>
      <c r="AR823" s="130"/>
      <c r="AS823" s="130"/>
      <c r="AT823" s="130"/>
      <c r="AU823" s="130">
        <f>AV823+AX823</f>
        <v>0</v>
      </c>
      <c r="AV823" s="130">
        <f>AW823+AZ823</f>
        <v>0</v>
      </c>
      <c r="AW823" s="37">
        <f>AW826+AW829</f>
        <v>0</v>
      </c>
      <c r="AX823" s="37"/>
      <c r="AY823" s="37"/>
      <c r="AZ823" s="130">
        <f>AZ826+AZ829</f>
        <v>0</v>
      </c>
      <c r="BA823" s="102">
        <f t="shared" si="2139"/>
        <v>0</v>
      </c>
      <c r="BB823" s="37"/>
      <c r="BC823" s="37"/>
      <c r="BD823" s="37"/>
      <c r="BE823" s="102">
        <f t="shared" si="2140"/>
        <v>0</v>
      </c>
      <c r="BF823" s="102">
        <f t="shared" si="2133"/>
        <v>0</v>
      </c>
      <c r="BG823" s="102">
        <f t="shared" si="2134"/>
        <v>0</v>
      </c>
      <c r="BH823" s="102">
        <f t="shared" si="2135"/>
        <v>0</v>
      </c>
      <c r="BI823" s="130">
        <f>BJ823+BM823</f>
        <v>0</v>
      </c>
      <c r="BJ823" s="189">
        <f>BJ826+BJ829</f>
        <v>0</v>
      </c>
      <c r="BK823" s="189"/>
      <c r="BL823" s="189"/>
      <c r="BM823" s="188">
        <f>BM826+BM829</f>
        <v>0</v>
      </c>
      <c r="BN823" s="130">
        <f t="shared" si="2141"/>
        <v>0</v>
      </c>
      <c r="BO823" s="130">
        <f>BP823+BS823</f>
        <v>0</v>
      </c>
      <c r="BP823" s="189">
        <f>BP826+BP829</f>
        <v>0</v>
      </c>
      <c r="BQ823" s="189"/>
      <c r="BR823" s="189"/>
      <c r="BS823" s="188">
        <f>BS826+BS829</f>
        <v>0</v>
      </c>
      <c r="BT823" s="189">
        <f t="shared" si="2142"/>
        <v>0</v>
      </c>
      <c r="BU823" s="188">
        <f t="shared" si="2143"/>
        <v>0</v>
      </c>
      <c r="BV823" s="130">
        <f>BW823+BZ823</f>
        <v>0</v>
      </c>
      <c r="BW823" s="189">
        <f>BW826+BW829</f>
        <v>0</v>
      </c>
      <c r="BX823" s="189"/>
      <c r="BY823" s="189"/>
      <c r="BZ823" s="188">
        <f>BZ826+BZ829</f>
        <v>0</v>
      </c>
      <c r="CA823" s="130">
        <f t="shared" si="2144"/>
        <v>0</v>
      </c>
      <c r="CB823" s="189"/>
      <c r="CC823" s="189"/>
      <c r="CD823" s="188"/>
      <c r="CE823" s="130">
        <f t="shared" si="2145"/>
        <v>0</v>
      </c>
      <c r="CF823" s="189">
        <f t="shared" si="2146"/>
        <v>0</v>
      </c>
      <c r="CG823" s="189"/>
      <c r="CH823" s="189">
        <f t="shared" si="2137"/>
        <v>0</v>
      </c>
      <c r="CI823" s="188">
        <f t="shared" si="2138"/>
        <v>0</v>
      </c>
      <c r="CJ823" s="130"/>
      <c r="CK823" s="130">
        <f>CL823+CO823</f>
        <v>0</v>
      </c>
      <c r="CL823" s="189">
        <f>CL826+CL829</f>
        <v>0</v>
      </c>
      <c r="CM823" s="189"/>
      <c r="CN823" s="189"/>
      <c r="CO823" s="188">
        <f>CO826+CO829</f>
        <v>0</v>
      </c>
    </row>
    <row r="824" spans="2:93" s="27" customFormat="1" ht="15" hidden="1" customHeight="1" x14ac:dyDescent="0.25">
      <c r="B824" s="233"/>
      <c r="C824" s="148" t="s">
        <v>133</v>
      </c>
      <c r="D824" s="130">
        <f>E824+H824</f>
        <v>0</v>
      </c>
      <c r="E824" s="37">
        <f>E827+E830</f>
        <v>0</v>
      </c>
      <c r="F824" s="37"/>
      <c r="G824" s="37"/>
      <c r="H824" s="130">
        <f>H827+H830</f>
        <v>0</v>
      </c>
      <c r="I824" s="130"/>
      <c r="J824" s="130"/>
      <c r="K824" s="130"/>
      <c r="L824" s="130"/>
      <c r="M824" s="130"/>
      <c r="N824" s="130"/>
      <c r="O824" s="130"/>
      <c r="P824" s="130"/>
      <c r="Q824" s="130"/>
      <c r="R824" s="130"/>
      <c r="S824" s="130"/>
      <c r="T824" s="130"/>
      <c r="U824" s="130"/>
      <c r="V824" s="130"/>
      <c r="W824" s="130"/>
      <c r="X824" s="130"/>
      <c r="Y824" s="130"/>
      <c r="Z824" s="130"/>
      <c r="AA824" s="130"/>
      <c r="AB824" s="130"/>
      <c r="AC824" s="130"/>
      <c r="AD824" s="130"/>
      <c r="AE824" s="130"/>
      <c r="AF824" s="130"/>
      <c r="AG824" s="130"/>
      <c r="AH824" s="130"/>
      <c r="AI824" s="130"/>
      <c r="AJ824" s="130"/>
      <c r="AK824" s="130"/>
      <c r="AL824" s="130"/>
      <c r="AM824" s="130"/>
      <c r="AN824" s="130"/>
      <c r="AO824" s="130"/>
      <c r="AP824" s="130"/>
      <c r="AQ824" s="130"/>
      <c r="AR824" s="130"/>
      <c r="AS824" s="130"/>
      <c r="AT824" s="130"/>
      <c r="AU824" s="130">
        <f>AV824+AX824</f>
        <v>0</v>
      </c>
      <c r="AV824" s="130">
        <f>AW824+AZ824</f>
        <v>0</v>
      </c>
      <c r="AW824" s="37">
        <f>AW827+AW830</f>
        <v>0</v>
      </c>
      <c r="AX824" s="37"/>
      <c r="AY824" s="37"/>
      <c r="AZ824" s="130">
        <f>AZ827+AZ830</f>
        <v>0</v>
      </c>
      <c r="BA824" s="102">
        <f t="shared" si="2139"/>
        <v>0</v>
      </c>
      <c r="BB824" s="37"/>
      <c r="BC824" s="37"/>
      <c r="BD824" s="37"/>
      <c r="BE824" s="102">
        <f t="shared" si="2140"/>
        <v>0</v>
      </c>
      <c r="BF824" s="102">
        <f t="shared" si="2133"/>
        <v>0</v>
      </c>
      <c r="BG824" s="102">
        <f t="shared" si="2134"/>
        <v>0</v>
      </c>
      <c r="BH824" s="102">
        <f t="shared" si="2135"/>
        <v>0</v>
      </c>
      <c r="BI824" s="130">
        <f>BJ824+BM824</f>
        <v>0</v>
      </c>
      <c r="BJ824" s="189">
        <f>BJ827+BJ830</f>
        <v>0</v>
      </c>
      <c r="BK824" s="189"/>
      <c r="BL824" s="189"/>
      <c r="BM824" s="188">
        <f>BM827+BM830</f>
        <v>0</v>
      </c>
      <c r="BN824" s="130">
        <f t="shared" si="2141"/>
        <v>0</v>
      </c>
      <c r="BO824" s="130">
        <f>BP824+BS824</f>
        <v>0</v>
      </c>
      <c r="BP824" s="189">
        <f>BP827+BP830</f>
        <v>0</v>
      </c>
      <c r="BQ824" s="189"/>
      <c r="BR824" s="189"/>
      <c r="BS824" s="188">
        <f>BS827+BS830</f>
        <v>0</v>
      </c>
      <c r="BT824" s="189">
        <f t="shared" si="2142"/>
        <v>0</v>
      </c>
      <c r="BU824" s="188">
        <f t="shared" si="2143"/>
        <v>0</v>
      </c>
      <c r="BV824" s="130">
        <f>BW824+BZ824</f>
        <v>0</v>
      </c>
      <c r="BW824" s="189">
        <f>BW827+BW830</f>
        <v>0</v>
      </c>
      <c r="BX824" s="189"/>
      <c r="BY824" s="189"/>
      <c r="BZ824" s="188">
        <f>BZ827+BZ830</f>
        <v>0</v>
      </c>
      <c r="CA824" s="130">
        <f t="shared" si="2144"/>
        <v>0</v>
      </c>
      <c r="CB824" s="189"/>
      <c r="CC824" s="189"/>
      <c r="CD824" s="188"/>
      <c r="CE824" s="130">
        <f t="shared" si="2145"/>
        <v>0</v>
      </c>
      <c r="CF824" s="189">
        <f t="shared" si="2146"/>
        <v>0</v>
      </c>
      <c r="CG824" s="189"/>
      <c r="CH824" s="189">
        <f t="shared" si="2137"/>
        <v>0</v>
      </c>
      <c r="CI824" s="188">
        <f t="shared" si="2138"/>
        <v>0</v>
      </c>
      <c r="CJ824" s="130"/>
      <c r="CK824" s="130">
        <f>CL824+CO824</f>
        <v>0</v>
      </c>
      <c r="CL824" s="189">
        <f>CL827+CL830</f>
        <v>0</v>
      </c>
      <c r="CM824" s="189"/>
      <c r="CN824" s="189"/>
      <c r="CO824" s="188">
        <f>CO827+CO830</f>
        <v>0</v>
      </c>
    </row>
    <row r="825" spans="2:93" s="27" customFormat="1" ht="33.75" hidden="1" customHeight="1" x14ac:dyDescent="0.25">
      <c r="B825" s="233"/>
      <c r="C825" s="148" t="s">
        <v>134</v>
      </c>
      <c r="D825" s="130">
        <f>E825+H825</f>
        <v>0</v>
      </c>
      <c r="E825" s="37">
        <f>E826+E827</f>
        <v>0</v>
      </c>
      <c r="F825" s="37"/>
      <c r="G825" s="37"/>
      <c r="H825" s="130">
        <f>H826+H827</f>
        <v>0</v>
      </c>
      <c r="I825" s="130"/>
      <c r="J825" s="130"/>
      <c r="K825" s="130"/>
      <c r="L825" s="130"/>
      <c r="M825" s="130"/>
      <c r="N825" s="130"/>
      <c r="O825" s="130"/>
      <c r="P825" s="130"/>
      <c r="Q825" s="130"/>
      <c r="R825" s="130"/>
      <c r="S825" s="130"/>
      <c r="T825" s="130"/>
      <c r="U825" s="130"/>
      <c r="V825" s="130"/>
      <c r="W825" s="130"/>
      <c r="X825" s="130"/>
      <c r="Y825" s="130"/>
      <c r="Z825" s="130"/>
      <c r="AA825" s="130"/>
      <c r="AB825" s="130"/>
      <c r="AC825" s="130"/>
      <c r="AD825" s="130"/>
      <c r="AE825" s="130"/>
      <c r="AF825" s="130"/>
      <c r="AG825" s="130"/>
      <c r="AH825" s="130"/>
      <c r="AI825" s="130"/>
      <c r="AJ825" s="130"/>
      <c r="AK825" s="130"/>
      <c r="AL825" s="130"/>
      <c r="AM825" s="130"/>
      <c r="AN825" s="130"/>
      <c r="AO825" s="130"/>
      <c r="AP825" s="130"/>
      <c r="AQ825" s="130"/>
      <c r="AR825" s="130"/>
      <c r="AS825" s="130"/>
      <c r="AT825" s="130"/>
      <c r="AU825" s="130">
        <f>AV825+AX825</f>
        <v>0</v>
      </c>
      <c r="AV825" s="130">
        <f>AW825+AZ825</f>
        <v>0</v>
      </c>
      <c r="AW825" s="37">
        <f>AW826+AW827</f>
        <v>0</v>
      </c>
      <c r="AX825" s="37"/>
      <c r="AY825" s="37"/>
      <c r="AZ825" s="130">
        <f>AZ826+AZ827</f>
        <v>0</v>
      </c>
      <c r="BA825" s="102">
        <f t="shared" si="2139"/>
        <v>0</v>
      </c>
      <c r="BB825" s="37"/>
      <c r="BC825" s="37"/>
      <c r="BD825" s="37"/>
      <c r="BE825" s="102">
        <f t="shared" si="2140"/>
        <v>0</v>
      </c>
      <c r="BF825" s="102">
        <f t="shared" si="2133"/>
        <v>0</v>
      </c>
      <c r="BG825" s="102">
        <f t="shared" si="2134"/>
        <v>0</v>
      </c>
      <c r="BH825" s="102">
        <f t="shared" si="2135"/>
        <v>0</v>
      </c>
      <c r="BI825" s="130">
        <f>BJ825+BM825</f>
        <v>0</v>
      </c>
      <c r="BJ825" s="189">
        <f>BJ826+BJ827</f>
        <v>0</v>
      </c>
      <c r="BK825" s="189"/>
      <c r="BL825" s="189"/>
      <c r="BM825" s="188">
        <f>BM826+BM827</f>
        <v>0</v>
      </c>
      <c r="BN825" s="130">
        <f t="shared" si="2141"/>
        <v>0</v>
      </c>
      <c r="BO825" s="130">
        <f>BP825+BS825</f>
        <v>0</v>
      </c>
      <c r="BP825" s="189">
        <f>BP826+BP827</f>
        <v>0</v>
      </c>
      <c r="BQ825" s="189"/>
      <c r="BR825" s="189"/>
      <c r="BS825" s="188">
        <f>BS826+BS827</f>
        <v>0</v>
      </c>
      <c r="BT825" s="189">
        <f t="shared" si="2142"/>
        <v>0</v>
      </c>
      <c r="BU825" s="188">
        <f t="shared" si="2143"/>
        <v>0</v>
      </c>
      <c r="BV825" s="130">
        <f>BW825+BZ825</f>
        <v>0</v>
      </c>
      <c r="BW825" s="189">
        <f>BW826+BW827</f>
        <v>0</v>
      </c>
      <c r="BX825" s="189"/>
      <c r="BY825" s="189"/>
      <c r="BZ825" s="188">
        <f>BZ826+BZ827</f>
        <v>0</v>
      </c>
      <c r="CA825" s="130">
        <f t="shared" si="2144"/>
        <v>0</v>
      </c>
      <c r="CB825" s="189"/>
      <c r="CC825" s="189"/>
      <c r="CD825" s="188"/>
      <c r="CE825" s="130">
        <f t="shared" si="2145"/>
        <v>0</v>
      </c>
      <c r="CF825" s="189">
        <f t="shared" si="2146"/>
        <v>0</v>
      </c>
      <c r="CG825" s="189"/>
      <c r="CH825" s="189">
        <f t="shared" si="2137"/>
        <v>0</v>
      </c>
      <c r="CI825" s="188">
        <f t="shared" si="2138"/>
        <v>0</v>
      </c>
      <c r="CJ825" s="130"/>
      <c r="CK825" s="130">
        <f>CL825+CO825</f>
        <v>0</v>
      </c>
      <c r="CL825" s="189">
        <f>CL826+CL827</f>
        <v>0</v>
      </c>
      <c r="CM825" s="189"/>
      <c r="CN825" s="189"/>
      <c r="CO825" s="188">
        <f>CO826+CO827</f>
        <v>0</v>
      </c>
    </row>
    <row r="826" spans="2:93" s="27" customFormat="1" ht="17.25" hidden="1" customHeight="1" x14ac:dyDescent="0.25">
      <c r="B826" s="233"/>
      <c r="C826" s="148" t="s">
        <v>132</v>
      </c>
      <c r="D826" s="130">
        <f>E826</f>
        <v>0</v>
      </c>
      <c r="E826" s="37"/>
      <c r="F826" s="37"/>
      <c r="G826" s="37"/>
      <c r="H826" s="130"/>
      <c r="I826" s="130"/>
      <c r="J826" s="130"/>
      <c r="K826" s="130"/>
      <c r="L826" s="130"/>
      <c r="M826" s="130"/>
      <c r="N826" s="130"/>
      <c r="O826" s="130"/>
      <c r="P826" s="130"/>
      <c r="Q826" s="130"/>
      <c r="R826" s="130"/>
      <c r="S826" s="130"/>
      <c r="T826" s="130"/>
      <c r="U826" s="130"/>
      <c r="V826" s="130"/>
      <c r="W826" s="130"/>
      <c r="X826" s="130"/>
      <c r="Y826" s="130"/>
      <c r="Z826" s="130"/>
      <c r="AA826" s="130"/>
      <c r="AB826" s="130"/>
      <c r="AC826" s="130"/>
      <c r="AD826" s="130"/>
      <c r="AE826" s="130"/>
      <c r="AF826" s="130"/>
      <c r="AG826" s="130"/>
      <c r="AH826" s="130"/>
      <c r="AI826" s="130"/>
      <c r="AJ826" s="130"/>
      <c r="AK826" s="130"/>
      <c r="AL826" s="130"/>
      <c r="AM826" s="130"/>
      <c r="AN826" s="130"/>
      <c r="AO826" s="130"/>
      <c r="AP826" s="130"/>
      <c r="AQ826" s="130"/>
      <c r="AR826" s="130"/>
      <c r="AS826" s="130"/>
      <c r="AT826" s="130"/>
      <c r="AU826" s="130">
        <f>AV826</f>
        <v>0</v>
      </c>
      <c r="AV826" s="130">
        <f>AW826</f>
        <v>0</v>
      </c>
      <c r="AW826" s="37"/>
      <c r="AX826" s="37"/>
      <c r="AY826" s="37"/>
      <c r="AZ826" s="130"/>
      <c r="BA826" s="102">
        <f t="shared" si="2139"/>
        <v>0</v>
      </c>
      <c r="BB826" s="37"/>
      <c r="BC826" s="37"/>
      <c r="BD826" s="37"/>
      <c r="BE826" s="102">
        <f t="shared" si="2140"/>
        <v>0</v>
      </c>
      <c r="BF826" s="102">
        <f t="shared" si="2133"/>
        <v>0</v>
      </c>
      <c r="BG826" s="102">
        <f t="shared" si="2134"/>
        <v>0</v>
      </c>
      <c r="BH826" s="102">
        <f t="shared" si="2135"/>
        <v>0</v>
      </c>
      <c r="BI826" s="130">
        <f>BJ826</f>
        <v>0</v>
      </c>
      <c r="BJ826" s="189"/>
      <c r="BK826" s="189"/>
      <c r="BL826" s="189"/>
      <c r="BM826" s="188"/>
      <c r="BN826" s="130">
        <f t="shared" si="2141"/>
        <v>0</v>
      </c>
      <c r="BO826" s="130">
        <f>BP826</f>
        <v>0</v>
      </c>
      <c r="BP826" s="189"/>
      <c r="BQ826" s="189"/>
      <c r="BR826" s="189"/>
      <c r="BS826" s="188"/>
      <c r="BT826" s="189">
        <f t="shared" si="2142"/>
        <v>0</v>
      </c>
      <c r="BU826" s="188">
        <f t="shared" si="2143"/>
        <v>0</v>
      </c>
      <c r="BV826" s="130">
        <f>BW826</f>
        <v>0</v>
      </c>
      <c r="BW826" s="189"/>
      <c r="BX826" s="189"/>
      <c r="BY826" s="189"/>
      <c r="BZ826" s="188"/>
      <c r="CA826" s="130">
        <f t="shared" si="2144"/>
        <v>0</v>
      </c>
      <c r="CB826" s="189"/>
      <c r="CC826" s="189"/>
      <c r="CD826" s="188"/>
      <c r="CE826" s="130">
        <f t="shared" si="2145"/>
        <v>0</v>
      </c>
      <c r="CF826" s="189">
        <f t="shared" si="2146"/>
        <v>0</v>
      </c>
      <c r="CG826" s="189"/>
      <c r="CH826" s="189">
        <f t="shared" si="2137"/>
        <v>0</v>
      </c>
      <c r="CI826" s="188">
        <f t="shared" si="2138"/>
        <v>0</v>
      </c>
      <c r="CJ826" s="130"/>
      <c r="CK826" s="130">
        <f>CL826</f>
        <v>0</v>
      </c>
      <c r="CL826" s="189"/>
      <c r="CM826" s="189"/>
      <c r="CN826" s="189"/>
      <c r="CO826" s="188"/>
    </row>
    <row r="827" spans="2:93" s="27" customFormat="1" ht="29.25" hidden="1" customHeight="1" x14ac:dyDescent="0.25">
      <c r="B827" s="233"/>
      <c r="C827" s="148" t="s">
        <v>133</v>
      </c>
      <c r="D827" s="130">
        <f>E827</f>
        <v>0</v>
      </c>
      <c r="E827" s="37"/>
      <c r="F827" s="37"/>
      <c r="G827" s="37"/>
      <c r="H827" s="130"/>
      <c r="I827" s="130"/>
      <c r="J827" s="130"/>
      <c r="K827" s="130"/>
      <c r="L827" s="130"/>
      <c r="M827" s="130"/>
      <c r="N827" s="130"/>
      <c r="O827" s="130"/>
      <c r="P827" s="130"/>
      <c r="Q827" s="130"/>
      <c r="R827" s="130"/>
      <c r="S827" s="130"/>
      <c r="T827" s="130"/>
      <c r="U827" s="130"/>
      <c r="V827" s="130"/>
      <c r="W827" s="130"/>
      <c r="X827" s="130"/>
      <c r="Y827" s="130"/>
      <c r="Z827" s="130"/>
      <c r="AA827" s="130"/>
      <c r="AB827" s="130"/>
      <c r="AC827" s="130"/>
      <c r="AD827" s="130"/>
      <c r="AE827" s="130"/>
      <c r="AF827" s="130"/>
      <c r="AG827" s="130"/>
      <c r="AH827" s="130"/>
      <c r="AI827" s="130"/>
      <c r="AJ827" s="130"/>
      <c r="AK827" s="130"/>
      <c r="AL827" s="130"/>
      <c r="AM827" s="130"/>
      <c r="AN827" s="130"/>
      <c r="AO827" s="130"/>
      <c r="AP827" s="130"/>
      <c r="AQ827" s="130"/>
      <c r="AR827" s="130"/>
      <c r="AS827" s="130"/>
      <c r="AT827" s="130"/>
      <c r="AU827" s="130">
        <f>AV827</f>
        <v>0</v>
      </c>
      <c r="AV827" s="130">
        <f>AW827</f>
        <v>0</v>
      </c>
      <c r="AW827" s="37"/>
      <c r="AX827" s="37"/>
      <c r="AY827" s="37"/>
      <c r="AZ827" s="130"/>
      <c r="BA827" s="102">
        <f t="shared" si="2139"/>
        <v>0</v>
      </c>
      <c r="BB827" s="37"/>
      <c r="BC827" s="37"/>
      <c r="BD827" s="37"/>
      <c r="BE827" s="102">
        <f t="shared" si="2140"/>
        <v>0</v>
      </c>
      <c r="BF827" s="102">
        <f t="shared" si="2133"/>
        <v>0</v>
      </c>
      <c r="BG827" s="102">
        <f t="shared" si="2134"/>
        <v>0</v>
      </c>
      <c r="BH827" s="102">
        <f t="shared" si="2135"/>
        <v>0</v>
      </c>
      <c r="BI827" s="130">
        <f>BJ827</f>
        <v>0</v>
      </c>
      <c r="BJ827" s="189"/>
      <c r="BK827" s="189"/>
      <c r="BL827" s="189"/>
      <c r="BM827" s="188"/>
      <c r="BN827" s="130">
        <f t="shared" si="2141"/>
        <v>0</v>
      </c>
      <c r="BO827" s="130">
        <f>BP827</f>
        <v>0</v>
      </c>
      <c r="BP827" s="189"/>
      <c r="BQ827" s="189"/>
      <c r="BR827" s="189"/>
      <c r="BS827" s="188"/>
      <c r="BT827" s="189">
        <f t="shared" si="2142"/>
        <v>0</v>
      </c>
      <c r="BU827" s="188">
        <f t="shared" si="2143"/>
        <v>0</v>
      </c>
      <c r="BV827" s="130">
        <f>BW827</f>
        <v>0</v>
      </c>
      <c r="BW827" s="189"/>
      <c r="BX827" s="189"/>
      <c r="BY827" s="189"/>
      <c r="BZ827" s="188"/>
      <c r="CA827" s="130">
        <f t="shared" si="2144"/>
        <v>0</v>
      </c>
      <c r="CB827" s="189"/>
      <c r="CC827" s="189"/>
      <c r="CD827" s="188"/>
      <c r="CE827" s="130">
        <f t="shared" si="2145"/>
        <v>0</v>
      </c>
      <c r="CF827" s="189">
        <f t="shared" si="2146"/>
        <v>0</v>
      </c>
      <c r="CG827" s="189"/>
      <c r="CH827" s="189">
        <f t="shared" si="2137"/>
        <v>0</v>
      </c>
      <c r="CI827" s="188">
        <f t="shared" si="2138"/>
        <v>0</v>
      </c>
      <c r="CJ827" s="130"/>
      <c r="CK827" s="130">
        <f>CL827</f>
        <v>0</v>
      </c>
      <c r="CL827" s="189"/>
      <c r="CM827" s="189"/>
      <c r="CN827" s="189"/>
      <c r="CO827" s="188"/>
    </row>
    <row r="828" spans="2:93" s="27" customFormat="1" ht="32.25" hidden="1" customHeight="1" x14ac:dyDescent="0.25">
      <c r="B828" s="233"/>
      <c r="C828" s="148" t="s">
        <v>135</v>
      </c>
      <c r="D828" s="130">
        <f>E828+H828</f>
        <v>0</v>
      </c>
      <c r="E828" s="37"/>
      <c r="F828" s="37"/>
      <c r="G828" s="37"/>
      <c r="H828" s="130">
        <f>H829+H830</f>
        <v>0</v>
      </c>
      <c r="I828" s="130"/>
      <c r="J828" s="130"/>
      <c r="K828" s="130"/>
      <c r="L828" s="130"/>
      <c r="M828" s="130"/>
      <c r="N828" s="130"/>
      <c r="O828" s="130"/>
      <c r="P828" s="130"/>
      <c r="Q828" s="130"/>
      <c r="R828" s="130"/>
      <c r="S828" s="130"/>
      <c r="T828" s="130"/>
      <c r="U828" s="130"/>
      <c r="V828" s="130"/>
      <c r="W828" s="130"/>
      <c r="X828" s="130"/>
      <c r="Y828" s="130"/>
      <c r="Z828" s="130"/>
      <c r="AA828" s="130"/>
      <c r="AB828" s="130"/>
      <c r="AC828" s="130"/>
      <c r="AD828" s="130"/>
      <c r="AE828" s="130"/>
      <c r="AF828" s="130"/>
      <c r="AG828" s="130"/>
      <c r="AH828" s="130"/>
      <c r="AI828" s="130"/>
      <c r="AJ828" s="130"/>
      <c r="AK828" s="130"/>
      <c r="AL828" s="130"/>
      <c r="AM828" s="130"/>
      <c r="AN828" s="130"/>
      <c r="AO828" s="130"/>
      <c r="AP828" s="130"/>
      <c r="AQ828" s="130"/>
      <c r="AR828" s="130"/>
      <c r="AS828" s="130"/>
      <c r="AT828" s="130"/>
      <c r="AU828" s="130">
        <f>AV828+AX828</f>
        <v>0</v>
      </c>
      <c r="AV828" s="130">
        <f>AW828+AZ828</f>
        <v>0</v>
      </c>
      <c r="AW828" s="37"/>
      <c r="AX828" s="37"/>
      <c r="AY828" s="37"/>
      <c r="AZ828" s="130">
        <f>AZ829+AZ830</f>
        <v>0</v>
      </c>
      <c r="BA828" s="102">
        <f t="shared" si="2139"/>
        <v>0</v>
      </c>
      <c r="BB828" s="37"/>
      <c r="BC828" s="37"/>
      <c r="BD828" s="37"/>
      <c r="BE828" s="102">
        <f t="shared" si="2140"/>
        <v>0</v>
      </c>
      <c r="BF828" s="102">
        <f t="shared" si="2133"/>
        <v>0</v>
      </c>
      <c r="BG828" s="102">
        <f t="shared" si="2134"/>
        <v>0</v>
      </c>
      <c r="BH828" s="102">
        <f t="shared" si="2135"/>
        <v>0</v>
      </c>
      <c r="BI828" s="130">
        <f>BJ828+BM828</f>
        <v>0</v>
      </c>
      <c r="BJ828" s="189"/>
      <c r="BK828" s="189"/>
      <c r="BL828" s="189"/>
      <c r="BM828" s="188">
        <f>BM829+BM830</f>
        <v>0</v>
      </c>
      <c r="BN828" s="130">
        <f t="shared" si="2141"/>
        <v>0</v>
      </c>
      <c r="BO828" s="130">
        <f>BP828+BS828</f>
        <v>0</v>
      </c>
      <c r="BP828" s="189"/>
      <c r="BQ828" s="189"/>
      <c r="BR828" s="189"/>
      <c r="BS828" s="188">
        <f>BS829+BS830</f>
        <v>0</v>
      </c>
      <c r="BT828" s="189">
        <f t="shared" si="2142"/>
        <v>0</v>
      </c>
      <c r="BU828" s="188">
        <f t="shared" si="2143"/>
        <v>0</v>
      </c>
      <c r="BV828" s="130">
        <f>BW828+BZ828</f>
        <v>0</v>
      </c>
      <c r="BW828" s="189"/>
      <c r="BX828" s="189"/>
      <c r="BY828" s="189"/>
      <c r="BZ828" s="188">
        <f>BZ829+BZ830</f>
        <v>0</v>
      </c>
      <c r="CA828" s="130">
        <f t="shared" si="2144"/>
        <v>0</v>
      </c>
      <c r="CB828" s="189"/>
      <c r="CC828" s="189"/>
      <c r="CD828" s="188"/>
      <c r="CE828" s="130">
        <f t="shared" si="2145"/>
        <v>0</v>
      </c>
      <c r="CF828" s="189">
        <f t="shared" si="2146"/>
        <v>0</v>
      </c>
      <c r="CG828" s="189"/>
      <c r="CH828" s="189">
        <f t="shared" si="2137"/>
        <v>0</v>
      </c>
      <c r="CI828" s="188">
        <f t="shared" si="2138"/>
        <v>0</v>
      </c>
      <c r="CJ828" s="130"/>
      <c r="CK828" s="130">
        <f>CL828+CO828</f>
        <v>0</v>
      </c>
      <c r="CL828" s="189"/>
      <c r="CM828" s="189"/>
      <c r="CN828" s="189"/>
      <c r="CO828" s="188">
        <f>CO829+CO830</f>
        <v>0</v>
      </c>
    </row>
    <row r="829" spans="2:93" s="27" customFormat="1" ht="15" hidden="1" customHeight="1" x14ac:dyDescent="0.25">
      <c r="B829" s="233"/>
      <c r="C829" s="148" t="s">
        <v>132</v>
      </c>
      <c r="D829" s="130">
        <f>H829</f>
        <v>0</v>
      </c>
      <c r="E829" s="37"/>
      <c r="F829" s="37"/>
      <c r="G829" s="37"/>
      <c r="H829" s="130">
        <f>H832+H835</f>
        <v>0</v>
      </c>
      <c r="I829" s="130"/>
      <c r="J829" s="130"/>
      <c r="K829" s="130"/>
      <c r="L829" s="130"/>
      <c r="M829" s="130"/>
      <c r="N829" s="130"/>
      <c r="O829" s="130"/>
      <c r="P829" s="130"/>
      <c r="Q829" s="130"/>
      <c r="R829" s="130"/>
      <c r="S829" s="130"/>
      <c r="T829" s="130"/>
      <c r="U829" s="130"/>
      <c r="V829" s="130"/>
      <c r="W829" s="130"/>
      <c r="X829" s="130"/>
      <c r="Y829" s="130"/>
      <c r="Z829" s="130"/>
      <c r="AA829" s="130"/>
      <c r="AB829" s="130"/>
      <c r="AC829" s="130"/>
      <c r="AD829" s="130"/>
      <c r="AE829" s="130"/>
      <c r="AF829" s="130"/>
      <c r="AG829" s="130"/>
      <c r="AH829" s="130"/>
      <c r="AI829" s="130"/>
      <c r="AJ829" s="130"/>
      <c r="AK829" s="130"/>
      <c r="AL829" s="130"/>
      <c r="AM829" s="130"/>
      <c r="AN829" s="130"/>
      <c r="AO829" s="130"/>
      <c r="AP829" s="130"/>
      <c r="AQ829" s="130"/>
      <c r="AR829" s="130"/>
      <c r="AS829" s="130"/>
      <c r="AT829" s="130"/>
      <c r="AU829" s="130">
        <f>AX829</f>
        <v>0</v>
      </c>
      <c r="AV829" s="130">
        <f>AZ829</f>
        <v>0</v>
      </c>
      <c r="AW829" s="37"/>
      <c r="AX829" s="37"/>
      <c r="AY829" s="37"/>
      <c r="AZ829" s="130">
        <f>AZ832+AZ835</f>
        <v>0</v>
      </c>
      <c r="BA829" s="102">
        <f t="shared" si="2139"/>
        <v>0</v>
      </c>
      <c r="BB829" s="37"/>
      <c r="BC829" s="37"/>
      <c r="BD829" s="37"/>
      <c r="BE829" s="102">
        <f t="shared" si="2140"/>
        <v>0</v>
      </c>
      <c r="BF829" s="102">
        <f t="shared" si="2133"/>
        <v>0</v>
      </c>
      <c r="BG829" s="102">
        <f t="shared" si="2134"/>
        <v>0</v>
      </c>
      <c r="BH829" s="102">
        <f t="shared" si="2135"/>
        <v>0</v>
      </c>
      <c r="BI829" s="130">
        <f>BM829</f>
        <v>0</v>
      </c>
      <c r="BJ829" s="189"/>
      <c r="BK829" s="189"/>
      <c r="BL829" s="189"/>
      <c r="BM829" s="188">
        <f>BM832+BM835</f>
        <v>0</v>
      </c>
      <c r="BN829" s="130">
        <f t="shared" si="2141"/>
        <v>0</v>
      </c>
      <c r="BO829" s="130">
        <f>BS829</f>
        <v>0</v>
      </c>
      <c r="BP829" s="189"/>
      <c r="BQ829" s="189"/>
      <c r="BR829" s="189"/>
      <c r="BS829" s="188">
        <f>BS832+BS835</f>
        <v>0</v>
      </c>
      <c r="BT829" s="189">
        <f t="shared" si="2142"/>
        <v>0</v>
      </c>
      <c r="BU829" s="188">
        <f t="shared" si="2143"/>
        <v>0</v>
      </c>
      <c r="BV829" s="130">
        <f>BZ829</f>
        <v>0</v>
      </c>
      <c r="BW829" s="189"/>
      <c r="BX829" s="189"/>
      <c r="BY829" s="189"/>
      <c r="BZ829" s="188">
        <f>BZ832+BZ835</f>
        <v>0</v>
      </c>
      <c r="CA829" s="130">
        <f t="shared" si="2144"/>
        <v>0</v>
      </c>
      <c r="CB829" s="189"/>
      <c r="CC829" s="189"/>
      <c r="CD829" s="188"/>
      <c r="CE829" s="130">
        <f t="shared" si="2145"/>
        <v>0</v>
      </c>
      <c r="CF829" s="189">
        <f t="shared" si="2146"/>
        <v>0</v>
      </c>
      <c r="CG829" s="189"/>
      <c r="CH829" s="189">
        <f t="shared" si="2137"/>
        <v>0</v>
      </c>
      <c r="CI829" s="188">
        <f t="shared" si="2138"/>
        <v>0</v>
      </c>
      <c r="CJ829" s="130"/>
      <c r="CK829" s="130">
        <f>CO829</f>
        <v>0</v>
      </c>
      <c r="CL829" s="189"/>
      <c r="CM829" s="189"/>
      <c r="CN829" s="189"/>
      <c r="CO829" s="188">
        <f>CO832+CO835</f>
        <v>0</v>
      </c>
    </row>
    <row r="830" spans="2:93" s="27" customFormat="1" ht="15" hidden="1" customHeight="1" x14ac:dyDescent="0.25">
      <c r="B830" s="233"/>
      <c r="C830" s="148" t="s">
        <v>133</v>
      </c>
      <c r="D830" s="130">
        <f>H830</f>
        <v>0</v>
      </c>
      <c r="E830" s="37"/>
      <c r="F830" s="37"/>
      <c r="G830" s="37"/>
      <c r="H830" s="130">
        <f>H833+H836</f>
        <v>0</v>
      </c>
      <c r="I830" s="130"/>
      <c r="J830" s="130"/>
      <c r="K830" s="130"/>
      <c r="L830" s="130"/>
      <c r="M830" s="130"/>
      <c r="N830" s="130"/>
      <c r="O830" s="130"/>
      <c r="P830" s="130"/>
      <c r="Q830" s="130"/>
      <c r="R830" s="130"/>
      <c r="S830" s="130"/>
      <c r="T830" s="130"/>
      <c r="U830" s="130"/>
      <c r="V830" s="130"/>
      <c r="W830" s="130"/>
      <c r="X830" s="130"/>
      <c r="Y830" s="130"/>
      <c r="Z830" s="130"/>
      <c r="AA830" s="130"/>
      <c r="AB830" s="130"/>
      <c r="AC830" s="130"/>
      <c r="AD830" s="130"/>
      <c r="AE830" s="130"/>
      <c r="AF830" s="130"/>
      <c r="AG830" s="130"/>
      <c r="AH830" s="130"/>
      <c r="AI830" s="130"/>
      <c r="AJ830" s="130"/>
      <c r="AK830" s="130"/>
      <c r="AL830" s="130"/>
      <c r="AM830" s="130"/>
      <c r="AN830" s="130"/>
      <c r="AO830" s="130"/>
      <c r="AP830" s="130"/>
      <c r="AQ830" s="130"/>
      <c r="AR830" s="130"/>
      <c r="AS830" s="130"/>
      <c r="AT830" s="130"/>
      <c r="AU830" s="130">
        <f>AX830</f>
        <v>0</v>
      </c>
      <c r="AV830" s="130">
        <f>AZ830</f>
        <v>0</v>
      </c>
      <c r="AW830" s="37"/>
      <c r="AX830" s="37"/>
      <c r="AY830" s="37"/>
      <c r="AZ830" s="130">
        <f>AZ833+AZ836</f>
        <v>0</v>
      </c>
      <c r="BA830" s="102">
        <f t="shared" si="2139"/>
        <v>0</v>
      </c>
      <c r="BB830" s="37"/>
      <c r="BC830" s="37"/>
      <c r="BD830" s="37"/>
      <c r="BE830" s="102">
        <f t="shared" si="2140"/>
        <v>0</v>
      </c>
      <c r="BF830" s="102">
        <f t="shared" si="2133"/>
        <v>0</v>
      </c>
      <c r="BG830" s="102">
        <f t="shared" si="2134"/>
        <v>0</v>
      </c>
      <c r="BH830" s="102">
        <f t="shared" si="2135"/>
        <v>0</v>
      </c>
      <c r="BI830" s="130">
        <f>BM830</f>
        <v>0</v>
      </c>
      <c r="BJ830" s="189"/>
      <c r="BK830" s="189"/>
      <c r="BL830" s="189"/>
      <c r="BM830" s="188">
        <f>BM833+BM836</f>
        <v>0</v>
      </c>
      <c r="BN830" s="130">
        <f t="shared" si="2141"/>
        <v>0</v>
      </c>
      <c r="BO830" s="130">
        <f>BS830</f>
        <v>0</v>
      </c>
      <c r="BP830" s="189"/>
      <c r="BQ830" s="189"/>
      <c r="BR830" s="189"/>
      <c r="BS830" s="188">
        <f>BS833+BS836</f>
        <v>0</v>
      </c>
      <c r="BT830" s="189">
        <f t="shared" si="2142"/>
        <v>0</v>
      </c>
      <c r="BU830" s="188">
        <f t="shared" si="2143"/>
        <v>0</v>
      </c>
      <c r="BV830" s="130">
        <f>BZ830</f>
        <v>0</v>
      </c>
      <c r="BW830" s="189"/>
      <c r="BX830" s="189"/>
      <c r="BY830" s="189"/>
      <c r="BZ830" s="188">
        <f>BZ833+BZ836</f>
        <v>0</v>
      </c>
      <c r="CA830" s="130">
        <f t="shared" si="2144"/>
        <v>0</v>
      </c>
      <c r="CB830" s="189"/>
      <c r="CC830" s="189"/>
      <c r="CD830" s="188"/>
      <c r="CE830" s="130">
        <f t="shared" si="2145"/>
        <v>0</v>
      </c>
      <c r="CF830" s="189">
        <f t="shared" si="2146"/>
        <v>0</v>
      </c>
      <c r="CG830" s="189"/>
      <c r="CH830" s="189">
        <f t="shared" si="2137"/>
        <v>0</v>
      </c>
      <c r="CI830" s="188">
        <f t="shared" si="2138"/>
        <v>0</v>
      </c>
      <c r="CJ830" s="130"/>
      <c r="CK830" s="130">
        <f>CO830</f>
        <v>0</v>
      </c>
      <c r="CL830" s="189"/>
      <c r="CM830" s="189"/>
      <c r="CN830" s="189"/>
      <c r="CO830" s="188">
        <f>CO833+CO836</f>
        <v>0</v>
      </c>
    </row>
    <row r="831" spans="2:93" s="27" customFormat="1" ht="33.75" hidden="1" customHeight="1" x14ac:dyDescent="0.25">
      <c r="B831" s="233"/>
      <c r="C831" s="148" t="s">
        <v>136</v>
      </c>
      <c r="D831" s="130">
        <f>E831+H831</f>
        <v>0</v>
      </c>
      <c r="E831" s="37"/>
      <c r="F831" s="37"/>
      <c r="G831" s="37"/>
      <c r="H831" s="130">
        <f>H832+H833</f>
        <v>0</v>
      </c>
      <c r="I831" s="130"/>
      <c r="J831" s="130"/>
      <c r="K831" s="130"/>
      <c r="L831" s="130"/>
      <c r="M831" s="130"/>
      <c r="N831" s="130"/>
      <c r="O831" s="130"/>
      <c r="P831" s="130"/>
      <c r="Q831" s="130"/>
      <c r="R831" s="130"/>
      <c r="S831" s="130"/>
      <c r="T831" s="130"/>
      <c r="U831" s="130"/>
      <c r="V831" s="130"/>
      <c r="W831" s="130"/>
      <c r="X831" s="130"/>
      <c r="Y831" s="130"/>
      <c r="Z831" s="130"/>
      <c r="AA831" s="130"/>
      <c r="AB831" s="130"/>
      <c r="AC831" s="130"/>
      <c r="AD831" s="130"/>
      <c r="AE831" s="130"/>
      <c r="AF831" s="130"/>
      <c r="AG831" s="130"/>
      <c r="AH831" s="130"/>
      <c r="AI831" s="130"/>
      <c r="AJ831" s="130"/>
      <c r="AK831" s="130"/>
      <c r="AL831" s="130"/>
      <c r="AM831" s="130"/>
      <c r="AN831" s="130"/>
      <c r="AO831" s="130"/>
      <c r="AP831" s="130"/>
      <c r="AQ831" s="130"/>
      <c r="AR831" s="130"/>
      <c r="AS831" s="130"/>
      <c r="AT831" s="130"/>
      <c r="AU831" s="130">
        <f>AV831+AX831</f>
        <v>0</v>
      </c>
      <c r="AV831" s="130">
        <f>AW831+AZ831</f>
        <v>0</v>
      </c>
      <c r="AW831" s="37"/>
      <c r="AX831" s="37"/>
      <c r="AY831" s="37"/>
      <c r="AZ831" s="130">
        <f>AZ832+AZ833</f>
        <v>0</v>
      </c>
      <c r="BA831" s="102">
        <f t="shared" si="2139"/>
        <v>0</v>
      </c>
      <c r="BB831" s="37"/>
      <c r="BC831" s="37"/>
      <c r="BD831" s="37"/>
      <c r="BE831" s="102">
        <f t="shared" si="2140"/>
        <v>0</v>
      </c>
      <c r="BF831" s="102">
        <f t="shared" si="2133"/>
        <v>0</v>
      </c>
      <c r="BG831" s="102">
        <f t="shared" si="2134"/>
        <v>0</v>
      </c>
      <c r="BH831" s="102">
        <f t="shared" si="2135"/>
        <v>0</v>
      </c>
      <c r="BI831" s="130">
        <f>BJ831+BM831</f>
        <v>0</v>
      </c>
      <c r="BJ831" s="189"/>
      <c r="BK831" s="189"/>
      <c r="BL831" s="189"/>
      <c r="BM831" s="188">
        <f>BM832+BM833</f>
        <v>0</v>
      </c>
      <c r="BN831" s="130">
        <f t="shared" si="2141"/>
        <v>0</v>
      </c>
      <c r="BO831" s="130">
        <f>BP831+BS831</f>
        <v>0</v>
      </c>
      <c r="BP831" s="189"/>
      <c r="BQ831" s="189"/>
      <c r="BR831" s="189"/>
      <c r="BS831" s="188">
        <f>BS832+BS833</f>
        <v>0</v>
      </c>
      <c r="BT831" s="189">
        <f t="shared" si="2142"/>
        <v>0</v>
      </c>
      <c r="BU831" s="188">
        <f t="shared" si="2143"/>
        <v>0</v>
      </c>
      <c r="BV831" s="130">
        <f>BW831+BZ831</f>
        <v>0</v>
      </c>
      <c r="BW831" s="189"/>
      <c r="BX831" s="189"/>
      <c r="BY831" s="189"/>
      <c r="BZ831" s="188">
        <f>BZ832+BZ833</f>
        <v>0</v>
      </c>
      <c r="CA831" s="130">
        <f t="shared" si="2144"/>
        <v>0</v>
      </c>
      <c r="CB831" s="189"/>
      <c r="CC831" s="189"/>
      <c r="CD831" s="188"/>
      <c r="CE831" s="130">
        <f t="shared" si="2145"/>
        <v>0</v>
      </c>
      <c r="CF831" s="189">
        <f t="shared" si="2146"/>
        <v>0</v>
      </c>
      <c r="CG831" s="189"/>
      <c r="CH831" s="189">
        <f t="shared" si="2137"/>
        <v>0</v>
      </c>
      <c r="CI831" s="188">
        <f t="shared" si="2138"/>
        <v>0</v>
      </c>
      <c r="CJ831" s="130"/>
      <c r="CK831" s="130">
        <f>CL831+CO831</f>
        <v>0</v>
      </c>
      <c r="CL831" s="189"/>
      <c r="CM831" s="189"/>
      <c r="CN831" s="189"/>
      <c r="CO831" s="188">
        <f>CO832+CO833</f>
        <v>0</v>
      </c>
    </row>
    <row r="832" spans="2:93" s="27" customFormat="1" ht="15" hidden="1" customHeight="1" x14ac:dyDescent="0.25">
      <c r="B832" s="233"/>
      <c r="C832" s="148" t="s">
        <v>132</v>
      </c>
      <c r="D832" s="130">
        <f>H832</f>
        <v>0</v>
      </c>
      <c r="E832" s="37"/>
      <c r="F832" s="37"/>
      <c r="G832" s="37"/>
      <c r="H832" s="130"/>
      <c r="I832" s="130"/>
      <c r="J832" s="130"/>
      <c r="K832" s="130"/>
      <c r="L832" s="130"/>
      <c r="M832" s="130"/>
      <c r="N832" s="130"/>
      <c r="O832" s="130"/>
      <c r="P832" s="130"/>
      <c r="Q832" s="130"/>
      <c r="R832" s="130"/>
      <c r="S832" s="130"/>
      <c r="T832" s="130"/>
      <c r="U832" s="130"/>
      <c r="V832" s="130"/>
      <c r="W832" s="130"/>
      <c r="X832" s="130"/>
      <c r="Y832" s="130"/>
      <c r="Z832" s="130"/>
      <c r="AA832" s="130"/>
      <c r="AB832" s="130"/>
      <c r="AC832" s="130"/>
      <c r="AD832" s="130"/>
      <c r="AE832" s="130"/>
      <c r="AF832" s="130"/>
      <c r="AG832" s="130"/>
      <c r="AH832" s="130"/>
      <c r="AI832" s="130"/>
      <c r="AJ832" s="130"/>
      <c r="AK832" s="130"/>
      <c r="AL832" s="130"/>
      <c r="AM832" s="130"/>
      <c r="AN832" s="130"/>
      <c r="AO832" s="130"/>
      <c r="AP832" s="130"/>
      <c r="AQ832" s="130"/>
      <c r="AR832" s="130"/>
      <c r="AS832" s="130"/>
      <c r="AT832" s="130"/>
      <c r="AU832" s="130">
        <f>AX832</f>
        <v>0</v>
      </c>
      <c r="AV832" s="130">
        <f>AZ832</f>
        <v>0</v>
      </c>
      <c r="AW832" s="37"/>
      <c r="AX832" s="37"/>
      <c r="AY832" s="37"/>
      <c r="AZ832" s="130"/>
      <c r="BA832" s="102">
        <f t="shared" si="2139"/>
        <v>0</v>
      </c>
      <c r="BB832" s="37"/>
      <c r="BC832" s="37"/>
      <c r="BD832" s="37"/>
      <c r="BE832" s="102">
        <f t="shared" si="2140"/>
        <v>0</v>
      </c>
      <c r="BF832" s="102">
        <f t="shared" si="2133"/>
        <v>0</v>
      </c>
      <c r="BG832" s="102">
        <f t="shared" si="2134"/>
        <v>0</v>
      </c>
      <c r="BH832" s="102">
        <f t="shared" si="2135"/>
        <v>0</v>
      </c>
      <c r="BI832" s="130">
        <f>BM832</f>
        <v>0</v>
      </c>
      <c r="BJ832" s="189"/>
      <c r="BK832" s="189"/>
      <c r="BL832" s="189"/>
      <c r="BM832" s="188"/>
      <c r="BN832" s="130">
        <f t="shared" si="2141"/>
        <v>0</v>
      </c>
      <c r="BO832" s="130">
        <f>BS832</f>
        <v>0</v>
      </c>
      <c r="BP832" s="189"/>
      <c r="BQ832" s="189"/>
      <c r="BR832" s="189"/>
      <c r="BS832" s="188"/>
      <c r="BT832" s="189">
        <f t="shared" si="2142"/>
        <v>0</v>
      </c>
      <c r="BU832" s="188">
        <f t="shared" si="2143"/>
        <v>0</v>
      </c>
      <c r="BV832" s="130">
        <f>BZ832</f>
        <v>0</v>
      </c>
      <c r="BW832" s="189"/>
      <c r="BX832" s="189"/>
      <c r="BY832" s="189"/>
      <c r="BZ832" s="188"/>
      <c r="CA832" s="130">
        <f t="shared" si="2144"/>
        <v>0</v>
      </c>
      <c r="CB832" s="189"/>
      <c r="CC832" s="189"/>
      <c r="CD832" s="188"/>
      <c r="CE832" s="130">
        <f t="shared" si="2145"/>
        <v>0</v>
      </c>
      <c r="CF832" s="189">
        <f t="shared" si="2146"/>
        <v>0</v>
      </c>
      <c r="CG832" s="189"/>
      <c r="CH832" s="189">
        <f t="shared" si="2137"/>
        <v>0</v>
      </c>
      <c r="CI832" s="188">
        <f t="shared" si="2138"/>
        <v>0</v>
      </c>
      <c r="CJ832" s="130"/>
      <c r="CK832" s="130">
        <f>CO832</f>
        <v>0</v>
      </c>
      <c r="CL832" s="189"/>
      <c r="CM832" s="189"/>
      <c r="CN832" s="189"/>
      <c r="CO832" s="188"/>
    </row>
    <row r="833" spans="1:93" s="27" customFormat="1" ht="15" hidden="1" customHeight="1" x14ac:dyDescent="0.25">
      <c r="B833" s="233"/>
      <c r="C833" s="148" t="s">
        <v>133</v>
      </c>
      <c r="D833" s="130">
        <f>H833</f>
        <v>0</v>
      </c>
      <c r="E833" s="37"/>
      <c r="F833" s="37"/>
      <c r="G833" s="37"/>
      <c r="H833" s="130"/>
      <c r="I833" s="130"/>
      <c r="J833" s="130"/>
      <c r="K833" s="130"/>
      <c r="L833" s="130"/>
      <c r="M833" s="130"/>
      <c r="N833" s="130"/>
      <c r="O833" s="130"/>
      <c r="P833" s="130"/>
      <c r="Q833" s="130"/>
      <c r="R833" s="130"/>
      <c r="S833" s="130"/>
      <c r="T833" s="130"/>
      <c r="U833" s="130"/>
      <c r="V833" s="130"/>
      <c r="W833" s="130"/>
      <c r="X833" s="130"/>
      <c r="Y833" s="130"/>
      <c r="Z833" s="130"/>
      <c r="AA833" s="130"/>
      <c r="AB833" s="130"/>
      <c r="AC833" s="130"/>
      <c r="AD833" s="130"/>
      <c r="AE833" s="130"/>
      <c r="AF833" s="130"/>
      <c r="AG833" s="130"/>
      <c r="AH833" s="130"/>
      <c r="AI833" s="130"/>
      <c r="AJ833" s="130"/>
      <c r="AK833" s="130"/>
      <c r="AL833" s="130"/>
      <c r="AM833" s="130"/>
      <c r="AN833" s="130"/>
      <c r="AO833" s="130"/>
      <c r="AP833" s="130"/>
      <c r="AQ833" s="130"/>
      <c r="AR833" s="130"/>
      <c r="AS833" s="130"/>
      <c r="AT833" s="130"/>
      <c r="AU833" s="130">
        <f>AX833</f>
        <v>0</v>
      </c>
      <c r="AV833" s="130">
        <f>AZ833</f>
        <v>0</v>
      </c>
      <c r="AW833" s="37"/>
      <c r="AX833" s="37"/>
      <c r="AY833" s="37"/>
      <c r="AZ833" s="130"/>
      <c r="BA833" s="102">
        <f t="shared" si="2139"/>
        <v>0</v>
      </c>
      <c r="BB833" s="37"/>
      <c r="BC833" s="37"/>
      <c r="BD833" s="37"/>
      <c r="BE833" s="102">
        <f t="shared" si="2140"/>
        <v>0</v>
      </c>
      <c r="BF833" s="102">
        <f t="shared" si="2133"/>
        <v>0</v>
      </c>
      <c r="BG833" s="102">
        <f t="shared" si="2134"/>
        <v>0</v>
      </c>
      <c r="BH833" s="102">
        <f t="shared" si="2135"/>
        <v>0</v>
      </c>
      <c r="BI833" s="130">
        <f>BM833</f>
        <v>0</v>
      </c>
      <c r="BJ833" s="189"/>
      <c r="BK833" s="189"/>
      <c r="BL833" s="189"/>
      <c r="BM833" s="188"/>
      <c r="BN833" s="130">
        <f t="shared" si="2141"/>
        <v>0</v>
      </c>
      <c r="BO833" s="130">
        <f>BS833</f>
        <v>0</v>
      </c>
      <c r="BP833" s="189"/>
      <c r="BQ833" s="189"/>
      <c r="BR833" s="189"/>
      <c r="BS833" s="188"/>
      <c r="BT833" s="189">
        <f t="shared" si="2142"/>
        <v>0</v>
      </c>
      <c r="BU833" s="188">
        <f t="shared" si="2143"/>
        <v>0</v>
      </c>
      <c r="BV833" s="130">
        <f>BZ833</f>
        <v>0</v>
      </c>
      <c r="BW833" s="189"/>
      <c r="BX833" s="189"/>
      <c r="BY833" s="189"/>
      <c r="BZ833" s="188"/>
      <c r="CA833" s="130">
        <f t="shared" si="2144"/>
        <v>0</v>
      </c>
      <c r="CB833" s="189"/>
      <c r="CC833" s="189"/>
      <c r="CD833" s="188"/>
      <c r="CE833" s="130">
        <f t="shared" si="2145"/>
        <v>0</v>
      </c>
      <c r="CF833" s="189">
        <f t="shared" si="2146"/>
        <v>0</v>
      </c>
      <c r="CG833" s="189"/>
      <c r="CH833" s="189">
        <f t="shared" si="2137"/>
        <v>0</v>
      </c>
      <c r="CI833" s="188">
        <f t="shared" si="2138"/>
        <v>0</v>
      </c>
      <c r="CJ833" s="130"/>
      <c r="CK833" s="130">
        <f>CO833</f>
        <v>0</v>
      </c>
      <c r="CL833" s="189"/>
      <c r="CM833" s="189"/>
      <c r="CN833" s="189"/>
      <c r="CO833" s="188"/>
    </row>
    <row r="834" spans="1:93" s="27" customFormat="1" ht="31.5" hidden="1" customHeight="1" x14ac:dyDescent="0.25">
      <c r="B834" s="233"/>
      <c r="C834" s="148" t="s">
        <v>137</v>
      </c>
      <c r="D834" s="130">
        <f>E834+H834</f>
        <v>0</v>
      </c>
      <c r="E834" s="37"/>
      <c r="F834" s="37"/>
      <c r="G834" s="37"/>
      <c r="H834" s="130">
        <f>H835+H836</f>
        <v>0</v>
      </c>
      <c r="I834" s="130"/>
      <c r="J834" s="130"/>
      <c r="K834" s="130"/>
      <c r="L834" s="130"/>
      <c r="M834" s="130"/>
      <c r="N834" s="130"/>
      <c r="O834" s="130"/>
      <c r="P834" s="130"/>
      <c r="Q834" s="130"/>
      <c r="R834" s="130"/>
      <c r="S834" s="130"/>
      <c r="T834" s="130"/>
      <c r="U834" s="130"/>
      <c r="V834" s="130"/>
      <c r="W834" s="130"/>
      <c r="X834" s="130"/>
      <c r="Y834" s="130"/>
      <c r="Z834" s="130"/>
      <c r="AA834" s="130"/>
      <c r="AB834" s="130"/>
      <c r="AC834" s="130"/>
      <c r="AD834" s="130"/>
      <c r="AE834" s="130"/>
      <c r="AF834" s="130"/>
      <c r="AG834" s="130"/>
      <c r="AH834" s="130"/>
      <c r="AI834" s="130"/>
      <c r="AJ834" s="130"/>
      <c r="AK834" s="130"/>
      <c r="AL834" s="130"/>
      <c r="AM834" s="130"/>
      <c r="AN834" s="130"/>
      <c r="AO834" s="130"/>
      <c r="AP834" s="130"/>
      <c r="AQ834" s="130"/>
      <c r="AR834" s="130"/>
      <c r="AS834" s="130"/>
      <c r="AT834" s="130"/>
      <c r="AU834" s="130">
        <f>AV834+AX834</f>
        <v>0</v>
      </c>
      <c r="AV834" s="130">
        <f>AW834+AZ834</f>
        <v>0</v>
      </c>
      <c r="AW834" s="37"/>
      <c r="AX834" s="37"/>
      <c r="AY834" s="37"/>
      <c r="AZ834" s="130">
        <f>AZ835+AZ836</f>
        <v>0</v>
      </c>
      <c r="BA834" s="102">
        <f t="shared" si="2139"/>
        <v>0</v>
      </c>
      <c r="BB834" s="37"/>
      <c r="BC834" s="37"/>
      <c r="BD834" s="37"/>
      <c r="BE834" s="102">
        <f t="shared" si="2140"/>
        <v>0</v>
      </c>
      <c r="BF834" s="102">
        <f t="shared" si="2133"/>
        <v>0</v>
      </c>
      <c r="BG834" s="102">
        <f t="shared" si="2134"/>
        <v>0</v>
      </c>
      <c r="BH834" s="102">
        <f t="shared" si="2135"/>
        <v>0</v>
      </c>
      <c r="BI834" s="130">
        <f>BJ834+BM834</f>
        <v>0</v>
      </c>
      <c r="BJ834" s="189"/>
      <c r="BK834" s="189"/>
      <c r="BL834" s="189"/>
      <c r="BM834" s="188">
        <f>BM835+BM836</f>
        <v>0</v>
      </c>
      <c r="BN834" s="130">
        <f t="shared" si="2141"/>
        <v>0</v>
      </c>
      <c r="BO834" s="130">
        <f>BP834+BS834</f>
        <v>0</v>
      </c>
      <c r="BP834" s="189"/>
      <c r="BQ834" s="189"/>
      <c r="BR834" s="189"/>
      <c r="BS834" s="188">
        <f>BS835+BS836</f>
        <v>0</v>
      </c>
      <c r="BT834" s="189">
        <f t="shared" si="2142"/>
        <v>0</v>
      </c>
      <c r="BU834" s="188">
        <f t="shared" si="2143"/>
        <v>0</v>
      </c>
      <c r="BV834" s="130">
        <f>BW834+BZ834</f>
        <v>0</v>
      </c>
      <c r="BW834" s="189"/>
      <c r="BX834" s="189"/>
      <c r="BY834" s="189"/>
      <c r="BZ834" s="188">
        <f>BZ835+BZ836</f>
        <v>0</v>
      </c>
      <c r="CA834" s="130">
        <f t="shared" si="2144"/>
        <v>0</v>
      </c>
      <c r="CB834" s="189"/>
      <c r="CC834" s="189"/>
      <c r="CD834" s="188"/>
      <c r="CE834" s="130">
        <f t="shared" si="2145"/>
        <v>0</v>
      </c>
      <c r="CF834" s="189">
        <f t="shared" si="2146"/>
        <v>0</v>
      </c>
      <c r="CG834" s="189"/>
      <c r="CH834" s="189">
        <f t="shared" si="2137"/>
        <v>0</v>
      </c>
      <c r="CI834" s="188">
        <f t="shared" si="2138"/>
        <v>0</v>
      </c>
      <c r="CJ834" s="130"/>
      <c r="CK834" s="130">
        <f>CL834+CO834</f>
        <v>0</v>
      </c>
      <c r="CL834" s="189"/>
      <c r="CM834" s="189"/>
      <c r="CN834" s="189"/>
      <c r="CO834" s="188">
        <f>CO835+CO836</f>
        <v>0</v>
      </c>
    </row>
    <row r="835" spans="1:93" s="27" customFormat="1" ht="20.25" hidden="1" customHeight="1" x14ac:dyDescent="0.25">
      <c r="B835" s="233"/>
      <c r="C835" s="148" t="s">
        <v>132</v>
      </c>
      <c r="D835" s="130">
        <f>H835</f>
        <v>0</v>
      </c>
      <c r="E835" s="37"/>
      <c r="F835" s="37"/>
      <c r="G835" s="37"/>
      <c r="H835" s="130"/>
      <c r="I835" s="130"/>
      <c r="J835" s="130"/>
      <c r="K835" s="130"/>
      <c r="L835" s="130"/>
      <c r="M835" s="130"/>
      <c r="N835" s="130"/>
      <c r="O835" s="130"/>
      <c r="P835" s="130"/>
      <c r="Q835" s="130"/>
      <c r="R835" s="130"/>
      <c r="S835" s="130"/>
      <c r="T835" s="130"/>
      <c r="U835" s="130"/>
      <c r="V835" s="130"/>
      <c r="W835" s="130"/>
      <c r="X835" s="130"/>
      <c r="Y835" s="130"/>
      <c r="Z835" s="130"/>
      <c r="AA835" s="130"/>
      <c r="AB835" s="130"/>
      <c r="AC835" s="130"/>
      <c r="AD835" s="130"/>
      <c r="AE835" s="130"/>
      <c r="AF835" s="130"/>
      <c r="AG835" s="130"/>
      <c r="AH835" s="130"/>
      <c r="AI835" s="130"/>
      <c r="AJ835" s="130"/>
      <c r="AK835" s="130"/>
      <c r="AL835" s="130"/>
      <c r="AM835" s="130"/>
      <c r="AN835" s="130"/>
      <c r="AO835" s="130"/>
      <c r="AP835" s="130"/>
      <c r="AQ835" s="130"/>
      <c r="AR835" s="130"/>
      <c r="AS835" s="130"/>
      <c r="AT835" s="130"/>
      <c r="AU835" s="130">
        <f>AX835</f>
        <v>0</v>
      </c>
      <c r="AV835" s="130">
        <f>AZ835</f>
        <v>0</v>
      </c>
      <c r="AW835" s="37"/>
      <c r="AX835" s="37"/>
      <c r="AY835" s="37"/>
      <c r="AZ835" s="130"/>
      <c r="BA835" s="102">
        <f t="shared" si="2139"/>
        <v>0</v>
      </c>
      <c r="BB835" s="37"/>
      <c r="BC835" s="37"/>
      <c r="BD835" s="37"/>
      <c r="BE835" s="102">
        <f t="shared" si="2140"/>
        <v>0</v>
      </c>
      <c r="BF835" s="102">
        <f t="shared" si="2133"/>
        <v>0</v>
      </c>
      <c r="BG835" s="102">
        <f t="shared" si="2134"/>
        <v>0</v>
      </c>
      <c r="BH835" s="102">
        <f t="shared" si="2135"/>
        <v>0</v>
      </c>
      <c r="BI835" s="130">
        <f>BM835</f>
        <v>0</v>
      </c>
      <c r="BJ835" s="189"/>
      <c r="BK835" s="189"/>
      <c r="BL835" s="189"/>
      <c r="BM835" s="188"/>
      <c r="BN835" s="130">
        <f t="shared" si="2141"/>
        <v>0</v>
      </c>
      <c r="BO835" s="130">
        <f>BS835</f>
        <v>0</v>
      </c>
      <c r="BP835" s="189"/>
      <c r="BQ835" s="189"/>
      <c r="BR835" s="189"/>
      <c r="BS835" s="188"/>
      <c r="BT835" s="189">
        <f t="shared" si="2142"/>
        <v>0</v>
      </c>
      <c r="BU835" s="188">
        <f t="shared" si="2143"/>
        <v>0</v>
      </c>
      <c r="BV835" s="130">
        <f>BZ835</f>
        <v>0</v>
      </c>
      <c r="BW835" s="189"/>
      <c r="BX835" s="189"/>
      <c r="BY835" s="189"/>
      <c r="BZ835" s="188"/>
      <c r="CA835" s="130">
        <f t="shared" si="2144"/>
        <v>0</v>
      </c>
      <c r="CB835" s="189"/>
      <c r="CC835" s="189"/>
      <c r="CD835" s="188"/>
      <c r="CE835" s="130">
        <f t="shared" si="2145"/>
        <v>0</v>
      </c>
      <c r="CF835" s="189">
        <f t="shared" si="2146"/>
        <v>0</v>
      </c>
      <c r="CG835" s="189"/>
      <c r="CH835" s="189">
        <f t="shared" si="2137"/>
        <v>0</v>
      </c>
      <c r="CI835" s="188">
        <f t="shared" si="2138"/>
        <v>0</v>
      </c>
      <c r="CJ835" s="130"/>
      <c r="CK835" s="130">
        <f>CO835</f>
        <v>0</v>
      </c>
      <c r="CL835" s="189"/>
      <c r="CM835" s="189"/>
      <c r="CN835" s="189"/>
      <c r="CO835" s="188"/>
    </row>
    <row r="836" spans="1:93" s="27" customFormat="1" ht="18.75" hidden="1" customHeight="1" x14ac:dyDescent="0.25">
      <c r="B836" s="233"/>
      <c r="C836" s="148" t="s">
        <v>133</v>
      </c>
      <c r="D836" s="130">
        <f>H836</f>
        <v>0</v>
      </c>
      <c r="E836" s="37"/>
      <c r="F836" s="37"/>
      <c r="G836" s="37"/>
      <c r="H836" s="130"/>
      <c r="I836" s="130"/>
      <c r="J836" s="130"/>
      <c r="K836" s="130"/>
      <c r="L836" s="130"/>
      <c r="M836" s="130"/>
      <c r="N836" s="130"/>
      <c r="O836" s="130"/>
      <c r="P836" s="130"/>
      <c r="Q836" s="130"/>
      <c r="R836" s="130"/>
      <c r="S836" s="130"/>
      <c r="T836" s="130"/>
      <c r="U836" s="130"/>
      <c r="V836" s="130"/>
      <c r="W836" s="130"/>
      <c r="X836" s="130"/>
      <c r="Y836" s="130"/>
      <c r="Z836" s="130"/>
      <c r="AA836" s="130"/>
      <c r="AB836" s="130"/>
      <c r="AC836" s="130"/>
      <c r="AD836" s="130"/>
      <c r="AE836" s="130"/>
      <c r="AF836" s="130"/>
      <c r="AG836" s="130"/>
      <c r="AH836" s="130"/>
      <c r="AI836" s="130"/>
      <c r="AJ836" s="130"/>
      <c r="AK836" s="130"/>
      <c r="AL836" s="130"/>
      <c r="AM836" s="130"/>
      <c r="AN836" s="130"/>
      <c r="AO836" s="130"/>
      <c r="AP836" s="130"/>
      <c r="AQ836" s="130"/>
      <c r="AR836" s="130"/>
      <c r="AS836" s="130"/>
      <c r="AT836" s="130"/>
      <c r="AU836" s="130">
        <f>AX836</f>
        <v>0</v>
      </c>
      <c r="AV836" s="130">
        <f>AZ836</f>
        <v>0</v>
      </c>
      <c r="AW836" s="37"/>
      <c r="AX836" s="37"/>
      <c r="AY836" s="37"/>
      <c r="AZ836" s="130"/>
      <c r="BA836" s="102">
        <f t="shared" si="2139"/>
        <v>0</v>
      </c>
      <c r="BB836" s="37"/>
      <c r="BC836" s="37"/>
      <c r="BD836" s="37"/>
      <c r="BE836" s="102">
        <f t="shared" si="2140"/>
        <v>0</v>
      </c>
      <c r="BF836" s="102">
        <f t="shared" si="2133"/>
        <v>0</v>
      </c>
      <c r="BG836" s="102">
        <f t="shared" si="2134"/>
        <v>0</v>
      </c>
      <c r="BH836" s="102">
        <f t="shared" si="2135"/>
        <v>0</v>
      </c>
      <c r="BI836" s="130">
        <f>BM836</f>
        <v>0</v>
      </c>
      <c r="BJ836" s="189"/>
      <c r="BK836" s="189"/>
      <c r="BL836" s="189"/>
      <c r="BM836" s="188"/>
      <c r="BN836" s="130">
        <f t="shared" si="2141"/>
        <v>0</v>
      </c>
      <c r="BO836" s="130">
        <f>BS836</f>
        <v>0</v>
      </c>
      <c r="BP836" s="189"/>
      <c r="BQ836" s="189"/>
      <c r="BR836" s="189"/>
      <c r="BS836" s="188"/>
      <c r="BT836" s="189">
        <f t="shared" si="2142"/>
        <v>0</v>
      </c>
      <c r="BU836" s="188">
        <f t="shared" si="2143"/>
        <v>0</v>
      </c>
      <c r="BV836" s="130">
        <f>BZ836</f>
        <v>0</v>
      </c>
      <c r="BW836" s="189"/>
      <c r="BX836" s="189"/>
      <c r="BY836" s="189"/>
      <c r="BZ836" s="188"/>
      <c r="CA836" s="130">
        <f t="shared" si="2144"/>
        <v>0</v>
      </c>
      <c r="CB836" s="189"/>
      <c r="CC836" s="189"/>
      <c r="CD836" s="188"/>
      <c r="CE836" s="130">
        <f t="shared" si="2145"/>
        <v>0</v>
      </c>
      <c r="CF836" s="189">
        <f t="shared" si="2146"/>
        <v>0</v>
      </c>
      <c r="CG836" s="189"/>
      <c r="CH836" s="189">
        <f t="shared" si="2137"/>
        <v>0</v>
      </c>
      <c r="CI836" s="188">
        <f t="shared" si="2138"/>
        <v>0</v>
      </c>
      <c r="CJ836" s="130"/>
      <c r="CK836" s="130">
        <f>CO836</f>
        <v>0</v>
      </c>
      <c r="CL836" s="189"/>
      <c r="CM836" s="189"/>
      <c r="CN836" s="189"/>
      <c r="CO836" s="188"/>
    </row>
    <row r="837" spans="1:93" s="51" customFormat="1" ht="26.25" hidden="1" customHeight="1" x14ac:dyDescent="0.25">
      <c r="B837" s="233" t="s">
        <v>12</v>
      </c>
      <c r="C837" s="148" t="s">
        <v>138</v>
      </c>
      <c r="D837" s="128">
        <f>D838+D839</f>
        <v>0</v>
      </c>
      <c r="E837" s="43">
        <f>E838</f>
        <v>0</v>
      </c>
      <c r="F837" s="43"/>
      <c r="G837" s="43"/>
      <c r="H837" s="128">
        <f>H838+H839</f>
        <v>0</v>
      </c>
      <c r="I837" s="128"/>
      <c r="J837" s="128"/>
      <c r="K837" s="128"/>
      <c r="L837" s="128"/>
      <c r="M837" s="128"/>
      <c r="N837" s="128"/>
      <c r="O837" s="128"/>
      <c r="P837" s="128"/>
      <c r="Q837" s="128"/>
      <c r="R837" s="128"/>
      <c r="S837" s="128"/>
      <c r="T837" s="128"/>
      <c r="U837" s="128"/>
      <c r="V837" s="128"/>
      <c r="W837" s="128"/>
      <c r="X837" s="128"/>
      <c r="Y837" s="128"/>
      <c r="Z837" s="128"/>
      <c r="AA837" s="128"/>
      <c r="AB837" s="128"/>
      <c r="AC837" s="128"/>
      <c r="AD837" s="128"/>
      <c r="AE837" s="128"/>
      <c r="AF837" s="128"/>
      <c r="AG837" s="128"/>
      <c r="AH837" s="128"/>
      <c r="AI837" s="128"/>
      <c r="AJ837" s="128"/>
      <c r="AK837" s="128"/>
      <c r="AL837" s="128"/>
      <c r="AM837" s="128"/>
      <c r="AN837" s="128"/>
      <c r="AO837" s="128"/>
      <c r="AP837" s="128"/>
      <c r="AQ837" s="128"/>
      <c r="AR837" s="128"/>
      <c r="AS837" s="128"/>
      <c r="AT837" s="128"/>
      <c r="AU837" s="128">
        <f>AU838+AU839</f>
        <v>0</v>
      </c>
      <c r="AV837" s="128">
        <f>AV838+AV839</f>
        <v>0</v>
      </c>
      <c r="AW837" s="43">
        <f>AW838</f>
        <v>0</v>
      </c>
      <c r="AX837" s="43"/>
      <c r="AY837" s="43"/>
      <c r="AZ837" s="128">
        <f>AZ838+AZ839</f>
        <v>0</v>
      </c>
      <c r="BA837" s="102">
        <f t="shared" si="2139"/>
        <v>0</v>
      </c>
      <c r="BB837" s="43"/>
      <c r="BC837" s="43"/>
      <c r="BD837" s="43"/>
      <c r="BE837" s="102">
        <f t="shared" si="2140"/>
        <v>0</v>
      </c>
      <c r="BF837" s="102">
        <f t="shared" si="2133"/>
        <v>0</v>
      </c>
      <c r="BG837" s="102">
        <f t="shared" si="2134"/>
        <v>0</v>
      </c>
      <c r="BH837" s="102">
        <f t="shared" si="2135"/>
        <v>0</v>
      </c>
      <c r="BI837" s="128">
        <f>BI838+BI839</f>
        <v>0</v>
      </c>
      <c r="BJ837" s="276">
        <f>BJ838</f>
        <v>0</v>
      </c>
      <c r="BK837" s="276"/>
      <c r="BL837" s="276"/>
      <c r="BM837" s="489">
        <f>BM838+BM839</f>
        <v>0</v>
      </c>
      <c r="BN837" s="128">
        <f t="shared" si="2141"/>
        <v>0</v>
      </c>
      <c r="BO837" s="128">
        <f>BO838+BO839</f>
        <v>0</v>
      </c>
      <c r="BP837" s="276">
        <f>BP838</f>
        <v>0</v>
      </c>
      <c r="BQ837" s="276"/>
      <c r="BR837" s="276"/>
      <c r="BS837" s="489">
        <f>BS838+BS839</f>
        <v>0</v>
      </c>
      <c r="BT837" s="276">
        <f t="shared" si="2142"/>
        <v>0</v>
      </c>
      <c r="BU837" s="321">
        <f t="shared" si="2143"/>
        <v>0</v>
      </c>
      <c r="BV837" s="128">
        <f>BV838+BV839</f>
        <v>0</v>
      </c>
      <c r="BW837" s="276">
        <f>BW838</f>
        <v>0</v>
      </c>
      <c r="BX837" s="276"/>
      <c r="BY837" s="276"/>
      <c r="BZ837" s="337">
        <f>BZ838+BZ839</f>
        <v>0</v>
      </c>
      <c r="CA837" s="128">
        <f t="shared" si="2144"/>
        <v>0</v>
      </c>
      <c r="CB837" s="276"/>
      <c r="CC837" s="276"/>
      <c r="CD837" s="337"/>
      <c r="CE837" s="128">
        <f t="shared" si="2145"/>
        <v>0</v>
      </c>
      <c r="CF837" s="276">
        <f t="shared" si="2146"/>
        <v>0</v>
      </c>
      <c r="CG837" s="276"/>
      <c r="CH837" s="276">
        <f t="shared" si="2137"/>
        <v>0</v>
      </c>
      <c r="CI837" s="337">
        <f t="shared" si="2138"/>
        <v>0</v>
      </c>
      <c r="CJ837" s="128"/>
      <c r="CK837" s="128">
        <f>CK838+CK839</f>
        <v>0</v>
      </c>
      <c r="CL837" s="276">
        <f>CL838</f>
        <v>0</v>
      </c>
      <c r="CM837" s="276"/>
      <c r="CN837" s="276"/>
      <c r="CO837" s="489">
        <f>CO838+CO839</f>
        <v>0</v>
      </c>
    </row>
    <row r="838" spans="1:93" s="27" customFormat="1" ht="15" hidden="1" customHeight="1" x14ac:dyDescent="0.25">
      <c r="B838" s="233"/>
      <c r="C838" s="155" t="s">
        <v>139</v>
      </c>
      <c r="D838" s="130">
        <f>E838+H838</f>
        <v>0</v>
      </c>
      <c r="E838" s="37"/>
      <c r="F838" s="37"/>
      <c r="G838" s="37"/>
      <c r="H838" s="130"/>
      <c r="I838" s="130"/>
      <c r="J838" s="130"/>
      <c r="K838" s="130"/>
      <c r="L838" s="130"/>
      <c r="M838" s="130"/>
      <c r="N838" s="130"/>
      <c r="O838" s="130"/>
      <c r="P838" s="130"/>
      <c r="Q838" s="130"/>
      <c r="R838" s="130"/>
      <c r="S838" s="130"/>
      <c r="T838" s="130"/>
      <c r="U838" s="130"/>
      <c r="V838" s="130"/>
      <c r="W838" s="130"/>
      <c r="X838" s="130"/>
      <c r="Y838" s="130"/>
      <c r="Z838" s="130"/>
      <c r="AA838" s="130"/>
      <c r="AB838" s="130"/>
      <c r="AC838" s="130"/>
      <c r="AD838" s="130"/>
      <c r="AE838" s="130"/>
      <c r="AF838" s="130"/>
      <c r="AG838" s="130"/>
      <c r="AH838" s="130"/>
      <c r="AI838" s="130"/>
      <c r="AJ838" s="130"/>
      <c r="AK838" s="130"/>
      <c r="AL838" s="130"/>
      <c r="AM838" s="130"/>
      <c r="AN838" s="130"/>
      <c r="AO838" s="130"/>
      <c r="AP838" s="130"/>
      <c r="AQ838" s="130"/>
      <c r="AR838" s="130"/>
      <c r="AS838" s="130"/>
      <c r="AT838" s="130"/>
      <c r="AU838" s="130">
        <f>AV838+AX838</f>
        <v>0</v>
      </c>
      <c r="AV838" s="130">
        <f>AW838+AZ838</f>
        <v>0</v>
      </c>
      <c r="AW838" s="37"/>
      <c r="AX838" s="37"/>
      <c r="AY838" s="37"/>
      <c r="AZ838" s="130"/>
      <c r="BA838" s="102">
        <f t="shared" si="2139"/>
        <v>0</v>
      </c>
      <c r="BB838" s="37"/>
      <c r="BC838" s="37"/>
      <c r="BD838" s="37"/>
      <c r="BE838" s="102">
        <f t="shared" si="2140"/>
        <v>0</v>
      </c>
      <c r="BF838" s="102">
        <f t="shared" si="2133"/>
        <v>0</v>
      </c>
      <c r="BG838" s="102">
        <f t="shared" si="2134"/>
        <v>0</v>
      </c>
      <c r="BH838" s="102">
        <f t="shared" si="2135"/>
        <v>0</v>
      </c>
      <c r="BI838" s="130">
        <f>BJ838+BM838</f>
        <v>0</v>
      </c>
      <c r="BJ838" s="189"/>
      <c r="BK838" s="189"/>
      <c r="BL838" s="189"/>
      <c r="BM838" s="188"/>
      <c r="BN838" s="130">
        <f t="shared" si="2141"/>
        <v>0</v>
      </c>
      <c r="BO838" s="130">
        <f>BP838+BS838</f>
        <v>0</v>
      </c>
      <c r="BP838" s="189"/>
      <c r="BQ838" s="189"/>
      <c r="BR838" s="189"/>
      <c r="BS838" s="188"/>
      <c r="BT838" s="189">
        <f t="shared" si="2142"/>
        <v>0</v>
      </c>
      <c r="BU838" s="188">
        <f t="shared" si="2143"/>
        <v>0</v>
      </c>
      <c r="BV838" s="130">
        <f>BW838+BZ838</f>
        <v>0</v>
      </c>
      <c r="BW838" s="189"/>
      <c r="BX838" s="189"/>
      <c r="BY838" s="189"/>
      <c r="BZ838" s="188"/>
      <c r="CA838" s="130">
        <f t="shared" si="2144"/>
        <v>0</v>
      </c>
      <c r="CB838" s="189"/>
      <c r="CC838" s="189"/>
      <c r="CD838" s="188"/>
      <c r="CE838" s="130">
        <f t="shared" si="2145"/>
        <v>0</v>
      </c>
      <c r="CF838" s="189">
        <f t="shared" si="2146"/>
        <v>0</v>
      </c>
      <c r="CG838" s="189"/>
      <c r="CH838" s="189">
        <f t="shared" si="2137"/>
        <v>0</v>
      </c>
      <c r="CI838" s="188">
        <f t="shared" si="2138"/>
        <v>0</v>
      </c>
      <c r="CJ838" s="130"/>
      <c r="CK838" s="130">
        <f>CL838+CO838</f>
        <v>0</v>
      </c>
      <c r="CL838" s="189"/>
      <c r="CM838" s="189"/>
      <c r="CN838" s="189"/>
      <c r="CO838" s="188"/>
    </row>
    <row r="839" spans="1:93" s="27" customFormat="1" ht="15" hidden="1" customHeight="1" x14ac:dyDescent="0.25">
      <c r="B839" s="233"/>
      <c r="C839" s="148" t="s">
        <v>140</v>
      </c>
      <c r="D839" s="130">
        <f>H839</f>
        <v>0</v>
      </c>
      <c r="E839" s="37"/>
      <c r="F839" s="37"/>
      <c r="G839" s="37"/>
      <c r="H839" s="130"/>
      <c r="I839" s="130"/>
      <c r="J839" s="130"/>
      <c r="K839" s="130"/>
      <c r="L839" s="130"/>
      <c r="M839" s="130"/>
      <c r="N839" s="130"/>
      <c r="O839" s="130"/>
      <c r="P839" s="130"/>
      <c r="Q839" s="130"/>
      <c r="R839" s="130"/>
      <c r="S839" s="130"/>
      <c r="T839" s="130"/>
      <c r="U839" s="130"/>
      <c r="V839" s="130"/>
      <c r="W839" s="130"/>
      <c r="X839" s="130"/>
      <c r="Y839" s="130"/>
      <c r="Z839" s="130"/>
      <c r="AA839" s="130"/>
      <c r="AB839" s="130"/>
      <c r="AC839" s="130"/>
      <c r="AD839" s="130"/>
      <c r="AE839" s="130"/>
      <c r="AF839" s="130"/>
      <c r="AG839" s="130"/>
      <c r="AH839" s="130"/>
      <c r="AI839" s="130"/>
      <c r="AJ839" s="130"/>
      <c r="AK839" s="130"/>
      <c r="AL839" s="130"/>
      <c r="AM839" s="130"/>
      <c r="AN839" s="130"/>
      <c r="AO839" s="130"/>
      <c r="AP839" s="130"/>
      <c r="AQ839" s="130"/>
      <c r="AR839" s="130"/>
      <c r="AS839" s="130"/>
      <c r="AT839" s="130"/>
      <c r="AU839" s="130">
        <f>AX839</f>
        <v>0</v>
      </c>
      <c r="AV839" s="130">
        <f>AZ839</f>
        <v>0</v>
      </c>
      <c r="AW839" s="37"/>
      <c r="AX839" s="37"/>
      <c r="AY839" s="37"/>
      <c r="AZ839" s="130"/>
      <c r="BA839" s="102">
        <f t="shared" si="2139"/>
        <v>0</v>
      </c>
      <c r="BB839" s="37"/>
      <c r="BC839" s="37"/>
      <c r="BD839" s="37"/>
      <c r="BE839" s="102">
        <f t="shared" si="2140"/>
        <v>0</v>
      </c>
      <c r="BF839" s="102">
        <f t="shared" si="2133"/>
        <v>0</v>
      </c>
      <c r="BG839" s="102">
        <f t="shared" si="2134"/>
        <v>0</v>
      </c>
      <c r="BH839" s="102">
        <f t="shared" si="2135"/>
        <v>0</v>
      </c>
      <c r="BI839" s="130">
        <f>BM839</f>
        <v>0</v>
      </c>
      <c r="BJ839" s="189"/>
      <c r="BK839" s="189"/>
      <c r="BL839" s="189"/>
      <c r="BM839" s="188"/>
      <c r="BN839" s="130">
        <f t="shared" si="2141"/>
        <v>0</v>
      </c>
      <c r="BO839" s="130">
        <f>BS839</f>
        <v>0</v>
      </c>
      <c r="BP839" s="189"/>
      <c r="BQ839" s="189"/>
      <c r="BR839" s="189"/>
      <c r="BS839" s="188"/>
      <c r="BT839" s="189">
        <f t="shared" si="2142"/>
        <v>0</v>
      </c>
      <c r="BU839" s="188">
        <f t="shared" si="2143"/>
        <v>0</v>
      </c>
      <c r="BV839" s="130">
        <f>BZ839</f>
        <v>0</v>
      </c>
      <c r="BW839" s="189"/>
      <c r="BX839" s="189"/>
      <c r="BY839" s="189"/>
      <c r="BZ839" s="188"/>
      <c r="CA839" s="130">
        <f t="shared" si="2144"/>
        <v>0</v>
      </c>
      <c r="CB839" s="189"/>
      <c r="CC839" s="189"/>
      <c r="CD839" s="188"/>
      <c r="CE839" s="130">
        <f t="shared" si="2145"/>
        <v>0</v>
      </c>
      <c r="CF839" s="189">
        <f t="shared" si="2146"/>
        <v>0</v>
      </c>
      <c r="CG839" s="189"/>
      <c r="CH839" s="189">
        <f t="shared" si="2137"/>
        <v>0</v>
      </c>
      <c r="CI839" s="188">
        <f t="shared" si="2138"/>
        <v>0</v>
      </c>
      <c r="CJ839" s="130"/>
      <c r="CK839" s="130">
        <f>CO839</f>
        <v>0</v>
      </c>
      <c r="CL839" s="189"/>
      <c r="CM839" s="189"/>
      <c r="CN839" s="189"/>
      <c r="CO839" s="188"/>
    </row>
    <row r="840" spans="1:93" s="27" customFormat="1" ht="89.25" hidden="1" customHeight="1" x14ac:dyDescent="0.25">
      <c r="B840" s="168" t="s">
        <v>34</v>
      </c>
      <c r="C840" s="127" t="s">
        <v>141</v>
      </c>
      <c r="D840" s="130"/>
      <c r="E840" s="37"/>
      <c r="F840" s="37"/>
      <c r="G840" s="37"/>
      <c r="H840" s="130">
        <v>0</v>
      </c>
      <c r="I840" s="130"/>
      <c r="J840" s="130"/>
      <c r="K840" s="130"/>
      <c r="L840" s="130"/>
      <c r="M840" s="130"/>
      <c r="N840" s="130"/>
      <c r="O840" s="130"/>
      <c r="P840" s="130"/>
      <c r="Q840" s="130"/>
      <c r="R840" s="130"/>
      <c r="S840" s="130"/>
      <c r="T840" s="130"/>
      <c r="U840" s="130"/>
      <c r="V840" s="130"/>
      <c r="W840" s="130"/>
      <c r="X840" s="130"/>
      <c r="Y840" s="130"/>
      <c r="Z840" s="130"/>
      <c r="AA840" s="130"/>
      <c r="AB840" s="130"/>
      <c r="AC840" s="130"/>
      <c r="AD840" s="130"/>
      <c r="AE840" s="130"/>
      <c r="AF840" s="130"/>
      <c r="AG840" s="130"/>
      <c r="AH840" s="130"/>
      <c r="AI840" s="130"/>
      <c r="AJ840" s="130"/>
      <c r="AK840" s="130"/>
      <c r="AL840" s="130"/>
      <c r="AM840" s="130"/>
      <c r="AN840" s="130"/>
      <c r="AO840" s="130"/>
      <c r="AP840" s="130"/>
      <c r="AQ840" s="130"/>
      <c r="AR840" s="130"/>
      <c r="AS840" s="130"/>
      <c r="AT840" s="130"/>
      <c r="AU840" s="130"/>
      <c r="AV840" s="130"/>
      <c r="AW840" s="37"/>
      <c r="AX840" s="37"/>
      <c r="AY840" s="37"/>
      <c r="AZ840" s="130">
        <v>0</v>
      </c>
      <c r="BA840" s="102">
        <f t="shared" si="2139"/>
        <v>0</v>
      </c>
      <c r="BB840" s="37"/>
      <c r="BC840" s="37"/>
      <c r="BD840" s="37"/>
      <c r="BE840" s="102">
        <f t="shared" si="2140"/>
        <v>0</v>
      </c>
      <c r="BF840" s="102">
        <f t="shared" si="2133"/>
        <v>0</v>
      </c>
      <c r="BG840" s="102">
        <f t="shared" si="2134"/>
        <v>0</v>
      </c>
      <c r="BH840" s="102">
        <f t="shared" si="2135"/>
        <v>0</v>
      </c>
      <c r="BI840" s="130"/>
      <c r="BJ840" s="189"/>
      <c r="BK840" s="189"/>
      <c r="BL840" s="189"/>
      <c r="BM840" s="188">
        <v>0</v>
      </c>
      <c r="BN840" s="130">
        <f t="shared" si="2141"/>
        <v>0</v>
      </c>
      <c r="BO840" s="130"/>
      <c r="BP840" s="189"/>
      <c r="BQ840" s="189"/>
      <c r="BR840" s="189"/>
      <c r="BS840" s="188">
        <v>0</v>
      </c>
      <c r="BT840" s="189">
        <f t="shared" si="2142"/>
        <v>0</v>
      </c>
      <c r="BU840" s="188">
        <f t="shared" si="2143"/>
        <v>0</v>
      </c>
      <c r="BV840" s="130"/>
      <c r="BW840" s="189"/>
      <c r="BX840" s="189"/>
      <c r="BY840" s="189"/>
      <c r="BZ840" s="188">
        <v>0</v>
      </c>
      <c r="CA840" s="130">
        <f t="shared" si="2144"/>
        <v>0</v>
      </c>
      <c r="CB840" s="189"/>
      <c r="CC840" s="189"/>
      <c r="CD840" s="188"/>
      <c r="CE840" s="130">
        <f t="shared" si="2145"/>
        <v>0</v>
      </c>
      <c r="CF840" s="189">
        <f t="shared" si="2146"/>
        <v>0</v>
      </c>
      <c r="CG840" s="189"/>
      <c r="CH840" s="189">
        <f t="shared" si="2137"/>
        <v>0</v>
      </c>
      <c r="CI840" s="188">
        <f t="shared" si="2138"/>
        <v>0</v>
      </c>
      <c r="CJ840" s="130"/>
      <c r="CK840" s="130"/>
      <c r="CL840" s="189"/>
      <c r="CM840" s="189"/>
      <c r="CN840" s="189"/>
      <c r="CO840" s="188">
        <v>0</v>
      </c>
    </row>
    <row r="841" spans="1:93" s="27" customFormat="1" ht="200.25" hidden="1" customHeight="1" x14ac:dyDescent="0.25">
      <c r="A841" s="27">
        <v>0</v>
      </c>
      <c r="B841" s="168" t="s">
        <v>142</v>
      </c>
      <c r="C841" s="133" t="s">
        <v>143</v>
      </c>
      <c r="D841" s="130">
        <f>E841+H841</f>
        <v>0</v>
      </c>
      <c r="E841" s="37">
        <v>0</v>
      </c>
      <c r="F841" s="37"/>
      <c r="G841" s="37"/>
      <c r="H841" s="130">
        <v>0</v>
      </c>
      <c r="I841" s="130"/>
      <c r="J841" s="130"/>
      <c r="K841" s="130"/>
      <c r="L841" s="130"/>
      <c r="M841" s="130"/>
      <c r="N841" s="130"/>
      <c r="O841" s="130"/>
      <c r="P841" s="130"/>
      <c r="Q841" s="130"/>
      <c r="R841" s="130"/>
      <c r="S841" s="130"/>
      <c r="T841" s="130"/>
      <c r="U841" s="130"/>
      <c r="V841" s="130"/>
      <c r="W841" s="130"/>
      <c r="X841" s="130"/>
      <c r="Y841" s="130"/>
      <c r="Z841" s="130"/>
      <c r="AA841" s="130"/>
      <c r="AB841" s="130"/>
      <c r="AC841" s="130"/>
      <c r="AD841" s="130"/>
      <c r="AE841" s="130"/>
      <c r="AF841" s="130"/>
      <c r="AG841" s="130"/>
      <c r="AH841" s="130"/>
      <c r="AI841" s="130"/>
      <c r="AJ841" s="130"/>
      <c r="AK841" s="130"/>
      <c r="AL841" s="130"/>
      <c r="AM841" s="130"/>
      <c r="AN841" s="130"/>
      <c r="AO841" s="130"/>
      <c r="AP841" s="130"/>
      <c r="AQ841" s="130"/>
      <c r="AR841" s="130"/>
      <c r="AS841" s="130"/>
      <c r="AT841" s="130"/>
      <c r="AU841" s="130">
        <f>AV841+AX841</f>
        <v>0</v>
      </c>
      <c r="AV841" s="130">
        <f>AW841+AZ841</f>
        <v>0</v>
      </c>
      <c r="AW841" s="37">
        <v>0</v>
      </c>
      <c r="AX841" s="37"/>
      <c r="AY841" s="37"/>
      <c r="AZ841" s="130">
        <v>0</v>
      </c>
      <c r="BA841" s="102">
        <f t="shared" si="2139"/>
        <v>0</v>
      </c>
      <c r="BB841" s="37"/>
      <c r="BC841" s="37"/>
      <c r="BD841" s="37"/>
      <c r="BE841" s="102">
        <f t="shared" si="2140"/>
        <v>0</v>
      </c>
      <c r="BF841" s="102">
        <f t="shared" si="2133"/>
        <v>0</v>
      </c>
      <c r="BG841" s="102">
        <f t="shared" si="2134"/>
        <v>0</v>
      </c>
      <c r="BH841" s="102">
        <f t="shared" si="2135"/>
        <v>0</v>
      </c>
      <c r="BI841" s="130">
        <f>BJ841+BM841</f>
        <v>0</v>
      </c>
      <c r="BJ841" s="189">
        <v>0</v>
      </c>
      <c r="BK841" s="189"/>
      <c r="BL841" s="189"/>
      <c r="BM841" s="188">
        <v>0</v>
      </c>
      <c r="BN841" s="130">
        <f t="shared" si="2141"/>
        <v>0</v>
      </c>
      <c r="BO841" s="130">
        <f>BP841+BS841</f>
        <v>0</v>
      </c>
      <c r="BP841" s="189">
        <v>0</v>
      </c>
      <c r="BQ841" s="189"/>
      <c r="BR841" s="189"/>
      <c r="BS841" s="188">
        <v>0</v>
      </c>
      <c r="BT841" s="189">
        <f t="shared" si="2142"/>
        <v>0</v>
      </c>
      <c r="BU841" s="188">
        <f t="shared" si="2143"/>
        <v>0</v>
      </c>
      <c r="BV841" s="130">
        <f>BW841+BZ841</f>
        <v>0</v>
      </c>
      <c r="BW841" s="189">
        <v>0</v>
      </c>
      <c r="BX841" s="189"/>
      <c r="BY841" s="189"/>
      <c r="BZ841" s="188">
        <v>0</v>
      </c>
      <c r="CA841" s="130">
        <f t="shared" si="2144"/>
        <v>0</v>
      </c>
      <c r="CB841" s="189"/>
      <c r="CC841" s="189"/>
      <c r="CD841" s="188"/>
      <c r="CE841" s="130">
        <f t="shared" si="2145"/>
        <v>0</v>
      </c>
      <c r="CF841" s="189">
        <f t="shared" si="2146"/>
        <v>0</v>
      </c>
      <c r="CG841" s="189"/>
      <c r="CH841" s="189">
        <f t="shared" si="2137"/>
        <v>0</v>
      </c>
      <c r="CI841" s="188">
        <f t="shared" si="2138"/>
        <v>0</v>
      </c>
      <c r="CJ841" s="130"/>
      <c r="CK841" s="130">
        <f>CL841+CO841</f>
        <v>0</v>
      </c>
      <c r="CL841" s="189">
        <v>0</v>
      </c>
      <c r="CM841" s="189"/>
      <c r="CN841" s="189"/>
      <c r="CO841" s="188">
        <v>0</v>
      </c>
    </row>
    <row r="842" spans="1:93" s="27" customFormat="1" ht="102.75" hidden="1" customHeight="1" x14ac:dyDescent="0.25">
      <c r="B842" s="168" t="s">
        <v>62</v>
      </c>
      <c r="C842" s="127" t="s">
        <v>144</v>
      </c>
      <c r="D842" s="130">
        <f>E842+H842</f>
        <v>0</v>
      </c>
      <c r="E842" s="37"/>
      <c r="F842" s="37"/>
      <c r="G842" s="37"/>
      <c r="H842" s="130">
        <v>0</v>
      </c>
      <c r="I842" s="130"/>
      <c r="J842" s="130"/>
      <c r="K842" s="130"/>
      <c r="L842" s="130"/>
      <c r="M842" s="130"/>
      <c r="N842" s="130"/>
      <c r="O842" s="130"/>
      <c r="P842" s="130"/>
      <c r="Q842" s="130"/>
      <c r="R842" s="130"/>
      <c r="S842" s="130"/>
      <c r="T842" s="130"/>
      <c r="U842" s="130"/>
      <c r="V842" s="130"/>
      <c r="W842" s="130"/>
      <c r="X842" s="130"/>
      <c r="Y842" s="130"/>
      <c r="Z842" s="130"/>
      <c r="AA842" s="130"/>
      <c r="AB842" s="130"/>
      <c r="AC842" s="130"/>
      <c r="AD842" s="130"/>
      <c r="AE842" s="130"/>
      <c r="AF842" s="130"/>
      <c r="AG842" s="130"/>
      <c r="AH842" s="130"/>
      <c r="AI842" s="130"/>
      <c r="AJ842" s="130"/>
      <c r="AK842" s="130"/>
      <c r="AL842" s="130"/>
      <c r="AM842" s="130"/>
      <c r="AN842" s="130"/>
      <c r="AO842" s="130"/>
      <c r="AP842" s="130"/>
      <c r="AQ842" s="130"/>
      <c r="AR842" s="130"/>
      <c r="AS842" s="130"/>
      <c r="AT842" s="130"/>
      <c r="AU842" s="130">
        <f>AV842+AX842</f>
        <v>0</v>
      </c>
      <c r="AV842" s="130">
        <f>AW842+AZ842</f>
        <v>0</v>
      </c>
      <c r="AW842" s="37"/>
      <c r="AX842" s="37"/>
      <c r="AY842" s="37"/>
      <c r="AZ842" s="130">
        <v>0</v>
      </c>
      <c r="BA842" s="102">
        <f t="shared" si="2139"/>
        <v>0</v>
      </c>
      <c r="BB842" s="37"/>
      <c r="BC842" s="37"/>
      <c r="BD842" s="37"/>
      <c r="BE842" s="102">
        <f t="shared" si="2140"/>
        <v>0</v>
      </c>
      <c r="BF842" s="102">
        <f t="shared" si="2133"/>
        <v>0</v>
      </c>
      <c r="BG842" s="102">
        <f t="shared" si="2134"/>
        <v>0</v>
      </c>
      <c r="BH842" s="102">
        <f t="shared" si="2135"/>
        <v>0</v>
      </c>
      <c r="BI842" s="130">
        <f>BJ842+BM842</f>
        <v>0</v>
      </c>
      <c r="BJ842" s="189"/>
      <c r="BK842" s="189"/>
      <c r="BL842" s="189"/>
      <c r="BM842" s="188">
        <v>0</v>
      </c>
      <c r="BN842" s="130">
        <f t="shared" si="2141"/>
        <v>0</v>
      </c>
      <c r="BO842" s="130">
        <f>BP842+BS842</f>
        <v>0</v>
      </c>
      <c r="BP842" s="189"/>
      <c r="BQ842" s="189"/>
      <c r="BR842" s="189"/>
      <c r="BS842" s="188">
        <v>0</v>
      </c>
      <c r="BT842" s="189">
        <f t="shared" si="2142"/>
        <v>0</v>
      </c>
      <c r="BU842" s="188">
        <f t="shared" si="2143"/>
        <v>0</v>
      </c>
      <c r="BV842" s="130">
        <f>BW842+BZ842</f>
        <v>0</v>
      </c>
      <c r="BW842" s="189"/>
      <c r="BX842" s="189"/>
      <c r="BY842" s="189"/>
      <c r="BZ842" s="188">
        <v>0</v>
      </c>
      <c r="CA842" s="130">
        <f t="shared" si="2144"/>
        <v>0</v>
      </c>
      <c r="CB842" s="189"/>
      <c r="CC842" s="189"/>
      <c r="CD842" s="188"/>
      <c r="CE842" s="130">
        <f t="shared" si="2145"/>
        <v>0</v>
      </c>
      <c r="CF842" s="189">
        <f t="shared" si="2146"/>
        <v>0</v>
      </c>
      <c r="CG842" s="189"/>
      <c r="CH842" s="189">
        <f t="shared" si="2137"/>
        <v>0</v>
      </c>
      <c r="CI842" s="188">
        <f t="shared" si="2138"/>
        <v>0</v>
      </c>
      <c r="CJ842" s="130"/>
      <c r="CK842" s="130">
        <f>CL842+CO842</f>
        <v>0</v>
      </c>
      <c r="CL842" s="189"/>
      <c r="CM842" s="189"/>
      <c r="CN842" s="189"/>
      <c r="CO842" s="188">
        <v>0</v>
      </c>
    </row>
    <row r="843" spans="1:93" s="27" customFormat="1" ht="54" hidden="1" customHeight="1" x14ac:dyDescent="0.25">
      <c r="B843" s="168" t="s">
        <v>145</v>
      </c>
      <c r="C843" s="133" t="s">
        <v>146</v>
      </c>
      <c r="D843" s="130">
        <f>E843+H843</f>
        <v>0</v>
      </c>
      <c r="E843" s="37"/>
      <c r="F843" s="37"/>
      <c r="G843" s="37"/>
      <c r="H843" s="130">
        <v>0</v>
      </c>
      <c r="I843" s="130"/>
      <c r="J843" s="130"/>
      <c r="K843" s="130"/>
      <c r="L843" s="130"/>
      <c r="M843" s="130"/>
      <c r="N843" s="130"/>
      <c r="O843" s="130"/>
      <c r="P843" s="130"/>
      <c r="Q843" s="130"/>
      <c r="R843" s="130"/>
      <c r="S843" s="130"/>
      <c r="T843" s="130"/>
      <c r="U843" s="130"/>
      <c r="V843" s="130"/>
      <c r="W843" s="130"/>
      <c r="X843" s="130"/>
      <c r="Y843" s="130"/>
      <c r="Z843" s="130"/>
      <c r="AA843" s="130"/>
      <c r="AB843" s="130"/>
      <c r="AC843" s="130"/>
      <c r="AD843" s="130"/>
      <c r="AE843" s="130"/>
      <c r="AF843" s="130"/>
      <c r="AG843" s="130"/>
      <c r="AH843" s="130"/>
      <c r="AI843" s="130"/>
      <c r="AJ843" s="130"/>
      <c r="AK843" s="130"/>
      <c r="AL843" s="130"/>
      <c r="AM843" s="130"/>
      <c r="AN843" s="130"/>
      <c r="AO843" s="130"/>
      <c r="AP843" s="130"/>
      <c r="AQ843" s="130"/>
      <c r="AR843" s="130"/>
      <c r="AS843" s="130"/>
      <c r="AT843" s="130"/>
      <c r="AU843" s="130">
        <f>AV843+AX843</f>
        <v>0</v>
      </c>
      <c r="AV843" s="130">
        <f>AW843+AZ843</f>
        <v>0</v>
      </c>
      <c r="AW843" s="37"/>
      <c r="AX843" s="37"/>
      <c r="AY843" s="37"/>
      <c r="AZ843" s="130">
        <v>0</v>
      </c>
      <c r="BA843" s="102">
        <f t="shared" si="2139"/>
        <v>0</v>
      </c>
      <c r="BB843" s="37"/>
      <c r="BC843" s="37"/>
      <c r="BD843" s="37"/>
      <c r="BE843" s="102">
        <f t="shared" si="2140"/>
        <v>0</v>
      </c>
      <c r="BF843" s="102">
        <f t="shared" si="2133"/>
        <v>0</v>
      </c>
      <c r="BG843" s="102">
        <f t="shared" si="2134"/>
        <v>0</v>
      </c>
      <c r="BH843" s="102">
        <f t="shared" si="2135"/>
        <v>0</v>
      </c>
      <c r="BI843" s="130">
        <f>BJ843+BM843</f>
        <v>0</v>
      </c>
      <c r="BJ843" s="189"/>
      <c r="BK843" s="189"/>
      <c r="BL843" s="189"/>
      <c r="BM843" s="188">
        <v>0</v>
      </c>
      <c r="BN843" s="130">
        <f t="shared" si="2141"/>
        <v>0</v>
      </c>
      <c r="BO843" s="130">
        <f>BP843+BS843</f>
        <v>0</v>
      </c>
      <c r="BP843" s="189"/>
      <c r="BQ843" s="189"/>
      <c r="BR843" s="189"/>
      <c r="BS843" s="188">
        <v>0</v>
      </c>
      <c r="BT843" s="189">
        <f t="shared" si="2142"/>
        <v>0</v>
      </c>
      <c r="BU843" s="188">
        <f t="shared" si="2143"/>
        <v>0</v>
      </c>
      <c r="BV843" s="130">
        <f>BW843+BZ843</f>
        <v>0</v>
      </c>
      <c r="BW843" s="189"/>
      <c r="BX843" s="189"/>
      <c r="BY843" s="189"/>
      <c r="BZ843" s="188">
        <v>0</v>
      </c>
      <c r="CA843" s="130">
        <f t="shared" si="2144"/>
        <v>0</v>
      </c>
      <c r="CB843" s="189"/>
      <c r="CC843" s="189"/>
      <c r="CD843" s="188"/>
      <c r="CE843" s="130">
        <f t="shared" si="2145"/>
        <v>0</v>
      </c>
      <c r="CF843" s="189">
        <f t="shared" si="2146"/>
        <v>0</v>
      </c>
      <c r="CG843" s="189"/>
      <c r="CH843" s="189">
        <f t="shared" si="2137"/>
        <v>0</v>
      </c>
      <c r="CI843" s="188">
        <f t="shared" si="2138"/>
        <v>0</v>
      </c>
      <c r="CJ843" s="130"/>
      <c r="CK843" s="130">
        <f>CL843+CO843</f>
        <v>0</v>
      </c>
      <c r="CL843" s="189"/>
      <c r="CM843" s="189"/>
      <c r="CN843" s="189"/>
      <c r="CO843" s="188">
        <v>0</v>
      </c>
    </row>
    <row r="844" spans="1:93" s="27" customFormat="1" ht="118.5" hidden="1" customHeight="1" x14ac:dyDescent="0.25">
      <c r="B844" s="234"/>
      <c r="C844" s="127" t="s">
        <v>147</v>
      </c>
      <c r="D844" s="130">
        <f>E844+H844</f>
        <v>0</v>
      </c>
      <c r="E844" s="37"/>
      <c r="F844" s="37"/>
      <c r="G844" s="37"/>
      <c r="H844" s="130">
        <v>0</v>
      </c>
      <c r="I844" s="130"/>
      <c r="J844" s="130"/>
      <c r="K844" s="130"/>
      <c r="L844" s="130"/>
      <c r="M844" s="130"/>
      <c r="N844" s="130"/>
      <c r="O844" s="130"/>
      <c r="P844" s="130"/>
      <c r="Q844" s="130"/>
      <c r="R844" s="130"/>
      <c r="S844" s="130"/>
      <c r="T844" s="130"/>
      <c r="U844" s="130"/>
      <c r="V844" s="130"/>
      <c r="W844" s="130"/>
      <c r="X844" s="130"/>
      <c r="Y844" s="130"/>
      <c r="Z844" s="130"/>
      <c r="AA844" s="130"/>
      <c r="AB844" s="130"/>
      <c r="AC844" s="130"/>
      <c r="AD844" s="130"/>
      <c r="AE844" s="130"/>
      <c r="AF844" s="130"/>
      <c r="AG844" s="130"/>
      <c r="AH844" s="130"/>
      <c r="AI844" s="130"/>
      <c r="AJ844" s="130"/>
      <c r="AK844" s="130"/>
      <c r="AL844" s="130"/>
      <c r="AM844" s="130"/>
      <c r="AN844" s="130"/>
      <c r="AO844" s="130"/>
      <c r="AP844" s="130"/>
      <c r="AQ844" s="130"/>
      <c r="AR844" s="130"/>
      <c r="AS844" s="130"/>
      <c r="AT844" s="130"/>
      <c r="AU844" s="130">
        <f>AV844+AX844</f>
        <v>0</v>
      </c>
      <c r="AV844" s="130">
        <f>AW844+AZ844</f>
        <v>0</v>
      </c>
      <c r="AW844" s="37"/>
      <c r="AX844" s="37"/>
      <c r="AY844" s="37"/>
      <c r="AZ844" s="130">
        <v>0</v>
      </c>
      <c r="BA844" s="102">
        <f t="shared" si="2139"/>
        <v>0</v>
      </c>
      <c r="BB844" s="37"/>
      <c r="BC844" s="37"/>
      <c r="BD844" s="37"/>
      <c r="BE844" s="102">
        <f t="shared" si="2140"/>
        <v>0</v>
      </c>
      <c r="BF844" s="102">
        <f t="shared" si="2133"/>
        <v>0</v>
      </c>
      <c r="BG844" s="102">
        <f t="shared" si="2134"/>
        <v>0</v>
      </c>
      <c r="BH844" s="102">
        <f t="shared" si="2135"/>
        <v>0</v>
      </c>
      <c r="BI844" s="130">
        <f>BJ844+BM844</f>
        <v>0</v>
      </c>
      <c r="BJ844" s="189"/>
      <c r="BK844" s="189"/>
      <c r="BL844" s="189"/>
      <c r="BM844" s="188">
        <v>0</v>
      </c>
      <c r="BN844" s="130">
        <f t="shared" si="2141"/>
        <v>0</v>
      </c>
      <c r="BO844" s="130">
        <f>BP844+BS844</f>
        <v>0</v>
      </c>
      <c r="BP844" s="189"/>
      <c r="BQ844" s="189"/>
      <c r="BR844" s="189"/>
      <c r="BS844" s="188">
        <v>0</v>
      </c>
      <c r="BT844" s="189">
        <f t="shared" si="2142"/>
        <v>0</v>
      </c>
      <c r="BU844" s="188">
        <f t="shared" si="2143"/>
        <v>0</v>
      </c>
      <c r="BV844" s="130">
        <f>BW844+BZ844</f>
        <v>0</v>
      </c>
      <c r="BW844" s="189"/>
      <c r="BX844" s="189"/>
      <c r="BY844" s="189"/>
      <c r="BZ844" s="188">
        <v>0</v>
      </c>
      <c r="CA844" s="130">
        <f t="shared" si="2144"/>
        <v>0</v>
      </c>
      <c r="CB844" s="189"/>
      <c r="CC844" s="189"/>
      <c r="CD844" s="188"/>
      <c r="CE844" s="130">
        <f t="shared" si="2145"/>
        <v>0</v>
      </c>
      <c r="CF844" s="189">
        <f t="shared" si="2146"/>
        <v>0</v>
      </c>
      <c r="CG844" s="189"/>
      <c r="CH844" s="189">
        <f t="shared" si="2137"/>
        <v>0</v>
      </c>
      <c r="CI844" s="188">
        <f t="shared" si="2138"/>
        <v>0</v>
      </c>
      <c r="CJ844" s="130"/>
      <c r="CK844" s="130">
        <f>CL844+CO844</f>
        <v>0</v>
      </c>
      <c r="CL844" s="189"/>
      <c r="CM844" s="189"/>
      <c r="CN844" s="189"/>
      <c r="CO844" s="188">
        <v>0</v>
      </c>
    </row>
    <row r="845" spans="1:93" s="27" customFormat="1" ht="118.5" hidden="1" customHeight="1" x14ac:dyDescent="0.25">
      <c r="B845" s="234"/>
      <c r="C845" s="127" t="s">
        <v>144</v>
      </c>
      <c r="D845" s="130"/>
      <c r="E845" s="37"/>
      <c r="F845" s="37"/>
      <c r="G845" s="37"/>
      <c r="H845" s="130"/>
      <c r="I845" s="130"/>
      <c r="J845" s="130"/>
      <c r="K845" s="130"/>
      <c r="L845" s="130"/>
      <c r="M845" s="130"/>
      <c r="N845" s="130"/>
      <c r="O845" s="130"/>
      <c r="P845" s="130"/>
      <c r="Q845" s="130"/>
      <c r="R845" s="130"/>
      <c r="S845" s="130"/>
      <c r="T845" s="130"/>
      <c r="U845" s="130"/>
      <c r="V845" s="130"/>
      <c r="W845" s="130"/>
      <c r="X845" s="130"/>
      <c r="Y845" s="130"/>
      <c r="Z845" s="130"/>
      <c r="AA845" s="130"/>
      <c r="AB845" s="130"/>
      <c r="AC845" s="130"/>
      <c r="AD845" s="130"/>
      <c r="AE845" s="130"/>
      <c r="AF845" s="130"/>
      <c r="AG845" s="130"/>
      <c r="AH845" s="130"/>
      <c r="AI845" s="130"/>
      <c r="AJ845" s="130"/>
      <c r="AK845" s="130"/>
      <c r="AL845" s="130"/>
      <c r="AM845" s="130"/>
      <c r="AN845" s="130"/>
      <c r="AO845" s="130"/>
      <c r="AP845" s="130"/>
      <c r="AQ845" s="130"/>
      <c r="AR845" s="130"/>
      <c r="AS845" s="130"/>
      <c r="AT845" s="130"/>
      <c r="AU845" s="130"/>
      <c r="AV845" s="130"/>
      <c r="AW845" s="37"/>
      <c r="AX845" s="37"/>
      <c r="AY845" s="37"/>
      <c r="AZ845" s="130"/>
      <c r="BA845" s="102"/>
      <c r="BB845" s="37"/>
      <c r="BC845" s="37"/>
      <c r="BD845" s="37"/>
      <c r="BE845" s="102"/>
      <c r="BF845" s="102"/>
      <c r="BG845" s="102"/>
      <c r="BH845" s="102"/>
      <c r="BI845" s="130"/>
      <c r="BJ845" s="189"/>
      <c r="BK845" s="189"/>
      <c r="BL845" s="189"/>
      <c r="BM845" s="188"/>
      <c r="BN845" s="130"/>
      <c r="BO845" s="130"/>
      <c r="BP845" s="189"/>
      <c r="BQ845" s="189"/>
      <c r="BR845" s="189"/>
      <c r="BS845" s="188"/>
      <c r="BT845" s="189"/>
      <c r="BU845" s="188"/>
      <c r="BV845" s="130"/>
      <c r="BW845" s="189"/>
      <c r="BX845" s="189"/>
      <c r="BY845" s="189"/>
      <c r="BZ845" s="188"/>
      <c r="CA845" s="130"/>
      <c r="CB845" s="189"/>
      <c r="CC845" s="189"/>
      <c r="CD845" s="188"/>
      <c r="CE845" s="130"/>
      <c r="CF845" s="189"/>
      <c r="CG845" s="189"/>
      <c r="CH845" s="189"/>
      <c r="CI845" s="188"/>
      <c r="CJ845" s="130"/>
      <c r="CK845" s="130"/>
      <c r="CL845" s="189"/>
      <c r="CM845" s="189"/>
      <c r="CN845" s="189"/>
      <c r="CO845" s="188"/>
    </row>
    <row r="846" spans="1:93" s="380" customFormat="1" ht="91.5" customHeight="1" x14ac:dyDescent="0.25">
      <c r="B846" s="455" t="s">
        <v>336</v>
      </c>
      <c r="C846" s="456" t="s">
        <v>343</v>
      </c>
      <c r="D846" s="547">
        <f>SUM(E846:H846)</f>
        <v>71613.899999999994</v>
      </c>
      <c r="E846" s="547">
        <f t="shared" ref="E846:G846" si="2147">E847+E848</f>
        <v>0</v>
      </c>
      <c r="F846" s="547">
        <f>F848</f>
        <v>11412.5</v>
      </c>
      <c r="G846" s="547">
        <f t="shared" si="2147"/>
        <v>0</v>
      </c>
      <c r="H846" s="547">
        <f>H847+H848</f>
        <v>60201.4</v>
      </c>
      <c r="I846" s="547">
        <f>Q846</f>
        <v>34997.781080000001</v>
      </c>
      <c r="J846" s="595">
        <f>I846/D846</f>
        <v>0.48870095163089849</v>
      </c>
      <c r="K846" s="547"/>
      <c r="L846" s="547"/>
      <c r="M846" s="547"/>
      <c r="N846" s="547"/>
      <c r="O846" s="547"/>
      <c r="P846" s="547"/>
      <c r="Q846" s="547">
        <f>Q847+Q848</f>
        <v>34997.781080000001</v>
      </c>
      <c r="R846" s="595">
        <f>Q846/H846</f>
        <v>0.58134497005053043</v>
      </c>
      <c r="S846" s="547">
        <f t="shared" ref="S846:S854" si="2148">U846+W846+Y846+AA846</f>
        <v>34997.781080000001</v>
      </c>
      <c r="T846" s="595">
        <f t="shared" ref="T846:T854" si="2149">S846/D846</f>
        <v>0.48870095163089849</v>
      </c>
      <c r="U846" s="410">
        <f t="shared" ref="U846" si="2150">U847+U848</f>
        <v>0</v>
      </c>
      <c r="V846" s="547"/>
      <c r="W846" s="410">
        <f>W848</f>
        <v>0</v>
      </c>
      <c r="X846" s="547"/>
      <c r="Y846" s="547"/>
      <c r="Z846" s="547"/>
      <c r="AA846" s="547">
        <f>AA847+AA848</f>
        <v>34997.781080000001</v>
      </c>
      <c r="AB846" s="595">
        <f>AA846/H846</f>
        <v>0.58134497005053043</v>
      </c>
      <c r="AC846" s="547">
        <f>AE846+AG846+AI846+AK846</f>
        <v>69113.899999999994</v>
      </c>
      <c r="AD846" s="595">
        <f>AC846/D846</f>
        <v>0.96509057599153236</v>
      </c>
      <c r="AE846" s="410"/>
      <c r="AF846" s="595"/>
      <c r="AG846" s="547">
        <f>AG848</f>
        <v>8912.5</v>
      </c>
      <c r="AH846" s="595">
        <f>AG846/F846</f>
        <v>0.78094194961664842</v>
      </c>
      <c r="AI846" s="547"/>
      <c r="AJ846" s="547"/>
      <c r="AK846" s="547">
        <f>AK847+AK848</f>
        <v>60201.4</v>
      </c>
      <c r="AL846" s="595">
        <f>AK846/H846</f>
        <v>1</v>
      </c>
      <c r="AM846" s="547"/>
      <c r="AN846" s="547"/>
      <c r="AO846" s="547"/>
      <c r="AP846" s="547"/>
      <c r="AQ846" s="547"/>
      <c r="AR846" s="547"/>
      <c r="AS846" s="547"/>
      <c r="AT846" s="547"/>
      <c r="AU846" s="410">
        <f>AU847+AU848</f>
        <v>0</v>
      </c>
      <c r="AV846" s="410">
        <f>SUM(AW846:AZ846)</f>
        <v>71613.899999999994</v>
      </c>
      <c r="AW846" s="410">
        <f t="shared" ref="AW846" si="2151">AW847+AW848</f>
        <v>0</v>
      </c>
      <c r="AX846" s="410">
        <f>AX848</f>
        <v>11412.5</v>
      </c>
      <c r="AY846" s="410">
        <f t="shared" ref="AY846" si="2152">AY847+AY848</f>
        <v>0</v>
      </c>
      <c r="AZ846" s="410">
        <f>AZ847+AZ848</f>
        <v>60201.4</v>
      </c>
      <c r="BA846" s="410"/>
      <c r="BB846" s="410"/>
      <c r="BC846" s="410"/>
      <c r="BD846" s="410"/>
      <c r="BE846" s="410"/>
      <c r="BF846" s="410"/>
      <c r="BG846" s="410"/>
      <c r="BH846" s="410"/>
      <c r="BI846" s="410">
        <f>BJ846+BL846+BM846</f>
        <v>18205</v>
      </c>
      <c r="BJ846" s="410"/>
      <c r="BK846" s="410"/>
      <c r="BL846" s="410">
        <f t="shared" ref="BL846" si="2153">BL847+BL848</f>
        <v>0</v>
      </c>
      <c r="BM846" s="410">
        <f>BM847+BM848</f>
        <v>18205</v>
      </c>
      <c r="BN846" s="410">
        <f>BN847+BN848</f>
        <v>0</v>
      </c>
      <c r="BO846" s="410">
        <f>BP846+BR846+BS846</f>
        <v>18205</v>
      </c>
      <c r="BP846" s="410">
        <f t="shared" ref="BP846" si="2154">BP847+BP848</f>
        <v>0</v>
      </c>
      <c r="BQ846" s="410"/>
      <c r="BR846" s="410">
        <f t="shared" ref="BR846" si="2155">BR847+BR848</f>
        <v>0</v>
      </c>
      <c r="BS846" s="410">
        <f>BS847+BS848</f>
        <v>18205</v>
      </c>
      <c r="BT846" s="410"/>
      <c r="BU846" s="410"/>
      <c r="BV846" s="410">
        <f>BW846+BY846+BZ846</f>
        <v>0</v>
      </c>
      <c r="BW846" s="410">
        <f t="shared" ref="BW846" si="2156">BW847+BW848</f>
        <v>0</v>
      </c>
      <c r="BX846" s="410"/>
      <c r="BY846" s="410">
        <f t="shared" ref="BY846" si="2157">BY847+BY848</f>
        <v>0</v>
      </c>
      <c r="BZ846" s="410">
        <f>BZ847+BZ848</f>
        <v>0</v>
      </c>
      <c r="CA846" s="410"/>
      <c r="CB846" s="410"/>
      <c r="CC846" s="410"/>
      <c r="CD846" s="410"/>
      <c r="CE846" s="410">
        <f>CI846</f>
        <v>69501.2</v>
      </c>
      <c r="CF846" s="410"/>
      <c r="CG846" s="410"/>
      <c r="CH846" s="410"/>
      <c r="CI846" s="410">
        <f>CI847+CI848</f>
        <v>69501.2</v>
      </c>
      <c r="CJ846" s="410">
        <v>0</v>
      </c>
      <c r="CK846" s="410">
        <f>CL846+CN846+CO846</f>
        <v>69501.2</v>
      </c>
      <c r="CL846" s="128">
        <f t="shared" ref="CL846" si="2158">CL847+CL848</f>
        <v>0</v>
      </c>
      <c r="CM846" s="410"/>
      <c r="CN846" s="410">
        <f t="shared" ref="CN846" si="2159">CN847+CN848</f>
        <v>0</v>
      </c>
      <c r="CO846" s="410">
        <f>CO847+CO848</f>
        <v>69501.2</v>
      </c>
    </row>
    <row r="847" spans="1:93" s="25" customFormat="1" ht="62.25" customHeight="1" x14ac:dyDescent="0.25">
      <c r="B847" s="462"/>
      <c r="C847" s="525" t="s">
        <v>32</v>
      </c>
      <c r="D847" s="192">
        <f t="shared" ref="D847" si="2160">E847+G847+H847</f>
        <v>40334.9</v>
      </c>
      <c r="E847" s="192">
        <f t="shared" ref="E847:G847" si="2161">E863</f>
        <v>0</v>
      </c>
      <c r="F847" s="192">
        <f>F863</f>
        <v>0</v>
      </c>
      <c r="G847" s="192">
        <f t="shared" si="2161"/>
        <v>0</v>
      </c>
      <c r="H847" s="192">
        <f>H877</f>
        <v>40334.9</v>
      </c>
      <c r="I847" s="192">
        <f>Q847</f>
        <v>23448.49123</v>
      </c>
      <c r="J847" s="594">
        <f>I847/D847</f>
        <v>0.58134496998876906</v>
      </c>
      <c r="K847" s="558"/>
      <c r="L847" s="558"/>
      <c r="M847" s="558"/>
      <c r="N847" s="558"/>
      <c r="O847" s="558"/>
      <c r="P847" s="558"/>
      <c r="Q847" s="565">
        <f>Q877</f>
        <v>23448.49123</v>
      </c>
      <c r="R847" s="594">
        <f>Q847/H847</f>
        <v>0.58134496998876906</v>
      </c>
      <c r="S847" s="664">
        <f t="shared" si="2148"/>
        <v>23448.49123</v>
      </c>
      <c r="T847" s="594">
        <f t="shared" si="2149"/>
        <v>0.58134496998876906</v>
      </c>
      <c r="U847" s="580">
        <f t="shared" ref="U847" si="2162">U863</f>
        <v>0</v>
      </c>
      <c r="V847" s="558"/>
      <c r="W847" s="580">
        <f>W863</f>
        <v>0</v>
      </c>
      <c r="X847" s="558"/>
      <c r="Y847" s="558"/>
      <c r="Z847" s="558"/>
      <c r="AA847" s="580">
        <f>AA877</f>
        <v>23448.49123</v>
      </c>
      <c r="AB847" s="594">
        <f>AA847/H847</f>
        <v>0.58134496998876906</v>
      </c>
      <c r="AC847" s="192">
        <f>AK847</f>
        <v>40334.9</v>
      </c>
      <c r="AD847" s="594">
        <f>AC847/D847</f>
        <v>1</v>
      </c>
      <c r="AE847" s="580"/>
      <c r="AF847" s="575"/>
      <c r="AG847" s="811">
        <f>AG877</f>
        <v>0</v>
      </c>
      <c r="AH847" s="594">
        <v>0</v>
      </c>
      <c r="AI847" s="558"/>
      <c r="AJ847" s="558"/>
      <c r="AK847" s="192">
        <f>AK877</f>
        <v>40334.9</v>
      </c>
      <c r="AL847" s="618">
        <f t="shared" ref="AL847:AL848" si="2163">AK847/H847</f>
        <v>1</v>
      </c>
      <c r="AM847" s="558"/>
      <c r="AN847" s="558"/>
      <c r="AO847" s="558"/>
      <c r="AP847" s="558"/>
      <c r="AQ847" s="558"/>
      <c r="AR847" s="558"/>
      <c r="AS847" s="558"/>
      <c r="AT847" s="558"/>
      <c r="AU847" s="558">
        <f>AZ847-H847</f>
        <v>0</v>
      </c>
      <c r="AV847" s="558">
        <f t="shared" ref="AV847" si="2164">AW847+AY847+AZ847</f>
        <v>40334.9</v>
      </c>
      <c r="AW847" s="483">
        <f t="shared" ref="AW847" si="2165">AW863</f>
        <v>0</v>
      </c>
      <c r="AX847" s="539">
        <f>AX863</f>
        <v>0</v>
      </c>
      <c r="AY847" s="483">
        <f t="shared" ref="AY847" si="2166">AY863</f>
        <v>0</v>
      </c>
      <c r="AZ847" s="483">
        <f>AZ877</f>
        <v>40334.9</v>
      </c>
      <c r="BA847" s="483">
        <f t="shared" ref="BA847" si="2167">BB847+BC847+BD847</f>
        <v>0</v>
      </c>
      <c r="BB847" s="525">
        <f>BB850</f>
        <v>0</v>
      </c>
      <c r="BC847" s="525"/>
      <c r="BD847" s="525">
        <f>BD850</f>
        <v>0</v>
      </c>
      <c r="BE847" s="525">
        <f t="shared" ref="BE847" si="2168">BF847+BG847+BH847</f>
        <v>0</v>
      </c>
      <c r="BF847" s="483">
        <f>BF850</f>
        <v>0</v>
      </c>
      <c r="BG847" s="483">
        <f t="shared" ref="BG847:BH847" si="2169">BG850</f>
        <v>0</v>
      </c>
      <c r="BH847" s="483">
        <f t="shared" si="2169"/>
        <v>0</v>
      </c>
      <c r="BI847" s="490">
        <f t="shared" ref="BI847:BI848" si="2170">BJ847+BL847+BM847</f>
        <v>12197.3</v>
      </c>
      <c r="BJ847" s="539"/>
      <c r="BK847" s="483"/>
      <c r="BL847" s="483">
        <f t="shared" ref="BL847" si="2171">BL863</f>
        <v>0</v>
      </c>
      <c r="BM847" s="539">
        <f>BM877</f>
        <v>12197.3</v>
      </c>
      <c r="BN847" s="483">
        <f>BS847-BM847</f>
        <v>0</v>
      </c>
      <c r="BO847" s="490">
        <f t="shared" ref="BO847:BO848" si="2172">BP847+BR847+BS847</f>
        <v>12197.3</v>
      </c>
      <c r="BP847" s="483">
        <f t="shared" ref="BP847" si="2173">BP863</f>
        <v>0</v>
      </c>
      <c r="BQ847" s="483"/>
      <c r="BR847" s="483">
        <f t="shared" ref="BR847" si="2174">BR863</f>
        <v>0</v>
      </c>
      <c r="BS847" s="483">
        <f>BS877</f>
        <v>12197.3</v>
      </c>
      <c r="BT847" s="483"/>
      <c r="BU847" s="483"/>
      <c r="BV847" s="490">
        <f t="shared" ref="BV847:BV848" si="2175">BW847+BY847+BZ847</f>
        <v>0</v>
      </c>
      <c r="BW847" s="483">
        <f t="shared" ref="BW847:BY847" si="2176">BW863</f>
        <v>0</v>
      </c>
      <c r="BX847" s="483"/>
      <c r="BY847" s="483">
        <f t="shared" si="2176"/>
        <v>0</v>
      </c>
      <c r="BZ847" s="483">
        <f>BZ863</f>
        <v>0</v>
      </c>
      <c r="CA847" s="483"/>
      <c r="CB847" s="483"/>
      <c r="CC847" s="483"/>
      <c r="CD847" s="483"/>
      <c r="CE847" s="483">
        <f>CI847</f>
        <v>29885.5</v>
      </c>
      <c r="CF847" s="483"/>
      <c r="CG847" s="525"/>
      <c r="CH847" s="483"/>
      <c r="CI847" s="545">
        <f>CI877</f>
        <v>29885.5</v>
      </c>
      <c r="CJ847" s="483">
        <v>0</v>
      </c>
      <c r="CK847" s="490">
        <f t="shared" ref="CK847:CK848" si="2177">CL847+CN847+CO847</f>
        <v>29885.5</v>
      </c>
      <c r="CL847" s="483">
        <f t="shared" ref="CL847" si="2178">CL863</f>
        <v>0</v>
      </c>
      <c r="CM847" s="483"/>
      <c r="CN847" s="483">
        <f t="shared" ref="CN847" si="2179">CN863</f>
        <v>0</v>
      </c>
      <c r="CO847" s="483">
        <f>CO877</f>
        <v>29885.5</v>
      </c>
    </row>
    <row r="848" spans="1:93" s="163" customFormat="1" ht="67.5" customHeight="1" x14ac:dyDescent="0.25">
      <c r="B848" s="457"/>
      <c r="C848" s="526" t="s">
        <v>282</v>
      </c>
      <c r="D848" s="182">
        <f>SUM(E848:H848)</f>
        <v>31279</v>
      </c>
      <c r="E848" s="182">
        <f>E856+E878</f>
        <v>0</v>
      </c>
      <c r="F848" s="182">
        <f>F854</f>
        <v>11412.5</v>
      </c>
      <c r="G848" s="182">
        <f>G856+G878</f>
        <v>0</v>
      </c>
      <c r="H848" s="182">
        <f>H856+H878</f>
        <v>19866.5</v>
      </c>
      <c r="I848" s="182">
        <f>Q848</f>
        <v>11549.289849999999</v>
      </c>
      <c r="J848" s="569">
        <f>I848/D848</f>
        <v>0.36923462546756608</v>
      </c>
      <c r="K848" s="559"/>
      <c r="L848" s="559"/>
      <c r="M848" s="559"/>
      <c r="N848" s="559"/>
      <c r="O848" s="559"/>
      <c r="P848" s="559"/>
      <c r="Q848" s="564">
        <f>Q856+Q878</f>
        <v>11549.289849999999</v>
      </c>
      <c r="R848" s="569">
        <f>Q848/H848</f>
        <v>0.58134497017592424</v>
      </c>
      <c r="S848" s="663">
        <f t="shared" si="2148"/>
        <v>11549.289849999999</v>
      </c>
      <c r="T848" s="569">
        <f t="shared" si="2149"/>
        <v>0.36923462546756608</v>
      </c>
      <c r="U848" s="581">
        <f>U856+U878</f>
        <v>0</v>
      </c>
      <c r="V848" s="559"/>
      <c r="W848" s="581">
        <f>W857+W871</f>
        <v>0</v>
      </c>
      <c r="X848" s="559"/>
      <c r="Y848" s="559"/>
      <c r="Z848" s="559"/>
      <c r="AA848" s="581">
        <f>AA856+AA878</f>
        <v>11549.289849999999</v>
      </c>
      <c r="AB848" s="569">
        <f t="shared" ref="AB848" si="2180">AA848/H848</f>
        <v>0.58134497017592424</v>
      </c>
      <c r="AC848" s="182">
        <f>AG848+AK848</f>
        <v>28779</v>
      </c>
      <c r="AD848" s="569">
        <f>AC848/D848</f>
        <v>0.92007417116915502</v>
      </c>
      <c r="AE848" s="581"/>
      <c r="AF848" s="575"/>
      <c r="AG848" s="810">
        <f>AG856+AG878</f>
        <v>8912.5</v>
      </c>
      <c r="AH848" s="569">
        <f t="shared" ref="AH848:AH853" si="2181">AG848/F848</f>
        <v>0.78094194961664842</v>
      </c>
      <c r="AI848" s="559"/>
      <c r="AJ848" s="559"/>
      <c r="AK848" s="182">
        <f>AK856+AK878</f>
        <v>19866.5</v>
      </c>
      <c r="AL848" s="618">
        <f t="shared" si="2163"/>
        <v>1</v>
      </c>
      <c r="AM848" s="559"/>
      <c r="AN848" s="559"/>
      <c r="AO848" s="559"/>
      <c r="AP848" s="559"/>
      <c r="AQ848" s="559"/>
      <c r="AR848" s="559"/>
      <c r="AS848" s="559"/>
      <c r="AT848" s="559"/>
      <c r="AU848" s="559">
        <f>AU856+AU878</f>
        <v>0</v>
      </c>
      <c r="AV848" s="559">
        <f>SUM(AW848:AZ848)</f>
        <v>31279</v>
      </c>
      <c r="AW848" s="482">
        <f>AW856+AW878</f>
        <v>0</v>
      </c>
      <c r="AX848" s="540">
        <f>AX857+AX871</f>
        <v>11412.5</v>
      </c>
      <c r="AY848" s="482">
        <f t="shared" ref="AY848:BH848" si="2182">AY856+AY878</f>
        <v>0</v>
      </c>
      <c r="AZ848" s="482">
        <f t="shared" si="2182"/>
        <v>19866.5</v>
      </c>
      <c r="BA848" s="433">
        <f t="shared" si="2182"/>
        <v>0</v>
      </c>
      <c r="BB848" s="526">
        <f t="shared" si="2182"/>
        <v>0</v>
      </c>
      <c r="BC848" s="526">
        <f t="shared" si="2182"/>
        <v>0</v>
      </c>
      <c r="BD848" s="526">
        <f t="shared" si="2182"/>
        <v>0</v>
      </c>
      <c r="BE848" s="526" t="e">
        <f t="shared" si="2182"/>
        <v>#REF!</v>
      </c>
      <c r="BF848" s="433" t="e">
        <f t="shared" si="2182"/>
        <v>#REF!</v>
      </c>
      <c r="BG848" s="433">
        <f t="shared" si="2182"/>
        <v>0</v>
      </c>
      <c r="BH848" s="433">
        <f t="shared" si="2182"/>
        <v>0</v>
      </c>
      <c r="BI848" s="491">
        <f t="shared" si="2170"/>
        <v>6007.7</v>
      </c>
      <c r="BJ848" s="540"/>
      <c r="BK848" s="482"/>
      <c r="BL848" s="482">
        <f t="shared" ref="BL848" si="2183">BL853+BL864</f>
        <v>0</v>
      </c>
      <c r="BM848" s="540">
        <f>BM856+BM878</f>
        <v>6007.7</v>
      </c>
      <c r="BN848" s="482">
        <f>BN856+BN878</f>
        <v>0</v>
      </c>
      <c r="BO848" s="491">
        <f t="shared" si="2172"/>
        <v>6007.7</v>
      </c>
      <c r="BP848" s="482">
        <f t="shared" ref="BP848" si="2184">BP853+BP864</f>
        <v>0</v>
      </c>
      <c r="BQ848" s="482"/>
      <c r="BR848" s="482">
        <f t="shared" ref="BR848" si="2185">BR853+BR864</f>
        <v>0</v>
      </c>
      <c r="BS848" s="482">
        <f>BS856+BS878</f>
        <v>6007.7</v>
      </c>
      <c r="BT848" s="437"/>
      <c r="BU848" s="437"/>
      <c r="BV848" s="491">
        <f t="shared" si="2175"/>
        <v>0</v>
      </c>
      <c r="BW848" s="433">
        <f t="shared" ref="BW848:BY848" si="2186">BW853+BW864</f>
        <v>0</v>
      </c>
      <c r="BX848" s="433"/>
      <c r="BY848" s="433">
        <f t="shared" si="2186"/>
        <v>0</v>
      </c>
      <c r="BZ848" s="433">
        <f>BZ853+BZ864</f>
        <v>0</v>
      </c>
      <c r="CA848" s="437"/>
      <c r="CB848" s="437"/>
      <c r="CC848" s="437"/>
      <c r="CD848" s="437"/>
      <c r="CE848" s="437">
        <f>CI848</f>
        <v>39615.699999999997</v>
      </c>
      <c r="CF848" s="437"/>
      <c r="CG848" s="533"/>
      <c r="CH848" s="437"/>
      <c r="CI848" s="544">
        <f>CI856+CI878</f>
        <v>39615.699999999997</v>
      </c>
      <c r="CJ848" s="482">
        <f>CJ856+CJ878</f>
        <v>0</v>
      </c>
      <c r="CK848" s="491">
        <f t="shared" si="2177"/>
        <v>39615.699999999997</v>
      </c>
      <c r="CL848" s="482">
        <f t="shared" ref="CL848" si="2187">CL853+CL864</f>
        <v>0</v>
      </c>
      <c r="CM848" s="482"/>
      <c r="CN848" s="482">
        <f t="shared" ref="CN848" si="2188">CN853+CN864</f>
        <v>0</v>
      </c>
      <c r="CO848" s="482">
        <f>CO856+CO878</f>
        <v>39615.699999999997</v>
      </c>
    </row>
    <row r="849" spans="2:93" s="411" customFormat="1" ht="201" hidden="1" customHeight="1" x14ac:dyDescent="0.25">
      <c r="B849" s="454">
        <v>1</v>
      </c>
      <c r="C849" s="459" t="s">
        <v>374</v>
      </c>
      <c r="D849" s="412">
        <f>E849+F849</f>
        <v>4852.5</v>
      </c>
      <c r="E849" s="405">
        <f>E853</f>
        <v>0</v>
      </c>
      <c r="F849" s="405">
        <f>F853</f>
        <v>4852.5</v>
      </c>
      <c r="G849" s="409"/>
      <c r="H849" s="409"/>
      <c r="I849" s="409"/>
      <c r="J849" s="408"/>
      <c r="K849" s="408"/>
      <c r="L849" s="408"/>
      <c r="M849" s="408"/>
      <c r="N849" s="408"/>
      <c r="O849" s="408"/>
      <c r="P849" s="408"/>
      <c r="Q849" s="408"/>
      <c r="R849" s="583"/>
      <c r="S849" s="408">
        <f t="shared" si="2148"/>
        <v>0</v>
      </c>
      <c r="T849" s="583">
        <f t="shared" si="2149"/>
        <v>0</v>
      </c>
      <c r="U849" s="404">
        <f>U853</f>
        <v>0</v>
      </c>
      <c r="V849" s="408"/>
      <c r="W849" s="404">
        <f>W853</f>
        <v>0</v>
      </c>
      <c r="X849" s="408"/>
      <c r="Y849" s="408"/>
      <c r="Z849" s="408"/>
      <c r="AA849" s="408"/>
      <c r="AB849" s="408"/>
      <c r="AC849" s="45"/>
      <c r="AD849" s="408"/>
      <c r="AE849" s="404">
        <f>AE853</f>
        <v>0</v>
      </c>
      <c r="AF849" s="575" t="e">
        <f t="shared" ref="AF849:AF853" si="2189">AE849/E849</f>
        <v>#DIV/0!</v>
      </c>
      <c r="AG849" s="404">
        <f>AG853</f>
        <v>3752.5</v>
      </c>
      <c r="AH849" s="595">
        <f t="shared" si="2181"/>
        <v>0.77331272539927876</v>
      </c>
      <c r="AI849" s="408"/>
      <c r="AJ849" s="408"/>
      <c r="AK849" s="408"/>
      <c r="AL849" s="45"/>
      <c r="AM849" s="408"/>
      <c r="AN849" s="408"/>
      <c r="AO849" s="408"/>
      <c r="AP849" s="408"/>
      <c r="AQ849" s="408"/>
      <c r="AR849" s="408"/>
      <c r="AS849" s="408"/>
      <c r="AT849" s="408"/>
      <c r="AU849" s="413">
        <f>AV849</f>
        <v>0</v>
      </c>
      <c r="AV849" s="559">
        <f>AW849+AX849</f>
        <v>0</v>
      </c>
      <c r="AW849" s="404">
        <f>AW853</f>
        <v>0</v>
      </c>
      <c r="AX849" s="404">
        <f>AX853</f>
        <v>0</v>
      </c>
      <c r="AY849" s="408"/>
      <c r="AZ849" s="408"/>
      <c r="BA849" s="404">
        <f t="shared" si="2139"/>
        <v>79865.937000000005</v>
      </c>
      <c r="BB849" s="404">
        <f>BB857</f>
        <v>79865.937000000005</v>
      </c>
      <c r="BC849" s="408"/>
      <c r="BD849" s="408"/>
      <c r="BE849" s="404">
        <f t="shared" si="2140"/>
        <v>79865.937000000005</v>
      </c>
      <c r="BF849" s="404">
        <f>BF857</f>
        <v>79865.937000000005</v>
      </c>
      <c r="BG849" s="404">
        <f>G849</f>
        <v>0</v>
      </c>
      <c r="BH849" s="414">
        <f>H849</f>
        <v>0</v>
      </c>
      <c r="BI849" s="495">
        <f>BJ849</f>
        <v>0</v>
      </c>
      <c r="BJ849" s="404">
        <f>BJ853</f>
        <v>0</v>
      </c>
      <c r="BK849" s="404"/>
      <c r="BL849" s="408"/>
      <c r="BM849" s="408"/>
      <c r="BN849" s="413">
        <f t="shared" si="2141"/>
        <v>0</v>
      </c>
      <c r="BO849" s="495">
        <f>BP849</f>
        <v>0</v>
      </c>
      <c r="BP849" s="125">
        <f>BP853</f>
        <v>0</v>
      </c>
      <c r="BQ849" s="404"/>
      <c r="BR849" s="408"/>
      <c r="BS849" s="408"/>
      <c r="BT849" s="408">
        <f t="shared" si="2142"/>
        <v>0</v>
      </c>
      <c r="BU849" s="408">
        <f t="shared" si="2143"/>
        <v>0</v>
      </c>
      <c r="BV849" s="495">
        <f>BW849</f>
        <v>0</v>
      </c>
      <c r="BW849" s="404">
        <f>BW853</f>
        <v>0</v>
      </c>
      <c r="BX849" s="404"/>
      <c r="BY849" s="408"/>
      <c r="BZ849" s="408"/>
      <c r="CA849" s="413">
        <f t="shared" ref="CA849:CA850" si="2190">CB849+CC849+CD849</f>
        <v>0</v>
      </c>
      <c r="CB849" s="404"/>
      <c r="CC849" s="408"/>
      <c r="CD849" s="408"/>
      <c r="CE849" s="413">
        <f t="shared" ref="CE849:CE850" si="2191">CF849+CH849+CI849</f>
        <v>0</v>
      </c>
      <c r="CF849" s="404">
        <f t="shared" ref="CF849:CF850" si="2192">BW849</f>
        <v>0</v>
      </c>
      <c r="CG849" s="404"/>
      <c r="CH849" s="408">
        <f t="shared" ref="CH849:CH850" si="2193">BY849</f>
        <v>0</v>
      </c>
      <c r="CI849" s="408">
        <f t="shared" ref="CI849:CI850" si="2194">BZ849</f>
        <v>0</v>
      </c>
      <c r="CJ849" s="413"/>
      <c r="CK849" s="495">
        <f>CL849</f>
        <v>0</v>
      </c>
      <c r="CL849" s="404">
        <f>CL853</f>
        <v>0</v>
      </c>
      <c r="CM849" s="404"/>
      <c r="CN849" s="408"/>
      <c r="CO849" s="408"/>
    </row>
    <row r="850" spans="2:93" s="39" customFormat="1" ht="75" hidden="1" customHeight="1" x14ac:dyDescent="0.25">
      <c r="B850" s="168"/>
      <c r="C850" s="133" t="s">
        <v>149</v>
      </c>
      <c r="D850" s="247"/>
      <c r="E850" s="189"/>
      <c r="F850" s="189"/>
      <c r="G850" s="189"/>
      <c r="H850" s="189"/>
      <c r="I850" s="189"/>
      <c r="J850" s="37"/>
      <c r="K850" s="37"/>
      <c r="L850" s="37"/>
      <c r="M850" s="37"/>
      <c r="N850" s="37"/>
      <c r="O850" s="37"/>
      <c r="P850" s="37"/>
      <c r="Q850" s="37"/>
      <c r="R850" s="585"/>
      <c r="S850" s="37">
        <f t="shared" si="2148"/>
        <v>0</v>
      </c>
      <c r="T850" s="585" t="e">
        <f t="shared" si="2149"/>
        <v>#DIV/0!</v>
      </c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F850" s="575" t="e">
        <f t="shared" si="2189"/>
        <v>#DIV/0!</v>
      </c>
      <c r="AG850" s="37"/>
      <c r="AH850" s="595" t="e">
        <f t="shared" si="2181"/>
        <v>#DIV/0!</v>
      </c>
      <c r="AI850" s="37"/>
      <c r="AJ850" s="37"/>
      <c r="AK850" s="37"/>
      <c r="AL850" s="37"/>
      <c r="AM850" s="37"/>
      <c r="AN850" s="37"/>
      <c r="AO850" s="37"/>
      <c r="AP850" s="37"/>
      <c r="AQ850" s="37"/>
      <c r="AR850" s="37"/>
      <c r="AS850" s="37"/>
      <c r="AT850" s="37"/>
      <c r="AU850" s="120">
        <f>AV850</f>
        <v>0</v>
      </c>
      <c r="AV850" s="33"/>
      <c r="AW850" s="37"/>
      <c r="AX850" s="37"/>
      <c r="AY850" s="37"/>
      <c r="AZ850" s="37"/>
      <c r="BA850" s="102">
        <f t="shared" si="2139"/>
        <v>0</v>
      </c>
      <c r="BB850" s="37"/>
      <c r="BC850" s="37"/>
      <c r="BD850" s="37"/>
      <c r="BE850" s="102">
        <f t="shared" si="2140"/>
        <v>0</v>
      </c>
      <c r="BF850" s="102">
        <f>E850</f>
        <v>0</v>
      </c>
      <c r="BG850" s="102">
        <f>G850</f>
        <v>0</v>
      </c>
      <c r="BH850" s="102">
        <f>H850</f>
        <v>0</v>
      </c>
      <c r="BI850" s="33"/>
      <c r="BJ850" s="37"/>
      <c r="BK850" s="37"/>
      <c r="BL850" s="37"/>
      <c r="BM850" s="37"/>
      <c r="BN850" s="33">
        <f t="shared" si="2141"/>
        <v>0</v>
      </c>
      <c r="BO850" s="33"/>
      <c r="BP850" s="37"/>
      <c r="BQ850" s="37"/>
      <c r="BR850" s="37"/>
      <c r="BS850" s="37"/>
      <c r="BT850" s="37">
        <f t="shared" si="2142"/>
        <v>0</v>
      </c>
      <c r="BU850" s="37">
        <f t="shared" si="2143"/>
        <v>0</v>
      </c>
      <c r="BV850" s="33"/>
      <c r="BW850" s="37"/>
      <c r="BX850" s="37"/>
      <c r="BY850" s="37"/>
      <c r="BZ850" s="37"/>
      <c r="CA850" s="33">
        <f t="shared" si="2190"/>
        <v>0</v>
      </c>
      <c r="CB850" s="37"/>
      <c r="CC850" s="37"/>
      <c r="CD850" s="37"/>
      <c r="CE850" s="33">
        <f t="shared" si="2191"/>
        <v>0</v>
      </c>
      <c r="CF850" s="37">
        <f t="shared" si="2192"/>
        <v>0</v>
      </c>
      <c r="CG850" s="37"/>
      <c r="CH850" s="37">
        <f t="shared" si="2193"/>
        <v>0</v>
      </c>
      <c r="CI850" s="37">
        <f t="shared" si="2194"/>
        <v>0</v>
      </c>
      <c r="CJ850" s="33"/>
      <c r="CK850" s="33"/>
      <c r="CL850" s="37"/>
      <c r="CM850" s="37"/>
      <c r="CN850" s="37"/>
      <c r="CO850" s="37"/>
    </row>
    <row r="851" spans="2:93" s="39" customFormat="1" ht="132.75" hidden="1" customHeight="1" x14ac:dyDescent="0.25">
      <c r="B851" s="168">
        <v>1</v>
      </c>
      <c r="C851" s="133" t="s">
        <v>314</v>
      </c>
      <c r="D851" s="247"/>
      <c r="E851" s="189"/>
      <c r="F851" s="189"/>
      <c r="G851" s="189"/>
      <c r="H851" s="189"/>
      <c r="I851" s="189"/>
      <c r="J851" s="37"/>
      <c r="K851" s="37"/>
      <c r="L851" s="37"/>
      <c r="M851" s="37"/>
      <c r="N851" s="37"/>
      <c r="O851" s="37"/>
      <c r="P851" s="37"/>
      <c r="Q851" s="37"/>
      <c r="R851" s="585"/>
      <c r="S851" s="37">
        <f t="shared" si="2148"/>
        <v>0</v>
      </c>
      <c r="T851" s="585" t="e">
        <f t="shared" si="2149"/>
        <v>#DIV/0!</v>
      </c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575" t="e">
        <f t="shared" si="2189"/>
        <v>#DIV/0!</v>
      </c>
      <c r="AG851" s="37"/>
      <c r="AH851" s="595" t="e">
        <f t="shared" si="2181"/>
        <v>#DIV/0!</v>
      </c>
      <c r="AI851" s="37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  <c r="AT851" s="37"/>
      <c r="AU851" s="120"/>
      <c r="AV851" s="33"/>
      <c r="AW851" s="37"/>
      <c r="AX851" s="37"/>
      <c r="AY851" s="37"/>
      <c r="AZ851" s="37"/>
      <c r="BA851" s="102"/>
      <c r="BB851" s="37"/>
      <c r="BC851" s="37"/>
      <c r="BD851" s="37"/>
      <c r="BE851" s="102"/>
      <c r="BF851" s="102"/>
      <c r="BG851" s="102"/>
      <c r="BH851" s="102"/>
      <c r="BI851" s="33"/>
      <c r="BJ851" s="37"/>
      <c r="BK851" s="37"/>
      <c r="BL851" s="37"/>
      <c r="BM851" s="37"/>
      <c r="BN851" s="33"/>
      <c r="BO851" s="33"/>
      <c r="BP851" s="37"/>
      <c r="BQ851" s="37"/>
      <c r="BR851" s="37"/>
      <c r="BS851" s="37"/>
      <c r="BT851" s="37"/>
      <c r="BU851" s="37"/>
      <c r="BV851" s="33"/>
      <c r="BW851" s="37"/>
      <c r="BX851" s="37"/>
      <c r="BY851" s="37"/>
      <c r="BZ851" s="37"/>
      <c r="CA851" s="33"/>
      <c r="CB851" s="37"/>
      <c r="CC851" s="37"/>
      <c r="CD851" s="37"/>
      <c r="CE851" s="33"/>
      <c r="CF851" s="37"/>
      <c r="CG851" s="37"/>
      <c r="CH851" s="37"/>
      <c r="CI851" s="37"/>
      <c r="CJ851" s="33"/>
      <c r="CK851" s="33"/>
      <c r="CL851" s="37"/>
      <c r="CM851" s="37"/>
      <c r="CN851" s="37"/>
      <c r="CO851" s="37"/>
    </row>
    <row r="852" spans="2:93" s="39" customFormat="1" ht="133.5" hidden="1" customHeight="1" x14ac:dyDescent="0.25">
      <c r="B852" s="168">
        <v>2</v>
      </c>
      <c r="C852" s="133" t="s">
        <v>313</v>
      </c>
      <c r="D852" s="247"/>
      <c r="E852" s="189"/>
      <c r="F852" s="189"/>
      <c r="G852" s="189"/>
      <c r="H852" s="189"/>
      <c r="I852" s="189"/>
      <c r="J852" s="37"/>
      <c r="K852" s="37"/>
      <c r="L852" s="37"/>
      <c r="M852" s="37"/>
      <c r="N852" s="37"/>
      <c r="O852" s="37"/>
      <c r="P852" s="37"/>
      <c r="Q852" s="37"/>
      <c r="R852" s="585"/>
      <c r="S852" s="37">
        <f t="shared" si="2148"/>
        <v>0</v>
      </c>
      <c r="T852" s="585" t="e">
        <f t="shared" si="2149"/>
        <v>#DIV/0!</v>
      </c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F852" s="575" t="e">
        <f t="shared" si="2189"/>
        <v>#DIV/0!</v>
      </c>
      <c r="AG852" s="37"/>
      <c r="AH852" s="595" t="e">
        <f t="shared" si="2181"/>
        <v>#DIV/0!</v>
      </c>
      <c r="AI852" s="37"/>
      <c r="AJ852" s="37"/>
      <c r="AK852" s="37"/>
      <c r="AL852" s="37"/>
      <c r="AM852" s="37"/>
      <c r="AN852" s="37"/>
      <c r="AO852" s="37"/>
      <c r="AP852" s="37"/>
      <c r="AQ852" s="37"/>
      <c r="AR852" s="37"/>
      <c r="AS852" s="37"/>
      <c r="AT852" s="37"/>
      <c r="AU852" s="120"/>
      <c r="AV852" s="33"/>
      <c r="AW852" s="37"/>
      <c r="AX852" s="37"/>
      <c r="AY852" s="37"/>
      <c r="AZ852" s="37"/>
      <c r="BA852" s="102"/>
      <c r="BB852" s="37"/>
      <c r="BC852" s="37"/>
      <c r="BD852" s="37"/>
      <c r="BE852" s="102"/>
      <c r="BF852" s="102"/>
      <c r="BG852" s="102"/>
      <c r="BH852" s="102"/>
      <c r="BI852" s="33"/>
      <c r="BJ852" s="37"/>
      <c r="BK852" s="37"/>
      <c r="BL852" s="37"/>
      <c r="BM852" s="37"/>
      <c r="BN852" s="33"/>
      <c r="BO852" s="33"/>
      <c r="BP852" s="37"/>
      <c r="BQ852" s="37"/>
      <c r="BR852" s="37"/>
      <c r="BS852" s="37"/>
      <c r="BT852" s="37"/>
      <c r="BU852" s="37"/>
      <c r="BV852" s="33"/>
      <c r="BW852" s="37"/>
      <c r="BX852" s="37"/>
      <c r="BY852" s="37"/>
      <c r="BZ852" s="37"/>
      <c r="CA852" s="33"/>
      <c r="CB852" s="37"/>
      <c r="CC852" s="37"/>
      <c r="CD852" s="37"/>
      <c r="CE852" s="33"/>
      <c r="CF852" s="37"/>
      <c r="CG852" s="37"/>
      <c r="CH852" s="37"/>
      <c r="CI852" s="37"/>
      <c r="CJ852" s="33"/>
      <c r="CK852" s="33"/>
      <c r="CL852" s="37"/>
      <c r="CM852" s="37"/>
      <c r="CN852" s="37"/>
      <c r="CO852" s="37"/>
    </row>
    <row r="853" spans="2:93" s="163" customFormat="1" ht="67.5" hidden="1" customHeight="1" x14ac:dyDescent="0.25">
      <c r="B853" s="457"/>
      <c r="C853" s="526" t="s">
        <v>282</v>
      </c>
      <c r="D853" s="182">
        <f>E853+F853</f>
        <v>4852.5</v>
      </c>
      <c r="E853" s="182">
        <f>E857</f>
        <v>0</v>
      </c>
      <c r="F853" s="182">
        <f>F857</f>
        <v>4852.5</v>
      </c>
      <c r="G853" s="182">
        <f t="shared" ref="G853:H853" si="2195">G858</f>
        <v>0</v>
      </c>
      <c r="H853" s="182">
        <f t="shared" si="2195"/>
        <v>0</v>
      </c>
      <c r="I853" s="182"/>
      <c r="J853" s="559"/>
      <c r="K853" s="559"/>
      <c r="L853" s="559"/>
      <c r="M853" s="559"/>
      <c r="N853" s="559"/>
      <c r="O853" s="559"/>
      <c r="P853" s="559"/>
      <c r="Q853" s="559"/>
      <c r="R853" s="569"/>
      <c r="S853" s="663">
        <f t="shared" si="2148"/>
        <v>0</v>
      </c>
      <c r="T853" s="569">
        <f t="shared" si="2149"/>
        <v>0</v>
      </c>
      <c r="U853" s="581">
        <f>U857</f>
        <v>0</v>
      </c>
      <c r="V853" s="559"/>
      <c r="W853" s="581">
        <f>W857</f>
        <v>0</v>
      </c>
      <c r="X853" s="559"/>
      <c r="Y853" s="559"/>
      <c r="Z853" s="559"/>
      <c r="AA853" s="559"/>
      <c r="AB853" s="559"/>
      <c r="AC853" s="581"/>
      <c r="AD853" s="559"/>
      <c r="AE853" s="581">
        <f>AE857</f>
        <v>0</v>
      </c>
      <c r="AF853" s="575" t="e">
        <f t="shared" si="2189"/>
        <v>#DIV/0!</v>
      </c>
      <c r="AG853" s="657">
        <f>AG857</f>
        <v>3752.5</v>
      </c>
      <c r="AH853" s="595">
        <f t="shared" si="2181"/>
        <v>0.77331272539927876</v>
      </c>
      <c r="AI853" s="559"/>
      <c r="AJ853" s="559"/>
      <c r="AK853" s="559"/>
      <c r="AL853" s="581"/>
      <c r="AM853" s="559"/>
      <c r="AN853" s="559"/>
      <c r="AO853" s="559"/>
      <c r="AP853" s="559"/>
      <c r="AQ853" s="559"/>
      <c r="AR853" s="559"/>
      <c r="AS853" s="559"/>
      <c r="AT853" s="559"/>
      <c r="AU853" s="557"/>
      <c r="AV853" s="559">
        <f>AW853+AX853</f>
        <v>0</v>
      </c>
      <c r="AW853" s="482">
        <f>AW857</f>
        <v>0</v>
      </c>
      <c r="AX853" s="482">
        <f>AX857</f>
        <v>0</v>
      </c>
      <c r="AY853" s="482">
        <f t="shared" ref="AY853:AZ853" si="2196">AY858</f>
        <v>0</v>
      </c>
      <c r="AZ853" s="482">
        <f t="shared" si="2196"/>
        <v>0</v>
      </c>
      <c r="BA853" s="433">
        <f t="shared" ref="BA853" si="2197">BB853+BC853+BD853</f>
        <v>0</v>
      </c>
      <c r="BB853" s="526">
        <f>BB858</f>
        <v>0</v>
      </c>
      <c r="BC853" s="533"/>
      <c r="BD853" s="526">
        <f>BD858</f>
        <v>0</v>
      </c>
      <c r="BE853" s="526">
        <f t="shared" ref="BE853" si="2198">BF853+BG853+BH853</f>
        <v>0</v>
      </c>
      <c r="BF853" s="433">
        <f>BF858</f>
        <v>0</v>
      </c>
      <c r="BG853" s="433">
        <f t="shared" ref="BG853:BH853" si="2199">BG858</f>
        <v>0</v>
      </c>
      <c r="BH853" s="433">
        <f t="shared" si="2199"/>
        <v>0</v>
      </c>
      <c r="BI853" s="491">
        <f t="shared" ref="BI853" si="2200">BJ853+BL853+BM853</f>
        <v>0</v>
      </c>
      <c r="BJ853" s="482">
        <f>BJ857</f>
        <v>0</v>
      </c>
      <c r="BK853" s="482"/>
      <c r="BL853" s="482">
        <f t="shared" ref="BL853:BM853" si="2201">BL858</f>
        <v>0</v>
      </c>
      <c r="BM853" s="482">
        <f t="shared" si="2201"/>
        <v>0</v>
      </c>
      <c r="BN853" s="437"/>
      <c r="BO853" s="491">
        <f t="shared" ref="BO853" si="2202">BP853+BR853+BS853</f>
        <v>0</v>
      </c>
      <c r="BP853" s="482">
        <f>BP857</f>
        <v>0</v>
      </c>
      <c r="BQ853" s="482"/>
      <c r="BR853" s="482">
        <f t="shared" ref="BR853:BS853" si="2203">BR858</f>
        <v>0</v>
      </c>
      <c r="BS853" s="482">
        <f t="shared" si="2203"/>
        <v>0</v>
      </c>
      <c r="BT853" s="437"/>
      <c r="BU853" s="437"/>
      <c r="BV853" s="491">
        <f t="shared" ref="BV853" si="2204">BW853+BY853+BZ853</f>
        <v>0</v>
      </c>
      <c r="BW853" s="433">
        <f>BW857</f>
        <v>0</v>
      </c>
      <c r="BX853" s="433"/>
      <c r="BY853" s="433">
        <f t="shared" ref="BY853:BZ853" si="2205">BY858</f>
        <v>0</v>
      </c>
      <c r="BZ853" s="433">
        <f t="shared" si="2205"/>
        <v>0</v>
      </c>
      <c r="CA853" s="437"/>
      <c r="CB853" s="437"/>
      <c r="CC853" s="437"/>
      <c r="CD853" s="437"/>
      <c r="CE853" s="437"/>
      <c r="CF853" s="437"/>
      <c r="CG853" s="533"/>
      <c r="CH853" s="437"/>
      <c r="CI853" s="437"/>
      <c r="CJ853" s="485"/>
      <c r="CK853" s="491">
        <f t="shared" ref="CK853" si="2206">CL853+CN853+CO853</f>
        <v>0</v>
      </c>
      <c r="CL853" s="482">
        <f>CL857</f>
        <v>0</v>
      </c>
      <c r="CM853" s="482"/>
      <c r="CN853" s="482">
        <f t="shared" ref="CN853:CO853" si="2207">CN858</f>
        <v>0</v>
      </c>
      <c r="CO853" s="482">
        <f t="shared" si="2207"/>
        <v>0</v>
      </c>
    </row>
    <row r="854" spans="2:93" s="467" customFormat="1" ht="248.25" customHeight="1" x14ac:dyDescent="0.25">
      <c r="B854" s="470">
        <v>1</v>
      </c>
      <c r="C854" s="468" t="s">
        <v>410</v>
      </c>
      <c r="D854" s="451">
        <f>F854</f>
        <v>11412.5</v>
      </c>
      <c r="E854" s="451"/>
      <c r="F854" s="451">
        <f>F856</f>
        <v>11412.5</v>
      </c>
      <c r="G854" s="451"/>
      <c r="H854" s="451"/>
      <c r="I854" s="451"/>
      <c r="J854" s="465"/>
      <c r="K854" s="465"/>
      <c r="L854" s="465"/>
      <c r="M854" s="465"/>
      <c r="N854" s="465"/>
      <c r="O854" s="465"/>
      <c r="P854" s="465"/>
      <c r="Q854" s="465"/>
      <c r="R854" s="593"/>
      <c r="S854" s="465">
        <f t="shared" si="2148"/>
        <v>0</v>
      </c>
      <c r="T854" s="593">
        <f t="shared" si="2149"/>
        <v>0</v>
      </c>
      <c r="U854" s="465"/>
      <c r="V854" s="465"/>
      <c r="W854" s="465">
        <f>W856</f>
        <v>0</v>
      </c>
      <c r="X854" s="465"/>
      <c r="Y854" s="465"/>
      <c r="Z854" s="465"/>
      <c r="AA854" s="465"/>
      <c r="AB854" s="465"/>
      <c r="AC854" s="451">
        <f>AC856</f>
        <v>8912.5</v>
      </c>
      <c r="AD854" s="593">
        <f>AC854/D854</f>
        <v>0.78094194961664842</v>
      </c>
      <c r="AE854" s="465"/>
      <c r="AF854" s="570"/>
      <c r="AG854" s="451">
        <f>AG856</f>
        <v>8912.5</v>
      </c>
      <c r="AH854" s="593">
        <f>AG854/D854</f>
        <v>0.78094194961664842</v>
      </c>
      <c r="AI854" s="465"/>
      <c r="AJ854" s="465"/>
      <c r="AK854" s="465"/>
      <c r="AL854" s="465"/>
      <c r="AM854" s="465"/>
      <c r="AN854" s="465"/>
      <c r="AO854" s="465"/>
      <c r="AP854" s="465"/>
      <c r="AQ854" s="465"/>
      <c r="AR854" s="465"/>
      <c r="AS854" s="465"/>
      <c r="AT854" s="465"/>
      <c r="AU854" s="465">
        <f>AX854-F854</f>
        <v>0</v>
      </c>
      <c r="AV854" s="465">
        <f>AX854</f>
        <v>11412.5</v>
      </c>
      <c r="AW854" s="469"/>
      <c r="AX854" s="465">
        <f>AX856</f>
        <v>11412.5</v>
      </c>
      <c r="AY854" s="469"/>
      <c r="AZ854" s="469"/>
      <c r="BA854" s="469"/>
      <c r="BB854" s="469"/>
      <c r="BC854" s="469"/>
      <c r="BD854" s="469"/>
      <c r="BE854" s="469"/>
      <c r="BF854" s="469"/>
      <c r="BG854" s="469"/>
      <c r="BH854" s="469"/>
      <c r="BI854" s="469"/>
      <c r="BJ854" s="469"/>
      <c r="BK854" s="469"/>
      <c r="BL854" s="469"/>
      <c r="BM854" s="469"/>
      <c r="BN854" s="469"/>
      <c r="BO854" s="469"/>
      <c r="BP854" s="469"/>
      <c r="BQ854" s="469"/>
      <c r="BR854" s="469"/>
      <c r="BS854" s="469"/>
      <c r="BT854" s="469"/>
      <c r="BU854" s="469"/>
      <c r="BV854" s="469"/>
      <c r="BW854" s="469"/>
      <c r="BX854" s="469"/>
      <c r="BY854" s="469"/>
      <c r="BZ854" s="469"/>
      <c r="CA854" s="469"/>
      <c r="CB854" s="469"/>
      <c r="CC854" s="469"/>
      <c r="CD854" s="469"/>
      <c r="CE854" s="469"/>
      <c r="CF854" s="469"/>
      <c r="CG854" s="469"/>
      <c r="CH854" s="469"/>
      <c r="CI854" s="469"/>
      <c r="CJ854" s="469"/>
      <c r="CK854" s="469"/>
      <c r="CL854" s="465"/>
      <c r="CM854" s="465"/>
      <c r="CN854" s="465"/>
      <c r="CO854" s="465"/>
    </row>
    <row r="855" spans="2:93" s="163" customFormat="1" ht="62.25" hidden="1" customHeight="1" x14ac:dyDescent="0.25">
      <c r="B855" s="457"/>
      <c r="C855" s="525" t="s">
        <v>32</v>
      </c>
      <c r="D855" s="192">
        <f t="shared" ref="D855" si="2208">E855+G855+H855</f>
        <v>0</v>
      </c>
      <c r="E855" s="192">
        <f t="shared" ref="E855" si="2209">E876</f>
        <v>0</v>
      </c>
      <c r="F855" s="192">
        <f>F876</f>
        <v>0</v>
      </c>
      <c r="G855" s="192">
        <f t="shared" ref="G855" si="2210">G876</f>
        <v>0</v>
      </c>
      <c r="H855" s="192">
        <v>0</v>
      </c>
      <c r="I855" s="192"/>
      <c r="J855" s="558"/>
      <c r="K855" s="558"/>
      <c r="L855" s="558"/>
      <c r="M855" s="558"/>
      <c r="N855" s="558"/>
      <c r="O855" s="558"/>
      <c r="P855" s="558"/>
      <c r="Q855" s="558"/>
      <c r="R855" s="558"/>
      <c r="S855" s="558"/>
      <c r="T855" s="558"/>
      <c r="U855" s="580">
        <f t="shared" ref="U855" si="2211">U876</f>
        <v>0</v>
      </c>
      <c r="V855" s="558"/>
      <c r="W855" s="580">
        <f>W876</f>
        <v>0</v>
      </c>
      <c r="X855" s="558"/>
      <c r="Y855" s="558"/>
      <c r="Z855" s="558"/>
      <c r="AA855" s="558"/>
      <c r="AB855" s="558"/>
      <c r="AC855" s="580"/>
      <c r="AD855" s="558"/>
      <c r="AE855" s="580"/>
      <c r="AF855" s="558"/>
      <c r="AG855" s="188"/>
      <c r="AH855" s="558"/>
      <c r="AI855" s="558"/>
      <c r="AJ855" s="558"/>
      <c r="AK855" s="558"/>
      <c r="AL855" s="580"/>
      <c r="AM855" s="558"/>
      <c r="AN855" s="558"/>
      <c r="AO855" s="558"/>
      <c r="AP855" s="558"/>
      <c r="AQ855" s="558"/>
      <c r="AR855" s="558"/>
      <c r="AS855" s="558"/>
      <c r="AT855" s="558"/>
      <c r="AU855" s="557"/>
      <c r="AV855" s="559">
        <f t="shared" ref="AV855" si="2212">AW855+AY855+AZ855</f>
        <v>0</v>
      </c>
      <c r="AW855" s="483">
        <f t="shared" ref="AW855" si="2213">AW876</f>
        <v>0</v>
      </c>
      <c r="AX855" s="483">
        <f>AX876</f>
        <v>0</v>
      </c>
      <c r="AY855" s="483">
        <f t="shared" ref="AY855" si="2214">AY876</f>
        <v>0</v>
      </c>
      <c r="AZ855" s="483">
        <v>0</v>
      </c>
      <c r="BA855" s="434">
        <f t="shared" ref="BA855:BA856" si="2215">BB855+BC855+BD855</f>
        <v>0</v>
      </c>
      <c r="BB855" s="525">
        <f>BB858</f>
        <v>0</v>
      </c>
      <c r="BC855" s="533"/>
      <c r="BD855" s="525">
        <f>BD858</f>
        <v>0</v>
      </c>
      <c r="BE855" s="525">
        <f t="shared" ref="BE855:BE856" si="2216">BF855+BG855+BH855</f>
        <v>0</v>
      </c>
      <c r="BF855" s="434">
        <f>BF858</f>
        <v>0</v>
      </c>
      <c r="BG855" s="434">
        <f t="shared" ref="BG855:BH855" si="2217">BG858</f>
        <v>0</v>
      </c>
      <c r="BH855" s="434">
        <f t="shared" si="2217"/>
        <v>0</v>
      </c>
      <c r="BI855" s="490">
        <f t="shared" ref="BI855:BI856" si="2218">BJ855+BL855+BM855</f>
        <v>18205</v>
      </c>
      <c r="BJ855" s="483">
        <f t="shared" ref="BJ855" si="2219">BJ876</f>
        <v>0</v>
      </c>
      <c r="BK855" s="483"/>
      <c r="BL855" s="483">
        <f t="shared" ref="BL855" si="2220">BL876</f>
        <v>0</v>
      </c>
      <c r="BM855" s="483">
        <f>BM876</f>
        <v>18205</v>
      </c>
      <c r="BN855" s="437"/>
      <c r="BO855" s="490">
        <f t="shared" ref="BO855:BO856" si="2221">BP855+BR855+BS855</f>
        <v>18205</v>
      </c>
      <c r="BP855" s="483">
        <f t="shared" ref="BP855" si="2222">BP876</f>
        <v>0</v>
      </c>
      <c r="BQ855" s="483"/>
      <c r="BR855" s="483">
        <f t="shared" ref="BR855" si="2223">BR876</f>
        <v>0</v>
      </c>
      <c r="BS855" s="483">
        <f>BS876</f>
        <v>18205</v>
      </c>
      <c r="BT855" s="437"/>
      <c r="BU855" s="437"/>
      <c r="BV855" s="490">
        <f t="shared" ref="BV855:BV856" si="2224">BW855+BY855+BZ855</f>
        <v>0</v>
      </c>
      <c r="BW855" s="434">
        <f t="shared" ref="BW855" si="2225">BW876</f>
        <v>0</v>
      </c>
      <c r="BX855" s="434"/>
      <c r="BY855" s="434">
        <f t="shared" ref="BY855" si="2226">BY876</f>
        <v>0</v>
      </c>
      <c r="BZ855" s="434">
        <f>BZ876</f>
        <v>0</v>
      </c>
      <c r="CA855" s="437"/>
      <c r="CB855" s="437"/>
      <c r="CC855" s="437"/>
      <c r="CD855" s="437"/>
      <c r="CE855" s="437"/>
      <c r="CF855" s="437"/>
      <c r="CG855" s="533"/>
      <c r="CH855" s="437"/>
      <c r="CI855" s="437"/>
      <c r="CJ855" s="485"/>
      <c r="CK855" s="490">
        <f t="shared" ref="CK855" si="2227">CL855+CN855+CO855</f>
        <v>69501.2</v>
      </c>
      <c r="CL855" s="483">
        <f t="shared" ref="CL855" si="2228">CL876</f>
        <v>0</v>
      </c>
      <c r="CM855" s="483"/>
      <c r="CN855" s="483">
        <f t="shared" ref="CN855" si="2229">CN876</f>
        <v>0</v>
      </c>
      <c r="CO855" s="483">
        <f>CO876</f>
        <v>69501.2</v>
      </c>
    </row>
    <row r="856" spans="2:93" s="163" customFormat="1" ht="67.5" customHeight="1" x14ac:dyDescent="0.25">
      <c r="B856" s="457"/>
      <c r="C856" s="526" t="s">
        <v>282</v>
      </c>
      <c r="D856" s="182">
        <f>SUM(E856:H856)</f>
        <v>11412.5</v>
      </c>
      <c r="E856" s="182">
        <f>E861+E877</f>
        <v>0</v>
      </c>
      <c r="F856" s="182">
        <f>F857+F872</f>
        <v>11412.5</v>
      </c>
      <c r="G856" s="182">
        <f>G861+G877</f>
        <v>0</v>
      </c>
      <c r="H856" s="182">
        <v>0</v>
      </c>
      <c r="I856" s="182"/>
      <c r="J856" s="559"/>
      <c r="K856" s="559"/>
      <c r="L856" s="559"/>
      <c r="M856" s="559"/>
      <c r="N856" s="559"/>
      <c r="O856" s="559"/>
      <c r="P856" s="559"/>
      <c r="Q856" s="559"/>
      <c r="R856" s="559"/>
      <c r="S856" s="182">
        <f t="shared" ref="S856:S857" si="2230">U856+W856+Y856+AA856</f>
        <v>0</v>
      </c>
      <c r="T856" s="569">
        <f t="shared" ref="T856:T857" si="2231">S856/D856</f>
        <v>0</v>
      </c>
      <c r="U856" s="581">
        <f>U861+U877</f>
        <v>0</v>
      </c>
      <c r="V856" s="559"/>
      <c r="W856" s="581">
        <f>W848</f>
        <v>0</v>
      </c>
      <c r="X856" s="559"/>
      <c r="Y856" s="559"/>
      <c r="Z856" s="559"/>
      <c r="AA856" s="559"/>
      <c r="AB856" s="559"/>
      <c r="AC856" s="182">
        <f>AC857+AC872</f>
        <v>8912.5</v>
      </c>
      <c r="AD856" s="569">
        <f>AC856/D856</f>
        <v>0.78094194961664842</v>
      </c>
      <c r="AE856" s="657"/>
      <c r="AF856" s="575"/>
      <c r="AG856" s="182">
        <f>AG857+AG872</f>
        <v>8912.5</v>
      </c>
      <c r="AH856" s="569">
        <f>AG856/F856</f>
        <v>0.78094194961664842</v>
      </c>
      <c r="AI856" s="559"/>
      <c r="AJ856" s="559"/>
      <c r="AK856" s="559"/>
      <c r="AL856" s="581"/>
      <c r="AM856" s="559"/>
      <c r="AN856" s="559"/>
      <c r="AO856" s="559"/>
      <c r="AP856" s="559"/>
      <c r="AQ856" s="559"/>
      <c r="AR856" s="559"/>
      <c r="AS856" s="559"/>
      <c r="AT856" s="559"/>
      <c r="AU856" s="559">
        <f>AX856-F856</f>
        <v>0</v>
      </c>
      <c r="AV856" s="559">
        <f>SUM(AW856:AZ856)</f>
        <v>11412.5</v>
      </c>
      <c r="AW856" s="482">
        <f>AW861+AW877</f>
        <v>0</v>
      </c>
      <c r="AX856" s="482">
        <f>AX857+AX871</f>
        <v>11412.5</v>
      </c>
      <c r="AY856" s="482">
        <f>AY861+AY877</f>
        <v>0</v>
      </c>
      <c r="AZ856" s="482">
        <v>0</v>
      </c>
      <c r="BA856" s="433">
        <f t="shared" si="2215"/>
        <v>0</v>
      </c>
      <c r="BB856" s="526">
        <f>BB859</f>
        <v>0</v>
      </c>
      <c r="BC856" s="533"/>
      <c r="BD856" s="526">
        <f>BD859</f>
        <v>0</v>
      </c>
      <c r="BE856" s="526">
        <f t="shared" si="2216"/>
        <v>0</v>
      </c>
      <c r="BF856" s="433">
        <f>BF859</f>
        <v>0</v>
      </c>
      <c r="BG856" s="433">
        <f t="shared" ref="BG856:BH856" si="2232">BG859</f>
        <v>0</v>
      </c>
      <c r="BH856" s="433">
        <f t="shared" si="2232"/>
        <v>0</v>
      </c>
      <c r="BI856" s="491">
        <f t="shared" si="2218"/>
        <v>0</v>
      </c>
      <c r="BJ856" s="482">
        <f>BJ861+BJ877</f>
        <v>0</v>
      </c>
      <c r="BK856" s="482"/>
      <c r="BL856" s="482">
        <f>BL861+BL877</f>
        <v>0</v>
      </c>
      <c r="BM856" s="482">
        <v>0</v>
      </c>
      <c r="BN856" s="437"/>
      <c r="BO856" s="491">
        <f t="shared" si="2221"/>
        <v>0</v>
      </c>
      <c r="BP856" s="482">
        <f>BP861+BP877</f>
        <v>0</v>
      </c>
      <c r="BQ856" s="482"/>
      <c r="BR856" s="482">
        <f>BR861+BR877</f>
        <v>0</v>
      </c>
      <c r="BS856" s="482"/>
      <c r="BT856" s="437"/>
      <c r="BU856" s="437"/>
      <c r="BV856" s="491">
        <f t="shared" si="2224"/>
        <v>0</v>
      </c>
      <c r="BW856" s="433">
        <f>BW861+BW877</f>
        <v>0</v>
      </c>
      <c r="BX856" s="433"/>
      <c r="BY856" s="433">
        <f>BY861+BY877</f>
        <v>0</v>
      </c>
      <c r="BZ856" s="433">
        <f>BZ861+BZ877</f>
        <v>0</v>
      </c>
      <c r="CA856" s="437"/>
      <c r="CB856" s="437"/>
      <c r="CC856" s="437"/>
      <c r="CD856" s="437"/>
      <c r="CE856" s="437"/>
      <c r="CF856" s="437"/>
      <c r="CG856" s="533"/>
      <c r="CH856" s="437"/>
      <c r="CI856" s="437"/>
      <c r="CJ856" s="485"/>
      <c r="CK856" s="491"/>
      <c r="CL856" s="482"/>
      <c r="CM856" s="482"/>
      <c r="CN856" s="482"/>
      <c r="CO856" s="482"/>
    </row>
    <row r="857" spans="2:93" s="39" customFormat="1" ht="81.75" customHeight="1" x14ac:dyDescent="0.25">
      <c r="B857" s="471">
        <v>1</v>
      </c>
      <c r="C857" s="133" t="s">
        <v>465</v>
      </c>
      <c r="D857" s="188">
        <f>E857+F857</f>
        <v>4852.5</v>
      </c>
      <c r="E857" s="123">
        <v>0</v>
      </c>
      <c r="F857" s="123">
        <v>4852.5</v>
      </c>
      <c r="G857" s="189"/>
      <c r="H857" s="189"/>
      <c r="I857" s="189"/>
      <c r="J857" s="37"/>
      <c r="K857" s="37"/>
      <c r="L857" s="37"/>
      <c r="M857" s="37"/>
      <c r="N857" s="37"/>
      <c r="O857" s="37"/>
      <c r="P857" s="37"/>
      <c r="Q857" s="37"/>
      <c r="R857" s="37"/>
      <c r="S857" s="188">
        <f t="shared" si="2230"/>
        <v>0</v>
      </c>
      <c r="T857" s="569">
        <f t="shared" si="2231"/>
        <v>0</v>
      </c>
      <c r="U857" s="120">
        <v>0</v>
      </c>
      <c r="V857" s="37"/>
      <c r="W857" s="120"/>
      <c r="X857" s="37"/>
      <c r="Y857" s="37"/>
      <c r="Z857" s="37"/>
      <c r="AA857" s="37"/>
      <c r="AB857" s="37"/>
      <c r="AC857" s="188">
        <f>AG857</f>
        <v>3752.5</v>
      </c>
      <c r="AD857" s="586">
        <f>AC857/D857</f>
        <v>0.77331272539927876</v>
      </c>
      <c r="AE857" s="120"/>
      <c r="AF857" s="575"/>
      <c r="AG857" s="188">
        <v>3752.5</v>
      </c>
      <c r="AH857" s="586">
        <f>AG857/F857</f>
        <v>0.77331272539927876</v>
      </c>
      <c r="AI857" s="37"/>
      <c r="AJ857" s="37"/>
      <c r="AK857" s="37"/>
      <c r="AL857" s="37"/>
      <c r="AM857" s="37"/>
      <c r="AN857" s="37"/>
      <c r="AO857" s="37"/>
      <c r="AP857" s="37"/>
      <c r="AQ857" s="37"/>
      <c r="AR857" s="37"/>
      <c r="AS857" s="37"/>
      <c r="AT857" s="37"/>
      <c r="AU857" s="120">
        <f>AX857-F857</f>
        <v>-4852.5</v>
      </c>
      <c r="AV857" s="130">
        <f>AW857+AX857</f>
        <v>0</v>
      </c>
      <c r="AW857" s="120">
        <v>0</v>
      </c>
      <c r="AX857" s="120">
        <v>0</v>
      </c>
      <c r="AY857" s="37"/>
      <c r="AZ857" s="37"/>
      <c r="BA857" s="120">
        <f t="shared" si="2139"/>
        <v>79865.937000000005</v>
      </c>
      <c r="BB857" s="120">
        <f>BF857-E857</f>
        <v>79865.937000000005</v>
      </c>
      <c r="BC857" s="37"/>
      <c r="BD857" s="37"/>
      <c r="BE857" s="120">
        <f t="shared" si="2140"/>
        <v>79865.937000000005</v>
      </c>
      <c r="BF857" s="120">
        <v>79865.937000000005</v>
      </c>
      <c r="BG857" s="33">
        <f>G857</f>
        <v>0</v>
      </c>
      <c r="BH857" s="33">
        <f>H857</f>
        <v>0</v>
      </c>
      <c r="BI857" s="33"/>
      <c r="BJ857" s="37"/>
      <c r="BK857" s="37"/>
      <c r="BL857" s="37"/>
      <c r="BM857" s="37"/>
      <c r="BN857" s="33">
        <f t="shared" si="2141"/>
        <v>0</v>
      </c>
      <c r="BO857" s="33"/>
      <c r="BP857" s="37"/>
      <c r="BQ857" s="37"/>
      <c r="BR857" s="37"/>
      <c r="BS857" s="37"/>
      <c r="BT857" s="37">
        <f t="shared" si="2142"/>
        <v>0</v>
      </c>
      <c r="BU857" s="37">
        <f t="shared" si="2143"/>
        <v>0</v>
      </c>
      <c r="BV857" s="33"/>
      <c r="BW857" s="37"/>
      <c r="BX857" s="37"/>
      <c r="BY857" s="37"/>
      <c r="BZ857" s="37"/>
      <c r="CA857" s="33">
        <f t="shared" ref="CA857" si="2233">CB857+CC857+CD857</f>
        <v>0</v>
      </c>
      <c r="CB857" s="37"/>
      <c r="CC857" s="37"/>
      <c r="CD857" s="37"/>
      <c r="CE857" s="33">
        <f t="shared" ref="CE857" si="2234">CF857+CH857+CI857</f>
        <v>0</v>
      </c>
      <c r="CF857" s="37">
        <f t="shared" ref="CF857" si="2235">BW857</f>
        <v>0</v>
      </c>
      <c r="CG857" s="37"/>
      <c r="CH857" s="37">
        <f t="shared" ref="CH857" si="2236">BY857</f>
        <v>0</v>
      </c>
      <c r="CI857" s="37">
        <f t="shared" ref="CI857" si="2237">BZ857</f>
        <v>0</v>
      </c>
      <c r="CJ857" s="33"/>
      <c r="CK857" s="33"/>
      <c r="CL857" s="37"/>
      <c r="CM857" s="37"/>
      <c r="CN857" s="37"/>
      <c r="CO857" s="37"/>
    </row>
    <row r="858" spans="2:93" s="27" customFormat="1" ht="46.5" hidden="1" customHeight="1" x14ac:dyDescent="0.25">
      <c r="B858" s="874" t="s">
        <v>186</v>
      </c>
      <c r="C858" s="874"/>
      <c r="D858" s="874"/>
      <c r="E858" s="874"/>
      <c r="F858" s="874"/>
      <c r="G858" s="874"/>
      <c r="H858" s="874"/>
      <c r="I858" s="874"/>
      <c r="J858" s="874"/>
      <c r="K858" s="874"/>
      <c r="L858" s="874"/>
      <c r="M858" s="874"/>
      <c r="N858" s="874"/>
      <c r="O858" s="874"/>
      <c r="P858" s="874"/>
      <c r="Q858" s="874"/>
      <c r="R858" s="874"/>
      <c r="S858" s="874"/>
      <c r="T858" s="874"/>
      <c r="U858" s="874"/>
      <c r="V858" s="874"/>
      <c r="W858" s="874"/>
      <c r="X858" s="874"/>
      <c r="Y858" s="874"/>
      <c r="Z858" s="874"/>
      <c r="AA858" s="874"/>
      <c r="AB858" s="874"/>
      <c r="AC858" s="874"/>
      <c r="AD858" s="874"/>
      <c r="AE858" s="874"/>
      <c r="AF858" s="874"/>
      <c r="AG858" s="874"/>
      <c r="AH858" s="874"/>
      <c r="AI858" s="874"/>
      <c r="AJ858" s="874"/>
      <c r="AK858" s="874"/>
      <c r="AL858" s="874"/>
      <c r="AM858" s="874"/>
      <c r="AN858" s="874"/>
      <c r="AO858" s="874"/>
      <c r="AP858" s="874"/>
      <c r="AQ858" s="874"/>
      <c r="AR858" s="874"/>
      <c r="AS858" s="874"/>
      <c r="AT858" s="874"/>
      <c r="AU858" s="874"/>
      <c r="AV858" s="874"/>
      <c r="AW858" s="874"/>
      <c r="AX858" s="874"/>
      <c r="AY858" s="874"/>
      <c r="AZ858" s="874"/>
      <c r="BA858" s="874"/>
      <c r="BB858" s="874"/>
      <c r="BC858" s="874"/>
      <c r="BD858" s="874"/>
      <c r="BE858" s="874"/>
      <c r="BF858" s="874"/>
      <c r="BG858" s="874"/>
      <c r="BH858" s="874"/>
      <c r="BI858" s="874"/>
      <c r="BJ858" s="874"/>
      <c r="BK858" s="874"/>
      <c r="BL858" s="874"/>
      <c r="BM858" s="874"/>
      <c r="BN858" s="874"/>
      <c r="BO858" s="874"/>
      <c r="BP858" s="874"/>
      <c r="BQ858" s="874"/>
      <c r="BR858" s="874"/>
      <c r="BS858" s="874"/>
      <c r="BT858" s="874"/>
      <c r="BU858" s="874"/>
      <c r="BV858" s="874"/>
      <c r="BW858" s="874"/>
      <c r="BX858" s="874"/>
      <c r="BY858" s="874"/>
      <c r="BZ858" s="874"/>
      <c r="CA858" s="874"/>
      <c r="CB858" s="874"/>
      <c r="CC858" s="874"/>
      <c r="CD858" s="874"/>
      <c r="CE858" s="874"/>
      <c r="CF858" s="874"/>
      <c r="CG858" s="874"/>
      <c r="CH858" s="874"/>
      <c r="CI858" s="874"/>
      <c r="CJ858" s="38"/>
      <c r="CK858" s="38"/>
    </row>
    <row r="859" spans="2:93" s="67" customFormat="1" ht="160.5" hidden="1" customHeight="1" x14ac:dyDescent="0.25">
      <c r="B859" s="232">
        <v>1</v>
      </c>
      <c r="C859" s="150" t="s">
        <v>198</v>
      </c>
      <c r="D859" s="436">
        <f>E859+G859+H859</f>
        <v>0</v>
      </c>
      <c r="E859" s="436">
        <f>E860+E861</f>
        <v>0</v>
      </c>
      <c r="F859" s="436"/>
      <c r="G859" s="125">
        <f>G860</f>
        <v>0</v>
      </c>
      <c r="H859" s="102">
        <f>H860+H861</f>
        <v>0</v>
      </c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  <c r="Z859" s="102"/>
      <c r="AA859" s="102"/>
      <c r="AB859" s="102"/>
      <c r="AC859" s="102"/>
      <c r="AD859" s="102"/>
      <c r="AE859" s="102"/>
      <c r="AF859" s="102"/>
      <c r="AG859" s="102"/>
      <c r="AH859" s="102"/>
      <c r="AI859" s="102"/>
      <c r="AJ859" s="102"/>
      <c r="AK859" s="102"/>
      <c r="AL859" s="102"/>
      <c r="AM859" s="102"/>
      <c r="AN859" s="102"/>
      <c r="AO859" s="102"/>
      <c r="AP859" s="102"/>
      <c r="AQ859" s="102"/>
      <c r="AR859" s="102"/>
      <c r="AS859" s="102"/>
      <c r="AT859" s="102"/>
      <c r="AU859" s="554">
        <f>AV859+AW859+AX859</f>
        <v>0</v>
      </c>
      <c r="AV859" s="559">
        <f>AW859+AY859+AZ859</f>
        <v>0</v>
      </c>
      <c r="AW859" s="486">
        <f>AW860+AW861</f>
        <v>0</v>
      </c>
      <c r="AX859" s="486"/>
      <c r="AY859" s="125">
        <f>AY860</f>
        <v>0</v>
      </c>
      <c r="AZ859" s="102">
        <f>AZ860+AZ861</f>
        <v>0</v>
      </c>
      <c r="BA859" s="102"/>
      <c r="BB859" s="102"/>
      <c r="BC859" s="102"/>
      <c r="BD859" s="102"/>
      <c r="BE859" s="102"/>
      <c r="BF859" s="102"/>
      <c r="BG859" s="102"/>
      <c r="BH859" s="102"/>
      <c r="BI859" s="495">
        <f>BJ859+BL859+BM859</f>
        <v>0</v>
      </c>
      <c r="BJ859" s="486">
        <f>BJ860+BJ861</f>
        <v>0</v>
      </c>
      <c r="BK859" s="486"/>
      <c r="BL859" s="125">
        <f>BL860</f>
        <v>0</v>
      </c>
      <c r="BM859" s="102">
        <f>BM860+BM861</f>
        <v>0</v>
      </c>
      <c r="BN859" s="102"/>
      <c r="BO859" s="495">
        <f>BP859+BR859+BS859</f>
        <v>0</v>
      </c>
      <c r="BP859" s="486">
        <f>BP860+BP861</f>
        <v>0</v>
      </c>
      <c r="BQ859" s="486"/>
      <c r="BR859" s="125">
        <f>BR860</f>
        <v>0</v>
      </c>
      <c r="BS859" s="102">
        <f>BS860+BS861</f>
        <v>0</v>
      </c>
      <c r="BT859" s="102"/>
      <c r="BU859" s="102"/>
      <c r="BV859" s="495">
        <f>BW859+BY859+BZ859</f>
        <v>0</v>
      </c>
      <c r="BW859" s="436">
        <f>BW860+BW861</f>
        <v>0</v>
      </c>
      <c r="BX859" s="436"/>
      <c r="BY859" s="125">
        <f>BY860</f>
        <v>0</v>
      </c>
      <c r="BZ859" s="102">
        <f>BZ860+BZ861</f>
        <v>0</v>
      </c>
      <c r="CA859" s="102"/>
      <c r="CB859" s="102"/>
      <c r="CC859" s="102"/>
      <c r="CD859" s="102"/>
      <c r="CE859" s="102"/>
      <c r="CF859" s="102"/>
      <c r="CG859" s="102"/>
      <c r="CH859" s="102"/>
      <c r="CI859" s="102"/>
      <c r="CJ859" s="102"/>
      <c r="CK859" s="495">
        <f>CL859+CN859+CO859</f>
        <v>0</v>
      </c>
      <c r="CL859" s="486">
        <f>CL860+CL861</f>
        <v>0</v>
      </c>
      <c r="CM859" s="486"/>
      <c r="CN859" s="125">
        <f>CN860</f>
        <v>0</v>
      </c>
      <c r="CO859" s="102">
        <f>CO860+CO861</f>
        <v>0</v>
      </c>
    </row>
    <row r="860" spans="2:93" s="67" customFormat="1" ht="69.75" hidden="1" customHeight="1" x14ac:dyDescent="0.25">
      <c r="B860" s="232"/>
      <c r="C860" s="156" t="s">
        <v>164</v>
      </c>
      <c r="D860" s="157">
        <f>E860+G860+H860</f>
        <v>0</v>
      </c>
      <c r="E860" s="157">
        <v>0</v>
      </c>
      <c r="F860" s="157"/>
      <c r="G860" s="157">
        <v>0</v>
      </c>
      <c r="H860" s="82">
        <v>0</v>
      </c>
      <c r="I860" s="82"/>
      <c r="J860" s="82"/>
      <c r="K860" s="82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82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157">
        <f>AV860</f>
        <v>0</v>
      </c>
      <c r="AV860" s="120">
        <f>AW860+AY860+AZ860</f>
        <v>0</v>
      </c>
      <c r="AW860" s="157">
        <v>0</v>
      </c>
      <c r="AX860" s="157"/>
      <c r="AY860" s="157">
        <v>0</v>
      </c>
      <c r="AZ860" s="82">
        <v>0</v>
      </c>
      <c r="BA860" s="82"/>
      <c r="BB860" s="82"/>
      <c r="BC860" s="82"/>
      <c r="BD860" s="82"/>
      <c r="BE860" s="82"/>
      <c r="BF860" s="82"/>
      <c r="BG860" s="82"/>
      <c r="BH860" s="82"/>
      <c r="BI860" s="157">
        <f>BJ860+BL860+BM860</f>
        <v>0</v>
      </c>
      <c r="BJ860" s="157">
        <v>0</v>
      </c>
      <c r="BK860" s="157"/>
      <c r="BL860" s="157">
        <v>0</v>
      </c>
      <c r="BM860" s="82">
        <v>0</v>
      </c>
      <c r="BN860" s="82"/>
      <c r="BO860" s="157">
        <f>BP860+BR860+BS860</f>
        <v>0</v>
      </c>
      <c r="BP860" s="157">
        <v>0</v>
      </c>
      <c r="BQ860" s="157"/>
      <c r="BR860" s="157">
        <v>0</v>
      </c>
      <c r="BS860" s="82">
        <v>0</v>
      </c>
      <c r="BT860" s="82"/>
      <c r="BU860" s="82"/>
      <c r="BV860" s="157">
        <f>BW860+BY860+BZ860</f>
        <v>0</v>
      </c>
      <c r="BW860" s="157">
        <v>0</v>
      </c>
      <c r="BX860" s="157"/>
      <c r="BY860" s="157">
        <v>0</v>
      </c>
      <c r="BZ860" s="82">
        <v>0</v>
      </c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157">
        <f>CL860+CN860+CO860</f>
        <v>0</v>
      </c>
      <c r="CL860" s="157">
        <v>0</v>
      </c>
      <c r="CM860" s="157"/>
      <c r="CN860" s="157">
        <v>0</v>
      </c>
      <c r="CO860" s="82">
        <v>0</v>
      </c>
    </row>
    <row r="861" spans="2:93" s="44" customFormat="1" ht="69.75" hidden="1" customHeight="1" x14ac:dyDescent="0.25">
      <c r="B861" s="232"/>
      <c r="C861" s="133" t="s">
        <v>165</v>
      </c>
      <c r="D861" s="120">
        <f>E861+G861+H861</f>
        <v>0</v>
      </c>
      <c r="E861" s="120">
        <v>0</v>
      </c>
      <c r="F861" s="120"/>
      <c r="G861" s="120">
        <v>0</v>
      </c>
      <c r="H861" s="33">
        <v>0</v>
      </c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120">
        <f>AV861</f>
        <v>0</v>
      </c>
      <c r="AV861" s="120">
        <f>AW861+AY861+AZ861</f>
        <v>0</v>
      </c>
      <c r="AW861" s="120">
        <v>0</v>
      </c>
      <c r="AX861" s="120"/>
      <c r="AY861" s="120">
        <v>0</v>
      </c>
      <c r="AZ861" s="33">
        <v>0</v>
      </c>
      <c r="BA861" s="33"/>
      <c r="BB861" s="33"/>
      <c r="BC861" s="33"/>
      <c r="BD861" s="33"/>
      <c r="BE861" s="33"/>
      <c r="BF861" s="33"/>
      <c r="BG861" s="33"/>
      <c r="BH861" s="33"/>
      <c r="BI861" s="120">
        <f>BJ861+BL861+BM861</f>
        <v>0</v>
      </c>
      <c r="BJ861" s="120">
        <v>0</v>
      </c>
      <c r="BK861" s="120"/>
      <c r="BL861" s="120">
        <v>0</v>
      </c>
      <c r="BM861" s="33">
        <v>0</v>
      </c>
      <c r="BN861" s="33"/>
      <c r="BO861" s="120">
        <f>BP861+BR861+BS861</f>
        <v>0</v>
      </c>
      <c r="BP861" s="120">
        <v>0</v>
      </c>
      <c r="BQ861" s="120"/>
      <c r="BR861" s="120">
        <v>0</v>
      </c>
      <c r="BS861" s="33">
        <v>0</v>
      </c>
      <c r="BT861" s="33"/>
      <c r="BU861" s="33"/>
      <c r="BV861" s="120">
        <f>BW861+BY861+BZ861</f>
        <v>0</v>
      </c>
      <c r="BW861" s="120">
        <v>0</v>
      </c>
      <c r="BX861" s="120"/>
      <c r="BY861" s="120">
        <v>0</v>
      </c>
      <c r="BZ861" s="33">
        <v>0</v>
      </c>
      <c r="CA861" s="33"/>
      <c r="CB861" s="33"/>
      <c r="CC861" s="33"/>
      <c r="CD861" s="33"/>
      <c r="CE861" s="33"/>
      <c r="CF861" s="33"/>
      <c r="CG861" s="33"/>
      <c r="CH861" s="33"/>
      <c r="CI861" s="33"/>
      <c r="CJ861" s="33"/>
      <c r="CK861" s="120">
        <f>CL861+CN861+CO861</f>
        <v>0</v>
      </c>
      <c r="CL861" s="120">
        <v>0</v>
      </c>
      <c r="CM861" s="120"/>
      <c r="CN861" s="120">
        <v>0</v>
      </c>
      <c r="CO861" s="33">
        <v>0</v>
      </c>
    </row>
    <row r="862" spans="2:93" s="411" customFormat="1" ht="90.75" hidden="1" customHeight="1" x14ac:dyDescent="0.25">
      <c r="B862" s="454" t="s">
        <v>62</v>
      </c>
      <c r="C862" s="459" t="s">
        <v>344</v>
      </c>
      <c r="D862" s="413">
        <f t="shared" ref="D862:D864" si="2238">E862+G862+H862</f>
        <v>71478.675000000003</v>
      </c>
      <c r="E862" s="413">
        <f>E900+E901</f>
        <v>0</v>
      </c>
      <c r="F862" s="413"/>
      <c r="G862" s="413">
        <f t="shared" ref="G862" si="2239">G900+G901</f>
        <v>0</v>
      </c>
      <c r="H862" s="413">
        <f>H863+H864</f>
        <v>71478.675000000003</v>
      </c>
      <c r="I862" s="413"/>
      <c r="J862" s="413"/>
      <c r="K862" s="413"/>
      <c r="L862" s="413"/>
      <c r="M862" s="413"/>
      <c r="N862" s="413"/>
      <c r="O862" s="413"/>
      <c r="P862" s="413"/>
      <c r="Q862" s="413"/>
      <c r="R862" s="413"/>
      <c r="S862" s="413"/>
      <c r="T862" s="413"/>
      <c r="U862" s="413"/>
      <c r="V862" s="413"/>
      <c r="W862" s="413"/>
      <c r="X862" s="413"/>
      <c r="Y862" s="413"/>
      <c r="Z862" s="413"/>
      <c r="AA862" s="413"/>
      <c r="AB862" s="413"/>
      <c r="AC862" s="577"/>
      <c r="AD862" s="413"/>
      <c r="AE862" s="413"/>
      <c r="AF862" s="413"/>
      <c r="AG862" s="413"/>
      <c r="AH862" s="413"/>
      <c r="AI862" s="413"/>
      <c r="AJ862" s="413"/>
      <c r="AK862" s="413"/>
      <c r="AL862" s="577"/>
      <c r="AM862" s="413"/>
      <c r="AN862" s="413"/>
      <c r="AO862" s="413"/>
      <c r="AP862" s="413"/>
      <c r="AQ862" s="413"/>
      <c r="AR862" s="413"/>
      <c r="AS862" s="413"/>
      <c r="AT862" s="413"/>
      <c r="AU862" s="413">
        <f>AV862</f>
        <v>60201.4</v>
      </c>
      <c r="AV862" s="559">
        <f t="shared" ref="AV862:AV864" si="2240">AW862+AY862+AZ862</f>
        <v>60201.4</v>
      </c>
      <c r="AW862" s="413">
        <f>AW900+AW901</f>
        <v>0</v>
      </c>
      <c r="AX862" s="413"/>
      <c r="AY862" s="413">
        <f t="shared" ref="AY862" si="2241">AY900+AY901</f>
        <v>0</v>
      </c>
      <c r="AZ862" s="413">
        <f>AZ863+AZ864</f>
        <v>60201.4</v>
      </c>
      <c r="BA862" s="413">
        <f t="shared" ref="BA862:BA864" si="2242">BB862+BC862+BD862</f>
        <v>0</v>
      </c>
      <c r="BB862" s="413">
        <f>BB900+BB901</f>
        <v>0</v>
      </c>
      <c r="BC862" s="413"/>
      <c r="BD862" s="413">
        <f>BD863+BD864</f>
        <v>0</v>
      </c>
      <c r="BE862" s="413">
        <f t="shared" ref="BE862:BE864" si="2243">BF862+BG862+BH862</f>
        <v>71478.635000000009</v>
      </c>
      <c r="BF862" s="413">
        <f>BF900+BF901</f>
        <v>0</v>
      </c>
      <c r="BG862" s="413">
        <f t="shared" ref="BG862" si="2244">BG900+BG901</f>
        <v>0</v>
      </c>
      <c r="BH862" s="413">
        <f>BH863+BH864</f>
        <v>71478.635000000009</v>
      </c>
      <c r="BI862" s="495">
        <f>BJ862</f>
        <v>0</v>
      </c>
      <c r="BJ862" s="413">
        <f>BJ900+BJ901</f>
        <v>0</v>
      </c>
      <c r="BK862" s="413"/>
      <c r="BL862" s="413"/>
      <c r="BM862" s="414"/>
      <c r="BN862" s="413">
        <f t="shared" ref="BN862:BN915" si="2245">BO862+BP862+BQ862</f>
        <v>0</v>
      </c>
      <c r="BO862" s="495">
        <f>BP862</f>
        <v>0</v>
      </c>
      <c r="BP862" s="486">
        <f>BP900+BP901</f>
        <v>0</v>
      </c>
      <c r="BQ862" s="413"/>
      <c r="BR862" s="413"/>
      <c r="BS862" s="414"/>
      <c r="BT862" s="413">
        <f t="shared" ref="BT862:BT922" si="2246">BL862</f>
        <v>0</v>
      </c>
      <c r="BU862" s="414">
        <f t="shared" ref="BU862:BU922" si="2247">BM862</f>
        <v>0</v>
      </c>
      <c r="BV862" s="495">
        <f>BW862</f>
        <v>0</v>
      </c>
      <c r="BW862" s="413">
        <f>BW900+BW901</f>
        <v>0</v>
      </c>
      <c r="BX862" s="413"/>
      <c r="BY862" s="413"/>
      <c r="BZ862" s="414"/>
      <c r="CA862" s="413">
        <f t="shared" ref="CA862" si="2248">CB862+CC862+CD862</f>
        <v>0</v>
      </c>
      <c r="CB862" s="413"/>
      <c r="CC862" s="413"/>
      <c r="CD862" s="414"/>
      <c r="CE862" s="413">
        <f t="shared" ref="CE862" si="2249">CF862+CH862+CI862</f>
        <v>0</v>
      </c>
      <c r="CF862" s="413">
        <f t="shared" ref="CF862" si="2250">BW862</f>
        <v>0</v>
      </c>
      <c r="CG862" s="413"/>
      <c r="CH862" s="413">
        <f t="shared" ref="CH862" si="2251">BY862</f>
        <v>0</v>
      </c>
      <c r="CI862" s="414">
        <f t="shared" ref="CI862" si="2252">BZ862</f>
        <v>0</v>
      </c>
      <c r="CJ862" s="413"/>
      <c r="CK862" s="495">
        <f>CL862</f>
        <v>0</v>
      </c>
      <c r="CL862" s="413">
        <f>CL900+CL901</f>
        <v>0</v>
      </c>
      <c r="CM862" s="413"/>
      <c r="CN862" s="413"/>
      <c r="CO862" s="414"/>
    </row>
    <row r="863" spans="2:93" s="67" customFormat="1" ht="57" hidden="1" customHeight="1" x14ac:dyDescent="0.25">
      <c r="B863" s="460"/>
      <c r="C863" s="525" t="s">
        <v>32</v>
      </c>
      <c r="D863" s="434">
        <f t="shared" si="2238"/>
        <v>47890.600000000006</v>
      </c>
      <c r="E863" s="434">
        <f>E900</f>
        <v>0</v>
      </c>
      <c r="F863" s="434"/>
      <c r="G863" s="437"/>
      <c r="H863" s="434">
        <f>H880+H892+H895+H898</f>
        <v>47890.600000000006</v>
      </c>
      <c r="I863" s="558"/>
      <c r="J863" s="558"/>
      <c r="K863" s="558"/>
      <c r="L863" s="558"/>
      <c r="M863" s="558"/>
      <c r="N863" s="558"/>
      <c r="O863" s="558"/>
      <c r="P863" s="558"/>
      <c r="Q863" s="558"/>
      <c r="R863" s="558"/>
      <c r="S863" s="558"/>
      <c r="T863" s="558"/>
      <c r="U863" s="558"/>
      <c r="V863" s="558"/>
      <c r="W863" s="558"/>
      <c r="X863" s="558"/>
      <c r="Y863" s="558"/>
      <c r="Z863" s="558"/>
      <c r="AA863" s="558"/>
      <c r="AB863" s="558"/>
      <c r="AC863" s="580"/>
      <c r="AD863" s="558"/>
      <c r="AE863" s="558"/>
      <c r="AF863" s="558"/>
      <c r="AG863" s="558"/>
      <c r="AH863" s="558"/>
      <c r="AI863" s="558"/>
      <c r="AJ863" s="558"/>
      <c r="AK863" s="558"/>
      <c r="AL863" s="580"/>
      <c r="AM863" s="558"/>
      <c r="AN863" s="558"/>
      <c r="AO863" s="558"/>
      <c r="AP863" s="558"/>
      <c r="AQ863" s="558"/>
      <c r="AR863" s="558"/>
      <c r="AS863" s="558"/>
      <c r="AT863" s="558"/>
      <c r="AU863" s="554"/>
      <c r="AV863" s="559">
        <f t="shared" si="2240"/>
        <v>40334.9</v>
      </c>
      <c r="AW863" s="483">
        <f>AW900</f>
        <v>0</v>
      </c>
      <c r="AX863" s="483"/>
      <c r="AY863" s="485"/>
      <c r="AZ863" s="483">
        <f>AZ880+AZ892+AZ895+AZ898</f>
        <v>40334.9</v>
      </c>
      <c r="BA863" s="434">
        <f t="shared" si="2242"/>
        <v>0</v>
      </c>
      <c r="BB863" s="525">
        <f>BB880+BB900</f>
        <v>0</v>
      </c>
      <c r="BC863" s="525">
        <f t="shared" ref="BC863" si="2253">BC880+BC900</f>
        <v>0</v>
      </c>
      <c r="BD863" s="525">
        <f>BD880+BD892+BD895+BD898</f>
        <v>0</v>
      </c>
      <c r="BE863" s="525">
        <f t="shared" si="2243"/>
        <v>47890.600000000006</v>
      </c>
      <c r="BF863" s="434">
        <f>BF900</f>
        <v>0</v>
      </c>
      <c r="BG863" s="437"/>
      <c r="BH863" s="434">
        <f>BH880+BH892+BH895+BH898</f>
        <v>47890.600000000006</v>
      </c>
      <c r="BI863" s="495"/>
      <c r="BJ863" s="486"/>
      <c r="BK863" s="486"/>
      <c r="BL863" s="486"/>
      <c r="BM863" s="102"/>
      <c r="BN863" s="436"/>
      <c r="BO863" s="495"/>
      <c r="BP863" s="486"/>
      <c r="BQ863" s="486"/>
      <c r="BR863" s="486"/>
      <c r="BS863" s="102"/>
      <c r="BT863" s="436"/>
      <c r="BU863" s="102"/>
      <c r="BV863" s="495"/>
      <c r="BW863" s="436"/>
      <c r="BX863" s="436"/>
      <c r="BY863" s="436"/>
      <c r="BZ863" s="102"/>
      <c r="CA863" s="436"/>
      <c r="CB863" s="436"/>
      <c r="CC863" s="436"/>
      <c r="CD863" s="102"/>
      <c r="CE863" s="436"/>
      <c r="CF863" s="436"/>
      <c r="CG863" s="535"/>
      <c r="CH863" s="436"/>
      <c r="CI863" s="102"/>
      <c r="CJ863" s="486"/>
      <c r="CK863" s="495"/>
      <c r="CL863" s="486"/>
      <c r="CM863" s="486"/>
      <c r="CN863" s="486"/>
      <c r="CO863" s="102"/>
    </row>
    <row r="864" spans="2:93" s="67" customFormat="1" ht="52.5" hidden="1" customHeight="1" x14ac:dyDescent="0.25">
      <c r="B864" s="460"/>
      <c r="C864" s="526" t="s">
        <v>282</v>
      </c>
      <c r="D864" s="433">
        <f t="shared" si="2238"/>
        <v>23588.075000000001</v>
      </c>
      <c r="E864" s="433">
        <f>E901</f>
        <v>0</v>
      </c>
      <c r="F864" s="433"/>
      <c r="G864" s="437"/>
      <c r="H864" s="433">
        <f>H881+H893+H896+H899</f>
        <v>23588.075000000001</v>
      </c>
      <c r="I864" s="559"/>
      <c r="J864" s="559"/>
      <c r="K864" s="559"/>
      <c r="L864" s="559"/>
      <c r="M864" s="559"/>
      <c r="N864" s="559"/>
      <c r="O864" s="559"/>
      <c r="P864" s="559"/>
      <c r="Q864" s="559"/>
      <c r="R864" s="559"/>
      <c r="S864" s="559"/>
      <c r="T864" s="559"/>
      <c r="U864" s="559"/>
      <c r="V864" s="559"/>
      <c r="W864" s="559"/>
      <c r="X864" s="559"/>
      <c r="Y864" s="559"/>
      <c r="Z864" s="559"/>
      <c r="AA864" s="559"/>
      <c r="AB864" s="559"/>
      <c r="AC864" s="581"/>
      <c r="AD864" s="559"/>
      <c r="AE864" s="559"/>
      <c r="AF864" s="559"/>
      <c r="AG864" s="559"/>
      <c r="AH864" s="559"/>
      <c r="AI864" s="559"/>
      <c r="AJ864" s="559"/>
      <c r="AK864" s="559"/>
      <c r="AL864" s="581"/>
      <c r="AM864" s="559"/>
      <c r="AN864" s="559"/>
      <c r="AO864" s="559"/>
      <c r="AP864" s="559"/>
      <c r="AQ864" s="559"/>
      <c r="AR864" s="559"/>
      <c r="AS864" s="559"/>
      <c r="AT864" s="559"/>
      <c r="AU864" s="554"/>
      <c r="AV864" s="559">
        <f t="shared" si="2240"/>
        <v>19866.5</v>
      </c>
      <c r="AW864" s="482">
        <f>AW901</f>
        <v>0</v>
      </c>
      <c r="AX864" s="482"/>
      <c r="AY864" s="485"/>
      <c r="AZ864" s="482">
        <f>AZ881+AZ893+AZ896+AZ899</f>
        <v>19866.5</v>
      </c>
      <c r="BA864" s="433">
        <f t="shared" si="2242"/>
        <v>0</v>
      </c>
      <c r="BB864" s="526">
        <f>BB901</f>
        <v>0</v>
      </c>
      <c r="BC864" s="526">
        <f t="shared" ref="BC864" si="2254">BC901</f>
        <v>0</v>
      </c>
      <c r="BD864" s="526">
        <f>BD881+BD893+BD896+BD899</f>
        <v>0</v>
      </c>
      <c r="BE864" s="526">
        <f t="shared" si="2243"/>
        <v>23588.035</v>
      </c>
      <c r="BF864" s="433">
        <f>BF901</f>
        <v>0</v>
      </c>
      <c r="BG864" s="437"/>
      <c r="BH864" s="433">
        <f>BH881+BH893+BH896+BH899</f>
        <v>23588.035</v>
      </c>
      <c r="BI864" s="495"/>
      <c r="BJ864" s="486"/>
      <c r="BK864" s="486"/>
      <c r="BL864" s="486"/>
      <c r="BM864" s="102"/>
      <c r="BN864" s="436"/>
      <c r="BO864" s="495"/>
      <c r="BP864" s="486"/>
      <c r="BQ864" s="486"/>
      <c r="BR864" s="486"/>
      <c r="BS864" s="102"/>
      <c r="BT864" s="436"/>
      <c r="BU864" s="102"/>
      <c r="BV864" s="495"/>
      <c r="BW864" s="436"/>
      <c r="BX864" s="436"/>
      <c r="BY864" s="436"/>
      <c r="BZ864" s="102"/>
      <c r="CA864" s="436"/>
      <c r="CB864" s="436"/>
      <c r="CC864" s="436"/>
      <c r="CD864" s="102"/>
      <c r="CE864" s="436"/>
      <c r="CF864" s="436"/>
      <c r="CG864" s="535"/>
      <c r="CH864" s="436"/>
      <c r="CI864" s="102"/>
      <c r="CJ864" s="486"/>
      <c r="CK864" s="495"/>
      <c r="CL864" s="486"/>
      <c r="CM864" s="486"/>
      <c r="CN864" s="486"/>
      <c r="CO864" s="102"/>
    </row>
    <row r="865" spans="2:93" s="67" customFormat="1" ht="143.25" hidden="1" customHeight="1" x14ac:dyDescent="0.25">
      <c r="B865" s="460">
        <v>1</v>
      </c>
      <c r="C865" s="133" t="s">
        <v>280</v>
      </c>
      <c r="D865" s="436"/>
      <c r="E865" s="436"/>
      <c r="F865" s="436"/>
      <c r="G865" s="436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  <c r="Y865" s="102"/>
      <c r="Z865" s="102"/>
      <c r="AA865" s="102"/>
      <c r="AB865" s="102"/>
      <c r="AC865" s="102"/>
      <c r="AD865" s="102"/>
      <c r="AE865" s="102"/>
      <c r="AF865" s="102"/>
      <c r="AG865" s="102"/>
      <c r="AH865" s="102"/>
      <c r="AI865" s="102"/>
      <c r="AJ865" s="102"/>
      <c r="AK865" s="102"/>
      <c r="AL865" s="102"/>
      <c r="AM865" s="102"/>
      <c r="AN865" s="102"/>
      <c r="AO865" s="102"/>
      <c r="AP865" s="102"/>
      <c r="AQ865" s="102"/>
      <c r="AR865" s="102"/>
      <c r="AS865" s="102"/>
      <c r="AT865" s="102"/>
      <c r="AU865" s="554"/>
      <c r="AV865" s="559"/>
      <c r="AW865" s="486"/>
      <c r="AX865" s="486"/>
      <c r="AY865" s="486"/>
      <c r="AZ865" s="102"/>
      <c r="BA865" s="437"/>
      <c r="BB865" s="102"/>
      <c r="BC865" s="102"/>
      <c r="BD865" s="102"/>
      <c r="BE865" s="533"/>
      <c r="BF865" s="437"/>
      <c r="BG865" s="437"/>
      <c r="BH865" s="437"/>
      <c r="BI865" s="495"/>
      <c r="BJ865" s="486"/>
      <c r="BK865" s="486"/>
      <c r="BL865" s="486"/>
      <c r="BM865" s="102"/>
      <c r="BN865" s="436"/>
      <c r="BO865" s="495"/>
      <c r="BP865" s="486"/>
      <c r="BQ865" s="486"/>
      <c r="BR865" s="486"/>
      <c r="BS865" s="102"/>
      <c r="BT865" s="436"/>
      <c r="BU865" s="102"/>
      <c r="BV865" s="495"/>
      <c r="BW865" s="436"/>
      <c r="BX865" s="436"/>
      <c r="BY865" s="436"/>
      <c r="BZ865" s="102"/>
      <c r="CA865" s="436"/>
      <c r="CB865" s="436"/>
      <c r="CC865" s="436"/>
      <c r="CD865" s="102"/>
      <c r="CE865" s="436"/>
      <c r="CF865" s="436"/>
      <c r="CG865" s="535"/>
      <c r="CH865" s="436"/>
      <c r="CI865" s="102"/>
      <c r="CJ865" s="486"/>
      <c r="CK865" s="495"/>
      <c r="CL865" s="486"/>
      <c r="CM865" s="486"/>
      <c r="CN865" s="486"/>
      <c r="CO865" s="102"/>
    </row>
    <row r="866" spans="2:93" s="25" customFormat="1" ht="46.5" hidden="1" customHeight="1" x14ac:dyDescent="0.25">
      <c r="B866" s="461"/>
      <c r="C866" s="525" t="s">
        <v>32</v>
      </c>
      <c r="D866" s="434"/>
      <c r="E866" s="434"/>
      <c r="F866" s="434"/>
      <c r="G866" s="434"/>
      <c r="H866" s="300"/>
      <c r="I866" s="300"/>
      <c r="J866" s="300"/>
      <c r="K866" s="300"/>
      <c r="L866" s="300"/>
      <c r="M866" s="300"/>
      <c r="N866" s="300"/>
      <c r="O866" s="300"/>
      <c r="P866" s="300"/>
      <c r="Q866" s="300"/>
      <c r="R866" s="300"/>
      <c r="S866" s="300"/>
      <c r="T866" s="300"/>
      <c r="U866" s="300"/>
      <c r="V866" s="300"/>
      <c r="W866" s="300"/>
      <c r="X866" s="300"/>
      <c r="Y866" s="300"/>
      <c r="Z866" s="300"/>
      <c r="AA866" s="300"/>
      <c r="AB866" s="300"/>
      <c r="AC866" s="300"/>
      <c r="AD866" s="300"/>
      <c r="AE866" s="300"/>
      <c r="AF866" s="300"/>
      <c r="AG866" s="300"/>
      <c r="AH866" s="300"/>
      <c r="AI866" s="300"/>
      <c r="AJ866" s="300"/>
      <c r="AK866" s="300"/>
      <c r="AL866" s="300"/>
      <c r="AM866" s="300"/>
      <c r="AN866" s="300"/>
      <c r="AO866" s="300"/>
      <c r="AP866" s="300"/>
      <c r="AQ866" s="300"/>
      <c r="AR866" s="300"/>
      <c r="AS866" s="300"/>
      <c r="AT866" s="300"/>
      <c r="AU866" s="558"/>
      <c r="AV866" s="559"/>
      <c r="AW866" s="483"/>
      <c r="AX866" s="483"/>
      <c r="AY866" s="483"/>
      <c r="AZ866" s="300"/>
      <c r="BA866" s="434"/>
      <c r="BB866" s="300"/>
      <c r="BC866" s="300"/>
      <c r="BD866" s="300"/>
      <c r="BE866" s="525">
        <f>BH866</f>
        <v>0</v>
      </c>
      <c r="BF866" s="434"/>
      <c r="BG866" s="434"/>
      <c r="BH866" s="434">
        <f>'[19]Свод (краткий)'!$W$13</f>
        <v>0</v>
      </c>
      <c r="BI866" s="490"/>
      <c r="BJ866" s="483"/>
      <c r="BK866" s="483"/>
      <c r="BL866" s="483"/>
      <c r="BM866" s="300"/>
      <c r="BN866" s="434"/>
      <c r="BO866" s="490"/>
      <c r="BP866" s="483"/>
      <c r="BQ866" s="483"/>
      <c r="BR866" s="483"/>
      <c r="BS866" s="300"/>
      <c r="BT866" s="434"/>
      <c r="BU866" s="300"/>
      <c r="BV866" s="490"/>
      <c r="BW866" s="434"/>
      <c r="BX866" s="434"/>
      <c r="BY866" s="434"/>
      <c r="BZ866" s="300"/>
      <c r="CA866" s="434"/>
      <c r="CB866" s="434"/>
      <c r="CC866" s="434"/>
      <c r="CD866" s="300"/>
      <c r="CE866" s="434"/>
      <c r="CF866" s="434"/>
      <c r="CG866" s="525"/>
      <c r="CH866" s="434"/>
      <c r="CI866" s="300"/>
      <c r="CJ866" s="483"/>
      <c r="CK866" s="490"/>
      <c r="CL866" s="483"/>
      <c r="CM866" s="483"/>
      <c r="CN866" s="483"/>
      <c r="CO866" s="300"/>
    </row>
    <row r="867" spans="2:93" s="44" customFormat="1" ht="48" hidden="1" customHeight="1" x14ac:dyDescent="0.25">
      <c r="B867" s="151"/>
      <c r="C867" s="526" t="s">
        <v>282</v>
      </c>
      <c r="D867" s="433"/>
      <c r="E867" s="433"/>
      <c r="F867" s="433"/>
      <c r="G867" s="433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559"/>
      <c r="AV867" s="559"/>
      <c r="AW867" s="482"/>
      <c r="AX867" s="482"/>
      <c r="AY867" s="482"/>
      <c r="AZ867" s="21"/>
      <c r="BA867" s="433"/>
      <c r="BB867" s="21"/>
      <c r="BC867" s="21"/>
      <c r="BD867" s="21"/>
      <c r="BE867" s="526"/>
      <c r="BF867" s="433"/>
      <c r="BG867" s="433"/>
      <c r="BH867" s="433"/>
      <c r="BI867" s="491"/>
      <c r="BJ867" s="482"/>
      <c r="BK867" s="482"/>
      <c r="BL867" s="482"/>
      <c r="BM867" s="21"/>
      <c r="BN867" s="433"/>
      <c r="BO867" s="491"/>
      <c r="BP867" s="482"/>
      <c r="BQ867" s="482"/>
      <c r="BR867" s="482"/>
      <c r="BS867" s="21"/>
      <c r="BT867" s="433"/>
      <c r="BU867" s="21"/>
      <c r="BV867" s="491"/>
      <c r="BW867" s="433"/>
      <c r="BX867" s="433"/>
      <c r="BY867" s="433"/>
      <c r="BZ867" s="21"/>
      <c r="CA867" s="433"/>
      <c r="CB867" s="433"/>
      <c r="CC867" s="433"/>
      <c r="CD867" s="21"/>
      <c r="CE867" s="433"/>
      <c r="CF867" s="433"/>
      <c r="CG867" s="526"/>
      <c r="CH867" s="433"/>
      <c r="CI867" s="21"/>
      <c r="CJ867" s="482"/>
      <c r="CK867" s="491"/>
      <c r="CL867" s="482"/>
      <c r="CM867" s="482"/>
      <c r="CN867" s="482"/>
      <c r="CO867" s="21"/>
    </row>
    <row r="868" spans="2:93" s="67" customFormat="1" ht="165.75" hidden="1" customHeight="1" x14ac:dyDescent="0.25">
      <c r="B868" s="460">
        <v>2</v>
      </c>
      <c r="C868" s="133" t="s">
        <v>281</v>
      </c>
      <c r="D868" s="436"/>
      <c r="E868" s="436"/>
      <c r="F868" s="436"/>
      <c r="G868" s="436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  <c r="Y868" s="102"/>
      <c r="Z868" s="102"/>
      <c r="AA868" s="102"/>
      <c r="AB868" s="102"/>
      <c r="AC868" s="102"/>
      <c r="AD868" s="102"/>
      <c r="AE868" s="102"/>
      <c r="AF868" s="102"/>
      <c r="AG868" s="102"/>
      <c r="AH868" s="102"/>
      <c r="AI868" s="102"/>
      <c r="AJ868" s="102"/>
      <c r="AK868" s="102"/>
      <c r="AL868" s="102"/>
      <c r="AM868" s="102"/>
      <c r="AN868" s="102"/>
      <c r="AO868" s="102"/>
      <c r="AP868" s="102"/>
      <c r="AQ868" s="102"/>
      <c r="AR868" s="102"/>
      <c r="AS868" s="102"/>
      <c r="AT868" s="102"/>
      <c r="AU868" s="554"/>
      <c r="AV868" s="559"/>
      <c r="AW868" s="486"/>
      <c r="AX868" s="486"/>
      <c r="AY868" s="486"/>
      <c r="AZ868" s="102"/>
      <c r="BA868" s="437"/>
      <c r="BB868" s="102"/>
      <c r="BC868" s="102"/>
      <c r="BD868" s="102"/>
      <c r="BE868" s="533"/>
      <c r="BF868" s="437"/>
      <c r="BG868" s="437"/>
      <c r="BH868" s="437"/>
      <c r="BI868" s="495"/>
      <c r="BJ868" s="486"/>
      <c r="BK868" s="486"/>
      <c r="BL868" s="486"/>
      <c r="BM868" s="102"/>
      <c r="BN868" s="436"/>
      <c r="BO868" s="495"/>
      <c r="BP868" s="486"/>
      <c r="BQ868" s="486"/>
      <c r="BR868" s="486"/>
      <c r="BS868" s="102"/>
      <c r="BT868" s="436"/>
      <c r="BU868" s="102"/>
      <c r="BV868" s="495"/>
      <c r="BW868" s="436"/>
      <c r="BX868" s="436"/>
      <c r="BY868" s="436"/>
      <c r="BZ868" s="102"/>
      <c r="CA868" s="436"/>
      <c r="CB868" s="436"/>
      <c r="CC868" s="436"/>
      <c r="CD868" s="102"/>
      <c r="CE868" s="436"/>
      <c r="CF868" s="436"/>
      <c r="CG868" s="535"/>
      <c r="CH868" s="436"/>
      <c r="CI868" s="102"/>
      <c r="CJ868" s="486"/>
      <c r="CK868" s="495"/>
      <c r="CL868" s="486"/>
      <c r="CM868" s="486"/>
      <c r="CN868" s="486"/>
      <c r="CO868" s="102"/>
    </row>
    <row r="869" spans="2:93" s="67" customFormat="1" ht="49.5" hidden="1" customHeight="1" x14ac:dyDescent="0.25">
      <c r="B869" s="460"/>
      <c r="C869" s="525" t="s">
        <v>32</v>
      </c>
      <c r="D869" s="436"/>
      <c r="E869" s="436"/>
      <c r="F869" s="436"/>
      <c r="G869" s="436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  <c r="Y869" s="102"/>
      <c r="Z869" s="102"/>
      <c r="AA869" s="102"/>
      <c r="AB869" s="102"/>
      <c r="AC869" s="102"/>
      <c r="AD869" s="102"/>
      <c r="AE869" s="102"/>
      <c r="AF869" s="102"/>
      <c r="AG869" s="102"/>
      <c r="AH869" s="102"/>
      <c r="AI869" s="102"/>
      <c r="AJ869" s="102"/>
      <c r="AK869" s="102"/>
      <c r="AL869" s="102"/>
      <c r="AM869" s="102"/>
      <c r="AN869" s="102"/>
      <c r="AO869" s="102"/>
      <c r="AP869" s="102"/>
      <c r="AQ869" s="102"/>
      <c r="AR869" s="102"/>
      <c r="AS869" s="102"/>
      <c r="AT869" s="102"/>
      <c r="AU869" s="554"/>
      <c r="AV869" s="559"/>
      <c r="AW869" s="486"/>
      <c r="AX869" s="486"/>
      <c r="AY869" s="486"/>
      <c r="AZ869" s="102"/>
      <c r="BA869" s="437"/>
      <c r="BB869" s="102"/>
      <c r="BC869" s="102"/>
      <c r="BD869" s="102"/>
      <c r="BE869" s="533"/>
      <c r="BF869" s="437"/>
      <c r="BG869" s="437"/>
      <c r="BH869" s="437"/>
      <c r="BI869" s="495"/>
      <c r="BJ869" s="486"/>
      <c r="BK869" s="486"/>
      <c r="BL869" s="486"/>
      <c r="BM869" s="102"/>
      <c r="BN869" s="436"/>
      <c r="BO869" s="495"/>
      <c r="BP869" s="486"/>
      <c r="BQ869" s="486"/>
      <c r="BR869" s="486"/>
      <c r="BS869" s="102"/>
      <c r="BT869" s="436"/>
      <c r="BU869" s="102"/>
      <c r="BV869" s="495"/>
      <c r="BW869" s="436"/>
      <c r="BX869" s="436"/>
      <c r="BY869" s="436"/>
      <c r="BZ869" s="102"/>
      <c r="CA869" s="436"/>
      <c r="CB869" s="436"/>
      <c r="CC869" s="436"/>
      <c r="CD869" s="102"/>
      <c r="CE869" s="436"/>
      <c r="CF869" s="436"/>
      <c r="CG869" s="535"/>
      <c r="CH869" s="436"/>
      <c r="CI869" s="102"/>
      <c r="CJ869" s="486"/>
      <c r="CK869" s="495"/>
      <c r="CL869" s="486"/>
      <c r="CM869" s="486"/>
      <c r="CN869" s="486"/>
      <c r="CO869" s="102"/>
    </row>
    <row r="870" spans="2:93" s="67" customFormat="1" ht="39" hidden="1" customHeight="1" x14ac:dyDescent="0.25">
      <c r="B870" s="460"/>
      <c r="C870" s="526" t="s">
        <v>282</v>
      </c>
      <c r="D870" s="436"/>
      <c r="E870" s="436"/>
      <c r="F870" s="436"/>
      <c r="G870" s="436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  <c r="Z870" s="102"/>
      <c r="AA870" s="102"/>
      <c r="AB870" s="102"/>
      <c r="AC870" s="102"/>
      <c r="AD870" s="102"/>
      <c r="AE870" s="102"/>
      <c r="AF870" s="102"/>
      <c r="AG870" s="102"/>
      <c r="AH870" s="102"/>
      <c r="AI870" s="102"/>
      <c r="AJ870" s="102"/>
      <c r="AK870" s="102"/>
      <c r="AL870" s="102"/>
      <c r="AM870" s="102"/>
      <c r="AN870" s="102"/>
      <c r="AO870" s="102"/>
      <c r="AP870" s="102"/>
      <c r="AQ870" s="102"/>
      <c r="AR870" s="102"/>
      <c r="AS870" s="102"/>
      <c r="AT870" s="102"/>
      <c r="AU870" s="554"/>
      <c r="AV870" s="559"/>
      <c r="AW870" s="486"/>
      <c r="AX870" s="486"/>
      <c r="AY870" s="486"/>
      <c r="AZ870" s="102"/>
      <c r="BA870" s="437"/>
      <c r="BB870" s="102"/>
      <c r="BC870" s="102"/>
      <c r="BD870" s="102"/>
      <c r="BE870" s="533"/>
      <c r="BF870" s="437"/>
      <c r="BG870" s="437"/>
      <c r="BH870" s="437"/>
      <c r="BI870" s="495"/>
      <c r="BJ870" s="486"/>
      <c r="BK870" s="486"/>
      <c r="BL870" s="486"/>
      <c r="BM870" s="102"/>
      <c r="BN870" s="436"/>
      <c r="BO870" s="495"/>
      <c r="BP870" s="486"/>
      <c r="BQ870" s="486"/>
      <c r="BR870" s="486"/>
      <c r="BS870" s="102"/>
      <c r="BT870" s="436"/>
      <c r="BU870" s="102"/>
      <c r="BV870" s="495"/>
      <c r="BW870" s="436"/>
      <c r="BX870" s="436"/>
      <c r="BY870" s="436"/>
      <c r="BZ870" s="102"/>
      <c r="CA870" s="436"/>
      <c r="CB870" s="436"/>
      <c r="CC870" s="436"/>
      <c r="CD870" s="102"/>
      <c r="CE870" s="436"/>
      <c r="CF870" s="436"/>
      <c r="CG870" s="535"/>
      <c r="CH870" s="436"/>
      <c r="CI870" s="102"/>
      <c r="CJ870" s="486"/>
      <c r="CK870" s="495"/>
      <c r="CL870" s="486"/>
      <c r="CM870" s="486"/>
      <c r="CN870" s="486"/>
      <c r="CO870" s="102"/>
    </row>
    <row r="871" spans="2:93" s="67" customFormat="1" ht="39" hidden="1" customHeight="1" x14ac:dyDescent="0.25">
      <c r="B871" s="211">
        <v>2</v>
      </c>
      <c r="C871" s="133" t="s">
        <v>466</v>
      </c>
      <c r="D871" s="188">
        <f>F871</f>
        <v>0</v>
      </c>
      <c r="E871" s="120">
        <v>0</v>
      </c>
      <c r="F871" s="120">
        <v>0</v>
      </c>
      <c r="G871" s="538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188">
        <f t="shared" ref="S871:S918" si="2255">U871+W871+Y871+AA871</f>
        <v>0</v>
      </c>
      <c r="T871" s="569" t="e">
        <f t="shared" ref="T871:T918" si="2256">S871/D871</f>
        <v>#DIV/0!</v>
      </c>
      <c r="U871" s="102"/>
      <c r="V871" s="102"/>
      <c r="W871" s="120"/>
      <c r="X871" s="102"/>
      <c r="Y871" s="102"/>
      <c r="Z871" s="102"/>
      <c r="AA871" s="102"/>
      <c r="AB871" s="102"/>
      <c r="AC871" s="102"/>
      <c r="AD871" s="102"/>
      <c r="AE871" s="102"/>
      <c r="AF871" s="575"/>
      <c r="AG871" s="102"/>
      <c r="AH871" s="102"/>
      <c r="AI871" s="102"/>
      <c r="AJ871" s="102"/>
      <c r="AK871" s="102"/>
      <c r="AL871" s="102"/>
      <c r="AM871" s="102"/>
      <c r="AN871" s="102"/>
      <c r="AO871" s="102"/>
      <c r="AP871" s="102"/>
      <c r="AQ871" s="102"/>
      <c r="AR871" s="102"/>
      <c r="AS871" s="102"/>
      <c r="AT871" s="102"/>
      <c r="AU871" s="120">
        <f>AX871-F871</f>
        <v>11412.5</v>
      </c>
      <c r="AV871" s="120">
        <f>AX871</f>
        <v>11412.5</v>
      </c>
      <c r="AW871" s="120"/>
      <c r="AX871" s="120">
        <f>AX872+AX873+AX874+AX875</f>
        <v>11412.5</v>
      </c>
      <c r="AY871" s="538"/>
      <c r="AZ871" s="102"/>
      <c r="BA871" s="541"/>
      <c r="BB871" s="102"/>
      <c r="BC871" s="102"/>
      <c r="BD871" s="102"/>
      <c r="BE871" s="541"/>
      <c r="BF871" s="541"/>
      <c r="BG871" s="541"/>
      <c r="BH871" s="541"/>
      <c r="BI871" s="538"/>
      <c r="BJ871" s="538"/>
      <c r="BK871" s="538"/>
      <c r="BL871" s="538"/>
      <c r="BM871" s="102"/>
      <c r="BN871" s="538"/>
      <c r="BO871" s="538"/>
      <c r="BP871" s="538"/>
      <c r="BQ871" s="538"/>
      <c r="BR871" s="538"/>
      <c r="BS871" s="102"/>
      <c r="BT871" s="538"/>
      <c r="BU871" s="102"/>
      <c r="BV871" s="538"/>
      <c r="BW871" s="538"/>
      <c r="BX871" s="538"/>
      <c r="BY871" s="538"/>
      <c r="BZ871" s="102"/>
      <c r="CA871" s="538"/>
      <c r="CB871" s="538"/>
      <c r="CC871" s="538"/>
      <c r="CD871" s="102"/>
      <c r="CE871" s="538"/>
      <c r="CF871" s="538"/>
      <c r="CG871" s="538"/>
      <c r="CH871" s="538"/>
      <c r="CI871" s="102"/>
      <c r="CJ871" s="538"/>
      <c r="CK871" s="538"/>
      <c r="CL871" s="538"/>
      <c r="CM871" s="538"/>
      <c r="CN871" s="538"/>
      <c r="CO871" s="102"/>
    </row>
    <row r="872" spans="2:93" s="67" customFormat="1" ht="105" customHeight="1" x14ac:dyDescent="0.25">
      <c r="B872" s="471">
        <v>2</v>
      </c>
      <c r="C872" s="133" t="s">
        <v>431</v>
      </c>
      <c r="D872" s="123">
        <f>F872</f>
        <v>6560</v>
      </c>
      <c r="E872" s="123">
        <v>0</v>
      </c>
      <c r="F872" s="120">
        <v>6560</v>
      </c>
      <c r="G872" s="538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88">
        <f t="shared" si="2255"/>
        <v>0</v>
      </c>
      <c r="T872" s="569">
        <f t="shared" si="2256"/>
        <v>0</v>
      </c>
      <c r="U872" s="102"/>
      <c r="V872" s="102"/>
      <c r="W872" s="102"/>
      <c r="X872" s="102"/>
      <c r="Y872" s="102"/>
      <c r="Z872" s="102"/>
      <c r="AA872" s="102"/>
      <c r="AB872" s="102"/>
      <c r="AC872" s="188">
        <f>AG872</f>
        <v>5160</v>
      </c>
      <c r="AD872" s="586">
        <f>AC872/D872</f>
        <v>0.78658536585365857</v>
      </c>
      <c r="AE872" s="120"/>
      <c r="AF872" s="575"/>
      <c r="AG872" s="188">
        <f>[20]Лист1!$G$750</f>
        <v>5160</v>
      </c>
      <c r="AH872" s="586">
        <f>AG872/D872</f>
        <v>0.78658536585365857</v>
      </c>
      <c r="AI872" s="102"/>
      <c r="AJ872" s="102"/>
      <c r="AK872" s="102"/>
      <c r="AL872" s="102"/>
      <c r="AM872" s="102"/>
      <c r="AN872" s="102"/>
      <c r="AO872" s="102"/>
      <c r="AP872" s="102"/>
      <c r="AQ872" s="102"/>
      <c r="AR872" s="102"/>
      <c r="AS872" s="102"/>
      <c r="AT872" s="102"/>
      <c r="AU872" s="120">
        <f>AX872-F872</f>
        <v>-1400</v>
      </c>
      <c r="AV872" s="120">
        <f>AX872</f>
        <v>5160</v>
      </c>
      <c r="AW872" s="538"/>
      <c r="AX872" s="120">
        <f>'[14]2 вариант (2)'!$L$812</f>
        <v>5160</v>
      </c>
      <c r="AY872" s="538"/>
      <c r="AZ872" s="102"/>
      <c r="BA872" s="541"/>
      <c r="BB872" s="102"/>
      <c r="BC872" s="102"/>
      <c r="BD872" s="102"/>
      <c r="BE872" s="541"/>
      <c r="BF872" s="541"/>
      <c r="BG872" s="541"/>
      <c r="BH872" s="541"/>
      <c r="BI872" s="538"/>
      <c r="BJ872" s="538"/>
      <c r="BK872" s="538"/>
      <c r="BL872" s="538"/>
      <c r="BM872" s="102"/>
      <c r="BN872" s="538"/>
      <c r="BO872" s="538"/>
      <c r="BP872" s="538"/>
      <c r="BQ872" s="538"/>
      <c r="BR872" s="538"/>
      <c r="BS872" s="102"/>
      <c r="BT872" s="538"/>
      <c r="BU872" s="102"/>
      <c r="BV872" s="538"/>
      <c r="BW872" s="538"/>
      <c r="BX872" s="538"/>
      <c r="BY872" s="538"/>
      <c r="BZ872" s="102"/>
      <c r="CA872" s="538"/>
      <c r="CB872" s="538"/>
      <c r="CC872" s="538"/>
      <c r="CD872" s="102"/>
      <c r="CE872" s="538"/>
      <c r="CF872" s="538"/>
      <c r="CG872" s="538"/>
      <c r="CH872" s="538"/>
      <c r="CI872" s="102"/>
      <c r="CJ872" s="538"/>
      <c r="CK872" s="538"/>
      <c r="CL872" s="538"/>
      <c r="CM872" s="538"/>
      <c r="CN872" s="538"/>
      <c r="CO872" s="102"/>
    </row>
    <row r="873" spans="2:93" s="67" customFormat="1" ht="102.75" hidden="1" customHeight="1" x14ac:dyDescent="0.25">
      <c r="B873" s="460"/>
      <c r="C873" s="133" t="s">
        <v>432</v>
      </c>
      <c r="D873" s="185"/>
      <c r="E873" s="538"/>
      <c r="F873" s="120">
        <v>0</v>
      </c>
      <c r="G873" s="538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579">
        <f t="shared" si="2255"/>
        <v>0</v>
      </c>
      <c r="T873" s="572" t="e">
        <f t="shared" si="2256"/>
        <v>#DIV/0!</v>
      </c>
      <c r="U873" s="102"/>
      <c r="V873" s="102"/>
      <c r="W873" s="102"/>
      <c r="X873" s="102"/>
      <c r="Y873" s="102"/>
      <c r="Z873" s="102"/>
      <c r="AA873" s="102"/>
      <c r="AB873" s="102"/>
      <c r="AC873" s="102"/>
      <c r="AD873" s="102"/>
      <c r="AE873" s="102"/>
      <c r="AF873" s="575" t="e">
        <f t="shared" ref="AF873:AF875" si="2257">AE873/E873</f>
        <v>#DIV/0!</v>
      </c>
      <c r="AG873" s="102"/>
      <c r="AH873" s="102"/>
      <c r="AI873" s="102"/>
      <c r="AJ873" s="102"/>
      <c r="AK873" s="102"/>
      <c r="AL873" s="102"/>
      <c r="AM873" s="102"/>
      <c r="AN873" s="102"/>
      <c r="AO873" s="102"/>
      <c r="AP873" s="102"/>
      <c r="AQ873" s="102"/>
      <c r="AR873" s="102"/>
      <c r="AS873" s="102"/>
      <c r="AT873" s="102"/>
      <c r="AU873" s="120">
        <f t="shared" ref="AU873:AU875" si="2258">AX873-F873</f>
        <v>1400</v>
      </c>
      <c r="AV873" s="120">
        <f t="shared" ref="AV873:AV875" si="2259">AX873</f>
        <v>1400</v>
      </c>
      <c r="AW873" s="538"/>
      <c r="AX873" s="120">
        <f>'[14]2 вариант (2)'!$L$813</f>
        <v>1400</v>
      </c>
      <c r="AY873" s="538"/>
      <c r="AZ873" s="102"/>
      <c r="BA873" s="541"/>
      <c r="BB873" s="102"/>
      <c r="BC873" s="102"/>
      <c r="BD873" s="102"/>
      <c r="BE873" s="541"/>
      <c r="BF873" s="541"/>
      <c r="BG873" s="541"/>
      <c r="BH873" s="541"/>
      <c r="BI873" s="538"/>
      <c r="BJ873" s="538"/>
      <c r="BK873" s="538"/>
      <c r="BL873" s="538"/>
      <c r="BM873" s="102"/>
      <c r="BN873" s="538"/>
      <c r="BO873" s="538"/>
      <c r="BP873" s="538"/>
      <c r="BQ873" s="538"/>
      <c r="BR873" s="538"/>
      <c r="BS873" s="102"/>
      <c r="BT873" s="538"/>
      <c r="BU873" s="102"/>
      <c r="BV873" s="538"/>
      <c r="BW873" s="538"/>
      <c r="BX873" s="538"/>
      <c r="BY873" s="538"/>
      <c r="BZ873" s="102"/>
      <c r="CA873" s="538"/>
      <c r="CB873" s="538"/>
      <c r="CC873" s="538"/>
      <c r="CD873" s="102"/>
      <c r="CE873" s="538"/>
      <c r="CF873" s="538"/>
      <c r="CG873" s="538"/>
      <c r="CH873" s="538"/>
      <c r="CI873" s="102"/>
      <c r="CJ873" s="538"/>
      <c r="CK873" s="538"/>
      <c r="CL873" s="538"/>
      <c r="CM873" s="538"/>
      <c r="CN873" s="538"/>
      <c r="CO873" s="102"/>
    </row>
    <row r="874" spans="2:93" s="67" customFormat="1" ht="100.5" hidden="1" customHeight="1" x14ac:dyDescent="0.25">
      <c r="B874" s="460"/>
      <c r="C874" s="133" t="s">
        <v>433</v>
      </c>
      <c r="D874" s="185"/>
      <c r="E874" s="538"/>
      <c r="F874" s="120">
        <v>0</v>
      </c>
      <c r="G874" s="538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579">
        <f t="shared" si="2255"/>
        <v>0</v>
      </c>
      <c r="T874" s="572" t="e">
        <f t="shared" si="2256"/>
        <v>#DIV/0!</v>
      </c>
      <c r="U874" s="102"/>
      <c r="V874" s="102"/>
      <c r="W874" s="102"/>
      <c r="X874" s="102"/>
      <c r="Y874" s="102"/>
      <c r="Z874" s="102"/>
      <c r="AA874" s="102"/>
      <c r="AB874" s="102"/>
      <c r="AC874" s="102"/>
      <c r="AD874" s="102"/>
      <c r="AE874" s="102"/>
      <c r="AF874" s="575" t="e">
        <f t="shared" si="2257"/>
        <v>#DIV/0!</v>
      </c>
      <c r="AG874" s="102"/>
      <c r="AH874" s="102"/>
      <c r="AI874" s="102"/>
      <c r="AJ874" s="102"/>
      <c r="AK874" s="102"/>
      <c r="AL874" s="102"/>
      <c r="AM874" s="102"/>
      <c r="AN874" s="102"/>
      <c r="AO874" s="102"/>
      <c r="AP874" s="102"/>
      <c r="AQ874" s="102"/>
      <c r="AR874" s="102"/>
      <c r="AS874" s="102"/>
      <c r="AT874" s="102"/>
      <c r="AU874" s="120">
        <f t="shared" si="2258"/>
        <v>3752.5</v>
      </c>
      <c r="AV874" s="120">
        <f t="shared" si="2259"/>
        <v>3752.5</v>
      </c>
      <c r="AW874" s="538"/>
      <c r="AX874" s="120">
        <f>'[14]2 вариант (2)'!$L$814</f>
        <v>3752.5</v>
      </c>
      <c r="AY874" s="538"/>
      <c r="AZ874" s="102"/>
      <c r="BA874" s="541"/>
      <c r="BB874" s="102"/>
      <c r="BC874" s="102"/>
      <c r="BD874" s="102"/>
      <c r="BE874" s="541"/>
      <c r="BF874" s="541"/>
      <c r="BG874" s="541"/>
      <c r="BH874" s="541"/>
      <c r="BI874" s="538"/>
      <c r="BJ874" s="538"/>
      <c r="BK874" s="538"/>
      <c r="BL874" s="538"/>
      <c r="BM874" s="102"/>
      <c r="BN874" s="538"/>
      <c r="BO874" s="538"/>
      <c r="BP874" s="538"/>
      <c r="BQ874" s="538"/>
      <c r="BR874" s="538"/>
      <c r="BS874" s="102"/>
      <c r="BT874" s="538"/>
      <c r="BU874" s="102"/>
      <c r="BV874" s="538"/>
      <c r="BW874" s="538"/>
      <c r="BX874" s="538"/>
      <c r="BY874" s="538"/>
      <c r="BZ874" s="102"/>
      <c r="CA874" s="538"/>
      <c r="CB874" s="538"/>
      <c r="CC874" s="538"/>
      <c r="CD874" s="102"/>
      <c r="CE874" s="538"/>
      <c r="CF874" s="538"/>
      <c r="CG874" s="538"/>
      <c r="CH874" s="538"/>
      <c r="CI874" s="102"/>
      <c r="CJ874" s="538"/>
      <c r="CK874" s="538"/>
      <c r="CL874" s="538"/>
      <c r="CM874" s="538"/>
      <c r="CN874" s="538"/>
      <c r="CO874" s="102"/>
    </row>
    <row r="875" spans="2:93" s="67" customFormat="1" ht="114" hidden="1" customHeight="1" x14ac:dyDescent="0.25">
      <c r="B875" s="460"/>
      <c r="C875" s="133" t="s">
        <v>434</v>
      </c>
      <c r="D875" s="185"/>
      <c r="E875" s="538"/>
      <c r="F875" s="120">
        <v>0</v>
      </c>
      <c r="G875" s="538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579">
        <f t="shared" si="2255"/>
        <v>0</v>
      </c>
      <c r="T875" s="572" t="e">
        <f t="shared" si="2256"/>
        <v>#DIV/0!</v>
      </c>
      <c r="U875" s="102"/>
      <c r="V875" s="102"/>
      <c r="W875" s="102"/>
      <c r="X875" s="102"/>
      <c r="Y875" s="102"/>
      <c r="Z875" s="102"/>
      <c r="AA875" s="102"/>
      <c r="AB875" s="102"/>
      <c r="AC875" s="102"/>
      <c r="AD875" s="102"/>
      <c r="AE875" s="102"/>
      <c r="AF875" s="575" t="e">
        <f t="shared" si="2257"/>
        <v>#DIV/0!</v>
      </c>
      <c r="AG875" s="102"/>
      <c r="AH875" s="102"/>
      <c r="AI875" s="102"/>
      <c r="AJ875" s="102"/>
      <c r="AK875" s="102"/>
      <c r="AL875" s="102"/>
      <c r="AM875" s="102"/>
      <c r="AN875" s="102"/>
      <c r="AO875" s="102"/>
      <c r="AP875" s="102"/>
      <c r="AQ875" s="102"/>
      <c r="AR875" s="102"/>
      <c r="AS875" s="102"/>
      <c r="AT875" s="102"/>
      <c r="AU875" s="120">
        <f t="shared" si="2258"/>
        <v>1100</v>
      </c>
      <c r="AV875" s="120">
        <f t="shared" si="2259"/>
        <v>1100</v>
      </c>
      <c r="AW875" s="538"/>
      <c r="AX875" s="120">
        <f>'[14]2 вариант (2)'!$L$815</f>
        <v>1100</v>
      </c>
      <c r="AY875" s="538"/>
      <c r="AZ875" s="102"/>
      <c r="BA875" s="541"/>
      <c r="BB875" s="102"/>
      <c r="BC875" s="102"/>
      <c r="BD875" s="102"/>
      <c r="BE875" s="541"/>
      <c r="BF875" s="541"/>
      <c r="BG875" s="541"/>
      <c r="BH875" s="541"/>
      <c r="BI875" s="538"/>
      <c r="BJ875" s="538"/>
      <c r="BK875" s="538"/>
      <c r="BL875" s="538"/>
      <c r="BM875" s="102"/>
      <c r="BN875" s="538"/>
      <c r="BO875" s="538"/>
      <c r="BP875" s="538"/>
      <c r="BQ875" s="538"/>
      <c r="BR875" s="538"/>
      <c r="BS875" s="102"/>
      <c r="BT875" s="538"/>
      <c r="BU875" s="102"/>
      <c r="BV875" s="538"/>
      <c r="BW875" s="538"/>
      <c r="BX875" s="538"/>
      <c r="BY875" s="538"/>
      <c r="BZ875" s="102"/>
      <c r="CA875" s="538"/>
      <c r="CB875" s="538"/>
      <c r="CC875" s="538"/>
      <c r="CD875" s="102"/>
      <c r="CE875" s="538"/>
      <c r="CF875" s="538"/>
      <c r="CG875" s="538"/>
      <c r="CH875" s="538"/>
      <c r="CI875" s="102"/>
      <c r="CJ875" s="538"/>
      <c r="CK875" s="538"/>
      <c r="CL875" s="538"/>
      <c r="CM875" s="538"/>
      <c r="CN875" s="538"/>
      <c r="CO875" s="102"/>
    </row>
    <row r="876" spans="2:93" s="467" customFormat="1" ht="81" customHeight="1" x14ac:dyDescent="0.25">
      <c r="B876" s="470">
        <v>2</v>
      </c>
      <c r="C876" s="468" t="s">
        <v>411</v>
      </c>
      <c r="D876" s="451">
        <f>H876</f>
        <v>60201.4</v>
      </c>
      <c r="E876" s="465">
        <v>0</v>
      </c>
      <c r="F876" s="465"/>
      <c r="G876" s="465"/>
      <c r="H876" s="451">
        <f>H877+H878</f>
        <v>60201.4</v>
      </c>
      <c r="I876" s="451">
        <f t="shared" ref="I876:I881" si="2260">Q876</f>
        <v>34997.781080000001</v>
      </c>
      <c r="J876" s="570">
        <f t="shared" ref="J876:J881" si="2261">I876/D876</f>
        <v>0.58134497005053043</v>
      </c>
      <c r="K876" s="465"/>
      <c r="L876" s="465"/>
      <c r="M876" s="465"/>
      <c r="N876" s="465"/>
      <c r="O876" s="465"/>
      <c r="P876" s="465"/>
      <c r="Q876" s="451">
        <f>Q877+Q878</f>
        <v>34997.781080000001</v>
      </c>
      <c r="R876" s="570">
        <f t="shared" ref="R876:R881" si="2262">Q876/H876</f>
        <v>0.58134497005053043</v>
      </c>
      <c r="S876" s="451">
        <f t="shared" si="2255"/>
        <v>34997.781080000001</v>
      </c>
      <c r="T876" s="782">
        <f t="shared" si="2256"/>
        <v>0.58134497005053043</v>
      </c>
      <c r="U876" s="465"/>
      <c r="V876" s="465"/>
      <c r="W876" s="465"/>
      <c r="X876" s="465"/>
      <c r="Y876" s="465"/>
      <c r="Z876" s="465"/>
      <c r="AA876" s="451">
        <f>AA877+AA878</f>
        <v>34997.781080000001</v>
      </c>
      <c r="AB876" s="570">
        <f t="shared" ref="AB876:AB881" si="2263">AA876/D876</f>
        <v>0.58134497005053043</v>
      </c>
      <c r="AC876" s="451">
        <f>AE876+AG876+AI876+AK876</f>
        <v>60201.4</v>
      </c>
      <c r="AD876" s="620">
        <f t="shared" ref="AD876:AD881" si="2264">AC876/D876</f>
        <v>1</v>
      </c>
      <c r="AE876" s="465"/>
      <c r="AF876" s="465"/>
      <c r="AG876" s="465"/>
      <c r="AH876" s="465"/>
      <c r="AI876" s="465"/>
      <c r="AJ876" s="465"/>
      <c r="AK876" s="451">
        <f>AK877+AK878</f>
        <v>60201.4</v>
      </c>
      <c r="AL876" s="465"/>
      <c r="AM876" s="465"/>
      <c r="AN876" s="465"/>
      <c r="AO876" s="465"/>
      <c r="AP876" s="465"/>
      <c r="AQ876" s="465"/>
      <c r="AR876" s="465"/>
      <c r="AS876" s="465"/>
      <c r="AT876" s="465"/>
      <c r="AU876" s="465">
        <f>AU877+AU878</f>
        <v>0</v>
      </c>
      <c r="AV876" s="465">
        <f>AZ876</f>
        <v>60201.4</v>
      </c>
      <c r="AW876" s="465">
        <v>0</v>
      </c>
      <c r="AX876" s="465"/>
      <c r="AY876" s="465"/>
      <c r="AZ876" s="465">
        <f>AZ877+AZ878</f>
        <v>60201.4</v>
      </c>
      <c r="BA876" s="465"/>
      <c r="BB876" s="465"/>
      <c r="BC876" s="465"/>
      <c r="BD876" s="465"/>
      <c r="BE876" s="465"/>
      <c r="BF876" s="465"/>
      <c r="BG876" s="465"/>
      <c r="BH876" s="465"/>
      <c r="BI876" s="465">
        <f>BM876</f>
        <v>18205</v>
      </c>
      <c r="BJ876" s="465"/>
      <c r="BK876" s="465"/>
      <c r="BL876" s="465"/>
      <c r="BM876" s="465">
        <f>BM877+BM878</f>
        <v>18205</v>
      </c>
      <c r="BN876" s="465">
        <f>BN877+BN878</f>
        <v>0</v>
      </c>
      <c r="BO876" s="465">
        <f>BS876</f>
        <v>18205</v>
      </c>
      <c r="BP876" s="465"/>
      <c r="BQ876" s="465"/>
      <c r="BR876" s="465"/>
      <c r="BS876" s="465">
        <f>BS877+BS878</f>
        <v>18205</v>
      </c>
      <c r="BT876" s="465"/>
      <c r="BU876" s="465"/>
      <c r="BV876" s="465"/>
      <c r="BW876" s="465"/>
      <c r="BX876" s="465"/>
      <c r="BY876" s="465"/>
      <c r="BZ876" s="465"/>
      <c r="CA876" s="465"/>
      <c r="CB876" s="465"/>
      <c r="CC876" s="465"/>
      <c r="CD876" s="465"/>
      <c r="CE876" s="465">
        <f>CI876</f>
        <v>69501.2</v>
      </c>
      <c r="CF876" s="465"/>
      <c r="CG876" s="465"/>
      <c r="CH876" s="465"/>
      <c r="CI876" s="465">
        <f>CI877+CI878</f>
        <v>69501.2</v>
      </c>
      <c r="CJ876" s="465">
        <f>CJ877+CJ878</f>
        <v>0</v>
      </c>
      <c r="CK876" s="465">
        <f>CO876</f>
        <v>69501.2</v>
      </c>
      <c r="CL876" s="482"/>
      <c r="CM876" s="465"/>
      <c r="CN876" s="465"/>
      <c r="CO876" s="465">
        <f>CO877+CO878</f>
        <v>69501.2</v>
      </c>
    </row>
    <row r="877" spans="2:93" s="67" customFormat="1" ht="57" customHeight="1" x14ac:dyDescent="0.25">
      <c r="B877" s="460"/>
      <c r="C877" s="525" t="s">
        <v>32</v>
      </c>
      <c r="D877" s="192">
        <f t="shared" ref="D877:D878" si="2265">E877+G877+H877</f>
        <v>40334.9</v>
      </c>
      <c r="E877" s="434">
        <f>E909</f>
        <v>0</v>
      </c>
      <c r="F877" s="434"/>
      <c r="G877" s="437"/>
      <c r="H877" s="192">
        <f>H880</f>
        <v>40334.9</v>
      </c>
      <c r="I877" s="192">
        <f t="shared" si="2260"/>
        <v>23448.49123</v>
      </c>
      <c r="J877" s="594">
        <f t="shared" si="2261"/>
        <v>0.58134496998876906</v>
      </c>
      <c r="K877" s="558"/>
      <c r="L877" s="558"/>
      <c r="M877" s="558"/>
      <c r="N877" s="558"/>
      <c r="O877" s="558"/>
      <c r="P877" s="558"/>
      <c r="Q877" s="192">
        <f>Q880</f>
        <v>23448.49123</v>
      </c>
      <c r="R877" s="594">
        <f t="shared" si="2262"/>
        <v>0.58134496998876906</v>
      </c>
      <c r="S877" s="192">
        <f t="shared" si="2255"/>
        <v>23448.49123</v>
      </c>
      <c r="T877" s="594">
        <f t="shared" si="2256"/>
        <v>0.58134496998876906</v>
      </c>
      <c r="U877" s="558"/>
      <c r="V877" s="558"/>
      <c r="W877" s="558"/>
      <c r="X877" s="558"/>
      <c r="Y877" s="558"/>
      <c r="Z877" s="558"/>
      <c r="AA877" s="192">
        <f>AA880</f>
        <v>23448.49123</v>
      </c>
      <c r="AB877" s="594">
        <f t="shared" si="2263"/>
        <v>0.58134496998876906</v>
      </c>
      <c r="AC877" s="192">
        <f>AK877</f>
        <v>40334.9</v>
      </c>
      <c r="AD877" s="594">
        <f t="shared" si="2264"/>
        <v>1</v>
      </c>
      <c r="AE877" s="558"/>
      <c r="AF877" s="575"/>
      <c r="AG877" s="558"/>
      <c r="AH877" s="558"/>
      <c r="AI877" s="558"/>
      <c r="AJ877" s="558"/>
      <c r="AK877" s="192">
        <f>AK880</f>
        <v>40334.9</v>
      </c>
      <c r="AL877" s="580"/>
      <c r="AM877" s="558"/>
      <c r="AN877" s="558"/>
      <c r="AO877" s="558"/>
      <c r="AP877" s="558"/>
      <c r="AQ877" s="558"/>
      <c r="AR877" s="558"/>
      <c r="AS877" s="558"/>
      <c r="AT877" s="558"/>
      <c r="AU877" s="558">
        <f>AZ877-H877</f>
        <v>0</v>
      </c>
      <c r="AV877" s="558">
        <f t="shared" ref="AV877:AV878" si="2266">AW877+AY877+AZ877</f>
        <v>40334.9</v>
      </c>
      <c r="AW877" s="490">
        <f>AW909</f>
        <v>0</v>
      </c>
      <c r="AX877" s="490"/>
      <c r="AY877" s="490"/>
      <c r="AZ877" s="490">
        <f>AZ863</f>
        <v>40334.9</v>
      </c>
      <c r="BA877" s="490">
        <f t="shared" ref="BA877:BA878" si="2267">BB877+BC877+BD877</f>
        <v>0</v>
      </c>
      <c r="BB877" s="525">
        <f>BB889+BB909</f>
        <v>0</v>
      </c>
      <c r="BC877" s="525">
        <f t="shared" ref="BC877" si="2268">BC889+BC909</f>
        <v>0</v>
      </c>
      <c r="BD877" s="525">
        <f>BD889+BD901+BD904+BD907</f>
        <v>0</v>
      </c>
      <c r="BE877" s="525">
        <f t="shared" ref="BE877:BE878" si="2269">BF877+BG877+BH877</f>
        <v>0</v>
      </c>
      <c r="BF877" s="490">
        <f>BF909</f>
        <v>0</v>
      </c>
      <c r="BG877" s="490"/>
      <c r="BH877" s="490">
        <f>BH889+BH901+BH904+BH907</f>
        <v>0</v>
      </c>
      <c r="BI877" s="539">
        <f>BM877</f>
        <v>12197.3</v>
      </c>
      <c r="BJ877" s="486"/>
      <c r="BK877" s="486"/>
      <c r="BL877" s="486"/>
      <c r="BM877" s="539">
        <f>BM917</f>
        <v>12197.3</v>
      </c>
      <c r="BN877" s="483">
        <f>BS877-BM877</f>
        <v>0</v>
      </c>
      <c r="BO877" s="490">
        <f>BS877</f>
        <v>12197.3</v>
      </c>
      <c r="BP877" s="483"/>
      <c r="BQ877" s="483"/>
      <c r="BR877" s="483"/>
      <c r="BS877" s="483">
        <f>BS917</f>
        <v>12197.3</v>
      </c>
      <c r="BT877" s="436"/>
      <c r="BU877" s="102"/>
      <c r="BV877" s="495"/>
      <c r="BW877" s="436"/>
      <c r="BX877" s="436"/>
      <c r="BY877" s="436"/>
      <c r="BZ877" s="102"/>
      <c r="CA877" s="436"/>
      <c r="CB877" s="436"/>
      <c r="CC877" s="436"/>
      <c r="CD877" s="102"/>
      <c r="CE877" s="539">
        <f>CI877</f>
        <v>29885.5</v>
      </c>
      <c r="CF877" s="436"/>
      <c r="CG877" s="535"/>
      <c r="CH877" s="436"/>
      <c r="CI877" s="539">
        <f>CI917</f>
        <v>29885.5</v>
      </c>
      <c r="CJ877" s="483">
        <v>0</v>
      </c>
      <c r="CK877" s="490">
        <f>CO877</f>
        <v>29885.5</v>
      </c>
      <c r="CL877" s="483"/>
      <c r="CM877" s="483"/>
      <c r="CN877" s="483"/>
      <c r="CO877" s="483">
        <f>CO917</f>
        <v>29885.5</v>
      </c>
    </row>
    <row r="878" spans="2:93" s="67" customFormat="1" ht="52.5" customHeight="1" x14ac:dyDescent="0.25">
      <c r="B878" s="460"/>
      <c r="C878" s="526" t="s">
        <v>282</v>
      </c>
      <c r="D878" s="182">
        <f t="shared" si="2265"/>
        <v>19866.5</v>
      </c>
      <c r="E878" s="433">
        <v>0</v>
      </c>
      <c r="F878" s="433"/>
      <c r="G878" s="437"/>
      <c r="H878" s="182">
        <f>H881</f>
        <v>19866.5</v>
      </c>
      <c r="I878" s="182">
        <f t="shared" si="2260"/>
        <v>11549.289849999999</v>
      </c>
      <c r="J878" s="569">
        <f t="shared" si="2261"/>
        <v>0.58134497017592424</v>
      </c>
      <c r="K878" s="559"/>
      <c r="L878" s="559"/>
      <c r="M878" s="559"/>
      <c r="N878" s="559"/>
      <c r="O878" s="559"/>
      <c r="P878" s="559"/>
      <c r="Q878" s="182">
        <f>Q881</f>
        <v>11549.289849999999</v>
      </c>
      <c r="R878" s="569">
        <f t="shared" si="2262"/>
        <v>0.58134497017592424</v>
      </c>
      <c r="S878" s="182">
        <f t="shared" si="2255"/>
        <v>11549.289849999999</v>
      </c>
      <c r="T878" s="569">
        <f t="shared" si="2256"/>
        <v>0.58134497017592424</v>
      </c>
      <c r="U878" s="559"/>
      <c r="V878" s="559"/>
      <c r="W878" s="559"/>
      <c r="X878" s="559"/>
      <c r="Y878" s="559"/>
      <c r="Z878" s="559"/>
      <c r="AA878" s="182">
        <f>AA881</f>
        <v>11549.289849999999</v>
      </c>
      <c r="AB878" s="569">
        <f t="shared" si="2263"/>
        <v>0.58134497017592424</v>
      </c>
      <c r="AC878" s="182">
        <f>AK878</f>
        <v>19866.5</v>
      </c>
      <c r="AD878" s="569">
        <f t="shared" si="2264"/>
        <v>1</v>
      </c>
      <c r="AE878" s="559"/>
      <c r="AF878" s="575"/>
      <c r="AG878" s="559"/>
      <c r="AH878" s="559"/>
      <c r="AI878" s="559"/>
      <c r="AJ878" s="559"/>
      <c r="AK878" s="182">
        <f>AK881</f>
        <v>19866.5</v>
      </c>
      <c r="AL878" s="581"/>
      <c r="AM878" s="559"/>
      <c r="AN878" s="559"/>
      <c r="AO878" s="559"/>
      <c r="AP878" s="559"/>
      <c r="AQ878" s="559"/>
      <c r="AR878" s="559"/>
      <c r="AS878" s="559"/>
      <c r="AT878" s="559"/>
      <c r="AU878" s="559">
        <f>AZ878-H878</f>
        <v>0</v>
      </c>
      <c r="AV878" s="559">
        <f t="shared" si="2266"/>
        <v>19866.5</v>
      </c>
      <c r="AW878" s="482">
        <v>0</v>
      </c>
      <c r="AX878" s="482"/>
      <c r="AY878" s="485"/>
      <c r="AZ878" s="482">
        <f>AZ864</f>
        <v>19866.5</v>
      </c>
      <c r="BA878" s="433">
        <f t="shared" si="2267"/>
        <v>0</v>
      </c>
      <c r="BB878" s="526">
        <f>BB910</f>
        <v>0</v>
      </c>
      <c r="BC878" s="526">
        <f t="shared" ref="BC878" si="2270">BC910</f>
        <v>0</v>
      </c>
      <c r="BD878" s="526">
        <f>BD890+BD902+BD905+BD908</f>
        <v>0</v>
      </c>
      <c r="BE878" s="526" t="e">
        <f t="shared" si="2269"/>
        <v>#REF!</v>
      </c>
      <c r="BF878" s="433" t="e">
        <f>BF910</f>
        <v>#REF!</v>
      </c>
      <c r="BG878" s="437"/>
      <c r="BH878" s="433">
        <f>BH890+BH902+BH905+BH908</f>
        <v>0</v>
      </c>
      <c r="BI878" s="540">
        <f>BM878</f>
        <v>6007.7</v>
      </c>
      <c r="BJ878" s="486"/>
      <c r="BK878" s="486"/>
      <c r="BL878" s="486"/>
      <c r="BM878" s="540">
        <f>BM918</f>
        <v>6007.7</v>
      </c>
      <c r="BN878" s="482">
        <f>BS878-BM878</f>
        <v>0</v>
      </c>
      <c r="BO878" s="491">
        <f>BS878</f>
        <v>6007.7</v>
      </c>
      <c r="BP878" s="482"/>
      <c r="BQ878" s="482"/>
      <c r="BR878" s="482"/>
      <c r="BS878" s="482">
        <f>BS918</f>
        <v>6007.7</v>
      </c>
      <c r="BT878" s="436"/>
      <c r="BU878" s="102"/>
      <c r="BV878" s="495"/>
      <c r="BW878" s="436"/>
      <c r="BX878" s="436"/>
      <c r="BY878" s="436"/>
      <c r="BZ878" s="102"/>
      <c r="CA878" s="436"/>
      <c r="CB878" s="436"/>
      <c r="CC878" s="436"/>
      <c r="CD878" s="102"/>
      <c r="CE878" s="436">
        <f>CI878</f>
        <v>39615.699999999997</v>
      </c>
      <c r="CF878" s="436"/>
      <c r="CG878" s="535"/>
      <c r="CH878" s="436"/>
      <c r="CI878" s="540">
        <f>CI918</f>
        <v>39615.699999999997</v>
      </c>
      <c r="CJ878" s="482">
        <v>0</v>
      </c>
      <c r="CK878" s="491">
        <f>CO878</f>
        <v>39615.699999999997</v>
      </c>
      <c r="CL878" s="482"/>
      <c r="CM878" s="482"/>
      <c r="CN878" s="482"/>
      <c r="CO878" s="482">
        <f>CO918</f>
        <v>39615.699999999997</v>
      </c>
    </row>
    <row r="879" spans="2:93" s="67" customFormat="1" ht="138.75" customHeight="1" x14ac:dyDescent="0.25">
      <c r="B879" s="460" t="s">
        <v>34</v>
      </c>
      <c r="C879" s="133" t="s">
        <v>372</v>
      </c>
      <c r="D879" s="185">
        <f>E879+G879+H879</f>
        <v>60201.4</v>
      </c>
      <c r="E879" s="436">
        <f>E880+E881</f>
        <v>0</v>
      </c>
      <c r="F879" s="436"/>
      <c r="G879" s="436"/>
      <c r="H879" s="185">
        <f>H880+H881</f>
        <v>60201.4</v>
      </c>
      <c r="I879" s="185">
        <f t="shared" si="2260"/>
        <v>34997.781080000001</v>
      </c>
      <c r="J879" s="575">
        <f t="shared" si="2261"/>
        <v>0.58134497005053043</v>
      </c>
      <c r="K879" s="554"/>
      <c r="L879" s="554"/>
      <c r="M879" s="554"/>
      <c r="N879" s="554"/>
      <c r="O879" s="554"/>
      <c r="P879" s="554"/>
      <c r="Q879" s="185">
        <f>Q880+Q881</f>
        <v>34997.781080000001</v>
      </c>
      <c r="R879" s="575">
        <f t="shared" si="2262"/>
        <v>0.58134497005053043</v>
      </c>
      <c r="S879" s="185">
        <f t="shared" si="2255"/>
        <v>34997.781080000001</v>
      </c>
      <c r="T879" s="575">
        <f t="shared" si="2256"/>
        <v>0.58134497005053043</v>
      </c>
      <c r="U879" s="554"/>
      <c r="V879" s="554"/>
      <c r="W879" s="554"/>
      <c r="X879" s="554"/>
      <c r="Y879" s="554"/>
      <c r="Z879" s="554"/>
      <c r="AA879" s="185">
        <f>AA880+AA881</f>
        <v>34997.781080000001</v>
      </c>
      <c r="AB879" s="575">
        <f t="shared" si="2263"/>
        <v>0.58134497005053043</v>
      </c>
      <c r="AC879" s="185">
        <f>AE879+AG879+AI879+AK879</f>
        <v>60201.4</v>
      </c>
      <c r="AD879" s="621">
        <f t="shared" si="2264"/>
        <v>1</v>
      </c>
      <c r="AE879" s="554"/>
      <c r="AF879" s="575"/>
      <c r="AG879" s="554"/>
      <c r="AH879" s="554"/>
      <c r="AI879" s="554"/>
      <c r="AJ879" s="554"/>
      <c r="AK879" s="185">
        <f>AK880+AK881</f>
        <v>60201.4</v>
      </c>
      <c r="AL879" s="577"/>
      <c r="AM879" s="554"/>
      <c r="AN879" s="554"/>
      <c r="AO879" s="554"/>
      <c r="AP879" s="554"/>
      <c r="AQ879" s="554"/>
      <c r="AR879" s="554"/>
      <c r="AS879" s="554"/>
      <c r="AT879" s="554"/>
      <c r="AU879" s="554"/>
      <c r="AV879" s="559">
        <f>AW879+AY879+AZ879</f>
        <v>60201.4</v>
      </c>
      <c r="AW879" s="486">
        <f>AW880+AW881</f>
        <v>0</v>
      </c>
      <c r="AX879" s="486"/>
      <c r="AY879" s="486"/>
      <c r="AZ879" s="486">
        <f>AZ880+AZ881</f>
        <v>60201.4</v>
      </c>
      <c r="BA879" s="436">
        <f>BB879+BC879+BD879</f>
        <v>0</v>
      </c>
      <c r="BB879" s="535"/>
      <c r="BC879" s="535"/>
      <c r="BD879" s="535">
        <f>BD880+BD881</f>
        <v>0</v>
      </c>
      <c r="BE879" s="535">
        <f>BH879</f>
        <v>60201.36</v>
      </c>
      <c r="BF879" s="436"/>
      <c r="BG879" s="436"/>
      <c r="BH879" s="436">
        <f>BH880+BH881</f>
        <v>60201.36</v>
      </c>
      <c r="BI879" s="538"/>
      <c r="BJ879" s="486"/>
      <c r="BK879" s="486"/>
      <c r="BL879" s="486"/>
      <c r="BM879" s="538"/>
      <c r="BN879" s="436"/>
      <c r="BO879" s="495"/>
      <c r="BP879" s="486"/>
      <c r="BQ879" s="486"/>
      <c r="BR879" s="486"/>
      <c r="BS879" s="486"/>
      <c r="BT879" s="102"/>
      <c r="BU879" s="436"/>
      <c r="BV879" s="495"/>
      <c r="BW879" s="436"/>
      <c r="BX879" s="436"/>
      <c r="BY879" s="436"/>
      <c r="BZ879" s="436"/>
      <c r="CA879" s="436"/>
      <c r="CB879" s="436"/>
      <c r="CC879" s="436"/>
      <c r="CD879" s="102"/>
      <c r="CE879" s="102"/>
      <c r="CF879" s="102"/>
      <c r="CG879" s="102"/>
      <c r="CH879" s="102"/>
      <c r="CI879" s="436"/>
      <c r="CJ879" s="486"/>
      <c r="CK879" s="495"/>
      <c r="CL879" s="486"/>
      <c r="CM879" s="486"/>
      <c r="CN879" s="486"/>
      <c r="CO879" s="486"/>
    </row>
    <row r="880" spans="2:93" s="67" customFormat="1" ht="52.5" customHeight="1" x14ac:dyDescent="0.25">
      <c r="B880" s="460"/>
      <c r="C880" s="525" t="s">
        <v>32</v>
      </c>
      <c r="D880" s="192">
        <f>E880+G880+H880</f>
        <v>40334.9</v>
      </c>
      <c r="E880" s="434"/>
      <c r="F880" s="434"/>
      <c r="G880" s="434"/>
      <c r="H880" s="192">
        <v>40334.9</v>
      </c>
      <c r="I880" s="192">
        <f t="shared" si="2260"/>
        <v>23448.49123</v>
      </c>
      <c r="J880" s="594">
        <f t="shared" si="2261"/>
        <v>0.58134496998876906</v>
      </c>
      <c r="K880" s="558"/>
      <c r="L880" s="558"/>
      <c r="M880" s="558"/>
      <c r="N880" s="558"/>
      <c r="O880" s="558"/>
      <c r="P880" s="558"/>
      <c r="Q880" s="192">
        <v>23448.49123</v>
      </c>
      <c r="R880" s="594">
        <f t="shared" si="2262"/>
        <v>0.58134496998876906</v>
      </c>
      <c r="S880" s="192">
        <f t="shared" si="2255"/>
        <v>23448.49123</v>
      </c>
      <c r="T880" s="594">
        <f t="shared" si="2256"/>
        <v>0.58134496998876906</v>
      </c>
      <c r="U880" s="558"/>
      <c r="V880" s="558"/>
      <c r="W880" s="558"/>
      <c r="X880" s="558"/>
      <c r="Y880" s="558"/>
      <c r="Z880" s="558"/>
      <c r="AA880" s="192">
        <v>23448.49123</v>
      </c>
      <c r="AB880" s="594">
        <f t="shared" si="2263"/>
        <v>0.58134496998876906</v>
      </c>
      <c r="AC880" s="192">
        <f>AK880</f>
        <v>40334.9</v>
      </c>
      <c r="AD880" s="594">
        <f t="shared" si="2264"/>
        <v>1</v>
      </c>
      <c r="AE880" s="558"/>
      <c r="AF880" s="575"/>
      <c r="AG880" s="558"/>
      <c r="AH880" s="558"/>
      <c r="AI880" s="558"/>
      <c r="AJ880" s="558"/>
      <c r="AK880" s="192">
        <v>40334.9</v>
      </c>
      <c r="AL880" s="580"/>
      <c r="AM880" s="558"/>
      <c r="AN880" s="558"/>
      <c r="AO880" s="558"/>
      <c r="AP880" s="558"/>
      <c r="AQ880" s="558"/>
      <c r="AR880" s="558"/>
      <c r="AS880" s="558"/>
      <c r="AT880" s="558"/>
      <c r="AU880" s="554"/>
      <c r="AV880" s="558">
        <f>AW880+AY880+AZ880</f>
        <v>40334.9</v>
      </c>
      <c r="AW880" s="483"/>
      <c r="AX880" s="483"/>
      <c r="AY880" s="483"/>
      <c r="AZ880" s="483">
        <f>[6]Лист1!$B$49</f>
        <v>40334.9</v>
      </c>
      <c r="BA880" s="434">
        <f>BB880+BC880+BD880</f>
        <v>0</v>
      </c>
      <c r="BB880" s="525"/>
      <c r="BC880" s="525"/>
      <c r="BD880" s="525"/>
      <c r="BE880" s="525">
        <f>BH880</f>
        <v>40334.9</v>
      </c>
      <c r="BF880" s="434"/>
      <c r="BG880" s="434"/>
      <c r="BH880" s="434">
        <v>40334.9</v>
      </c>
      <c r="BI880" s="538"/>
      <c r="BJ880" s="486"/>
      <c r="BK880" s="486"/>
      <c r="BL880" s="486"/>
      <c r="BM880" s="538"/>
      <c r="BN880" s="436"/>
      <c r="BO880" s="495"/>
      <c r="BP880" s="486"/>
      <c r="BQ880" s="486"/>
      <c r="BR880" s="486"/>
      <c r="BS880" s="486"/>
      <c r="BT880" s="102"/>
      <c r="BU880" s="434"/>
      <c r="BV880" s="495"/>
      <c r="BW880" s="436"/>
      <c r="BX880" s="436"/>
      <c r="BY880" s="436"/>
      <c r="BZ880" s="436"/>
      <c r="CA880" s="436"/>
      <c r="CB880" s="436"/>
      <c r="CC880" s="436"/>
      <c r="CD880" s="102"/>
      <c r="CE880" s="102"/>
      <c r="CF880" s="102"/>
      <c r="CG880" s="102"/>
      <c r="CH880" s="102"/>
      <c r="CI880" s="434"/>
      <c r="CJ880" s="486"/>
      <c r="CK880" s="495"/>
      <c r="CL880" s="486"/>
      <c r="CM880" s="486"/>
      <c r="CN880" s="486"/>
      <c r="CO880" s="486"/>
    </row>
    <row r="881" spans="2:93" s="67" customFormat="1" ht="55.5" customHeight="1" x14ac:dyDescent="0.25">
      <c r="B881" s="460"/>
      <c r="C881" s="526" t="s">
        <v>282</v>
      </c>
      <c r="D881" s="182">
        <f>H881</f>
        <v>19866.5</v>
      </c>
      <c r="E881" s="433"/>
      <c r="F881" s="433"/>
      <c r="G881" s="433"/>
      <c r="H881" s="182">
        <v>19866.5</v>
      </c>
      <c r="I881" s="182">
        <f t="shared" si="2260"/>
        <v>11549.289849999999</v>
      </c>
      <c r="J881" s="569">
        <f t="shared" si="2261"/>
        <v>0.58134497017592424</v>
      </c>
      <c r="K881" s="559"/>
      <c r="L881" s="559"/>
      <c r="M881" s="559"/>
      <c r="N881" s="559"/>
      <c r="O881" s="559"/>
      <c r="P881" s="559"/>
      <c r="Q881" s="182">
        <v>11549.289849999999</v>
      </c>
      <c r="R881" s="569">
        <f t="shared" si="2262"/>
        <v>0.58134497017592424</v>
      </c>
      <c r="S881" s="182">
        <f t="shared" si="2255"/>
        <v>11549.289849999999</v>
      </c>
      <c r="T881" s="569">
        <f t="shared" si="2256"/>
        <v>0.58134497017592424</v>
      </c>
      <c r="U881" s="559"/>
      <c r="V881" s="559"/>
      <c r="W881" s="559"/>
      <c r="X881" s="559"/>
      <c r="Y881" s="559"/>
      <c r="Z881" s="559"/>
      <c r="AA881" s="182">
        <v>11549.289849999999</v>
      </c>
      <c r="AB881" s="569">
        <f t="shared" si="2263"/>
        <v>0.58134497017592424</v>
      </c>
      <c r="AC881" s="182">
        <f>AK881</f>
        <v>19866.5</v>
      </c>
      <c r="AD881" s="569">
        <f t="shared" si="2264"/>
        <v>1</v>
      </c>
      <c r="AE881" s="559"/>
      <c r="AF881" s="575"/>
      <c r="AG881" s="559"/>
      <c r="AH881" s="559"/>
      <c r="AI881" s="559"/>
      <c r="AJ881" s="559"/>
      <c r="AK881" s="182">
        <v>19866.5</v>
      </c>
      <c r="AL881" s="581"/>
      <c r="AM881" s="559"/>
      <c r="AN881" s="559"/>
      <c r="AO881" s="559"/>
      <c r="AP881" s="559"/>
      <c r="AQ881" s="559"/>
      <c r="AR881" s="559"/>
      <c r="AS881" s="559"/>
      <c r="AT881" s="559"/>
      <c r="AU881" s="554"/>
      <c r="AV881" s="559">
        <f>AZ881</f>
        <v>19866.5</v>
      </c>
      <c r="AW881" s="482"/>
      <c r="AX881" s="482"/>
      <c r="AY881" s="482"/>
      <c r="AZ881" s="482">
        <f>[6]Лист1!$B$50</f>
        <v>19866.5</v>
      </c>
      <c r="BA881" s="433">
        <f>BD881</f>
        <v>0</v>
      </c>
      <c r="BB881" s="526"/>
      <c r="BC881" s="526"/>
      <c r="BD881" s="526"/>
      <c r="BE881" s="526">
        <f>BH881</f>
        <v>19866.46</v>
      </c>
      <c r="BF881" s="433"/>
      <c r="BG881" s="433"/>
      <c r="BH881" s="433">
        <v>19866.46</v>
      </c>
      <c r="BI881" s="538"/>
      <c r="BJ881" s="486"/>
      <c r="BK881" s="486"/>
      <c r="BL881" s="486"/>
      <c r="BM881" s="538"/>
      <c r="BN881" s="436"/>
      <c r="BO881" s="495"/>
      <c r="BP881" s="486"/>
      <c r="BQ881" s="486"/>
      <c r="BR881" s="486"/>
      <c r="BS881" s="486"/>
      <c r="BT881" s="102"/>
      <c r="BU881" s="433"/>
      <c r="BV881" s="495"/>
      <c r="BW881" s="436"/>
      <c r="BX881" s="436"/>
      <c r="BY881" s="436"/>
      <c r="BZ881" s="436"/>
      <c r="CA881" s="436"/>
      <c r="CB881" s="436"/>
      <c r="CC881" s="436"/>
      <c r="CD881" s="102"/>
      <c r="CE881" s="102"/>
      <c r="CF881" s="102"/>
      <c r="CG881" s="102"/>
      <c r="CH881" s="102"/>
      <c r="CI881" s="433"/>
      <c r="CJ881" s="486"/>
      <c r="CK881" s="495"/>
      <c r="CL881" s="486"/>
      <c r="CM881" s="486"/>
      <c r="CN881" s="486"/>
      <c r="CO881" s="486"/>
    </row>
    <row r="882" spans="2:93" s="67" customFormat="1" ht="138.75" hidden="1" customHeight="1" x14ac:dyDescent="0.25">
      <c r="B882" s="460">
        <v>4</v>
      </c>
      <c r="C882" s="133" t="s">
        <v>285</v>
      </c>
      <c r="D882" s="436"/>
      <c r="E882" s="436"/>
      <c r="F882" s="436"/>
      <c r="G882" s="436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579">
        <f t="shared" si="2255"/>
        <v>0</v>
      </c>
      <c r="T882" s="572" t="e">
        <f t="shared" si="2256"/>
        <v>#DIV/0!</v>
      </c>
      <c r="U882" s="102"/>
      <c r="V882" s="102"/>
      <c r="W882" s="102"/>
      <c r="X882" s="102"/>
      <c r="Y882" s="102"/>
      <c r="Z882" s="102"/>
      <c r="AA882" s="102"/>
      <c r="AB882" s="102"/>
      <c r="AC882" s="102"/>
      <c r="AD882" s="102"/>
      <c r="AE882" s="102"/>
      <c r="AF882" s="575"/>
      <c r="AG882" s="102"/>
      <c r="AH882" s="102"/>
      <c r="AI882" s="102"/>
      <c r="AJ882" s="102"/>
      <c r="AK882" s="102"/>
      <c r="AL882" s="102"/>
      <c r="AM882" s="102"/>
      <c r="AN882" s="102"/>
      <c r="AO882" s="102"/>
      <c r="AP882" s="102"/>
      <c r="AQ882" s="102"/>
      <c r="AR882" s="102"/>
      <c r="AS882" s="102"/>
      <c r="AT882" s="102"/>
      <c r="AU882" s="554"/>
      <c r="AV882" s="559"/>
      <c r="AW882" s="486"/>
      <c r="AX882" s="486"/>
      <c r="AY882" s="486"/>
      <c r="AZ882" s="102"/>
      <c r="BA882" s="437"/>
      <c r="BB882" s="102"/>
      <c r="BC882" s="102"/>
      <c r="BD882" s="102"/>
      <c r="BE882" s="533"/>
      <c r="BF882" s="437"/>
      <c r="BG882" s="437"/>
      <c r="BH882" s="437"/>
      <c r="BI882" s="538"/>
      <c r="BJ882" s="486"/>
      <c r="BK882" s="486"/>
      <c r="BL882" s="486"/>
      <c r="BM882" s="102"/>
      <c r="BN882" s="436"/>
      <c r="BO882" s="495"/>
      <c r="BP882" s="486"/>
      <c r="BQ882" s="486"/>
      <c r="BR882" s="486"/>
      <c r="BS882" s="102"/>
      <c r="BT882" s="436"/>
      <c r="BU882" s="102"/>
      <c r="BV882" s="495"/>
      <c r="BW882" s="436"/>
      <c r="BX882" s="436"/>
      <c r="BY882" s="436"/>
      <c r="BZ882" s="102"/>
      <c r="CA882" s="436"/>
      <c r="CB882" s="436"/>
      <c r="CC882" s="436"/>
      <c r="CD882" s="102"/>
      <c r="CE882" s="436"/>
      <c r="CF882" s="436"/>
      <c r="CG882" s="535"/>
      <c r="CH882" s="436"/>
      <c r="CI882" s="102"/>
      <c r="CJ882" s="486"/>
      <c r="CK882" s="495"/>
      <c r="CL882" s="486"/>
      <c r="CM882" s="486"/>
      <c r="CN882" s="486"/>
      <c r="CO882" s="102"/>
    </row>
    <row r="883" spans="2:93" s="67" customFormat="1" ht="42" hidden="1" customHeight="1" x14ac:dyDescent="0.25">
      <c r="B883" s="460"/>
      <c r="C883" s="525" t="s">
        <v>32</v>
      </c>
      <c r="D883" s="436"/>
      <c r="E883" s="436"/>
      <c r="F883" s="436"/>
      <c r="G883" s="436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579">
        <f t="shared" si="2255"/>
        <v>0</v>
      </c>
      <c r="T883" s="572" t="e">
        <f t="shared" si="2256"/>
        <v>#DIV/0!</v>
      </c>
      <c r="U883" s="102"/>
      <c r="V883" s="102"/>
      <c r="W883" s="102"/>
      <c r="X883" s="102"/>
      <c r="Y883" s="102"/>
      <c r="Z883" s="102"/>
      <c r="AA883" s="102"/>
      <c r="AB883" s="102"/>
      <c r="AC883" s="102"/>
      <c r="AD883" s="102"/>
      <c r="AE883" s="102"/>
      <c r="AF883" s="575"/>
      <c r="AG883" s="102"/>
      <c r="AH883" s="102"/>
      <c r="AI883" s="102"/>
      <c r="AJ883" s="102"/>
      <c r="AK883" s="102"/>
      <c r="AL883" s="102"/>
      <c r="AM883" s="102"/>
      <c r="AN883" s="102"/>
      <c r="AO883" s="102"/>
      <c r="AP883" s="102"/>
      <c r="AQ883" s="102"/>
      <c r="AR883" s="102"/>
      <c r="AS883" s="102"/>
      <c r="AT883" s="102"/>
      <c r="AU883" s="554"/>
      <c r="AV883" s="559"/>
      <c r="AW883" s="486"/>
      <c r="AX883" s="486"/>
      <c r="AY883" s="486"/>
      <c r="AZ883" s="102"/>
      <c r="BA883" s="437"/>
      <c r="BB883" s="102"/>
      <c r="BC883" s="102"/>
      <c r="BD883" s="102"/>
      <c r="BE883" s="533"/>
      <c r="BF883" s="437"/>
      <c r="BG883" s="437"/>
      <c r="BH883" s="437"/>
      <c r="BI883" s="538"/>
      <c r="BJ883" s="486"/>
      <c r="BK883" s="486"/>
      <c r="BL883" s="486"/>
      <c r="BM883" s="102"/>
      <c r="BN883" s="436"/>
      <c r="BO883" s="495"/>
      <c r="BP883" s="486"/>
      <c r="BQ883" s="486"/>
      <c r="BR883" s="486"/>
      <c r="BS883" s="102"/>
      <c r="BT883" s="436"/>
      <c r="BU883" s="102"/>
      <c r="BV883" s="495"/>
      <c r="BW883" s="436"/>
      <c r="BX883" s="436"/>
      <c r="BY883" s="436"/>
      <c r="BZ883" s="102"/>
      <c r="CA883" s="436"/>
      <c r="CB883" s="436"/>
      <c r="CC883" s="436"/>
      <c r="CD883" s="102"/>
      <c r="CE883" s="436"/>
      <c r="CF883" s="436"/>
      <c r="CG883" s="535"/>
      <c r="CH883" s="436"/>
      <c r="CI883" s="102"/>
      <c r="CJ883" s="486"/>
      <c r="CK883" s="495"/>
      <c r="CL883" s="486"/>
      <c r="CM883" s="486"/>
      <c r="CN883" s="486"/>
      <c r="CO883" s="102"/>
    </row>
    <row r="884" spans="2:93" s="67" customFormat="1" ht="43.5" hidden="1" customHeight="1" x14ac:dyDescent="0.25">
      <c r="B884" s="460"/>
      <c r="C884" s="526" t="s">
        <v>282</v>
      </c>
      <c r="D884" s="436"/>
      <c r="E884" s="436"/>
      <c r="F884" s="436"/>
      <c r="G884" s="436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579">
        <f t="shared" si="2255"/>
        <v>0</v>
      </c>
      <c r="T884" s="572" t="e">
        <f t="shared" si="2256"/>
        <v>#DIV/0!</v>
      </c>
      <c r="U884" s="102"/>
      <c r="V884" s="102"/>
      <c r="W884" s="102"/>
      <c r="X884" s="102"/>
      <c r="Y884" s="102"/>
      <c r="Z884" s="102"/>
      <c r="AA884" s="102"/>
      <c r="AB884" s="102"/>
      <c r="AC884" s="102"/>
      <c r="AD884" s="102"/>
      <c r="AE884" s="102"/>
      <c r="AF884" s="575"/>
      <c r="AG884" s="102"/>
      <c r="AH884" s="102"/>
      <c r="AI884" s="102"/>
      <c r="AJ884" s="102"/>
      <c r="AK884" s="102"/>
      <c r="AL884" s="102"/>
      <c r="AM884" s="102"/>
      <c r="AN884" s="102"/>
      <c r="AO884" s="102"/>
      <c r="AP884" s="102"/>
      <c r="AQ884" s="102"/>
      <c r="AR884" s="102"/>
      <c r="AS884" s="102"/>
      <c r="AT884" s="102"/>
      <c r="AU884" s="554"/>
      <c r="AV884" s="559"/>
      <c r="AW884" s="486"/>
      <c r="AX884" s="486"/>
      <c r="AY884" s="486"/>
      <c r="AZ884" s="102"/>
      <c r="BA884" s="437"/>
      <c r="BB884" s="102"/>
      <c r="BC884" s="102"/>
      <c r="BD884" s="102"/>
      <c r="BE884" s="533"/>
      <c r="BF884" s="437"/>
      <c r="BG884" s="437"/>
      <c r="BH884" s="437"/>
      <c r="BI884" s="538"/>
      <c r="BJ884" s="486"/>
      <c r="BK884" s="486"/>
      <c r="BL884" s="486"/>
      <c r="BM884" s="102"/>
      <c r="BN884" s="436"/>
      <c r="BO884" s="495"/>
      <c r="BP884" s="486"/>
      <c r="BQ884" s="486"/>
      <c r="BR884" s="486"/>
      <c r="BS884" s="102"/>
      <c r="BT884" s="436"/>
      <c r="BU884" s="102"/>
      <c r="BV884" s="495"/>
      <c r="BW884" s="436"/>
      <c r="BX884" s="436"/>
      <c r="BY884" s="436"/>
      <c r="BZ884" s="102"/>
      <c r="CA884" s="436"/>
      <c r="CB884" s="436"/>
      <c r="CC884" s="436"/>
      <c r="CD884" s="102"/>
      <c r="CE884" s="436"/>
      <c r="CF884" s="436"/>
      <c r="CG884" s="535"/>
      <c r="CH884" s="436"/>
      <c r="CI884" s="102"/>
      <c r="CJ884" s="486"/>
      <c r="CK884" s="495"/>
      <c r="CL884" s="486"/>
      <c r="CM884" s="486"/>
      <c r="CN884" s="486"/>
      <c r="CO884" s="102"/>
    </row>
    <row r="885" spans="2:93" s="67" customFormat="1" ht="107.25" hidden="1" customHeight="1" x14ac:dyDescent="0.25">
      <c r="B885" s="460">
        <v>5</v>
      </c>
      <c r="C885" s="133" t="s">
        <v>286</v>
      </c>
      <c r="D885" s="436"/>
      <c r="E885" s="436"/>
      <c r="F885" s="436"/>
      <c r="G885" s="436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579">
        <f t="shared" si="2255"/>
        <v>0</v>
      </c>
      <c r="T885" s="572" t="e">
        <f t="shared" si="2256"/>
        <v>#DIV/0!</v>
      </c>
      <c r="U885" s="102"/>
      <c r="V885" s="102"/>
      <c r="W885" s="102"/>
      <c r="X885" s="102"/>
      <c r="Y885" s="102"/>
      <c r="Z885" s="102"/>
      <c r="AA885" s="102"/>
      <c r="AB885" s="102"/>
      <c r="AC885" s="102"/>
      <c r="AD885" s="102"/>
      <c r="AE885" s="102"/>
      <c r="AF885" s="575"/>
      <c r="AG885" s="102"/>
      <c r="AH885" s="102"/>
      <c r="AI885" s="102"/>
      <c r="AJ885" s="102"/>
      <c r="AK885" s="102"/>
      <c r="AL885" s="102"/>
      <c r="AM885" s="102"/>
      <c r="AN885" s="102"/>
      <c r="AO885" s="102"/>
      <c r="AP885" s="102"/>
      <c r="AQ885" s="102"/>
      <c r="AR885" s="102"/>
      <c r="AS885" s="102"/>
      <c r="AT885" s="102"/>
      <c r="AU885" s="554"/>
      <c r="AV885" s="559"/>
      <c r="AW885" s="486"/>
      <c r="AX885" s="486"/>
      <c r="AY885" s="486"/>
      <c r="AZ885" s="102"/>
      <c r="BA885" s="437"/>
      <c r="BB885" s="102"/>
      <c r="BC885" s="102"/>
      <c r="BD885" s="102"/>
      <c r="BE885" s="533"/>
      <c r="BF885" s="437"/>
      <c r="BG885" s="437"/>
      <c r="BH885" s="437"/>
      <c r="BI885" s="538"/>
      <c r="BJ885" s="486"/>
      <c r="BK885" s="486"/>
      <c r="BL885" s="486"/>
      <c r="BM885" s="102"/>
      <c r="BN885" s="436"/>
      <c r="BO885" s="495"/>
      <c r="BP885" s="486"/>
      <c r="BQ885" s="486"/>
      <c r="BR885" s="486"/>
      <c r="BS885" s="102"/>
      <c r="BT885" s="436"/>
      <c r="BU885" s="102"/>
      <c r="BV885" s="495"/>
      <c r="BW885" s="436"/>
      <c r="BX885" s="436"/>
      <c r="BY885" s="436"/>
      <c r="BZ885" s="102"/>
      <c r="CA885" s="436"/>
      <c r="CB885" s="436"/>
      <c r="CC885" s="436"/>
      <c r="CD885" s="102"/>
      <c r="CE885" s="436"/>
      <c r="CF885" s="436"/>
      <c r="CG885" s="535"/>
      <c r="CH885" s="436"/>
      <c r="CI885" s="102"/>
      <c r="CJ885" s="486"/>
      <c r="CK885" s="495"/>
      <c r="CL885" s="486"/>
      <c r="CM885" s="486"/>
      <c r="CN885" s="486"/>
      <c r="CO885" s="102"/>
    </row>
    <row r="886" spans="2:93" s="67" customFormat="1" ht="51.75" hidden="1" customHeight="1" x14ac:dyDescent="0.25">
      <c r="B886" s="460"/>
      <c r="C886" s="525" t="s">
        <v>32</v>
      </c>
      <c r="D886" s="436"/>
      <c r="E886" s="436"/>
      <c r="F886" s="436"/>
      <c r="G886" s="436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579">
        <f t="shared" si="2255"/>
        <v>0</v>
      </c>
      <c r="T886" s="572" t="e">
        <f t="shared" si="2256"/>
        <v>#DIV/0!</v>
      </c>
      <c r="U886" s="102"/>
      <c r="V886" s="102"/>
      <c r="W886" s="102"/>
      <c r="X886" s="102"/>
      <c r="Y886" s="102"/>
      <c r="Z886" s="102"/>
      <c r="AA886" s="102"/>
      <c r="AB886" s="102"/>
      <c r="AC886" s="102"/>
      <c r="AD886" s="102"/>
      <c r="AE886" s="102"/>
      <c r="AF886" s="575"/>
      <c r="AG886" s="102"/>
      <c r="AH886" s="102"/>
      <c r="AI886" s="102"/>
      <c r="AJ886" s="102"/>
      <c r="AK886" s="102"/>
      <c r="AL886" s="102"/>
      <c r="AM886" s="102"/>
      <c r="AN886" s="102"/>
      <c r="AO886" s="102"/>
      <c r="AP886" s="102"/>
      <c r="AQ886" s="102"/>
      <c r="AR886" s="102"/>
      <c r="AS886" s="102"/>
      <c r="AT886" s="102"/>
      <c r="AU886" s="554"/>
      <c r="AV886" s="559"/>
      <c r="AW886" s="486"/>
      <c r="AX886" s="486"/>
      <c r="AY886" s="486"/>
      <c r="AZ886" s="102"/>
      <c r="BA886" s="437"/>
      <c r="BB886" s="102"/>
      <c r="BC886" s="102"/>
      <c r="BD886" s="102"/>
      <c r="BE886" s="533"/>
      <c r="BF886" s="437"/>
      <c r="BG886" s="437"/>
      <c r="BH886" s="437"/>
      <c r="BI886" s="538"/>
      <c r="BJ886" s="486"/>
      <c r="BK886" s="486"/>
      <c r="BL886" s="486"/>
      <c r="BM886" s="102"/>
      <c r="BN886" s="436"/>
      <c r="BO886" s="495"/>
      <c r="BP886" s="486"/>
      <c r="BQ886" s="486"/>
      <c r="BR886" s="486"/>
      <c r="BS886" s="102"/>
      <c r="BT886" s="436"/>
      <c r="BU886" s="102"/>
      <c r="BV886" s="495"/>
      <c r="BW886" s="436"/>
      <c r="BX886" s="436"/>
      <c r="BY886" s="436"/>
      <c r="BZ886" s="102"/>
      <c r="CA886" s="436"/>
      <c r="CB886" s="436"/>
      <c r="CC886" s="436"/>
      <c r="CD886" s="102"/>
      <c r="CE886" s="436"/>
      <c r="CF886" s="436"/>
      <c r="CG886" s="535"/>
      <c r="CH886" s="436"/>
      <c r="CI886" s="102"/>
      <c r="CJ886" s="486"/>
      <c r="CK886" s="495"/>
      <c r="CL886" s="486"/>
      <c r="CM886" s="486"/>
      <c r="CN886" s="486"/>
      <c r="CO886" s="102"/>
    </row>
    <row r="887" spans="2:93" s="67" customFormat="1" ht="47.25" hidden="1" customHeight="1" x14ac:dyDescent="0.25">
      <c r="B887" s="460"/>
      <c r="C887" s="526" t="s">
        <v>282</v>
      </c>
      <c r="D887" s="436"/>
      <c r="E887" s="436"/>
      <c r="F887" s="436"/>
      <c r="G887" s="436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579">
        <f t="shared" si="2255"/>
        <v>0</v>
      </c>
      <c r="T887" s="572" t="e">
        <f t="shared" si="2256"/>
        <v>#DIV/0!</v>
      </c>
      <c r="U887" s="102"/>
      <c r="V887" s="102"/>
      <c r="W887" s="102"/>
      <c r="X887" s="102"/>
      <c r="Y887" s="102"/>
      <c r="Z887" s="102"/>
      <c r="AA887" s="102"/>
      <c r="AB887" s="102"/>
      <c r="AC887" s="102"/>
      <c r="AD887" s="102"/>
      <c r="AE887" s="102"/>
      <c r="AF887" s="575"/>
      <c r="AG887" s="102"/>
      <c r="AH887" s="102"/>
      <c r="AI887" s="102"/>
      <c r="AJ887" s="102"/>
      <c r="AK887" s="102"/>
      <c r="AL887" s="102"/>
      <c r="AM887" s="102"/>
      <c r="AN887" s="102"/>
      <c r="AO887" s="102"/>
      <c r="AP887" s="102"/>
      <c r="AQ887" s="102"/>
      <c r="AR887" s="102"/>
      <c r="AS887" s="102"/>
      <c r="AT887" s="102"/>
      <c r="AU887" s="554"/>
      <c r="AV887" s="559"/>
      <c r="AW887" s="486"/>
      <c r="AX887" s="486"/>
      <c r="AY887" s="486"/>
      <c r="AZ887" s="102"/>
      <c r="BA887" s="437"/>
      <c r="BB887" s="102"/>
      <c r="BC887" s="102"/>
      <c r="BD887" s="102"/>
      <c r="BE887" s="533"/>
      <c r="BF887" s="437"/>
      <c r="BG887" s="437"/>
      <c r="BH887" s="437"/>
      <c r="BI887" s="538"/>
      <c r="BJ887" s="486"/>
      <c r="BK887" s="486"/>
      <c r="BL887" s="486"/>
      <c r="BM887" s="102"/>
      <c r="BN887" s="436"/>
      <c r="BO887" s="495"/>
      <c r="BP887" s="486"/>
      <c r="BQ887" s="486"/>
      <c r="BR887" s="486"/>
      <c r="BS887" s="102"/>
      <c r="BT887" s="436"/>
      <c r="BU887" s="102"/>
      <c r="BV887" s="495"/>
      <c r="BW887" s="436"/>
      <c r="BX887" s="436"/>
      <c r="BY887" s="436"/>
      <c r="BZ887" s="102"/>
      <c r="CA887" s="436"/>
      <c r="CB887" s="436"/>
      <c r="CC887" s="436"/>
      <c r="CD887" s="102"/>
      <c r="CE887" s="436"/>
      <c r="CF887" s="436"/>
      <c r="CG887" s="535"/>
      <c r="CH887" s="436"/>
      <c r="CI887" s="102"/>
      <c r="CJ887" s="486"/>
      <c r="CK887" s="495"/>
      <c r="CL887" s="486"/>
      <c r="CM887" s="486"/>
      <c r="CN887" s="486"/>
      <c r="CO887" s="102"/>
    </row>
    <row r="888" spans="2:93" s="67" customFormat="1" ht="138.75" hidden="1" customHeight="1" x14ac:dyDescent="0.25">
      <c r="B888" s="460">
        <v>6</v>
      </c>
      <c r="C888" s="133" t="s">
        <v>287</v>
      </c>
      <c r="D888" s="436"/>
      <c r="E888" s="436"/>
      <c r="F888" s="436"/>
      <c r="G888" s="436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579">
        <f t="shared" si="2255"/>
        <v>0</v>
      </c>
      <c r="T888" s="572" t="e">
        <f t="shared" si="2256"/>
        <v>#DIV/0!</v>
      </c>
      <c r="U888" s="102"/>
      <c r="V888" s="102"/>
      <c r="W888" s="102"/>
      <c r="X888" s="102"/>
      <c r="Y888" s="102"/>
      <c r="Z888" s="102"/>
      <c r="AA888" s="102"/>
      <c r="AB888" s="102"/>
      <c r="AC888" s="102"/>
      <c r="AD888" s="102"/>
      <c r="AE888" s="102"/>
      <c r="AF888" s="575"/>
      <c r="AG888" s="102"/>
      <c r="AH888" s="102"/>
      <c r="AI888" s="102"/>
      <c r="AJ888" s="102"/>
      <c r="AK888" s="102"/>
      <c r="AL888" s="102"/>
      <c r="AM888" s="102"/>
      <c r="AN888" s="102"/>
      <c r="AO888" s="102"/>
      <c r="AP888" s="102"/>
      <c r="AQ888" s="102"/>
      <c r="AR888" s="102"/>
      <c r="AS888" s="102"/>
      <c r="AT888" s="102"/>
      <c r="AU888" s="554"/>
      <c r="AV888" s="559"/>
      <c r="AW888" s="486"/>
      <c r="AX888" s="486"/>
      <c r="AY888" s="486"/>
      <c r="AZ888" s="102"/>
      <c r="BA888" s="437"/>
      <c r="BB888" s="102"/>
      <c r="BC888" s="102"/>
      <c r="BD888" s="102"/>
      <c r="BE888" s="533"/>
      <c r="BF888" s="437"/>
      <c r="BG888" s="437"/>
      <c r="BH888" s="437"/>
      <c r="BI888" s="538"/>
      <c r="BJ888" s="486"/>
      <c r="BK888" s="486"/>
      <c r="BL888" s="486"/>
      <c r="BM888" s="102"/>
      <c r="BN888" s="436"/>
      <c r="BO888" s="495"/>
      <c r="BP888" s="486"/>
      <c r="BQ888" s="486"/>
      <c r="BR888" s="486"/>
      <c r="BS888" s="102"/>
      <c r="BT888" s="436"/>
      <c r="BU888" s="102"/>
      <c r="BV888" s="495"/>
      <c r="BW888" s="436"/>
      <c r="BX888" s="436"/>
      <c r="BY888" s="436"/>
      <c r="BZ888" s="102"/>
      <c r="CA888" s="436"/>
      <c r="CB888" s="436"/>
      <c r="CC888" s="436"/>
      <c r="CD888" s="102"/>
      <c r="CE888" s="436"/>
      <c r="CF888" s="436"/>
      <c r="CG888" s="535"/>
      <c r="CH888" s="436"/>
      <c r="CI888" s="102"/>
      <c r="CJ888" s="486"/>
      <c r="CK888" s="495"/>
      <c r="CL888" s="486"/>
      <c r="CM888" s="486"/>
      <c r="CN888" s="486"/>
      <c r="CO888" s="102"/>
    </row>
    <row r="889" spans="2:93" s="67" customFormat="1" ht="48.75" hidden="1" customHeight="1" x14ac:dyDescent="0.25">
      <c r="B889" s="460"/>
      <c r="C889" s="525" t="s">
        <v>32</v>
      </c>
      <c r="D889" s="436"/>
      <c r="E889" s="436"/>
      <c r="F889" s="436"/>
      <c r="G889" s="436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579">
        <f t="shared" si="2255"/>
        <v>0</v>
      </c>
      <c r="T889" s="572" t="e">
        <f t="shared" si="2256"/>
        <v>#DIV/0!</v>
      </c>
      <c r="U889" s="102"/>
      <c r="V889" s="102"/>
      <c r="W889" s="102"/>
      <c r="X889" s="102"/>
      <c r="Y889" s="102"/>
      <c r="Z889" s="102"/>
      <c r="AA889" s="102"/>
      <c r="AB889" s="102"/>
      <c r="AC889" s="102"/>
      <c r="AD889" s="102"/>
      <c r="AE889" s="102"/>
      <c r="AF889" s="575"/>
      <c r="AG889" s="102"/>
      <c r="AH889" s="102"/>
      <c r="AI889" s="102"/>
      <c r="AJ889" s="102"/>
      <c r="AK889" s="102"/>
      <c r="AL889" s="102"/>
      <c r="AM889" s="102"/>
      <c r="AN889" s="102"/>
      <c r="AO889" s="102"/>
      <c r="AP889" s="102"/>
      <c r="AQ889" s="102"/>
      <c r="AR889" s="102"/>
      <c r="AS889" s="102"/>
      <c r="AT889" s="102"/>
      <c r="AU889" s="554"/>
      <c r="AV889" s="559"/>
      <c r="AW889" s="486"/>
      <c r="AX889" s="486"/>
      <c r="AY889" s="486"/>
      <c r="AZ889" s="102"/>
      <c r="BA889" s="437"/>
      <c r="BB889" s="102"/>
      <c r="BC889" s="102"/>
      <c r="BD889" s="102"/>
      <c r="BE889" s="533"/>
      <c r="BF889" s="437"/>
      <c r="BG889" s="437"/>
      <c r="BH889" s="437"/>
      <c r="BI889" s="538"/>
      <c r="BJ889" s="486"/>
      <c r="BK889" s="486"/>
      <c r="BL889" s="486"/>
      <c r="BM889" s="102"/>
      <c r="BN889" s="436"/>
      <c r="BO889" s="495"/>
      <c r="BP889" s="486"/>
      <c r="BQ889" s="486"/>
      <c r="BR889" s="486"/>
      <c r="BS889" s="102"/>
      <c r="BT889" s="436"/>
      <c r="BU889" s="102"/>
      <c r="BV889" s="495"/>
      <c r="BW889" s="436"/>
      <c r="BX889" s="436"/>
      <c r="BY889" s="436"/>
      <c r="BZ889" s="102"/>
      <c r="CA889" s="436"/>
      <c r="CB889" s="436"/>
      <c r="CC889" s="436"/>
      <c r="CD889" s="102"/>
      <c r="CE889" s="436"/>
      <c r="CF889" s="436"/>
      <c r="CG889" s="535"/>
      <c r="CH889" s="436"/>
      <c r="CI889" s="102"/>
      <c r="CJ889" s="486"/>
      <c r="CK889" s="495"/>
      <c r="CL889" s="486"/>
      <c r="CM889" s="486"/>
      <c r="CN889" s="486"/>
      <c r="CO889" s="102"/>
    </row>
    <row r="890" spans="2:93" s="67" customFormat="1" ht="47.25" hidden="1" customHeight="1" x14ac:dyDescent="0.25">
      <c r="B890" s="460"/>
      <c r="C890" s="526" t="s">
        <v>282</v>
      </c>
      <c r="D890" s="436"/>
      <c r="E890" s="436"/>
      <c r="F890" s="436"/>
      <c r="G890" s="436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579">
        <f t="shared" si="2255"/>
        <v>0</v>
      </c>
      <c r="T890" s="572" t="e">
        <f t="shared" si="2256"/>
        <v>#DIV/0!</v>
      </c>
      <c r="U890" s="102"/>
      <c r="V890" s="102"/>
      <c r="W890" s="102"/>
      <c r="X890" s="102"/>
      <c r="Y890" s="102"/>
      <c r="Z890" s="102"/>
      <c r="AA890" s="102"/>
      <c r="AB890" s="102"/>
      <c r="AC890" s="102"/>
      <c r="AD890" s="102"/>
      <c r="AE890" s="102"/>
      <c r="AF890" s="575"/>
      <c r="AG890" s="102"/>
      <c r="AH890" s="102"/>
      <c r="AI890" s="102"/>
      <c r="AJ890" s="102"/>
      <c r="AK890" s="102"/>
      <c r="AL890" s="102"/>
      <c r="AM890" s="102"/>
      <c r="AN890" s="102"/>
      <c r="AO890" s="102"/>
      <c r="AP890" s="102"/>
      <c r="AQ890" s="102"/>
      <c r="AR890" s="102"/>
      <c r="AS890" s="102"/>
      <c r="AT890" s="102"/>
      <c r="AU890" s="554"/>
      <c r="AV890" s="559"/>
      <c r="AW890" s="486"/>
      <c r="AX890" s="486"/>
      <c r="AY890" s="486"/>
      <c r="AZ890" s="102"/>
      <c r="BA890" s="437"/>
      <c r="BB890" s="102"/>
      <c r="BC890" s="102"/>
      <c r="BD890" s="102"/>
      <c r="BE890" s="533"/>
      <c r="BF890" s="437"/>
      <c r="BG890" s="437"/>
      <c r="BH890" s="437"/>
      <c r="BI890" s="538"/>
      <c r="BJ890" s="486"/>
      <c r="BK890" s="486"/>
      <c r="BL890" s="486"/>
      <c r="BM890" s="102"/>
      <c r="BN890" s="436"/>
      <c r="BO890" s="495"/>
      <c r="BP890" s="486"/>
      <c r="BQ890" s="486"/>
      <c r="BR890" s="486"/>
      <c r="BS890" s="102"/>
      <c r="BT890" s="436"/>
      <c r="BU890" s="102"/>
      <c r="BV890" s="495"/>
      <c r="BW890" s="436"/>
      <c r="BX890" s="436"/>
      <c r="BY890" s="436"/>
      <c r="BZ890" s="102"/>
      <c r="CA890" s="436"/>
      <c r="CB890" s="436"/>
      <c r="CC890" s="436"/>
      <c r="CD890" s="102"/>
      <c r="CE890" s="436"/>
      <c r="CF890" s="436"/>
      <c r="CG890" s="535"/>
      <c r="CH890" s="436"/>
      <c r="CI890" s="102"/>
      <c r="CJ890" s="486"/>
      <c r="CK890" s="495"/>
      <c r="CL890" s="486"/>
      <c r="CM890" s="486"/>
      <c r="CN890" s="486"/>
      <c r="CO890" s="102"/>
    </row>
    <row r="891" spans="2:93" s="67" customFormat="1" ht="70.5" hidden="1" customHeight="1" x14ac:dyDescent="0.25">
      <c r="B891" s="460" t="s">
        <v>62</v>
      </c>
      <c r="C891" s="133" t="s">
        <v>292</v>
      </c>
      <c r="D891" s="436">
        <f>H891</f>
        <v>4299.8850000000002</v>
      </c>
      <c r="E891" s="436"/>
      <c r="F891" s="436"/>
      <c r="G891" s="436"/>
      <c r="H891" s="436">
        <f>H892+H893</f>
        <v>4299.8850000000002</v>
      </c>
      <c r="I891" s="554"/>
      <c r="J891" s="554"/>
      <c r="K891" s="554"/>
      <c r="L891" s="554"/>
      <c r="M891" s="554"/>
      <c r="N891" s="554"/>
      <c r="O891" s="554"/>
      <c r="P891" s="554"/>
      <c r="Q891" s="554"/>
      <c r="R891" s="554"/>
      <c r="S891" s="579">
        <f t="shared" si="2255"/>
        <v>0</v>
      </c>
      <c r="T891" s="572">
        <f t="shared" si="2256"/>
        <v>0</v>
      </c>
      <c r="U891" s="554"/>
      <c r="V891" s="554"/>
      <c r="W891" s="554"/>
      <c r="X891" s="554"/>
      <c r="Y891" s="554"/>
      <c r="Z891" s="554"/>
      <c r="AA891" s="554"/>
      <c r="AB891" s="554"/>
      <c r="AC891" s="577"/>
      <c r="AD891" s="554"/>
      <c r="AE891" s="554"/>
      <c r="AF891" s="575"/>
      <c r="AG891" s="554"/>
      <c r="AH891" s="554"/>
      <c r="AI891" s="554"/>
      <c r="AJ891" s="554"/>
      <c r="AK891" s="554"/>
      <c r="AL891" s="577"/>
      <c r="AM891" s="554"/>
      <c r="AN891" s="554"/>
      <c r="AO891" s="554"/>
      <c r="AP891" s="554"/>
      <c r="AQ891" s="554"/>
      <c r="AR891" s="554"/>
      <c r="AS891" s="554"/>
      <c r="AT891" s="554"/>
      <c r="AU891" s="554">
        <f>AU892+AU893</f>
        <v>-4299.8850000000002</v>
      </c>
      <c r="AV891" s="559">
        <f>AZ891</f>
        <v>0</v>
      </c>
      <c r="AW891" s="486"/>
      <c r="AX891" s="486"/>
      <c r="AY891" s="486"/>
      <c r="AZ891" s="486">
        <f>AZ892+AZ893</f>
        <v>0</v>
      </c>
      <c r="BA891" s="436">
        <f>BB891+BC891+BD891</f>
        <v>0</v>
      </c>
      <c r="BB891" s="535"/>
      <c r="BC891" s="535"/>
      <c r="BD891" s="535">
        <f>BD892+BD893</f>
        <v>0</v>
      </c>
      <c r="BE891" s="535">
        <f t="shared" ref="BE891:BE899" si="2271">BH891</f>
        <v>4299.8850000000002</v>
      </c>
      <c r="BF891" s="436"/>
      <c r="BG891" s="436"/>
      <c r="BH891" s="436">
        <f>BH892+BH893</f>
        <v>4299.8850000000002</v>
      </c>
      <c r="BI891" s="538"/>
      <c r="BJ891" s="486"/>
      <c r="BK891" s="486"/>
      <c r="BL891" s="486"/>
      <c r="BM891" s="102"/>
      <c r="BN891" s="436"/>
      <c r="BO891" s="495"/>
      <c r="BP891" s="486"/>
      <c r="BQ891" s="486"/>
      <c r="BR891" s="486"/>
      <c r="BS891" s="102"/>
      <c r="BT891" s="436"/>
      <c r="BU891" s="102"/>
      <c r="BV891" s="495"/>
      <c r="BW891" s="436"/>
      <c r="BX891" s="436"/>
      <c r="BY891" s="436"/>
      <c r="BZ891" s="102"/>
      <c r="CA891" s="436"/>
      <c r="CB891" s="436"/>
      <c r="CC891" s="436"/>
      <c r="CD891" s="102"/>
      <c r="CE891" s="436"/>
      <c r="CF891" s="436"/>
      <c r="CG891" s="535"/>
      <c r="CH891" s="436"/>
      <c r="CI891" s="102"/>
      <c r="CJ891" s="486"/>
      <c r="CK891" s="495"/>
      <c r="CL891" s="486"/>
      <c r="CM891" s="486"/>
      <c r="CN891" s="486"/>
      <c r="CO891" s="102"/>
    </row>
    <row r="892" spans="2:93" s="67" customFormat="1" ht="48.75" hidden="1" customHeight="1" x14ac:dyDescent="0.25">
      <c r="B892" s="460"/>
      <c r="C892" s="525" t="s">
        <v>32</v>
      </c>
      <c r="D892" s="434">
        <f>H892</f>
        <v>2880.9</v>
      </c>
      <c r="E892" s="436"/>
      <c r="F892" s="436"/>
      <c r="G892" s="436"/>
      <c r="H892" s="434">
        <v>2880.9</v>
      </c>
      <c r="I892" s="558"/>
      <c r="J892" s="558"/>
      <c r="K892" s="558"/>
      <c r="L892" s="558"/>
      <c r="M892" s="558"/>
      <c r="N892" s="558"/>
      <c r="O892" s="558"/>
      <c r="P892" s="558"/>
      <c r="Q892" s="558"/>
      <c r="R892" s="558"/>
      <c r="S892" s="579">
        <f t="shared" si="2255"/>
        <v>0</v>
      </c>
      <c r="T892" s="572">
        <f t="shared" si="2256"/>
        <v>0</v>
      </c>
      <c r="U892" s="558"/>
      <c r="V892" s="558"/>
      <c r="W892" s="558"/>
      <c r="X892" s="558"/>
      <c r="Y892" s="558"/>
      <c r="Z892" s="558"/>
      <c r="AA892" s="558"/>
      <c r="AB892" s="558"/>
      <c r="AC892" s="580"/>
      <c r="AD892" s="558"/>
      <c r="AE892" s="558"/>
      <c r="AF892" s="575"/>
      <c r="AG892" s="558"/>
      <c r="AH892" s="558"/>
      <c r="AI892" s="558"/>
      <c r="AJ892" s="558"/>
      <c r="AK892" s="558"/>
      <c r="AL892" s="580"/>
      <c r="AM892" s="558"/>
      <c r="AN892" s="558"/>
      <c r="AO892" s="558"/>
      <c r="AP892" s="558"/>
      <c r="AQ892" s="558"/>
      <c r="AR892" s="558"/>
      <c r="AS892" s="558"/>
      <c r="AT892" s="558"/>
      <c r="AU892" s="558">
        <f>AZ892-H892</f>
        <v>-2880.9</v>
      </c>
      <c r="AV892" s="559">
        <f>AZ892</f>
        <v>0</v>
      </c>
      <c r="AW892" s="486"/>
      <c r="AX892" s="486"/>
      <c r="AY892" s="486"/>
      <c r="AZ892" s="483">
        <v>0</v>
      </c>
      <c r="BA892" s="434">
        <f>BB892+BC892+BD892</f>
        <v>0</v>
      </c>
      <c r="BB892" s="525"/>
      <c r="BC892" s="525"/>
      <c r="BD892" s="525"/>
      <c r="BE892" s="525">
        <f t="shared" si="2271"/>
        <v>2880.9</v>
      </c>
      <c r="BF892" s="434"/>
      <c r="BG892" s="434"/>
      <c r="BH892" s="434">
        <v>2880.9</v>
      </c>
      <c r="BI892" s="538"/>
      <c r="BJ892" s="486"/>
      <c r="BK892" s="486"/>
      <c r="BL892" s="486"/>
      <c r="BM892" s="102"/>
      <c r="BN892" s="436"/>
      <c r="BO892" s="495"/>
      <c r="BP892" s="486"/>
      <c r="BQ892" s="486"/>
      <c r="BR892" s="486"/>
      <c r="BS892" s="102"/>
      <c r="BT892" s="436"/>
      <c r="BU892" s="102"/>
      <c r="BV892" s="495"/>
      <c r="BW892" s="436"/>
      <c r="BX892" s="436"/>
      <c r="BY892" s="436"/>
      <c r="BZ892" s="102"/>
      <c r="CA892" s="436"/>
      <c r="CB892" s="436"/>
      <c r="CC892" s="436"/>
      <c r="CD892" s="102"/>
      <c r="CE892" s="436"/>
      <c r="CF892" s="436"/>
      <c r="CG892" s="535"/>
      <c r="CH892" s="436"/>
      <c r="CI892" s="102"/>
      <c r="CJ892" s="486"/>
      <c r="CK892" s="495"/>
      <c r="CL892" s="486"/>
      <c r="CM892" s="486"/>
      <c r="CN892" s="486"/>
      <c r="CO892" s="102"/>
    </row>
    <row r="893" spans="2:93" s="67" customFormat="1" ht="47.25" hidden="1" customHeight="1" x14ac:dyDescent="0.25">
      <c r="B893" s="460"/>
      <c r="C893" s="526" t="s">
        <v>282</v>
      </c>
      <c r="D893" s="433">
        <f>H893</f>
        <v>1418.9849999999999</v>
      </c>
      <c r="E893" s="436"/>
      <c r="F893" s="436"/>
      <c r="G893" s="436"/>
      <c r="H893" s="433">
        <v>1418.9849999999999</v>
      </c>
      <c r="I893" s="559"/>
      <c r="J893" s="559"/>
      <c r="K893" s="559"/>
      <c r="L893" s="559"/>
      <c r="M893" s="559"/>
      <c r="N893" s="559"/>
      <c r="O893" s="559"/>
      <c r="P893" s="559"/>
      <c r="Q893" s="559"/>
      <c r="R893" s="559"/>
      <c r="S893" s="579">
        <f t="shared" si="2255"/>
        <v>0</v>
      </c>
      <c r="T893" s="572">
        <f t="shared" si="2256"/>
        <v>0</v>
      </c>
      <c r="U893" s="559"/>
      <c r="V893" s="559"/>
      <c r="W893" s="559"/>
      <c r="X893" s="559"/>
      <c r="Y893" s="559"/>
      <c r="Z893" s="559"/>
      <c r="AA893" s="559"/>
      <c r="AB893" s="559"/>
      <c r="AC893" s="581"/>
      <c r="AD893" s="559"/>
      <c r="AE893" s="559"/>
      <c r="AF893" s="575"/>
      <c r="AG893" s="559"/>
      <c r="AH893" s="559"/>
      <c r="AI893" s="559"/>
      <c r="AJ893" s="559"/>
      <c r="AK893" s="559"/>
      <c r="AL893" s="581"/>
      <c r="AM893" s="559"/>
      <c r="AN893" s="559"/>
      <c r="AO893" s="559"/>
      <c r="AP893" s="559"/>
      <c r="AQ893" s="559"/>
      <c r="AR893" s="559"/>
      <c r="AS893" s="559"/>
      <c r="AT893" s="559"/>
      <c r="AU893" s="559">
        <f>AZ893-H893</f>
        <v>-1418.9849999999999</v>
      </c>
      <c r="AV893" s="559">
        <f>AZ893</f>
        <v>0</v>
      </c>
      <c r="AW893" s="486"/>
      <c r="AX893" s="486"/>
      <c r="AY893" s="486"/>
      <c r="AZ893" s="482">
        <v>0</v>
      </c>
      <c r="BA893" s="433">
        <f>BD893</f>
        <v>0</v>
      </c>
      <c r="BB893" s="526"/>
      <c r="BC893" s="526"/>
      <c r="BD893" s="526"/>
      <c r="BE893" s="526">
        <f t="shared" si="2271"/>
        <v>1418.9849999999999</v>
      </c>
      <c r="BF893" s="433"/>
      <c r="BG893" s="433"/>
      <c r="BH893" s="433">
        <v>1418.9849999999999</v>
      </c>
      <c r="BI893" s="538"/>
      <c r="BJ893" s="486"/>
      <c r="BK893" s="486"/>
      <c r="BL893" s="486"/>
      <c r="BM893" s="102"/>
      <c r="BN893" s="436"/>
      <c r="BO893" s="495"/>
      <c r="BP893" s="486"/>
      <c r="BQ893" s="486"/>
      <c r="BR893" s="486"/>
      <c r="BS893" s="102"/>
      <c r="BT893" s="436"/>
      <c r="BU893" s="102"/>
      <c r="BV893" s="495"/>
      <c r="BW893" s="436"/>
      <c r="BX893" s="436"/>
      <c r="BY893" s="436"/>
      <c r="BZ893" s="102"/>
      <c r="CA893" s="436"/>
      <c r="CB893" s="436"/>
      <c r="CC893" s="436"/>
      <c r="CD893" s="102"/>
      <c r="CE893" s="436"/>
      <c r="CF893" s="436"/>
      <c r="CG893" s="535"/>
      <c r="CH893" s="436"/>
      <c r="CI893" s="102"/>
      <c r="CJ893" s="486"/>
      <c r="CK893" s="495"/>
      <c r="CL893" s="486"/>
      <c r="CM893" s="486"/>
      <c r="CN893" s="486"/>
      <c r="CO893" s="102"/>
    </row>
    <row r="894" spans="2:93" s="67" customFormat="1" ht="138.75" hidden="1" customHeight="1" x14ac:dyDescent="0.25">
      <c r="B894" s="460" t="s">
        <v>7</v>
      </c>
      <c r="C894" s="133" t="s">
        <v>294</v>
      </c>
      <c r="D894" s="436">
        <f t="shared" ref="D894:D899" si="2272">H894</f>
        <v>4344.6620000000003</v>
      </c>
      <c r="E894" s="436"/>
      <c r="F894" s="436"/>
      <c r="G894" s="436"/>
      <c r="H894" s="436">
        <f>H895+H896</f>
        <v>4344.6620000000003</v>
      </c>
      <c r="I894" s="554"/>
      <c r="J894" s="554"/>
      <c r="K894" s="554"/>
      <c r="L894" s="554"/>
      <c r="M894" s="554"/>
      <c r="N894" s="554"/>
      <c r="O894" s="554"/>
      <c r="P894" s="554"/>
      <c r="Q894" s="554"/>
      <c r="R894" s="554"/>
      <c r="S894" s="579">
        <f t="shared" si="2255"/>
        <v>0</v>
      </c>
      <c r="T894" s="572">
        <f t="shared" si="2256"/>
        <v>0</v>
      </c>
      <c r="U894" s="554"/>
      <c r="V894" s="554"/>
      <c r="W894" s="554"/>
      <c r="X894" s="554"/>
      <c r="Y894" s="554"/>
      <c r="Z894" s="554"/>
      <c r="AA894" s="554"/>
      <c r="AB894" s="554"/>
      <c r="AC894" s="577"/>
      <c r="AD894" s="554"/>
      <c r="AE894" s="554"/>
      <c r="AF894" s="575"/>
      <c r="AG894" s="554"/>
      <c r="AH894" s="554"/>
      <c r="AI894" s="554"/>
      <c r="AJ894" s="554"/>
      <c r="AK894" s="554"/>
      <c r="AL894" s="577"/>
      <c r="AM894" s="554"/>
      <c r="AN894" s="554"/>
      <c r="AO894" s="554"/>
      <c r="AP894" s="554"/>
      <c r="AQ894" s="554"/>
      <c r="AR894" s="554"/>
      <c r="AS894" s="554"/>
      <c r="AT894" s="554"/>
      <c r="AU894" s="554">
        <f>AU895+AU896</f>
        <v>-4344.6620000000003</v>
      </c>
      <c r="AV894" s="559">
        <f t="shared" ref="AV894:AV899" si="2273">AZ894</f>
        <v>0</v>
      </c>
      <c r="AW894" s="486"/>
      <c r="AX894" s="486"/>
      <c r="AY894" s="486"/>
      <c r="AZ894" s="486">
        <f>AZ895+AZ896</f>
        <v>0</v>
      </c>
      <c r="BA894" s="436">
        <f>BB894+BC894+BD894</f>
        <v>0</v>
      </c>
      <c r="BB894" s="535"/>
      <c r="BC894" s="535"/>
      <c r="BD894" s="535">
        <f>BD895+BD896</f>
        <v>0</v>
      </c>
      <c r="BE894" s="535">
        <f t="shared" si="2271"/>
        <v>4344.6620000000003</v>
      </c>
      <c r="BF894" s="436"/>
      <c r="BG894" s="436"/>
      <c r="BH894" s="436">
        <f>BH895+BH896</f>
        <v>4344.6620000000003</v>
      </c>
      <c r="BI894" s="538"/>
      <c r="BJ894" s="486"/>
      <c r="BK894" s="486"/>
      <c r="BL894" s="486"/>
      <c r="BM894" s="102"/>
      <c r="BN894" s="436"/>
      <c r="BO894" s="495"/>
      <c r="BP894" s="486"/>
      <c r="BQ894" s="486"/>
      <c r="BR894" s="486"/>
      <c r="BS894" s="102"/>
      <c r="BT894" s="436"/>
      <c r="BU894" s="102"/>
      <c r="BV894" s="495"/>
      <c r="BW894" s="436"/>
      <c r="BX894" s="436"/>
      <c r="BY894" s="436"/>
      <c r="BZ894" s="102"/>
      <c r="CA894" s="436"/>
      <c r="CB894" s="436"/>
      <c r="CC894" s="436"/>
      <c r="CD894" s="102"/>
      <c r="CE894" s="436"/>
      <c r="CF894" s="436"/>
      <c r="CG894" s="535"/>
      <c r="CH894" s="436"/>
      <c r="CI894" s="102"/>
      <c r="CJ894" s="486"/>
      <c r="CK894" s="495"/>
      <c r="CL894" s="486"/>
      <c r="CM894" s="486"/>
      <c r="CN894" s="486"/>
      <c r="CO894" s="102"/>
    </row>
    <row r="895" spans="2:93" s="67" customFormat="1" ht="48.75" hidden="1" customHeight="1" x14ac:dyDescent="0.25">
      <c r="B895" s="460"/>
      <c r="C895" s="525" t="s">
        <v>32</v>
      </c>
      <c r="D895" s="434">
        <f t="shared" si="2272"/>
        <v>2910.9</v>
      </c>
      <c r="E895" s="436"/>
      <c r="F895" s="436"/>
      <c r="G895" s="436"/>
      <c r="H895" s="434">
        <v>2910.9</v>
      </c>
      <c r="I895" s="558"/>
      <c r="J895" s="558"/>
      <c r="K895" s="558"/>
      <c r="L895" s="558"/>
      <c r="M895" s="558"/>
      <c r="N895" s="558"/>
      <c r="O895" s="558"/>
      <c r="P895" s="558"/>
      <c r="Q895" s="558"/>
      <c r="R895" s="558"/>
      <c r="S895" s="579">
        <f t="shared" si="2255"/>
        <v>0</v>
      </c>
      <c r="T895" s="572">
        <f t="shared" si="2256"/>
        <v>0</v>
      </c>
      <c r="U895" s="558"/>
      <c r="V895" s="558"/>
      <c r="W895" s="558"/>
      <c r="X895" s="558"/>
      <c r="Y895" s="558"/>
      <c r="Z895" s="558"/>
      <c r="AA895" s="558"/>
      <c r="AB895" s="558"/>
      <c r="AC895" s="580"/>
      <c r="AD895" s="558"/>
      <c r="AE895" s="558"/>
      <c r="AF895" s="575"/>
      <c r="AG895" s="558"/>
      <c r="AH895" s="558"/>
      <c r="AI895" s="558"/>
      <c r="AJ895" s="558"/>
      <c r="AK895" s="558"/>
      <c r="AL895" s="580"/>
      <c r="AM895" s="558"/>
      <c r="AN895" s="558"/>
      <c r="AO895" s="558"/>
      <c r="AP895" s="558"/>
      <c r="AQ895" s="558"/>
      <c r="AR895" s="558"/>
      <c r="AS895" s="558"/>
      <c r="AT895" s="558"/>
      <c r="AU895" s="558">
        <f>AZ895-H895</f>
        <v>-2910.9</v>
      </c>
      <c r="AV895" s="559">
        <f t="shared" si="2273"/>
        <v>0</v>
      </c>
      <c r="AW895" s="486"/>
      <c r="AX895" s="486"/>
      <c r="AY895" s="486"/>
      <c r="AZ895" s="483">
        <v>0</v>
      </c>
      <c r="BA895" s="434">
        <f>BB895+BC895+BD895</f>
        <v>0</v>
      </c>
      <c r="BB895" s="525"/>
      <c r="BC895" s="525"/>
      <c r="BD895" s="525"/>
      <c r="BE895" s="525">
        <f t="shared" si="2271"/>
        <v>2910.9</v>
      </c>
      <c r="BF895" s="434"/>
      <c r="BG895" s="434"/>
      <c r="BH895" s="434">
        <v>2910.9</v>
      </c>
      <c r="BI895" s="538"/>
      <c r="BJ895" s="486"/>
      <c r="BK895" s="486"/>
      <c r="BL895" s="486"/>
      <c r="BM895" s="102"/>
      <c r="BN895" s="436"/>
      <c r="BO895" s="495"/>
      <c r="BP895" s="486"/>
      <c r="BQ895" s="486"/>
      <c r="BR895" s="486"/>
      <c r="BS895" s="102"/>
      <c r="BT895" s="436"/>
      <c r="BU895" s="102"/>
      <c r="BV895" s="495"/>
      <c r="BW895" s="436"/>
      <c r="BX895" s="436"/>
      <c r="BY895" s="436"/>
      <c r="BZ895" s="102"/>
      <c r="CA895" s="436"/>
      <c r="CB895" s="436"/>
      <c r="CC895" s="436"/>
      <c r="CD895" s="102"/>
      <c r="CE895" s="436"/>
      <c r="CF895" s="436"/>
      <c r="CG895" s="535"/>
      <c r="CH895" s="436"/>
      <c r="CI895" s="102"/>
      <c r="CJ895" s="486"/>
      <c r="CK895" s="495"/>
      <c r="CL895" s="486"/>
      <c r="CM895" s="486"/>
      <c r="CN895" s="486"/>
      <c r="CO895" s="102"/>
    </row>
    <row r="896" spans="2:93" s="67" customFormat="1" ht="47.25" hidden="1" customHeight="1" x14ac:dyDescent="0.25">
      <c r="B896" s="460"/>
      <c r="C896" s="526" t="s">
        <v>282</v>
      </c>
      <c r="D896" s="433">
        <f t="shared" si="2272"/>
        <v>1433.7619999999999</v>
      </c>
      <c r="E896" s="436"/>
      <c r="F896" s="436"/>
      <c r="G896" s="436"/>
      <c r="H896" s="433">
        <v>1433.7619999999999</v>
      </c>
      <c r="I896" s="559"/>
      <c r="J896" s="559"/>
      <c r="K896" s="559"/>
      <c r="L896" s="559"/>
      <c r="M896" s="559"/>
      <c r="N896" s="559"/>
      <c r="O896" s="559"/>
      <c r="P896" s="559"/>
      <c r="Q896" s="559"/>
      <c r="R896" s="559"/>
      <c r="S896" s="579">
        <f t="shared" si="2255"/>
        <v>0</v>
      </c>
      <c r="T896" s="572">
        <f t="shared" si="2256"/>
        <v>0</v>
      </c>
      <c r="U896" s="559"/>
      <c r="V896" s="559"/>
      <c r="W896" s="559"/>
      <c r="X896" s="559"/>
      <c r="Y896" s="559"/>
      <c r="Z896" s="559"/>
      <c r="AA896" s="559"/>
      <c r="AB896" s="559"/>
      <c r="AC896" s="581"/>
      <c r="AD896" s="559"/>
      <c r="AE896" s="559"/>
      <c r="AF896" s="575"/>
      <c r="AG896" s="559"/>
      <c r="AH896" s="559"/>
      <c r="AI896" s="559"/>
      <c r="AJ896" s="559"/>
      <c r="AK896" s="559"/>
      <c r="AL896" s="581"/>
      <c r="AM896" s="559"/>
      <c r="AN896" s="559"/>
      <c r="AO896" s="559"/>
      <c r="AP896" s="559"/>
      <c r="AQ896" s="559"/>
      <c r="AR896" s="559"/>
      <c r="AS896" s="559"/>
      <c r="AT896" s="559"/>
      <c r="AU896" s="559">
        <f>AZ896-H896</f>
        <v>-1433.7619999999999</v>
      </c>
      <c r="AV896" s="559">
        <f t="shared" si="2273"/>
        <v>0</v>
      </c>
      <c r="AW896" s="486"/>
      <c r="AX896" s="486"/>
      <c r="AY896" s="486"/>
      <c r="AZ896" s="482">
        <v>0</v>
      </c>
      <c r="BA896" s="433">
        <f>BD896</f>
        <v>0</v>
      </c>
      <c r="BB896" s="526"/>
      <c r="BC896" s="526"/>
      <c r="BD896" s="526"/>
      <c r="BE896" s="526">
        <f t="shared" si="2271"/>
        <v>1433.7619999999999</v>
      </c>
      <c r="BF896" s="433"/>
      <c r="BG896" s="433"/>
      <c r="BH896" s="433">
        <v>1433.7619999999999</v>
      </c>
      <c r="BI896" s="538"/>
      <c r="BJ896" s="486"/>
      <c r="BK896" s="486"/>
      <c r="BL896" s="486"/>
      <c r="BM896" s="102"/>
      <c r="BN896" s="436"/>
      <c r="BO896" s="495"/>
      <c r="BP896" s="486"/>
      <c r="BQ896" s="486"/>
      <c r="BR896" s="486"/>
      <c r="BS896" s="102"/>
      <c r="BT896" s="436"/>
      <c r="BU896" s="102"/>
      <c r="BV896" s="495"/>
      <c r="BW896" s="436"/>
      <c r="BX896" s="436"/>
      <c r="BY896" s="436"/>
      <c r="BZ896" s="102"/>
      <c r="CA896" s="436"/>
      <c r="CB896" s="436"/>
      <c r="CC896" s="436"/>
      <c r="CD896" s="102"/>
      <c r="CE896" s="436"/>
      <c r="CF896" s="436"/>
      <c r="CG896" s="535"/>
      <c r="CH896" s="436"/>
      <c r="CI896" s="102"/>
      <c r="CJ896" s="486"/>
      <c r="CK896" s="495"/>
      <c r="CL896" s="486"/>
      <c r="CM896" s="486"/>
      <c r="CN896" s="486"/>
      <c r="CO896" s="102"/>
    </row>
    <row r="897" spans="2:93" s="67" customFormat="1" ht="138.75" hidden="1" customHeight="1" x14ac:dyDescent="0.25">
      <c r="B897" s="460" t="s">
        <v>8</v>
      </c>
      <c r="C897" s="133" t="s">
        <v>293</v>
      </c>
      <c r="D897" s="436">
        <f t="shared" si="2272"/>
        <v>2632.7280000000001</v>
      </c>
      <c r="E897" s="436"/>
      <c r="F897" s="436"/>
      <c r="G897" s="436"/>
      <c r="H897" s="436">
        <f>H898+H899</f>
        <v>2632.7280000000001</v>
      </c>
      <c r="I897" s="554"/>
      <c r="J897" s="554"/>
      <c r="K897" s="554"/>
      <c r="L897" s="554"/>
      <c r="M897" s="554"/>
      <c r="N897" s="554"/>
      <c r="O897" s="554"/>
      <c r="P897" s="554"/>
      <c r="Q897" s="554"/>
      <c r="R897" s="554"/>
      <c r="S897" s="579">
        <f t="shared" si="2255"/>
        <v>0</v>
      </c>
      <c r="T897" s="572">
        <f t="shared" si="2256"/>
        <v>0</v>
      </c>
      <c r="U897" s="554"/>
      <c r="V897" s="554"/>
      <c r="W897" s="554"/>
      <c r="X897" s="554"/>
      <c r="Y897" s="554"/>
      <c r="Z897" s="554"/>
      <c r="AA897" s="554"/>
      <c r="AB897" s="554"/>
      <c r="AC897" s="577"/>
      <c r="AD897" s="554"/>
      <c r="AE897" s="554"/>
      <c r="AF897" s="575"/>
      <c r="AG897" s="554"/>
      <c r="AH897" s="554"/>
      <c r="AI897" s="554"/>
      <c r="AJ897" s="554"/>
      <c r="AK897" s="554"/>
      <c r="AL897" s="577"/>
      <c r="AM897" s="554"/>
      <c r="AN897" s="554"/>
      <c r="AO897" s="554"/>
      <c r="AP897" s="554"/>
      <c r="AQ897" s="554"/>
      <c r="AR897" s="554"/>
      <c r="AS897" s="554"/>
      <c r="AT897" s="554"/>
      <c r="AU897" s="554">
        <f>AU898+AU899</f>
        <v>-2632.7280000000001</v>
      </c>
      <c r="AV897" s="559">
        <f t="shared" si="2273"/>
        <v>0</v>
      </c>
      <c r="AW897" s="486"/>
      <c r="AX897" s="486"/>
      <c r="AY897" s="486"/>
      <c r="AZ897" s="486">
        <f>AZ898+AZ899</f>
        <v>0</v>
      </c>
      <c r="BA897" s="436">
        <f>BB897+BC897+BD897</f>
        <v>0</v>
      </c>
      <c r="BB897" s="535"/>
      <c r="BC897" s="535"/>
      <c r="BD897" s="535">
        <f>BD898+BD899</f>
        <v>0</v>
      </c>
      <c r="BE897" s="535">
        <f t="shared" si="2271"/>
        <v>2632.7280000000001</v>
      </c>
      <c r="BF897" s="436"/>
      <c r="BG897" s="436"/>
      <c r="BH897" s="436">
        <f>BH898+BH899</f>
        <v>2632.7280000000001</v>
      </c>
      <c r="BI897" s="538"/>
      <c r="BJ897" s="486"/>
      <c r="BK897" s="486"/>
      <c r="BL897" s="486"/>
      <c r="BM897" s="102"/>
      <c r="BN897" s="436"/>
      <c r="BO897" s="495"/>
      <c r="BP897" s="486"/>
      <c r="BQ897" s="486"/>
      <c r="BR897" s="486"/>
      <c r="BS897" s="102"/>
      <c r="BT897" s="436"/>
      <c r="BU897" s="102"/>
      <c r="BV897" s="495"/>
      <c r="BW897" s="436"/>
      <c r="BX897" s="436"/>
      <c r="BY897" s="436"/>
      <c r="BZ897" s="102"/>
      <c r="CA897" s="436"/>
      <c r="CB897" s="436"/>
      <c r="CC897" s="436"/>
      <c r="CD897" s="102"/>
      <c r="CE897" s="436"/>
      <c r="CF897" s="436"/>
      <c r="CG897" s="535"/>
      <c r="CH897" s="436"/>
      <c r="CI897" s="102"/>
      <c r="CJ897" s="486"/>
      <c r="CK897" s="495"/>
      <c r="CL897" s="486"/>
      <c r="CM897" s="486"/>
      <c r="CN897" s="486"/>
      <c r="CO897" s="102"/>
    </row>
    <row r="898" spans="2:93" s="67" customFormat="1" ht="64.5" hidden="1" customHeight="1" x14ac:dyDescent="0.25">
      <c r="B898" s="460"/>
      <c r="C898" s="525" t="s">
        <v>32</v>
      </c>
      <c r="D898" s="434">
        <f t="shared" si="2272"/>
        <v>1763.9</v>
      </c>
      <c r="E898" s="436"/>
      <c r="F898" s="436"/>
      <c r="G898" s="436"/>
      <c r="H898" s="434">
        <v>1763.9</v>
      </c>
      <c r="I898" s="558"/>
      <c r="J898" s="558"/>
      <c r="K898" s="558"/>
      <c r="L898" s="558"/>
      <c r="M898" s="558"/>
      <c r="N898" s="558"/>
      <c r="O898" s="558"/>
      <c r="P898" s="558"/>
      <c r="Q898" s="558"/>
      <c r="R898" s="558"/>
      <c r="S898" s="579">
        <f t="shared" si="2255"/>
        <v>0</v>
      </c>
      <c r="T898" s="572">
        <f t="shared" si="2256"/>
        <v>0</v>
      </c>
      <c r="U898" s="558"/>
      <c r="V898" s="558"/>
      <c r="W898" s="558"/>
      <c r="X898" s="558"/>
      <c r="Y898" s="558"/>
      <c r="Z898" s="558"/>
      <c r="AA898" s="558"/>
      <c r="AB898" s="558"/>
      <c r="AC898" s="580"/>
      <c r="AD898" s="558"/>
      <c r="AE898" s="558"/>
      <c r="AF898" s="575"/>
      <c r="AG898" s="558"/>
      <c r="AH898" s="558"/>
      <c r="AI898" s="558"/>
      <c r="AJ898" s="558"/>
      <c r="AK898" s="558"/>
      <c r="AL898" s="580"/>
      <c r="AM898" s="558"/>
      <c r="AN898" s="558"/>
      <c r="AO898" s="558"/>
      <c r="AP898" s="558"/>
      <c r="AQ898" s="558"/>
      <c r="AR898" s="558"/>
      <c r="AS898" s="558"/>
      <c r="AT898" s="558"/>
      <c r="AU898" s="558">
        <f>AZ898-H898</f>
        <v>-1763.9</v>
      </c>
      <c r="AV898" s="559">
        <f t="shared" si="2273"/>
        <v>0</v>
      </c>
      <c r="AW898" s="486"/>
      <c r="AX898" s="486"/>
      <c r="AY898" s="486"/>
      <c r="AZ898" s="483">
        <v>0</v>
      </c>
      <c r="BA898" s="434">
        <f>BB898+BC898+BD898</f>
        <v>0</v>
      </c>
      <c r="BB898" s="525"/>
      <c r="BC898" s="525"/>
      <c r="BD898" s="525"/>
      <c r="BE898" s="525">
        <f t="shared" si="2271"/>
        <v>1763.9</v>
      </c>
      <c r="BF898" s="434"/>
      <c r="BG898" s="434"/>
      <c r="BH898" s="434">
        <v>1763.9</v>
      </c>
      <c r="BI898" s="538"/>
      <c r="BJ898" s="486"/>
      <c r="BK898" s="486"/>
      <c r="BL898" s="486"/>
      <c r="BM898" s="102"/>
      <c r="BN898" s="436"/>
      <c r="BO898" s="495"/>
      <c r="BP898" s="486"/>
      <c r="BQ898" s="486"/>
      <c r="BR898" s="486"/>
      <c r="BS898" s="102"/>
      <c r="BT898" s="436"/>
      <c r="BU898" s="102"/>
      <c r="BV898" s="495"/>
      <c r="BW898" s="436"/>
      <c r="BX898" s="436"/>
      <c r="BY898" s="436"/>
      <c r="BZ898" s="102"/>
      <c r="CA898" s="436"/>
      <c r="CB898" s="436"/>
      <c r="CC898" s="436"/>
      <c r="CD898" s="102"/>
      <c r="CE898" s="436"/>
      <c r="CF898" s="436"/>
      <c r="CG898" s="535"/>
      <c r="CH898" s="436"/>
      <c r="CI898" s="102"/>
      <c r="CJ898" s="486"/>
      <c r="CK898" s="495"/>
      <c r="CL898" s="486"/>
      <c r="CM898" s="486"/>
      <c r="CN898" s="486"/>
      <c r="CO898" s="102"/>
    </row>
    <row r="899" spans="2:93" s="67" customFormat="1" ht="56.25" hidden="1" customHeight="1" x14ac:dyDescent="0.25">
      <c r="B899" s="460"/>
      <c r="C899" s="526" t="s">
        <v>282</v>
      </c>
      <c r="D899" s="433">
        <f t="shared" si="2272"/>
        <v>868.82799999999997</v>
      </c>
      <c r="E899" s="436"/>
      <c r="F899" s="436"/>
      <c r="G899" s="436"/>
      <c r="H899" s="433">
        <v>868.82799999999997</v>
      </c>
      <c r="I899" s="559"/>
      <c r="J899" s="559"/>
      <c r="K899" s="559"/>
      <c r="L899" s="559"/>
      <c r="M899" s="559"/>
      <c r="N899" s="559"/>
      <c r="O899" s="559"/>
      <c r="P899" s="559"/>
      <c r="Q899" s="559"/>
      <c r="R899" s="559"/>
      <c r="S899" s="579">
        <f t="shared" si="2255"/>
        <v>0</v>
      </c>
      <c r="T899" s="572">
        <f t="shared" si="2256"/>
        <v>0</v>
      </c>
      <c r="U899" s="559"/>
      <c r="V899" s="559"/>
      <c r="W899" s="559"/>
      <c r="X899" s="559"/>
      <c r="Y899" s="559"/>
      <c r="Z899" s="559"/>
      <c r="AA899" s="559"/>
      <c r="AB899" s="559"/>
      <c r="AC899" s="581"/>
      <c r="AD899" s="559"/>
      <c r="AE899" s="559"/>
      <c r="AF899" s="575"/>
      <c r="AG899" s="559"/>
      <c r="AH899" s="559"/>
      <c r="AI899" s="559"/>
      <c r="AJ899" s="559"/>
      <c r="AK899" s="559"/>
      <c r="AL899" s="581"/>
      <c r="AM899" s="559"/>
      <c r="AN899" s="559"/>
      <c r="AO899" s="559"/>
      <c r="AP899" s="559"/>
      <c r="AQ899" s="559"/>
      <c r="AR899" s="559"/>
      <c r="AS899" s="559"/>
      <c r="AT899" s="559"/>
      <c r="AU899" s="559">
        <f>AZ899-H899</f>
        <v>-868.82799999999997</v>
      </c>
      <c r="AV899" s="559">
        <f t="shared" si="2273"/>
        <v>0</v>
      </c>
      <c r="AW899" s="486"/>
      <c r="AX899" s="486"/>
      <c r="AY899" s="486"/>
      <c r="AZ899" s="482">
        <v>0</v>
      </c>
      <c r="BA899" s="433">
        <f>BD899</f>
        <v>0</v>
      </c>
      <c r="BB899" s="526"/>
      <c r="BC899" s="526"/>
      <c r="BD899" s="526"/>
      <c r="BE899" s="526">
        <f t="shared" si="2271"/>
        <v>868.82799999999997</v>
      </c>
      <c r="BF899" s="433"/>
      <c r="BG899" s="433"/>
      <c r="BH899" s="433">
        <v>868.82799999999997</v>
      </c>
      <c r="BI899" s="538"/>
      <c r="BJ899" s="486"/>
      <c r="BK899" s="486"/>
      <c r="BL899" s="486"/>
      <c r="BM899" s="102"/>
      <c r="BN899" s="436"/>
      <c r="BO899" s="495"/>
      <c r="BP899" s="486"/>
      <c r="BQ899" s="486"/>
      <c r="BR899" s="486"/>
      <c r="BS899" s="102"/>
      <c r="BT899" s="436"/>
      <c r="BU899" s="102"/>
      <c r="BV899" s="495"/>
      <c r="BW899" s="436"/>
      <c r="BX899" s="436"/>
      <c r="BY899" s="436"/>
      <c r="BZ899" s="102"/>
      <c r="CA899" s="436"/>
      <c r="CB899" s="436"/>
      <c r="CC899" s="436"/>
      <c r="CD899" s="102"/>
      <c r="CE899" s="436"/>
      <c r="CF899" s="436"/>
      <c r="CG899" s="535"/>
      <c r="CH899" s="436"/>
      <c r="CI899" s="102"/>
      <c r="CJ899" s="486"/>
      <c r="CK899" s="495"/>
      <c r="CL899" s="486"/>
      <c r="CM899" s="486"/>
      <c r="CN899" s="486"/>
      <c r="CO899" s="102"/>
    </row>
    <row r="900" spans="2:93" s="44" customFormat="1" ht="69.75" hidden="1" customHeight="1" x14ac:dyDescent="0.25">
      <c r="B900" s="460" t="s">
        <v>14</v>
      </c>
      <c r="C900" s="156" t="s">
        <v>164</v>
      </c>
      <c r="D900" s="157">
        <f>E900+G900+H900</f>
        <v>0</v>
      </c>
      <c r="E900" s="157">
        <v>0</v>
      </c>
      <c r="F900" s="157"/>
      <c r="G900" s="157">
        <v>0</v>
      </c>
      <c r="H900" s="157">
        <v>0</v>
      </c>
      <c r="I900" s="157"/>
      <c r="J900" s="157"/>
      <c r="K900" s="157"/>
      <c r="L900" s="157"/>
      <c r="M900" s="157"/>
      <c r="N900" s="157"/>
      <c r="O900" s="157"/>
      <c r="P900" s="157"/>
      <c r="Q900" s="157"/>
      <c r="R900" s="157"/>
      <c r="S900" s="579">
        <f t="shared" si="2255"/>
        <v>0</v>
      </c>
      <c r="T900" s="572" t="e">
        <f t="shared" si="2256"/>
        <v>#DIV/0!</v>
      </c>
      <c r="U900" s="157"/>
      <c r="V900" s="157"/>
      <c r="W900" s="157"/>
      <c r="X900" s="157"/>
      <c r="Y900" s="157"/>
      <c r="Z900" s="157"/>
      <c r="AA900" s="157"/>
      <c r="AB900" s="157"/>
      <c r="AC900" s="157"/>
      <c r="AD900" s="157"/>
      <c r="AE900" s="157"/>
      <c r="AF900" s="575"/>
      <c r="AG900" s="157"/>
      <c r="AH900" s="157"/>
      <c r="AI900" s="157"/>
      <c r="AJ900" s="157"/>
      <c r="AK900" s="157"/>
      <c r="AL900" s="157"/>
      <c r="AM900" s="157"/>
      <c r="AN900" s="157"/>
      <c r="AO900" s="157"/>
      <c r="AP900" s="157"/>
      <c r="AQ900" s="157"/>
      <c r="AR900" s="157"/>
      <c r="AS900" s="157"/>
      <c r="AT900" s="157"/>
      <c r="AU900" s="157">
        <f>AV900</f>
        <v>0</v>
      </c>
      <c r="AV900" s="120">
        <f>AW900+AY900+AZ900</f>
        <v>0</v>
      </c>
      <c r="AW900" s="157">
        <v>0</v>
      </c>
      <c r="AX900" s="157"/>
      <c r="AY900" s="157">
        <v>0</v>
      </c>
      <c r="AZ900" s="157">
        <v>0</v>
      </c>
      <c r="BA900" s="157">
        <f t="shared" ref="BA900:BA915" si="2274">BB900+BC900+BD900</f>
        <v>0</v>
      </c>
      <c r="BB900" s="157">
        <f>BF900-E900</f>
        <v>0</v>
      </c>
      <c r="BC900" s="157"/>
      <c r="BD900" s="157"/>
      <c r="BE900" s="157">
        <f t="shared" ref="BE900:BE924" si="2275">BF900+BG900+BH900</f>
        <v>0</v>
      </c>
      <c r="BF900" s="157">
        <v>0</v>
      </c>
      <c r="BG900" s="437">
        <f t="shared" ref="BG900:BG915" si="2276">G900</f>
        <v>0</v>
      </c>
      <c r="BH900" s="437">
        <f t="shared" ref="BH900:BH915" si="2277">H900</f>
        <v>0</v>
      </c>
      <c r="BI900" s="157">
        <f>BJ900+BL900+BM900</f>
        <v>0</v>
      </c>
      <c r="BJ900" s="157">
        <v>0</v>
      </c>
      <c r="BK900" s="157"/>
      <c r="BL900" s="157">
        <v>0</v>
      </c>
      <c r="BM900" s="157">
        <v>0</v>
      </c>
      <c r="BN900" s="157">
        <f t="shared" si="2245"/>
        <v>0</v>
      </c>
      <c r="BO900" s="157">
        <f>BP900+BR900+BS900</f>
        <v>0</v>
      </c>
      <c r="BP900" s="157">
        <v>0</v>
      </c>
      <c r="BQ900" s="157"/>
      <c r="BR900" s="157">
        <v>0</v>
      </c>
      <c r="BS900" s="157">
        <v>0</v>
      </c>
      <c r="BT900" s="157">
        <f t="shared" si="2246"/>
        <v>0</v>
      </c>
      <c r="BU900" s="157">
        <f t="shared" si="2247"/>
        <v>0</v>
      </c>
      <c r="BV900" s="157">
        <f>BW900+BY900+BZ900</f>
        <v>0</v>
      </c>
      <c r="BW900" s="157">
        <v>0</v>
      </c>
      <c r="BX900" s="157"/>
      <c r="BY900" s="157">
        <v>0</v>
      </c>
      <c r="BZ900" s="157">
        <v>0</v>
      </c>
      <c r="CA900" s="157">
        <f t="shared" ref="CA900:CA922" si="2278">CB900+CC900+CD900</f>
        <v>0</v>
      </c>
      <c r="CB900" s="157"/>
      <c r="CC900" s="157"/>
      <c r="CD900" s="157"/>
      <c r="CE900" s="157">
        <f t="shared" ref="CE900:CE915" si="2279">CF900+CH900+CI900</f>
        <v>0</v>
      </c>
      <c r="CF900" s="157">
        <f t="shared" ref="CF900:CF915" si="2280">BW900</f>
        <v>0</v>
      </c>
      <c r="CG900" s="157"/>
      <c r="CH900" s="157">
        <f t="shared" ref="CH900:CH915" si="2281">BY900</f>
        <v>0</v>
      </c>
      <c r="CI900" s="157">
        <f t="shared" ref="CI900:CI915" si="2282">BZ900</f>
        <v>0</v>
      </c>
      <c r="CJ900" s="157"/>
      <c r="CK900" s="157">
        <f>CL900+CN900+CO900</f>
        <v>0</v>
      </c>
      <c r="CL900" s="157">
        <v>0</v>
      </c>
      <c r="CM900" s="157"/>
      <c r="CN900" s="157">
        <v>0</v>
      </c>
      <c r="CO900" s="157">
        <v>0</v>
      </c>
    </row>
    <row r="901" spans="2:93" s="44" customFormat="1" ht="66" hidden="1" customHeight="1" x14ac:dyDescent="0.25">
      <c r="B901" s="460" t="s">
        <v>279</v>
      </c>
      <c r="C901" s="133" t="s">
        <v>165</v>
      </c>
      <c r="D901" s="120">
        <f>E901+G901+H901</f>
        <v>0</v>
      </c>
      <c r="E901" s="120">
        <v>0</v>
      </c>
      <c r="F901" s="120"/>
      <c r="G901" s="120"/>
      <c r="H901" s="120">
        <v>0</v>
      </c>
      <c r="I901" s="120"/>
      <c r="J901" s="120"/>
      <c r="K901" s="120"/>
      <c r="L901" s="120"/>
      <c r="M901" s="120"/>
      <c r="N901" s="120"/>
      <c r="O901" s="120"/>
      <c r="P901" s="120"/>
      <c r="Q901" s="120"/>
      <c r="R901" s="120"/>
      <c r="S901" s="579">
        <f t="shared" si="2255"/>
        <v>0</v>
      </c>
      <c r="T901" s="572" t="e">
        <f t="shared" si="2256"/>
        <v>#DIV/0!</v>
      </c>
      <c r="U901" s="120"/>
      <c r="V901" s="120"/>
      <c r="W901" s="120"/>
      <c r="X901" s="120"/>
      <c r="Y901" s="120"/>
      <c r="Z901" s="120"/>
      <c r="AA901" s="120"/>
      <c r="AB901" s="120"/>
      <c r="AC901" s="120"/>
      <c r="AD901" s="120"/>
      <c r="AE901" s="120"/>
      <c r="AF901" s="575"/>
      <c r="AG901" s="120"/>
      <c r="AH901" s="120"/>
      <c r="AI901" s="120"/>
      <c r="AJ901" s="120"/>
      <c r="AK901" s="120"/>
      <c r="AL901" s="120"/>
      <c r="AM901" s="120"/>
      <c r="AN901" s="120"/>
      <c r="AO901" s="120"/>
      <c r="AP901" s="120"/>
      <c r="AQ901" s="120"/>
      <c r="AR901" s="120"/>
      <c r="AS901" s="120"/>
      <c r="AT901" s="120"/>
      <c r="AU901" s="120">
        <f>AV901</f>
        <v>0</v>
      </c>
      <c r="AV901" s="120">
        <f>AW901+AY901+AZ901</f>
        <v>0</v>
      </c>
      <c r="AW901" s="120">
        <v>0</v>
      </c>
      <c r="AX901" s="120"/>
      <c r="AY901" s="120"/>
      <c r="AZ901" s="120">
        <v>0</v>
      </c>
      <c r="BA901" s="120">
        <f t="shared" si="2274"/>
        <v>0</v>
      </c>
      <c r="BB901" s="120">
        <f>BF901-E901</f>
        <v>0</v>
      </c>
      <c r="BC901" s="120"/>
      <c r="BD901" s="120"/>
      <c r="BE901" s="120">
        <f t="shared" si="2275"/>
        <v>0</v>
      </c>
      <c r="BF901" s="120">
        <v>0</v>
      </c>
      <c r="BG901" s="437">
        <f t="shared" si="2276"/>
        <v>0</v>
      </c>
      <c r="BH901" s="437">
        <f t="shared" si="2277"/>
        <v>0</v>
      </c>
      <c r="BI901" s="120">
        <f>BJ901+BL901+BM901</f>
        <v>0</v>
      </c>
      <c r="BJ901" s="120">
        <v>0</v>
      </c>
      <c r="BK901" s="120"/>
      <c r="BL901" s="120"/>
      <c r="BM901" s="120">
        <v>0</v>
      </c>
      <c r="BN901" s="120">
        <f t="shared" si="2245"/>
        <v>0</v>
      </c>
      <c r="BO901" s="120">
        <f>BP901+BR901+BS901</f>
        <v>0</v>
      </c>
      <c r="BP901" s="120">
        <v>0</v>
      </c>
      <c r="BQ901" s="120"/>
      <c r="BR901" s="120"/>
      <c r="BS901" s="120">
        <v>0</v>
      </c>
      <c r="BT901" s="120">
        <f t="shared" si="2246"/>
        <v>0</v>
      </c>
      <c r="BU901" s="120">
        <f t="shared" si="2247"/>
        <v>0</v>
      </c>
      <c r="BV901" s="120">
        <f>BW901+BY901+BZ901</f>
        <v>0</v>
      </c>
      <c r="BW901" s="120">
        <v>0</v>
      </c>
      <c r="BX901" s="120"/>
      <c r="BY901" s="120"/>
      <c r="BZ901" s="120">
        <v>0</v>
      </c>
      <c r="CA901" s="120">
        <f t="shared" si="2278"/>
        <v>0</v>
      </c>
      <c r="CB901" s="120"/>
      <c r="CC901" s="120"/>
      <c r="CD901" s="120"/>
      <c r="CE901" s="120">
        <f t="shared" si="2279"/>
        <v>0</v>
      </c>
      <c r="CF901" s="120">
        <f t="shared" si="2280"/>
        <v>0</v>
      </c>
      <c r="CG901" s="120"/>
      <c r="CH901" s="120">
        <f t="shared" si="2281"/>
        <v>0</v>
      </c>
      <c r="CI901" s="120">
        <f t="shared" si="2282"/>
        <v>0</v>
      </c>
      <c r="CJ901" s="120"/>
      <c r="CK901" s="120">
        <f>CL901+CN901+CO901</f>
        <v>0</v>
      </c>
      <c r="CL901" s="120">
        <v>0</v>
      </c>
      <c r="CM901" s="120"/>
      <c r="CN901" s="120"/>
      <c r="CO901" s="120">
        <v>0</v>
      </c>
    </row>
    <row r="902" spans="2:93" s="67" customFormat="1" ht="105" hidden="1" customHeight="1" x14ac:dyDescent="0.25">
      <c r="B902" s="232" t="s">
        <v>62</v>
      </c>
      <c r="C902" s="127" t="s">
        <v>144</v>
      </c>
      <c r="D902" s="102"/>
      <c r="E902" s="45"/>
      <c r="F902" s="45"/>
      <c r="G902" s="45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579">
        <f t="shared" si="2255"/>
        <v>0</v>
      </c>
      <c r="T902" s="572" t="e">
        <f t="shared" si="2256"/>
        <v>#DIV/0!</v>
      </c>
      <c r="U902" s="102"/>
      <c r="V902" s="102"/>
      <c r="W902" s="102"/>
      <c r="X902" s="102"/>
      <c r="Y902" s="102"/>
      <c r="Z902" s="102"/>
      <c r="AA902" s="102"/>
      <c r="AB902" s="102"/>
      <c r="AC902" s="102"/>
      <c r="AD902" s="102"/>
      <c r="AE902" s="102"/>
      <c r="AF902" s="575"/>
      <c r="AG902" s="102"/>
      <c r="AH902" s="102"/>
      <c r="AI902" s="102"/>
      <c r="AJ902" s="102"/>
      <c r="AK902" s="102"/>
      <c r="AL902" s="102"/>
      <c r="AM902" s="102"/>
      <c r="AN902" s="102"/>
      <c r="AO902" s="102"/>
      <c r="AP902" s="102"/>
      <c r="AQ902" s="102"/>
      <c r="AR902" s="102"/>
      <c r="AS902" s="102"/>
      <c r="AT902" s="102"/>
      <c r="AU902" s="554"/>
      <c r="AV902" s="21"/>
      <c r="AW902" s="45"/>
      <c r="AX902" s="45"/>
      <c r="AY902" s="45"/>
      <c r="AZ902" s="102"/>
      <c r="BA902" s="437">
        <f t="shared" si="2274"/>
        <v>0</v>
      </c>
      <c r="BB902" s="33"/>
      <c r="BC902" s="33"/>
      <c r="BD902" s="33"/>
      <c r="BE902" s="533">
        <f t="shared" si="2275"/>
        <v>0</v>
      </c>
      <c r="BF902" s="437">
        <f t="shared" ref="BF902:BF915" si="2283">E902</f>
        <v>0</v>
      </c>
      <c r="BG902" s="437">
        <f t="shared" si="2276"/>
        <v>0</v>
      </c>
      <c r="BH902" s="437">
        <f t="shared" si="2277"/>
        <v>0</v>
      </c>
      <c r="BI902" s="102"/>
      <c r="BJ902" s="45"/>
      <c r="BK902" s="45"/>
      <c r="BL902" s="45"/>
      <c r="BM902" s="102"/>
      <c r="BN902" s="102">
        <f t="shared" si="2245"/>
        <v>0</v>
      </c>
      <c r="BO902" s="102"/>
      <c r="BP902" s="45"/>
      <c r="BQ902" s="45"/>
      <c r="BR902" s="45"/>
      <c r="BS902" s="102"/>
      <c r="BT902" s="45">
        <f t="shared" si="2246"/>
        <v>0</v>
      </c>
      <c r="BU902" s="102">
        <f t="shared" si="2247"/>
        <v>0</v>
      </c>
      <c r="BV902" s="102"/>
      <c r="BW902" s="45"/>
      <c r="BX902" s="45"/>
      <c r="BY902" s="45"/>
      <c r="BZ902" s="102"/>
      <c r="CA902" s="102">
        <f t="shared" si="2278"/>
        <v>0</v>
      </c>
      <c r="CB902" s="45"/>
      <c r="CC902" s="45"/>
      <c r="CD902" s="102"/>
      <c r="CE902" s="102">
        <f t="shared" si="2279"/>
        <v>0</v>
      </c>
      <c r="CF902" s="45">
        <f t="shared" si="2280"/>
        <v>0</v>
      </c>
      <c r="CG902" s="45"/>
      <c r="CH902" s="45">
        <f t="shared" si="2281"/>
        <v>0</v>
      </c>
      <c r="CI902" s="102">
        <f t="shared" si="2282"/>
        <v>0</v>
      </c>
      <c r="CJ902" s="102"/>
      <c r="CK902" s="102"/>
      <c r="CL902" s="45"/>
      <c r="CM902" s="45"/>
      <c r="CN902" s="45"/>
      <c r="CO902" s="102"/>
    </row>
    <row r="903" spans="2:93" s="83" customFormat="1" ht="46.5" hidden="1" customHeight="1" x14ac:dyDescent="0.25">
      <c r="B903" s="462"/>
      <c r="C903" s="156" t="s">
        <v>32</v>
      </c>
      <c r="D903" s="157">
        <f>E903+G903+H903</f>
        <v>0</v>
      </c>
      <c r="E903" s="157">
        <v>0</v>
      </c>
      <c r="F903" s="157"/>
      <c r="G903" s="157"/>
      <c r="H903" s="157">
        <v>0</v>
      </c>
      <c r="I903" s="157"/>
      <c r="J903" s="157"/>
      <c r="K903" s="157"/>
      <c r="L903" s="157"/>
      <c r="M903" s="157"/>
      <c r="N903" s="157"/>
      <c r="O903" s="157"/>
      <c r="P903" s="157"/>
      <c r="Q903" s="157"/>
      <c r="R903" s="157"/>
      <c r="S903" s="579">
        <f t="shared" si="2255"/>
        <v>0</v>
      </c>
      <c r="T903" s="572" t="e">
        <f t="shared" si="2256"/>
        <v>#DIV/0!</v>
      </c>
      <c r="U903" s="157"/>
      <c r="V903" s="157"/>
      <c r="W903" s="157"/>
      <c r="X903" s="157"/>
      <c r="Y903" s="157"/>
      <c r="Z903" s="157"/>
      <c r="AA903" s="157"/>
      <c r="AB903" s="157"/>
      <c r="AC903" s="157"/>
      <c r="AD903" s="157"/>
      <c r="AE903" s="157"/>
      <c r="AF903" s="575"/>
      <c r="AG903" s="157"/>
      <c r="AH903" s="157"/>
      <c r="AI903" s="157"/>
      <c r="AJ903" s="157"/>
      <c r="AK903" s="157"/>
      <c r="AL903" s="157"/>
      <c r="AM903" s="157"/>
      <c r="AN903" s="157"/>
      <c r="AO903" s="157"/>
      <c r="AP903" s="157"/>
      <c r="AQ903" s="157"/>
      <c r="AR903" s="157"/>
      <c r="AS903" s="157"/>
      <c r="AT903" s="157"/>
      <c r="AU903" s="157">
        <f>AV903+AW903+AX903</f>
        <v>0</v>
      </c>
      <c r="AV903" s="120">
        <f>AW903+AY903+AZ903</f>
        <v>0</v>
      </c>
      <c r="AW903" s="157">
        <v>0</v>
      </c>
      <c r="AX903" s="157"/>
      <c r="AY903" s="157"/>
      <c r="AZ903" s="157">
        <v>0</v>
      </c>
      <c r="BA903" s="437">
        <f t="shared" si="2274"/>
        <v>0</v>
      </c>
      <c r="BB903" s="157"/>
      <c r="BC903" s="157"/>
      <c r="BD903" s="157"/>
      <c r="BE903" s="533">
        <f t="shared" si="2275"/>
        <v>0</v>
      </c>
      <c r="BF903" s="437">
        <f t="shared" si="2283"/>
        <v>0</v>
      </c>
      <c r="BG903" s="437">
        <f t="shared" si="2276"/>
        <v>0</v>
      </c>
      <c r="BH903" s="437">
        <f t="shared" si="2277"/>
        <v>0</v>
      </c>
      <c r="BI903" s="157">
        <f>BJ903+BL903+BM903</f>
        <v>0</v>
      </c>
      <c r="BJ903" s="157">
        <v>0</v>
      </c>
      <c r="BK903" s="157"/>
      <c r="BL903" s="157"/>
      <c r="BM903" s="157">
        <v>0</v>
      </c>
      <c r="BN903" s="157">
        <f t="shared" si="2245"/>
        <v>0</v>
      </c>
      <c r="BO903" s="157">
        <f>BP903+BR903+BS903</f>
        <v>0</v>
      </c>
      <c r="BP903" s="157">
        <v>0</v>
      </c>
      <c r="BQ903" s="157"/>
      <c r="BR903" s="157"/>
      <c r="BS903" s="157">
        <v>0</v>
      </c>
      <c r="BT903" s="157">
        <f t="shared" si="2246"/>
        <v>0</v>
      </c>
      <c r="BU903" s="157">
        <f t="shared" si="2247"/>
        <v>0</v>
      </c>
      <c r="BV903" s="157">
        <f>BW903+BY903+BZ903</f>
        <v>0</v>
      </c>
      <c r="BW903" s="157">
        <v>0</v>
      </c>
      <c r="BX903" s="157"/>
      <c r="BY903" s="157"/>
      <c r="BZ903" s="157">
        <v>0</v>
      </c>
      <c r="CA903" s="157">
        <f t="shared" si="2278"/>
        <v>0</v>
      </c>
      <c r="CB903" s="157"/>
      <c r="CC903" s="157"/>
      <c r="CD903" s="157"/>
      <c r="CE903" s="157">
        <f t="shared" si="2279"/>
        <v>0</v>
      </c>
      <c r="CF903" s="157">
        <f t="shared" si="2280"/>
        <v>0</v>
      </c>
      <c r="CG903" s="157"/>
      <c r="CH903" s="157">
        <f t="shared" si="2281"/>
        <v>0</v>
      </c>
      <c r="CI903" s="157">
        <f t="shared" si="2282"/>
        <v>0</v>
      </c>
      <c r="CJ903" s="157"/>
      <c r="CK903" s="157">
        <f>CL903+CN903+CO903</f>
        <v>0</v>
      </c>
      <c r="CL903" s="157">
        <v>0</v>
      </c>
      <c r="CM903" s="157"/>
      <c r="CN903" s="157"/>
      <c r="CO903" s="157">
        <v>0</v>
      </c>
    </row>
    <row r="904" spans="2:93" s="27" customFormat="1" ht="52.5" hidden="1" customHeight="1" x14ac:dyDescent="0.25">
      <c r="B904" s="168"/>
      <c r="C904" s="133" t="s">
        <v>31</v>
      </c>
      <c r="D904" s="120">
        <f>E904+G904+H904</f>
        <v>0</v>
      </c>
      <c r="E904" s="120">
        <v>0</v>
      </c>
      <c r="F904" s="120"/>
      <c r="G904" s="120"/>
      <c r="H904" s="120">
        <v>0</v>
      </c>
      <c r="I904" s="120"/>
      <c r="J904" s="120"/>
      <c r="K904" s="120"/>
      <c r="L904" s="120"/>
      <c r="M904" s="120"/>
      <c r="N904" s="120"/>
      <c r="O904" s="120"/>
      <c r="P904" s="120"/>
      <c r="Q904" s="120"/>
      <c r="R904" s="120"/>
      <c r="S904" s="579">
        <f t="shared" si="2255"/>
        <v>0</v>
      </c>
      <c r="T904" s="572" t="e">
        <f t="shared" si="2256"/>
        <v>#DIV/0!</v>
      </c>
      <c r="U904" s="120"/>
      <c r="V904" s="120"/>
      <c r="W904" s="120"/>
      <c r="X904" s="120"/>
      <c r="Y904" s="120"/>
      <c r="Z904" s="120"/>
      <c r="AA904" s="120"/>
      <c r="AB904" s="120"/>
      <c r="AC904" s="120"/>
      <c r="AD904" s="120"/>
      <c r="AE904" s="120"/>
      <c r="AF904" s="575"/>
      <c r="AG904" s="120"/>
      <c r="AH904" s="120"/>
      <c r="AI904" s="120"/>
      <c r="AJ904" s="120"/>
      <c r="AK904" s="120"/>
      <c r="AL904" s="120"/>
      <c r="AM904" s="120"/>
      <c r="AN904" s="120"/>
      <c r="AO904" s="120"/>
      <c r="AP904" s="120"/>
      <c r="AQ904" s="120"/>
      <c r="AR904" s="120"/>
      <c r="AS904" s="120"/>
      <c r="AT904" s="120"/>
      <c r="AU904" s="120">
        <f>AV904+AW904+AX904</f>
        <v>0</v>
      </c>
      <c r="AV904" s="120">
        <f>AW904+AY904+AZ904</f>
        <v>0</v>
      </c>
      <c r="AW904" s="120">
        <v>0</v>
      </c>
      <c r="AX904" s="120"/>
      <c r="AY904" s="120"/>
      <c r="AZ904" s="120">
        <v>0</v>
      </c>
      <c r="BA904" s="437">
        <f t="shared" si="2274"/>
        <v>0</v>
      </c>
      <c r="BB904" s="120"/>
      <c r="BC904" s="120"/>
      <c r="BD904" s="120"/>
      <c r="BE904" s="533">
        <f t="shared" si="2275"/>
        <v>0</v>
      </c>
      <c r="BF904" s="437">
        <f t="shared" si="2283"/>
        <v>0</v>
      </c>
      <c r="BG904" s="437">
        <f t="shared" si="2276"/>
        <v>0</v>
      </c>
      <c r="BH904" s="437">
        <f t="shared" si="2277"/>
        <v>0</v>
      </c>
      <c r="BI904" s="120">
        <f>BJ904+BL904+BM904</f>
        <v>0</v>
      </c>
      <c r="BJ904" s="120">
        <v>0</v>
      </c>
      <c r="BK904" s="120"/>
      <c r="BL904" s="120"/>
      <c r="BM904" s="120">
        <v>0</v>
      </c>
      <c r="BN904" s="120">
        <f t="shared" si="2245"/>
        <v>0</v>
      </c>
      <c r="BO904" s="120">
        <f>BP904+BR904+BS904</f>
        <v>0</v>
      </c>
      <c r="BP904" s="120">
        <v>0</v>
      </c>
      <c r="BQ904" s="120"/>
      <c r="BR904" s="120"/>
      <c r="BS904" s="120">
        <v>0</v>
      </c>
      <c r="BT904" s="120">
        <f t="shared" si="2246"/>
        <v>0</v>
      </c>
      <c r="BU904" s="120">
        <f t="shared" si="2247"/>
        <v>0</v>
      </c>
      <c r="BV904" s="120">
        <f>BW904+BY904+BZ904</f>
        <v>0</v>
      </c>
      <c r="BW904" s="120">
        <v>0</v>
      </c>
      <c r="BX904" s="120"/>
      <c r="BY904" s="120"/>
      <c r="BZ904" s="120">
        <v>0</v>
      </c>
      <c r="CA904" s="120">
        <f t="shared" si="2278"/>
        <v>0</v>
      </c>
      <c r="CB904" s="120"/>
      <c r="CC904" s="120"/>
      <c r="CD904" s="120"/>
      <c r="CE904" s="120">
        <f t="shared" si="2279"/>
        <v>0</v>
      </c>
      <c r="CF904" s="120">
        <f t="shared" si="2280"/>
        <v>0</v>
      </c>
      <c r="CG904" s="120"/>
      <c r="CH904" s="120">
        <f t="shared" si="2281"/>
        <v>0</v>
      </c>
      <c r="CI904" s="120">
        <f t="shared" si="2282"/>
        <v>0</v>
      </c>
      <c r="CJ904" s="120"/>
      <c r="CK904" s="120">
        <f>CL904+CN904+CO904</f>
        <v>0</v>
      </c>
      <c r="CL904" s="120">
        <v>0</v>
      </c>
      <c r="CM904" s="120"/>
      <c r="CN904" s="120"/>
      <c r="CO904" s="120">
        <v>0</v>
      </c>
    </row>
    <row r="905" spans="2:93" s="27" customFormat="1" ht="106.5" hidden="1" customHeight="1" x14ac:dyDescent="0.25">
      <c r="B905" s="168"/>
      <c r="C905" s="133"/>
      <c r="D905" s="33"/>
      <c r="E905" s="33"/>
      <c r="F905" s="33"/>
      <c r="G905" s="37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579">
        <f t="shared" si="2255"/>
        <v>0</v>
      </c>
      <c r="T905" s="572" t="e">
        <f t="shared" si="2256"/>
        <v>#DIV/0!</v>
      </c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575"/>
      <c r="AG905" s="33"/>
      <c r="AH905" s="3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  <c r="AU905" s="120"/>
      <c r="AV905" s="33"/>
      <c r="AW905" s="33"/>
      <c r="AX905" s="33"/>
      <c r="AY905" s="37"/>
      <c r="AZ905" s="33"/>
      <c r="BA905" s="437">
        <f t="shared" si="2274"/>
        <v>0</v>
      </c>
      <c r="BB905" s="33"/>
      <c r="BC905" s="33"/>
      <c r="BD905" s="33"/>
      <c r="BE905" s="533">
        <f t="shared" si="2275"/>
        <v>0</v>
      </c>
      <c r="BF905" s="437">
        <f t="shared" si="2283"/>
        <v>0</v>
      </c>
      <c r="BG905" s="437">
        <f t="shared" si="2276"/>
        <v>0</v>
      </c>
      <c r="BH905" s="437">
        <f t="shared" si="2277"/>
        <v>0</v>
      </c>
      <c r="BI905" s="33"/>
      <c r="BJ905" s="33"/>
      <c r="BK905" s="33"/>
      <c r="BL905" s="37"/>
      <c r="BM905" s="33"/>
      <c r="BN905" s="33">
        <f t="shared" si="2245"/>
        <v>0</v>
      </c>
      <c r="BO905" s="33"/>
      <c r="BP905" s="33"/>
      <c r="BQ905" s="33"/>
      <c r="BR905" s="37"/>
      <c r="BS905" s="33"/>
      <c r="BT905" s="37">
        <f t="shared" si="2246"/>
        <v>0</v>
      </c>
      <c r="BU905" s="33">
        <f t="shared" si="2247"/>
        <v>0</v>
      </c>
      <c r="BV905" s="33"/>
      <c r="BW905" s="33"/>
      <c r="BX905" s="33"/>
      <c r="BY905" s="37"/>
      <c r="BZ905" s="33"/>
      <c r="CA905" s="33">
        <f t="shared" si="2278"/>
        <v>0</v>
      </c>
      <c r="CB905" s="33"/>
      <c r="CC905" s="37"/>
      <c r="CD905" s="33"/>
      <c r="CE905" s="33">
        <f t="shared" si="2279"/>
        <v>0</v>
      </c>
      <c r="CF905" s="33">
        <f t="shared" si="2280"/>
        <v>0</v>
      </c>
      <c r="CG905" s="33"/>
      <c r="CH905" s="37">
        <f t="shared" si="2281"/>
        <v>0</v>
      </c>
      <c r="CI905" s="33">
        <f t="shared" si="2282"/>
        <v>0</v>
      </c>
      <c r="CJ905" s="33"/>
      <c r="CK905" s="33"/>
      <c r="CL905" s="33"/>
      <c r="CM905" s="33"/>
      <c r="CN905" s="37"/>
      <c r="CO905" s="33"/>
    </row>
    <row r="906" spans="2:93" s="27" customFormat="1" ht="51.75" hidden="1" customHeight="1" x14ac:dyDescent="0.25">
      <c r="B906" s="874" t="s">
        <v>193</v>
      </c>
      <c r="C906" s="874"/>
      <c r="D906" s="874"/>
      <c r="E906" s="874"/>
      <c r="F906" s="874"/>
      <c r="G906" s="874"/>
      <c r="H906" s="874"/>
      <c r="I906" s="553"/>
      <c r="J906" s="553"/>
      <c r="K906" s="553"/>
      <c r="L906" s="553"/>
      <c r="M906" s="553"/>
      <c r="N906" s="553"/>
      <c r="O906" s="553"/>
      <c r="P906" s="553"/>
      <c r="Q906" s="553"/>
      <c r="R906" s="553"/>
      <c r="S906" s="579">
        <f t="shared" si="2255"/>
        <v>0</v>
      </c>
      <c r="T906" s="572" t="e">
        <f t="shared" si="2256"/>
        <v>#DIV/0!</v>
      </c>
      <c r="U906" s="553"/>
      <c r="V906" s="553"/>
      <c r="W906" s="553"/>
      <c r="X906" s="553"/>
      <c r="Y906" s="553"/>
      <c r="Z906" s="553"/>
      <c r="AA906" s="553"/>
      <c r="AB906" s="553"/>
      <c r="AC906" s="582"/>
      <c r="AD906" s="553"/>
      <c r="AE906" s="553"/>
      <c r="AF906" s="575"/>
      <c r="AG906" s="553"/>
      <c r="AH906" s="553"/>
      <c r="AI906" s="553"/>
      <c r="AJ906" s="553"/>
      <c r="AK906" s="553"/>
      <c r="AL906" s="582"/>
      <c r="AM906" s="553"/>
      <c r="AN906" s="553"/>
      <c r="AO906" s="553"/>
      <c r="AP906" s="553"/>
      <c r="AQ906" s="553"/>
      <c r="AR906" s="553"/>
      <c r="AS906" s="553"/>
      <c r="AT906" s="553"/>
      <c r="AU906" s="553"/>
      <c r="AV906" s="509"/>
      <c r="AW906" s="487"/>
      <c r="AX906" s="487"/>
      <c r="AY906" s="487"/>
      <c r="AZ906" s="487"/>
      <c r="BA906" s="437">
        <f t="shared" si="2274"/>
        <v>0</v>
      </c>
      <c r="BB906" s="530"/>
      <c r="BC906" s="530"/>
      <c r="BD906" s="530"/>
      <c r="BE906" s="533">
        <f t="shared" si="2275"/>
        <v>0</v>
      </c>
      <c r="BF906" s="437">
        <f t="shared" si="2283"/>
        <v>0</v>
      </c>
      <c r="BG906" s="437">
        <f t="shared" si="2276"/>
        <v>0</v>
      </c>
      <c r="BH906" s="437">
        <f t="shared" si="2277"/>
        <v>0</v>
      </c>
      <c r="BI906" s="542"/>
      <c r="BJ906" s="487"/>
      <c r="BK906" s="487"/>
      <c r="BL906" s="487"/>
      <c r="BM906" s="537"/>
      <c r="BN906" s="435">
        <f t="shared" si="2245"/>
        <v>0</v>
      </c>
      <c r="BO906" s="492"/>
      <c r="BP906" s="481"/>
      <c r="BQ906" s="487"/>
      <c r="BR906" s="487"/>
      <c r="BS906" s="487"/>
      <c r="BT906" s="435">
        <f t="shared" si="2246"/>
        <v>0</v>
      </c>
      <c r="BU906" s="435">
        <f t="shared" si="2247"/>
        <v>0</v>
      </c>
      <c r="BV906" s="492"/>
      <c r="BW906" s="435"/>
      <c r="BX906" s="435"/>
      <c r="BY906" s="435"/>
      <c r="BZ906" s="435"/>
      <c r="CA906" s="435">
        <f t="shared" si="2278"/>
        <v>0</v>
      </c>
      <c r="CB906" s="435"/>
      <c r="CC906" s="435"/>
      <c r="CD906" s="435"/>
      <c r="CE906" s="435">
        <f t="shared" si="2279"/>
        <v>0</v>
      </c>
      <c r="CF906" s="435">
        <f t="shared" si="2280"/>
        <v>0</v>
      </c>
      <c r="CG906" s="530"/>
      <c r="CH906" s="435">
        <f t="shared" si="2281"/>
        <v>0</v>
      </c>
      <c r="CI906" s="435">
        <f t="shared" si="2282"/>
        <v>0</v>
      </c>
      <c r="CJ906" s="487"/>
      <c r="CK906" s="492"/>
      <c r="CL906" s="487"/>
      <c r="CM906" s="487"/>
      <c r="CN906" s="487"/>
      <c r="CO906" s="487"/>
    </row>
    <row r="907" spans="2:93" s="67" customFormat="1" ht="198" hidden="1" customHeight="1" x14ac:dyDescent="0.25">
      <c r="B907" s="232">
        <v>1</v>
      </c>
      <c r="C907" s="158" t="s">
        <v>148</v>
      </c>
      <c r="D907" s="102" t="e">
        <f>E907</f>
        <v>#REF!</v>
      </c>
      <c r="E907" s="45" t="e">
        <f>SUM(E908:E913)</f>
        <v>#REF!</v>
      </c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579">
        <f t="shared" si="2255"/>
        <v>0</v>
      </c>
      <c r="T907" s="572" t="e">
        <f t="shared" si="2256"/>
        <v>#REF!</v>
      </c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57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5"/>
      <c r="AU907" s="554" t="e">
        <f>AV907</f>
        <v>#REF!</v>
      </c>
      <c r="AV907" s="21" t="e">
        <f>AW907</f>
        <v>#REF!</v>
      </c>
      <c r="AW907" s="45" t="e">
        <f>SUM(AW908:AW913)</f>
        <v>#REF!</v>
      </c>
      <c r="AX907" s="45"/>
      <c r="AY907" s="45"/>
      <c r="AZ907" s="45"/>
      <c r="BA907" s="437">
        <f t="shared" si="2274"/>
        <v>0</v>
      </c>
      <c r="BB907" s="45"/>
      <c r="BC907" s="45"/>
      <c r="BD907" s="45"/>
      <c r="BE907" s="533" t="e">
        <f t="shared" si="2275"/>
        <v>#REF!</v>
      </c>
      <c r="BF907" s="437" t="e">
        <f t="shared" si="2283"/>
        <v>#REF!</v>
      </c>
      <c r="BG907" s="437">
        <f t="shared" si="2276"/>
        <v>0</v>
      </c>
      <c r="BH907" s="437">
        <f t="shared" si="2277"/>
        <v>0</v>
      </c>
      <c r="BI907" s="102" t="e">
        <f>BJ907</f>
        <v>#REF!</v>
      </c>
      <c r="BJ907" s="45" t="e">
        <f>SUM(BJ908:BJ913)</f>
        <v>#REF!</v>
      </c>
      <c r="BK907" s="45"/>
      <c r="BL907" s="45"/>
      <c r="BM907" s="45"/>
      <c r="BN907" s="102" t="e">
        <f t="shared" si="2245"/>
        <v>#REF!</v>
      </c>
      <c r="BO907" s="102" t="e">
        <f>BP907</f>
        <v>#REF!</v>
      </c>
      <c r="BP907" s="45" t="e">
        <f>SUM(BP908:BP913)</f>
        <v>#REF!</v>
      </c>
      <c r="BQ907" s="45"/>
      <c r="BR907" s="45"/>
      <c r="BS907" s="45"/>
      <c r="BT907" s="45">
        <f t="shared" si="2246"/>
        <v>0</v>
      </c>
      <c r="BU907" s="45">
        <f t="shared" si="2247"/>
        <v>0</v>
      </c>
      <c r="BV907" s="102">
        <f>BW907</f>
        <v>0</v>
      </c>
      <c r="BW907" s="45">
        <f>SUM(BW908:BW913)</f>
        <v>0</v>
      </c>
      <c r="BX907" s="45"/>
      <c r="BY907" s="45"/>
      <c r="BZ907" s="45"/>
      <c r="CA907" s="102">
        <f t="shared" si="2278"/>
        <v>0</v>
      </c>
      <c r="CB907" s="45"/>
      <c r="CC907" s="45"/>
      <c r="CD907" s="45"/>
      <c r="CE907" s="102">
        <f t="shared" si="2279"/>
        <v>0</v>
      </c>
      <c r="CF907" s="45">
        <f t="shared" si="2280"/>
        <v>0</v>
      </c>
      <c r="CG907" s="45"/>
      <c r="CH907" s="45">
        <f t="shared" si="2281"/>
        <v>0</v>
      </c>
      <c r="CI907" s="45">
        <f t="shared" si="2282"/>
        <v>0</v>
      </c>
      <c r="CJ907" s="102"/>
      <c r="CK907" s="102">
        <f>CL907</f>
        <v>0</v>
      </c>
      <c r="CL907" s="45">
        <f>SUM(CL908:CL913)</f>
        <v>0</v>
      </c>
      <c r="CM907" s="45"/>
      <c r="CN907" s="45"/>
      <c r="CO907" s="45"/>
    </row>
    <row r="908" spans="2:93" s="39" customFormat="1" ht="75" hidden="1" customHeight="1" x14ac:dyDescent="0.25">
      <c r="B908" s="168"/>
      <c r="C908" s="133" t="s">
        <v>149</v>
      </c>
      <c r="D908" s="33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579">
        <f t="shared" si="2255"/>
        <v>0</v>
      </c>
      <c r="T908" s="572" t="e">
        <f t="shared" si="2256"/>
        <v>#DIV/0!</v>
      </c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575"/>
      <c r="AG908" s="37"/>
      <c r="AH908" s="37"/>
      <c r="AI908" s="37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  <c r="AT908" s="37"/>
      <c r="AU908" s="120"/>
      <c r="AV908" s="33"/>
      <c r="AW908" s="37"/>
      <c r="AX908" s="37"/>
      <c r="AY908" s="37"/>
      <c r="AZ908" s="37"/>
      <c r="BA908" s="437">
        <f t="shared" si="2274"/>
        <v>0</v>
      </c>
      <c r="BB908" s="37"/>
      <c r="BC908" s="37"/>
      <c r="BD908" s="37"/>
      <c r="BE908" s="533">
        <f t="shared" si="2275"/>
        <v>0</v>
      </c>
      <c r="BF908" s="437">
        <f t="shared" si="2283"/>
        <v>0</v>
      </c>
      <c r="BG908" s="437">
        <f t="shared" si="2276"/>
        <v>0</v>
      </c>
      <c r="BH908" s="437">
        <f t="shared" si="2277"/>
        <v>0</v>
      </c>
      <c r="BI908" s="33"/>
      <c r="BJ908" s="37"/>
      <c r="BK908" s="37"/>
      <c r="BL908" s="37"/>
      <c r="BM908" s="37"/>
      <c r="BN908" s="33">
        <f t="shared" si="2245"/>
        <v>0</v>
      </c>
      <c r="BO908" s="33"/>
      <c r="BP908" s="37"/>
      <c r="BQ908" s="37"/>
      <c r="BR908" s="37"/>
      <c r="BS908" s="37"/>
      <c r="BT908" s="37">
        <f t="shared" si="2246"/>
        <v>0</v>
      </c>
      <c r="BU908" s="37">
        <f t="shared" si="2247"/>
        <v>0</v>
      </c>
      <c r="BV908" s="33"/>
      <c r="BW908" s="37"/>
      <c r="BX908" s="37"/>
      <c r="BY908" s="37"/>
      <c r="BZ908" s="37"/>
      <c r="CA908" s="33">
        <f t="shared" si="2278"/>
        <v>0</v>
      </c>
      <c r="CB908" s="37"/>
      <c r="CC908" s="37"/>
      <c r="CD908" s="37"/>
      <c r="CE908" s="33">
        <f t="shared" si="2279"/>
        <v>0</v>
      </c>
      <c r="CF908" s="37">
        <f t="shared" si="2280"/>
        <v>0</v>
      </c>
      <c r="CG908" s="37"/>
      <c r="CH908" s="37">
        <f t="shared" si="2281"/>
        <v>0</v>
      </c>
      <c r="CI908" s="37">
        <f t="shared" si="2282"/>
        <v>0</v>
      </c>
      <c r="CJ908" s="33"/>
      <c r="CK908" s="33"/>
      <c r="CL908" s="37"/>
      <c r="CM908" s="37"/>
      <c r="CN908" s="37"/>
      <c r="CO908" s="37"/>
    </row>
    <row r="909" spans="2:93" s="51" customFormat="1" ht="102.75" hidden="1" customHeight="1" x14ac:dyDescent="0.25">
      <c r="B909" s="233" t="s">
        <v>34</v>
      </c>
      <c r="C909" s="133" t="s">
        <v>150</v>
      </c>
      <c r="D909" s="37">
        <f>E909</f>
        <v>0</v>
      </c>
      <c r="E909" s="37">
        <v>0</v>
      </c>
      <c r="F909" s="37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579">
        <f t="shared" si="2255"/>
        <v>0</v>
      </c>
      <c r="T909" s="572" t="e">
        <f t="shared" si="2256"/>
        <v>#DIV/0!</v>
      </c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575"/>
      <c r="AG909" s="43"/>
      <c r="AH909" s="43"/>
      <c r="AI909" s="43"/>
      <c r="AJ909" s="43"/>
      <c r="AK909" s="43"/>
      <c r="AL909" s="43"/>
      <c r="AM909" s="43"/>
      <c r="AN909" s="43"/>
      <c r="AO909" s="43"/>
      <c r="AP909" s="43"/>
      <c r="AQ909" s="43"/>
      <c r="AR909" s="43"/>
      <c r="AS909" s="43"/>
      <c r="AT909" s="43"/>
      <c r="AU909" s="130">
        <f t="shared" ref="AU909:AV913" si="2284">AV909</f>
        <v>0</v>
      </c>
      <c r="AV909" s="37">
        <f t="shared" si="2284"/>
        <v>0</v>
      </c>
      <c r="AW909" s="37">
        <v>0</v>
      </c>
      <c r="AX909" s="37"/>
      <c r="AY909" s="43"/>
      <c r="AZ909" s="43"/>
      <c r="BA909" s="437">
        <f t="shared" si="2274"/>
        <v>0</v>
      </c>
      <c r="BB909" s="37"/>
      <c r="BC909" s="37"/>
      <c r="BD909" s="37"/>
      <c r="BE909" s="533">
        <f t="shared" si="2275"/>
        <v>0</v>
      </c>
      <c r="BF909" s="437">
        <f t="shared" si="2283"/>
        <v>0</v>
      </c>
      <c r="BG909" s="437">
        <f t="shared" si="2276"/>
        <v>0</v>
      </c>
      <c r="BH909" s="437">
        <f t="shared" si="2277"/>
        <v>0</v>
      </c>
      <c r="BI909" s="37">
        <f>BJ909</f>
        <v>0</v>
      </c>
      <c r="BJ909" s="37">
        <v>0</v>
      </c>
      <c r="BK909" s="37"/>
      <c r="BL909" s="43"/>
      <c r="BM909" s="43"/>
      <c r="BN909" s="37">
        <f t="shared" si="2245"/>
        <v>0</v>
      </c>
      <c r="BO909" s="37">
        <f>BP909</f>
        <v>0</v>
      </c>
      <c r="BP909" s="37">
        <v>0</v>
      </c>
      <c r="BQ909" s="37"/>
      <c r="BR909" s="43"/>
      <c r="BS909" s="43"/>
      <c r="BT909" s="43">
        <f t="shared" si="2246"/>
        <v>0</v>
      </c>
      <c r="BU909" s="43">
        <f t="shared" si="2247"/>
        <v>0</v>
      </c>
      <c r="BV909" s="37">
        <f>BW909</f>
        <v>0</v>
      </c>
      <c r="BW909" s="37">
        <v>0</v>
      </c>
      <c r="BX909" s="37"/>
      <c r="BY909" s="43"/>
      <c r="BZ909" s="43"/>
      <c r="CA909" s="37">
        <f t="shared" si="2278"/>
        <v>0</v>
      </c>
      <c r="CB909" s="37"/>
      <c r="CC909" s="43"/>
      <c r="CD909" s="43"/>
      <c r="CE909" s="37">
        <f t="shared" si="2279"/>
        <v>0</v>
      </c>
      <c r="CF909" s="37">
        <f t="shared" si="2280"/>
        <v>0</v>
      </c>
      <c r="CG909" s="37"/>
      <c r="CH909" s="43">
        <f t="shared" si="2281"/>
        <v>0</v>
      </c>
      <c r="CI909" s="43">
        <f t="shared" si="2282"/>
        <v>0</v>
      </c>
      <c r="CJ909" s="37"/>
      <c r="CK909" s="37">
        <f>CL909</f>
        <v>0</v>
      </c>
      <c r="CL909" s="37">
        <v>0</v>
      </c>
      <c r="CM909" s="37"/>
      <c r="CN909" s="43"/>
      <c r="CO909" s="43"/>
    </row>
    <row r="910" spans="2:93" s="51" customFormat="1" ht="98.25" hidden="1" customHeight="1" x14ac:dyDescent="0.25">
      <c r="B910" s="233" t="s">
        <v>62</v>
      </c>
      <c r="C910" s="133" t="s">
        <v>151</v>
      </c>
      <c r="D910" s="37" t="e">
        <f>E910</f>
        <v>#REF!</v>
      </c>
      <c r="E910" s="43" t="e">
        <f>#REF!</f>
        <v>#REF!</v>
      </c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579">
        <f t="shared" si="2255"/>
        <v>0</v>
      </c>
      <c r="T910" s="572" t="e">
        <f t="shared" si="2256"/>
        <v>#REF!</v>
      </c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575"/>
      <c r="AG910" s="43"/>
      <c r="AH910" s="43"/>
      <c r="AI910" s="43"/>
      <c r="AJ910" s="43"/>
      <c r="AK910" s="43"/>
      <c r="AL910" s="43"/>
      <c r="AM910" s="43"/>
      <c r="AN910" s="43"/>
      <c r="AO910" s="43"/>
      <c r="AP910" s="43"/>
      <c r="AQ910" s="43"/>
      <c r="AR910" s="43"/>
      <c r="AS910" s="43"/>
      <c r="AT910" s="43"/>
      <c r="AU910" s="130" t="e">
        <f t="shared" si="2284"/>
        <v>#REF!</v>
      </c>
      <c r="AV910" s="37" t="e">
        <f t="shared" si="2284"/>
        <v>#REF!</v>
      </c>
      <c r="AW910" s="43" t="e">
        <f>#REF!</f>
        <v>#REF!</v>
      </c>
      <c r="AX910" s="43"/>
      <c r="AY910" s="43"/>
      <c r="AZ910" s="43"/>
      <c r="BA910" s="437">
        <f t="shared" si="2274"/>
        <v>0</v>
      </c>
      <c r="BB910" s="37"/>
      <c r="BC910" s="37"/>
      <c r="BD910" s="37"/>
      <c r="BE910" s="533" t="e">
        <f t="shared" si="2275"/>
        <v>#REF!</v>
      </c>
      <c r="BF910" s="437" t="e">
        <f t="shared" si="2283"/>
        <v>#REF!</v>
      </c>
      <c r="BG910" s="437">
        <f t="shared" si="2276"/>
        <v>0</v>
      </c>
      <c r="BH910" s="437">
        <f t="shared" si="2277"/>
        <v>0</v>
      </c>
      <c r="BI910" s="37" t="e">
        <f>BJ910</f>
        <v>#REF!</v>
      </c>
      <c r="BJ910" s="43" t="e">
        <f>AV910</f>
        <v>#REF!</v>
      </c>
      <c r="BK910" s="43"/>
      <c r="BL910" s="43"/>
      <c r="BM910" s="43"/>
      <c r="BN910" s="37" t="e">
        <f t="shared" si="2245"/>
        <v>#REF!</v>
      </c>
      <c r="BO910" s="37" t="e">
        <f>BP910</f>
        <v>#REF!</v>
      </c>
      <c r="BP910" s="43" t="e">
        <f>#REF!</f>
        <v>#REF!</v>
      </c>
      <c r="BQ910" s="43"/>
      <c r="BR910" s="43"/>
      <c r="BS910" s="43"/>
      <c r="BT910" s="43">
        <f t="shared" si="2246"/>
        <v>0</v>
      </c>
      <c r="BU910" s="43">
        <f t="shared" si="2247"/>
        <v>0</v>
      </c>
      <c r="BV910" s="37">
        <f>BW910</f>
        <v>0</v>
      </c>
      <c r="BW910" s="43">
        <f>BC910</f>
        <v>0</v>
      </c>
      <c r="BX910" s="43"/>
      <c r="BY910" s="43"/>
      <c r="BZ910" s="43"/>
      <c r="CA910" s="37">
        <f t="shared" si="2278"/>
        <v>0</v>
      </c>
      <c r="CB910" s="43"/>
      <c r="CC910" s="43"/>
      <c r="CD910" s="43"/>
      <c r="CE910" s="37">
        <f t="shared" si="2279"/>
        <v>0</v>
      </c>
      <c r="CF910" s="43">
        <f t="shared" si="2280"/>
        <v>0</v>
      </c>
      <c r="CG910" s="43"/>
      <c r="CH910" s="43">
        <f t="shared" si="2281"/>
        <v>0</v>
      </c>
      <c r="CI910" s="43">
        <f t="shared" si="2282"/>
        <v>0</v>
      </c>
      <c r="CJ910" s="37"/>
      <c r="CK910" s="37">
        <f>CL910</f>
        <v>0</v>
      </c>
      <c r="CL910" s="43">
        <f>BY910</f>
        <v>0</v>
      </c>
      <c r="CM910" s="43"/>
      <c r="CN910" s="43"/>
      <c r="CO910" s="43"/>
    </row>
    <row r="911" spans="2:93" s="51" customFormat="1" ht="100.5" hidden="1" customHeight="1" x14ac:dyDescent="0.25">
      <c r="B911" s="233" t="s">
        <v>7</v>
      </c>
      <c r="C911" s="133" t="s">
        <v>152</v>
      </c>
      <c r="D911" s="37" t="e">
        <f>E911</f>
        <v>#REF!</v>
      </c>
      <c r="E911" s="43" t="e">
        <f>#REF!</f>
        <v>#REF!</v>
      </c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579">
        <f t="shared" si="2255"/>
        <v>0</v>
      </c>
      <c r="T911" s="572" t="e">
        <f t="shared" si="2256"/>
        <v>#REF!</v>
      </c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575"/>
      <c r="AG911" s="43"/>
      <c r="AH911" s="43"/>
      <c r="AI911" s="43"/>
      <c r="AJ911" s="43"/>
      <c r="AK911" s="43"/>
      <c r="AL911" s="43"/>
      <c r="AM911" s="43"/>
      <c r="AN911" s="43"/>
      <c r="AO911" s="43"/>
      <c r="AP911" s="43"/>
      <c r="AQ911" s="43"/>
      <c r="AR911" s="43"/>
      <c r="AS911" s="43"/>
      <c r="AT911" s="43"/>
      <c r="AU911" s="130" t="e">
        <f t="shared" si="2284"/>
        <v>#REF!</v>
      </c>
      <c r="AV911" s="37" t="e">
        <f t="shared" si="2284"/>
        <v>#REF!</v>
      </c>
      <c r="AW911" s="43" t="e">
        <f>#REF!</f>
        <v>#REF!</v>
      </c>
      <c r="AX911" s="43"/>
      <c r="AY911" s="43"/>
      <c r="AZ911" s="43"/>
      <c r="BA911" s="437">
        <f t="shared" si="2274"/>
        <v>0</v>
      </c>
      <c r="BB911" s="37"/>
      <c r="BC911" s="37"/>
      <c r="BD911" s="37"/>
      <c r="BE911" s="533" t="e">
        <f t="shared" si="2275"/>
        <v>#REF!</v>
      </c>
      <c r="BF911" s="437" t="e">
        <f t="shared" si="2283"/>
        <v>#REF!</v>
      </c>
      <c r="BG911" s="437">
        <f t="shared" si="2276"/>
        <v>0</v>
      </c>
      <c r="BH911" s="437">
        <f t="shared" si="2277"/>
        <v>0</v>
      </c>
      <c r="BI911" s="37" t="e">
        <f>BJ911</f>
        <v>#REF!</v>
      </c>
      <c r="BJ911" s="43" t="e">
        <f>AV911</f>
        <v>#REF!</v>
      </c>
      <c r="BK911" s="43"/>
      <c r="BL911" s="43"/>
      <c r="BM911" s="43"/>
      <c r="BN911" s="37" t="e">
        <f t="shared" si="2245"/>
        <v>#REF!</v>
      </c>
      <c r="BO911" s="37" t="e">
        <f>BP911</f>
        <v>#REF!</v>
      </c>
      <c r="BP911" s="43" t="e">
        <f>#REF!</f>
        <v>#REF!</v>
      </c>
      <c r="BQ911" s="43"/>
      <c r="BR911" s="43"/>
      <c r="BS911" s="43"/>
      <c r="BT911" s="43">
        <f t="shared" si="2246"/>
        <v>0</v>
      </c>
      <c r="BU911" s="43">
        <f t="shared" si="2247"/>
        <v>0</v>
      </c>
      <c r="BV911" s="37">
        <f>BW911</f>
        <v>0</v>
      </c>
      <c r="BW911" s="43">
        <f>BC911</f>
        <v>0</v>
      </c>
      <c r="BX911" s="43"/>
      <c r="BY911" s="43"/>
      <c r="BZ911" s="43"/>
      <c r="CA911" s="37">
        <f t="shared" si="2278"/>
        <v>0</v>
      </c>
      <c r="CB911" s="43"/>
      <c r="CC911" s="43"/>
      <c r="CD911" s="43"/>
      <c r="CE911" s="37">
        <f t="shared" si="2279"/>
        <v>0</v>
      </c>
      <c r="CF911" s="43">
        <f t="shared" si="2280"/>
        <v>0</v>
      </c>
      <c r="CG911" s="43"/>
      <c r="CH911" s="43">
        <f t="shared" si="2281"/>
        <v>0</v>
      </c>
      <c r="CI911" s="43">
        <f t="shared" si="2282"/>
        <v>0</v>
      </c>
      <c r="CJ911" s="37"/>
      <c r="CK911" s="37">
        <f>CL911</f>
        <v>0</v>
      </c>
      <c r="CL911" s="43">
        <f>BY911</f>
        <v>0</v>
      </c>
      <c r="CM911" s="43"/>
      <c r="CN911" s="43"/>
      <c r="CO911" s="43"/>
    </row>
    <row r="912" spans="2:93" s="51" customFormat="1" ht="99" hidden="1" customHeight="1" x14ac:dyDescent="0.25">
      <c r="B912" s="233" t="s">
        <v>8</v>
      </c>
      <c r="C912" s="133" t="s">
        <v>153</v>
      </c>
      <c r="D912" s="37" t="e">
        <f>E912</f>
        <v>#REF!</v>
      </c>
      <c r="E912" s="43" t="e">
        <f>#REF!</f>
        <v>#REF!</v>
      </c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579">
        <f t="shared" si="2255"/>
        <v>0</v>
      </c>
      <c r="T912" s="572" t="e">
        <f t="shared" si="2256"/>
        <v>#REF!</v>
      </c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575"/>
      <c r="AG912" s="43"/>
      <c r="AH912" s="43"/>
      <c r="AI912" s="43"/>
      <c r="AJ912" s="43"/>
      <c r="AK912" s="43"/>
      <c r="AL912" s="43"/>
      <c r="AM912" s="43"/>
      <c r="AN912" s="43"/>
      <c r="AO912" s="43"/>
      <c r="AP912" s="43"/>
      <c r="AQ912" s="43"/>
      <c r="AR912" s="43"/>
      <c r="AS912" s="43"/>
      <c r="AT912" s="43"/>
      <c r="AU912" s="130" t="e">
        <f t="shared" si="2284"/>
        <v>#REF!</v>
      </c>
      <c r="AV912" s="37" t="e">
        <f t="shared" si="2284"/>
        <v>#REF!</v>
      </c>
      <c r="AW912" s="43" t="e">
        <f>#REF!</f>
        <v>#REF!</v>
      </c>
      <c r="AX912" s="43"/>
      <c r="AY912" s="43"/>
      <c r="AZ912" s="43"/>
      <c r="BA912" s="437">
        <f t="shared" si="2274"/>
        <v>0</v>
      </c>
      <c r="BB912" s="37"/>
      <c r="BC912" s="37"/>
      <c r="BD912" s="37"/>
      <c r="BE912" s="533" t="e">
        <f t="shared" si="2275"/>
        <v>#REF!</v>
      </c>
      <c r="BF912" s="437" t="e">
        <f t="shared" si="2283"/>
        <v>#REF!</v>
      </c>
      <c r="BG912" s="437">
        <f t="shared" si="2276"/>
        <v>0</v>
      </c>
      <c r="BH912" s="437">
        <f t="shared" si="2277"/>
        <v>0</v>
      </c>
      <c r="BI912" s="37" t="e">
        <f>BJ912</f>
        <v>#REF!</v>
      </c>
      <c r="BJ912" s="43" t="e">
        <f>AV912</f>
        <v>#REF!</v>
      </c>
      <c r="BK912" s="43"/>
      <c r="BL912" s="43"/>
      <c r="BM912" s="43"/>
      <c r="BN912" s="37" t="e">
        <f t="shared" si="2245"/>
        <v>#REF!</v>
      </c>
      <c r="BO912" s="37" t="e">
        <f>BP912</f>
        <v>#REF!</v>
      </c>
      <c r="BP912" s="43" t="e">
        <f>#REF!</f>
        <v>#REF!</v>
      </c>
      <c r="BQ912" s="43"/>
      <c r="BR912" s="43"/>
      <c r="BS912" s="43"/>
      <c r="BT912" s="43">
        <f t="shared" si="2246"/>
        <v>0</v>
      </c>
      <c r="BU912" s="43">
        <f t="shared" si="2247"/>
        <v>0</v>
      </c>
      <c r="BV912" s="37">
        <f>BW912</f>
        <v>0</v>
      </c>
      <c r="BW912" s="43">
        <f>BC912</f>
        <v>0</v>
      </c>
      <c r="BX912" s="43"/>
      <c r="BY912" s="43"/>
      <c r="BZ912" s="43"/>
      <c r="CA912" s="37">
        <f t="shared" si="2278"/>
        <v>0</v>
      </c>
      <c r="CB912" s="43"/>
      <c r="CC912" s="43"/>
      <c r="CD912" s="43"/>
      <c r="CE912" s="37">
        <f t="shared" si="2279"/>
        <v>0</v>
      </c>
      <c r="CF912" s="43">
        <f t="shared" si="2280"/>
        <v>0</v>
      </c>
      <c r="CG912" s="43"/>
      <c r="CH912" s="43">
        <f t="shared" si="2281"/>
        <v>0</v>
      </c>
      <c r="CI912" s="43">
        <f t="shared" si="2282"/>
        <v>0</v>
      </c>
      <c r="CJ912" s="37"/>
      <c r="CK912" s="37">
        <f>CL912</f>
        <v>0</v>
      </c>
      <c r="CL912" s="43">
        <f>BY912</f>
        <v>0</v>
      </c>
      <c r="CM912" s="43"/>
      <c r="CN912" s="43"/>
      <c r="CO912" s="43"/>
    </row>
    <row r="913" spans="2:93" s="51" customFormat="1" ht="125.25" hidden="1" customHeight="1" x14ac:dyDescent="0.25">
      <c r="B913" s="233" t="s">
        <v>10</v>
      </c>
      <c r="C913" s="133" t="s">
        <v>154</v>
      </c>
      <c r="D913" s="37" t="e">
        <f>E913</f>
        <v>#REF!</v>
      </c>
      <c r="E913" s="43" t="e">
        <f>#REF!</f>
        <v>#REF!</v>
      </c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579">
        <f t="shared" si="2255"/>
        <v>0</v>
      </c>
      <c r="T913" s="572" t="e">
        <f t="shared" si="2256"/>
        <v>#REF!</v>
      </c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575"/>
      <c r="AG913" s="43"/>
      <c r="AH913" s="43"/>
      <c r="AI913" s="43"/>
      <c r="AJ913" s="43"/>
      <c r="AK913" s="43"/>
      <c r="AL913" s="43"/>
      <c r="AM913" s="43"/>
      <c r="AN913" s="43"/>
      <c r="AO913" s="43"/>
      <c r="AP913" s="43"/>
      <c r="AQ913" s="43"/>
      <c r="AR913" s="43"/>
      <c r="AS913" s="43"/>
      <c r="AT913" s="43"/>
      <c r="AU913" s="130" t="e">
        <f t="shared" si="2284"/>
        <v>#REF!</v>
      </c>
      <c r="AV913" s="37" t="e">
        <f t="shared" si="2284"/>
        <v>#REF!</v>
      </c>
      <c r="AW913" s="43" t="e">
        <f>#REF!</f>
        <v>#REF!</v>
      </c>
      <c r="AX913" s="43"/>
      <c r="AY913" s="43"/>
      <c r="AZ913" s="43"/>
      <c r="BA913" s="437">
        <f t="shared" si="2274"/>
        <v>0</v>
      </c>
      <c r="BB913" s="37"/>
      <c r="BC913" s="37"/>
      <c r="BD913" s="37"/>
      <c r="BE913" s="533" t="e">
        <f t="shared" si="2275"/>
        <v>#REF!</v>
      </c>
      <c r="BF913" s="437" t="e">
        <f t="shared" si="2283"/>
        <v>#REF!</v>
      </c>
      <c r="BG913" s="437">
        <f t="shared" si="2276"/>
        <v>0</v>
      </c>
      <c r="BH913" s="437">
        <f t="shared" si="2277"/>
        <v>0</v>
      </c>
      <c r="BI913" s="37" t="e">
        <f>BJ913</f>
        <v>#REF!</v>
      </c>
      <c r="BJ913" s="43" t="e">
        <f>AV913</f>
        <v>#REF!</v>
      </c>
      <c r="BK913" s="43"/>
      <c r="BL913" s="43"/>
      <c r="BM913" s="43"/>
      <c r="BN913" s="37" t="e">
        <f t="shared" si="2245"/>
        <v>#REF!</v>
      </c>
      <c r="BO913" s="37" t="e">
        <f>BP913</f>
        <v>#REF!</v>
      </c>
      <c r="BP913" s="43" t="e">
        <f>#REF!</f>
        <v>#REF!</v>
      </c>
      <c r="BQ913" s="43"/>
      <c r="BR913" s="43"/>
      <c r="BS913" s="43"/>
      <c r="BT913" s="43">
        <f t="shared" si="2246"/>
        <v>0</v>
      </c>
      <c r="BU913" s="43">
        <f t="shared" si="2247"/>
        <v>0</v>
      </c>
      <c r="BV913" s="37">
        <f>BW913</f>
        <v>0</v>
      </c>
      <c r="BW913" s="43">
        <f>BC913</f>
        <v>0</v>
      </c>
      <c r="BX913" s="43"/>
      <c r="BY913" s="43"/>
      <c r="BZ913" s="43"/>
      <c r="CA913" s="37">
        <f t="shared" si="2278"/>
        <v>0</v>
      </c>
      <c r="CB913" s="43"/>
      <c r="CC913" s="43"/>
      <c r="CD913" s="43"/>
      <c r="CE913" s="37">
        <f t="shared" si="2279"/>
        <v>0</v>
      </c>
      <c r="CF913" s="43">
        <f t="shared" si="2280"/>
        <v>0</v>
      </c>
      <c r="CG913" s="43"/>
      <c r="CH913" s="43">
        <f t="shared" si="2281"/>
        <v>0</v>
      </c>
      <c r="CI913" s="43">
        <f t="shared" si="2282"/>
        <v>0</v>
      </c>
      <c r="CJ913" s="37"/>
      <c r="CK913" s="37">
        <f>CL913</f>
        <v>0</v>
      </c>
      <c r="CL913" s="43">
        <f>BY913</f>
        <v>0</v>
      </c>
      <c r="CM913" s="43"/>
      <c r="CN913" s="43"/>
      <c r="CO913" s="43"/>
    </row>
    <row r="914" spans="2:93" s="51" customFormat="1" ht="61.5" hidden="1" customHeight="1" x14ac:dyDescent="0.25">
      <c r="B914" s="857" t="s">
        <v>155</v>
      </c>
      <c r="C914" s="857"/>
      <c r="D914" s="312"/>
      <c r="E914" s="312"/>
      <c r="F914" s="312"/>
      <c r="G914" s="312"/>
      <c r="H914" s="312"/>
      <c r="I914" s="312"/>
      <c r="J914" s="312"/>
      <c r="K914" s="312"/>
      <c r="L914" s="312"/>
      <c r="M914" s="312"/>
      <c r="N914" s="312"/>
      <c r="O914" s="312"/>
      <c r="P914" s="312"/>
      <c r="Q914" s="312"/>
      <c r="R914" s="312"/>
      <c r="S914" s="579">
        <f t="shared" si="2255"/>
        <v>0</v>
      </c>
      <c r="T914" s="572" t="e">
        <f t="shared" si="2256"/>
        <v>#DIV/0!</v>
      </c>
      <c r="U914" s="312"/>
      <c r="V914" s="312"/>
      <c r="W914" s="312"/>
      <c r="X914" s="312"/>
      <c r="Y914" s="312"/>
      <c r="Z914" s="312"/>
      <c r="AA914" s="312"/>
      <c r="AB914" s="312"/>
      <c r="AC914" s="312"/>
      <c r="AD914" s="312"/>
      <c r="AE914" s="312"/>
      <c r="AF914" s="575"/>
      <c r="AG914" s="312"/>
      <c r="AH914" s="312"/>
      <c r="AI914" s="312"/>
      <c r="AJ914" s="312"/>
      <c r="AK914" s="312"/>
      <c r="AL914" s="312"/>
      <c r="AM914" s="312"/>
      <c r="AN914" s="312"/>
      <c r="AO914" s="312"/>
      <c r="AP914" s="312"/>
      <c r="AQ914" s="312"/>
      <c r="AR914" s="312"/>
      <c r="AS914" s="312"/>
      <c r="AT914" s="312"/>
      <c r="AU914" s="560"/>
      <c r="AV914" s="508"/>
      <c r="AW914" s="312"/>
      <c r="AX914" s="312"/>
      <c r="AY914" s="312"/>
      <c r="AZ914" s="312"/>
      <c r="BA914" s="437">
        <f t="shared" si="2274"/>
        <v>0</v>
      </c>
      <c r="BB914" s="312"/>
      <c r="BC914" s="312"/>
      <c r="BD914" s="312"/>
      <c r="BE914" s="533">
        <f t="shared" si="2275"/>
        <v>0</v>
      </c>
      <c r="BF914" s="437">
        <f t="shared" si="2283"/>
        <v>0</v>
      </c>
      <c r="BG914" s="437">
        <f t="shared" si="2276"/>
        <v>0</v>
      </c>
      <c r="BH914" s="437">
        <f t="shared" si="2277"/>
        <v>0</v>
      </c>
      <c r="BI914" s="312"/>
      <c r="BJ914" s="312"/>
      <c r="BK914" s="312"/>
      <c r="BL914" s="312"/>
      <c r="BM914" s="312"/>
      <c r="BN914" s="312">
        <f t="shared" si="2245"/>
        <v>0</v>
      </c>
      <c r="BO914" s="312"/>
      <c r="BP914" s="312"/>
      <c r="BQ914" s="312"/>
      <c r="BR914" s="312"/>
      <c r="BS914" s="312"/>
      <c r="BT914" s="312">
        <f t="shared" si="2246"/>
        <v>0</v>
      </c>
      <c r="BU914" s="312">
        <f t="shared" si="2247"/>
        <v>0</v>
      </c>
      <c r="BV914" s="312"/>
      <c r="BW914" s="312"/>
      <c r="BX914" s="312"/>
      <c r="BY914" s="312"/>
      <c r="BZ914" s="312"/>
      <c r="CA914" s="312">
        <f t="shared" si="2278"/>
        <v>0</v>
      </c>
      <c r="CB914" s="312"/>
      <c r="CC914" s="312"/>
      <c r="CD914" s="312"/>
      <c r="CE914" s="312">
        <f t="shared" si="2279"/>
        <v>0</v>
      </c>
      <c r="CF914" s="312">
        <f t="shared" si="2280"/>
        <v>0</v>
      </c>
      <c r="CG914" s="312"/>
      <c r="CH914" s="312">
        <f t="shared" si="2281"/>
        <v>0</v>
      </c>
      <c r="CI914" s="312">
        <f t="shared" si="2282"/>
        <v>0</v>
      </c>
      <c r="CJ914" s="312"/>
      <c r="CK914" s="312"/>
      <c r="CL914" s="312"/>
      <c r="CM914" s="312"/>
      <c r="CN914" s="312"/>
      <c r="CO914" s="312"/>
    </row>
    <row r="915" spans="2:93" s="85" customFormat="1" ht="86.25" hidden="1" customHeight="1" x14ac:dyDescent="0.25">
      <c r="B915" s="463" t="s">
        <v>34</v>
      </c>
      <c r="C915" s="464" t="s">
        <v>156</v>
      </c>
      <c r="D915" s="68">
        <v>0</v>
      </c>
      <c r="E915" s="68">
        <v>0</v>
      </c>
      <c r="F915" s="68"/>
      <c r="G915" s="68">
        <v>0</v>
      </c>
      <c r="H915" s="68">
        <v>0</v>
      </c>
      <c r="I915" s="68"/>
      <c r="J915" s="68"/>
      <c r="K915" s="68"/>
      <c r="L915" s="68"/>
      <c r="M915" s="68"/>
      <c r="N915" s="68"/>
      <c r="O915" s="68"/>
      <c r="P915" s="68"/>
      <c r="Q915" s="68"/>
      <c r="R915" s="68"/>
      <c r="S915" s="579">
        <f t="shared" si="2255"/>
        <v>0</v>
      </c>
      <c r="T915" s="572" t="e">
        <f t="shared" si="2256"/>
        <v>#DIV/0!</v>
      </c>
      <c r="U915" s="68"/>
      <c r="V915" s="68"/>
      <c r="W915" s="68"/>
      <c r="X915" s="68"/>
      <c r="Y915" s="68"/>
      <c r="Z915" s="68"/>
      <c r="AA915" s="68"/>
      <c r="AB915" s="68"/>
      <c r="AC915" s="68"/>
      <c r="AD915" s="68"/>
      <c r="AE915" s="68"/>
      <c r="AF915" s="575"/>
      <c r="AG915" s="68"/>
      <c r="AH915" s="68"/>
      <c r="AI915" s="68"/>
      <c r="AJ915" s="68"/>
      <c r="AK915" s="68"/>
      <c r="AL915" s="68"/>
      <c r="AM915" s="68"/>
      <c r="AN915" s="68"/>
      <c r="AO915" s="68"/>
      <c r="AP915" s="68"/>
      <c r="AQ915" s="68"/>
      <c r="AR915" s="68"/>
      <c r="AS915" s="68"/>
      <c r="AT915" s="68"/>
      <c r="AU915" s="308">
        <v>0</v>
      </c>
      <c r="AV915" s="43">
        <v>0</v>
      </c>
      <c r="AW915" s="68">
        <v>0</v>
      </c>
      <c r="AX915" s="68"/>
      <c r="AY915" s="68">
        <v>0</v>
      </c>
      <c r="AZ915" s="68">
        <v>0</v>
      </c>
      <c r="BA915" s="437">
        <f t="shared" si="2274"/>
        <v>0</v>
      </c>
      <c r="BB915" s="68"/>
      <c r="BC915" s="68"/>
      <c r="BD915" s="68"/>
      <c r="BE915" s="533">
        <f t="shared" si="2275"/>
        <v>0</v>
      </c>
      <c r="BF915" s="437">
        <f t="shared" si="2283"/>
        <v>0</v>
      </c>
      <c r="BG915" s="437">
        <f t="shared" si="2276"/>
        <v>0</v>
      </c>
      <c r="BH915" s="437">
        <f t="shared" si="2277"/>
        <v>0</v>
      </c>
      <c r="BI915" s="68">
        <v>0</v>
      </c>
      <c r="BJ915" s="68">
        <v>0</v>
      </c>
      <c r="BK915" s="68"/>
      <c r="BL915" s="68">
        <v>0</v>
      </c>
      <c r="BM915" s="68">
        <v>0</v>
      </c>
      <c r="BN915" s="68">
        <f t="shared" si="2245"/>
        <v>0</v>
      </c>
      <c r="BO915" s="68">
        <v>0</v>
      </c>
      <c r="BP915" s="68">
        <v>0</v>
      </c>
      <c r="BQ915" s="68"/>
      <c r="BR915" s="68">
        <v>0</v>
      </c>
      <c r="BS915" s="68">
        <v>0</v>
      </c>
      <c r="BT915" s="68">
        <f t="shared" si="2246"/>
        <v>0</v>
      </c>
      <c r="BU915" s="68">
        <f t="shared" si="2247"/>
        <v>0</v>
      </c>
      <c r="BV915" s="68">
        <v>0</v>
      </c>
      <c r="BW915" s="68">
        <v>0</v>
      </c>
      <c r="BX915" s="68"/>
      <c r="BY915" s="68">
        <v>0</v>
      </c>
      <c r="BZ915" s="68">
        <v>0</v>
      </c>
      <c r="CA915" s="68">
        <f t="shared" si="2278"/>
        <v>0</v>
      </c>
      <c r="CB915" s="68"/>
      <c r="CC915" s="68"/>
      <c r="CD915" s="68"/>
      <c r="CE915" s="68">
        <f t="shared" si="2279"/>
        <v>0</v>
      </c>
      <c r="CF915" s="68">
        <f t="shared" si="2280"/>
        <v>0</v>
      </c>
      <c r="CG915" s="68"/>
      <c r="CH915" s="68">
        <f t="shared" si="2281"/>
        <v>0</v>
      </c>
      <c r="CI915" s="68">
        <f t="shared" si="2282"/>
        <v>0</v>
      </c>
      <c r="CJ915" s="68"/>
      <c r="CK915" s="68">
        <v>0</v>
      </c>
      <c r="CL915" s="68">
        <v>0</v>
      </c>
      <c r="CM915" s="68"/>
      <c r="CN915" s="68">
        <v>0</v>
      </c>
      <c r="CO915" s="68">
        <v>0</v>
      </c>
    </row>
    <row r="916" spans="2:93" s="502" customFormat="1" ht="92.25" hidden="1" customHeight="1" x14ac:dyDescent="0.35">
      <c r="B916" s="500" t="s">
        <v>7</v>
      </c>
      <c r="C916" s="501" t="s">
        <v>451</v>
      </c>
      <c r="D916" s="458">
        <v>0</v>
      </c>
      <c r="E916" s="458"/>
      <c r="F916" s="458"/>
      <c r="G916" s="458"/>
      <c r="H916" s="458">
        <v>0</v>
      </c>
      <c r="I916" s="458"/>
      <c r="J916" s="458"/>
      <c r="K916" s="458"/>
      <c r="L916" s="458"/>
      <c r="M916" s="458"/>
      <c r="N916" s="458"/>
      <c r="O916" s="458"/>
      <c r="P916" s="458"/>
      <c r="Q916" s="458"/>
      <c r="R916" s="458"/>
      <c r="S916" s="579">
        <f t="shared" si="2255"/>
        <v>0</v>
      </c>
      <c r="T916" s="572" t="e">
        <f t="shared" si="2256"/>
        <v>#DIV/0!</v>
      </c>
      <c r="U916" s="458"/>
      <c r="V916" s="458"/>
      <c r="W916" s="458"/>
      <c r="X916" s="458"/>
      <c r="Y916" s="458"/>
      <c r="Z916" s="458"/>
      <c r="AA916" s="458"/>
      <c r="AB916" s="458"/>
      <c r="AC916" s="458"/>
      <c r="AD916" s="458"/>
      <c r="AE916" s="458"/>
      <c r="AF916" s="575"/>
      <c r="AG916" s="458"/>
      <c r="AH916" s="458"/>
      <c r="AI916" s="458"/>
      <c r="AJ916" s="458"/>
      <c r="AK916" s="458"/>
      <c r="AL916" s="458"/>
      <c r="AM916" s="458"/>
      <c r="AN916" s="458"/>
      <c r="AO916" s="458"/>
      <c r="AP916" s="458"/>
      <c r="AQ916" s="458"/>
      <c r="AR916" s="458"/>
      <c r="AS916" s="458"/>
      <c r="AT916" s="458"/>
      <c r="AU916" s="458">
        <v>0</v>
      </c>
      <c r="AV916" s="128">
        <v>0</v>
      </c>
      <c r="AW916" s="458"/>
      <c r="AX916" s="458"/>
      <c r="AY916" s="458"/>
      <c r="AZ916" s="458"/>
      <c r="BA916" s="485"/>
      <c r="BB916" s="458"/>
      <c r="BC916" s="458"/>
      <c r="BD916" s="458"/>
      <c r="BE916" s="533"/>
      <c r="BF916" s="485"/>
      <c r="BG916" s="485"/>
      <c r="BH916" s="485"/>
      <c r="BI916" s="458">
        <f>BM916</f>
        <v>18205</v>
      </c>
      <c r="BJ916" s="458"/>
      <c r="BK916" s="458"/>
      <c r="BL916" s="458"/>
      <c r="BM916" s="458">
        <f>BM917+BM918</f>
        <v>18205</v>
      </c>
      <c r="BN916" s="458">
        <f>BN917+BN918</f>
        <v>0</v>
      </c>
      <c r="BO916" s="458">
        <f>BS916</f>
        <v>18205</v>
      </c>
      <c r="BP916" s="458"/>
      <c r="BQ916" s="458"/>
      <c r="BR916" s="458"/>
      <c r="BS916" s="458">
        <f>BS917+BS918</f>
        <v>18205</v>
      </c>
      <c r="BT916" s="458"/>
      <c r="BU916" s="458"/>
      <c r="BV916" s="458">
        <v>0</v>
      </c>
      <c r="BW916" s="458"/>
      <c r="BX916" s="458"/>
      <c r="BY916" s="458"/>
      <c r="BZ916" s="458"/>
      <c r="CA916" s="458"/>
      <c r="CB916" s="458"/>
      <c r="CC916" s="458"/>
      <c r="CD916" s="458"/>
      <c r="CE916" s="458">
        <f>CI916</f>
        <v>69501.2</v>
      </c>
      <c r="CF916" s="458"/>
      <c r="CG916" s="458"/>
      <c r="CH916" s="458"/>
      <c r="CI916" s="458">
        <f>CI917+CI918</f>
        <v>69501.2</v>
      </c>
      <c r="CJ916" s="458">
        <v>0</v>
      </c>
      <c r="CK916" s="458">
        <f>CO916</f>
        <v>69501.2</v>
      </c>
      <c r="CL916" s="458"/>
      <c r="CM916" s="458"/>
      <c r="CN916" s="458"/>
      <c r="CO916" s="458">
        <f>CO917+CO918</f>
        <v>69501.2</v>
      </c>
    </row>
    <row r="917" spans="2:93" s="503" customFormat="1" ht="64.5" hidden="1" customHeight="1" x14ac:dyDescent="0.35">
      <c r="B917" s="461"/>
      <c r="C917" s="525" t="s">
        <v>32</v>
      </c>
      <c r="D917" s="483">
        <f t="shared" ref="D917:D918" si="2285">H917</f>
        <v>0</v>
      </c>
      <c r="E917" s="483"/>
      <c r="F917" s="483"/>
      <c r="G917" s="483"/>
      <c r="H917" s="483">
        <v>0</v>
      </c>
      <c r="I917" s="558"/>
      <c r="J917" s="558"/>
      <c r="K917" s="558"/>
      <c r="L917" s="558"/>
      <c r="M917" s="558"/>
      <c r="N917" s="558"/>
      <c r="O917" s="558"/>
      <c r="P917" s="558"/>
      <c r="Q917" s="558"/>
      <c r="R917" s="558"/>
      <c r="S917" s="579">
        <f t="shared" si="2255"/>
        <v>0</v>
      </c>
      <c r="T917" s="572" t="e">
        <f t="shared" si="2256"/>
        <v>#DIV/0!</v>
      </c>
      <c r="U917" s="558"/>
      <c r="V917" s="558"/>
      <c r="W917" s="558"/>
      <c r="X917" s="558"/>
      <c r="Y917" s="558"/>
      <c r="Z917" s="558"/>
      <c r="AA917" s="558"/>
      <c r="AB917" s="558"/>
      <c r="AC917" s="580"/>
      <c r="AD917" s="558"/>
      <c r="AE917" s="558"/>
      <c r="AF917" s="575"/>
      <c r="AG917" s="558"/>
      <c r="AH917" s="558"/>
      <c r="AI917" s="558"/>
      <c r="AJ917" s="558"/>
      <c r="AK917" s="558"/>
      <c r="AL917" s="580"/>
      <c r="AM917" s="558"/>
      <c r="AN917" s="558"/>
      <c r="AO917" s="558"/>
      <c r="AP917" s="558"/>
      <c r="AQ917" s="558"/>
      <c r="AR917" s="558"/>
      <c r="AS917" s="558"/>
      <c r="AT917" s="558"/>
      <c r="AU917" s="558">
        <f>AZ917-H917</f>
        <v>0</v>
      </c>
      <c r="AV917" s="559">
        <f t="shared" ref="AV917:AV918" si="2286">AZ917</f>
        <v>0</v>
      </c>
      <c r="AW917" s="483"/>
      <c r="AX917" s="483"/>
      <c r="AY917" s="483"/>
      <c r="AZ917" s="483">
        <v>0</v>
      </c>
      <c r="BA917" s="483">
        <f>BB917+BC917+BD917</f>
        <v>0</v>
      </c>
      <c r="BB917" s="525"/>
      <c r="BC917" s="525"/>
      <c r="BD917" s="525"/>
      <c r="BE917" s="525">
        <f t="shared" ref="BE917:BE918" si="2287">BH917</f>
        <v>1763.9</v>
      </c>
      <c r="BF917" s="483"/>
      <c r="BG917" s="483"/>
      <c r="BH917" s="483">
        <v>1763.9</v>
      </c>
      <c r="BI917" s="539">
        <f>BM917</f>
        <v>12197.3</v>
      </c>
      <c r="BJ917" s="483"/>
      <c r="BK917" s="483"/>
      <c r="BL917" s="483"/>
      <c r="BM917" s="539">
        <f>[6]Лист1!$C$49</f>
        <v>12197.3</v>
      </c>
      <c r="BN917" s="483">
        <f>BS917-BM917</f>
        <v>0</v>
      </c>
      <c r="BO917" s="490">
        <f>BS917</f>
        <v>12197.3</v>
      </c>
      <c r="BP917" s="483"/>
      <c r="BQ917" s="483"/>
      <c r="BR917" s="483"/>
      <c r="BS917" s="483">
        <f>[6]Лист1!$C$49</f>
        <v>12197.3</v>
      </c>
      <c r="BT917" s="483"/>
      <c r="BU917" s="483"/>
      <c r="BV917" s="490"/>
      <c r="BW917" s="483"/>
      <c r="BX917" s="483"/>
      <c r="BY917" s="483"/>
      <c r="BZ917" s="483"/>
      <c r="CA917" s="483"/>
      <c r="CB917" s="483"/>
      <c r="CC917" s="483"/>
      <c r="CD917" s="483"/>
      <c r="CE917" s="483">
        <f>CI917</f>
        <v>29885.5</v>
      </c>
      <c r="CF917" s="483"/>
      <c r="CG917" s="525"/>
      <c r="CH917" s="483"/>
      <c r="CI917" s="539">
        <f>[6]Лист1!$D$49</f>
        <v>29885.5</v>
      </c>
      <c r="CJ917" s="483">
        <v>0</v>
      </c>
      <c r="CK917" s="490">
        <f>CO917</f>
        <v>29885.5</v>
      </c>
      <c r="CL917" s="483"/>
      <c r="CM917" s="483"/>
      <c r="CN917" s="483"/>
      <c r="CO917" s="483">
        <f>[6]Лист1!$D$49</f>
        <v>29885.5</v>
      </c>
    </row>
    <row r="918" spans="2:93" s="504" customFormat="1" ht="63" hidden="1" customHeight="1" x14ac:dyDescent="0.35">
      <c r="B918" s="460"/>
      <c r="C918" s="526" t="s">
        <v>282</v>
      </c>
      <c r="D918" s="482">
        <f t="shared" si="2285"/>
        <v>0</v>
      </c>
      <c r="E918" s="482"/>
      <c r="F918" s="482"/>
      <c r="G918" s="482"/>
      <c r="H918" s="482">
        <v>0</v>
      </c>
      <c r="I918" s="559"/>
      <c r="J918" s="559"/>
      <c r="K918" s="559"/>
      <c r="L918" s="559"/>
      <c r="M918" s="559"/>
      <c r="N918" s="559"/>
      <c r="O918" s="559"/>
      <c r="P918" s="559"/>
      <c r="Q918" s="559"/>
      <c r="R918" s="559"/>
      <c r="S918" s="579">
        <f t="shared" si="2255"/>
        <v>0</v>
      </c>
      <c r="T918" s="572" t="e">
        <f t="shared" si="2256"/>
        <v>#DIV/0!</v>
      </c>
      <c r="U918" s="559"/>
      <c r="V918" s="559"/>
      <c r="W918" s="559"/>
      <c r="X918" s="559"/>
      <c r="Y918" s="559"/>
      <c r="Z918" s="559"/>
      <c r="AA918" s="559"/>
      <c r="AB918" s="559"/>
      <c r="AC918" s="581"/>
      <c r="AD918" s="559"/>
      <c r="AE918" s="559"/>
      <c r="AF918" s="575"/>
      <c r="AG918" s="559"/>
      <c r="AH918" s="559"/>
      <c r="AI918" s="559"/>
      <c r="AJ918" s="559"/>
      <c r="AK918" s="559"/>
      <c r="AL918" s="581"/>
      <c r="AM918" s="559"/>
      <c r="AN918" s="559"/>
      <c r="AO918" s="559"/>
      <c r="AP918" s="559"/>
      <c r="AQ918" s="559"/>
      <c r="AR918" s="559"/>
      <c r="AS918" s="559"/>
      <c r="AT918" s="559"/>
      <c r="AU918" s="559">
        <f>AZ918-H918</f>
        <v>0</v>
      </c>
      <c r="AV918" s="559">
        <f t="shared" si="2286"/>
        <v>0</v>
      </c>
      <c r="AW918" s="482"/>
      <c r="AX918" s="482"/>
      <c r="AY918" s="482"/>
      <c r="AZ918" s="482">
        <v>0</v>
      </c>
      <c r="BA918" s="482">
        <f>BD918</f>
        <v>0</v>
      </c>
      <c r="BB918" s="526"/>
      <c r="BC918" s="526"/>
      <c r="BD918" s="526"/>
      <c r="BE918" s="526">
        <f t="shared" si="2287"/>
        <v>868.82799999999997</v>
      </c>
      <c r="BF918" s="482"/>
      <c r="BG918" s="482"/>
      <c r="BH918" s="482">
        <v>868.82799999999997</v>
      </c>
      <c r="BI918" s="540">
        <f>BM918</f>
        <v>6007.7</v>
      </c>
      <c r="BJ918" s="482"/>
      <c r="BK918" s="482"/>
      <c r="BL918" s="482"/>
      <c r="BM918" s="540">
        <f>[6]Лист1!$C$50</f>
        <v>6007.7</v>
      </c>
      <c r="BN918" s="482">
        <f>BS918-BM918</f>
        <v>0</v>
      </c>
      <c r="BO918" s="491">
        <f>BS918</f>
        <v>6007.7</v>
      </c>
      <c r="BP918" s="482"/>
      <c r="BQ918" s="482"/>
      <c r="BR918" s="482"/>
      <c r="BS918" s="482">
        <f>[6]Лист1!$C$50</f>
        <v>6007.7</v>
      </c>
      <c r="BT918" s="482"/>
      <c r="BU918" s="482"/>
      <c r="BV918" s="491"/>
      <c r="BW918" s="482"/>
      <c r="BX918" s="482"/>
      <c r="BY918" s="482"/>
      <c r="BZ918" s="482"/>
      <c r="CA918" s="482"/>
      <c r="CB918" s="482"/>
      <c r="CC918" s="482"/>
      <c r="CD918" s="482"/>
      <c r="CE918" s="482">
        <f>CI918</f>
        <v>39615.699999999997</v>
      </c>
      <c r="CF918" s="482"/>
      <c r="CG918" s="526"/>
      <c r="CH918" s="482"/>
      <c r="CI918" s="540">
        <f>[6]Лист1!$D$50</f>
        <v>39615.699999999997</v>
      </c>
      <c r="CJ918" s="482">
        <v>0</v>
      </c>
      <c r="CK918" s="491">
        <f>CO918</f>
        <v>39615.699999999997</v>
      </c>
      <c r="CL918" s="482"/>
      <c r="CM918" s="482"/>
      <c r="CN918" s="482"/>
      <c r="CO918" s="482">
        <f>[6]Лист1!$D$50</f>
        <v>39615.699999999997</v>
      </c>
    </row>
    <row r="919" spans="2:93" s="416" customFormat="1" ht="90" customHeight="1" x14ac:dyDescent="0.25">
      <c r="B919" s="866" t="s">
        <v>188</v>
      </c>
      <c r="C919" s="866"/>
      <c r="D919" s="789">
        <f>SUM(E919:H919)</f>
        <v>71613.899999999994</v>
      </c>
      <c r="E919" s="415">
        <f>E920+E921</f>
        <v>0</v>
      </c>
      <c r="F919" s="415">
        <f>F920+F921</f>
        <v>11412.5</v>
      </c>
      <c r="G919" s="415">
        <f t="shared" ref="G919" si="2288">G920+G921</f>
        <v>0</v>
      </c>
      <c r="H919" s="415">
        <f>H920+H921</f>
        <v>60201.4</v>
      </c>
      <c r="I919" s="415">
        <f>Q919</f>
        <v>34997.781080000001</v>
      </c>
      <c r="J919" s="596">
        <f>I919/D919</f>
        <v>0.48870095163089849</v>
      </c>
      <c r="K919" s="415"/>
      <c r="L919" s="415"/>
      <c r="M919" s="415"/>
      <c r="N919" s="415"/>
      <c r="O919" s="415"/>
      <c r="P919" s="415"/>
      <c r="Q919" s="789">
        <f>Q920+Q921</f>
        <v>34997.781080000001</v>
      </c>
      <c r="R919" s="596">
        <f>Q919/H919</f>
        <v>0.58134497005053043</v>
      </c>
      <c r="S919" s="789">
        <f>U919+W919+Y919+AA919</f>
        <v>34997.781080000001</v>
      </c>
      <c r="T919" s="596">
        <f>S919/D919</f>
        <v>0.48870095163089849</v>
      </c>
      <c r="U919" s="415">
        <f>U920+U921</f>
        <v>0</v>
      </c>
      <c r="V919" s="415"/>
      <c r="W919" s="415">
        <f>W920+W921</f>
        <v>0</v>
      </c>
      <c r="X919" s="415"/>
      <c r="Y919" s="415"/>
      <c r="Z919" s="415"/>
      <c r="AA919" s="789">
        <f>AA920+AA921</f>
        <v>34997.781080000001</v>
      </c>
      <c r="AB919" s="596">
        <f>AA919/H919</f>
        <v>0.58134497005053043</v>
      </c>
      <c r="AC919" s="789">
        <f>AE919+AG919+AI919+AK919</f>
        <v>69113.899999999994</v>
      </c>
      <c r="AD919" s="596">
        <f>AC919/D919</f>
        <v>0.96509057599153236</v>
      </c>
      <c r="AE919" s="415">
        <f>AE920+AE921</f>
        <v>0</v>
      </c>
      <c r="AF919" s="596">
        <v>0</v>
      </c>
      <c r="AG919" s="789">
        <f>AG920+AG921</f>
        <v>8912.5</v>
      </c>
      <c r="AH919" s="415"/>
      <c r="AI919" s="415"/>
      <c r="AJ919" s="415"/>
      <c r="AK919" s="789">
        <f>AK920+AK921</f>
        <v>60201.4</v>
      </c>
      <c r="AL919" s="596">
        <f>AK919/H919</f>
        <v>1</v>
      </c>
      <c r="AM919" s="415"/>
      <c r="AN919" s="415"/>
      <c r="AO919" s="415"/>
      <c r="AP919" s="415"/>
      <c r="AQ919" s="415"/>
      <c r="AR919" s="415"/>
      <c r="AS919" s="415"/>
      <c r="AT919" s="415"/>
      <c r="AU919" s="415">
        <f>AV919-D919</f>
        <v>0</v>
      </c>
      <c r="AV919" s="415">
        <f>SUM(AW919:AZ919)</f>
        <v>71613.899999999994</v>
      </c>
      <c r="AW919" s="415">
        <f>AW920+AW921</f>
        <v>0</v>
      </c>
      <c r="AX919" s="415">
        <f>AX920+AX921</f>
        <v>11412.5</v>
      </c>
      <c r="AY919" s="415">
        <f t="shared" ref="AY919" si="2289">AY920+AY921</f>
        <v>0</v>
      </c>
      <c r="AZ919" s="415">
        <f>AZ920+AZ921</f>
        <v>60201.4</v>
      </c>
      <c r="BA919" s="415">
        <f>BB919+BC919+BD919</f>
        <v>0</v>
      </c>
      <c r="BB919" s="415">
        <f>BB920+BB921</f>
        <v>0</v>
      </c>
      <c r="BC919" s="415">
        <f t="shared" ref="BC919" si="2290">BC920+BC921</f>
        <v>0</v>
      </c>
      <c r="BD919" s="415">
        <f>BD920+BD921</f>
        <v>0</v>
      </c>
      <c r="BE919" s="415" t="e">
        <f>BF919+BG919+BH919</f>
        <v>#REF!</v>
      </c>
      <c r="BF919" s="415" t="e">
        <f>BF920+BF921</f>
        <v>#REF!</v>
      </c>
      <c r="BG919" s="415">
        <f>G919</f>
        <v>0</v>
      </c>
      <c r="BH919" s="415">
        <f>BH920+BH921</f>
        <v>0</v>
      </c>
      <c r="BI919" s="415">
        <f>SUM(BJ919:BM919)</f>
        <v>18205</v>
      </c>
      <c r="BJ919" s="415">
        <f>BJ920+BJ921</f>
        <v>0</v>
      </c>
      <c r="BK919" s="415">
        <f>BK920+BK921</f>
        <v>0</v>
      </c>
      <c r="BL919" s="415">
        <f t="shared" ref="BL919" si="2291">BL920+BL921</f>
        <v>0</v>
      </c>
      <c r="BM919" s="415">
        <f>BM920+BM921</f>
        <v>18205</v>
      </c>
      <c r="BN919" s="415">
        <f>BN920+BN921</f>
        <v>0</v>
      </c>
      <c r="BO919" s="415">
        <f>SUM(BP919:BS919)</f>
        <v>18205</v>
      </c>
      <c r="BP919" s="415">
        <f>BP920+BP921</f>
        <v>0</v>
      </c>
      <c r="BQ919" s="415">
        <f>BQ920+BQ921</f>
        <v>0</v>
      </c>
      <c r="BR919" s="415">
        <f t="shared" ref="BR919" si="2292">BR920+BR921</f>
        <v>0</v>
      </c>
      <c r="BS919" s="415">
        <f>BS920+BS921</f>
        <v>18205</v>
      </c>
      <c r="BT919" s="415">
        <f t="shared" si="2246"/>
        <v>0</v>
      </c>
      <c r="BU919" s="415">
        <f t="shared" si="2247"/>
        <v>18205</v>
      </c>
      <c r="BV919" s="415">
        <f>SUM(BW919:BZ919)</f>
        <v>0</v>
      </c>
      <c r="BW919" s="415">
        <f>BW920+BW921</f>
        <v>0</v>
      </c>
      <c r="BX919" s="415">
        <f>BX920+BX921</f>
        <v>0</v>
      </c>
      <c r="BY919" s="415">
        <f t="shared" ref="BY919" si="2293">BY920+BY921</f>
        <v>0</v>
      </c>
      <c r="BZ919" s="415">
        <f>BZ920+BZ921</f>
        <v>0</v>
      </c>
      <c r="CA919" s="415">
        <f t="shared" si="2278"/>
        <v>0</v>
      </c>
      <c r="CB919" s="415"/>
      <c r="CC919" s="415"/>
      <c r="CD919" s="415"/>
      <c r="CE919" s="415">
        <f>SUM(CF919:CI919)</f>
        <v>69501.2</v>
      </c>
      <c r="CF919" s="415">
        <f>CF920+CF921</f>
        <v>0</v>
      </c>
      <c r="CG919" s="415">
        <f>CG920+CG921</f>
        <v>0</v>
      </c>
      <c r="CH919" s="415">
        <f t="shared" ref="CH919" si="2294">CH920+CH921</f>
        <v>0</v>
      </c>
      <c r="CI919" s="415">
        <f>CI920+CI921</f>
        <v>69501.2</v>
      </c>
      <c r="CJ919" s="415">
        <f>CJ920+CJ921</f>
        <v>0</v>
      </c>
      <c r="CK919" s="415">
        <f>SUM(CL919:CO919)</f>
        <v>69501.2</v>
      </c>
      <c r="CL919" s="415">
        <f>CL920+CL921</f>
        <v>0</v>
      </c>
      <c r="CM919" s="415">
        <f>CM920+CM921</f>
        <v>0</v>
      </c>
      <c r="CN919" s="415">
        <f t="shared" ref="CN919" si="2295">CN920+CN921</f>
        <v>0</v>
      </c>
      <c r="CO919" s="415">
        <f>CO920+CO921</f>
        <v>69501.2</v>
      </c>
    </row>
    <row r="920" spans="2:93" s="47" customFormat="1" ht="52.5" customHeight="1" x14ac:dyDescent="0.25">
      <c r="B920" s="151"/>
      <c r="C920" s="127" t="s">
        <v>31</v>
      </c>
      <c r="D920" s="182">
        <f>E920+F920+G920+H920</f>
        <v>31279</v>
      </c>
      <c r="E920" s="663">
        <v>0</v>
      </c>
      <c r="F920" s="663">
        <f>F848</f>
        <v>11412.5</v>
      </c>
      <c r="G920" s="663">
        <f>G848</f>
        <v>0</v>
      </c>
      <c r="H920" s="663">
        <f>H848</f>
        <v>19866.5</v>
      </c>
      <c r="I920" s="663">
        <f>Q920</f>
        <v>11549.289849999999</v>
      </c>
      <c r="J920" s="569">
        <f>I920/D920</f>
        <v>0.36923462546756608</v>
      </c>
      <c r="K920" s="663"/>
      <c r="L920" s="663"/>
      <c r="M920" s="663"/>
      <c r="N920" s="663"/>
      <c r="O920" s="663"/>
      <c r="P920" s="663"/>
      <c r="Q920" s="182">
        <f>Q848</f>
        <v>11549.289849999999</v>
      </c>
      <c r="R920" s="569">
        <f>Q920/D920</f>
        <v>0.36923462546756608</v>
      </c>
      <c r="S920" s="182">
        <f t="shared" ref="S920:S922" si="2296">U920+W920+Y920+AA920</f>
        <v>11549.289849999999</v>
      </c>
      <c r="T920" s="569">
        <f t="shared" ref="T920:T922" si="2297">S920/D920</f>
        <v>0.36923462546756608</v>
      </c>
      <c r="U920" s="663">
        <v>0</v>
      </c>
      <c r="V920" s="663"/>
      <c r="W920" s="663">
        <f>W848</f>
        <v>0</v>
      </c>
      <c r="X920" s="663"/>
      <c r="Y920" s="663"/>
      <c r="Z920" s="663"/>
      <c r="AA920" s="182">
        <f>AA848</f>
        <v>11549.289849999999</v>
      </c>
      <c r="AB920" s="569">
        <f t="shared" ref="AB920:AB922" si="2298">AA920/H920</f>
        <v>0.58134497017592424</v>
      </c>
      <c r="AC920" s="182">
        <f>AE920+AG920+AI920+AK920</f>
        <v>28779</v>
      </c>
      <c r="AD920" s="569">
        <f>AC920/D920</f>
        <v>0.92007417116915502</v>
      </c>
      <c r="AE920" s="663">
        <v>0</v>
      </c>
      <c r="AF920" s="569">
        <v>0</v>
      </c>
      <c r="AG920" s="182">
        <f>AG848</f>
        <v>8912.5</v>
      </c>
      <c r="AH920" s="663"/>
      <c r="AI920" s="663"/>
      <c r="AJ920" s="663"/>
      <c r="AK920" s="182">
        <f>AK848</f>
        <v>19866.5</v>
      </c>
      <c r="AL920" s="569">
        <f t="shared" ref="AL920:AL922" si="2299">AK920/H920</f>
        <v>1</v>
      </c>
      <c r="AM920" s="663"/>
      <c r="AN920" s="663"/>
      <c r="AO920" s="663"/>
      <c r="AP920" s="663"/>
      <c r="AQ920" s="663"/>
      <c r="AR920" s="663"/>
      <c r="AS920" s="663"/>
      <c r="AT920" s="663"/>
      <c r="AU920" s="663">
        <f>AV920-D920</f>
        <v>0</v>
      </c>
      <c r="AV920" s="663">
        <f>AW920+AX920+AY920+AZ920</f>
        <v>31279</v>
      </c>
      <c r="AW920" s="663">
        <f>AW848</f>
        <v>0</v>
      </c>
      <c r="AX920" s="663">
        <f>AX848</f>
        <v>11412.5</v>
      </c>
      <c r="AY920" s="663">
        <f>AY848</f>
        <v>0</v>
      </c>
      <c r="AZ920" s="663">
        <f>AZ848</f>
        <v>19866.5</v>
      </c>
      <c r="BA920" s="663">
        <f t="shared" ref="BA920:BH920" si="2300">BA848+BA878</f>
        <v>0</v>
      </c>
      <c r="BB920" s="663">
        <f t="shared" si="2300"/>
        <v>0</v>
      </c>
      <c r="BC920" s="663">
        <f t="shared" si="2300"/>
        <v>0</v>
      </c>
      <c r="BD920" s="663">
        <f t="shared" si="2300"/>
        <v>0</v>
      </c>
      <c r="BE920" s="663" t="e">
        <f t="shared" si="2300"/>
        <v>#REF!</v>
      </c>
      <c r="BF920" s="663" t="e">
        <f t="shared" si="2300"/>
        <v>#REF!</v>
      </c>
      <c r="BG920" s="663">
        <f t="shared" si="2300"/>
        <v>0</v>
      </c>
      <c r="BH920" s="663">
        <f t="shared" si="2300"/>
        <v>0</v>
      </c>
      <c r="BI920" s="663">
        <f>BJ920+BK920+BL920+BM920</f>
        <v>6007.7</v>
      </c>
      <c r="BJ920" s="663">
        <f>BJ848</f>
        <v>0</v>
      </c>
      <c r="BK920" s="663">
        <f>BK848</f>
        <v>0</v>
      </c>
      <c r="BL920" s="663">
        <f>BL848</f>
        <v>0</v>
      </c>
      <c r="BM920" s="663">
        <f>BM918</f>
        <v>6007.7</v>
      </c>
      <c r="BN920" s="663">
        <f>BN878</f>
        <v>0</v>
      </c>
      <c r="BO920" s="663">
        <f>BP920+BQ920+BR920+BS920</f>
        <v>6007.7</v>
      </c>
      <c r="BP920" s="663">
        <f>BP848</f>
        <v>0</v>
      </c>
      <c r="BQ920" s="663">
        <f>BQ848</f>
        <v>0</v>
      </c>
      <c r="BR920" s="663">
        <f>BR848</f>
        <v>0</v>
      </c>
      <c r="BS920" s="663">
        <f>BS918</f>
        <v>6007.7</v>
      </c>
      <c r="BT920" s="663">
        <f t="shared" si="2246"/>
        <v>0</v>
      </c>
      <c r="BU920" s="663">
        <f t="shared" si="2247"/>
        <v>6007.7</v>
      </c>
      <c r="BV920" s="663">
        <f>BW920+BX920+BY920+BZ920</f>
        <v>0</v>
      </c>
      <c r="BW920" s="663">
        <f>BW848</f>
        <v>0</v>
      </c>
      <c r="BX920" s="663">
        <f>BX848</f>
        <v>0</v>
      </c>
      <c r="BY920" s="663">
        <f>BY848</f>
        <v>0</v>
      </c>
      <c r="BZ920" s="663">
        <f>BZ881+BZ893+BZ896+BZ899</f>
        <v>0</v>
      </c>
      <c r="CA920" s="663">
        <f t="shared" si="2278"/>
        <v>0</v>
      </c>
      <c r="CB920" s="663"/>
      <c r="CC920" s="663"/>
      <c r="CD920" s="663"/>
      <c r="CE920" s="663">
        <f>CF920+CG920+CH920+CI920</f>
        <v>39615.699999999997</v>
      </c>
      <c r="CF920" s="663">
        <f>CF848</f>
        <v>0</v>
      </c>
      <c r="CG920" s="663">
        <f>CG848</f>
        <v>0</v>
      </c>
      <c r="CH920" s="663">
        <f>CH848</f>
        <v>0</v>
      </c>
      <c r="CI920" s="663">
        <f>CI918</f>
        <v>39615.699999999997</v>
      </c>
      <c r="CJ920" s="663">
        <f>CJ878</f>
        <v>0</v>
      </c>
      <c r="CK920" s="663">
        <f>CL920+CM920+CN920+CO920</f>
        <v>39615.699999999997</v>
      </c>
      <c r="CL920" s="663">
        <f>CL848</f>
        <v>0</v>
      </c>
      <c r="CM920" s="663">
        <f>CM848</f>
        <v>0</v>
      </c>
      <c r="CN920" s="663">
        <f>CN848</f>
        <v>0</v>
      </c>
      <c r="CO920" s="663">
        <f>CO918</f>
        <v>39615.699999999997</v>
      </c>
    </row>
    <row r="921" spans="2:93" s="25" customFormat="1" ht="60" customHeight="1" x14ac:dyDescent="0.25">
      <c r="B921" s="152"/>
      <c r="C921" s="126" t="s">
        <v>32</v>
      </c>
      <c r="D921" s="183">
        <f t="shared" ref="D921:D922" si="2301">E921+F921+G921+H921</f>
        <v>40334.9</v>
      </c>
      <c r="E921" s="116">
        <f>E847</f>
        <v>0</v>
      </c>
      <c r="F921" s="116">
        <f>F847</f>
        <v>0</v>
      </c>
      <c r="G921" s="116">
        <f>G847</f>
        <v>0</v>
      </c>
      <c r="H921" s="116">
        <f>H847</f>
        <v>40334.9</v>
      </c>
      <c r="I921" s="116">
        <f>Q921</f>
        <v>23448.49123</v>
      </c>
      <c r="J921" s="597">
        <f>I921/D921</f>
        <v>0.58134496998876906</v>
      </c>
      <c r="K921" s="116"/>
      <c r="L921" s="116"/>
      <c r="M921" s="116"/>
      <c r="N921" s="116"/>
      <c r="O921" s="116"/>
      <c r="P921" s="116"/>
      <c r="Q921" s="183">
        <f>Q847</f>
        <v>23448.49123</v>
      </c>
      <c r="R921" s="597">
        <f>Q921/D921</f>
        <v>0.58134496998876906</v>
      </c>
      <c r="S921" s="183">
        <f t="shared" si="2296"/>
        <v>23448.49123</v>
      </c>
      <c r="T921" s="594">
        <f t="shared" si="2297"/>
        <v>0.58134496998876906</v>
      </c>
      <c r="U921" s="116">
        <f>U847</f>
        <v>0</v>
      </c>
      <c r="V921" s="116"/>
      <c r="W921" s="116">
        <f>W847</f>
        <v>0</v>
      </c>
      <c r="X921" s="116"/>
      <c r="Y921" s="116"/>
      <c r="Z921" s="116"/>
      <c r="AA921" s="183">
        <f>AA847</f>
        <v>23448.49123</v>
      </c>
      <c r="AB921" s="597">
        <f t="shared" si="2298"/>
        <v>0.58134496998876906</v>
      </c>
      <c r="AC921" s="183">
        <f t="shared" ref="AC921:AC922" si="2302">AE921+AG921+AI921+AK921</f>
        <v>40334.9</v>
      </c>
      <c r="AD921" s="594">
        <f t="shared" ref="AD921:AD922" si="2303">AC921/D921</f>
        <v>1</v>
      </c>
      <c r="AE921" s="116">
        <f>AE847</f>
        <v>0</v>
      </c>
      <c r="AF921" s="594">
        <v>0</v>
      </c>
      <c r="AG921" s="183">
        <f>AG847</f>
        <v>0</v>
      </c>
      <c r="AH921" s="116"/>
      <c r="AI921" s="116"/>
      <c r="AJ921" s="116"/>
      <c r="AK921" s="183">
        <f>AK847</f>
        <v>40334.9</v>
      </c>
      <c r="AL921" s="594">
        <f t="shared" si="2299"/>
        <v>1</v>
      </c>
      <c r="AM921" s="116"/>
      <c r="AN921" s="116"/>
      <c r="AO921" s="116"/>
      <c r="AP921" s="116"/>
      <c r="AQ921" s="116"/>
      <c r="AR921" s="116"/>
      <c r="AS921" s="116"/>
      <c r="AT921" s="116"/>
      <c r="AU921" s="116">
        <f>AU877</f>
        <v>0</v>
      </c>
      <c r="AV921" s="116">
        <f t="shared" ref="AV921:AV922" si="2304">AW921+AX921+AY921+AZ921</f>
        <v>40334.9</v>
      </c>
      <c r="AW921" s="116">
        <f>AW847</f>
        <v>0</v>
      </c>
      <c r="AX921" s="116">
        <f>AX847</f>
        <v>0</v>
      </c>
      <c r="AY921" s="116">
        <f>AY847</f>
        <v>0</v>
      </c>
      <c r="AZ921" s="116">
        <f>AZ847</f>
        <v>40334.9</v>
      </c>
      <c r="BA921" s="116">
        <f t="shared" ref="BA921:BH921" si="2305">BA847+BA877</f>
        <v>0</v>
      </c>
      <c r="BB921" s="116">
        <f t="shared" si="2305"/>
        <v>0</v>
      </c>
      <c r="BC921" s="116">
        <f t="shared" si="2305"/>
        <v>0</v>
      </c>
      <c r="BD921" s="116">
        <f t="shared" si="2305"/>
        <v>0</v>
      </c>
      <c r="BE921" s="116">
        <f t="shared" si="2305"/>
        <v>0</v>
      </c>
      <c r="BF921" s="116">
        <f t="shared" si="2305"/>
        <v>0</v>
      </c>
      <c r="BG921" s="116">
        <f t="shared" si="2305"/>
        <v>0</v>
      </c>
      <c r="BH921" s="116">
        <f t="shared" si="2305"/>
        <v>0</v>
      </c>
      <c r="BI921" s="116">
        <f t="shared" ref="BI921:BI922" si="2306">BJ921+BK921+BL921+BM921</f>
        <v>12197.3</v>
      </c>
      <c r="BJ921" s="116">
        <f>BJ880+BJ892+BJ895+BJ898</f>
        <v>0</v>
      </c>
      <c r="BK921" s="116">
        <f>BK880+BK892+BK895+BK898</f>
        <v>0</v>
      </c>
      <c r="BL921" s="664">
        <v>0</v>
      </c>
      <c r="BM921" s="116">
        <f>BM917</f>
        <v>12197.3</v>
      </c>
      <c r="BN921" s="116">
        <f>BN877</f>
        <v>0</v>
      </c>
      <c r="BO921" s="116">
        <f t="shared" ref="BO921:BO922" si="2307">BP921+BQ921+BR921+BS921</f>
        <v>12197.3</v>
      </c>
      <c r="BP921" s="116">
        <f>BP880+BP892+BP895+BP898</f>
        <v>0</v>
      </c>
      <c r="BQ921" s="116">
        <f>BQ880+BQ892+BQ895+BQ898</f>
        <v>0</v>
      </c>
      <c r="BR921" s="664">
        <v>0</v>
      </c>
      <c r="BS921" s="116">
        <f>BS917</f>
        <v>12197.3</v>
      </c>
      <c r="BT921" s="116">
        <f t="shared" si="2246"/>
        <v>0</v>
      </c>
      <c r="BU921" s="116">
        <f t="shared" si="2247"/>
        <v>12197.3</v>
      </c>
      <c r="BV921" s="116">
        <f t="shared" ref="BV921:BV922" si="2308">BW921+BX921+BY921+BZ921</f>
        <v>0</v>
      </c>
      <c r="BW921" s="116">
        <f>BW880+BW892+BW895+BW898</f>
        <v>0</v>
      </c>
      <c r="BX921" s="116">
        <f>BX880+BX892+BX895+BX898</f>
        <v>0</v>
      </c>
      <c r="BY921" s="664">
        <v>0</v>
      </c>
      <c r="BZ921" s="116">
        <f>BZ880+BZ892+BZ895+BZ898</f>
        <v>0</v>
      </c>
      <c r="CA921" s="116">
        <f t="shared" si="2278"/>
        <v>0</v>
      </c>
      <c r="CB921" s="116"/>
      <c r="CC921" s="116"/>
      <c r="CD921" s="116"/>
      <c r="CE921" s="116">
        <f t="shared" ref="CE921:CE922" si="2309">CF921+CG921+CH921+CI921</f>
        <v>29885.5</v>
      </c>
      <c r="CF921" s="116">
        <f>CF880+CF892+CF895+CF898</f>
        <v>0</v>
      </c>
      <c r="CG921" s="116">
        <f>CG880+CG892+CG895+CG898</f>
        <v>0</v>
      </c>
      <c r="CH921" s="116">
        <f>CH880+CH892+CH895+CH898</f>
        <v>0</v>
      </c>
      <c r="CI921" s="116">
        <f>CI917</f>
        <v>29885.5</v>
      </c>
      <c r="CJ921" s="116">
        <f>CJ877</f>
        <v>0</v>
      </c>
      <c r="CK921" s="116">
        <f t="shared" ref="CK921:CK922" si="2310">CL921+CM921+CN921+CO921</f>
        <v>29885.5</v>
      </c>
      <c r="CL921" s="116">
        <f>CL880+CL892+CL895+CL898</f>
        <v>0</v>
      </c>
      <c r="CM921" s="116">
        <f>CM880+CM892+CM895+CM898</f>
        <v>0</v>
      </c>
      <c r="CN921" s="664">
        <f>CA921</f>
        <v>0</v>
      </c>
      <c r="CO921" s="116">
        <f>CO917</f>
        <v>29885.5</v>
      </c>
    </row>
    <row r="922" spans="2:93" s="631" customFormat="1" ht="62.25" customHeight="1" x14ac:dyDescent="0.25">
      <c r="B922" s="867" t="s">
        <v>194</v>
      </c>
      <c r="C922" s="867"/>
      <c r="D922" s="184">
        <f t="shared" si="2301"/>
        <v>60201.4</v>
      </c>
      <c r="E922" s="132">
        <f>E862</f>
        <v>0</v>
      </c>
      <c r="F922" s="132">
        <f>F862</f>
        <v>0</v>
      </c>
      <c r="G922" s="132">
        <v>0</v>
      </c>
      <c r="H922" s="132">
        <f>H919</f>
        <v>60201.4</v>
      </c>
      <c r="I922" s="132">
        <f>Q922</f>
        <v>34997.781080000001</v>
      </c>
      <c r="J922" s="598">
        <f>I922/D922</f>
        <v>0.58134497005053043</v>
      </c>
      <c r="K922" s="132"/>
      <c r="L922" s="132"/>
      <c r="M922" s="132"/>
      <c r="N922" s="132"/>
      <c r="O922" s="132"/>
      <c r="P922" s="132"/>
      <c r="Q922" s="184">
        <f>Q919</f>
        <v>34997.781080000001</v>
      </c>
      <c r="R922" s="598">
        <f>Q922/D922</f>
        <v>0.58134497005053043</v>
      </c>
      <c r="S922" s="184">
        <f t="shared" si="2296"/>
        <v>34997.781080000001</v>
      </c>
      <c r="T922" s="600">
        <f t="shared" si="2297"/>
        <v>0.58134497005053043</v>
      </c>
      <c r="U922" s="132">
        <f>U862</f>
        <v>0</v>
      </c>
      <c r="V922" s="132"/>
      <c r="W922" s="132">
        <f>W862</f>
        <v>0</v>
      </c>
      <c r="X922" s="132"/>
      <c r="Y922" s="132"/>
      <c r="Z922" s="132"/>
      <c r="AA922" s="184">
        <f>AA919</f>
        <v>34997.781080000001</v>
      </c>
      <c r="AB922" s="598">
        <f t="shared" si="2298"/>
        <v>0.58134497005053043</v>
      </c>
      <c r="AC922" s="184">
        <f t="shared" si="2302"/>
        <v>60201.4</v>
      </c>
      <c r="AD922" s="600">
        <f t="shared" si="2303"/>
        <v>1</v>
      </c>
      <c r="AE922" s="132">
        <f>AE862</f>
        <v>0</v>
      </c>
      <c r="AF922" s="600">
        <v>0</v>
      </c>
      <c r="AG922" s="184">
        <f>AG862</f>
        <v>0</v>
      </c>
      <c r="AH922" s="132"/>
      <c r="AI922" s="132"/>
      <c r="AJ922" s="132"/>
      <c r="AK922" s="184">
        <f>AK919</f>
        <v>60201.4</v>
      </c>
      <c r="AL922" s="600">
        <f t="shared" si="2299"/>
        <v>1</v>
      </c>
      <c r="AM922" s="132"/>
      <c r="AN922" s="132"/>
      <c r="AO922" s="132"/>
      <c r="AP922" s="132"/>
      <c r="AQ922" s="132"/>
      <c r="AR922" s="132"/>
      <c r="AS922" s="132"/>
      <c r="AT922" s="132"/>
      <c r="AU922" s="132">
        <f>AZ922-H922</f>
        <v>0</v>
      </c>
      <c r="AV922" s="132">
        <f t="shared" si="2304"/>
        <v>60201.4</v>
      </c>
      <c r="AW922" s="132">
        <f>AW862</f>
        <v>0</v>
      </c>
      <c r="AX922" s="132">
        <f>AX862</f>
        <v>0</v>
      </c>
      <c r="AY922" s="132">
        <v>0</v>
      </c>
      <c r="AZ922" s="132">
        <f>AZ919</f>
        <v>60201.4</v>
      </c>
      <c r="BA922" s="132" t="e">
        <f>BB922+BC922+BD922</f>
        <v>#REF!</v>
      </c>
      <c r="BB922" s="132">
        <v>0</v>
      </c>
      <c r="BC922" s="132"/>
      <c r="BD922" s="132" t="e">
        <f>#REF!+#REF!</f>
        <v>#REF!</v>
      </c>
      <c r="BE922" s="132" t="e">
        <f t="shared" si="2275"/>
        <v>#REF!</v>
      </c>
      <c r="BF922" s="132">
        <v>0</v>
      </c>
      <c r="BG922" s="132">
        <v>0</v>
      </c>
      <c r="BH922" s="132" t="e">
        <f>#REF!+#REF!</f>
        <v>#REF!</v>
      </c>
      <c r="BI922" s="132">
        <f t="shared" si="2306"/>
        <v>18205</v>
      </c>
      <c r="BJ922" s="132">
        <f>BJ862</f>
        <v>0</v>
      </c>
      <c r="BK922" s="132">
        <f>BK862</f>
        <v>0</v>
      </c>
      <c r="BL922" s="132">
        <v>0</v>
      </c>
      <c r="BM922" s="132">
        <f>BM916</f>
        <v>18205</v>
      </c>
      <c r="BN922" s="132">
        <f>BS922-BM922</f>
        <v>0</v>
      </c>
      <c r="BO922" s="132">
        <f t="shared" si="2307"/>
        <v>18205</v>
      </c>
      <c r="BP922" s="132">
        <f>BP862</f>
        <v>0</v>
      </c>
      <c r="BQ922" s="132">
        <f>BQ862</f>
        <v>0</v>
      </c>
      <c r="BR922" s="132">
        <v>0</v>
      </c>
      <c r="BS922" s="132">
        <f>BS916</f>
        <v>18205</v>
      </c>
      <c r="BT922" s="132">
        <f t="shared" si="2246"/>
        <v>0</v>
      </c>
      <c r="BU922" s="132">
        <f t="shared" si="2247"/>
        <v>18205</v>
      </c>
      <c r="BV922" s="132">
        <f t="shared" si="2308"/>
        <v>0</v>
      </c>
      <c r="BW922" s="132">
        <f>BW862</f>
        <v>0</v>
      </c>
      <c r="BX922" s="132">
        <f>BX862</f>
        <v>0</v>
      </c>
      <c r="BY922" s="132">
        <v>0</v>
      </c>
      <c r="BZ922" s="132">
        <f>BZ862</f>
        <v>0</v>
      </c>
      <c r="CA922" s="132">
        <f t="shared" si="2278"/>
        <v>0</v>
      </c>
      <c r="CB922" s="132"/>
      <c r="CC922" s="132"/>
      <c r="CD922" s="132"/>
      <c r="CE922" s="132">
        <f t="shared" si="2309"/>
        <v>69501.2</v>
      </c>
      <c r="CF922" s="132">
        <f>CF862</f>
        <v>0</v>
      </c>
      <c r="CG922" s="132">
        <f>CG862</f>
        <v>0</v>
      </c>
      <c r="CH922" s="132">
        <v>0</v>
      </c>
      <c r="CI922" s="132">
        <f>CI916</f>
        <v>69501.2</v>
      </c>
      <c r="CJ922" s="132">
        <v>0</v>
      </c>
      <c r="CK922" s="132">
        <f t="shared" si="2310"/>
        <v>69501.2</v>
      </c>
      <c r="CL922" s="132">
        <f>CL862</f>
        <v>0</v>
      </c>
      <c r="CM922" s="132">
        <f>CM862</f>
        <v>0</v>
      </c>
      <c r="CN922" s="132">
        <v>0</v>
      </c>
      <c r="CO922" s="132">
        <f>CO916</f>
        <v>69501.2</v>
      </c>
    </row>
    <row r="923" spans="2:93" s="85" customFormat="1" ht="86.25" hidden="1" customHeight="1" x14ac:dyDescent="0.25">
      <c r="B923" s="175"/>
      <c r="C923" s="176"/>
      <c r="D923" s="177"/>
      <c r="E923" s="68"/>
      <c r="F923" s="68"/>
      <c r="G923" s="68"/>
      <c r="H923" s="68"/>
      <c r="I923" s="68"/>
      <c r="J923" s="68"/>
      <c r="K923" s="68"/>
      <c r="L923" s="68"/>
      <c r="M923" s="68"/>
      <c r="N923" s="68"/>
      <c r="O923" s="68"/>
      <c r="P923" s="68"/>
      <c r="Q923" s="68"/>
      <c r="R923" s="68"/>
      <c r="S923" s="68"/>
      <c r="T923" s="68"/>
      <c r="U923" s="68"/>
      <c r="V923" s="68"/>
      <c r="W923" s="68"/>
      <c r="X923" s="68"/>
      <c r="Y923" s="68"/>
      <c r="Z923" s="68"/>
      <c r="AA923" s="68"/>
      <c r="AB923" s="68"/>
      <c r="AC923" s="68"/>
      <c r="AD923" s="68"/>
      <c r="AE923" s="68"/>
      <c r="AF923" s="596" t="e">
        <f t="shared" ref="AF923:AF924" si="2311">AE923/E923</f>
        <v>#DIV/0!</v>
      </c>
      <c r="AG923" s="68"/>
      <c r="AH923" s="68"/>
      <c r="AI923" s="68"/>
      <c r="AJ923" s="68"/>
      <c r="AK923" s="68"/>
      <c r="AL923" s="68"/>
      <c r="AM923" s="68"/>
      <c r="AN923" s="68"/>
      <c r="AO923" s="68"/>
      <c r="AP923" s="68"/>
      <c r="AQ923" s="68"/>
      <c r="AR923" s="68"/>
      <c r="AS923" s="68"/>
      <c r="AT923" s="68"/>
      <c r="AU923" s="177"/>
      <c r="AV923" s="512"/>
      <c r="AW923" s="68"/>
      <c r="AX923" s="68"/>
      <c r="AY923" s="68"/>
      <c r="AZ923" s="68"/>
      <c r="BA923" s="177"/>
      <c r="BB923" s="177"/>
      <c r="BC923" s="177"/>
      <c r="BD923" s="177"/>
      <c r="BE923" s="533">
        <f t="shared" si="2275"/>
        <v>0</v>
      </c>
      <c r="BF923" s="177"/>
      <c r="BG923" s="177"/>
      <c r="BH923" s="177"/>
      <c r="BI923" s="177"/>
      <c r="BJ923" s="68"/>
      <c r="BK923" s="68"/>
      <c r="BL923" s="68"/>
      <c r="BM923" s="68"/>
      <c r="BN923" s="177"/>
      <c r="BO923" s="177"/>
      <c r="BP923" s="68"/>
      <c r="BQ923" s="68"/>
      <c r="BR923" s="68"/>
      <c r="BS923" s="68"/>
      <c r="BT923" s="177"/>
      <c r="BU923" s="177"/>
      <c r="BV923" s="177"/>
      <c r="BW923" s="68"/>
      <c r="BX923" s="68"/>
      <c r="BY923" s="68"/>
      <c r="BZ923" s="68"/>
      <c r="CA923" s="177"/>
      <c r="CB923" s="177"/>
      <c r="CC923" s="177"/>
      <c r="CD923" s="177"/>
      <c r="CE923" s="177"/>
      <c r="CF923" s="177"/>
      <c r="CG923" s="177"/>
      <c r="CH923" s="177"/>
      <c r="CI923" s="177"/>
      <c r="CJ923" s="177"/>
      <c r="CK923" s="177"/>
      <c r="CL923" s="68"/>
      <c r="CM923" s="68"/>
      <c r="CN923" s="68"/>
      <c r="CO923" s="68"/>
    </row>
    <row r="924" spans="2:93" s="85" customFormat="1" ht="86.25" hidden="1" customHeight="1" x14ac:dyDescent="0.25">
      <c r="B924" s="175"/>
      <c r="C924" s="176"/>
      <c r="D924" s="177"/>
      <c r="E924" s="68"/>
      <c r="F924" s="68"/>
      <c r="G924" s="68"/>
      <c r="H924" s="68"/>
      <c r="I924" s="68"/>
      <c r="J924" s="68"/>
      <c r="K924" s="68"/>
      <c r="L924" s="68"/>
      <c r="M924" s="68"/>
      <c r="N924" s="68"/>
      <c r="O924" s="68"/>
      <c r="P924" s="68"/>
      <c r="Q924" s="68"/>
      <c r="R924" s="68"/>
      <c r="S924" s="68"/>
      <c r="T924" s="68"/>
      <c r="U924" s="68"/>
      <c r="V924" s="68"/>
      <c r="W924" s="68"/>
      <c r="X924" s="68"/>
      <c r="Y924" s="68"/>
      <c r="Z924" s="68"/>
      <c r="AA924" s="68"/>
      <c r="AB924" s="68"/>
      <c r="AC924" s="68"/>
      <c r="AD924" s="68"/>
      <c r="AE924" s="68"/>
      <c r="AF924" s="596" t="e">
        <f t="shared" si="2311"/>
        <v>#DIV/0!</v>
      </c>
      <c r="AG924" s="68"/>
      <c r="AH924" s="68"/>
      <c r="AI924" s="68"/>
      <c r="AJ924" s="68"/>
      <c r="AK924" s="68"/>
      <c r="AL924" s="68"/>
      <c r="AM924" s="68"/>
      <c r="AN924" s="68"/>
      <c r="AO924" s="68"/>
      <c r="AP924" s="68"/>
      <c r="AQ924" s="68"/>
      <c r="AR924" s="68"/>
      <c r="AS924" s="68"/>
      <c r="AT924" s="68"/>
      <c r="AU924" s="177"/>
      <c r="AV924" s="512"/>
      <c r="AW924" s="68"/>
      <c r="AX924" s="68"/>
      <c r="AY924" s="68"/>
      <c r="AZ924" s="68"/>
      <c r="BA924" s="177"/>
      <c r="BB924" s="177"/>
      <c r="BC924" s="177"/>
      <c r="BD924" s="177"/>
      <c r="BE924" s="533">
        <f t="shared" si="2275"/>
        <v>0</v>
      </c>
      <c r="BF924" s="177"/>
      <c r="BG924" s="177"/>
      <c r="BH924" s="177"/>
      <c r="BI924" s="177"/>
      <c r="BJ924" s="68"/>
      <c r="BK924" s="68"/>
      <c r="BL924" s="68"/>
      <c r="BM924" s="68"/>
      <c r="BN924" s="177"/>
      <c r="BO924" s="177"/>
      <c r="BP924" s="68"/>
      <c r="BQ924" s="68"/>
      <c r="BR924" s="68"/>
      <c r="BS924" s="68"/>
      <c r="BT924" s="177"/>
      <c r="BU924" s="177"/>
      <c r="BV924" s="177"/>
      <c r="BW924" s="68"/>
      <c r="BX924" s="68"/>
      <c r="BY924" s="68"/>
      <c r="BZ924" s="68"/>
      <c r="CA924" s="177"/>
      <c r="CB924" s="177"/>
      <c r="CC924" s="177"/>
      <c r="CD924" s="177"/>
      <c r="CE924" s="177"/>
      <c r="CF924" s="177"/>
      <c r="CG924" s="177"/>
      <c r="CH924" s="177"/>
      <c r="CI924" s="177"/>
      <c r="CJ924" s="177"/>
      <c r="CK924" s="177"/>
      <c r="CL924" s="68"/>
      <c r="CM924" s="68"/>
      <c r="CN924" s="68"/>
      <c r="CO924" s="68"/>
    </row>
    <row r="925" spans="2:93" s="85" customFormat="1" ht="53.25" customHeight="1" x14ac:dyDescent="0.25">
      <c r="B925" s="872" t="s">
        <v>206</v>
      </c>
      <c r="C925" s="873"/>
      <c r="D925" s="873"/>
      <c r="E925" s="873"/>
      <c r="F925" s="873"/>
      <c r="G925" s="873"/>
      <c r="H925" s="873"/>
      <c r="I925" s="873"/>
      <c r="J925" s="873"/>
      <c r="K925" s="873"/>
      <c r="L925" s="873"/>
      <c r="M925" s="873"/>
      <c r="N925" s="873"/>
      <c r="O925" s="873"/>
      <c r="P925" s="873"/>
      <c r="Q925" s="873"/>
      <c r="R925" s="873"/>
      <c r="S925" s="873"/>
      <c r="T925" s="873"/>
      <c r="U925" s="873"/>
      <c r="V925" s="873"/>
      <c r="W925" s="873"/>
      <c r="X925" s="873"/>
      <c r="Y925" s="873"/>
      <c r="Z925" s="873"/>
      <c r="AA925" s="873"/>
      <c r="AB925" s="873"/>
      <c r="AC925" s="873"/>
      <c r="AD925" s="873"/>
      <c r="AE925" s="873"/>
      <c r="AF925" s="873"/>
      <c r="AG925" s="873"/>
      <c r="AH925" s="873"/>
      <c r="AI925" s="873"/>
      <c r="AJ925" s="873"/>
      <c r="AK925" s="873"/>
      <c r="AL925" s="873"/>
      <c r="AM925" s="873"/>
      <c r="AN925" s="873"/>
      <c r="AO925" s="873"/>
      <c r="AP925" s="873"/>
      <c r="AQ925" s="873"/>
      <c r="AR925" s="873"/>
      <c r="AS925" s="873"/>
      <c r="AT925" s="873"/>
      <c r="AU925" s="873"/>
      <c r="AV925" s="873"/>
      <c r="AW925" s="873"/>
      <c r="AX925" s="873"/>
      <c r="AY925" s="873"/>
      <c r="AZ925" s="873"/>
      <c r="BA925" s="873"/>
      <c r="BB925" s="873"/>
      <c r="BC925" s="873"/>
      <c r="BD925" s="873"/>
      <c r="BE925" s="873"/>
      <c r="BF925" s="873"/>
      <c r="BG925" s="873"/>
      <c r="BH925" s="873"/>
      <c r="BI925" s="873"/>
      <c r="BJ925" s="873"/>
      <c r="BK925" s="873"/>
      <c r="BL925" s="873"/>
      <c r="BM925" s="873"/>
      <c r="BN925" s="873"/>
      <c r="BO925" s="873"/>
      <c r="BP925" s="873"/>
      <c r="BQ925" s="873"/>
      <c r="BR925" s="873"/>
      <c r="BS925" s="873"/>
      <c r="BT925" s="873"/>
      <c r="BU925" s="873"/>
      <c r="BV925" s="873"/>
      <c r="BW925" s="873"/>
      <c r="BX925" s="873"/>
      <c r="BY925" s="873"/>
      <c r="BZ925" s="873"/>
      <c r="CA925" s="873"/>
      <c r="CB925" s="873"/>
      <c r="CC925" s="873"/>
      <c r="CD925" s="873"/>
      <c r="CE925" s="873"/>
      <c r="CF925" s="873"/>
      <c r="CG925" s="873"/>
      <c r="CH925" s="873"/>
      <c r="CI925" s="873"/>
      <c r="CJ925" s="873"/>
      <c r="CK925" s="873"/>
    </row>
    <row r="926" spans="2:93" s="85" customFormat="1" ht="48" hidden="1" customHeight="1" x14ac:dyDescent="0.25">
      <c r="B926" s="864" t="s">
        <v>180</v>
      </c>
      <c r="C926" s="864"/>
      <c r="D926" s="864"/>
      <c r="E926" s="864"/>
      <c r="F926" s="864"/>
      <c r="G926" s="864"/>
      <c r="H926" s="864"/>
      <c r="I926" s="864"/>
      <c r="J926" s="864"/>
      <c r="K926" s="864"/>
      <c r="L926" s="864"/>
      <c r="M926" s="864"/>
      <c r="N926" s="864"/>
      <c r="O926" s="864"/>
      <c r="P926" s="864"/>
      <c r="Q926" s="864"/>
      <c r="R926" s="864"/>
      <c r="S926" s="864"/>
      <c r="T926" s="864"/>
      <c r="U926" s="864"/>
      <c r="V926" s="864"/>
      <c r="W926" s="864"/>
      <c r="X926" s="864"/>
      <c r="Y926" s="864"/>
      <c r="Z926" s="864"/>
      <c r="AA926" s="864"/>
      <c r="AB926" s="864"/>
      <c r="AC926" s="864"/>
      <c r="AD926" s="864"/>
      <c r="AE926" s="864"/>
      <c r="AF926" s="864"/>
      <c r="AG926" s="864"/>
      <c r="AH926" s="864"/>
      <c r="AI926" s="864"/>
      <c r="AJ926" s="864"/>
      <c r="AK926" s="864"/>
      <c r="AL926" s="864"/>
      <c r="AM926" s="864"/>
      <c r="AN926" s="864"/>
      <c r="AO926" s="864"/>
      <c r="AP926" s="864"/>
      <c r="AQ926" s="864"/>
      <c r="AR926" s="864"/>
      <c r="AS926" s="864"/>
      <c r="AT926" s="864"/>
      <c r="AU926" s="864"/>
      <c r="AV926" s="864"/>
      <c r="AW926" s="864"/>
      <c r="AX926" s="864"/>
      <c r="AY926" s="864"/>
      <c r="AZ926" s="864"/>
      <c r="BA926" s="864"/>
      <c r="BB926" s="864"/>
      <c r="BC926" s="864"/>
      <c r="BD926" s="864"/>
      <c r="BE926" s="864"/>
      <c r="BF926" s="864"/>
      <c r="BG926" s="864"/>
      <c r="BH926" s="864"/>
      <c r="BI926" s="864"/>
      <c r="BJ926" s="864"/>
      <c r="BK926" s="864"/>
      <c r="BL926" s="864"/>
      <c r="BM926" s="864"/>
      <c r="BN926" s="864"/>
      <c r="BO926" s="864"/>
      <c r="BP926" s="864"/>
      <c r="BQ926" s="864"/>
      <c r="BR926" s="864"/>
      <c r="BS926" s="864"/>
      <c r="BT926" s="864"/>
      <c r="BU926" s="864"/>
      <c r="BV926" s="864"/>
      <c r="BW926" s="864"/>
      <c r="BX926" s="864"/>
      <c r="BY926" s="864"/>
      <c r="BZ926" s="864"/>
      <c r="CA926" s="864"/>
      <c r="CB926" s="864"/>
      <c r="CC926" s="864"/>
      <c r="CD926" s="864"/>
      <c r="CE926" s="864"/>
      <c r="CF926" s="864"/>
      <c r="CG926" s="864"/>
      <c r="CH926" s="864"/>
      <c r="CI926" s="864"/>
      <c r="CJ926" s="84"/>
      <c r="CK926" s="84"/>
    </row>
    <row r="927" spans="2:93" s="85" customFormat="1" ht="48" hidden="1" customHeight="1" x14ac:dyDescent="0.25">
      <c r="B927" s="860" t="s">
        <v>182</v>
      </c>
      <c r="C927" s="861"/>
      <c r="D927" s="861"/>
      <c r="E927" s="861"/>
      <c r="F927" s="861"/>
      <c r="G927" s="861"/>
      <c r="H927" s="861"/>
      <c r="I927" s="861"/>
      <c r="J927" s="861"/>
      <c r="K927" s="861"/>
      <c r="L927" s="861"/>
      <c r="M927" s="861"/>
      <c r="N927" s="861"/>
      <c r="O927" s="861"/>
      <c r="P927" s="861"/>
      <c r="Q927" s="861"/>
      <c r="R927" s="861"/>
      <c r="S927" s="861"/>
      <c r="T927" s="861"/>
      <c r="U927" s="861"/>
      <c r="V927" s="861"/>
      <c r="W927" s="861"/>
      <c r="X927" s="861"/>
      <c r="Y927" s="861"/>
      <c r="Z927" s="861"/>
      <c r="AA927" s="861"/>
      <c r="AB927" s="861"/>
      <c r="AC927" s="861"/>
      <c r="AD927" s="861"/>
      <c r="AE927" s="861"/>
      <c r="AF927" s="861"/>
      <c r="AG927" s="861"/>
      <c r="AH927" s="861"/>
      <c r="AI927" s="861"/>
      <c r="AJ927" s="861"/>
      <c r="AK927" s="861"/>
      <c r="AL927" s="861"/>
      <c r="AM927" s="861"/>
      <c r="AN927" s="861"/>
      <c r="AO927" s="861"/>
      <c r="AP927" s="861"/>
      <c r="AQ927" s="861"/>
      <c r="AR927" s="861"/>
      <c r="AS927" s="861"/>
      <c r="AT927" s="861"/>
      <c r="AU927" s="861"/>
      <c r="AV927" s="861"/>
      <c r="AW927" s="861"/>
      <c r="AX927" s="861"/>
      <c r="AY927" s="861"/>
      <c r="AZ927" s="861"/>
      <c r="BA927" s="861"/>
      <c r="BB927" s="861"/>
      <c r="BC927" s="861"/>
      <c r="BD927" s="861"/>
      <c r="BE927" s="861"/>
      <c r="BF927" s="861"/>
      <c r="BG927" s="861"/>
      <c r="BH927" s="861"/>
      <c r="BI927" s="861"/>
      <c r="BJ927" s="861"/>
      <c r="BK927" s="861"/>
      <c r="BL927" s="861"/>
      <c r="BM927" s="861"/>
      <c r="BN927" s="861"/>
      <c r="BO927" s="861"/>
      <c r="BP927" s="861"/>
      <c r="BQ927" s="861"/>
      <c r="BR927" s="861"/>
      <c r="BS927" s="861"/>
      <c r="BT927" s="861"/>
      <c r="BU927" s="861"/>
      <c r="BV927" s="861"/>
      <c r="BW927" s="861"/>
      <c r="BX927" s="861"/>
      <c r="BY927" s="861"/>
      <c r="BZ927" s="861"/>
      <c r="CA927" s="861"/>
      <c r="CB927" s="861"/>
      <c r="CC927" s="861"/>
      <c r="CD927" s="861"/>
      <c r="CE927" s="861"/>
      <c r="CF927" s="861"/>
      <c r="CG927" s="861"/>
      <c r="CH927" s="861"/>
      <c r="CI927" s="861"/>
      <c r="CJ927" s="84"/>
      <c r="CK927" s="84"/>
    </row>
    <row r="928" spans="2:93" s="420" customFormat="1" ht="96" hidden="1" customHeight="1" x14ac:dyDescent="0.25">
      <c r="B928" s="378">
        <v>1</v>
      </c>
      <c r="C928" s="417" t="s">
        <v>205</v>
      </c>
      <c r="D928" s="418">
        <f t="shared" ref="D928:AY928" si="2312">D929</f>
        <v>0</v>
      </c>
      <c r="E928" s="418">
        <f t="shared" si="2312"/>
        <v>0</v>
      </c>
      <c r="F928" s="418"/>
      <c r="G928" s="418">
        <f t="shared" si="2312"/>
        <v>0</v>
      </c>
      <c r="H928" s="418">
        <f t="shared" si="2312"/>
        <v>0</v>
      </c>
      <c r="I928" s="418"/>
      <c r="J928" s="418"/>
      <c r="K928" s="418"/>
      <c r="L928" s="418"/>
      <c r="M928" s="418"/>
      <c r="N928" s="418"/>
      <c r="O928" s="418"/>
      <c r="P928" s="418"/>
      <c r="Q928" s="418"/>
      <c r="R928" s="418"/>
      <c r="S928" s="418"/>
      <c r="T928" s="418"/>
      <c r="U928" s="418"/>
      <c r="V928" s="418"/>
      <c r="W928" s="418"/>
      <c r="X928" s="418"/>
      <c r="Y928" s="418"/>
      <c r="Z928" s="418"/>
      <c r="AA928" s="418"/>
      <c r="AB928" s="418"/>
      <c r="AC928" s="517"/>
      <c r="AD928" s="418"/>
      <c r="AE928" s="418"/>
      <c r="AF928" s="418"/>
      <c r="AG928" s="418"/>
      <c r="AH928" s="418"/>
      <c r="AI928" s="418"/>
      <c r="AJ928" s="418"/>
      <c r="AK928" s="418"/>
      <c r="AL928" s="517"/>
      <c r="AM928" s="418"/>
      <c r="AN928" s="418"/>
      <c r="AO928" s="418"/>
      <c r="AP928" s="418"/>
      <c r="AQ928" s="418"/>
      <c r="AR928" s="418"/>
      <c r="AS928" s="418"/>
      <c r="AT928" s="418"/>
      <c r="AU928" s="418">
        <f t="shared" si="2312"/>
        <v>0</v>
      </c>
      <c r="AV928" s="509">
        <f t="shared" si="2312"/>
        <v>0</v>
      </c>
      <c r="AW928" s="418">
        <f t="shared" si="2312"/>
        <v>0</v>
      </c>
      <c r="AX928" s="418"/>
      <c r="AY928" s="418">
        <f t="shared" si="2312"/>
        <v>0</v>
      </c>
      <c r="AZ928" s="418">
        <f t="shared" ref="AZ928" si="2313">AZ929</f>
        <v>0</v>
      </c>
      <c r="BA928" s="418">
        <f>BB928+BC928+BD928</f>
        <v>0</v>
      </c>
      <c r="BB928" s="418"/>
      <c r="BC928" s="418"/>
      <c r="BD928" s="418"/>
      <c r="BE928" s="418">
        <f>BF928+BG928+BH928</f>
        <v>0</v>
      </c>
      <c r="BF928" s="418">
        <f t="shared" ref="BF928:BF934" si="2314">E928</f>
        <v>0</v>
      </c>
      <c r="BG928" s="418">
        <f t="shared" ref="BG928:BH934" si="2315">G928</f>
        <v>0</v>
      </c>
      <c r="BH928" s="418">
        <f t="shared" si="2315"/>
        <v>0</v>
      </c>
      <c r="BI928" s="517">
        <f t="shared" ref="BI928:BS928" si="2316">BI929</f>
        <v>66630.399999999994</v>
      </c>
      <c r="BJ928" s="419">
        <f t="shared" si="2316"/>
        <v>0</v>
      </c>
      <c r="BK928" s="419"/>
      <c r="BL928" s="419">
        <f t="shared" si="2316"/>
        <v>0</v>
      </c>
      <c r="BM928" s="419">
        <f t="shared" si="2316"/>
        <v>66630.399999999994</v>
      </c>
      <c r="BN928" s="418">
        <f>BO928+BP928+BQ928</f>
        <v>66630.399999999994</v>
      </c>
      <c r="BO928" s="517">
        <f t="shared" si="2316"/>
        <v>66630.399999999994</v>
      </c>
      <c r="BP928" s="498">
        <f t="shared" si="2316"/>
        <v>0</v>
      </c>
      <c r="BQ928" s="419"/>
      <c r="BR928" s="419">
        <f t="shared" si="2316"/>
        <v>0</v>
      </c>
      <c r="BS928" s="419">
        <f t="shared" si="2316"/>
        <v>66630.399999999994</v>
      </c>
      <c r="BT928" s="419">
        <f t="shared" ref="BT928:BU928" si="2317">BL928</f>
        <v>0</v>
      </c>
      <c r="BU928" s="419">
        <f t="shared" si="2317"/>
        <v>66630.399999999994</v>
      </c>
      <c r="BV928" s="517">
        <f t="shared" ref="BV928:BZ928" si="2318">BV929</f>
        <v>0</v>
      </c>
      <c r="BW928" s="419">
        <f t="shared" si="2318"/>
        <v>0</v>
      </c>
      <c r="BX928" s="419"/>
      <c r="BY928" s="419">
        <f t="shared" si="2318"/>
        <v>0</v>
      </c>
      <c r="BZ928" s="419">
        <f t="shared" si="2318"/>
        <v>0</v>
      </c>
      <c r="CA928" s="418">
        <f>CB928+CC928+CD928</f>
        <v>0</v>
      </c>
      <c r="CB928" s="419"/>
      <c r="CC928" s="419"/>
      <c r="CD928" s="419"/>
      <c r="CE928" s="418">
        <f>CF928+CH928+CI928</f>
        <v>0</v>
      </c>
      <c r="CF928" s="419">
        <f>BW928</f>
        <v>0</v>
      </c>
      <c r="CG928" s="419"/>
      <c r="CH928" s="419">
        <f t="shared" ref="CH928:CH934" si="2319">BY928</f>
        <v>0</v>
      </c>
      <c r="CI928" s="419">
        <f t="shared" ref="CI928:CI934" si="2320">BZ928</f>
        <v>0</v>
      </c>
      <c r="CJ928" s="418"/>
      <c r="CK928" s="517">
        <f t="shared" ref="CK928" si="2321">CK929</f>
        <v>287735</v>
      </c>
      <c r="CL928" s="419">
        <f t="shared" ref="CL928:CO928" si="2322">CL929</f>
        <v>0</v>
      </c>
      <c r="CM928" s="419"/>
      <c r="CN928" s="419">
        <f t="shared" si="2322"/>
        <v>0</v>
      </c>
      <c r="CO928" s="419">
        <f t="shared" si="2322"/>
        <v>287735</v>
      </c>
    </row>
    <row r="929" spans="2:93" s="169" customFormat="1" ht="86.25" hidden="1" customHeight="1" x14ac:dyDescent="0.3">
      <c r="B929" s="334" t="s">
        <v>345</v>
      </c>
      <c r="C929" s="171" t="s">
        <v>208</v>
      </c>
      <c r="D929" s="298">
        <f>E929+G929+H929</f>
        <v>0</v>
      </c>
      <c r="E929" s="298">
        <f t="shared" ref="E929:H929" si="2323">E930+E931</f>
        <v>0</v>
      </c>
      <c r="F929" s="353"/>
      <c r="G929" s="298">
        <f t="shared" si="2323"/>
        <v>0</v>
      </c>
      <c r="H929" s="298">
        <f t="shared" si="2323"/>
        <v>0</v>
      </c>
      <c r="I929" s="554"/>
      <c r="J929" s="554"/>
      <c r="K929" s="554"/>
      <c r="L929" s="554"/>
      <c r="M929" s="554"/>
      <c r="N929" s="554"/>
      <c r="O929" s="554"/>
      <c r="P929" s="554"/>
      <c r="Q929" s="554"/>
      <c r="R929" s="554"/>
      <c r="S929" s="554"/>
      <c r="T929" s="554"/>
      <c r="U929" s="554"/>
      <c r="V929" s="554"/>
      <c r="W929" s="554"/>
      <c r="X929" s="554"/>
      <c r="Y929" s="554"/>
      <c r="Z929" s="554"/>
      <c r="AA929" s="554"/>
      <c r="AB929" s="554"/>
      <c r="AC929" s="577"/>
      <c r="AD929" s="554"/>
      <c r="AE929" s="554"/>
      <c r="AF929" s="554"/>
      <c r="AG929" s="554"/>
      <c r="AH929" s="554"/>
      <c r="AI929" s="554"/>
      <c r="AJ929" s="554"/>
      <c r="AK929" s="554"/>
      <c r="AL929" s="577"/>
      <c r="AM929" s="554"/>
      <c r="AN929" s="554"/>
      <c r="AO929" s="554"/>
      <c r="AP929" s="554"/>
      <c r="AQ929" s="554"/>
      <c r="AR929" s="554"/>
      <c r="AS929" s="554"/>
      <c r="AT929" s="554"/>
      <c r="AU929" s="554">
        <f t="shared" ref="AU929" si="2324">AU930+AU931</f>
        <v>0</v>
      </c>
      <c r="AV929" s="559">
        <f>AW929+AY929+AZ929</f>
        <v>0</v>
      </c>
      <c r="AW929" s="486">
        <f t="shared" ref="AW929" si="2325">AW930+AW931</f>
        <v>0</v>
      </c>
      <c r="AX929" s="486"/>
      <c r="AY929" s="486">
        <f t="shared" ref="AY929:AZ929" si="2326">AY930+AY931</f>
        <v>0</v>
      </c>
      <c r="AZ929" s="486">
        <f t="shared" si="2326"/>
        <v>0</v>
      </c>
      <c r="BA929" s="170">
        <f t="shared" ref="BA929:BA941" si="2327">BB929+BC929+BD929</f>
        <v>0</v>
      </c>
      <c r="BB929" s="535"/>
      <c r="BC929" s="535"/>
      <c r="BD929" s="535"/>
      <c r="BE929" s="535">
        <f t="shared" ref="BE929:BE934" si="2328">BF929+BG929+BH929</f>
        <v>0</v>
      </c>
      <c r="BF929" s="331">
        <f t="shared" si="2314"/>
        <v>0</v>
      </c>
      <c r="BG929" s="331">
        <f t="shared" si="2315"/>
        <v>0</v>
      </c>
      <c r="BH929" s="331">
        <f t="shared" si="2315"/>
        <v>0</v>
      </c>
      <c r="BI929" s="495">
        <f>BJ929+BL929+BM929</f>
        <v>66630.399999999994</v>
      </c>
      <c r="BJ929" s="185">
        <f t="shared" ref="BJ929:BM929" si="2329">BJ930+BJ931</f>
        <v>0</v>
      </c>
      <c r="BK929" s="185"/>
      <c r="BL929" s="185">
        <f t="shared" si="2329"/>
        <v>0</v>
      </c>
      <c r="BM929" s="185">
        <f t="shared" si="2329"/>
        <v>66630.399999999994</v>
      </c>
      <c r="BN929" s="323">
        <f t="shared" ref="BN929:BN934" si="2330">BO929+BP929+BQ929</f>
        <v>66630.399999999994</v>
      </c>
      <c r="BO929" s="495">
        <f>BP929+BR929+BS929</f>
        <v>66630.399999999994</v>
      </c>
      <c r="BP929" s="185">
        <f t="shared" ref="BP929" si="2331">BP930+BP931</f>
        <v>0</v>
      </c>
      <c r="BQ929" s="185"/>
      <c r="BR929" s="185">
        <f t="shared" ref="BR929:BS929" si="2332">BR930+BR931</f>
        <v>0</v>
      </c>
      <c r="BS929" s="185">
        <f t="shared" si="2332"/>
        <v>66630.399999999994</v>
      </c>
      <c r="BT929" s="185">
        <f t="shared" ref="BT929:BT934" si="2333">BL929</f>
        <v>0</v>
      </c>
      <c r="BU929" s="185">
        <f t="shared" ref="BU929:BU934" si="2334">BM929</f>
        <v>66630.399999999994</v>
      </c>
      <c r="BV929" s="495">
        <f>BW929+BY929+BZ929</f>
        <v>0</v>
      </c>
      <c r="BW929" s="185">
        <f t="shared" ref="BW929:BZ929" si="2335">BW930+BW931</f>
        <v>0</v>
      </c>
      <c r="BX929" s="185"/>
      <c r="BY929" s="185">
        <f t="shared" si="2335"/>
        <v>0</v>
      </c>
      <c r="BZ929" s="185">
        <f t="shared" si="2335"/>
        <v>0</v>
      </c>
      <c r="CA929" s="340">
        <f t="shared" ref="CA929:CA934" si="2336">CB929+CC929+CD929</f>
        <v>0</v>
      </c>
      <c r="CB929" s="185"/>
      <c r="CC929" s="185"/>
      <c r="CD929" s="185"/>
      <c r="CE929" s="340">
        <f t="shared" ref="CE929:CE941" si="2337">CF929+CH929+CI929</f>
        <v>0</v>
      </c>
      <c r="CF929" s="185">
        <f t="shared" ref="CF929:CF934" si="2338">BW929</f>
        <v>0</v>
      </c>
      <c r="CG929" s="185"/>
      <c r="CH929" s="185">
        <f t="shared" si="2319"/>
        <v>0</v>
      </c>
      <c r="CI929" s="185">
        <f t="shared" si="2320"/>
        <v>0</v>
      </c>
      <c r="CJ929" s="486"/>
      <c r="CK929" s="495">
        <f>CL929+CN929+CO929</f>
        <v>287735</v>
      </c>
      <c r="CL929" s="185">
        <f t="shared" ref="CL929" si="2339">CL930+CL931</f>
        <v>0</v>
      </c>
      <c r="CM929" s="185"/>
      <c r="CN929" s="185">
        <f t="shared" ref="CN929:CO929" si="2340">CN930+CN931</f>
        <v>0</v>
      </c>
      <c r="CO929" s="185">
        <f t="shared" si="2340"/>
        <v>287735</v>
      </c>
    </row>
    <row r="930" spans="2:93" s="52" customFormat="1" ht="45.75" hidden="1" customHeight="1" x14ac:dyDescent="0.25">
      <c r="B930" s="151"/>
      <c r="C930" s="127" t="s">
        <v>31</v>
      </c>
      <c r="D930" s="297">
        <v>0</v>
      </c>
      <c r="E930" s="297">
        <f t="shared" ref="E930:H930" si="2341">E933+E936</f>
        <v>0</v>
      </c>
      <c r="F930" s="352"/>
      <c r="G930" s="297">
        <f t="shared" si="2341"/>
        <v>0</v>
      </c>
      <c r="H930" s="297">
        <f t="shared" si="2341"/>
        <v>0</v>
      </c>
      <c r="I930" s="559"/>
      <c r="J930" s="559"/>
      <c r="K930" s="559"/>
      <c r="L930" s="559"/>
      <c r="M930" s="559"/>
      <c r="N930" s="559"/>
      <c r="O930" s="559"/>
      <c r="P930" s="559"/>
      <c r="Q930" s="559"/>
      <c r="R930" s="559"/>
      <c r="S930" s="559"/>
      <c r="T930" s="559"/>
      <c r="U930" s="559"/>
      <c r="V930" s="559"/>
      <c r="W930" s="559"/>
      <c r="X930" s="559"/>
      <c r="Y930" s="559"/>
      <c r="Z930" s="559"/>
      <c r="AA930" s="559"/>
      <c r="AB930" s="559"/>
      <c r="AC930" s="581"/>
      <c r="AD930" s="559"/>
      <c r="AE930" s="559"/>
      <c r="AF930" s="559"/>
      <c r="AG930" s="559"/>
      <c r="AH930" s="559"/>
      <c r="AI930" s="559"/>
      <c r="AJ930" s="559"/>
      <c r="AK930" s="559"/>
      <c r="AL930" s="581"/>
      <c r="AM930" s="559"/>
      <c r="AN930" s="559"/>
      <c r="AO930" s="559"/>
      <c r="AP930" s="559"/>
      <c r="AQ930" s="559"/>
      <c r="AR930" s="559"/>
      <c r="AS930" s="559"/>
      <c r="AT930" s="559"/>
      <c r="AU930" s="559">
        <f>AU933+AU936</f>
        <v>0</v>
      </c>
      <c r="AV930" s="559">
        <v>0</v>
      </c>
      <c r="AW930" s="482">
        <f t="shared" ref="AW930" si="2342">AW933+AW936</f>
        <v>0</v>
      </c>
      <c r="AX930" s="482"/>
      <c r="AY930" s="482">
        <f t="shared" ref="AY930:AZ930" si="2343">AY933+AY936</f>
        <v>0</v>
      </c>
      <c r="AZ930" s="482">
        <f t="shared" si="2343"/>
        <v>0</v>
      </c>
      <c r="BA930" s="170">
        <f t="shared" si="2327"/>
        <v>0</v>
      </c>
      <c r="BB930" s="526"/>
      <c r="BC930" s="526"/>
      <c r="BD930" s="526"/>
      <c r="BE930" s="526">
        <f t="shared" si="2328"/>
        <v>0</v>
      </c>
      <c r="BF930" s="330">
        <f t="shared" si="2314"/>
        <v>0</v>
      </c>
      <c r="BG930" s="330">
        <f t="shared" si="2315"/>
        <v>0</v>
      </c>
      <c r="BH930" s="330">
        <f t="shared" si="2315"/>
        <v>0</v>
      </c>
      <c r="BI930" s="491">
        <v>0</v>
      </c>
      <c r="BJ930" s="182">
        <f t="shared" ref="BJ930:BM930" si="2344">BJ933+BJ936</f>
        <v>0</v>
      </c>
      <c r="BK930" s="182"/>
      <c r="BL930" s="182">
        <f t="shared" si="2344"/>
        <v>0</v>
      </c>
      <c r="BM930" s="182">
        <f t="shared" si="2344"/>
        <v>12015.4</v>
      </c>
      <c r="BN930" s="322">
        <f t="shared" si="2330"/>
        <v>0</v>
      </c>
      <c r="BO930" s="491">
        <v>0</v>
      </c>
      <c r="BP930" s="182">
        <f t="shared" ref="BP930" si="2345">BP933+BP936</f>
        <v>0</v>
      </c>
      <c r="BQ930" s="182"/>
      <c r="BR930" s="182">
        <f t="shared" ref="BR930:BS930" si="2346">BR933+BR936</f>
        <v>0</v>
      </c>
      <c r="BS930" s="182">
        <f t="shared" si="2346"/>
        <v>12015.4</v>
      </c>
      <c r="BT930" s="182">
        <f t="shared" si="2333"/>
        <v>0</v>
      </c>
      <c r="BU930" s="182">
        <f t="shared" si="2334"/>
        <v>12015.4</v>
      </c>
      <c r="BV930" s="491">
        <v>0</v>
      </c>
      <c r="BW930" s="182">
        <f t="shared" ref="BW930:BZ930" si="2347">BW933+BW936</f>
        <v>0</v>
      </c>
      <c r="BX930" s="182"/>
      <c r="BY930" s="182">
        <f t="shared" si="2347"/>
        <v>0</v>
      </c>
      <c r="BZ930" s="182">
        <f t="shared" si="2347"/>
        <v>0</v>
      </c>
      <c r="CA930" s="338">
        <f t="shared" si="2336"/>
        <v>0</v>
      </c>
      <c r="CB930" s="182"/>
      <c r="CC930" s="182"/>
      <c r="CD930" s="182"/>
      <c r="CE930" s="338">
        <f t="shared" si="2337"/>
        <v>0</v>
      </c>
      <c r="CF930" s="182">
        <f t="shared" si="2338"/>
        <v>0</v>
      </c>
      <c r="CG930" s="182"/>
      <c r="CH930" s="182">
        <f t="shared" si="2319"/>
        <v>0</v>
      </c>
      <c r="CI930" s="182">
        <f t="shared" si="2320"/>
        <v>0</v>
      </c>
      <c r="CJ930" s="482"/>
      <c r="CK930" s="491">
        <v>0</v>
      </c>
      <c r="CL930" s="182">
        <f t="shared" ref="CL930" si="2348">CL933+CL936</f>
        <v>0</v>
      </c>
      <c r="CM930" s="182"/>
      <c r="CN930" s="182">
        <f t="shared" ref="CN930:CO930" si="2349">CN933+CN936</f>
        <v>0</v>
      </c>
      <c r="CO930" s="182">
        <f t="shared" si="2349"/>
        <v>79231.399999999994</v>
      </c>
    </row>
    <row r="931" spans="2:93" s="25" customFormat="1" ht="46.5" hidden="1" customHeight="1" x14ac:dyDescent="0.25">
      <c r="B931" s="152"/>
      <c r="C931" s="126" t="s">
        <v>32</v>
      </c>
      <c r="D931" s="116">
        <v>0</v>
      </c>
      <c r="E931" s="116">
        <f t="shared" ref="E931:H931" si="2350">E934+E937</f>
        <v>0</v>
      </c>
      <c r="F931" s="116"/>
      <c r="G931" s="116">
        <f t="shared" si="2350"/>
        <v>0</v>
      </c>
      <c r="H931" s="116">
        <f t="shared" si="2350"/>
        <v>0</v>
      </c>
      <c r="I931" s="116"/>
      <c r="J931" s="116"/>
      <c r="K931" s="116"/>
      <c r="L931" s="116"/>
      <c r="M931" s="116"/>
      <c r="N931" s="116"/>
      <c r="O931" s="116"/>
      <c r="P931" s="116"/>
      <c r="Q931" s="116"/>
      <c r="R931" s="116"/>
      <c r="S931" s="116"/>
      <c r="T931" s="116"/>
      <c r="U931" s="116"/>
      <c r="V931" s="116"/>
      <c r="W931" s="116"/>
      <c r="X931" s="116"/>
      <c r="Y931" s="116"/>
      <c r="Z931" s="116"/>
      <c r="AA931" s="116"/>
      <c r="AB931" s="116"/>
      <c r="AC931" s="116"/>
      <c r="AD931" s="116"/>
      <c r="AE931" s="116"/>
      <c r="AF931" s="116"/>
      <c r="AG931" s="116"/>
      <c r="AH931" s="116"/>
      <c r="AI931" s="116"/>
      <c r="AJ931" s="116"/>
      <c r="AK931" s="116"/>
      <c r="AL931" s="116"/>
      <c r="AM931" s="116"/>
      <c r="AN931" s="116"/>
      <c r="AO931" s="116"/>
      <c r="AP931" s="116"/>
      <c r="AQ931" s="116"/>
      <c r="AR931" s="116"/>
      <c r="AS931" s="116"/>
      <c r="AT931" s="116"/>
      <c r="AU931" s="116">
        <f t="shared" ref="AU931" si="2351">AU934+AU937</f>
        <v>0</v>
      </c>
      <c r="AV931" s="128">
        <v>0</v>
      </c>
      <c r="AW931" s="116">
        <f t="shared" ref="AW931" si="2352">AW934+AW937</f>
        <v>0</v>
      </c>
      <c r="AX931" s="116"/>
      <c r="AY931" s="116">
        <f t="shared" ref="AY931:AZ931" si="2353">AY934+AY937</f>
        <v>0</v>
      </c>
      <c r="AZ931" s="116">
        <f t="shared" si="2353"/>
        <v>0</v>
      </c>
      <c r="BA931" s="170">
        <f t="shared" si="2327"/>
        <v>0</v>
      </c>
      <c r="BB931" s="116"/>
      <c r="BC931" s="116"/>
      <c r="BD931" s="116"/>
      <c r="BE931" s="116">
        <f t="shared" si="2328"/>
        <v>0</v>
      </c>
      <c r="BF931" s="116">
        <f t="shared" si="2314"/>
        <v>0</v>
      </c>
      <c r="BG931" s="116">
        <f t="shared" si="2315"/>
        <v>0</v>
      </c>
      <c r="BH931" s="116">
        <f t="shared" si="2315"/>
        <v>0</v>
      </c>
      <c r="BI931" s="116">
        <v>0</v>
      </c>
      <c r="BJ931" s="183">
        <f t="shared" ref="BJ931:BM931" si="2354">BJ934+BJ937</f>
        <v>0</v>
      </c>
      <c r="BK931" s="183"/>
      <c r="BL931" s="183">
        <f t="shared" si="2354"/>
        <v>0</v>
      </c>
      <c r="BM931" s="183">
        <f t="shared" si="2354"/>
        <v>54615</v>
      </c>
      <c r="BN931" s="116">
        <f t="shared" si="2330"/>
        <v>0</v>
      </c>
      <c r="BO931" s="116">
        <v>0</v>
      </c>
      <c r="BP931" s="183">
        <f t="shared" ref="BP931" si="2355">BP934+BP937</f>
        <v>0</v>
      </c>
      <c r="BQ931" s="183"/>
      <c r="BR931" s="183">
        <f t="shared" ref="BR931:BS931" si="2356">BR934+BR937</f>
        <v>0</v>
      </c>
      <c r="BS931" s="183">
        <f t="shared" si="2356"/>
        <v>54615</v>
      </c>
      <c r="BT931" s="183">
        <f t="shared" si="2333"/>
        <v>0</v>
      </c>
      <c r="BU931" s="183">
        <f t="shared" si="2334"/>
        <v>54615</v>
      </c>
      <c r="BV931" s="116">
        <v>0</v>
      </c>
      <c r="BW931" s="183">
        <f t="shared" ref="BW931:BZ931" si="2357">BW934+BW937</f>
        <v>0</v>
      </c>
      <c r="BX931" s="183"/>
      <c r="BY931" s="183">
        <f t="shared" si="2357"/>
        <v>0</v>
      </c>
      <c r="BZ931" s="183">
        <f t="shared" si="2357"/>
        <v>0</v>
      </c>
      <c r="CA931" s="116">
        <f t="shared" si="2336"/>
        <v>0</v>
      </c>
      <c r="CB931" s="183"/>
      <c r="CC931" s="183"/>
      <c r="CD931" s="183"/>
      <c r="CE931" s="116">
        <f t="shared" si="2337"/>
        <v>0</v>
      </c>
      <c r="CF931" s="183">
        <f t="shared" si="2338"/>
        <v>0</v>
      </c>
      <c r="CG931" s="183"/>
      <c r="CH931" s="183">
        <f t="shared" si="2319"/>
        <v>0</v>
      </c>
      <c r="CI931" s="183">
        <f t="shared" si="2320"/>
        <v>0</v>
      </c>
      <c r="CJ931" s="116"/>
      <c r="CK931" s="116">
        <v>0</v>
      </c>
      <c r="CL931" s="183">
        <f t="shared" ref="CL931" si="2358">CL934+CL937</f>
        <v>0</v>
      </c>
      <c r="CM931" s="183"/>
      <c r="CN931" s="183">
        <f t="shared" ref="CN931:CO931" si="2359">CN934+CN937</f>
        <v>0</v>
      </c>
      <c r="CO931" s="183">
        <f t="shared" si="2359"/>
        <v>208503.59999999998</v>
      </c>
    </row>
    <row r="932" spans="2:93" s="85" customFormat="1" ht="172.5" hidden="1" customHeight="1" x14ac:dyDescent="0.25">
      <c r="B932" s="172" t="s">
        <v>34</v>
      </c>
      <c r="C932" s="173" t="s">
        <v>207</v>
      </c>
      <c r="D932" s="297">
        <f t="shared" ref="D932:D937" si="2360">E932</f>
        <v>0</v>
      </c>
      <c r="E932" s="297">
        <f>E933+E934</f>
        <v>0</v>
      </c>
      <c r="F932" s="352"/>
      <c r="G932" s="174"/>
      <c r="H932" s="297">
        <f>H933+H934</f>
        <v>0</v>
      </c>
      <c r="I932" s="559"/>
      <c r="J932" s="559"/>
      <c r="K932" s="559"/>
      <c r="L932" s="559"/>
      <c r="M932" s="559"/>
      <c r="N932" s="559"/>
      <c r="O932" s="559"/>
      <c r="P932" s="559"/>
      <c r="Q932" s="559"/>
      <c r="R932" s="559"/>
      <c r="S932" s="559"/>
      <c r="T932" s="559"/>
      <c r="U932" s="559"/>
      <c r="V932" s="559"/>
      <c r="W932" s="559"/>
      <c r="X932" s="559"/>
      <c r="Y932" s="559"/>
      <c r="Z932" s="559"/>
      <c r="AA932" s="559"/>
      <c r="AB932" s="559"/>
      <c r="AC932" s="581"/>
      <c r="AD932" s="559"/>
      <c r="AE932" s="559"/>
      <c r="AF932" s="559"/>
      <c r="AG932" s="559"/>
      <c r="AH932" s="559"/>
      <c r="AI932" s="559"/>
      <c r="AJ932" s="559"/>
      <c r="AK932" s="559"/>
      <c r="AL932" s="581"/>
      <c r="AM932" s="559"/>
      <c r="AN932" s="559"/>
      <c r="AO932" s="559"/>
      <c r="AP932" s="559"/>
      <c r="AQ932" s="559"/>
      <c r="AR932" s="559"/>
      <c r="AS932" s="559"/>
      <c r="AT932" s="559"/>
      <c r="AU932" s="559">
        <f>AU933+AU934</f>
        <v>0</v>
      </c>
      <c r="AV932" s="559">
        <f t="shared" ref="AV932:AV940" si="2361">AW932</f>
        <v>0</v>
      </c>
      <c r="AW932" s="482">
        <f>AW933+AW934</f>
        <v>0</v>
      </c>
      <c r="AX932" s="482"/>
      <c r="AY932" s="174"/>
      <c r="AZ932" s="482">
        <f>AZ933+AZ934</f>
        <v>0</v>
      </c>
      <c r="BA932" s="170">
        <f t="shared" si="2327"/>
        <v>0</v>
      </c>
      <c r="BB932" s="526"/>
      <c r="BC932" s="526"/>
      <c r="BD932" s="526"/>
      <c r="BE932" s="526">
        <f t="shared" si="2328"/>
        <v>0</v>
      </c>
      <c r="BF932" s="330">
        <f t="shared" si="2314"/>
        <v>0</v>
      </c>
      <c r="BG932" s="174">
        <f t="shared" si="2315"/>
        <v>0</v>
      </c>
      <c r="BH932" s="330">
        <f t="shared" si="2315"/>
        <v>0</v>
      </c>
      <c r="BI932" s="491">
        <f t="shared" ref="BI932:BI937" si="2362">BJ932</f>
        <v>0</v>
      </c>
      <c r="BJ932" s="182">
        <f>BJ933+BJ934</f>
        <v>0</v>
      </c>
      <c r="BK932" s="182"/>
      <c r="BL932" s="272"/>
      <c r="BM932" s="182">
        <f>BM933+BM934</f>
        <v>24212.7</v>
      </c>
      <c r="BN932" s="322">
        <f t="shared" si="2330"/>
        <v>0</v>
      </c>
      <c r="BO932" s="491">
        <f t="shared" ref="BO932:BO940" si="2363">BP932</f>
        <v>0</v>
      </c>
      <c r="BP932" s="182">
        <f>BP933+BP934</f>
        <v>0</v>
      </c>
      <c r="BQ932" s="182"/>
      <c r="BR932" s="272"/>
      <c r="BS932" s="182">
        <f>BS933+BS934</f>
        <v>24212.7</v>
      </c>
      <c r="BT932" s="272">
        <f t="shared" si="2333"/>
        <v>0</v>
      </c>
      <c r="BU932" s="182">
        <f t="shared" si="2334"/>
        <v>24212.7</v>
      </c>
      <c r="BV932" s="491">
        <f t="shared" ref="BV932:BV940" si="2364">BW932</f>
        <v>0</v>
      </c>
      <c r="BW932" s="182">
        <f>BW933+BW934</f>
        <v>0</v>
      </c>
      <c r="BX932" s="182"/>
      <c r="BY932" s="272"/>
      <c r="BZ932" s="182">
        <f>BZ933+BZ934</f>
        <v>0</v>
      </c>
      <c r="CA932" s="338">
        <f t="shared" si="2336"/>
        <v>0</v>
      </c>
      <c r="CB932" s="182"/>
      <c r="CC932" s="272"/>
      <c r="CD932" s="182"/>
      <c r="CE932" s="338">
        <f t="shared" si="2337"/>
        <v>0</v>
      </c>
      <c r="CF932" s="182">
        <f t="shared" si="2338"/>
        <v>0</v>
      </c>
      <c r="CG932" s="182"/>
      <c r="CH932" s="272">
        <f t="shared" si="2319"/>
        <v>0</v>
      </c>
      <c r="CI932" s="182">
        <f t="shared" si="2320"/>
        <v>0</v>
      </c>
      <c r="CJ932" s="482"/>
      <c r="CK932" s="491">
        <f t="shared" ref="CK932:CK940" si="2365">CL932</f>
        <v>0</v>
      </c>
      <c r="CL932" s="182">
        <f>CL933+CL934</f>
        <v>0</v>
      </c>
      <c r="CM932" s="182"/>
      <c r="CN932" s="272"/>
      <c r="CO932" s="182">
        <f>CO933+CO934</f>
        <v>109116.9</v>
      </c>
    </row>
    <row r="933" spans="2:93" s="52" customFormat="1" ht="45.75" hidden="1" customHeight="1" x14ac:dyDescent="0.25">
      <c r="B933" s="151"/>
      <c r="C933" s="127" t="s">
        <v>31</v>
      </c>
      <c r="D933" s="120">
        <f t="shared" si="2360"/>
        <v>0</v>
      </c>
      <c r="E933" s="120">
        <v>0</v>
      </c>
      <c r="F933" s="120"/>
      <c r="G933" s="120">
        <f t="shared" ref="G933" si="2366">G906+G910+G914+G920+G924</f>
        <v>0</v>
      </c>
      <c r="H933" s="120"/>
      <c r="I933" s="120"/>
      <c r="J933" s="120"/>
      <c r="K933" s="120"/>
      <c r="L933" s="120"/>
      <c r="M933" s="120"/>
      <c r="N933" s="120"/>
      <c r="O933" s="120"/>
      <c r="P933" s="120"/>
      <c r="Q933" s="120"/>
      <c r="R933" s="120"/>
      <c r="S933" s="120"/>
      <c r="T933" s="120"/>
      <c r="U933" s="120"/>
      <c r="V933" s="120"/>
      <c r="W933" s="120"/>
      <c r="X933" s="120"/>
      <c r="Y933" s="120"/>
      <c r="Z933" s="120"/>
      <c r="AA933" s="120"/>
      <c r="AB933" s="120"/>
      <c r="AC933" s="120"/>
      <c r="AD933" s="120"/>
      <c r="AE933" s="120"/>
      <c r="AF933" s="120"/>
      <c r="AG933" s="120"/>
      <c r="AH933" s="120"/>
      <c r="AI933" s="120"/>
      <c r="AJ933" s="120"/>
      <c r="AK933" s="120"/>
      <c r="AL933" s="120"/>
      <c r="AM933" s="120"/>
      <c r="AN933" s="120"/>
      <c r="AO933" s="120"/>
      <c r="AP933" s="120"/>
      <c r="AQ933" s="120"/>
      <c r="AR933" s="120"/>
      <c r="AS933" s="120"/>
      <c r="AT933" s="120"/>
      <c r="AU933" s="120">
        <v>0</v>
      </c>
      <c r="AV933" s="120">
        <f t="shared" si="2361"/>
        <v>0</v>
      </c>
      <c r="AW933" s="120">
        <v>0</v>
      </c>
      <c r="AX933" s="120"/>
      <c r="AY933" s="120">
        <f t="shared" ref="AY933" si="2367">AY906+AY910+AY914+AY920+AY924</f>
        <v>0</v>
      </c>
      <c r="AZ933" s="120"/>
      <c r="BA933" s="170">
        <f t="shared" si="2327"/>
        <v>0</v>
      </c>
      <c r="BB933" s="120"/>
      <c r="BC933" s="120"/>
      <c r="BD933" s="120"/>
      <c r="BE933" s="120">
        <f t="shared" si="2328"/>
        <v>0</v>
      </c>
      <c r="BF933" s="120">
        <f t="shared" si="2314"/>
        <v>0</v>
      </c>
      <c r="BG933" s="120">
        <f t="shared" si="2315"/>
        <v>0</v>
      </c>
      <c r="BH933" s="120">
        <f t="shared" si="2315"/>
        <v>0</v>
      </c>
      <c r="BI933" s="120">
        <f t="shared" si="2362"/>
        <v>0</v>
      </c>
      <c r="BJ933" s="123">
        <v>0</v>
      </c>
      <c r="BK933" s="123"/>
      <c r="BL933" s="123">
        <f t="shared" ref="BL933:BM933" si="2368">BL906+BL910+BL914+BL920+BL924</f>
        <v>0</v>
      </c>
      <c r="BM933" s="123">
        <f t="shared" si="2368"/>
        <v>6007.7</v>
      </c>
      <c r="BN933" s="120">
        <f t="shared" si="2330"/>
        <v>0</v>
      </c>
      <c r="BO933" s="120">
        <f t="shared" si="2363"/>
        <v>0</v>
      </c>
      <c r="BP933" s="123">
        <v>0</v>
      </c>
      <c r="BQ933" s="123"/>
      <c r="BR933" s="123">
        <f t="shared" ref="BR933:BS933" si="2369">BR906+BR910+BR914+BR920+BR924</f>
        <v>0</v>
      </c>
      <c r="BS933" s="123">
        <f t="shared" si="2369"/>
        <v>6007.7</v>
      </c>
      <c r="BT933" s="123">
        <f t="shared" si="2333"/>
        <v>0</v>
      </c>
      <c r="BU933" s="123">
        <f t="shared" si="2334"/>
        <v>6007.7</v>
      </c>
      <c r="BV933" s="120">
        <f t="shared" si="2364"/>
        <v>0</v>
      </c>
      <c r="BW933" s="123">
        <v>0</v>
      </c>
      <c r="BX933" s="123"/>
      <c r="BY933" s="123">
        <f t="shared" ref="BY933:BZ933" si="2370">BY906+BY910+BY914+BY920+BY924</f>
        <v>0</v>
      </c>
      <c r="BZ933" s="123">
        <f t="shared" si="2370"/>
        <v>0</v>
      </c>
      <c r="CA933" s="120">
        <f t="shared" si="2336"/>
        <v>0</v>
      </c>
      <c r="CB933" s="123"/>
      <c r="CC933" s="123"/>
      <c r="CD933" s="123"/>
      <c r="CE933" s="120">
        <f t="shared" si="2337"/>
        <v>0</v>
      </c>
      <c r="CF933" s="123">
        <f t="shared" si="2338"/>
        <v>0</v>
      </c>
      <c r="CG933" s="123"/>
      <c r="CH933" s="123">
        <f t="shared" si="2319"/>
        <v>0</v>
      </c>
      <c r="CI933" s="123">
        <f t="shared" si="2320"/>
        <v>0</v>
      </c>
      <c r="CJ933" s="120"/>
      <c r="CK933" s="120">
        <f t="shared" si="2365"/>
        <v>0</v>
      </c>
      <c r="CL933" s="123">
        <v>0</v>
      </c>
      <c r="CM933" s="123"/>
      <c r="CN933" s="123">
        <f t="shared" ref="CN933:CO933" si="2371">CN906+CN910+CN914+CN920+CN924</f>
        <v>0</v>
      </c>
      <c r="CO933" s="123">
        <f t="shared" si="2371"/>
        <v>39615.699999999997</v>
      </c>
    </row>
    <row r="934" spans="2:93" s="25" customFormat="1" ht="46.5" hidden="1" customHeight="1" x14ac:dyDescent="0.25">
      <c r="B934" s="152"/>
      <c r="C934" s="126" t="s">
        <v>32</v>
      </c>
      <c r="D934" s="116">
        <f t="shared" si="2360"/>
        <v>0</v>
      </c>
      <c r="E934" s="116">
        <v>0</v>
      </c>
      <c r="F934" s="116"/>
      <c r="G934" s="116">
        <f t="shared" ref="G934" si="2372">G909+G913+G919</f>
        <v>0</v>
      </c>
      <c r="H934" s="116"/>
      <c r="I934" s="116"/>
      <c r="J934" s="116"/>
      <c r="K934" s="116"/>
      <c r="L934" s="116"/>
      <c r="M934" s="116"/>
      <c r="N934" s="116"/>
      <c r="O934" s="116"/>
      <c r="P934" s="116"/>
      <c r="Q934" s="116"/>
      <c r="R934" s="116"/>
      <c r="S934" s="116"/>
      <c r="T934" s="116"/>
      <c r="U934" s="116"/>
      <c r="V934" s="116"/>
      <c r="W934" s="116"/>
      <c r="X934" s="116"/>
      <c r="Y934" s="116"/>
      <c r="Z934" s="116"/>
      <c r="AA934" s="116"/>
      <c r="AB934" s="116"/>
      <c r="AC934" s="116"/>
      <c r="AD934" s="116"/>
      <c r="AE934" s="116"/>
      <c r="AF934" s="116"/>
      <c r="AG934" s="116"/>
      <c r="AH934" s="116"/>
      <c r="AI934" s="116"/>
      <c r="AJ934" s="116"/>
      <c r="AK934" s="116"/>
      <c r="AL934" s="116"/>
      <c r="AM934" s="116"/>
      <c r="AN934" s="116"/>
      <c r="AO934" s="116"/>
      <c r="AP934" s="116"/>
      <c r="AQ934" s="116"/>
      <c r="AR934" s="116"/>
      <c r="AS934" s="116"/>
      <c r="AT934" s="116"/>
      <c r="AU934" s="116">
        <v>0</v>
      </c>
      <c r="AV934" s="128">
        <f t="shared" si="2361"/>
        <v>0</v>
      </c>
      <c r="AW934" s="116">
        <v>0</v>
      </c>
      <c r="AX934" s="116"/>
      <c r="AY934" s="116">
        <f t="shared" ref="AY934" si="2373">AY909+AY913+AY919</f>
        <v>0</v>
      </c>
      <c r="AZ934" s="116"/>
      <c r="BA934" s="170">
        <f t="shared" si="2327"/>
        <v>0</v>
      </c>
      <c r="BB934" s="116"/>
      <c r="BC934" s="116"/>
      <c r="BD934" s="116"/>
      <c r="BE934" s="116">
        <f t="shared" si="2328"/>
        <v>0</v>
      </c>
      <c r="BF934" s="116">
        <f t="shared" si="2314"/>
        <v>0</v>
      </c>
      <c r="BG934" s="116">
        <f t="shared" si="2315"/>
        <v>0</v>
      </c>
      <c r="BH934" s="116">
        <f t="shared" si="2315"/>
        <v>0</v>
      </c>
      <c r="BI934" s="116">
        <f t="shared" si="2362"/>
        <v>0</v>
      </c>
      <c r="BJ934" s="183">
        <v>0</v>
      </c>
      <c r="BK934" s="183"/>
      <c r="BL934" s="183">
        <f t="shared" ref="BL934:BM934" si="2374">BL909+BL913+BL919</f>
        <v>0</v>
      </c>
      <c r="BM934" s="183">
        <f t="shared" si="2374"/>
        <v>18205</v>
      </c>
      <c r="BN934" s="116">
        <f t="shared" si="2330"/>
        <v>0</v>
      </c>
      <c r="BO934" s="116">
        <f t="shared" si="2363"/>
        <v>0</v>
      </c>
      <c r="BP934" s="183">
        <v>0</v>
      </c>
      <c r="BQ934" s="183"/>
      <c r="BR934" s="183">
        <f t="shared" ref="BR934:BS934" si="2375">BR909+BR913+BR919</f>
        <v>0</v>
      </c>
      <c r="BS934" s="183">
        <f t="shared" si="2375"/>
        <v>18205</v>
      </c>
      <c r="BT934" s="183">
        <f t="shared" si="2333"/>
        <v>0</v>
      </c>
      <c r="BU934" s="183">
        <f t="shared" si="2334"/>
        <v>18205</v>
      </c>
      <c r="BV934" s="116">
        <f t="shared" si="2364"/>
        <v>0</v>
      </c>
      <c r="BW934" s="183">
        <v>0</v>
      </c>
      <c r="BX934" s="183"/>
      <c r="BY934" s="183">
        <f t="shared" ref="BY934:BZ934" si="2376">BY909+BY913+BY919</f>
        <v>0</v>
      </c>
      <c r="BZ934" s="183">
        <f t="shared" si="2376"/>
        <v>0</v>
      </c>
      <c r="CA934" s="116">
        <f t="shared" si="2336"/>
        <v>0</v>
      </c>
      <c r="CB934" s="183"/>
      <c r="CC934" s="183"/>
      <c r="CD934" s="183"/>
      <c r="CE934" s="116">
        <f t="shared" si="2337"/>
        <v>0</v>
      </c>
      <c r="CF934" s="183">
        <f t="shared" si="2338"/>
        <v>0</v>
      </c>
      <c r="CG934" s="183"/>
      <c r="CH934" s="183">
        <f t="shared" si="2319"/>
        <v>0</v>
      </c>
      <c r="CI934" s="183">
        <f t="shared" si="2320"/>
        <v>0</v>
      </c>
      <c r="CJ934" s="116"/>
      <c r="CK934" s="116">
        <f t="shared" si="2365"/>
        <v>0</v>
      </c>
      <c r="CL934" s="183">
        <v>0</v>
      </c>
      <c r="CM934" s="183"/>
      <c r="CN934" s="183">
        <f t="shared" ref="CN934:CO934" si="2377">CN909+CN913+CN919</f>
        <v>0</v>
      </c>
      <c r="CO934" s="183">
        <f t="shared" si="2377"/>
        <v>69501.2</v>
      </c>
    </row>
    <row r="935" spans="2:93" s="83" customFormat="1" ht="99" hidden="1" customHeight="1" x14ac:dyDescent="0.25">
      <c r="B935" s="172">
        <v>2</v>
      </c>
      <c r="C935" s="173" t="s">
        <v>295</v>
      </c>
      <c r="D935" s="336">
        <f t="shared" si="2360"/>
        <v>0</v>
      </c>
      <c r="E935" s="182">
        <f>E936+E937</f>
        <v>0</v>
      </c>
      <c r="F935" s="182"/>
      <c r="G935" s="270"/>
      <c r="H935" s="182">
        <f>H936+H937</f>
        <v>0</v>
      </c>
      <c r="I935" s="182"/>
      <c r="J935" s="182"/>
      <c r="K935" s="182"/>
      <c r="L935" s="182"/>
      <c r="M935" s="182"/>
      <c r="N935" s="182"/>
      <c r="O935" s="182"/>
      <c r="P935" s="182"/>
      <c r="Q935" s="182"/>
      <c r="R935" s="182"/>
      <c r="S935" s="182"/>
      <c r="T935" s="182"/>
      <c r="U935" s="182"/>
      <c r="V935" s="182"/>
      <c r="W935" s="182"/>
      <c r="X935" s="182"/>
      <c r="Y935" s="182"/>
      <c r="Z935" s="182"/>
      <c r="AA935" s="182"/>
      <c r="AB935" s="182"/>
      <c r="AC935" s="182"/>
      <c r="AD935" s="182"/>
      <c r="AE935" s="182"/>
      <c r="AF935" s="182"/>
      <c r="AG935" s="182"/>
      <c r="AH935" s="182"/>
      <c r="AI935" s="182"/>
      <c r="AJ935" s="182"/>
      <c r="AK935" s="182"/>
      <c r="AL935" s="182"/>
      <c r="AM935" s="182"/>
      <c r="AN935" s="182"/>
      <c r="AO935" s="182"/>
      <c r="AP935" s="182"/>
      <c r="AQ935" s="182"/>
      <c r="AR935" s="182"/>
      <c r="AS935" s="182"/>
      <c r="AT935" s="182"/>
      <c r="AU935" s="182">
        <f>AU936+AU937</f>
        <v>0</v>
      </c>
      <c r="AV935" s="559">
        <f t="shared" si="2361"/>
        <v>0</v>
      </c>
      <c r="AW935" s="182">
        <f>AW936+AW937</f>
        <v>0</v>
      </c>
      <c r="AX935" s="182"/>
      <c r="AY935" s="270"/>
      <c r="AZ935" s="182">
        <f>AZ936+AZ937</f>
        <v>0</v>
      </c>
      <c r="BA935" s="170">
        <f t="shared" si="2327"/>
        <v>0</v>
      </c>
      <c r="BB935" s="182"/>
      <c r="BC935" s="182"/>
      <c r="BD935" s="182"/>
      <c r="BE935" s="526">
        <f t="shared" ref="BE935:BE940" si="2378">BF935+BG935+BH935</f>
        <v>0</v>
      </c>
      <c r="BF935" s="336"/>
      <c r="BG935" s="336"/>
      <c r="BH935" s="336">
        <f>BH936+BH937</f>
        <v>0</v>
      </c>
      <c r="BI935" s="491">
        <f t="shared" si="2362"/>
        <v>0</v>
      </c>
      <c r="BJ935" s="182">
        <f>BJ936+BJ937</f>
        <v>0</v>
      </c>
      <c r="BK935" s="182"/>
      <c r="BL935" s="270"/>
      <c r="BM935" s="182">
        <f>BM936+BM937</f>
        <v>42417.7</v>
      </c>
      <c r="BN935" s="182"/>
      <c r="BO935" s="491">
        <f t="shared" si="2363"/>
        <v>0</v>
      </c>
      <c r="BP935" s="182">
        <f>BP936+BP937</f>
        <v>0</v>
      </c>
      <c r="BQ935" s="182"/>
      <c r="BR935" s="270"/>
      <c r="BS935" s="182">
        <f>BS936+BS937</f>
        <v>42417.7</v>
      </c>
      <c r="BT935" s="182"/>
      <c r="BU935" s="182"/>
      <c r="BV935" s="491">
        <f t="shared" si="2364"/>
        <v>0</v>
      </c>
      <c r="BW935" s="182">
        <f>BW936+BW937</f>
        <v>0</v>
      </c>
      <c r="BX935" s="182"/>
      <c r="BY935" s="270"/>
      <c r="BZ935" s="182">
        <f>BZ936+BZ937</f>
        <v>0</v>
      </c>
      <c r="CA935" s="182"/>
      <c r="CB935" s="182"/>
      <c r="CC935" s="182"/>
      <c r="CD935" s="182"/>
      <c r="CE935" s="170">
        <f t="shared" si="2337"/>
        <v>0</v>
      </c>
      <c r="CF935" s="182"/>
      <c r="CG935" s="182"/>
      <c r="CH935" s="182"/>
      <c r="CI935" s="182"/>
      <c r="CJ935" s="182"/>
      <c r="CK935" s="491">
        <f t="shared" si="2365"/>
        <v>0</v>
      </c>
      <c r="CL935" s="182">
        <f>CL936+CL937</f>
        <v>0</v>
      </c>
      <c r="CM935" s="182"/>
      <c r="CN935" s="270"/>
      <c r="CO935" s="182">
        <f>CO936+CO937</f>
        <v>178618.09999999998</v>
      </c>
    </row>
    <row r="936" spans="2:93" s="52" customFormat="1" ht="45.75" hidden="1" customHeight="1" x14ac:dyDescent="0.25">
      <c r="B936" s="151"/>
      <c r="C936" s="127" t="s">
        <v>31</v>
      </c>
      <c r="D936" s="120">
        <f t="shared" si="2360"/>
        <v>0</v>
      </c>
      <c r="E936" s="120">
        <v>0</v>
      </c>
      <c r="F936" s="120"/>
      <c r="G936" s="120">
        <f t="shared" ref="G936" si="2379">G909+G913+G920+G923+G927</f>
        <v>0</v>
      </c>
      <c r="H936" s="120"/>
      <c r="I936" s="120"/>
      <c r="J936" s="120"/>
      <c r="K936" s="120"/>
      <c r="L936" s="120"/>
      <c r="M936" s="120"/>
      <c r="N936" s="120"/>
      <c r="O936" s="120"/>
      <c r="P936" s="120"/>
      <c r="Q936" s="120"/>
      <c r="R936" s="120"/>
      <c r="S936" s="120"/>
      <c r="T936" s="120"/>
      <c r="U936" s="120"/>
      <c r="V936" s="120"/>
      <c r="W936" s="120"/>
      <c r="X936" s="120"/>
      <c r="Y936" s="120"/>
      <c r="Z936" s="120"/>
      <c r="AA936" s="120"/>
      <c r="AB936" s="120"/>
      <c r="AC936" s="120"/>
      <c r="AD936" s="120"/>
      <c r="AE936" s="120"/>
      <c r="AF936" s="120"/>
      <c r="AG936" s="120"/>
      <c r="AH936" s="120"/>
      <c r="AI936" s="120"/>
      <c r="AJ936" s="120"/>
      <c r="AK936" s="120"/>
      <c r="AL936" s="120"/>
      <c r="AM936" s="120"/>
      <c r="AN936" s="120"/>
      <c r="AO936" s="120"/>
      <c r="AP936" s="120"/>
      <c r="AQ936" s="120"/>
      <c r="AR936" s="120"/>
      <c r="AS936" s="120"/>
      <c r="AT936" s="120"/>
      <c r="AU936" s="120">
        <v>0</v>
      </c>
      <c r="AV936" s="120">
        <f t="shared" si="2361"/>
        <v>0</v>
      </c>
      <c r="AW936" s="120">
        <v>0</v>
      </c>
      <c r="AX936" s="120"/>
      <c r="AY936" s="120">
        <f t="shared" ref="AY936" si="2380">AY909+AY913+AY920+AY923+AY927</f>
        <v>0</v>
      </c>
      <c r="AZ936" s="120"/>
      <c r="BA936" s="170">
        <f t="shared" si="2327"/>
        <v>0</v>
      </c>
      <c r="BB936" s="120"/>
      <c r="BC936" s="120"/>
      <c r="BD936" s="120"/>
      <c r="BE936" s="120">
        <f t="shared" si="2378"/>
        <v>0</v>
      </c>
      <c r="BF936" s="120"/>
      <c r="BG936" s="120"/>
      <c r="BH936" s="120"/>
      <c r="BI936" s="120">
        <f t="shared" si="2362"/>
        <v>0</v>
      </c>
      <c r="BJ936" s="123">
        <v>0</v>
      </c>
      <c r="BK936" s="123"/>
      <c r="BL936" s="123">
        <f t="shared" ref="BL936:BM936" si="2381">BL909+BL913+BL920+BL923+BL927</f>
        <v>0</v>
      </c>
      <c r="BM936" s="123">
        <f t="shared" si="2381"/>
        <v>6007.7</v>
      </c>
      <c r="BN936" s="120"/>
      <c r="BO936" s="120">
        <f t="shared" si="2363"/>
        <v>0</v>
      </c>
      <c r="BP936" s="123">
        <v>0</v>
      </c>
      <c r="BQ936" s="123"/>
      <c r="BR936" s="123">
        <f t="shared" ref="BR936:BS936" si="2382">BR909+BR913+BR920+BR923+BR927</f>
        <v>0</v>
      </c>
      <c r="BS936" s="123">
        <f t="shared" si="2382"/>
        <v>6007.7</v>
      </c>
      <c r="BT936" s="123"/>
      <c r="BU936" s="123"/>
      <c r="BV936" s="120">
        <f t="shared" si="2364"/>
        <v>0</v>
      </c>
      <c r="BW936" s="123">
        <v>0</v>
      </c>
      <c r="BX936" s="123"/>
      <c r="BY936" s="123">
        <f t="shared" ref="BY936:BZ936" si="2383">BY909+BY913+BY920+BY923+BY927</f>
        <v>0</v>
      </c>
      <c r="BZ936" s="123">
        <f t="shared" si="2383"/>
        <v>0</v>
      </c>
      <c r="CA936" s="120"/>
      <c r="CB936" s="123"/>
      <c r="CC936" s="123"/>
      <c r="CD936" s="123"/>
      <c r="CE936" s="120">
        <f t="shared" si="2337"/>
        <v>0</v>
      </c>
      <c r="CF936" s="123"/>
      <c r="CG936" s="123"/>
      <c r="CH936" s="123"/>
      <c r="CI936" s="123"/>
      <c r="CJ936" s="120"/>
      <c r="CK936" s="120">
        <f t="shared" si="2365"/>
        <v>0</v>
      </c>
      <c r="CL936" s="123">
        <v>0</v>
      </c>
      <c r="CM936" s="123"/>
      <c r="CN936" s="123">
        <f t="shared" ref="CN936:CO936" si="2384">CN909+CN913+CN920+CN923+CN927</f>
        <v>0</v>
      </c>
      <c r="CO936" s="123">
        <f t="shared" si="2384"/>
        <v>39615.699999999997</v>
      </c>
    </row>
    <row r="937" spans="2:93" s="25" customFormat="1" ht="46.5" hidden="1" customHeight="1" x14ac:dyDescent="0.25">
      <c r="B937" s="152"/>
      <c r="C937" s="126" t="s">
        <v>32</v>
      </c>
      <c r="D937" s="116">
        <f t="shared" si="2360"/>
        <v>0</v>
      </c>
      <c r="E937" s="116">
        <v>0</v>
      </c>
      <c r="F937" s="116"/>
      <c r="G937" s="116"/>
      <c r="H937" s="116"/>
      <c r="I937" s="116"/>
      <c r="J937" s="116"/>
      <c r="K937" s="116"/>
      <c r="L937" s="116"/>
      <c r="M937" s="116"/>
      <c r="N937" s="116"/>
      <c r="O937" s="116"/>
      <c r="P937" s="116"/>
      <c r="Q937" s="116"/>
      <c r="R937" s="116"/>
      <c r="S937" s="116"/>
      <c r="T937" s="116"/>
      <c r="U937" s="116"/>
      <c r="V937" s="116"/>
      <c r="W937" s="116"/>
      <c r="X937" s="116"/>
      <c r="Y937" s="116"/>
      <c r="Z937" s="116"/>
      <c r="AA937" s="116"/>
      <c r="AB937" s="116"/>
      <c r="AC937" s="116"/>
      <c r="AD937" s="116"/>
      <c r="AE937" s="116"/>
      <c r="AF937" s="116"/>
      <c r="AG937" s="116"/>
      <c r="AH937" s="116"/>
      <c r="AI937" s="116"/>
      <c r="AJ937" s="116"/>
      <c r="AK937" s="116"/>
      <c r="AL937" s="116"/>
      <c r="AM937" s="116"/>
      <c r="AN937" s="116"/>
      <c r="AO937" s="116"/>
      <c r="AP937" s="116"/>
      <c r="AQ937" s="116"/>
      <c r="AR937" s="116"/>
      <c r="AS937" s="116"/>
      <c r="AT937" s="116"/>
      <c r="AU937" s="116">
        <v>0</v>
      </c>
      <c r="AV937" s="128">
        <f t="shared" si="2361"/>
        <v>0</v>
      </c>
      <c r="AW937" s="116">
        <v>0</v>
      </c>
      <c r="AX937" s="116"/>
      <c r="AY937" s="116"/>
      <c r="AZ937" s="116"/>
      <c r="BA937" s="170">
        <f t="shared" si="2327"/>
        <v>0</v>
      </c>
      <c r="BB937" s="116"/>
      <c r="BC937" s="116"/>
      <c r="BD937" s="116"/>
      <c r="BE937" s="120">
        <f t="shared" si="2378"/>
        <v>0</v>
      </c>
      <c r="BF937" s="116"/>
      <c r="BG937" s="116"/>
      <c r="BH937" s="116">
        <v>0</v>
      </c>
      <c r="BI937" s="116">
        <f t="shared" si="2362"/>
        <v>0</v>
      </c>
      <c r="BJ937" s="183">
        <v>0</v>
      </c>
      <c r="BK937" s="183"/>
      <c r="BL937" s="183">
        <f t="shared" ref="BL937:BM937" si="2385">BL912+BL919+BL922</f>
        <v>0</v>
      </c>
      <c r="BM937" s="183">
        <f t="shared" si="2385"/>
        <v>36410</v>
      </c>
      <c r="BN937" s="116"/>
      <c r="BO937" s="116">
        <f t="shared" si="2363"/>
        <v>0</v>
      </c>
      <c r="BP937" s="183">
        <v>0</v>
      </c>
      <c r="BQ937" s="183"/>
      <c r="BR937" s="183">
        <f t="shared" ref="BR937:BS937" si="2386">BR912+BR919+BR922</f>
        <v>0</v>
      </c>
      <c r="BS937" s="183">
        <f t="shared" si="2386"/>
        <v>36410</v>
      </c>
      <c r="BT937" s="183"/>
      <c r="BU937" s="183"/>
      <c r="BV937" s="116">
        <f t="shared" si="2364"/>
        <v>0</v>
      </c>
      <c r="BW937" s="183">
        <v>0</v>
      </c>
      <c r="BX937" s="183"/>
      <c r="BY937" s="183">
        <f t="shared" ref="BY937:BZ937" si="2387">BY912+BY919+BY922</f>
        <v>0</v>
      </c>
      <c r="BZ937" s="183">
        <f t="shared" si="2387"/>
        <v>0</v>
      </c>
      <c r="CA937" s="116"/>
      <c r="CB937" s="183"/>
      <c r="CC937" s="183"/>
      <c r="CD937" s="183"/>
      <c r="CE937" s="116">
        <f t="shared" si="2337"/>
        <v>0</v>
      </c>
      <c r="CF937" s="183"/>
      <c r="CG937" s="183"/>
      <c r="CH937" s="183"/>
      <c r="CI937" s="183"/>
      <c r="CJ937" s="116"/>
      <c r="CK937" s="116">
        <f t="shared" si="2365"/>
        <v>0</v>
      </c>
      <c r="CL937" s="183">
        <v>0</v>
      </c>
      <c r="CM937" s="183"/>
      <c r="CN937" s="183">
        <f t="shared" ref="CN937:CO937" si="2388">CN912+CN919+CN922</f>
        <v>0</v>
      </c>
      <c r="CO937" s="183">
        <f t="shared" si="2388"/>
        <v>139002.4</v>
      </c>
    </row>
    <row r="938" spans="2:93" s="83" customFormat="1" ht="99" hidden="1" customHeight="1" x14ac:dyDescent="0.25">
      <c r="B938" s="172" t="s">
        <v>7</v>
      </c>
      <c r="C938" s="173" t="s">
        <v>296</v>
      </c>
      <c r="D938" s="336">
        <f t="shared" ref="D938:D940" si="2389">E938</f>
        <v>0</v>
      </c>
      <c r="E938" s="182">
        <f>E939+E940</f>
        <v>0</v>
      </c>
      <c r="F938" s="182"/>
      <c r="G938" s="270"/>
      <c r="H938" s="182">
        <f>H939+H940</f>
        <v>0</v>
      </c>
      <c r="I938" s="182"/>
      <c r="J938" s="182"/>
      <c r="K938" s="182"/>
      <c r="L938" s="182"/>
      <c r="M938" s="182"/>
      <c r="N938" s="182"/>
      <c r="O938" s="182"/>
      <c r="P938" s="182"/>
      <c r="Q938" s="182"/>
      <c r="R938" s="182"/>
      <c r="S938" s="182"/>
      <c r="T938" s="182"/>
      <c r="U938" s="182"/>
      <c r="V938" s="182"/>
      <c r="W938" s="182"/>
      <c r="X938" s="182"/>
      <c r="Y938" s="182"/>
      <c r="Z938" s="182"/>
      <c r="AA938" s="182"/>
      <c r="AB938" s="182"/>
      <c r="AC938" s="182"/>
      <c r="AD938" s="182"/>
      <c r="AE938" s="182"/>
      <c r="AF938" s="182"/>
      <c r="AG938" s="182"/>
      <c r="AH938" s="182"/>
      <c r="AI938" s="182"/>
      <c r="AJ938" s="182"/>
      <c r="AK938" s="182"/>
      <c r="AL938" s="182"/>
      <c r="AM938" s="182"/>
      <c r="AN938" s="182"/>
      <c r="AO938" s="182"/>
      <c r="AP938" s="182"/>
      <c r="AQ938" s="182"/>
      <c r="AR938" s="182"/>
      <c r="AS938" s="182"/>
      <c r="AT938" s="182"/>
      <c r="AU938" s="182">
        <f>AU939+AU940</f>
        <v>0</v>
      </c>
      <c r="AV938" s="559">
        <f t="shared" si="2361"/>
        <v>0</v>
      </c>
      <c r="AW938" s="182">
        <f>AW939+AW940</f>
        <v>0</v>
      </c>
      <c r="AX938" s="182"/>
      <c r="AY938" s="270"/>
      <c r="AZ938" s="182">
        <f>AZ939+AZ940</f>
        <v>0</v>
      </c>
      <c r="BA938" s="170">
        <f t="shared" ref="BA938:BA940" si="2390">BB938+BC938+BD938</f>
        <v>0</v>
      </c>
      <c r="BB938" s="182"/>
      <c r="BC938" s="182"/>
      <c r="BD938" s="182"/>
      <c r="BE938" s="526">
        <f t="shared" si="2378"/>
        <v>0</v>
      </c>
      <c r="BF938" s="336"/>
      <c r="BG938" s="336"/>
      <c r="BH938" s="336">
        <f>BH939+BH940</f>
        <v>0</v>
      </c>
      <c r="BI938" s="491">
        <f t="shared" ref="BI938:BI940" si="2391">BJ938</f>
        <v>0</v>
      </c>
      <c r="BJ938" s="182">
        <f>BJ939+BJ940</f>
        <v>0</v>
      </c>
      <c r="BK938" s="182"/>
      <c r="BL938" s="270"/>
      <c r="BM938" s="182">
        <f>BM939+BM940</f>
        <v>48425.4</v>
      </c>
      <c r="BN938" s="182"/>
      <c r="BO938" s="491">
        <f t="shared" si="2363"/>
        <v>0</v>
      </c>
      <c r="BP938" s="182">
        <f>BP939+BP940</f>
        <v>0</v>
      </c>
      <c r="BQ938" s="182"/>
      <c r="BR938" s="270"/>
      <c r="BS938" s="182">
        <f>BS939+BS940</f>
        <v>48425.4</v>
      </c>
      <c r="BT938" s="182"/>
      <c r="BU938" s="182"/>
      <c r="BV938" s="491">
        <f t="shared" si="2364"/>
        <v>0</v>
      </c>
      <c r="BW938" s="182">
        <f>BW939+BW940</f>
        <v>0</v>
      </c>
      <c r="BX938" s="182"/>
      <c r="BY938" s="270"/>
      <c r="BZ938" s="182">
        <f>BZ939+BZ940</f>
        <v>0</v>
      </c>
      <c r="CA938" s="182"/>
      <c r="CB938" s="182"/>
      <c r="CC938" s="182"/>
      <c r="CD938" s="182"/>
      <c r="CE938" s="170">
        <f t="shared" si="2337"/>
        <v>0</v>
      </c>
      <c r="CF938" s="182"/>
      <c r="CG938" s="182"/>
      <c r="CH938" s="182"/>
      <c r="CI938" s="182"/>
      <c r="CJ938" s="182"/>
      <c r="CK938" s="491">
        <f t="shared" si="2365"/>
        <v>0</v>
      </c>
      <c r="CL938" s="182">
        <f>CL939+CL940</f>
        <v>0</v>
      </c>
      <c r="CM938" s="182"/>
      <c r="CN938" s="270"/>
      <c r="CO938" s="182">
        <f>CO939+CO940</f>
        <v>218233.8</v>
      </c>
    </row>
    <row r="939" spans="2:93" s="52" customFormat="1" ht="45.75" hidden="1" customHeight="1" x14ac:dyDescent="0.25">
      <c r="B939" s="151"/>
      <c r="C939" s="127" t="s">
        <v>31</v>
      </c>
      <c r="D939" s="120">
        <f t="shared" si="2389"/>
        <v>0</v>
      </c>
      <c r="E939" s="120">
        <v>0</v>
      </c>
      <c r="F939" s="120"/>
      <c r="G939" s="120">
        <f t="shared" ref="G939" si="2392">G912+G919+G923+G926+G930</f>
        <v>0</v>
      </c>
      <c r="H939" s="120"/>
      <c r="I939" s="120"/>
      <c r="J939" s="120"/>
      <c r="K939" s="120"/>
      <c r="L939" s="120"/>
      <c r="M939" s="120"/>
      <c r="N939" s="120"/>
      <c r="O939" s="120"/>
      <c r="P939" s="120"/>
      <c r="Q939" s="120"/>
      <c r="R939" s="120"/>
      <c r="S939" s="120"/>
      <c r="T939" s="120"/>
      <c r="U939" s="120"/>
      <c r="V939" s="120"/>
      <c r="W939" s="120"/>
      <c r="X939" s="120"/>
      <c r="Y939" s="120"/>
      <c r="Z939" s="120"/>
      <c r="AA939" s="120"/>
      <c r="AB939" s="120"/>
      <c r="AC939" s="120"/>
      <c r="AD939" s="120"/>
      <c r="AE939" s="120"/>
      <c r="AF939" s="120"/>
      <c r="AG939" s="120"/>
      <c r="AH939" s="120"/>
      <c r="AI939" s="120"/>
      <c r="AJ939" s="120"/>
      <c r="AK939" s="120"/>
      <c r="AL939" s="120"/>
      <c r="AM939" s="120"/>
      <c r="AN939" s="120"/>
      <c r="AO939" s="120"/>
      <c r="AP939" s="120"/>
      <c r="AQ939" s="120"/>
      <c r="AR939" s="120"/>
      <c r="AS939" s="120"/>
      <c r="AT939" s="120"/>
      <c r="AU939" s="120">
        <v>0</v>
      </c>
      <c r="AV939" s="120">
        <f t="shared" si="2361"/>
        <v>0</v>
      </c>
      <c r="AW939" s="120">
        <v>0</v>
      </c>
      <c r="AX939" s="120"/>
      <c r="AY939" s="120">
        <f t="shared" ref="AY939" si="2393">AY912+AY919+AY923+AY926+AY930</f>
        <v>0</v>
      </c>
      <c r="AZ939" s="120"/>
      <c r="BA939" s="170">
        <f t="shared" si="2390"/>
        <v>0</v>
      </c>
      <c r="BB939" s="120"/>
      <c r="BC939" s="120"/>
      <c r="BD939" s="120"/>
      <c r="BE939" s="120">
        <f t="shared" si="2378"/>
        <v>0</v>
      </c>
      <c r="BF939" s="120"/>
      <c r="BG939" s="120"/>
      <c r="BH939" s="120"/>
      <c r="BI939" s="120">
        <f t="shared" si="2391"/>
        <v>0</v>
      </c>
      <c r="BJ939" s="123">
        <v>0</v>
      </c>
      <c r="BK939" s="123"/>
      <c r="BL939" s="123">
        <f t="shared" ref="BL939:BM939" si="2394">BL912+BL919+BL923+BL926+BL930</f>
        <v>0</v>
      </c>
      <c r="BM939" s="123">
        <f t="shared" si="2394"/>
        <v>30220.400000000001</v>
      </c>
      <c r="BN939" s="120"/>
      <c r="BO939" s="120">
        <f t="shared" si="2363"/>
        <v>0</v>
      </c>
      <c r="BP939" s="123">
        <v>0</v>
      </c>
      <c r="BQ939" s="123"/>
      <c r="BR939" s="123">
        <f t="shared" ref="BR939:BS939" si="2395">BR912+BR919+BR923+BR926+BR930</f>
        <v>0</v>
      </c>
      <c r="BS939" s="123">
        <f t="shared" si="2395"/>
        <v>30220.400000000001</v>
      </c>
      <c r="BT939" s="123"/>
      <c r="BU939" s="123"/>
      <c r="BV939" s="120">
        <f t="shared" si="2364"/>
        <v>0</v>
      </c>
      <c r="BW939" s="123">
        <v>0</v>
      </c>
      <c r="BX939" s="123"/>
      <c r="BY939" s="123">
        <f t="shared" ref="BY939:BZ939" si="2396">BY912+BY919+BY923+BY926+BY930</f>
        <v>0</v>
      </c>
      <c r="BZ939" s="123">
        <f t="shared" si="2396"/>
        <v>0</v>
      </c>
      <c r="CA939" s="120"/>
      <c r="CB939" s="123"/>
      <c r="CC939" s="123"/>
      <c r="CD939" s="123"/>
      <c r="CE939" s="120">
        <f t="shared" si="2337"/>
        <v>0</v>
      </c>
      <c r="CF939" s="123"/>
      <c r="CG939" s="123"/>
      <c r="CH939" s="123"/>
      <c r="CI939" s="123"/>
      <c r="CJ939" s="120"/>
      <c r="CK939" s="120">
        <f t="shared" si="2365"/>
        <v>0</v>
      </c>
      <c r="CL939" s="123">
        <v>0</v>
      </c>
      <c r="CM939" s="123"/>
      <c r="CN939" s="123">
        <f t="shared" ref="CN939:CO939" si="2397">CN912+CN919+CN923+CN926+CN930</f>
        <v>0</v>
      </c>
      <c r="CO939" s="123">
        <f t="shared" si="2397"/>
        <v>148732.59999999998</v>
      </c>
    </row>
    <row r="940" spans="2:93" s="25" customFormat="1" ht="46.5" hidden="1" customHeight="1" x14ac:dyDescent="0.25">
      <c r="B940" s="152"/>
      <c r="C940" s="126" t="s">
        <v>32</v>
      </c>
      <c r="D940" s="116">
        <f t="shared" si="2389"/>
        <v>0</v>
      </c>
      <c r="E940" s="116">
        <v>0</v>
      </c>
      <c r="F940" s="116"/>
      <c r="G940" s="116"/>
      <c r="H940" s="116"/>
      <c r="I940" s="116"/>
      <c r="J940" s="116"/>
      <c r="K940" s="116"/>
      <c r="L940" s="116"/>
      <c r="M940" s="116"/>
      <c r="N940" s="116"/>
      <c r="O940" s="116"/>
      <c r="P940" s="116"/>
      <c r="Q940" s="116"/>
      <c r="R940" s="116"/>
      <c r="S940" s="116"/>
      <c r="T940" s="116"/>
      <c r="U940" s="116"/>
      <c r="V940" s="116"/>
      <c r="W940" s="116"/>
      <c r="X940" s="116"/>
      <c r="Y940" s="116"/>
      <c r="Z940" s="116"/>
      <c r="AA940" s="116"/>
      <c r="AB940" s="116"/>
      <c r="AC940" s="116"/>
      <c r="AD940" s="116"/>
      <c r="AE940" s="116"/>
      <c r="AF940" s="116"/>
      <c r="AG940" s="116"/>
      <c r="AH940" s="116"/>
      <c r="AI940" s="116"/>
      <c r="AJ940" s="116"/>
      <c r="AK940" s="116"/>
      <c r="AL940" s="116"/>
      <c r="AM940" s="116"/>
      <c r="AN940" s="116"/>
      <c r="AO940" s="116"/>
      <c r="AP940" s="116"/>
      <c r="AQ940" s="116"/>
      <c r="AR940" s="116"/>
      <c r="AS940" s="116"/>
      <c r="AT940" s="116"/>
      <c r="AU940" s="116">
        <v>0</v>
      </c>
      <c r="AV940" s="128">
        <f t="shared" si="2361"/>
        <v>0</v>
      </c>
      <c r="AW940" s="116">
        <v>0</v>
      </c>
      <c r="AX940" s="116"/>
      <c r="AY940" s="116"/>
      <c r="AZ940" s="116"/>
      <c r="BA940" s="170">
        <f t="shared" si="2390"/>
        <v>0</v>
      </c>
      <c r="BB940" s="116"/>
      <c r="BC940" s="116"/>
      <c r="BD940" s="116"/>
      <c r="BE940" s="120">
        <f t="shared" si="2378"/>
        <v>0</v>
      </c>
      <c r="BF940" s="116"/>
      <c r="BG940" s="116"/>
      <c r="BH940" s="116"/>
      <c r="BI940" s="116">
        <f t="shared" si="2391"/>
        <v>0</v>
      </c>
      <c r="BJ940" s="183">
        <v>0</v>
      </c>
      <c r="BK940" s="183"/>
      <c r="BL940" s="183">
        <f t="shared" ref="BL940:BM940" si="2398">BL915+BL922+BL925</f>
        <v>0</v>
      </c>
      <c r="BM940" s="183">
        <f t="shared" si="2398"/>
        <v>18205</v>
      </c>
      <c r="BN940" s="116"/>
      <c r="BO940" s="116">
        <f t="shared" si="2363"/>
        <v>0</v>
      </c>
      <c r="BP940" s="183">
        <v>0</v>
      </c>
      <c r="BQ940" s="183"/>
      <c r="BR940" s="183">
        <f t="shared" ref="BR940:BS940" si="2399">BR915+BR922+BR925</f>
        <v>0</v>
      </c>
      <c r="BS940" s="183">
        <f t="shared" si="2399"/>
        <v>18205</v>
      </c>
      <c r="BT940" s="183"/>
      <c r="BU940" s="183"/>
      <c r="BV940" s="116">
        <f t="shared" si="2364"/>
        <v>0</v>
      </c>
      <c r="BW940" s="183">
        <v>0</v>
      </c>
      <c r="BX940" s="183"/>
      <c r="BY940" s="183">
        <f t="shared" ref="BY940:BZ940" si="2400">BY915+BY922+BY925</f>
        <v>0</v>
      </c>
      <c r="BZ940" s="183">
        <f t="shared" si="2400"/>
        <v>0</v>
      </c>
      <c r="CA940" s="116"/>
      <c r="CB940" s="183"/>
      <c r="CC940" s="183"/>
      <c r="CD940" s="183"/>
      <c r="CE940" s="116">
        <f t="shared" si="2337"/>
        <v>0</v>
      </c>
      <c r="CF940" s="183"/>
      <c r="CG940" s="183"/>
      <c r="CH940" s="183"/>
      <c r="CI940" s="183"/>
      <c r="CJ940" s="116"/>
      <c r="CK940" s="116">
        <f t="shared" si="2365"/>
        <v>0</v>
      </c>
      <c r="CL940" s="183">
        <v>0</v>
      </c>
      <c r="CM940" s="183"/>
      <c r="CN940" s="183">
        <f t="shared" ref="CN940:CO940" si="2401">CN915+CN922+CN925</f>
        <v>0</v>
      </c>
      <c r="CO940" s="183">
        <f t="shared" si="2401"/>
        <v>69501.2</v>
      </c>
    </row>
    <row r="941" spans="2:93" s="85" customFormat="1" ht="86.25" hidden="1" customHeight="1" x14ac:dyDescent="0.25">
      <c r="B941" s="175"/>
      <c r="C941" s="176"/>
      <c r="D941" s="177"/>
      <c r="E941" s="68"/>
      <c r="F941" s="68"/>
      <c r="G941" s="68"/>
      <c r="H941" s="68"/>
      <c r="I941" s="68"/>
      <c r="J941" s="68"/>
      <c r="K941" s="68"/>
      <c r="L941" s="68"/>
      <c r="M941" s="68"/>
      <c r="N941" s="68"/>
      <c r="O941" s="68"/>
      <c r="P941" s="68"/>
      <c r="Q941" s="68"/>
      <c r="R941" s="68"/>
      <c r="S941" s="68"/>
      <c r="T941" s="68"/>
      <c r="U941" s="68"/>
      <c r="V941" s="68"/>
      <c r="W941" s="68"/>
      <c r="X941" s="68"/>
      <c r="Y941" s="68"/>
      <c r="Z941" s="68"/>
      <c r="AA941" s="68"/>
      <c r="AB941" s="68"/>
      <c r="AC941" s="68"/>
      <c r="AD941" s="68"/>
      <c r="AE941" s="68"/>
      <c r="AF941" s="68"/>
      <c r="AG941" s="68"/>
      <c r="AH941" s="68"/>
      <c r="AI941" s="68"/>
      <c r="AJ941" s="68"/>
      <c r="AK941" s="68"/>
      <c r="AL941" s="68"/>
      <c r="AM941" s="68"/>
      <c r="AN941" s="68"/>
      <c r="AO941" s="68"/>
      <c r="AP941" s="68"/>
      <c r="AQ941" s="68"/>
      <c r="AR941" s="68"/>
      <c r="AS941" s="68"/>
      <c r="AT941" s="68"/>
      <c r="AU941" s="177"/>
      <c r="AV941" s="512"/>
      <c r="AW941" s="68"/>
      <c r="AX941" s="68"/>
      <c r="AY941" s="68"/>
      <c r="AZ941" s="68"/>
      <c r="BA941" s="170">
        <f t="shared" si="2327"/>
        <v>0</v>
      </c>
      <c r="BB941" s="177"/>
      <c r="BC941" s="177"/>
      <c r="BD941" s="177"/>
      <c r="BE941" s="177"/>
      <c r="BF941" s="177"/>
      <c r="BG941" s="177"/>
      <c r="BH941" s="177"/>
      <c r="BI941" s="177"/>
      <c r="BJ941" s="68"/>
      <c r="BK941" s="68"/>
      <c r="BL941" s="68"/>
      <c r="BM941" s="68"/>
      <c r="BN941" s="177"/>
      <c r="BO941" s="177"/>
      <c r="BP941" s="68"/>
      <c r="BQ941" s="68"/>
      <c r="BR941" s="68"/>
      <c r="BS941" s="68"/>
      <c r="BT941" s="177"/>
      <c r="BU941" s="177"/>
      <c r="BV941" s="177"/>
      <c r="BW941" s="68"/>
      <c r="BX941" s="68"/>
      <c r="BY941" s="68"/>
      <c r="BZ941" s="68"/>
      <c r="CA941" s="177"/>
      <c r="CB941" s="177"/>
      <c r="CC941" s="177"/>
      <c r="CD941" s="177"/>
      <c r="CE941" s="170">
        <f t="shared" si="2337"/>
        <v>0</v>
      </c>
      <c r="CF941" s="177"/>
      <c r="CG941" s="177"/>
      <c r="CH941" s="177"/>
      <c r="CI941" s="177"/>
      <c r="CJ941" s="177"/>
      <c r="CK941" s="177"/>
      <c r="CL941" s="68"/>
      <c r="CM941" s="68"/>
      <c r="CN941" s="68"/>
      <c r="CO941" s="68"/>
    </row>
    <row r="942" spans="2:93" s="85" customFormat="1" ht="59.25" hidden="1" customHeight="1" x14ac:dyDescent="0.25">
      <c r="B942" s="860" t="s">
        <v>186</v>
      </c>
      <c r="C942" s="861"/>
      <c r="D942" s="861"/>
      <c r="E942" s="861"/>
      <c r="F942" s="861"/>
      <c r="G942" s="861"/>
      <c r="H942" s="861"/>
      <c r="I942" s="861"/>
      <c r="J942" s="861"/>
      <c r="K942" s="861"/>
      <c r="L942" s="861"/>
      <c r="M942" s="861"/>
      <c r="N942" s="861"/>
      <c r="O942" s="861"/>
      <c r="P942" s="861"/>
      <c r="Q942" s="861"/>
      <c r="R942" s="861"/>
      <c r="S942" s="861"/>
      <c r="T942" s="861"/>
      <c r="U942" s="861"/>
      <c r="V942" s="861"/>
      <c r="W942" s="861"/>
      <c r="X942" s="861"/>
      <c r="Y942" s="861"/>
      <c r="Z942" s="861"/>
      <c r="AA942" s="861"/>
      <c r="AB942" s="861"/>
      <c r="AC942" s="861"/>
      <c r="AD942" s="861"/>
      <c r="AE942" s="861"/>
      <c r="AF942" s="861"/>
      <c r="AG942" s="861"/>
      <c r="AH942" s="861"/>
      <c r="AI942" s="861"/>
      <c r="AJ942" s="861"/>
      <c r="AK942" s="861"/>
      <c r="AL942" s="861"/>
      <c r="AM942" s="861"/>
      <c r="AN942" s="861"/>
      <c r="AO942" s="861"/>
      <c r="AP942" s="861"/>
      <c r="AQ942" s="861"/>
      <c r="AR942" s="861"/>
      <c r="AS942" s="861"/>
      <c r="AT942" s="861"/>
      <c r="AU942" s="861"/>
      <c r="AV942" s="861"/>
      <c r="AW942" s="861"/>
      <c r="AX942" s="861"/>
      <c r="AY942" s="861"/>
      <c r="AZ942" s="861"/>
      <c r="BA942" s="861"/>
      <c r="BB942" s="861"/>
      <c r="BC942" s="861"/>
      <c r="BD942" s="861"/>
      <c r="BE942" s="861"/>
      <c r="BF942" s="861"/>
      <c r="BG942" s="861"/>
      <c r="BH942" s="861"/>
      <c r="BI942" s="861"/>
      <c r="BJ942" s="861"/>
      <c r="BK942" s="861"/>
      <c r="BL942" s="861"/>
      <c r="BM942" s="861"/>
      <c r="BN942" s="861"/>
      <c r="BO942" s="861"/>
      <c r="BP942" s="861"/>
      <c r="BQ942" s="861"/>
      <c r="BR942" s="861"/>
      <c r="BS942" s="861"/>
      <c r="BT942" s="861"/>
      <c r="BU942" s="861"/>
      <c r="BV942" s="861"/>
      <c r="BW942" s="861"/>
      <c r="BX942" s="861"/>
      <c r="BY942" s="861"/>
      <c r="BZ942" s="861"/>
      <c r="CA942" s="861"/>
      <c r="CB942" s="861"/>
      <c r="CC942" s="861"/>
      <c r="CD942" s="861"/>
      <c r="CE942" s="861"/>
      <c r="CF942" s="861"/>
      <c r="CG942" s="861"/>
      <c r="CH942" s="861"/>
      <c r="CI942" s="861"/>
      <c r="CJ942" s="84"/>
      <c r="CK942" s="84"/>
    </row>
    <row r="943" spans="2:93" s="422" customFormat="1" ht="86.25" customHeight="1" x14ac:dyDescent="0.25">
      <c r="B943" s="790" t="s">
        <v>34</v>
      </c>
      <c r="C943" s="791" t="s">
        <v>412</v>
      </c>
      <c r="D943" s="794">
        <f>E943+F943+G943+H943</f>
        <v>61405.666249999995</v>
      </c>
      <c r="E943" s="795"/>
      <c r="F943" s="795"/>
      <c r="G943" s="795"/>
      <c r="H943" s="794">
        <f>H950</f>
        <v>61405.666249999995</v>
      </c>
      <c r="I943" s="794">
        <f>Q943</f>
        <v>308.14758999999998</v>
      </c>
      <c r="J943" s="793">
        <f>I943/D943</f>
        <v>5.0182272877790004E-3</v>
      </c>
      <c r="K943" s="792"/>
      <c r="L943" s="792"/>
      <c r="M943" s="792"/>
      <c r="N943" s="792"/>
      <c r="O943" s="792"/>
      <c r="P943" s="792"/>
      <c r="Q943" s="794">
        <f>Q944</f>
        <v>308.14758999999998</v>
      </c>
      <c r="R943" s="793">
        <f>Q943/H943</f>
        <v>5.0182272877790004E-3</v>
      </c>
      <c r="S943" s="794">
        <f>U943+W943+Y943+AA943</f>
        <v>308.14758999999998</v>
      </c>
      <c r="T943" s="793">
        <f>S943/D943</f>
        <v>5.0182272877790004E-3</v>
      </c>
      <c r="U943" s="792"/>
      <c r="V943" s="792"/>
      <c r="W943" s="792"/>
      <c r="X943" s="792"/>
      <c r="Y943" s="792"/>
      <c r="Z943" s="792"/>
      <c r="AA943" s="794">
        <f>AA944</f>
        <v>308.14758999999998</v>
      </c>
      <c r="AB943" s="793">
        <f>AA943/H943</f>
        <v>5.0182272877790004E-3</v>
      </c>
      <c r="AC943" s="794">
        <f>AE943+AG943+AI943+AK943</f>
        <v>61405.666249999995</v>
      </c>
      <c r="AD943" s="793">
        <f>AC943/D943</f>
        <v>1</v>
      </c>
      <c r="AE943" s="792"/>
      <c r="AF943" s="792"/>
      <c r="AG943" s="792"/>
      <c r="AH943" s="792"/>
      <c r="AI943" s="792"/>
      <c r="AJ943" s="792"/>
      <c r="AK943" s="794">
        <f>AK950</f>
        <v>61405.666249999995</v>
      </c>
      <c r="AL943" s="793">
        <f>AK943/H943</f>
        <v>1</v>
      </c>
      <c r="AM943" s="415"/>
      <c r="AN943" s="415"/>
      <c r="AO943" s="415"/>
      <c r="AP943" s="415"/>
      <c r="AQ943" s="415"/>
      <c r="AR943" s="415"/>
      <c r="AS943" s="415"/>
      <c r="AT943" s="415"/>
      <c r="AU943" s="415">
        <f>AU950</f>
        <v>0</v>
      </c>
      <c r="AV943" s="415">
        <f>AW943+AX943+AY943+AZ943</f>
        <v>61405.666249999995</v>
      </c>
      <c r="AW943" s="415"/>
      <c r="AX943" s="415"/>
      <c r="AY943" s="415"/>
      <c r="AZ943" s="415">
        <f>AZ950</f>
        <v>61405.666249999995</v>
      </c>
      <c r="BA943" s="415">
        <f>BD943</f>
        <v>0</v>
      </c>
      <c r="BB943" s="415"/>
      <c r="BC943" s="415"/>
      <c r="BD943" s="415">
        <f>BD952</f>
        <v>0</v>
      </c>
      <c r="BE943" s="415">
        <f>BH943</f>
        <v>48344.334069999997</v>
      </c>
      <c r="BF943" s="415"/>
      <c r="BG943" s="415"/>
      <c r="BH943" s="415">
        <f>BH952</f>
        <v>48344.334069999997</v>
      </c>
      <c r="BI943" s="415">
        <f>BJ943+BK943+BL943+BM943</f>
        <v>16888.287369999998</v>
      </c>
      <c r="BJ943" s="415"/>
      <c r="BK943" s="415"/>
      <c r="BL943" s="415"/>
      <c r="BM943" s="415">
        <f>BM944</f>
        <v>16888.287369999998</v>
      </c>
      <c r="BN943" s="415">
        <f>BQ943</f>
        <v>0</v>
      </c>
      <c r="BO943" s="415">
        <f>BP943+BQ943+BR943+BS943</f>
        <v>16888.287369999998</v>
      </c>
      <c r="BP943" s="415"/>
      <c r="BQ943" s="415"/>
      <c r="BR943" s="415"/>
      <c r="BS943" s="415">
        <f>BS944</f>
        <v>16888.287369999998</v>
      </c>
      <c r="BT943" s="415"/>
      <c r="BU943" s="415">
        <f>BU945</f>
        <v>16888.287369999998</v>
      </c>
      <c r="BV943" s="415">
        <f>BW943+BX943+BY943+BZ943</f>
        <v>0</v>
      </c>
      <c r="BW943" s="415"/>
      <c r="BX943" s="415"/>
      <c r="BY943" s="415"/>
      <c r="BZ943" s="415">
        <f>BZ944</f>
        <v>0</v>
      </c>
      <c r="CA943" s="415">
        <f>CD943</f>
        <v>0</v>
      </c>
      <c r="CB943" s="415"/>
      <c r="CC943" s="415"/>
      <c r="CD943" s="415">
        <f>CD945</f>
        <v>0</v>
      </c>
      <c r="CE943" s="415">
        <f>CI943</f>
        <v>0</v>
      </c>
      <c r="CF943" s="415"/>
      <c r="CG943" s="415"/>
      <c r="CH943" s="415"/>
      <c r="CI943" s="415">
        <f>CI945</f>
        <v>0</v>
      </c>
      <c r="CJ943" s="415"/>
      <c r="CK943" s="415">
        <f>CL943+CM943+CN943+CO943</f>
        <v>0</v>
      </c>
      <c r="CL943" s="421"/>
      <c r="CM943" s="421"/>
      <c r="CN943" s="421"/>
      <c r="CO943" s="415">
        <f>CO944</f>
        <v>0</v>
      </c>
    </row>
    <row r="944" spans="2:93" s="446" customFormat="1" ht="86.25" hidden="1" customHeight="1" x14ac:dyDescent="0.25">
      <c r="B944" s="447" t="s">
        <v>34</v>
      </c>
      <c r="C944" s="448" t="s">
        <v>355</v>
      </c>
      <c r="D944" s="412">
        <f>E944+F944+G944+H944</f>
        <v>48344.334069999997</v>
      </c>
      <c r="E944" s="796"/>
      <c r="F944" s="796"/>
      <c r="G944" s="796"/>
      <c r="H944" s="412">
        <f>H945</f>
        <v>48344.334069999997</v>
      </c>
      <c r="I944" s="412"/>
      <c r="J944" s="569">
        <f t="shared" ref="J944:J951" si="2402">I944/D944</f>
        <v>0</v>
      </c>
      <c r="K944" s="413"/>
      <c r="L944" s="413"/>
      <c r="M944" s="413"/>
      <c r="N944" s="413"/>
      <c r="O944" s="413"/>
      <c r="P944" s="413"/>
      <c r="Q944" s="412">
        <f>Q945</f>
        <v>308.14758999999998</v>
      </c>
      <c r="R944" s="570"/>
      <c r="S944" s="412">
        <f t="shared" ref="S944:S957" si="2403">U944+W944+Y944+AA944</f>
        <v>308.14758999999998</v>
      </c>
      <c r="T944" s="596">
        <f t="shared" ref="T944:T957" si="2404">S944/D944</f>
        <v>6.3740166438908605E-3</v>
      </c>
      <c r="U944" s="413"/>
      <c r="V944" s="413"/>
      <c r="W944" s="413"/>
      <c r="X944" s="413"/>
      <c r="Y944" s="413"/>
      <c r="Z944" s="413"/>
      <c r="AA944" s="412">
        <f>AA945</f>
        <v>308.14758999999998</v>
      </c>
      <c r="AB944" s="570">
        <f t="shared" ref="AB944:AB951" si="2405">AA944/H944</f>
        <v>6.3740166438908605E-3</v>
      </c>
      <c r="AC944" s="412">
        <f t="shared" ref="AC944:AC951" si="2406">AE944+AG944+AI944+AK944</f>
        <v>0</v>
      </c>
      <c r="AD944" s="596">
        <f t="shared" ref="AD944:AD953" si="2407">AC944/D944</f>
        <v>0</v>
      </c>
      <c r="AE944" s="413"/>
      <c r="AF944" s="413"/>
      <c r="AG944" s="413"/>
      <c r="AH944" s="413"/>
      <c r="AI944" s="413"/>
      <c r="AJ944" s="413"/>
      <c r="AK944" s="412"/>
      <c r="AL944" s="575">
        <f t="shared" ref="AL944:AL953" si="2408">AK944/H944</f>
        <v>0</v>
      </c>
      <c r="AM944" s="413"/>
      <c r="AN944" s="413"/>
      <c r="AO944" s="413"/>
      <c r="AP944" s="413"/>
      <c r="AQ944" s="413"/>
      <c r="AR944" s="413"/>
      <c r="AS944" s="413"/>
      <c r="AT944" s="413"/>
      <c r="AU944" s="413"/>
      <c r="AV944" s="559">
        <f>AW944+AX944+AY944+AZ944</f>
        <v>48344.334069999997</v>
      </c>
      <c r="AW944" s="450"/>
      <c r="AX944" s="450"/>
      <c r="AY944" s="450"/>
      <c r="AZ944" s="413">
        <f>AZ945</f>
        <v>48344.334069999997</v>
      </c>
      <c r="BA944" s="413"/>
      <c r="BB944" s="413"/>
      <c r="BC944" s="413"/>
      <c r="BD944" s="413"/>
      <c r="BE944" s="413"/>
      <c r="BF944" s="413"/>
      <c r="BG944" s="413"/>
      <c r="BH944" s="413"/>
      <c r="BI944" s="495">
        <f>BJ944+BK944+BL944+BM944</f>
        <v>16888.287369999998</v>
      </c>
      <c r="BJ944" s="450"/>
      <c r="BK944" s="450"/>
      <c r="BL944" s="450"/>
      <c r="BM944" s="413">
        <f>BM945</f>
        <v>16888.287369999998</v>
      </c>
      <c r="BN944" s="413"/>
      <c r="BO944" s="538">
        <f>BP944+BQ944+BR944+BS944</f>
        <v>16888.287369999998</v>
      </c>
      <c r="BP944" s="450"/>
      <c r="BQ944" s="450"/>
      <c r="BR944" s="450"/>
      <c r="BS944" s="413">
        <f>BS945</f>
        <v>16888.287369999998</v>
      </c>
      <c r="BT944" s="408"/>
      <c r="BU944" s="465"/>
      <c r="BV944" s="495">
        <f>BW944+BX944+BY944+BZ944</f>
        <v>0</v>
      </c>
      <c r="BW944" s="450"/>
      <c r="BX944" s="450"/>
      <c r="BY944" s="450"/>
      <c r="BZ944" s="413">
        <f>BZ945</f>
        <v>0</v>
      </c>
      <c r="CA944" s="413"/>
      <c r="CB944" s="413"/>
      <c r="CC944" s="413"/>
      <c r="CD944" s="413"/>
      <c r="CE944" s="413"/>
      <c r="CF944" s="449"/>
      <c r="CG944" s="449"/>
      <c r="CH944" s="449"/>
      <c r="CI944" s="451"/>
      <c r="CJ944" s="413"/>
      <c r="CK944" s="495">
        <f>CL944+CM944+CN944+CO944</f>
        <v>0</v>
      </c>
      <c r="CL944" s="450"/>
      <c r="CM944" s="450"/>
      <c r="CN944" s="450"/>
      <c r="CO944" s="413">
        <f>CO945</f>
        <v>0</v>
      </c>
    </row>
    <row r="945" spans="2:93" s="333" customFormat="1" ht="86.25" hidden="1" customHeight="1" x14ac:dyDescent="0.25">
      <c r="B945" s="175"/>
      <c r="C945" s="127" t="s">
        <v>31</v>
      </c>
      <c r="D945" s="123">
        <f>H945</f>
        <v>48344.334069999997</v>
      </c>
      <c r="E945" s="123"/>
      <c r="F945" s="123"/>
      <c r="G945" s="123"/>
      <c r="H945" s="123">
        <f>H953</f>
        <v>48344.334069999997</v>
      </c>
      <c r="I945" s="123"/>
      <c r="J945" s="569">
        <f t="shared" si="2402"/>
        <v>0</v>
      </c>
      <c r="K945" s="120"/>
      <c r="L945" s="120"/>
      <c r="M945" s="120"/>
      <c r="N945" s="120"/>
      <c r="O945" s="120"/>
      <c r="P945" s="120"/>
      <c r="Q945" s="123">
        <f>Q953</f>
        <v>308.14758999999998</v>
      </c>
      <c r="R945" s="592"/>
      <c r="S945" s="123">
        <f t="shared" si="2403"/>
        <v>308.14758999999998</v>
      </c>
      <c r="T945" s="596">
        <f t="shared" si="2404"/>
        <v>6.3740166438908605E-3</v>
      </c>
      <c r="U945" s="120"/>
      <c r="V945" s="120"/>
      <c r="W945" s="120"/>
      <c r="X945" s="120"/>
      <c r="Y945" s="120"/>
      <c r="Z945" s="120"/>
      <c r="AA945" s="123">
        <f>AA953</f>
        <v>308.14758999999998</v>
      </c>
      <c r="AB945" s="592">
        <f t="shared" si="2405"/>
        <v>6.3740166438908605E-3</v>
      </c>
      <c r="AC945" s="123">
        <f t="shared" si="2406"/>
        <v>0</v>
      </c>
      <c r="AD945" s="596">
        <f t="shared" si="2407"/>
        <v>0</v>
      </c>
      <c r="AE945" s="120"/>
      <c r="AF945" s="120"/>
      <c r="AG945" s="120"/>
      <c r="AH945" s="120"/>
      <c r="AI945" s="120"/>
      <c r="AJ945" s="120"/>
      <c r="AK945" s="123"/>
      <c r="AL945" s="575">
        <f t="shared" si="2408"/>
        <v>0</v>
      </c>
      <c r="AM945" s="120"/>
      <c r="AN945" s="120"/>
      <c r="AO945" s="120"/>
      <c r="AP945" s="120"/>
      <c r="AQ945" s="120"/>
      <c r="AR945" s="120"/>
      <c r="AS945" s="120"/>
      <c r="AT945" s="120"/>
      <c r="AU945" s="120"/>
      <c r="AV945" s="120">
        <f>AZ945</f>
        <v>48344.334069999997</v>
      </c>
      <c r="AW945" s="120"/>
      <c r="AX945" s="120"/>
      <c r="AY945" s="120"/>
      <c r="AZ945" s="120">
        <f>AZ953</f>
        <v>48344.334069999997</v>
      </c>
      <c r="BA945" s="120">
        <f>BD945</f>
        <v>0</v>
      </c>
      <c r="BB945" s="120"/>
      <c r="BC945" s="120"/>
      <c r="BD945" s="120">
        <f>BD953</f>
        <v>0</v>
      </c>
      <c r="BE945" s="120">
        <f>BH945</f>
        <v>48344.334069999997</v>
      </c>
      <c r="BF945" s="120"/>
      <c r="BG945" s="120"/>
      <c r="BH945" s="120">
        <f>BH953</f>
        <v>48344.334069999997</v>
      </c>
      <c r="BI945" s="120">
        <f>BM945</f>
        <v>16888.287369999998</v>
      </c>
      <c r="BJ945" s="68"/>
      <c r="BK945" s="68"/>
      <c r="BL945" s="68"/>
      <c r="BM945" s="120">
        <f>BM952</f>
        <v>16888.287369999998</v>
      </c>
      <c r="BN945" s="120">
        <f>BQ945</f>
        <v>0</v>
      </c>
      <c r="BO945" s="120">
        <f>BS945</f>
        <v>16888.287369999998</v>
      </c>
      <c r="BP945" s="68"/>
      <c r="BQ945" s="68"/>
      <c r="BR945" s="68"/>
      <c r="BS945" s="120">
        <f>BS952</f>
        <v>16888.287369999998</v>
      </c>
      <c r="BT945" s="68"/>
      <c r="BU945" s="120">
        <f>BU952</f>
        <v>16888.287369999998</v>
      </c>
      <c r="BV945" s="120">
        <f>BZ945</f>
        <v>0</v>
      </c>
      <c r="BW945" s="68"/>
      <c r="BX945" s="68"/>
      <c r="BY945" s="68"/>
      <c r="BZ945" s="120">
        <f>BZ952</f>
        <v>0</v>
      </c>
      <c r="CA945" s="120">
        <f>CD945</f>
        <v>0</v>
      </c>
      <c r="CB945" s="177"/>
      <c r="CC945" s="177"/>
      <c r="CD945" s="120">
        <f>CD952</f>
        <v>0</v>
      </c>
      <c r="CE945" s="120">
        <f>CI945</f>
        <v>0</v>
      </c>
      <c r="CF945" s="177"/>
      <c r="CG945" s="177"/>
      <c r="CH945" s="177"/>
      <c r="CI945" s="120">
        <f>CI952</f>
        <v>0</v>
      </c>
      <c r="CJ945" s="120"/>
      <c r="CK945" s="120">
        <f>CO945</f>
        <v>0</v>
      </c>
      <c r="CL945" s="68"/>
      <c r="CM945" s="68"/>
      <c r="CN945" s="68"/>
      <c r="CO945" s="120">
        <f>CO952</f>
        <v>0</v>
      </c>
    </row>
    <row r="946" spans="2:93" s="85" customFormat="1" ht="127.5" hidden="1" customHeight="1" x14ac:dyDescent="0.25">
      <c r="B946" s="175" t="s">
        <v>34</v>
      </c>
      <c r="C946" s="173" t="s">
        <v>305</v>
      </c>
      <c r="D946" s="251"/>
      <c r="E946" s="251"/>
      <c r="F946" s="251"/>
      <c r="G946" s="251"/>
      <c r="H946" s="251"/>
      <c r="I946" s="251"/>
      <c r="J946" s="569" t="e">
        <f t="shared" si="2402"/>
        <v>#DIV/0!</v>
      </c>
      <c r="K946" s="68"/>
      <c r="L946" s="68"/>
      <c r="M946" s="68"/>
      <c r="N946" s="68"/>
      <c r="O946" s="68"/>
      <c r="P946" s="68"/>
      <c r="Q946" s="251"/>
      <c r="R946" s="599"/>
      <c r="S946" s="251">
        <f t="shared" si="2403"/>
        <v>0</v>
      </c>
      <c r="T946" s="596" t="e">
        <f t="shared" si="2404"/>
        <v>#DIV/0!</v>
      </c>
      <c r="U946" s="68"/>
      <c r="V946" s="68"/>
      <c r="W946" s="68"/>
      <c r="X946" s="68"/>
      <c r="Y946" s="68"/>
      <c r="Z946" s="68"/>
      <c r="AA946" s="251"/>
      <c r="AB946" s="599" t="e">
        <f t="shared" si="2405"/>
        <v>#DIV/0!</v>
      </c>
      <c r="AC946" s="251">
        <f t="shared" si="2406"/>
        <v>0</v>
      </c>
      <c r="AD946" s="596" t="e">
        <f t="shared" si="2407"/>
        <v>#DIV/0!</v>
      </c>
      <c r="AE946" s="68"/>
      <c r="AF946" s="68"/>
      <c r="AG946" s="68"/>
      <c r="AH946" s="68"/>
      <c r="AI946" s="68"/>
      <c r="AJ946" s="68"/>
      <c r="AK946" s="251"/>
      <c r="AL946" s="575" t="e">
        <f t="shared" si="2408"/>
        <v>#DIV/0!</v>
      </c>
      <c r="AM946" s="68"/>
      <c r="AN946" s="68"/>
      <c r="AO946" s="68"/>
      <c r="AP946" s="68"/>
      <c r="AQ946" s="68"/>
      <c r="AR946" s="68"/>
      <c r="AS946" s="68"/>
      <c r="AT946" s="68"/>
      <c r="AU946" s="68"/>
      <c r="AV946" s="43"/>
      <c r="AW946" s="68"/>
      <c r="AX946" s="68"/>
      <c r="AY946" s="68"/>
      <c r="AZ946" s="68"/>
      <c r="BA946" s="170"/>
      <c r="BB946" s="68"/>
      <c r="BC946" s="68"/>
      <c r="BD946" s="68"/>
      <c r="BE946" s="68"/>
      <c r="BF946" s="68"/>
      <c r="BG946" s="68"/>
      <c r="BH946" s="68"/>
      <c r="BI946" s="68"/>
      <c r="BJ946" s="68"/>
      <c r="BK946" s="68"/>
      <c r="BL946" s="68"/>
      <c r="BM946" s="68"/>
      <c r="BN946" s="68"/>
      <c r="BO946" s="68"/>
      <c r="BP946" s="68"/>
      <c r="BQ946" s="68"/>
      <c r="BR946" s="68"/>
      <c r="BS946" s="68"/>
      <c r="BT946" s="68"/>
      <c r="BU946" s="68"/>
      <c r="BV946" s="68"/>
      <c r="BW946" s="68"/>
      <c r="BX946" s="68"/>
      <c r="BY946" s="68"/>
      <c r="BZ946" s="68"/>
      <c r="CA946" s="177"/>
      <c r="CB946" s="177"/>
      <c r="CC946" s="177"/>
      <c r="CD946" s="177"/>
      <c r="CE946" s="170"/>
      <c r="CF946" s="177"/>
      <c r="CG946" s="177"/>
      <c r="CH946" s="177"/>
      <c r="CI946" s="177"/>
      <c r="CJ946" s="68"/>
      <c r="CK946" s="68"/>
      <c r="CL946" s="68"/>
      <c r="CM946" s="68"/>
      <c r="CN946" s="68"/>
      <c r="CO946" s="68"/>
    </row>
    <row r="947" spans="2:93" s="85" customFormat="1" ht="55.5" hidden="1" customHeight="1" x14ac:dyDescent="0.25">
      <c r="B947" s="175"/>
      <c r="C947" s="127" t="s">
        <v>31</v>
      </c>
      <c r="D947" s="251"/>
      <c r="E947" s="251"/>
      <c r="F947" s="251"/>
      <c r="G947" s="251"/>
      <c r="H947" s="251"/>
      <c r="I947" s="251"/>
      <c r="J947" s="569" t="e">
        <f t="shared" si="2402"/>
        <v>#DIV/0!</v>
      </c>
      <c r="K947" s="68"/>
      <c r="L947" s="68"/>
      <c r="M947" s="68"/>
      <c r="N947" s="68"/>
      <c r="O947" s="68"/>
      <c r="P947" s="68"/>
      <c r="Q947" s="251"/>
      <c r="R947" s="599"/>
      <c r="S947" s="251">
        <f t="shared" si="2403"/>
        <v>0</v>
      </c>
      <c r="T947" s="596" t="e">
        <f t="shared" si="2404"/>
        <v>#DIV/0!</v>
      </c>
      <c r="U947" s="68"/>
      <c r="V947" s="68"/>
      <c r="W947" s="68"/>
      <c r="X947" s="68"/>
      <c r="Y947" s="68"/>
      <c r="Z947" s="68"/>
      <c r="AA947" s="251"/>
      <c r="AB947" s="599" t="e">
        <f t="shared" si="2405"/>
        <v>#DIV/0!</v>
      </c>
      <c r="AC947" s="251">
        <f t="shared" si="2406"/>
        <v>0</v>
      </c>
      <c r="AD947" s="596" t="e">
        <f t="shared" si="2407"/>
        <v>#DIV/0!</v>
      </c>
      <c r="AE947" s="68"/>
      <c r="AF947" s="68"/>
      <c r="AG947" s="68"/>
      <c r="AH947" s="68"/>
      <c r="AI947" s="68"/>
      <c r="AJ947" s="68"/>
      <c r="AK947" s="251"/>
      <c r="AL947" s="575" t="e">
        <f t="shared" si="2408"/>
        <v>#DIV/0!</v>
      </c>
      <c r="AM947" s="68"/>
      <c r="AN947" s="68"/>
      <c r="AO947" s="68"/>
      <c r="AP947" s="68"/>
      <c r="AQ947" s="68"/>
      <c r="AR947" s="68"/>
      <c r="AS947" s="68"/>
      <c r="AT947" s="68"/>
      <c r="AU947" s="68"/>
      <c r="AV947" s="43"/>
      <c r="AW947" s="68"/>
      <c r="AX947" s="68"/>
      <c r="AY947" s="68"/>
      <c r="AZ947" s="68"/>
      <c r="BA947" s="170"/>
      <c r="BB947" s="68"/>
      <c r="BC947" s="68"/>
      <c r="BD947" s="68"/>
      <c r="BE947" s="68"/>
      <c r="BF947" s="68"/>
      <c r="BG947" s="68"/>
      <c r="BH947" s="68"/>
      <c r="BI947" s="68"/>
      <c r="BJ947" s="68"/>
      <c r="BK947" s="68"/>
      <c r="BL947" s="68"/>
      <c r="BM947" s="68"/>
      <c r="BN947" s="68"/>
      <c r="BO947" s="68"/>
      <c r="BP947" s="68"/>
      <c r="BQ947" s="68"/>
      <c r="BR947" s="68"/>
      <c r="BS947" s="68"/>
      <c r="BT947" s="68"/>
      <c r="BU947" s="68"/>
      <c r="BV947" s="68"/>
      <c r="BW947" s="68"/>
      <c r="BX947" s="68"/>
      <c r="BY947" s="68"/>
      <c r="BZ947" s="68"/>
      <c r="CA947" s="177"/>
      <c r="CB947" s="177"/>
      <c r="CC947" s="177"/>
      <c r="CD947" s="177"/>
      <c r="CE947" s="170"/>
      <c r="CF947" s="177"/>
      <c r="CG947" s="177"/>
      <c r="CH947" s="177"/>
      <c r="CI947" s="177"/>
      <c r="CJ947" s="68"/>
      <c r="CK947" s="68"/>
      <c r="CL947" s="68"/>
      <c r="CM947" s="68"/>
      <c r="CN947" s="68"/>
      <c r="CO947" s="68"/>
    </row>
    <row r="948" spans="2:93" s="85" customFormat="1" ht="195.75" hidden="1" customHeight="1" x14ac:dyDescent="0.25">
      <c r="B948" s="175" t="s">
        <v>62</v>
      </c>
      <c r="C948" s="173" t="s">
        <v>207</v>
      </c>
      <c r="D948" s="251"/>
      <c r="E948" s="251"/>
      <c r="F948" s="251"/>
      <c r="G948" s="251"/>
      <c r="H948" s="251"/>
      <c r="I948" s="251"/>
      <c r="J948" s="569" t="e">
        <f t="shared" si="2402"/>
        <v>#DIV/0!</v>
      </c>
      <c r="K948" s="68"/>
      <c r="L948" s="68"/>
      <c r="M948" s="68"/>
      <c r="N948" s="68"/>
      <c r="O948" s="68"/>
      <c r="P948" s="68"/>
      <c r="Q948" s="251"/>
      <c r="R948" s="599"/>
      <c r="S948" s="251">
        <f t="shared" si="2403"/>
        <v>0</v>
      </c>
      <c r="T948" s="596" t="e">
        <f t="shared" si="2404"/>
        <v>#DIV/0!</v>
      </c>
      <c r="U948" s="68"/>
      <c r="V948" s="68"/>
      <c r="W948" s="68"/>
      <c r="X948" s="68"/>
      <c r="Y948" s="68"/>
      <c r="Z948" s="68"/>
      <c r="AA948" s="251"/>
      <c r="AB948" s="599" t="e">
        <f t="shared" si="2405"/>
        <v>#DIV/0!</v>
      </c>
      <c r="AC948" s="251">
        <f t="shared" si="2406"/>
        <v>0</v>
      </c>
      <c r="AD948" s="596" t="e">
        <f t="shared" si="2407"/>
        <v>#DIV/0!</v>
      </c>
      <c r="AE948" s="68"/>
      <c r="AF948" s="68"/>
      <c r="AG948" s="68"/>
      <c r="AH948" s="68"/>
      <c r="AI948" s="68"/>
      <c r="AJ948" s="68"/>
      <c r="AK948" s="251"/>
      <c r="AL948" s="575" t="e">
        <f t="shared" si="2408"/>
        <v>#DIV/0!</v>
      </c>
      <c r="AM948" s="68"/>
      <c r="AN948" s="68"/>
      <c r="AO948" s="68"/>
      <c r="AP948" s="68"/>
      <c r="AQ948" s="68"/>
      <c r="AR948" s="68"/>
      <c r="AS948" s="68"/>
      <c r="AT948" s="68"/>
      <c r="AU948" s="68"/>
      <c r="AV948" s="43"/>
      <c r="AW948" s="68"/>
      <c r="AX948" s="68"/>
      <c r="AY948" s="68"/>
      <c r="AZ948" s="68"/>
      <c r="BA948" s="170"/>
      <c r="BB948" s="68"/>
      <c r="BC948" s="68"/>
      <c r="BD948" s="68"/>
      <c r="BE948" s="68"/>
      <c r="BF948" s="68"/>
      <c r="BG948" s="68"/>
      <c r="BH948" s="68"/>
      <c r="BI948" s="68"/>
      <c r="BJ948" s="68"/>
      <c r="BK948" s="68"/>
      <c r="BL948" s="68"/>
      <c r="BM948" s="68"/>
      <c r="BN948" s="68"/>
      <c r="BO948" s="68"/>
      <c r="BP948" s="68"/>
      <c r="BQ948" s="68"/>
      <c r="BR948" s="68"/>
      <c r="BS948" s="68"/>
      <c r="BT948" s="68"/>
      <c r="BU948" s="68"/>
      <c r="BV948" s="68"/>
      <c r="BW948" s="68"/>
      <c r="BX948" s="68"/>
      <c r="BY948" s="68"/>
      <c r="BZ948" s="68"/>
      <c r="CA948" s="177"/>
      <c r="CB948" s="177"/>
      <c r="CC948" s="177"/>
      <c r="CD948" s="177"/>
      <c r="CE948" s="170"/>
      <c r="CF948" s="177"/>
      <c r="CG948" s="177"/>
      <c r="CH948" s="177"/>
      <c r="CI948" s="177"/>
      <c r="CJ948" s="68"/>
      <c r="CK948" s="68"/>
      <c r="CL948" s="68"/>
      <c r="CM948" s="68"/>
      <c r="CN948" s="68"/>
      <c r="CO948" s="68"/>
    </row>
    <row r="949" spans="2:93" s="85" customFormat="1" ht="55.5" hidden="1" customHeight="1" x14ac:dyDescent="0.25">
      <c r="B949" s="175"/>
      <c r="C949" s="127" t="s">
        <v>31</v>
      </c>
      <c r="D949" s="251"/>
      <c r="E949" s="251"/>
      <c r="F949" s="251"/>
      <c r="G949" s="251"/>
      <c r="H949" s="251"/>
      <c r="I949" s="251"/>
      <c r="J949" s="569" t="e">
        <f t="shared" si="2402"/>
        <v>#DIV/0!</v>
      </c>
      <c r="K949" s="68"/>
      <c r="L949" s="68"/>
      <c r="M949" s="68"/>
      <c r="N949" s="68"/>
      <c r="O949" s="68"/>
      <c r="P949" s="68"/>
      <c r="Q949" s="251"/>
      <c r="R949" s="599"/>
      <c r="S949" s="251">
        <f t="shared" si="2403"/>
        <v>0</v>
      </c>
      <c r="T949" s="596" t="e">
        <f t="shared" si="2404"/>
        <v>#DIV/0!</v>
      </c>
      <c r="U949" s="68"/>
      <c r="V949" s="68"/>
      <c r="W949" s="68"/>
      <c r="X949" s="68"/>
      <c r="Y949" s="68"/>
      <c r="Z949" s="68"/>
      <c r="AA949" s="251"/>
      <c r="AB949" s="599" t="e">
        <f t="shared" si="2405"/>
        <v>#DIV/0!</v>
      </c>
      <c r="AC949" s="251">
        <f t="shared" si="2406"/>
        <v>0</v>
      </c>
      <c r="AD949" s="596" t="e">
        <f t="shared" si="2407"/>
        <v>#DIV/0!</v>
      </c>
      <c r="AE949" s="68"/>
      <c r="AF949" s="68"/>
      <c r="AG949" s="68"/>
      <c r="AH949" s="68"/>
      <c r="AI949" s="68"/>
      <c r="AJ949" s="68"/>
      <c r="AK949" s="251"/>
      <c r="AL949" s="575" t="e">
        <f t="shared" si="2408"/>
        <v>#DIV/0!</v>
      </c>
      <c r="AM949" s="68"/>
      <c r="AN949" s="68"/>
      <c r="AO949" s="68"/>
      <c r="AP949" s="68"/>
      <c r="AQ949" s="68"/>
      <c r="AR949" s="68"/>
      <c r="AS949" s="68"/>
      <c r="AT949" s="68"/>
      <c r="AU949" s="68"/>
      <c r="AV949" s="43"/>
      <c r="AW949" s="68"/>
      <c r="AX949" s="68"/>
      <c r="AY949" s="68"/>
      <c r="AZ949" s="68"/>
      <c r="BA949" s="170"/>
      <c r="BB949" s="68"/>
      <c r="BC949" s="68"/>
      <c r="BD949" s="68"/>
      <c r="BE949" s="68"/>
      <c r="BF949" s="68"/>
      <c r="BG949" s="68"/>
      <c r="BH949" s="68"/>
      <c r="BI949" s="68"/>
      <c r="BJ949" s="68"/>
      <c r="BK949" s="68"/>
      <c r="BL949" s="68"/>
      <c r="BM949" s="68"/>
      <c r="BN949" s="68"/>
      <c r="BO949" s="68"/>
      <c r="BP949" s="68"/>
      <c r="BQ949" s="68"/>
      <c r="BR949" s="68"/>
      <c r="BS949" s="68"/>
      <c r="BT949" s="68"/>
      <c r="BU949" s="68"/>
      <c r="BV949" s="68"/>
      <c r="BW949" s="68"/>
      <c r="BX949" s="68"/>
      <c r="BY949" s="68"/>
      <c r="BZ949" s="68"/>
      <c r="CA949" s="177"/>
      <c r="CB949" s="177"/>
      <c r="CC949" s="177"/>
      <c r="CD949" s="177"/>
      <c r="CE949" s="170"/>
      <c r="CF949" s="177"/>
      <c r="CG949" s="177"/>
      <c r="CH949" s="177"/>
      <c r="CI949" s="177"/>
      <c r="CJ949" s="68"/>
      <c r="CK949" s="68"/>
      <c r="CL949" s="68"/>
      <c r="CM949" s="68"/>
      <c r="CN949" s="68"/>
      <c r="CO949" s="68"/>
    </row>
    <row r="950" spans="2:93" s="446" customFormat="1" ht="86.25" customHeight="1" x14ac:dyDescent="0.25">
      <c r="B950" s="447" t="s">
        <v>34</v>
      </c>
      <c r="C950" s="448" t="s">
        <v>208</v>
      </c>
      <c r="D950" s="412">
        <f t="shared" ref="D950:D955" si="2409">H950</f>
        <v>61405.666249999995</v>
      </c>
      <c r="E950" s="796"/>
      <c r="F950" s="796"/>
      <c r="G950" s="796"/>
      <c r="H950" s="412">
        <f>H951</f>
        <v>61405.666249999995</v>
      </c>
      <c r="I950" s="412">
        <f>Q950</f>
        <v>308.14758999999998</v>
      </c>
      <c r="J950" s="593">
        <f t="shared" si="2402"/>
        <v>5.0182272877790004E-3</v>
      </c>
      <c r="K950" s="413"/>
      <c r="L950" s="413"/>
      <c r="M950" s="413"/>
      <c r="N950" s="413"/>
      <c r="O950" s="413"/>
      <c r="P950" s="413"/>
      <c r="Q950" s="412">
        <f>Q951</f>
        <v>308.14758999999998</v>
      </c>
      <c r="R950" s="570">
        <f>Q950/H950</f>
        <v>5.0182272877790004E-3</v>
      </c>
      <c r="S950" s="412">
        <f t="shared" si="2403"/>
        <v>308.14758999999998</v>
      </c>
      <c r="T950" s="593">
        <f t="shared" si="2404"/>
        <v>5.0182272877790004E-3</v>
      </c>
      <c r="U950" s="413"/>
      <c r="V950" s="413"/>
      <c r="W950" s="413"/>
      <c r="X950" s="413"/>
      <c r="Y950" s="413"/>
      <c r="Z950" s="413"/>
      <c r="AA950" s="412">
        <f>AA951</f>
        <v>308.14758999999998</v>
      </c>
      <c r="AB950" s="570">
        <f t="shared" si="2405"/>
        <v>5.0182272877790004E-3</v>
      </c>
      <c r="AC950" s="412">
        <f t="shared" si="2406"/>
        <v>61405.666249999995</v>
      </c>
      <c r="AD950" s="570">
        <f t="shared" si="2407"/>
        <v>1</v>
      </c>
      <c r="AE950" s="413"/>
      <c r="AF950" s="413"/>
      <c r="AG950" s="413"/>
      <c r="AH950" s="413"/>
      <c r="AI950" s="413"/>
      <c r="AJ950" s="413"/>
      <c r="AK950" s="412">
        <f>AK951</f>
        <v>61405.666249999995</v>
      </c>
      <c r="AL950" s="570">
        <f t="shared" si="2408"/>
        <v>1</v>
      </c>
      <c r="AM950" s="413"/>
      <c r="AN950" s="413"/>
      <c r="AO950" s="413"/>
      <c r="AP950" s="413"/>
      <c r="AQ950" s="413"/>
      <c r="AR950" s="413"/>
      <c r="AS950" s="413"/>
      <c r="AT950" s="413"/>
      <c r="AU950" s="413">
        <f>AV950-H950</f>
        <v>0</v>
      </c>
      <c r="AV950" s="413">
        <f>AZ950</f>
        <v>61405.666249999995</v>
      </c>
      <c r="AW950" s="413"/>
      <c r="AX950" s="413"/>
      <c r="AY950" s="413"/>
      <c r="AZ950" s="413">
        <f>AZ951</f>
        <v>61405.666249999995</v>
      </c>
      <c r="BA950" s="413"/>
      <c r="BB950" s="413"/>
      <c r="BC950" s="413"/>
      <c r="BD950" s="413"/>
      <c r="BE950" s="413"/>
      <c r="BF950" s="413"/>
      <c r="BG950" s="413"/>
      <c r="BH950" s="413"/>
      <c r="BI950" s="413">
        <f>BM950</f>
        <v>16888.287369999998</v>
      </c>
      <c r="BJ950" s="413"/>
      <c r="BK950" s="413"/>
      <c r="BL950" s="413"/>
      <c r="BM950" s="413">
        <f>BM951</f>
        <v>16888.287369999998</v>
      </c>
      <c r="BN950" s="413"/>
      <c r="BO950" s="413">
        <f>BS950</f>
        <v>16888.287369999998</v>
      </c>
      <c r="BP950" s="413"/>
      <c r="BQ950" s="413"/>
      <c r="BR950" s="413"/>
      <c r="BS950" s="413">
        <f>BS951</f>
        <v>16888.287369999998</v>
      </c>
      <c r="BT950" s="413"/>
      <c r="BU950" s="413"/>
      <c r="BV950" s="413"/>
      <c r="BW950" s="413"/>
      <c r="BX950" s="413"/>
      <c r="BY950" s="413"/>
      <c r="BZ950" s="413"/>
      <c r="CA950" s="413"/>
      <c r="CB950" s="413"/>
      <c r="CC950" s="413"/>
      <c r="CD950" s="413"/>
      <c r="CE950" s="413"/>
      <c r="CF950" s="413"/>
      <c r="CG950" s="413"/>
      <c r="CH950" s="413"/>
      <c r="CI950" s="413"/>
      <c r="CJ950" s="413"/>
      <c r="CK950" s="413"/>
      <c r="CL950" s="450"/>
      <c r="CM950" s="450"/>
      <c r="CN950" s="450"/>
      <c r="CO950" s="413"/>
    </row>
    <row r="951" spans="2:93" s="333" customFormat="1" ht="63" customHeight="1" x14ac:dyDescent="0.25">
      <c r="B951" s="175"/>
      <c r="C951" s="127" t="s">
        <v>31</v>
      </c>
      <c r="D951" s="123">
        <f t="shared" si="2409"/>
        <v>61405.666249999995</v>
      </c>
      <c r="E951" s="123"/>
      <c r="F951" s="123"/>
      <c r="G951" s="123"/>
      <c r="H951" s="123">
        <f>H953+H955</f>
        <v>61405.666249999995</v>
      </c>
      <c r="I951" s="123">
        <f>Q951</f>
        <v>308.14758999999998</v>
      </c>
      <c r="J951" s="569">
        <f t="shared" si="2402"/>
        <v>5.0182272877790004E-3</v>
      </c>
      <c r="K951" s="120"/>
      <c r="L951" s="120"/>
      <c r="M951" s="120"/>
      <c r="N951" s="120"/>
      <c r="O951" s="120"/>
      <c r="P951" s="120"/>
      <c r="Q951" s="123">
        <f>Q953+Q955</f>
        <v>308.14758999999998</v>
      </c>
      <c r="R951" s="592">
        <f>Q951/H951</f>
        <v>5.0182272877790004E-3</v>
      </c>
      <c r="S951" s="123">
        <f t="shared" si="2403"/>
        <v>308.14758999999998</v>
      </c>
      <c r="T951" s="569">
        <f t="shared" si="2404"/>
        <v>5.0182272877790004E-3</v>
      </c>
      <c r="U951" s="120"/>
      <c r="V951" s="120"/>
      <c r="W951" s="120"/>
      <c r="X951" s="120"/>
      <c r="Y951" s="120"/>
      <c r="Z951" s="120"/>
      <c r="AA951" s="123">
        <f>AA953</f>
        <v>308.14758999999998</v>
      </c>
      <c r="AB951" s="592">
        <f t="shared" si="2405"/>
        <v>5.0182272877790004E-3</v>
      </c>
      <c r="AC951" s="123">
        <f t="shared" si="2406"/>
        <v>61405.666249999995</v>
      </c>
      <c r="AD951" s="575">
        <f t="shared" si="2407"/>
        <v>1</v>
      </c>
      <c r="AE951" s="120"/>
      <c r="AF951" s="120"/>
      <c r="AG951" s="120"/>
      <c r="AH951" s="120"/>
      <c r="AI951" s="120"/>
      <c r="AJ951" s="120"/>
      <c r="AK951" s="123">
        <f>AK953+AK955</f>
        <v>61405.666249999995</v>
      </c>
      <c r="AL951" s="575">
        <f t="shared" si="2408"/>
        <v>1</v>
      </c>
      <c r="AM951" s="120"/>
      <c r="AN951" s="120"/>
      <c r="AO951" s="120"/>
      <c r="AP951" s="120"/>
      <c r="AQ951" s="120"/>
      <c r="AR951" s="120"/>
      <c r="AS951" s="120"/>
      <c r="AT951" s="120"/>
      <c r="AU951" s="120">
        <f>AV951-H951</f>
        <v>0</v>
      </c>
      <c r="AV951" s="120">
        <f>AZ951</f>
        <v>61405.666249999995</v>
      </c>
      <c r="AW951" s="120"/>
      <c r="AX951" s="120"/>
      <c r="AY951" s="120"/>
      <c r="AZ951" s="120">
        <f>AZ953+AZ955</f>
        <v>61405.666249999995</v>
      </c>
      <c r="BA951" s="120">
        <f>BD951</f>
        <v>0</v>
      </c>
      <c r="BB951" s="120"/>
      <c r="BC951" s="120"/>
      <c r="BD951" s="120">
        <f>BD961</f>
        <v>0</v>
      </c>
      <c r="BE951" s="120">
        <f>BH951</f>
        <v>0</v>
      </c>
      <c r="BF951" s="120"/>
      <c r="BG951" s="120"/>
      <c r="BH951" s="120">
        <f>BH961</f>
        <v>0</v>
      </c>
      <c r="BI951" s="120">
        <f>BM951</f>
        <v>16888.287369999998</v>
      </c>
      <c r="BJ951" s="120"/>
      <c r="BK951" s="120"/>
      <c r="BL951" s="120"/>
      <c r="BM951" s="120">
        <f>BM953</f>
        <v>16888.287369999998</v>
      </c>
      <c r="BN951" s="120">
        <f>BQ951</f>
        <v>0</v>
      </c>
      <c r="BO951" s="120">
        <f>BS951</f>
        <v>16888.287369999998</v>
      </c>
      <c r="BP951" s="120"/>
      <c r="BQ951" s="120"/>
      <c r="BR951" s="120"/>
      <c r="BS951" s="120">
        <f>BS953</f>
        <v>16888.287369999998</v>
      </c>
      <c r="BT951" s="68"/>
      <c r="BU951" s="120">
        <f>BU960</f>
        <v>0</v>
      </c>
      <c r="BV951" s="120">
        <f>BZ951</f>
        <v>0</v>
      </c>
      <c r="BW951" s="68"/>
      <c r="BX951" s="68"/>
      <c r="BY951" s="68"/>
      <c r="BZ951" s="120">
        <f>BZ960</f>
        <v>0</v>
      </c>
      <c r="CA951" s="120">
        <f>CD951</f>
        <v>0</v>
      </c>
      <c r="CB951" s="177"/>
      <c r="CC951" s="177"/>
      <c r="CD951" s="120">
        <f>CD960</f>
        <v>0</v>
      </c>
      <c r="CE951" s="120">
        <f>CI951</f>
        <v>0</v>
      </c>
      <c r="CF951" s="177"/>
      <c r="CG951" s="177"/>
      <c r="CH951" s="177"/>
      <c r="CI951" s="120">
        <f>CI960</f>
        <v>0</v>
      </c>
      <c r="CJ951" s="120"/>
      <c r="CK951" s="120">
        <f>CO951</f>
        <v>0</v>
      </c>
      <c r="CL951" s="68"/>
      <c r="CM951" s="68"/>
      <c r="CN951" s="68"/>
      <c r="CO951" s="120">
        <f>CO960</f>
        <v>0</v>
      </c>
    </row>
    <row r="952" spans="2:93" s="85" customFormat="1" ht="196.5" customHeight="1" x14ac:dyDescent="0.25">
      <c r="B952" s="172" t="s">
        <v>34</v>
      </c>
      <c r="C952" s="173" t="s">
        <v>373</v>
      </c>
      <c r="D952" s="182">
        <f t="shared" si="2409"/>
        <v>48344.334069999997</v>
      </c>
      <c r="E952" s="182"/>
      <c r="F952" s="182"/>
      <c r="G952" s="182"/>
      <c r="H952" s="182">
        <f>H953</f>
        <v>48344.334069999997</v>
      </c>
      <c r="I952" s="182">
        <f>I953</f>
        <v>308.14758999999998</v>
      </c>
      <c r="J952" s="569">
        <f>I952/D952</f>
        <v>6.3740166438908605E-3</v>
      </c>
      <c r="K952" s="559"/>
      <c r="L952" s="559"/>
      <c r="M952" s="559"/>
      <c r="N952" s="559"/>
      <c r="O952" s="559"/>
      <c r="P952" s="559"/>
      <c r="Q952" s="182">
        <f>Q953</f>
        <v>308.14758999999998</v>
      </c>
      <c r="R952" s="569">
        <f>Q952/H952</f>
        <v>6.3740166438908605E-3</v>
      </c>
      <c r="S952" s="182">
        <f t="shared" si="2403"/>
        <v>308.14758999999998</v>
      </c>
      <c r="T952" s="569">
        <f t="shared" si="2404"/>
        <v>6.3740166438908605E-3</v>
      </c>
      <c r="U952" s="559"/>
      <c r="V952" s="559"/>
      <c r="W952" s="559"/>
      <c r="X952" s="559"/>
      <c r="Y952" s="559"/>
      <c r="Z952" s="559"/>
      <c r="AA952" s="182">
        <f>AA953</f>
        <v>308.14758999999998</v>
      </c>
      <c r="AB952" s="569">
        <f>AA952/D952</f>
        <v>6.3740166438908605E-3</v>
      </c>
      <c r="AC952" s="182">
        <f t="shared" ref="AC952:AC957" si="2410">AK952</f>
        <v>48344.334069999997</v>
      </c>
      <c r="AD952" s="575">
        <f t="shared" si="2407"/>
        <v>1</v>
      </c>
      <c r="AE952" s="559"/>
      <c r="AF952" s="559"/>
      <c r="AG952" s="559"/>
      <c r="AH952" s="559"/>
      <c r="AI952" s="559"/>
      <c r="AJ952" s="559"/>
      <c r="AK952" s="182">
        <f>AK953</f>
        <v>48344.334069999997</v>
      </c>
      <c r="AL952" s="575">
        <f t="shared" si="2408"/>
        <v>1</v>
      </c>
      <c r="AM952" s="559"/>
      <c r="AN952" s="559"/>
      <c r="AO952" s="559"/>
      <c r="AP952" s="559"/>
      <c r="AQ952" s="559"/>
      <c r="AR952" s="559"/>
      <c r="AS952" s="559"/>
      <c r="AT952" s="559"/>
      <c r="AU952" s="559"/>
      <c r="AV952" s="559">
        <f>AZ952</f>
        <v>48344.334069999997</v>
      </c>
      <c r="AW952" s="482"/>
      <c r="AX952" s="482"/>
      <c r="AY952" s="482"/>
      <c r="AZ952" s="482">
        <f>AZ953</f>
        <v>48344.334069999997</v>
      </c>
      <c r="BA952" s="433">
        <f>BD952</f>
        <v>0</v>
      </c>
      <c r="BB952" s="526"/>
      <c r="BC952" s="526"/>
      <c r="BD952" s="526">
        <f>BD953</f>
        <v>0</v>
      </c>
      <c r="BE952" s="526">
        <f>BH952</f>
        <v>48344.334069999997</v>
      </c>
      <c r="BF952" s="433"/>
      <c r="BG952" s="433"/>
      <c r="BH952" s="433">
        <f>BH953</f>
        <v>48344.334069999997</v>
      </c>
      <c r="BI952" s="491">
        <f>BM952</f>
        <v>16888.287369999998</v>
      </c>
      <c r="BJ952" s="482"/>
      <c r="BK952" s="482"/>
      <c r="BL952" s="482"/>
      <c r="BM952" s="482">
        <f>BM953</f>
        <v>16888.287369999998</v>
      </c>
      <c r="BN952" s="433">
        <f>BQ952</f>
        <v>0</v>
      </c>
      <c r="BO952" s="540">
        <f>BS952</f>
        <v>16888.287369999998</v>
      </c>
      <c r="BP952" s="540"/>
      <c r="BQ952" s="540"/>
      <c r="BR952" s="540"/>
      <c r="BS952" s="540">
        <f>BS953</f>
        <v>16888.287369999998</v>
      </c>
      <c r="BT952" s="147"/>
      <c r="BU952" s="433">
        <f>BU953</f>
        <v>16888.287369999998</v>
      </c>
      <c r="BV952" s="491">
        <f>BZ952</f>
        <v>0</v>
      </c>
      <c r="BW952" s="433"/>
      <c r="BX952" s="433"/>
      <c r="BY952" s="433"/>
      <c r="BZ952" s="433">
        <f>BZ953</f>
        <v>0</v>
      </c>
      <c r="CA952" s="338">
        <f>CD952</f>
        <v>0</v>
      </c>
      <c r="CB952" s="338"/>
      <c r="CC952" s="338"/>
      <c r="CD952" s="338">
        <f>CD953</f>
        <v>0</v>
      </c>
      <c r="CE952" s="338">
        <f>CI952</f>
        <v>0</v>
      </c>
      <c r="CF952" s="270"/>
      <c r="CG952" s="270"/>
      <c r="CH952" s="270"/>
      <c r="CI952" s="182">
        <f>CI953</f>
        <v>0</v>
      </c>
      <c r="CJ952" s="482"/>
      <c r="CK952" s="491">
        <f>CO952</f>
        <v>0</v>
      </c>
      <c r="CL952" s="482"/>
      <c r="CM952" s="482"/>
      <c r="CN952" s="482"/>
      <c r="CO952" s="482">
        <f>CO953</f>
        <v>0</v>
      </c>
    </row>
    <row r="953" spans="2:93" s="85" customFormat="1" ht="55.5" customHeight="1" x14ac:dyDescent="0.25">
      <c r="B953" s="175"/>
      <c r="C953" s="127" t="s">
        <v>31</v>
      </c>
      <c r="D953" s="123">
        <f t="shared" si="2409"/>
        <v>48344.334069999997</v>
      </c>
      <c r="E953" s="123"/>
      <c r="F953" s="123"/>
      <c r="G953" s="123"/>
      <c r="H953" s="123">
        <v>48344.334069999997</v>
      </c>
      <c r="I953" s="123">
        <f>Q953</f>
        <v>308.14758999999998</v>
      </c>
      <c r="J953" s="592">
        <f>I953/D953</f>
        <v>6.3740166438908605E-3</v>
      </c>
      <c r="K953" s="120"/>
      <c r="L953" s="120"/>
      <c r="M953" s="120"/>
      <c r="N953" s="120"/>
      <c r="O953" s="120"/>
      <c r="P953" s="120"/>
      <c r="Q953" s="123">
        <v>308.14758999999998</v>
      </c>
      <c r="R953" s="592">
        <f>Q953/H953</f>
        <v>6.3740166438908605E-3</v>
      </c>
      <c r="S953" s="123">
        <f t="shared" si="2403"/>
        <v>308.14758999999998</v>
      </c>
      <c r="T953" s="592">
        <f t="shared" si="2404"/>
        <v>6.3740166438908605E-3</v>
      </c>
      <c r="U953" s="120"/>
      <c r="V953" s="120"/>
      <c r="W953" s="120"/>
      <c r="X953" s="120"/>
      <c r="Y953" s="120"/>
      <c r="Z953" s="120"/>
      <c r="AA953" s="123">
        <v>308.14758999999998</v>
      </c>
      <c r="AB953" s="592">
        <f>AA953/D953</f>
        <v>6.3740166438908605E-3</v>
      </c>
      <c r="AC953" s="123">
        <f t="shared" si="2410"/>
        <v>48344.334069999997</v>
      </c>
      <c r="AD953" s="575">
        <f t="shared" si="2407"/>
        <v>1</v>
      </c>
      <c r="AE953" s="120"/>
      <c r="AF953" s="120"/>
      <c r="AG953" s="120"/>
      <c r="AH953" s="120"/>
      <c r="AI953" s="120"/>
      <c r="AJ953" s="120"/>
      <c r="AK953" s="123">
        <f>D953</f>
        <v>48344.334069999997</v>
      </c>
      <c r="AL953" s="575">
        <f t="shared" si="2408"/>
        <v>1</v>
      </c>
      <c r="AM953" s="120"/>
      <c r="AN953" s="120"/>
      <c r="AO953" s="120"/>
      <c r="AP953" s="120"/>
      <c r="AQ953" s="120"/>
      <c r="AR953" s="120"/>
      <c r="AS953" s="120"/>
      <c r="AT953" s="120"/>
      <c r="AU953" s="68"/>
      <c r="AV953" s="120">
        <f>AZ953</f>
        <v>48344.334069999997</v>
      </c>
      <c r="AW953" s="120"/>
      <c r="AX953" s="120"/>
      <c r="AY953" s="120"/>
      <c r="AZ953" s="120">
        <v>48344.334069999997</v>
      </c>
      <c r="BA953" s="120">
        <f>BD953</f>
        <v>0</v>
      </c>
      <c r="BB953" s="120"/>
      <c r="BC953" s="120"/>
      <c r="BD953" s="120">
        <f>BH953-H953</f>
        <v>0</v>
      </c>
      <c r="BE953" s="120">
        <f>BH953</f>
        <v>48344.334069999997</v>
      </c>
      <c r="BF953" s="120"/>
      <c r="BG953" s="120"/>
      <c r="BH953" s="120">
        <f>48344.33407</f>
        <v>48344.334069999997</v>
      </c>
      <c r="BI953" s="120">
        <f>BM953</f>
        <v>16888.287369999998</v>
      </c>
      <c r="BJ953" s="120"/>
      <c r="BK953" s="120"/>
      <c r="BL953" s="120"/>
      <c r="BM953" s="120">
        <v>16888.287369999998</v>
      </c>
      <c r="BN953" s="120">
        <f>BQ953</f>
        <v>0</v>
      </c>
      <c r="BO953" s="120">
        <f>BS953</f>
        <v>16888.287369999998</v>
      </c>
      <c r="BP953" s="120"/>
      <c r="BQ953" s="120"/>
      <c r="BR953" s="120"/>
      <c r="BS953" s="120">
        <v>16888.287369999998</v>
      </c>
      <c r="BT953" s="120"/>
      <c r="BU953" s="120">
        <f>16888.28737</f>
        <v>16888.287369999998</v>
      </c>
      <c r="BV953" s="120">
        <f>BZ953</f>
        <v>0</v>
      </c>
      <c r="BW953" s="120"/>
      <c r="BX953" s="120"/>
      <c r="BY953" s="120"/>
      <c r="BZ953" s="120">
        <v>0</v>
      </c>
      <c r="CA953" s="120">
        <f>CD953</f>
        <v>0</v>
      </c>
      <c r="CB953" s="120"/>
      <c r="CC953" s="120"/>
      <c r="CD953" s="120">
        <f>CI953-BZ953</f>
        <v>0</v>
      </c>
      <c r="CE953" s="120">
        <f>CI953</f>
        <v>0</v>
      </c>
      <c r="CF953" s="120"/>
      <c r="CG953" s="120"/>
      <c r="CH953" s="120"/>
      <c r="CI953" s="120">
        <v>0</v>
      </c>
      <c r="CJ953" s="120"/>
      <c r="CK953" s="120">
        <f>CO953</f>
        <v>0</v>
      </c>
      <c r="CL953" s="120"/>
      <c r="CM953" s="120"/>
      <c r="CN953" s="120"/>
      <c r="CO953" s="120">
        <v>0</v>
      </c>
    </row>
    <row r="954" spans="2:93" s="85" customFormat="1" ht="186.75" customHeight="1" x14ac:dyDescent="0.25">
      <c r="B954" s="172" t="s">
        <v>62</v>
      </c>
      <c r="C954" s="173" t="s">
        <v>435</v>
      </c>
      <c r="D954" s="182">
        <f t="shared" si="2409"/>
        <v>13061.332179999999</v>
      </c>
      <c r="E954" s="182"/>
      <c r="F954" s="182"/>
      <c r="G954" s="182"/>
      <c r="H954" s="182">
        <f>H955</f>
        <v>13061.332179999999</v>
      </c>
      <c r="I954" s="182"/>
      <c r="J954" s="559"/>
      <c r="K954" s="559"/>
      <c r="L954" s="559"/>
      <c r="M954" s="559"/>
      <c r="N954" s="559"/>
      <c r="O954" s="559"/>
      <c r="P954" s="559"/>
      <c r="Q954" s="182"/>
      <c r="R954" s="559"/>
      <c r="S954" s="182">
        <f t="shared" si="2403"/>
        <v>0</v>
      </c>
      <c r="T954" s="581"/>
      <c r="U954" s="559"/>
      <c r="V954" s="559"/>
      <c r="W954" s="559"/>
      <c r="X954" s="559"/>
      <c r="Y954" s="559"/>
      <c r="Z954" s="559"/>
      <c r="AA954" s="182"/>
      <c r="AB954" s="559"/>
      <c r="AC954" s="182">
        <f t="shared" si="2410"/>
        <v>13061.332179999999</v>
      </c>
      <c r="AD954" s="575">
        <f t="shared" ref="AD954:AD955" si="2411">AC954/D954</f>
        <v>1</v>
      </c>
      <c r="AE954" s="809"/>
      <c r="AF954" s="809"/>
      <c r="AG954" s="809"/>
      <c r="AH954" s="809"/>
      <c r="AI954" s="809"/>
      <c r="AJ954" s="809"/>
      <c r="AK954" s="182">
        <f>AK955</f>
        <v>13061.332179999999</v>
      </c>
      <c r="AL954" s="575">
        <f t="shared" ref="AL954:AL955" si="2412">AK954/H954</f>
        <v>1</v>
      </c>
      <c r="AM954" s="559"/>
      <c r="AN954" s="559"/>
      <c r="AO954" s="559"/>
      <c r="AP954" s="559"/>
      <c r="AQ954" s="559"/>
      <c r="AR954" s="559"/>
      <c r="AS954" s="559"/>
      <c r="AT954" s="559"/>
      <c r="AU954" s="559">
        <f>AV954-H954</f>
        <v>0</v>
      </c>
      <c r="AV954" s="559">
        <f>AV955</f>
        <v>13061.332179999999</v>
      </c>
      <c r="AW954" s="540"/>
      <c r="AX954" s="540"/>
      <c r="AY954" s="540"/>
      <c r="AZ954" s="540">
        <f>AZ955</f>
        <v>13061.332179999999</v>
      </c>
      <c r="BA954" s="120"/>
      <c r="BB954" s="120"/>
      <c r="BC954" s="120"/>
      <c r="BD954" s="120"/>
      <c r="BE954" s="120"/>
      <c r="BF954" s="120"/>
      <c r="BG954" s="120"/>
      <c r="BH954" s="120"/>
      <c r="BI954" s="120"/>
      <c r="BJ954" s="120"/>
      <c r="BK954" s="120"/>
      <c r="BL954" s="120"/>
      <c r="BM954" s="120"/>
      <c r="BN954" s="120"/>
      <c r="BO954" s="120"/>
      <c r="BP954" s="120"/>
      <c r="BQ954" s="120"/>
      <c r="BR954" s="120"/>
      <c r="BS954" s="120"/>
      <c r="BT954" s="120"/>
      <c r="BU954" s="120"/>
      <c r="BV954" s="120"/>
      <c r="BW954" s="120"/>
      <c r="BX954" s="120"/>
      <c r="BY954" s="120"/>
      <c r="BZ954" s="120"/>
      <c r="CA954" s="120"/>
      <c r="CB954" s="120"/>
      <c r="CC954" s="120"/>
      <c r="CD954" s="120"/>
      <c r="CE954" s="120"/>
      <c r="CF954" s="120"/>
      <c r="CG954" s="120"/>
      <c r="CH954" s="120"/>
      <c r="CI954" s="120"/>
      <c r="CJ954" s="120"/>
      <c r="CK954" s="120"/>
      <c r="CL954" s="120"/>
      <c r="CM954" s="120"/>
      <c r="CN954" s="120"/>
      <c r="CO954" s="120"/>
    </row>
    <row r="955" spans="2:93" s="85" customFormat="1" ht="55.5" customHeight="1" x14ac:dyDescent="0.25">
      <c r="B955" s="175"/>
      <c r="C955" s="127" t="s">
        <v>31</v>
      </c>
      <c r="D955" s="123">
        <f t="shared" si="2409"/>
        <v>13061.332179999999</v>
      </c>
      <c r="E955" s="123"/>
      <c r="F955" s="123"/>
      <c r="G955" s="123"/>
      <c r="H955" s="123">
        <f>[11]Бюджет!$K$209/1000</f>
        <v>13061.332179999999</v>
      </c>
      <c r="I955" s="123"/>
      <c r="J955" s="120"/>
      <c r="K955" s="120"/>
      <c r="L955" s="120"/>
      <c r="M955" s="120"/>
      <c r="N955" s="120"/>
      <c r="O955" s="120"/>
      <c r="P955" s="120"/>
      <c r="Q955" s="120"/>
      <c r="R955" s="120"/>
      <c r="S955" s="120">
        <f t="shared" si="2403"/>
        <v>0</v>
      </c>
      <c r="T955" s="120"/>
      <c r="U955" s="120"/>
      <c r="V955" s="120"/>
      <c r="W955" s="120"/>
      <c r="X955" s="120"/>
      <c r="Y955" s="120"/>
      <c r="Z955" s="120"/>
      <c r="AA955" s="120"/>
      <c r="AB955" s="120"/>
      <c r="AC955" s="123">
        <f t="shared" si="2410"/>
        <v>13061.332179999999</v>
      </c>
      <c r="AD955" s="575">
        <f t="shared" si="2411"/>
        <v>1</v>
      </c>
      <c r="AE955" s="120"/>
      <c r="AF955" s="120"/>
      <c r="AG955" s="120"/>
      <c r="AH955" s="120"/>
      <c r="AI955" s="120"/>
      <c r="AJ955" s="120"/>
      <c r="AK955" s="123">
        <f>D955</f>
        <v>13061.332179999999</v>
      </c>
      <c r="AL955" s="575">
        <f t="shared" si="2412"/>
        <v>1</v>
      </c>
      <c r="AM955" s="120"/>
      <c r="AN955" s="120"/>
      <c r="AO955" s="120"/>
      <c r="AP955" s="120"/>
      <c r="AQ955" s="120"/>
      <c r="AR955" s="120"/>
      <c r="AS955" s="120"/>
      <c r="AT955" s="120"/>
      <c r="AU955" s="120">
        <f>AV955-D955</f>
        <v>0</v>
      </c>
      <c r="AV955" s="120">
        <f>AZ955</f>
        <v>13061.332179999999</v>
      </c>
      <c r="AW955" s="120"/>
      <c r="AX955" s="120"/>
      <c r="AY955" s="120"/>
      <c r="AZ955" s="120">
        <v>13061.332179999999</v>
      </c>
      <c r="BA955" s="120">
        <f>BD955</f>
        <v>35283.00189</v>
      </c>
      <c r="BB955" s="120"/>
      <c r="BC955" s="120"/>
      <c r="BD955" s="120">
        <f>BH955-H955</f>
        <v>35283.00189</v>
      </c>
      <c r="BE955" s="120">
        <f>BH955</f>
        <v>48344.334069999997</v>
      </c>
      <c r="BF955" s="120"/>
      <c r="BG955" s="120"/>
      <c r="BH955" s="120">
        <f>48344.33407</f>
        <v>48344.334069999997</v>
      </c>
      <c r="BI955" s="120">
        <f>BM955</f>
        <v>0</v>
      </c>
      <c r="BJ955" s="120"/>
      <c r="BK955" s="120"/>
      <c r="BL955" s="120"/>
      <c r="BM955" s="120"/>
      <c r="BN955" s="120">
        <f>BQ955</f>
        <v>0</v>
      </c>
      <c r="BO955" s="120">
        <f>BS955</f>
        <v>0</v>
      </c>
      <c r="BP955" s="120"/>
      <c r="BQ955" s="120"/>
      <c r="BR955" s="120"/>
      <c r="BS955" s="120"/>
      <c r="BT955" s="120"/>
      <c r="BU955" s="120">
        <f>16888.28737</f>
        <v>16888.287369999998</v>
      </c>
      <c r="BV955" s="120">
        <f>BZ955</f>
        <v>0</v>
      </c>
      <c r="BW955" s="120"/>
      <c r="BX955" s="120"/>
      <c r="BY955" s="120"/>
      <c r="BZ955" s="120">
        <v>0</v>
      </c>
      <c r="CA955" s="120">
        <f>CD955</f>
        <v>0</v>
      </c>
      <c r="CB955" s="120"/>
      <c r="CC955" s="120"/>
      <c r="CD955" s="120">
        <f>CI955-BZ955</f>
        <v>0</v>
      </c>
      <c r="CE955" s="120">
        <f>CI955</f>
        <v>0</v>
      </c>
      <c r="CF955" s="120"/>
      <c r="CG955" s="120"/>
      <c r="CH955" s="120"/>
      <c r="CI955" s="120">
        <v>0</v>
      </c>
      <c r="CJ955" s="120"/>
      <c r="CK955" s="120">
        <f>CO955</f>
        <v>0</v>
      </c>
      <c r="CL955" s="120"/>
      <c r="CM955" s="120"/>
      <c r="CN955" s="120"/>
      <c r="CO955" s="120">
        <v>0</v>
      </c>
    </row>
    <row r="956" spans="2:93" s="424" customFormat="1" ht="147" customHeight="1" x14ac:dyDescent="0.25">
      <c r="B956" s="423"/>
      <c r="C956" s="528" t="s">
        <v>356</v>
      </c>
      <c r="D956" s="789">
        <f>E956+F956+G956+H956</f>
        <v>61405.666249999995</v>
      </c>
      <c r="E956" s="789">
        <f>E957+E958</f>
        <v>0</v>
      </c>
      <c r="F956" s="789">
        <f t="shared" ref="F956:H956" si="2413">F957+F958</f>
        <v>0</v>
      </c>
      <c r="G956" s="789">
        <f t="shared" si="2413"/>
        <v>0</v>
      </c>
      <c r="H956" s="789">
        <f t="shared" si="2413"/>
        <v>61405.666249999995</v>
      </c>
      <c r="I956" s="789">
        <f>Q956</f>
        <v>308.14758999999998</v>
      </c>
      <c r="J956" s="596">
        <f>I956/D956</f>
        <v>5.0182272877790004E-3</v>
      </c>
      <c r="K956" s="415"/>
      <c r="L956" s="415"/>
      <c r="M956" s="415"/>
      <c r="N956" s="415"/>
      <c r="O956" s="415"/>
      <c r="P956" s="415"/>
      <c r="Q956" s="789">
        <f t="shared" ref="Q956" si="2414">Q957+Q958</f>
        <v>308.14758999999998</v>
      </c>
      <c r="R956" s="596">
        <f>Q956/H956</f>
        <v>5.0182272877790004E-3</v>
      </c>
      <c r="S956" s="789">
        <f t="shared" si="2403"/>
        <v>308.14758999999998</v>
      </c>
      <c r="T956" s="596">
        <f t="shared" si="2404"/>
        <v>5.0182272877790004E-3</v>
      </c>
      <c r="U956" s="415"/>
      <c r="V956" s="415"/>
      <c r="W956" s="415"/>
      <c r="X956" s="415"/>
      <c r="Y956" s="415"/>
      <c r="Z956" s="415"/>
      <c r="AA956" s="789">
        <f t="shared" ref="AA956" si="2415">AA957+AA958</f>
        <v>308.14758999999998</v>
      </c>
      <c r="AB956" s="596">
        <f>AA956/H956</f>
        <v>5.0182272877790004E-3</v>
      </c>
      <c r="AC956" s="789">
        <f t="shared" si="2410"/>
        <v>61405.666249999995</v>
      </c>
      <c r="AD956" s="596">
        <f>AC956/D956</f>
        <v>1</v>
      </c>
      <c r="AE956" s="415"/>
      <c r="AF956" s="415"/>
      <c r="AG956" s="415"/>
      <c r="AH956" s="415"/>
      <c r="AI956" s="415"/>
      <c r="AJ956" s="415"/>
      <c r="AK956" s="789">
        <f>AK955+AK953</f>
        <v>61405.666249999995</v>
      </c>
      <c r="AL956" s="596">
        <f>AK956/D956</f>
        <v>1</v>
      </c>
      <c r="AM956" s="415"/>
      <c r="AN956" s="415"/>
      <c r="AO956" s="415"/>
      <c r="AP956" s="415"/>
      <c r="AQ956" s="415"/>
      <c r="AR956" s="415"/>
      <c r="AS956" s="415"/>
      <c r="AT956" s="415"/>
      <c r="AU956" s="415">
        <f>AV956-H956</f>
        <v>0</v>
      </c>
      <c r="AV956" s="415">
        <f>AW956+AX956+AY956+AZ956</f>
        <v>61405.666249999995</v>
      </c>
      <c r="AW956" s="415">
        <f>AW957+AW958</f>
        <v>0</v>
      </c>
      <c r="AX956" s="415">
        <f t="shared" ref="AX956:AZ956" si="2416">AX957+AX958</f>
        <v>0</v>
      </c>
      <c r="AY956" s="415">
        <f t="shared" si="2416"/>
        <v>0</v>
      </c>
      <c r="AZ956" s="415">
        <f t="shared" si="2416"/>
        <v>61405.666249999995</v>
      </c>
      <c r="BA956" s="415"/>
      <c r="BB956" s="415"/>
      <c r="BC956" s="415"/>
      <c r="BD956" s="415"/>
      <c r="BE956" s="415"/>
      <c r="BF956" s="415"/>
      <c r="BG956" s="415"/>
      <c r="BH956" s="415"/>
      <c r="BI956" s="415">
        <f>BJ956+BK956+BL956+BM956</f>
        <v>16888.287369999998</v>
      </c>
      <c r="BJ956" s="415">
        <f>BJ957+BJ958</f>
        <v>0</v>
      </c>
      <c r="BK956" s="415">
        <f t="shared" ref="BK956" si="2417">BK957+BK958</f>
        <v>0</v>
      </c>
      <c r="BL956" s="415">
        <f t="shared" ref="BL956" si="2418">BL957+BL958</f>
        <v>0</v>
      </c>
      <c r="BM956" s="415">
        <f t="shared" ref="BM956" si="2419">BM957+BM958</f>
        <v>16888.287369999998</v>
      </c>
      <c r="BN956" s="415"/>
      <c r="BO956" s="415">
        <f>BP956+BQ956+BR956+BS956</f>
        <v>16888.287369999998</v>
      </c>
      <c r="BP956" s="415">
        <f>BP957+BP958</f>
        <v>0</v>
      </c>
      <c r="BQ956" s="415">
        <f t="shared" ref="BQ956:BR956" si="2420">BQ957+BQ958</f>
        <v>0</v>
      </c>
      <c r="BR956" s="415">
        <f t="shared" si="2420"/>
        <v>0</v>
      </c>
      <c r="BS956" s="415">
        <f>BS957</f>
        <v>16888.287369999998</v>
      </c>
      <c r="BT956" s="415"/>
      <c r="BU956" s="415"/>
      <c r="BV956" s="415">
        <f>BW956+BX956+BY956+BZ956</f>
        <v>0</v>
      </c>
      <c r="BW956" s="415">
        <f>BW957+BW958</f>
        <v>0</v>
      </c>
      <c r="BX956" s="415">
        <f t="shared" ref="BX956" si="2421">BX957+BX958</f>
        <v>0</v>
      </c>
      <c r="BY956" s="415">
        <f t="shared" ref="BY956" si="2422">BY957+BY958</f>
        <v>0</v>
      </c>
      <c r="BZ956" s="415">
        <f t="shared" ref="BZ956" si="2423">BZ957+BZ958</f>
        <v>0</v>
      </c>
      <c r="CA956" s="415"/>
      <c r="CB956" s="415"/>
      <c r="CC956" s="415"/>
      <c r="CD956" s="415"/>
      <c r="CE956" s="415"/>
      <c r="CF956" s="415"/>
      <c r="CG956" s="415"/>
      <c r="CH956" s="415"/>
      <c r="CI956" s="415"/>
      <c r="CJ956" s="415"/>
      <c r="CK956" s="415">
        <f>CL956+CM956+CN956+CO956</f>
        <v>0</v>
      </c>
      <c r="CL956" s="415">
        <f>CL957+CL958</f>
        <v>0</v>
      </c>
      <c r="CM956" s="415">
        <f t="shared" ref="CM956:CN956" si="2424">CM957+CM958</f>
        <v>0</v>
      </c>
      <c r="CN956" s="415">
        <f t="shared" si="2424"/>
        <v>0</v>
      </c>
      <c r="CO956" s="415">
        <v>0</v>
      </c>
    </row>
    <row r="957" spans="2:93" s="85" customFormat="1" ht="55.5" customHeight="1" x14ac:dyDescent="0.25">
      <c r="B957" s="175"/>
      <c r="C957" s="269" t="s">
        <v>31</v>
      </c>
      <c r="D957" s="182">
        <f>E957+F957+G957+H957</f>
        <v>61405.666249999995</v>
      </c>
      <c r="E957" s="182">
        <f>E930+E945</f>
        <v>0</v>
      </c>
      <c r="F957" s="182">
        <f>F930+F945</f>
        <v>0</v>
      </c>
      <c r="G957" s="182">
        <f>G930+G945</f>
        <v>0</v>
      </c>
      <c r="H957" s="182">
        <f>H951</f>
        <v>61405.666249999995</v>
      </c>
      <c r="I957" s="182">
        <f>Q957</f>
        <v>308.14758999999998</v>
      </c>
      <c r="J957" s="569">
        <f>I957/D957</f>
        <v>5.0182272877790004E-3</v>
      </c>
      <c r="K957" s="559"/>
      <c r="L957" s="559"/>
      <c r="M957" s="559"/>
      <c r="N957" s="559"/>
      <c r="O957" s="559"/>
      <c r="P957" s="559"/>
      <c r="Q957" s="182">
        <f>Q951</f>
        <v>308.14758999999998</v>
      </c>
      <c r="R957" s="569">
        <f>Q957/H957</f>
        <v>5.0182272877790004E-3</v>
      </c>
      <c r="S957" s="182">
        <f t="shared" si="2403"/>
        <v>308.14758999999998</v>
      </c>
      <c r="T957" s="569">
        <f t="shared" si="2404"/>
        <v>5.0182272877790004E-3</v>
      </c>
      <c r="U957" s="559"/>
      <c r="V957" s="559"/>
      <c r="W957" s="559"/>
      <c r="X957" s="559"/>
      <c r="Y957" s="559"/>
      <c r="Z957" s="559"/>
      <c r="AA957" s="182">
        <f>AA930+AA945</f>
        <v>308.14758999999998</v>
      </c>
      <c r="AB957" s="569">
        <f>AA957/H957</f>
        <v>5.0182272877790004E-3</v>
      </c>
      <c r="AC957" s="182">
        <f t="shared" si="2410"/>
        <v>61405.666249999995</v>
      </c>
      <c r="AD957" s="569">
        <f>AC957/D957</f>
        <v>1</v>
      </c>
      <c r="AE957" s="559"/>
      <c r="AF957" s="559"/>
      <c r="AG957" s="559"/>
      <c r="AH957" s="559"/>
      <c r="AI957" s="559"/>
      <c r="AJ957" s="559"/>
      <c r="AK957" s="182">
        <f>AK956</f>
        <v>61405.666249999995</v>
      </c>
      <c r="AL957" s="569">
        <f>AK957/D957</f>
        <v>1</v>
      </c>
      <c r="AM957" s="559"/>
      <c r="AN957" s="559"/>
      <c r="AO957" s="559"/>
      <c r="AP957" s="559"/>
      <c r="AQ957" s="559"/>
      <c r="AR957" s="559"/>
      <c r="AS957" s="559"/>
      <c r="AT957" s="559"/>
      <c r="AU957" s="559">
        <f>AV957-H957</f>
        <v>0</v>
      </c>
      <c r="AV957" s="559">
        <f>AW957+AX957+AY957+AZ957</f>
        <v>61405.666249999995</v>
      </c>
      <c r="AW957" s="482">
        <f>AW930+AW945</f>
        <v>0</v>
      </c>
      <c r="AX957" s="482">
        <f>AX930+AX945</f>
        <v>0</v>
      </c>
      <c r="AY957" s="482">
        <f>AY930+AY945</f>
        <v>0</v>
      </c>
      <c r="AZ957" s="482">
        <f>AZ950</f>
        <v>61405.666249999995</v>
      </c>
      <c r="BA957" s="120"/>
      <c r="BB957" s="120"/>
      <c r="BC957" s="120"/>
      <c r="BD957" s="120"/>
      <c r="BE957" s="120"/>
      <c r="BF957" s="120"/>
      <c r="BG957" s="120"/>
      <c r="BH957" s="120"/>
      <c r="BI957" s="491">
        <f>BJ957+BK957+BL957+BM957</f>
        <v>16888.287369999998</v>
      </c>
      <c r="BJ957" s="482">
        <f>BJ930+BJ945</f>
        <v>0</v>
      </c>
      <c r="BK957" s="482">
        <f>BK930+BK945</f>
        <v>0</v>
      </c>
      <c r="BL957" s="482">
        <f>BL930+BL945</f>
        <v>0</v>
      </c>
      <c r="BM957" s="540">
        <f>BM943</f>
        <v>16888.287369999998</v>
      </c>
      <c r="BN957" s="120"/>
      <c r="BO957" s="491">
        <f>BP957+BQ957+BR957+BS957</f>
        <v>16888.287369999998</v>
      </c>
      <c r="BP957" s="482">
        <f>BP930+BP945</f>
        <v>0</v>
      </c>
      <c r="BQ957" s="482">
        <f>BQ930+BQ945</f>
        <v>0</v>
      </c>
      <c r="BR957" s="482">
        <f>BR930+BR945</f>
        <v>0</v>
      </c>
      <c r="BS957" s="482">
        <f>BS943</f>
        <v>16888.287369999998</v>
      </c>
      <c r="BT957" s="120"/>
      <c r="BU957" s="120"/>
      <c r="BV957" s="491">
        <f>BW957+BX957+BY957+BZ957</f>
        <v>0</v>
      </c>
      <c r="BW957" s="433">
        <f>BW930+BW945</f>
        <v>0</v>
      </c>
      <c r="BX957" s="433">
        <f>BX930+BX945</f>
        <v>0</v>
      </c>
      <c r="BY957" s="433">
        <f>BY930+BY945</f>
        <v>0</v>
      </c>
      <c r="BZ957" s="433">
        <f>BZ930+BZ945</f>
        <v>0</v>
      </c>
      <c r="CA957" s="120"/>
      <c r="CB957" s="120"/>
      <c r="CC957" s="120"/>
      <c r="CD957" s="120"/>
      <c r="CE957" s="120"/>
      <c r="CF957" s="120"/>
      <c r="CG957" s="120"/>
      <c r="CH957" s="120"/>
      <c r="CI957" s="120"/>
      <c r="CJ957" s="120"/>
      <c r="CK957" s="491">
        <f>CL957+CM957+CN957+CO957</f>
        <v>0</v>
      </c>
      <c r="CL957" s="482">
        <f>CL930+CL945</f>
        <v>0</v>
      </c>
      <c r="CM957" s="482">
        <f>CM930+CM945</f>
        <v>0</v>
      </c>
      <c r="CN957" s="482">
        <f>CN930+CN945</f>
        <v>0</v>
      </c>
      <c r="CO957" s="482">
        <v>0</v>
      </c>
    </row>
    <row r="958" spans="2:93" s="83" customFormat="1" ht="55.5" hidden="1" customHeight="1" x14ac:dyDescent="0.25">
      <c r="B958" s="519"/>
      <c r="C958" s="271" t="s">
        <v>32</v>
      </c>
      <c r="D958" s="490">
        <f>E958+F958+G958+H958</f>
        <v>0</v>
      </c>
      <c r="E958" s="490">
        <f>E931</f>
        <v>0</v>
      </c>
      <c r="F958" s="490">
        <f>F931</f>
        <v>0</v>
      </c>
      <c r="G958" s="490">
        <f>G931</f>
        <v>0</v>
      </c>
      <c r="H958" s="490">
        <f>H931</f>
        <v>0</v>
      </c>
      <c r="I958" s="558">
        <f>Q958</f>
        <v>0</v>
      </c>
      <c r="J958" s="594"/>
      <c r="K958" s="558"/>
      <c r="L958" s="558"/>
      <c r="M958" s="558"/>
      <c r="N958" s="558"/>
      <c r="O958" s="558"/>
      <c r="P958" s="558"/>
      <c r="Q958" s="565">
        <f>Q931</f>
        <v>0</v>
      </c>
      <c r="R958" s="594">
        <v>0</v>
      </c>
      <c r="S958" s="558"/>
      <c r="T958" s="558"/>
      <c r="U958" s="558"/>
      <c r="V958" s="558"/>
      <c r="W958" s="558"/>
      <c r="X958" s="558"/>
      <c r="Y958" s="558"/>
      <c r="Z958" s="558"/>
      <c r="AA958" s="558"/>
      <c r="AB958" s="558"/>
      <c r="AC958" s="580"/>
      <c r="AD958" s="558"/>
      <c r="AE958" s="558"/>
      <c r="AF958" s="558"/>
      <c r="AG958" s="558"/>
      <c r="AH958" s="558"/>
      <c r="AI958" s="558"/>
      <c r="AJ958" s="558"/>
      <c r="AK958" s="558"/>
      <c r="AL958" s="580"/>
      <c r="AM958" s="558"/>
      <c r="AN958" s="558"/>
      <c r="AO958" s="558"/>
      <c r="AP958" s="558"/>
      <c r="AQ958" s="558"/>
      <c r="AR958" s="558"/>
      <c r="AS958" s="558"/>
      <c r="AT958" s="558"/>
      <c r="AU958" s="24">
        <v>0</v>
      </c>
      <c r="AV958" s="558">
        <f>AW958+AX958+AY958+AZ958</f>
        <v>0</v>
      </c>
      <c r="AW958" s="490">
        <f>AW931</f>
        <v>0</v>
      </c>
      <c r="AX958" s="490">
        <f>AX931</f>
        <v>0</v>
      </c>
      <c r="AY958" s="490">
        <f>AY931</f>
        <v>0</v>
      </c>
      <c r="AZ958" s="490">
        <f>AZ931</f>
        <v>0</v>
      </c>
      <c r="BA958" s="521"/>
      <c r="BB958" s="24"/>
      <c r="BC958" s="24"/>
      <c r="BD958" s="24"/>
      <c r="BE958" s="24"/>
      <c r="BF958" s="24"/>
      <c r="BG958" s="24"/>
      <c r="BH958" s="24"/>
      <c r="BI958" s="490">
        <f>BJ958+BK958+BL958+BM958</f>
        <v>0</v>
      </c>
      <c r="BJ958" s="490">
        <f>BJ931</f>
        <v>0</v>
      </c>
      <c r="BK958" s="490">
        <f>BK931</f>
        <v>0</v>
      </c>
      <c r="BL958" s="490">
        <f>BL931</f>
        <v>0</v>
      </c>
      <c r="BM958" s="539"/>
      <c r="BN958" s="24"/>
      <c r="BO958" s="490">
        <f>BP958+BQ958+BR958+BS958</f>
        <v>0</v>
      </c>
      <c r="BP958" s="490">
        <f>BP931</f>
        <v>0</v>
      </c>
      <c r="BQ958" s="490">
        <f>BQ931</f>
        <v>0</v>
      </c>
      <c r="BR958" s="490">
        <f>BR931</f>
        <v>0</v>
      </c>
      <c r="BS958" s="490"/>
      <c r="BT958" s="24"/>
      <c r="BU958" s="24"/>
      <c r="BV958" s="490">
        <f>BW958+BX958+BY958+BZ958</f>
        <v>0</v>
      </c>
      <c r="BW958" s="490">
        <f>BW931</f>
        <v>0</v>
      </c>
      <c r="BX958" s="490">
        <f>BX931</f>
        <v>0</v>
      </c>
      <c r="BY958" s="490">
        <f>BY931</f>
        <v>0</v>
      </c>
      <c r="BZ958" s="490">
        <f>BZ931</f>
        <v>0</v>
      </c>
      <c r="CA958" s="520"/>
      <c r="CB958" s="520"/>
      <c r="CC958" s="520"/>
      <c r="CD958" s="520"/>
      <c r="CE958" s="521"/>
      <c r="CF958" s="520"/>
      <c r="CG958" s="520"/>
      <c r="CH958" s="520"/>
      <c r="CI958" s="520"/>
      <c r="CJ958" s="24"/>
      <c r="CK958" s="490">
        <f>CL958+CM958+CN958+CO958</f>
        <v>0</v>
      </c>
      <c r="CL958" s="490">
        <f>CL931</f>
        <v>0</v>
      </c>
      <c r="CM958" s="490">
        <f>CM931</f>
        <v>0</v>
      </c>
      <c r="CN958" s="490">
        <f>CN931</f>
        <v>0</v>
      </c>
      <c r="CO958" s="490"/>
    </row>
    <row r="959" spans="2:93" s="85" customFormat="1" ht="55.5" hidden="1" customHeight="1" x14ac:dyDescent="0.25">
      <c r="B959" s="175"/>
      <c r="C959" s="127"/>
      <c r="D959" s="177"/>
      <c r="E959" s="68"/>
      <c r="F959" s="68"/>
      <c r="G959" s="68"/>
      <c r="H959" s="68"/>
      <c r="I959" s="68"/>
      <c r="J959" s="68"/>
      <c r="K959" s="68"/>
      <c r="L959" s="68"/>
      <c r="M959" s="68"/>
      <c r="N959" s="68"/>
      <c r="O959" s="68"/>
      <c r="P959" s="68"/>
      <c r="Q959" s="68"/>
      <c r="R959" s="68"/>
      <c r="S959" s="68"/>
      <c r="T959" s="68"/>
      <c r="U959" s="68"/>
      <c r="V959" s="68"/>
      <c r="W959" s="68"/>
      <c r="X959" s="68"/>
      <c r="Y959" s="68"/>
      <c r="Z959" s="68"/>
      <c r="AA959" s="68"/>
      <c r="AB959" s="68"/>
      <c r="AC959" s="68"/>
      <c r="AD959" s="68"/>
      <c r="AE959" s="68"/>
      <c r="AF959" s="68"/>
      <c r="AG959" s="68"/>
      <c r="AH959" s="68"/>
      <c r="AI959" s="68"/>
      <c r="AJ959" s="68"/>
      <c r="AK959" s="68"/>
      <c r="AL959" s="68"/>
      <c r="AM959" s="68"/>
      <c r="AN959" s="68"/>
      <c r="AO959" s="68"/>
      <c r="AP959" s="68"/>
      <c r="AQ959" s="68"/>
      <c r="AR959" s="68"/>
      <c r="AS959" s="68"/>
      <c r="AT959" s="68"/>
      <c r="AU959" s="177"/>
      <c r="AV959" s="512"/>
      <c r="AW959" s="68"/>
      <c r="AX959" s="68"/>
      <c r="AY959" s="68"/>
      <c r="AZ959" s="68"/>
      <c r="BA959" s="170"/>
      <c r="BB959" s="177"/>
      <c r="BC959" s="177"/>
      <c r="BD959" s="177"/>
      <c r="BE959" s="177"/>
      <c r="BF959" s="177"/>
      <c r="BG959" s="177"/>
      <c r="BH959" s="177"/>
      <c r="BI959" s="177"/>
      <c r="BJ959" s="68"/>
      <c r="BK959" s="68"/>
      <c r="BL959" s="68"/>
      <c r="BM959" s="68"/>
      <c r="BN959" s="177"/>
      <c r="BO959" s="177"/>
      <c r="BP959" s="68"/>
      <c r="BQ959" s="68"/>
      <c r="BR959" s="68"/>
      <c r="BS959" s="68"/>
      <c r="BT959" s="177"/>
      <c r="BU959" s="177"/>
      <c r="BV959" s="177"/>
      <c r="BW959" s="68"/>
      <c r="BX959" s="68"/>
      <c r="BY959" s="68"/>
      <c r="BZ959" s="68"/>
      <c r="CA959" s="177"/>
      <c r="CB959" s="177"/>
      <c r="CC959" s="177"/>
      <c r="CD959" s="177"/>
      <c r="CE959" s="170"/>
      <c r="CF959" s="177"/>
      <c r="CG959" s="177"/>
      <c r="CH959" s="177"/>
      <c r="CI959" s="177"/>
      <c r="CJ959" s="177"/>
      <c r="CK959" s="177"/>
      <c r="CL959" s="68"/>
      <c r="CM959" s="68"/>
      <c r="CN959" s="68"/>
      <c r="CO959" s="68"/>
    </row>
    <row r="960" spans="2:93" s="27" customFormat="1" ht="36" customHeight="1" x14ac:dyDescent="0.25">
      <c r="B960" s="871" t="s">
        <v>228</v>
      </c>
      <c r="C960" s="859"/>
      <c r="D960" s="859"/>
      <c r="E960" s="859"/>
      <c r="F960" s="859"/>
      <c r="G960" s="859"/>
      <c r="H960" s="859"/>
      <c r="I960" s="859"/>
      <c r="J960" s="859"/>
      <c r="K960" s="859"/>
      <c r="L960" s="859"/>
      <c r="M960" s="859"/>
      <c r="N960" s="859"/>
      <c r="O960" s="859"/>
      <c r="P960" s="859"/>
      <c r="Q960" s="859"/>
      <c r="R960" s="859"/>
      <c r="S960" s="859"/>
      <c r="T960" s="859"/>
      <c r="U960" s="859"/>
      <c r="V960" s="859"/>
      <c r="W960" s="859"/>
      <c r="X960" s="859"/>
      <c r="Y960" s="859"/>
      <c r="Z960" s="859"/>
      <c r="AA960" s="859"/>
      <c r="AB960" s="859"/>
      <c r="AC960" s="859"/>
      <c r="AD960" s="859"/>
      <c r="AE960" s="859"/>
      <c r="AF960" s="859"/>
      <c r="AG960" s="859"/>
      <c r="AH960" s="859"/>
      <c r="AI960" s="859"/>
      <c r="AJ960" s="859"/>
      <c r="AK960" s="859"/>
      <c r="AL960" s="859"/>
      <c r="AM960" s="859"/>
      <c r="AN960" s="859"/>
      <c r="AO960" s="859"/>
      <c r="AP960" s="859"/>
      <c r="AQ960" s="859"/>
      <c r="AR960" s="859"/>
      <c r="AS960" s="859"/>
      <c r="AT960" s="859"/>
      <c r="AU960" s="859"/>
      <c r="AV960" s="859"/>
      <c r="AW960" s="859"/>
      <c r="AX960" s="859"/>
      <c r="AY960" s="859"/>
      <c r="AZ960" s="859"/>
      <c r="BA960" s="859"/>
      <c r="BB960" s="859"/>
      <c r="BC960" s="859"/>
      <c r="BD960" s="859"/>
      <c r="BE960" s="859"/>
      <c r="BF960" s="859"/>
      <c r="BG960" s="859"/>
      <c r="BH960" s="859"/>
      <c r="BI960" s="859"/>
      <c r="BJ960" s="859"/>
      <c r="BK960" s="859"/>
      <c r="BL960" s="859"/>
      <c r="BM960" s="859"/>
      <c r="BN960" s="859"/>
      <c r="BO960" s="859"/>
      <c r="BP960" s="859"/>
      <c r="BQ960" s="859"/>
      <c r="BR960" s="859"/>
      <c r="BS960" s="859"/>
      <c r="BT960" s="859"/>
      <c r="BU960" s="859"/>
      <c r="BV960" s="859"/>
      <c r="BW960" s="859"/>
      <c r="BX960" s="859"/>
      <c r="BY960" s="859"/>
      <c r="BZ960" s="859"/>
      <c r="CA960" s="859"/>
      <c r="CB960" s="859"/>
      <c r="CC960" s="859"/>
      <c r="CD960" s="859"/>
      <c r="CE960" s="859"/>
      <c r="CF960" s="859"/>
      <c r="CG960" s="859"/>
      <c r="CH960" s="859"/>
      <c r="CI960" s="859"/>
      <c r="CJ960" s="859"/>
      <c r="CK960" s="859"/>
    </row>
    <row r="961" spans="1:93" s="446" customFormat="1" ht="66" customHeight="1" x14ac:dyDescent="0.25">
      <c r="B961" s="452" t="s">
        <v>34</v>
      </c>
      <c r="C961" s="453" t="s">
        <v>189</v>
      </c>
      <c r="D961" s="405">
        <f>E961+F961+G961+H961</f>
        <v>19011</v>
      </c>
      <c r="E961" s="405">
        <v>18840</v>
      </c>
      <c r="F961" s="405">
        <v>30</v>
      </c>
      <c r="G961" s="405">
        <v>6</v>
      </c>
      <c r="H961" s="405">
        <v>135</v>
      </c>
      <c r="I961" s="405">
        <f>K961+M961+O961+Q961</f>
        <v>2893.8873400000002</v>
      </c>
      <c r="J961" s="584">
        <f>I961/D961</f>
        <v>0.15222173162905686</v>
      </c>
      <c r="K961" s="405">
        <v>2722.8873400000002</v>
      </c>
      <c r="L961" s="584">
        <f>K961/E961</f>
        <v>0.14452692887473462</v>
      </c>
      <c r="M961" s="405">
        <v>30</v>
      </c>
      <c r="N961" s="584">
        <f>M961/F961</f>
        <v>1</v>
      </c>
      <c r="O961" s="405">
        <v>6</v>
      </c>
      <c r="P961" s="584">
        <f>O961/G961</f>
        <v>1</v>
      </c>
      <c r="Q961" s="405">
        <v>135</v>
      </c>
      <c r="R961" s="584">
        <f>Q961/H961</f>
        <v>1</v>
      </c>
      <c r="S961" s="405">
        <f>U961+W961+Y961+AA961</f>
        <v>2893.8873400000002</v>
      </c>
      <c r="T961" s="584">
        <f>S961/D961</f>
        <v>0.15222173162905686</v>
      </c>
      <c r="U961" s="405">
        <f>K961</f>
        <v>2722.8873400000002</v>
      </c>
      <c r="V961" s="584">
        <f>U961/E961</f>
        <v>0.14452692887473462</v>
      </c>
      <c r="W961" s="405">
        <f>M961</f>
        <v>30</v>
      </c>
      <c r="X961" s="584">
        <f>W961/F961</f>
        <v>1</v>
      </c>
      <c r="Y961" s="405">
        <f>O961</f>
        <v>6</v>
      </c>
      <c r="Z961" s="584">
        <f>Y961/G961</f>
        <v>1</v>
      </c>
      <c r="AA961" s="405">
        <v>135</v>
      </c>
      <c r="AB961" s="584">
        <f>AA961/H961</f>
        <v>1</v>
      </c>
      <c r="AC961" s="405">
        <f>AE961+AG961+AI961+AK961</f>
        <v>2893.8873400000002</v>
      </c>
      <c r="AD961" s="584">
        <f>AC961/D961</f>
        <v>0.15222173162905686</v>
      </c>
      <c r="AE961" s="405">
        <f>U961</f>
        <v>2722.8873400000002</v>
      </c>
      <c r="AF961" s="584">
        <f>AE961/E961</f>
        <v>0.14452692887473462</v>
      </c>
      <c r="AG961" s="405">
        <f>W961</f>
        <v>30</v>
      </c>
      <c r="AH961" s="584">
        <f>AG961/F961</f>
        <v>1</v>
      </c>
      <c r="AI961" s="405">
        <f>Y961</f>
        <v>6</v>
      </c>
      <c r="AJ961" s="584">
        <f>AI961/G961</f>
        <v>1</v>
      </c>
      <c r="AK961" s="405">
        <v>135</v>
      </c>
      <c r="AL961" s="584">
        <f>AK961/H961</f>
        <v>1</v>
      </c>
      <c r="AM961" s="408"/>
      <c r="AN961" s="408"/>
      <c r="AO961" s="408"/>
      <c r="AP961" s="408"/>
      <c r="AQ961" s="408"/>
      <c r="AR961" s="408"/>
      <c r="AS961" s="408"/>
      <c r="AT961" s="408"/>
      <c r="AU961" s="404">
        <f>AW961-E961</f>
        <v>171</v>
      </c>
      <c r="AV961" s="404">
        <f>AW961+AX961+AY961+AZ961</f>
        <v>19011</v>
      </c>
      <c r="AW961" s="404">
        <f>19511-500</f>
        <v>19011</v>
      </c>
      <c r="AX961" s="404"/>
      <c r="AY961" s="404"/>
      <c r="AZ961" s="404"/>
      <c r="BA961" s="404">
        <f>BB961+BC961+BD961</f>
        <v>0</v>
      </c>
      <c r="BB961" s="404"/>
      <c r="BC961" s="404"/>
      <c r="BD961" s="404"/>
      <c r="BE961" s="404">
        <f>BF961+BG961+BH961</f>
        <v>18840</v>
      </c>
      <c r="BF961" s="404">
        <f>E961</f>
        <v>18840</v>
      </c>
      <c r="BG961" s="404"/>
      <c r="BH961" s="404"/>
      <c r="BI961" s="404">
        <f>BJ961+BK961+BL961+BM961</f>
        <v>19624</v>
      </c>
      <c r="BJ961" s="404">
        <f>19850-226</f>
        <v>19624</v>
      </c>
      <c r="BK961" s="404"/>
      <c r="BL961" s="404"/>
      <c r="BM961" s="404"/>
      <c r="BN961" s="404">
        <v>0</v>
      </c>
      <c r="BO961" s="404">
        <f>BP961+BQ961+BR961+BS961</f>
        <v>19624</v>
      </c>
      <c r="BP961" s="404">
        <f>19850-226</f>
        <v>19624</v>
      </c>
      <c r="BQ961" s="404"/>
      <c r="BR961" s="404"/>
      <c r="BS961" s="404"/>
      <c r="BT961" s="404">
        <f t="shared" ref="BT961:BU961" si="2425">BL961</f>
        <v>0</v>
      </c>
      <c r="BU961" s="404">
        <f t="shared" si="2425"/>
        <v>0</v>
      </c>
      <c r="BV961" s="404">
        <f>BW961+BX961+BY961+BZ961</f>
        <v>19793.5</v>
      </c>
      <c r="BW961" s="404">
        <f>19850-56.5</f>
        <v>19793.5</v>
      </c>
      <c r="BX961" s="404"/>
      <c r="BY961" s="404"/>
      <c r="BZ961" s="404"/>
      <c r="CA961" s="404">
        <f>CB961+CC961+CD961</f>
        <v>0</v>
      </c>
      <c r="CB961" s="404"/>
      <c r="CC961" s="404"/>
      <c r="CD961" s="404"/>
      <c r="CE961" s="404">
        <f>CF961+CH961+CI961</f>
        <v>19793.5</v>
      </c>
      <c r="CF961" s="404">
        <f>BW961</f>
        <v>19793.5</v>
      </c>
      <c r="CG961" s="404"/>
      <c r="CH961" s="404">
        <f t="shared" ref="CH961" si="2426">BY961</f>
        <v>0</v>
      </c>
      <c r="CI961" s="404">
        <f t="shared" ref="CI961" si="2427">BZ961</f>
        <v>0</v>
      </c>
      <c r="CJ961" s="404">
        <v>0</v>
      </c>
      <c r="CK961" s="404">
        <f>CL961+CM961+CN961+CO961</f>
        <v>19793.5</v>
      </c>
      <c r="CL961" s="404">
        <f>19850-56.5</f>
        <v>19793.5</v>
      </c>
      <c r="CM961" s="404"/>
      <c r="CN961" s="408"/>
      <c r="CO961" s="408"/>
    </row>
    <row r="962" spans="1:93" s="27" customFormat="1" ht="18" hidden="1" customHeight="1" x14ac:dyDescent="0.25">
      <c r="B962" s="235" t="s">
        <v>16</v>
      </c>
      <c r="C962" s="236" t="s">
        <v>157</v>
      </c>
      <c r="D962" s="797"/>
      <c r="E962" s="797"/>
      <c r="F962" s="797"/>
      <c r="G962" s="797"/>
      <c r="H962" s="797"/>
      <c r="I962" s="405">
        <f t="shared" ref="I962:I974" si="2428">K962+M962</f>
        <v>0</v>
      </c>
      <c r="J962" s="584" t="e">
        <f t="shared" ref="J962:J974" si="2429">I962/D962</f>
        <v>#DIV/0!</v>
      </c>
      <c r="K962" s="405"/>
      <c r="L962" s="584" t="e">
        <f t="shared" ref="L962:L974" si="2430">K962/E962</f>
        <v>#DIV/0!</v>
      </c>
      <c r="M962" s="86"/>
      <c r="N962" s="86"/>
      <c r="O962" s="86"/>
      <c r="P962" s="86"/>
      <c r="Q962" s="86"/>
      <c r="R962" s="86"/>
      <c r="S962" s="405">
        <f t="shared" ref="S962:S974" si="2431">U962+W962</f>
        <v>0</v>
      </c>
      <c r="T962" s="584" t="e">
        <f t="shared" ref="T962:T974" si="2432">S962/D962</f>
        <v>#DIV/0!</v>
      </c>
      <c r="U962" s="405"/>
      <c r="V962" s="584" t="e">
        <f t="shared" ref="V962:V974" si="2433">U962/E962</f>
        <v>#DIV/0!</v>
      </c>
      <c r="W962" s="86"/>
      <c r="X962" s="86"/>
      <c r="Y962" s="86"/>
      <c r="Z962" s="86"/>
      <c r="AA962" s="86"/>
      <c r="AB962" s="86"/>
      <c r="AC962" s="405">
        <f t="shared" ref="AC962:AC974" si="2434">AE962+AG962+AI962+AK962</f>
        <v>0</v>
      </c>
      <c r="AD962" s="584" t="e">
        <f t="shared" ref="AD962:AD974" si="2435">AC962/D962</f>
        <v>#DIV/0!</v>
      </c>
      <c r="AE962" s="405"/>
      <c r="AF962" s="584" t="e">
        <f t="shared" ref="AF962:AF974" si="2436">AE962/E962</f>
        <v>#DIV/0!</v>
      </c>
      <c r="AG962" s="86"/>
      <c r="AH962" s="86"/>
      <c r="AI962" s="86"/>
      <c r="AJ962" s="86"/>
      <c r="AK962" s="86"/>
      <c r="AL962" s="86"/>
      <c r="AM962" s="86"/>
      <c r="AN962" s="86"/>
      <c r="AO962" s="86"/>
      <c r="AP962" s="86"/>
      <c r="AQ962" s="86"/>
      <c r="AR962" s="86"/>
      <c r="AS962" s="86"/>
      <c r="AT962" s="86"/>
      <c r="AU962" s="86"/>
      <c r="AV962" s="404"/>
      <c r="AW962" s="404"/>
      <c r="AX962" s="404"/>
      <c r="AY962" s="404"/>
      <c r="AZ962" s="404"/>
      <c r="BA962" s="404"/>
      <c r="BB962" s="404"/>
      <c r="BC962" s="404"/>
      <c r="BD962" s="404"/>
      <c r="BE962" s="404"/>
      <c r="BF962" s="404"/>
      <c r="BG962" s="404"/>
      <c r="BH962" s="404"/>
      <c r="BI962" s="404"/>
      <c r="BJ962" s="404"/>
      <c r="BK962" s="404"/>
      <c r="BL962" s="404"/>
      <c r="BM962" s="404"/>
      <c r="BN962" s="404"/>
      <c r="BO962" s="404"/>
      <c r="BP962" s="404"/>
      <c r="BQ962" s="404"/>
      <c r="BR962" s="404"/>
      <c r="BS962" s="404"/>
      <c r="BT962" s="404"/>
      <c r="BU962" s="404"/>
      <c r="BV962" s="404"/>
      <c r="BW962" s="404"/>
      <c r="BX962" s="404"/>
      <c r="BY962" s="404"/>
      <c r="BZ962" s="404"/>
      <c r="CA962" s="404"/>
      <c r="CB962" s="404"/>
      <c r="CC962" s="404"/>
      <c r="CD962" s="404"/>
      <c r="CE962" s="404"/>
      <c r="CF962" s="404"/>
      <c r="CG962" s="404"/>
      <c r="CH962" s="404"/>
      <c r="CI962" s="404"/>
      <c r="CJ962" s="404"/>
      <c r="CK962" s="404"/>
      <c r="CL962" s="86"/>
      <c r="CM962" s="86"/>
      <c r="CN962" s="86"/>
      <c r="CO962" s="86"/>
    </row>
    <row r="963" spans="1:93" s="27" customFormat="1" ht="21" hidden="1" customHeight="1" x14ac:dyDescent="0.25">
      <c r="B963" s="235" t="s">
        <v>17</v>
      </c>
      <c r="C963" s="236" t="s">
        <v>158</v>
      </c>
      <c r="D963" s="797"/>
      <c r="E963" s="797"/>
      <c r="F963" s="797"/>
      <c r="G963" s="797"/>
      <c r="H963" s="797"/>
      <c r="I963" s="405">
        <f t="shared" si="2428"/>
        <v>0</v>
      </c>
      <c r="J963" s="584" t="e">
        <f t="shared" si="2429"/>
        <v>#DIV/0!</v>
      </c>
      <c r="K963" s="405"/>
      <c r="L963" s="584" t="e">
        <f t="shared" si="2430"/>
        <v>#DIV/0!</v>
      </c>
      <c r="M963" s="86"/>
      <c r="N963" s="86"/>
      <c r="O963" s="86"/>
      <c r="P963" s="86"/>
      <c r="Q963" s="86"/>
      <c r="R963" s="86"/>
      <c r="S963" s="405">
        <f t="shared" si="2431"/>
        <v>0</v>
      </c>
      <c r="T963" s="584" t="e">
        <f t="shared" si="2432"/>
        <v>#DIV/0!</v>
      </c>
      <c r="U963" s="405"/>
      <c r="V963" s="584" t="e">
        <f t="shared" si="2433"/>
        <v>#DIV/0!</v>
      </c>
      <c r="W963" s="86"/>
      <c r="X963" s="86"/>
      <c r="Y963" s="86"/>
      <c r="Z963" s="86"/>
      <c r="AA963" s="86"/>
      <c r="AB963" s="86"/>
      <c r="AC963" s="405">
        <f t="shared" si="2434"/>
        <v>0</v>
      </c>
      <c r="AD963" s="584" t="e">
        <f t="shared" si="2435"/>
        <v>#DIV/0!</v>
      </c>
      <c r="AE963" s="405"/>
      <c r="AF963" s="584" t="e">
        <f t="shared" si="2436"/>
        <v>#DIV/0!</v>
      </c>
      <c r="AG963" s="86"/>
      <c r="AH963" s="86"/>
      <c r="AI963" s="86"/>
      <c r="AJ963" s="86"/>
      <c r="AK963" s="86"/>
      <c r="AL963" s="86"/>
      <c r="AM963" s="86"/>
      <c r="AN963" s="86"/>
      <c r="AO963" s="86"/>
      <c r="AP963" s="86"/>
      <c r="AQ963" s="86"/>
      <c r="AR963" s="86"/>
      <c r="AS963" s="86"/>
      <c r="AT963" s="86"/>
      <c r="AU963" s="86"/>
      <c r="AV963" s="404"/>
      <c r="AW963" s="404"/>
      <c r="AX963" s="404"/>
      <c r="AY963" s="404"/>
      <c r="AZ963" s="404"/>
      <c r="BA963" s="404"/>
      <c r="BB963" s="404"/>
      <c r="BC963" s="404"/>
      <c r="BD963" s="404"/>
      <c r="BE963" s="404"/>
      <c r="BF963" s="404"/>
      <c r="BG963" s="404"/>
      <c r="BH963" s="404"/>
      <c r="BI963" s="404"/>
      <c r="BJ963" s="404"/>
      <c r="BK963" s="404"/>
      <c r="BL963" s="404"/>
      <c r="BM963" s="404"/>
      <c r="BN963" s="404"/>
      <c r="BO963" s="404"/>
      <c r="BP963" s="404"/>
      <c r="BQ963" s="404"/>
      <c r="BR963" s="404"/>
      <c r="BS963" s="404"/>
      <c r="BT963" s="404"/>
      <c r="BU963" s="404"/>
      <c r="BV963" s="404"/>
      <c r="BW963" s="404"/>
      <c r="BX963" s="404"/>
      <c r="BY963" s="404"/>
      <c r="BZ963" s="404"/>
      <c r="CA963" s="404"/>
      <c r="CB963" s="404"/>
      <c r="CC963" s="404"/>
      <c r="CD963" s="404"/>
      <c r="CE963" s="404"/>
      <c r="CF963" s="404"/>
      <c r="CG963" s="404"/>
      <c r="CH963" s="404"/>
      <c r="CI963" s="404"/>
      <c r="CJ963" s="404"/>
      <c r="CK963" s="404"/>
      <c r="CL963" s="86"/>
      <c r="CM963" s="86"/>
      <c r="CN963" s="86"/>
      <c r="CO963" s="86"/>
    </row>
    <row r="964" spans="1:93" s="27" customFormat="1" ht="92.25" hidden="1" customHeight="1" x14ac:dyDescent="0.25">
      <c r="B964" s="175" t="s">
        <v>13</v>
      </c>
      <c r="C964" s="237" t="s">
        <v>159</v>
      </c>
      <c r="D964" s="797"/>
      <c r="E964" s="797"/>
      <c r="F964" s="797"/>
      <c r="G964" s="797"/>
      <c r="H964" s="797"/>
      <c r="I964" s="405">
        <f t="shared" si="2428"/>
        <v>0</v>
      </c>
      <c r="J964" s="584" t="e">
        <f t="shared" si="2429"/>
        <v>#DIV/0!</v>
      </c>
      <c r="K964" s="405"/>
      <c r="L964" s="584" t="e">
        <f t="shared" si="2430"/>
        <v>#DIV/0!</v>
      </c>
      <c r="M964" s="86"/>
      <c r="N964" s="86"/>
      <c r="O964" s="86"/>
      <c r="P964" s="86"/>
      <c r="Q964" s="86"/>
      <c r="R964" s="86"/>
      <c r="S964" s="405">
        <f t="shared" si="2431"/>
        <v>0</v>
      </c>
      <c r="T964" s="584" t="e">
        <f t="shared" si="2432"/>
        <v>#DIV/0!</v>
      </c>
      <c r="U964" s="405"/>
      <c r="V964" s="584" t="e">
        <f t="shared" si="2433"/>
        <v>#DIV/0!</v>
      </c>
      <c r="W964" s="86"/>
      <c r="X964" s="86"/>
      <c r="Y964" s="86"/>
      <c r="Z964" s="86"/>
      <c r="AA964" s="86"/>
      <c r="AB964" s="86"/>
      <c r="AC964" s="405">
        <f t="shared" si="2434"/>
        <v>0</v>
      </c>
      <c r="AD964" s="584" t="e">
        <f t="shared" si="2435"/>
        <v>#DIV/0!</v>
      </c>
      <c r="AE964" s="405"/>
      <c r="AF964" s="584" t="e">
        <f t="shared" si="2436"/>
        <v>#DIV/0!</v>
      </c>
      <c r="AG964" s="86"/>
      <c r="AH964" s="86"/>
      <c r="AI964" s="86"/>
      <c r="AJ964" s="86"/>
      <c r="AK964" s="86"/>
      <c r="AL964" s="86"/>
      <c r="AM964" s="86"/>
      <c r="AN964" s="86"/>
      <c r="AO964" s="86"/>
      <c r="AP964" s="86"/>
      <c r="AQ964" s="86"/>
      <c r="AR964" s="86"/>
      <c r="AS964" s="86"/>
      <c r="AT964" s="86"/>
      <c r="AU964" s="86"/>
      <c r="AV964" s="404"/>
      <c r="AW964" s="404"/>
      <c r="AX964" s="404"/>
      <c r="AY964" s="404"/>
      <c r="AZ964" s="404"/>
      <c r="BA964" s="404"/>
      <c r="BB964" s="404"/>
      <c r="BC964" s="404"/>
      <c r="BD964" s="404"/>
      <c r="BE964" s="404"/>
      <c r="BF964" s="404"/>
      <c r="BG964" s="404"/>
      <c r="BH964" s="404"/>
      <c r="BI964" s="404"/>
      <c r="BJ964" s="404"/>
      <c r="BK964" s="404"/>
      <c r="BL964" s="404"/>
      <c r="BM964" s="404"/>
      <c r="BN964" s="404"/>
      <c r="BO964" s="404"/>
      <c r="BP964" s="404"/>
      <c r="BQ964" s="404"/>
      <c r="BR964" s="404"/>
      <c r="BS964" s="404"/>
      <c r="BT964" s="404"/>
      <c r="BU964" s="404"/>
      <c r="BV964" s="404"/>
      <c r="BW964" s="404"/>
      <c r="BX964" s="404"/>
      <c r="BY964" s="404"/>
      <c r="BZ964" s="404"/>
      <c r="CA964" s="404"/>
      <c r="CB964" s="404"/>
      <c r="CC964" s="404"/>
      <c r="CD964" s="404"/>
      <c r="CE964" s="404"/>
      <c r="CF964" s="404"/>
      <c r="CG964" s="404"/>
      <c r="CH964" s="404"/>
      <c r="CI964" s="404"/>
      <c r="CJ964" s="404"/>
      <c r="CK964" s="404"/>
      <c r="CL964" s="86"/>
      <c r="CM964" s="86"/>
      <c r="CN964" s="86"/>
      <c r="CO964" s="86"/>
    </row>
    <row r="965" spans="1:93" s="32" customFormat="1" ht="45.75" hidden="1" customHeight="1" x14ac:dyDescent="0.2">
      <c r="B965" s="855" t="s">
        <v>25</v>
      </c>
      <c r="C965" s="855"/>
      <c r="D965" s="798" t="e">
        <f>D809+#REF!+D837+D961+D964</f>
        <v>#REF!</v>
      </c>
      <c r="E965" s="798" t="e">
        <f>E809+#REF!+E837+E961+E964</f>
        <v>#REF!</v>
      </c>
      <c r="F965" s="798"/>
      <c r="G965" s="798" t="e">
        <f>G809+#REF!+G837+G961+G964</f>
        <v>#REF!</v>
      </c>
      <c r="H965" s="798" t="e">
        <f>H809+#REF!+H837+H961+H964</f>
        <v>#REF!</v>
      </c>
      <c r="I965" s="405">
        <f t="shared" si="2428"/>
        <v>0</v>
      </c>
      <c r="J965" s="584" t="e">
        <f t="shared" si="2429"/>
        <v>#REF!</v>
      </c>
      <c r="K965" s="405"/>
      <c r="L965" s="584" t="e">
        <f t="shared" si="2430"/>
        <v>#REF!</v>
      </c>
      <c r="M965" s="87"/>
      <c r="N965" s="87"/>
      <c r="O965" s="87"/>
      <c r="P965" s="87"/>
      <c r="Q965" s="87"/>
      <c r="R965" s="87"/>
      <c r="S965" s="405">
        <f t="shared" si="2431"/>
        <v>0</v>
      </c>
      <c r="T965" s="584" t="e">
        <f t="shared" si="2432"/>
        <v>#REF!</v>
      </c>
      <c r="U965" s="405"/>
      <c r="V965" s="584" t="e">
        <f t="shared" si="2433"/>
        <v>#REF!</v>
      </c>
      <c r="W965" s="87"/>
      <c r="X965" s="87"/>
      <c r="Y965" s="87" t="e">
        <f>Y809+#REF!+Y837+Y961+Y964</f>
        <v>#REF!</v>
      </c>
      <c r="Z965" s="87"/>
      <c r="AA965" s="87"/>
      <c r="AB965" s="87"/>
      <c r="AC965" s="405" t="e">
        <f t="shared" si="2434"/>
        <v>#REF!</v>
      </c>
      <c r="AD965" s="584" t="e">
        <f t="shared" si="2435"/>
        <v>#REF!</v>
      </c>
      <c r="AE965" s="405"/>
      <c r="AF965" s="584" t="e">
        <f t="shared" si="2436"/>
        <v>#REF!</v>
      </c>
      <c r="AG965" s="87"/>
      <c r="AH965" s="87"/>
      <c r="AI965" s="87" t="e">
        <f>AI809+#REF!+AI837+AI961+AI964</f>
        <v>#REF!</v>
      </c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 t="e">
        <f>AU809+#REF!+AU837+AU961+AU964</f>
        <v>#REF!</v>
      </c>
      <c r="AV965" s="404" t="e">
        <f>AV809+#REF!+AV837+AV961+AV964</f>
        <v>#REF!</v>
      </c>
      <c r="AW965" s="404" t="e">
        <f>AW809+#REF!+AW837+AW961+AW964</f>
        <v>#REF!</v>
      </c>
      <c r="AX965" s="404"/>
      <c r="AY965" s="404" t="e">
        <f>AY809+#REF!+AY837+AY961+AY964</f>
        <v>#REF!</v>
      </c>
      <c r="AZ965" s="404" t="e">
        <f>AZ809+#REF!+AZ837+AZ961+AZ964</f>
        <v>#REF!</v>
      </c>
      <c r="BA965" s="404"/>
      <c r="BB965" s="404"/>
      <c r="BC965" s="404"/>
      <c r="BD965" s="404"/>
      <c r="BE965" s="404"/>
      <c r="BF965" s="404"/>
      <c r="BG965" s="404"/>
      <c r="BH965" s="404"/>
      <c r="BI965" s="404" t="e">
        <f>BI809+#REF!+BI837+BI961+BI964</f>
        <v>#REF!</v>
      </c>
      <c r="BJ965" s="404" t="e">
        <f>BJ809+#REF!+BJ837+BJ961+BJ964</f>
        <v>#REF!</v>
      </c>
      <c r="BK965" s="404"/>
      <c r="BL965" s="404" t="e">
        <f>BL809+#REF!+BL837+BL961+BL964</f>
        <v>#REF!</v>
      </c>
      <c r="BM965" s="404" t="e">
        <f>BM809+#REF!+BM837+BM961+BM964</f>
        <v>#REF!</v>
      </c>
      <c r="BN965" s="404"/>
      <c r="BO965" s="404" t="e">
        <f>BO809+#REF!+BO837+BO961+BO964</f>
        <v>#REF!</v>
      </c>
      <c r="BP965" s="404" t="e">
        <f>BP809+#REF!+BP837+BP961+BP964</f>
        <v>#REF!</v>
      </c>
      <c r="BQ965" s="404"/>
      <c r="BR965" s="404" t="e">
        <f>BR809+#REF!+BR837+BR961+BR964</f>
        <v>#REF!</v>
      </c>
      <c r="BS965" s="404" t="e">
        <f>BS809+#REF!+BS837+BS961+BS964</f>
        <v>#REF!</v>
      </c>
      <c r="BT965" s="404"/>
      <c r="BU965" s="404"/>
      <c r="BV965" s="404" t="e">
        <f>BV809+#REF!+BV837+BV961+BV964</f>
        <v>#REF!</v>
      </c>
      <c r="BW965" s="404" t="e">
        <f>BW809+#REF!+BW837+BW961+BW964</f>
        <v>#REF!</v>
      </c>
      <c r="BX965" s="404"/>
      <c r="BY965" s="404" t="e">
        <f>BY809+#REF!+BY837+BY961+BY964</f>
        <v>#REF!</v>
      </c>
      <c r="BZ965" s="404" t="e">
        <f>BZ809+#REF!+BZ837+BZ961+BZ964</f>
        <v>#REF!</v>
      </c>
      <c r="CA965" s="404"/>
      <c r="CB965" s="404"/>
      <c r="CC965" s="404"/>
      <c r="CD965" s="404"/>
      <c r="CE965" s="404"/>
      <c r="CF965" s="404"/>
      <c r="CG965" s="404"/>
      <c r="CH965" s="404"/>
      <c r="CI965" s="404"/>
      <c r="CJ965" s="404"/>
      <c r="CK965" s="404" t="e">
        <f>CK809+#REF!+CK837+CK961+CK964</f>
        <v>#REF!</v>
      </c>
      <c r="CL965" s="87" t="e">
        <f>CL809+#REF!+CL837+CL961+CL964</f>
        <v>#REF!</v>
      </c>
      <c r="CM965" s="87"/>
      <c r="CN965" s="87" t="e">
        <f>CN809+#REF!+CN837+CN961+CN964</f>
        <v>#REF!</v>
      </c>
      <c r="CO965" s="87" t="e">
        <f>CO809+#REF!+CO837+CO961+CO964</f>
        <v>#REF!</v>
      </c>
    </row>
    <row r="966" spans="1:93" s="32" customFormat="1" ht="10.5" hidden="1" customHeight="1" x14ac:dyDescent="0.25">
      <c r="B966" s="238"/>
      <c r="C966" s="88"/>
      <c r="D966" s="799"/>
      <c r="E966" s="799"/>
      <c r="F966" s="799"/>
      <c r="G966" s="799"/>
      <c r="H966" s="799"/>
      <c r="I966" s="405">
        <f t="shared" si="2428"/>
        <v>0</v>
      </c>
      <c r="J966" s="584" t="e">
        <f t="shared" si="2429"/>
        <v>#DIV/0!</v>
      </c>
      <c r="K966" s="405"/>
      <c r="L966" s="584" t="e">
        <f t="shared" si="2430"/>
        <v>#DIV/0!</v>
      </c>
      <c r="M966" s="89"/>
      <c r="N966" s="89"/>
      <c r="O966" s="89"/>
      <c r="P966" s="89"/>
      <c r="Q966" s="89"/>
      <c r="R966" s="89"/>
      <c r="S966" s="405">
        <f t="shared" si="2431"/>
        <v>0</v>
      </c>
      <c r="T966" s="584" t="e">
        <f t="shared" si="2432"/>
        <v>#DIV/0!</v>
      </c>
      <c r="U966" s="405"/>
      <c r="V966" s="584" t="e">
        <f t="shared" si="2433"/>
        <v>#DIV/0!</v>
      </c>
      <c r="W966" s="89"/>
      <c r="X966" s="89"/>
      <c r="Y966" s="89"/>
      <c r="Z966" s="89"/>
      <c r="AA966" s="89"/>
      <c r="AB966" s="89"/>
      <c r="AC966" s="405">
        <f t="shared" si="2434"/>
        <v>0</v>
      </c>
      <c r="AD966" s="584" t="e">
        <f t="shared" si="2435"/>
        <v>#DIV/0!</v>
      </c>
      <c r="AE966" s="405"/>
      <c r="AF966" s="584" t="e">
        <f t="shared" si="2436"/>
        <v>#DIV/0!</v>
      </c>
      <c r="AG966" s="89"/>
      <c r="AH966" s="89"/>
      <c r="AI966" s="89"/>
      <c r="AJ966" s="89"/>
      <c r="AK966" s="89"/>
      <c r="AL966" s="89"/>
      <c r="AM966" s="89"/>
      <c r="AN966" s="89"/>
      <c r="AO966" s="89"/>
      <c r="AP966" s="89"/>
      <c r="AQ966" s="89"/>
      <c r="AR966" s="89"/>
      <c r="AS966" s="89"/>
      <c r="AT966" s="89"/>
      <c r="AU966" s="89"/>
      <c r="AV966" s="404"/>
      <c r="AW966" s="404"/>
      <c r="AX966" s="404"/>
      <c r="AY966" s="404"/>
      <c r="AZ966" s="404"/>
      <c r="BA966" s="404"/>
      <c r="BB966" s="404"/>
      <c r="BC966" s="404"/>
      <c r="BD966" s="404"/>
      <c r="BE966" s="404"/>
      <c r="BF966" s="404"/>
      <c r="BG966" s="404"/>
      <c r="BH966" s="404"/>
      <c r="BI966" s="404"/>
      <c r="BJ966" s="404"/>
      <c r="BK966" s="404"/>
      <c r="BL966" s="404"/>
      <c r="BM966" s="404"/>
      <c r="BN966" s="404"/>
      <c r="BO966" s="404"/>
      <c r="BP966" s="404"/>
      <c r="BQ966" s="404"/>
      <c r="BR966" s="404"/>
      <c r="BS966" s="404"/>
      <c r="BT966" s="404"/>
      <c r="BU966" s="404"/>
      <c r="BV966" s="404"/>
      <c r="BW966" s="404"/>
      <c r="BX966" s="404"/>
      <c r="BY966" s="404"/>
      <c r="BZ966" s="404"/>
      <c r="CA966" s="404"/>
      <c r="CB966" s="404"/>
      <c r="CC966" s="404"/>
      <c r="CD966" s="404"/>
      <c r="CE966" s="404"/>
      <c r="CF966" s="404"/>
      <c r="CG966" s="404"/>
      <c r="CH966" s="404"/>
      <c r="CI966" s="404"/>
      <c r="CJ966" s="404"/>
      <c r="CK966" s="404"/>
      <c r="CL966" s="89"/>
      <c r="CM966" s="89"/>
      <c r="CN966" s="89"/>
      <c r="CO966" s="89"/>
    </row>
    <row r="967" spans="1:93" s="32" customFormat="1" ht="27.75" hidden="1" customHeight="1" x14ac:dyDescent="0.2">
      <c r="B967" s="855" t="s">
        <v>160</v>
      </c>
      <c r="C967" s="855"/>
      <c r="D967" s="798" t="e">
        <f>D809+#REF!</f>
        <v>#REF!</v>
      </c>
      <c r="E967" s="798" t="e">
        <f>E809+#REF!</f>
        <v>#REF!</v>
      </c>
      <c r="F967" s="798"/>
      <c r="G967" s="798" t="e">
        <f>G809+#REF!</f>
        <v>#REF!</v>
      </c>
      <c r="H967" s="798" t="e">
        <f>H809+#REF!</f>
        <v>#REF!</v>
      </c>
      <c r="I967" s="405">
        <f t="shared" si="2428"/>
        <v>0</v>
      </c>
      <c r="J967" s="584" t="e">
        <f t="shared" si="2429"/>
        <v>#REF!</v>
      </c>
      <c r="K967" s="405"/>
      <c r="L967" s="584" t="e">
        <f t="shared" si="2430"/>
        <v>#REF!</v>
      </c>
      <c r="M967" s="87"/>
      <c r="N967" s="87"/>
      <c r="O967" s="87"/>
      <c r="P967" s="87"/>
      <c r="Q967" s="87"/>
      <c r="R967" s="87"/>
      <c r="S967" s="405">
        <f t="shared" si="2431"/>
        <v>0</v>
      </c>
      <c r="T967" s="584" t="e">
        <f t="shared" si="2432"/>
        <v>#REF!</v>
      </c>
      <c r="U967" s="405"/>
      <c r="V967" s="584" t="e">
        <f t="shared" si="2433"/>
        <v>#REF!</v>
      </c>
      <c r="W967" s="87"/>
      <c r="X967" s="87"/>
      <c r="Y967" s="87" t="e">
        <f>Y809+#REF!</f>
        <v>#REF!</v>
      </c>
      <c r="Z967" s="87"/>
      <c r="AA967" s="87"/>
      <c r="AB967" s="87"/>
      <c r="AC967" s="405" t="e">
        <f t="shared" si="2434"/>
        <v>#REF!</v>
      </c>
      <c r="AD967" s="584" t="e">
        <f t="shared" si="2435"/>
        <v>#REF!</v>
      </c>
      <c r="AE967" s="405"/>
      <c r="AF967" s="584" t="e">
        <f t="shared" si="2436"/>
        <v>#REF!</v>
      </c>
      <c r="AG967" s="87"/>
      <c r="AH967" s="87"/>
      <c r="AI967" s="87" t="e">
        <f>AI809+#REF!</f>
        <v>#REF!</v>
      </c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 t="e">
        <f>AU809+#REF!</f>
        <v>#REF!</v>
      </c>
      <c r="AV967" s="404" t="e">
        <f>AV809+#REF!</f>
        <v>#REF!</v>
      </c>
      <c r="AW967" s="404" t="e">
        <f>AW809+#REF!</f>
        <v>#REF!</v>
      </c>
      <c r="AX967" s="404"/>
      <c r="AY967" s="404" t="e">
        <f>AY809+#REF!</f>
        <v>#REF!</v>
      </c>
      <c r="AZ967" s="404" t="e">
        <f>AZ809+#REF!</f>
        <v>#REF!</v>
      </c>
      <c r="BA967" s="404"/>
      <c r="BB967" s="404"/>
      <c r="BC967" s="404"/>
      <c r="BD967" s="404"/>
      <c r="BE967" s="404"/>
      <c r="BF967" s="404"/>
      <c r="BG967" s="404"/>
      <c r="BH967" s="404"/>
      <c r="BI967" s="404" t="e">
        <f>BI809+#REF!</f>
        <v>#REF!</v>
      </c>
      <c r="BJ967" s="404" t="e">
        <f>BJ809+#REF!</f>
        <v>#REF!</v>
      </c>
      <c r="BK967" s="404"/>
      <c r="BL967" s="404" t="e">
        <f>BL809+#REF!</f>
        <v>#REF!</v>
      </c>
      <c r="BM967" s="404" t="e">
        <f>BM809+#REF!</f>
        <v>#REF!</v>
      </c>
      <c r="BN967" s="404"/>
      <c r="BO967" s="404" t="e">
        <f>BO809+#REF!</f>
        <v>#REF!</v>
      </c>
      <c r="BP967" s="404" t="e">
        <f>BP809+#REF!</f>
        <v>#REF!</v>
      </c>
      <c r="BQ967" s="404"/>
      <c r="BR967" s="404" t="e">
        <f>BR809+#REF!</f>
        <v>#REF!</v>
      </c>
      <c r="BS967" s="404" t="e">
        <f>BS809+#REF!</f>
        <v>#REF!</v>
      </c>
      <c r="BT967" s="404"/>
      <c r="BU967" s="404"/>
      <c r="BV967" s="404" t="e">
        <f>BV809+#REF!</f>
        <v>#REF!</v>
      </c>
      <c r="BW967" s="404" t="e">
        <f>BW809+#REF!</f>
        <v>#REF!</v>
      </c>
      <c r="BX967" s="404"/>
      <c r="BY967" s="404" t="e">
        <f>BY809+#REF!</f>
        <v>#REF!</v>
      </c>
      <c r="BZ967" s="404" t="e">
        <f>BZ809+#REF!</f>
        <v>#REF!</v>
      </c>
      <c r="CA967" s="404"/>
      <c r="CB967" s="404"/>
      <c r="CC967" s="404"/>
      <c r="CD967" s="404"/>
      <c r="CE967" s="404"/>
      <c r="CF967" s="404"/>
      <c r="CG967" s="404"/>
      <c r="CH967" s="404"/>
      <c r="CI967" s="404"/>
      <c r="CJ967" s="404"/>
      <c r="CK967" s="404" t="e">
        <f>CK809+#REF!</f>
        <v>#REF!</v>
      </c>
      <c r="CL967" s="87" t="e">
        <f>CL809+#REF!</f>
        <v>#REF!</v>
      </c>
      <c r="CM967" s="87"/>
      <c r="CN967" s="87" t="e">
        <f>CN809+#REF!</f>
        <v>#REF!</v>
      </c>
      <c r="CO967" s="87" t="e">
        <f>CO809+#REF!</f>
        <v>#REF!</v>
      </c>
    </row>
    <row r="968" spans="1:93" s="32" customFormat="1" ht="29.25" hidden="1" customHeight="1" x14ac:dyDescent="0.2">
      <c r="B968" s="855" t="s">
        <v>161</v>
      </c>
      <c r="C968" s="855"/>
      <c r="D968" s="798">
        <f>E968+G968+H968</f>
        <v>0</v>
      </c>
      <c r="E968" s="798">
        <v>0</v>
      </c>
      <c r="F968" s="798"/>
      <c r="G968" s="798">
        <v>0</v>
      </c>
      <c r="H968" s="798">
        <v>0</v>
      </c>
      <c r="I968" s="405">
        <f t="shared" si="2428"/>
        <v>0</v>
      </c>
      <c r="J968" s="584" t="e">
        <f t="shared" si="2429"/>
        <v>#DIV/0!</v>
      </c>
      <c r="K968" s="405"/>
      <c r="L968" s="584" t="e">
        <f t="shared" si="2430"/>
        <v>#DIV/0!</v>
      </c>
      <c r="M968" s="87"/>
      <c r="N968" s="87"/>
      <c r="O968" s="87"/>
      <c r="P968" s="87"/>
      <c r="Q968" s="87"/>
      <c r="R968" s="87"/>
      <c r="S968" s="405">
        <f t="shared" si="2431"/>
        <v>0</v>
      </c>
      <c r="T968" s="584" t="e">
        <f t="shared" si="2432"/>
        <v>#DIV/0!</v>
      </c>
      <c r="U968" s="405"/>
      <c r="V968" s="584" t="e">
        <f t="shared" si="2433"/>
        <v>#DIV/0!</v>
      </c>
      <c r="W968" s="87"/>
      <c r="X968" s="87"/>
      <c r="Y968" s="87">
        <v>0</v>
      </c>
      <c r="Z968" s="87"/>
      <c r="AA968" s="87"/>
      <c r="AB968" s="87"/>
      <c r="AC968" s="405">
        <f t="shared" si="2434"/>
        <v>0</v>
      </c>
      <c r="AD968" s="584" t="e">
        <f t="shared" si="2435"/>
        <v>#DIV/0!</v>
      </c>
      <c r="AE968" s="405"/>
      <c r="AF968" s="584" t="e">
        <f t="shared" si="2436"/>
        <v>#DIV/0!</v>
      </c>
      <c r="AG968" s="87"/>
      <c r="AH968" s="87"/>
      <c r="AI968" s="87">
        <v>0</v>
      </c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>
        <f>AV968+AW968+AX968</f>
        <v>0</v>
      </c>
      <c r="AV968" s="404">
        <f>AW968+AY968+AZ968</f>
        <v>0</v>
      </c>
      <c r="AW968" s="404">
        <v>0</v>
      </c>
      <c r="AX968" s="404"/>
      <c r="AY968" s="404">
        <v>0</v>
      </c>
      <c r="AZ968" s="404">
        <v>0</v>
      </c>
      <c r="BA968" s="404"/>
      <c r="BB968" s="404"/>
      <c r="BC968" s="404"/>
      <c r="BD968" s="404"/>
      <c r="BE968" s="404"/>
      <c r="BF968" s="404"/>
      <c r="BG968" s="404"/>
      <c r="BH968" s="404"/>
      <c r="BI968" s="404">
        <f>BJ968+BL968+BM968</f>
        <v>0</v>
      </c>
      <c r="BJ968" s="404">
        <v>0</v>
      </c>
      <c r="BK968" s="404"/>
      <c r="BL968" s="404">
        <v>0</v>
      </c>
      <c r="BM968" s="404">
        <v>0</v>
      </c>
      <c r="BN968" s="404"/>
      <c r="BO968" s="404">
        <f>BP968+BR968+BS968</f>
        <v>0</v>
      </c>
      <c r="BP968" s="404">
        <v>0</v>
      </c>
      <c r="BQ968" s="404"/>
      <c r="BR968" s="404">
        <v>0</v>
      </c>
      <c r="BS968" s="404">
        <v>0</v>
      </c>
      <c r="BT968" s="404"/>
      <c r="BU968" s="404"/>
      <c r="BV968" s="404">
        <f>BW968+BY968+BZ968</f>
        <v>0</v>
      </c>
      <c r="BW968" s="404">
        <v>0</v>
      </c>
      <c r="BX968" s="404"/>
      <c r="BY968" s="404">
        <v>0</v>
      </c>
      <c r="BZ968" s="404">
        <v>0</v>
      </c>
      <c r="CA968" s="404"/>
      <c r="CB968" s="404"/>
      <c r="CC968" s="404"/>
      <c r="CD968" s="404"/>
      <c r="CE968" s="404"/>
      <c r="CF968" s="404"/>
      <c r="CG968" s="404"/>
      <c r="CH968" s="404"/>
      <c r="CI968" s="404"/>
      <c r="CJ968" s="404"/>
      <c r="CK968" s="404">
        <f>CL968+CN968+CO968</f>
        <v>0</v>
      </c>
      <c r="CL968" s="87">
        <v>0</v>
      </c>
      <c r="CM968" s="87"/>
      <c r="CN968" s="87">
        <v>0</v>
      </c>
      <c r="CO968" s="87">
        <v>0</v>
      </c>
    </row>
    <row r="969" spans="1:93" s="32" customFormat="1" ht="21" hidden="1" customHeight="1" x14ac:dyDescent="0.2">
      <c r="B969" s="855" t="s">
        <v>162</v>
      </c>
      <c r="C969" s="855"/>
      <c r="D969" s="798" t="e">
        <f>E969+H969</f>
        <v>#REF!</v>
      </c>
      <c r="E969" s="798" t="e">
        <f>E809+#REF!</f>
        <v>#REF!</v>
      </c>
      <c r="F969" s="798"/>
      <c r="G969" s="798" t="e">
        <f>G809+#REF!</f>
        <v>#REF!</v>
      </c>
      <c r="H969" s="798" t="e">
        <f>H809+#REF!</f>
        <v>#REF!</v>
      </c>
      <c r="I969" s="405">
        <f t="shared" si="2428"/>
        <v>0</v>
      </c>
      <c r="J969" s="584" t="e">
        <f t="shared" si="2429"/>
        <v>#REF!</v>
      </c>
      <c r="K969" s="405"/>
      <c r="L969" s="584" t="e">
        <f t="shared" si="2430"/>
        <v>#REF!</v>
      </c>
      <c r="M969" s="87"/>
      <c r="N969" s="87"/>
      <c r="O969" s="87"/>
      <c r="P969" s="87"/>
      <c r="Q969" s="87"/>
      <c r="R969" s="87"/>
      <c r="S969" s="405">
        <f t="shared" si="2431"/>
        <v>0</v>
      </c>
      <c r="T969" s="584" t="e">
        <f t="shared" si="2432"/>
        <v>#REF!</v>
      </c>
      <c r="U969" s="405"/>
      <c r="V969" s="584" t="e">
        <f t="shared" si="2433"/>
        <v>#REF!</v>
      </c>
      <c r="W969" s="87"/>
      <c r="X969" s="87"/>
      <c r="Y969" s="87" t="e">
        <f>Y809+#REF!</f>
        <v>#REF!</v>
      </c>
      <c r="Z969" s="87"/>
      <c r="AA969" s="87"/>
      <c r="AB969" s="87"/>
      <c r="AC969" s="405" t="e">
        <f t="shared" si="2434"/>
        <v>#REF!</v>
      </c>
      <c r="AD969" s="584" t="e">
        <f t="shared" si="2435"/>
        <v>#REF!</v>
      </c>
      <c r="AE969" s="405"/>
      <c r="AF969" s="584" t="e">
        <f t="shared" si="2436"/>
        <v>#REF!</v>
      </c>
      <c r="AG969" s="87"/>
      <c r="AH969" s="87"/>
      <c r="AI969" s="87" t="e">
        <f>AI809+#REF!</f>
        <v>#REF!</v>
      </c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 t="e">
        <f>AV969+AX969</f>
        <v>#REF!</v>
      </c>
      <c r="AV969" s="404" t="e">
        <f>AW969+AZ969</f>
        <v>#REF!</v>
      </c>
      <c r="AW969" s="404" t="e">
        <f>AW809+#REF!</f>
        <v>#REF!</v>
      </c>
      <c r="AX969" s="404"/>
      <c r="AY969" s="404" t="e">
        <f>AY809+#REF!</f>
        <v>#REF!</v>
      </c>
      <c r="AZ969" s="404" t="e">
        <f>AZ809+#REF!</f>
        <v>#REF!</v>
      </c>
      <c r="BA969" s="404"/>
      <c r="BB969" s="404"/>
      <c r="BC969" s="404"/>
      <c r="BD969" s="404"/>
      <c r="BE969" s="404"/>
      <c r="BF969" s="404"/>
      <c r="BG969" s="404"/>
      <c r="BH969" s="404"/>
      <c r="BI969" s="404" t="e">
        <f>BJ969+BM969</f>
        <v>#REF!</v>
      </c>
      <c r="BJ969" s="404" t="e">
        <f>BJ809+#REF!</f>
        <v>#REF!</v>
      </c>
      <c r="BK969" s="404"/>
      <c r="BL969" s="404" t="e">
        <f>BL809+#REF!</f>
        <v>#REF!</v>
      </c>
      <c r="BM969" s="404" t="e">
        <f>BM809+#REF!</f>
        <v>#REF!</v>
      </c>
      <c r="BN969" s="404"/>
      <c r="BO969" s="404" t="e">
        <f>BP969+BS969</f>
        <v>#REF!</v>
      </c>
      <c r="BP969" s="404" t="e">
        <f>BP809+#REF!</f>
        <v>#REF!</v>
      </c>
      <c r="BQ969" s="404"/>
      <c r="BR969" s="404" t="e">
        <f>BR809+#REF!</f>
        <v>#REF!</v>
      </c>
      <c r="BS969" s="404" t="e">
        <f>BS809+#REF!</f>
        <v>#REF!</v>
      </c>
      <c r="BT969" s="404"/>
      <c r="BU969" s="404"/>
      <c r="BV969" s="404" t="e">
        <f>BW969+BZ969</f>
        <v>#REF!</v>
      </c>
      <c r="BW969" s="404" t="e">
        <f>BW809+#REF!</f>
        <v>#REF!</v>
      </c>
      <c r="BX969" s="404"/>
      <c r="BY969" s="404" t="e">
        <f>BY809+#REF!</f>
        <v>#REF!</v>
      </c>
      <c r="BZ969" s="404" t="e">
        <f>BZ809+#REF!</f>
        <v>#REF!</v>
      </c>
      <c r="CA969" s="404"/>
      <c r="CB969" s="404"/>
      <c r="CC969" s="404"/>
      <c r="CD969" s="404"/>
      <c r="CE969" s="404"/>
      <c r="CF969" s="404"/>
      <c r="CG969" s="404"/>
      <c r="CH969" s="404"/>
      <c r="CI969" s="404"/>
      <c r="CJ969" s="404"/>
      <c r="CK969" s="404" t="e">
        <f>CL969+CO969</f>
        <v>#REF!</v>
      </c>
      <c r="CL969" s="87" t="e">
        <f>CL809+#REF!</f>
        <v>#REF!</v>
      </c>
      <c r="CM969" s="87"/>
      <c r="CN969" s="87" t="e">
        <f>CN809+#REF!</f>
        <v>#REF!</v>
      </c>
      <c r="CO969" s="87" t="e">
        <f>CO809+#REF!</f>
        <v>#REF!</v>
      </c>
    </row>
    <row r="970" spans="1:93" s="32" customFormat="1" ht="41.25" hidden="1" customHeight="1" x14ac:dyDescent="0.2">
      <c r="B970" s="855" t="s">
        <v>163</v>
      </c>
      <c r="C970" s="855"/>
      <c r="D970" s="798">
        <f>D816+D820</f>
        <v>1616893.9309999999</v>
      </c>
      <c r="E970" s="798">
        <f>E816</f>
        <v>0</v>
      </c>
      <c r="F970" s="798"/>
      <c r="G970" s="798">
        <f>G816</f>
        <v>0</v>
      </c>
      <c r="H970" s="798">
        <f>H816+H820</f>
        <v>1737296.7309999999</v>
      </c>
      <c r="I970" s="405">
        <f t="shared" si="2428"/>
        <v>0</v>
      </c>
      <c r="J970" s="584">
        <f t="shared" si="2429"/>
        <v>0</v>
      </c>
      <c r="K970" s="405"/>
      <c r="L970" s="584" t="e">
        <f t="shared" si="2430"/>
        <v>#DIV/0!</v>
      </c>
      <c r="M970" s="87"/>
      <c r="N970" s="87"/>
      <c r="O970" s="87"/>
      <c r="P970" s="87"/>
      <c r="Q970" s="87"/>
      <c r="R970" s="87"/>
      <c r="S970" s="405">
        <f t="shared" si="2431"/>
        <v>0</v>
      </c>
      <c r="T970" s="584">
        <f t="shared" si="2432"/>
        <v>0</v>
      </c>
      <c r="U970" s="405"/>
      <c r="V970" s="584" t="e">
        <f t="shared" si="2433"/>
        <v>#DIV/0!</v>
      </c>
      <c r="W970" s="87"/>
      <c r="X970" s="87"/>
      <c r="Y970" s="87">
        <f>Y816</f>
        <v>0</v>
      </c>
      <c r="Z970" s="87"/>
      <c r="AA970" s="87"/>
      <c r="AB970" s="87"/>
      <c r="AC970" s="405">
        <f t="shared" si="2434"/>
        <v>0</v>
      </c>
      <c r="AD970" s="584">
        <f t="shared" si="2435"/>
        <v>0</v>
      </c>
      <c r="AE970" s="405"/>
      <c r="AF970" s="584" t="e">
        <f t="shared" si="2436"/>
        <v>#DIV/0!</v>
      </c>
      <c r="AG970" s="87"/>
      <c r="AH970" s="87"/>
      <c r="AI970" s="87">
        <f>AI816</f>
        <v>0</v>
      </c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>
        <f>AU816+AU820</f>
        <v>-250382.45475000003</v>
      </c>
      <c r="AV970" s="404">
        <f>AV816+AV820</f>
        <v>1366511.4762499998</v>
      </c>
      <c r="AW970" s="404">
        <f>AW816</f>
        <v>0</v>
      </c>
      <c r="AX970" s="404"/>
      <c r="AY970" s="404">
        <f>AY816</f>
        <v>0</v>
      </c>
      <c r="AZ970" s="404">
        <f>AZ816+AZ820</f>
        <v>1486914.2762499999</v>
      </c>
      <c r="BA970" s="404"/>
      <c r="BB970" s="404"/>
      <c r="BC970" s="404"/>
      <c r="BD970" s="404"/>
      <c r="BE970" s="404"/>
      <c r="BF970" s="404"/>
      <c r="BG970" s="404"/>
      <c r="BH970" s="404"/>
      <c r="BI970" s="404">
        <f>BI816+BI820</f>
        <v>1053111.71263</v>
      </c>
      <c r="BJ970" s="404">
        <f>BJ816</f>
        <v>0</v>
      </c>
      <c r="BK970" s="404"/>
      <c r="BL970" s="404">
        <f>BL816</f>
        <v>0</v>
      </c>
      <c r="BM970" s="404">
        <f>BM816+BM820</f>
        <v>1089521.71263</v>
      </c>
      <c r="BN970" s="404"/>
      <c r="BO970" s="404">
        <f>BO816+BO820</f>
        <v>1053111.71263</v>
      </c>
      <c r="BP970" s="404">
        <f>BP816</f>
        <v>0</v>
      </c>
      <c r="BQ970" s="404"/>
      <c r="BR970" s="404">
        <f>BR816</f>
        <v>0</v>
      </c>
      <c r="BS970" s="404">
        <f>BS816+BS820</f>
        <v>1089521.71263</v>
      </c>
      <c r="BT970" s="404"/>
      <c r="BU970" s="404"/>
      <c r="BV970" s="404" t="e">
        <f>BV816+BV820</f>
        <v>#REF!</v>
      </c>
      <c r="BW970" s="404">
        <f>BW816</f>
        <v>0</v>
      </c>
      <c r="BX970" s="404"/>
      <c r="BY970" s="404">
        <f>BY816</f>
        <v>0</v>
      </c>
      <c r="BZ970" s="404" t="e">
        <f>BZ816+BZ820</f>
        <v>#REF!</v>
      </c>
      <c r="CA970" s="404"/>
      <c r="CB970" s="404"/>
      <c r="CC970" s="404"/>
      <c r="CD970" s="404"/>
      <c r="CE970" s="404"/>
      <c r="CF970" s="404"/>
      <c r="CG970" s="404"/>
      <c r="CH970" s="404"/>
      <c r="CI970" s="404"/>
      <c r="CJ970" s="404"/>
      <c r="CK970" s="404">
        <f>CK816+CK820</f>
        <v>1090000</v>
      </c>
      <c r="CL970" s="87">
        <f>CL816</f>
        <v>0</v>
      </c>
      <c r="CM970" s="87"/>
      <c r="CN970" s="87">
        <f>CN816</f>
        <v>0</v>
      </c>
      <c r="CO970" s="87">
        <f>CO816+CO820</f>
        <v>1229002.3999999999</v>
      </c>
    </row>
    <row r="971" spans="1:93" s="6" customFormat="1" ht="9.75" hidden="1" customHeight="1" x14ac:dyDescent="0.25">
      <c r="B971" s="239"/>
      <c r="C971" s="240"/>
      <c r="D971" s="241"/>
      <c r="E971" s="241"/>
      <c r="F971" s="241"/>
      <c r="G971" s="241"/>
      <c r="H971" s="241"/>
      <c r="I971" s="405">
        <f t="shared" si="2428"/>
        <v>0</v>
      </c>
      <c r="J971" s="584" t="e">
        <f t="shared" si="2429"/>
        <v>#DIV/0!</v>
      </c>
      <c r="K971" s="405"/>
      <c r="L971" s="584" t="e">
        <f t="shared" si="2430"/>
        <v>#DIV/0!</v>
      </c>
      <c r="M971" s="241"/>
      <c r="N971" s="241"/>
      <c r="O971" s="241"/>
      <c r="P971" s="241"/>
      <c r="Q971" s="241"/>
      <c r="R971" s="241"/>
      <c r="S971" s="405">
        <f t="shared" si="2431"/>
        <v>0</v>
      </c>
      <c r="T971" s="584" t="e">
        <f t="shared" si="2432"/>
        <v>#DIV/0!</v>
      </c>
      <c r="U971" s="405"/>
      <c r="V971" s="584" t="e">
        <f t="shared" si="2433"/>
        <v>#DIV/0!</v>
      </c>
      <c r="W971" s="241"/>
      <c r="X971" s="241"/>
      <c r="Y971" s="241"/>
      <c r="Z971" s="241"/>
      <c r="AA971" s="241"/>
      <c r="AB971" s="241"/>
      <c r="AC971" s="405">
        <f t="shared" si="2434"/>
        <v>0</v>
      </c>
      <c r="AD971" s="584" t="e">
        <f t="shared" si="2435"/>
        <v>#DIV/0!</v>
      </c>
      <c r="AE971" s="405"/>
      <c r="AF971" s="584" t="e">
        <f t="shared" si="2436"/>
        <v>#DIV/0!</v>
      </c>
      <c r="AG971" s="241"/>
      <c r="AH971" s="241"/>
      <c r="AI971" s="241"/>
      <c r="AJ971" s="241"/>
      <c r="AK971" s="241"/>
      <c r="AL971" s="241"/>
      <c r="AM971" s="241"/>
      <c r="AN971" s="241"/>
      <c r="AO971" s="241"/>
      <c r="AP971" s="241"/>
      <c r="AQ971" s="241"/>
      <c r="AR971" s="241"/>
      <c r="AS971" s="241"/>
      <c r="AT971" s="241"/>
      <c r="AU971" s="241"/>
      <c r="AV971" s="404"/>
      <c r="AW971" s="404"/>
      <c r="AX971" s="404"/>
      <c r="AY971" s="404"/>
      <c r="AZ971" s="404"/>
      <c r="BA971" s="404"/>
      <c r="BB971" s="404"/>
      <c r="BC971" s="404"/>
      <c r="BD971" s="404"/>
      <c r="BE971" s="404"/>
      <c r="BF971" s="404"/>
      <c r="BG971" s="404"/>
      <c r="BH971" s="404"/>
      <c r="BI971" s="404"/>
      <c r="BJ971" s="404"/>
      <c r="BK971" s="404"/>
      <c r="BL971" s="404"/>
      <c r="BM971" s="404"/>
      <c r="BN971" s="404"/>
      <c r="BO971" s="404"/>
      <c r="BP971" s="404"/>
      <c r="BQ971" s="404"/>
      <c r="BR971" s="404"/>
      <c r="BS971" s="404"/>
      <c r="BT971" s="404"/>
      <c r="BU971" s="404"/>
      <c r="BV971" s="404"/>
      <c r="BW971" s="404"/>
      <c r="BX971" s="404"/>
      <c r="BY971" s="404"/>
      <c r="BZ971" s="404"/>
      <c r="CA971" s="404"/>
      <c r="CB971" s="404"/>
      <c r="CC971" s="404"/>
      <c r="CD971" s="404"/>
      <c r="CE971" s="404"/>
      <c r="CF971" s="404"/>
      <c r="CG971" s="404"/>
      <c r="CH971" s="404"/>
      <c r="CI971" s="404"/>
      <c r="CJ971" s="404"/>
      <c r="CK971" s="404"/>
      <c r="CL971" s="241"/>
      <c r="CM971" s="241"/>
      <c r="CN971" s="241"/>
      <c r="CO971" s="241"/>
    </row>
    <row r="972" spans="1:93" s="6" customFormat="1" ht="30.75" hidden="1" customHeight="1" x14ac:dyDescent="0.25">
      <c r="B972" s="239"/>
      <c r="C972" s="240"/>
      <c r="D972" s="241"/>
      <c r="E972" s="241"/>
      <c r="F972" s="241"/>
      <c r="G972" s="241"/>
      <c r="H972" s="241"/>
      <c r="I972" s="405">
        <f t="shared" si="2428"/>
        <v>0</v>
      </c>
      <c r="J972" s="584" t="e">
        <f t="shared" si="2429"/>
        <v>#DIV/0!</v>
      </c>
      <c r="K972" s="405"/>
      <c r="L972" s="584" t="e">
        <f t="shared" si="2430"/>
        <v>#DIV/0!</v>
      </c>
      <c r="M972" s="241"/>
      <c r="N972" s="241"/>
      <c r="O972" s="241"/>
      <c r="P972" s="241"/>
      <c r="Q972" s="241"/>
      <c r="R972" s="241"/>
      <c r="S972" s="405">
        <f t="shared" si="2431"/>
        <v>0</v>
      </c>
      <c r="T972" s="584" t="e">
        <f t="shared" si="2432"/>
        <v>#DIV/0!</v>
      </c>
      <c r="U972" s="405"/>
      <c r="V972" s="584" t="e">
        <f t="shared" si="2433"/>
        <v>#DIV/0!</v>
      </c>
      <c r="W972" s="241"/>
      <c r="X972" s="241"/>
      <c r="Y972" s="241"/>
      <c r="Z972" s="241"/>
      <c r="AA972" s="241"/>
      <c r="AB972" s="241"/>
      <c r="AC972" s="405">
        <f t="shared" si="2434"/>
        <v>0</v>
      </c>
      <c r="AD972" s="584" t="e">
        <f t="shared" si="2435"/>
        <v>#DIV/0!</v>
      </c>
      <c r="AE972" s="405"/>
      <c r="AF972" s="584" t="e">
        <f t="shared" si="2436"/>
        <v>#DIV/0!</v>
      </c>
      <c r="AG972" s="241"/>
      <c r="AH972" s="241"/>
      <c r="AI972" s="241"/>
      <c r="AJ972" s="241"/>
      <c r="AK972" s="241"/>
      <c r="AL972" s="241"/>
      <c r="AM972" s="241"/>
      <c r="AN972" s="241"/>
      <c r="AO972" s="241"/>
      <c r="AP972" s="241"/>
      <c r="AQ972" s="241"/>
      <c r="AR972" s="241"/>
      <c r="AS972" s="241"/>
      <c r="AT972" s="241"/>
      <c r="AU972" s="241"/>
      <c r="AV972" s="404"/>
      <c r="AW972" s="404"/>
      <c r="AX972" s="404"/>
      <c r="AY972" s="404"/>
      <c r="AZ972" s="404"/>
      <c r="BA972" s="404"/>
      <c r="BB972" s="404"/>
      <c r="BC972" s="404"/>
      <c r="BD972" s="404"/>
      <c r="BE972" s="404"/>
      <c r="BF972" s="404"/>
      <c r="BG972" s="404"/>
      <c r="BH972" s="404"/>
      <c r="BI972" s="404"/>
      <c r="BJ972" s="404"/>
      <c r="BK972" s="404"/>
      <c r="BL972" s="404"/>
      <c r="BM972" s="404"/>
      <c r="BN972" s="404"/>
      <c r="BO972" s="404"/>
      <c r="BP972" s="404"/>
      <c r="BQ972" s="404"/>
      <c r="BR972" s="404"/>
      <c r="BS972" s="404"/>
      <c r="BT972" s="404"/>
      <c r="BU972" s="404"/>
      <c r="BV972" s="404"/>
      <c r="BW972" s="404"/>
      <c r="BX972" s="404"/>
      <c r="BY972" s="404"/>
      <c r="BZ972" s="404"/>
      <c r="CA972" s="404"/>
      <c r="CB972" s="404"/>
      <c r="CC972" s="404"/>
      <c r="CD972" s="404"/>
      <c r="CE972" s="404"/>
      <c r="CF972" s="404"/>
      <c r="CG972" s="404"/>
      <c r="CH972" s="404"/>
      <c r="CI972" s="404"/>
      <c r="CJ972" s="404"/>
      <c r="CK972" s="404"/>
      <c r="CL972" s="241"/>
      <c r="CM972" s="241"/>
      <c r="CN972" s="241"/>
      <c r="CO972" s="241"/>
    </row>
    <row r="973" spans="1:93" s="277" customFormat="1" ht="111" hidden="1" customHeight="1" x14ac:dyDescent="0.25">
      <c r="B973" s="278" t="s">
        <v>34</v>
      </c>
      <c r="C973" s="279" t="s">
        <v>252</v>
      </c>
      <c r="D973" s="246" t="e">
        <f>E973</f>
        <v>#REF!</v>
      </c>
      <c r="E973" s="246" t="e">
        <f>#REF!</f>
        <v>#REF!</v>
      </c>
      <c r="F973" s="246"/>
      <c r="G973" s="261"/>
      <c r="H973" s="261"/>
      <c r="I973" s="405">
        <f t="shared" si="2428"/>
        <v>0</v>
      </c>
      <c r="J973" s="584" t="e">
        <f t="shared" si="2429"/>
        <v>#REF!</v>
      </c>
      <c r="K973" s="405"/>
      <c r="L973" s="584" t="e">
        <f t="shared" si="2430"/>
        <v>#REF!</v>
      </c>
      <c r="M973" s="261"/>
      <c r="N973" s="261"/>
      <c r="O973" s="261"/>
      <c r="P973" s="261"/>
      <c r="Q973" s="261"/>
      <c r="R973" s="261"/>
      <c r="S973" s="405">
        <f t="shared" si="2431"/>
        <v>0</v>
      </c>
      <c r="T973" s="584" t="e">
        <f t="shared" si="2432"/>
        <v>#REF!</v>
      </c>
      <c r="U973" s="405"/>
      <c r="V973" s="584" t="e">
        <f t="shared" si="2433"/>
        <v>#REF!</v>
      </c>
      <c r="W973" s="261"/>
      <c r="X973" s="261"/>
      <c r="Y973" s="261"/>
      <c r="Z973" s="261"/>
      <c r="AA973" s="261"/>
      <c r="AB973" s="261"/>
      <c r="AC973" s="405">
        <f t="shared" si="2434"/>
        <v>0</v>
      </c>
      <c r="AD973" s="584" t="e">
        <f t="shared" si="2435"/>
        <v>#REF!</v>
      </c>
      <c r="AE973" s="405"/>
      <c r="AF973" s="584" t="e">
        <f t="shared" si="2436"/>
        <v>#REF!</v>
      </c>
      <c r="AG973" s="261"/>
      <c r="AH973" s="261"/>
      <c r="AI973" s="261"/>
      <c r="AJ973" s="261"/>
      <c r="AK973" s="261"/>
      <c r="AL973" s="261"/>
      <c r="AM973" s="261"/>
      <c r="AN973" s="261"/>
      <c r="AO973" s="261"/>
      <c r="AP973" s="261"/>
      <c r="AQ973" s="261"/>
      <c r="AR973" s="261"/>
      <c r="AS973" s="261"/>
      <c r="AT973" s="261"/>
      <c r="AU973" s="246" t="e">
        <f>AV973</f>
        <v>#REF!</v>
      </c>
      <c r="AV973" s="404" t="e">
        <f>AW973</f>
        <v>#REF!</v>
      </c>
      <c r="AW973" s="404" t="e">
        <f>#REF!</f>
        <v>#REF!</v>
      </c>
      <c r="AX973" s="404"/>
      <c r="AY973" s="404"/>
      <c r="AZ973" s="404"/>
      <c r="BA973" s="404"/>
      <c r="BB973" s="404"/>
      <c r="BC973" s="404"/>
      <c r="BD973" s="404"/>
      <c r="BE973" s="404"/>
      <c r="BF973" s="404"/>
      <c r="BG973" s="404"/>
      <c r="BH973" s="404"/>
      <c r="BI973" s="404" t="e">
        <f>BJ973</f>
        <v>#REF!</v>
      </c>
      <c r="BJ973" s="404" t="e">
        <f>AV973</f>
        <v>#REF!</v>
      </c>
      <c r="BK973" s="404"/>
      <c r="BL973" s="404"/>
      <c r="BM973" s="404"/>
      <c r="BN973" s="404"/>
      <c r="BO973" s="404" t="e">
        <f>BP973</f>
        <v>#REF!</v>
      </c>
      <c r="BP973" s="404" t="e">
        <f>#REF!</f>
        <v>#REF!</v>
      </c>
      <c r="BQ973" s="404"/>
      <c r="BR973" s="404"/>
      <c r="BS973" s="404"/>
      <c r="BT973" s="404"/>
      <c r="BU973" s="404"/>
      <c r="BV973" s="404">
        <f>BW973</f>
        <v>0</v>
      </c>
      <c r="BW973" s="404">
        <f>BC973</f>
        <v>0</v>
      </c>
      <c r="BX973" s="404"/>
      <c r="BY973" s="404"/>
      <c r="BZ973" s="404"/>
      <c r="CA973" s="404"/>
      <c r="CB973" s="404"/>
      <c r="CC973" s="404"/>
      <c r="CD973" s="404"/>
      <c r="CE973" s="404"/>
      <c r="CF973" s="404"/>
      <c r="CG973" s="404"/>
      <c r="CH973" s="404"/>
      <c r="CI973" s="404"/>
      <c r="CJ973" s="404"/>
      <c r="CK973" s="404">
        <f>CL973</f>
        <v>0</v>
      </c>
      <c r="CL973" s="246">
        <f>BY973</f>
        <v>0</v>
      </c>
      <c r="CM973" s="246"/>
      <c r="CN973" s="261"/>
      <c r="CO973" s="261"/>
    </row>
    <row r="974" spans="1:93" s="446" customFormat="1" ht="141" customHeight="1" x14ac:dyDescent="0.25">
      <c r="B974" s="452" t="s">
        <v>62</v>
      </c>
      <c r="C974" s="453" t="s">
        <v>417</v>
      </c>
      <c r="D974" s="405">
        <f>E974</f>
        <v>344486.74239999999</v>
      </c>
      <c r="E974" s="405">
        <v>344486.74239999999</v>
      </c>
      <c r="F974" s="405"/>
      <c r="G974" s="409"/>
      <c r="H974" s="409"/>
      <c r="I974" s="405">
        <f t="shared" si="2428"/>
        <v>182794.66944</v>
      </c>
      <c r="J974" s="584">
        <f t="shared" si="2429"/>
        <v>0.53062904008000511</v>
      </c>
      <c r="K974" s="405">
        <f>182794.66944</f>
        <v>182794.66944</v>
      </c>
      <c r="L974" s="584">
        <f t="shared" si="2430"/>
        <v>0.53062904008000511</v>
      </c>
      <c r="M974" s="408"/>
      <c r="N974" s="408"/>
      <c r="O974" s="408"/>
      <c r="P974" s="408"/>
      <c r="Q974" s="408"/>
      <c r="R974" s="408"/>
      <c r="S974" s="405">
        <f t="shared" si="2431"/>
        <v>34439.468200000003</v>
      </c>
      <c r="T974" s="584">
        <f t="shared" si="2432"/>
        <v>9.9973276068809333E-2</v>
      </c>
      <c r="U974" s="405">
        <v>34439.468200000003</v>
      </c>
      <c r="V974" s="584">
        <f t="shared" si="2433"/>
        <v>9.9973276068809333E-2</v>
      </c>
      <c r="W974" s="408"/>
      <c r="X974" s="408"/>
      <c r="Y974" s="408"/>
      <c r="Z974" s="408"/>
      <c r="AA974" s="408"/>
      <c r="AB974" s="408"/>
      <c r="AC974" s="405">
        <f t="shared" si="2434"/>
        <v>335770.31968999997</v>
      </c>
      <c r="AD974" s="584">
        <f t="shared" si="2435"/>
        <v>0.97469736382516881</v>
      </c>
      <c r="AE974" s="405">
        <v>335770.31968999997</v>
      </c>
      <c r="AF974" s="584">
        <f t="shared" si="2436"/>
        <v>0.97469736382516881</v>
      </c>
      <c r="AG974" s="408"/>
      <c r="AH974" s="408"/>
      <c r="AI974" s="408"/>
      <c r="AJ974" s="408"/>
      <c r="AK974" s="408"/>
      <c r="AL974" s="408"/>
      <c r="AM974" s="408"/>
      <c r="AN974" s="408"/>
      <c r="AO974" s="408"/>
      <c r="AP974" s="408"/>
      <c r="AQ974" s="408"/>
      <c r="AR974" s="408"/>
      <c r="AS974" s="408"/>
      <c r="AT974" s="408"/>
      <c r="AU974" s="404">
        <f>AW974-E974</f>
        <v>0</v>
      </c>
      <c r="AV974" s="404">
        <f>AW974</f>
        <v>344486.74239999999</v>
      </c>
      <c r="AW974" s="404">
        <f>290760.65001+53726.09239</f>
        <v>344486.74239999999</v>
      </c>
      <c r="AX974" s="404"/>
      <c r="AY974" s="404"/>
      <c r="AZ974" s="404"/>
      <c r="BA974" s="404"/>
      <c r="BB974" s="404"/>
      <c r="BC974" s="404"/>
      <c r="BD974" s="404"/>
      <c r="BE974" s="404"/>
      <c r="BF974" s="404"/>
      <c r="BG974" s="404"/>
      <c r="BH974" s="404"/>
      <c r="BI974" s="404">
        <v>0</v>
      </c>
      <c r="BJ974" s="404">
        <v>250000</v>
      </c>
      <c r="BK974" s="404"/>
      <c r="BL974" s="404"/>
      <c r="BM974" s="404"/>
      <c r="BN974" s="404">
        <v>0</v>
      </c>
      <c r="BO974" s="404">
        <f>BP974</f>
        <v>250000</v>
      </c>
      <c r="BP974" s="404">
        <v>250000</v>
      </c>
      <c r="BQ974" s="404"/>
      <c r="BR974" s="404"/>
      <c r="BS974" s="404"/>
      <c r="BT974" s="404"/>
      <c r="BU974" s="404"/>
      <c r="BV974" s="404">
        <v>0</v>
      </c>
      <c r="BW974" s="404">
        <v>0</v>
      </c>
      <c r="BX974" s="404"/>
      <c r="BY974" s="404"/>
      <c r="BZ974" s="404"/>
      <c r="CA974" s="404"/>
      <c r="CB974" s="404"/>
      <c r="CC974" s="404"/>
      <c r="CD974" s="404"/>
      <c r="CE974" s="404">
        <v>0</v>
      </c>
      <c r="CF974" s="404">
        <v>0</v>
      </c>
      <c r="CG974" s="404"/>
      <c r="CH974" s="404"/>
      <c r="CI974" s="404"/>
      <c r="CJ974" s="404">
        <v>0</v>
      </c>
      <c r="CK974" s="404">
        <v>0</v>
      </c>
      <c r="CL974" s="404">
        <v>0</v>
      </c>
      <c r="CM974" s="404"/>
      <c r="CN974" s="408"/>
      <c r="CO974" s="408"/>
    </row>
    <row r="975" spans="1:93" s="27" customFormat="1" ht="44.25" customHeight="1" x14ac:dyDescent="0.25">
      <c r="B975" s="870" t="s">
        <v>229</v>
      </c>
      <c r="C975" s="858"/>
      <c r="D975" s="858"/>
      <c r="E975" s="858"/>
      <c r="F975" s="858"/>
      <c r="G975" s="858"/>
      <c r="H975" s="858"/>
      <c r="I975" s="858"/>
      <c r="J975" s="858"/>
      <c r="K975" s="858"/>
      <c r="L975" s="858"/>
      <c r="M975" s="858"/>
      <c r="N975" s="858"/>
      <c r="O975" s="858"/>
      <c r="P975" s="858"/>
      <c r="Q975" s="858"/>
      <c r="R975" s="858"/>
      <c r="S975" s="858"/>
      <c r="T975" s="858"/>
      <c r="U975" s="858"/>
      <c r="V975" s="858"/>
      <c r="W975" s="858"/>
      <c r="X975" s="858"/>
      <c r="Y975" s="858"/>
      <c r="Z975" s="858"/>
      <c r="AA975" s="858"/>
      <c r="AB975" s="858"/>
      <c r="AC975" s="858"/>
      <c r="AD975" s="858"/>
      <c r="AE975" s="858"/>
      <c r="AF975" s="858"/>
      <c r="AG975" s="858"/>
      <c r="AH975" s="858"/>
      <c r="AI975" s="858"/>
      <c r="AJ975" s="858"/>
      <c r="AK975" s="858"/>
      <c r="AL975" s="858"/>
      <c r="AM975" s="858"/>
      <c r="AN975" s="858"/>
      <c r="AO975" s="858"/>
      <c r="AP975" s="858"/>
      <c r="AQ975" s="858"/>
      <c r="AR975" s="858"/>
      <c r="AS975" s="858"/>
      <c r="AT975" s="858"/>
      <c r="AU975" s="858"/>
      <c r="AV975" s="858"/>
      <c r="AW975" s="858"/>
      <c r="AX975" s="858"/>
      <c r="AY975" s="858"/>
      <c r="AZ975" s="858"/>
      <c r="BA975" s="858"/>
      <c r="BB975" s="858"/>
      <c r="BC975" s="858"/>
      <c r="BD975" s="858"/>
      <c r="BE975" s="858"/>
      <c r="BF975" s="858"/>
      <c r="BG975" s="858"/>
      <c r="BH975" s="858"/>
      <c r="BI975" s="858"/>
      <c r="BJ975" s="858"/>
      <c r="BK975" s="858"/>
      <c r="BL975" s="858"/>
      <c r="BM975" s="858"/>
      <c r="BN975" s="858"/>
      <c r="BO975" s="858"/>
      <c r="BP975" s="858"/>
      <c r="BQ975" s="858"/>
      <c r="BR975" s="858"/>
      <c r="BS975" s="858"/>
      <c r="BT975" s="858"/>
      <c r="BU975" s="858"/>
      <c r="BV975" s="858"/>
      <c r="BW975" s="858"/>
      <c r="BX975" s="858"/>
      <c r="BY975" s="858"/>
      <c r="BZ975" s="858"/>
      <c r="CA975" s="858"/>
      <c r="CB975" s="858"/>
      <c r="CC975" s="858"/>
      <c r="CD975" s="858"/>
      <c r="CE975" s="858"/>
      <c r="CF975" s="858"/>
      <c r="CG975" s="858"/>
      <c r="CH975" s="858"/>
      <c r="CI975" s="858"/>
      <c r="CJ975" s="858"/>
      <c r="CK975" s="858"/>
    </row>
    <row r="976" spans="1:93" s="27" customFormat="1" ht="42.75" customHeight="1" x14ac:dyDescent="0.25">
      <c r="A976" s="868" t="s">
        <v>183</v>
      </c>
      <c r="B976" s="869"/>
      <c r="C976" s="869"/>
      <c r="D976" s="869"/>
      <c r="E976" s="869"/>
      <c r="F976" s="869"/>
      <c r="G976" s="869"/>
      <c r="H976" s="869"/>
      <c r="I976" s="869"/>
      <c r="J976" s="869"/>
      <c r="K976" s="869"/>
      <c r="L976" s="869"/>
      <c r="M976" s="869"/>
      <c r="N976" s="869"/>
      <c r="O976" s="869"/>
      <c r="P976" s="869"/>
      <c r="Q976" s="869"/>
      <c r="R976" s="869"/>
      <c r="S976" s="869"/>
      <c r="T976" s="869"/>
      <c r="U976" s="869"/>
      <c r="V976" s="869"/>
      <c r="W976" s="869"/>
      <c r="X976" s="869"/>
      <c r="Y976" s="869"/>
      <c r="Z976" s="869"/>
      <c r="AA976" s="869"/>
      <c r="AB976" s="869"/>
      <c r="AC976" s="869"/>
      <c r="AD976" s="869"/>
      <c r="AE976" s="869"/>
      <c r="AF976" s="869"/>
      <c r="AG976" s="869"/>
      <c r="AH976" s="869"/>
      <c r="AI976" s="869"/>
      <c r="AJ976" s="869"/>
      <c r="AK976" s="869"/>
      <c r="AL976" s="869"/>
      <c r="AM976" s="869"/>
      <c r="AN976" s="869"/>
      <c r="AO976" s="869"/>
      <c r="AP976" s="869"/>
      <c r="AQ976" s="869"/>
      <c r="AR976" s="869"/>
      <c r="AS976" s="869"/>
      <c r="AT976" s="869"/>
      <c r="AU976" s="869"/>
      <c r="AV976" s="869"/>
      <c r="AW976" s="869"/>
      <c r="AX976" s="869"/>
      <c r="AY976" s="869"/>
      <c r="AZ976" s="869"/>
      <c r="BA976" s="869"/>
      <c r="BB976" s="869"/>
      <c r="BC976" s="869"/>
      <c r="BD976" s="869"/>
      <c r="BE976" s="869"/>
      <c r="BF976" s="869"/>
      <c r="BG976" s="869"/>
      <c r="BH976" s="869"/>
      <c r="BI976" s="869"/>
      <c r="BJ976" s="869"/>
      <c r="BK976" s="869"/>
      <c r="BL976" s="869"/>
      <c r="BM976" s="869"/>
      <c r="BN976" s="869"/>
      <c r="BO976" s="869"/>
      <c r="BP976" s="869"/>
      <c r="BQ976" s="869"/>
      <c r="BR976" s="869"/>
      <c r="BS976" s="869"/>
      <c r="BT976" s="869"/>
      <c r="BU976" s="869"/>
      <c r="BV976" s="869"/>
      <c r="BW976" s="869"/>
      <c r="BX976" s="869"/>
      <c r="BY976" s="869"/>
      <c r="BZ976" s="869"/>
      <c r="CA976" s="869"/>
      <c r="CB976" s="869"/>
      <c r="CC976" s="869"/>
      <c r="CD976" s="869"/>
      <c r="CE976" s="869"/>
      <c r="CF976" s="869"/>
      <c r="CG976" s="869"/>
      <c r="CH976" s="869"/>
      <c r="CI976" s="869"/>
      <c r="CJ976" s="869"/>
      <c r="CK976" s="869"/>
    </row>
    <row r="977" spans="1:93" s="446" customFormat="1" ht="122.25" customHeight="1" x14ac:dyDescent="0.25">
      <c r="B977" s="452" t="s">
        <v>34</v>
      </c>
      <c r="C977" s="453" t="s">
        <v>354</v>
      </c>
      <c r="D977" s="405">
        <f>E977+F977+G977+H977</f>
        <v>1800</v>
      </c>
      <c r="E977" s="405">
        <f>282.5+169.5+348</f>
        <v>800</v>
      </c>
      <c r="F977" s="405">
        <f>226+174</f>
        <v>400</v>
      </c>
      <c r="G977" s="405">
        <f>169.5+169.5+261</f>
        <v>600</v>
      </c>
      <c r="H977" s="409"/>
      <c r="I977" s="405">
        <f>K977+M977+O977</f>
        <v>1100</v>
      </c>
      <c r="J977" s="584">
        <f>I977/D977</f>
        <v>0.61111111111111116</v>
      </c>
      <c r="K977" s="405">
        <v>400</v>
      </c>
      <c r="L977" s="584">
        <f t="shared" ref="L977" si="2437">K977/E977</f>
        <v>0.5</v>
      </c>
      <c r="M977" s="405">
        <v>400</v>
      </c>
      <c r="N977" s="584">
        <f>M977/F977</f>
        <v>1</v>
      </c>
      <c r="O977" s="405">
        <v>300</v>
      </c>
      <c r="P977" s="584">
        <f>O977/G977</f>
        <v>0.5</v>
      </c>
      <c r="Q977" s="408"/>
      <c r="R977" s="408"/>
      <c r="S977" s="405">
        <f>U977+W977+Y977</f>
        <v>1100</v>
      </c>
      <c r="T977" s="584">
        <f>S977/D977</f>
        <v>0.61111111111111116</v>
      </c>
      <c r="U977" s="405">
        <f>K977</f>
        <v>400</v>
      </c>
      <c r="V977" s="584">
        <f>U977/E977</f>
        <v>0.5</v>
      </c>
      <c r="W977" s="405">
        <f>M977</f>
        <v>400</v>
      </c>
      <c r="X977" s="584">
        <f>W977/F977</f>
        <v>1</v>
      </c>
      <c r="Y977" s="405">
        <f>O977</f>
        <v>300</v>
      </c>
      <c r="Z977" s="584">
        <f>Y977/G977</f>
        <v>0.5</v>
      </c>
      <c r="AA977" s="408"/>
      <c r="AB977" s="408"/>
      <c r="AC977" s="405">
        <f>AE977+AG977+AI977+AK977</f>
        <v>1100</v>
      </c>
      <c r="AD977" s="584">
        <f>AC977/D977</f>
        <v>0.61111111111111116</v>
      </c>
      <c r="AE977" s="405">
        <f>U977</f>
        <v>400</v>
      </c>
      <c r="AF977" s="584">
        <f>AE977/E977</f>
        <v>0.5</v>
      </c>
      <c r="AG977" s="405">
        <v>400</v>
      </c>
      <c r="AH977" s="584">
        <f>AG977/F977</f>
        <v>1</v>
      </c>
      <c r="AI977" s="405">
        <f>Y977</f>
        <v>300</v>
      </c>
      <c r="AJ977" s="584">
        <f>AI977/G977</f>
        <v>0.5</v>
      </c>
      <c r="AK977" s="408"/>
      <c r="AL977" s="408"/>
      <c r="AM977" s="408"/>
      <c r="AN977" s="408"/>
      <c r="AO977" s="408"/>
      <c r="AP977" s="408"/>
      <c r="AQ977" s="408"/>
      <c r="AR977" s="408"/>
      <c r="AS977" s="408"/>
      <c r="AT977" s="408"/>
      <c r="AU977" s="404">
        <v>0</v>
      </c>
      <c r="AV977" s="404">
        <f>AW977+AX977+AY977+AZ977</f>
        <v>1800</v>
      </c>
      <c r="AW977" s="404">
        <f>282.5+169.5+348</f>
        <v>800</v>
      </c>
      <c r="AX977" s="404">
        <f>226+174</f>
        <v>400</v>
      </c>
      <c r="AY977" s="404">
        <f>169.5+169.5+261</f>
        <v>600</v>
      </c>
      <c r="AZ977" s="404"/>
      <c r="BA977" s="404">
        <f>BB977+BC977+BD977</f>
        <v>0</v>
      </c>
      <c r="BB977" s="404"/>
      <c r="BC977" s="404"/>
      <c r="BD977" s="404"/>
      <c r="BE977" s="404">
        <f>BF977+BG977+BH977</f>
        <v>1400</v>
      </c>
      <c r="BF977" s="404">
        <f>E977</f>
        <v>800</v>
      </c>
      <c r="BG977" s="404">
        <f>G977</f>
        <v>600</v>
      </c>
      <c r="BH977" s="404"/>
      <c r="BI977" s="404">
        <f>BJ977+BK977+BL977+BM977</f>
        <v>500</v>
      </c>
      <c r="BJ977" s="404">
        <f>56.5+43.5</f>
        <v>100</v>
      </c>
      <c r="BK977" s="404">
        <f>56.5+43.5</f>
        <v>100</v>
      </c>
      <c r="BL977" s="404">
        <f>169.5+130.5</f>
        <v>300</v>
      </c>
      <c r="BM977" s="404"/>
      <c r="BN977" s="404"/>
      <c r="BO977" s="404">
        <f>BP977+BQ977+BR977+BS977</f>
        <v>500</v>
      </c>
      <c r="BP977" s="404">
        <f>56.5+43.5</f>
        <v>100</v>
      </c>
      <c r="BQ977" s="404">
        <f>56.5+43.5</f>
        <v>100</v>
      </c>
      <c r="BR977" s="404">
        <f>169.5+130.5</f>
        <v>300</v>
      </c>
      <c r="BS977" s="404"/>
      <c r="BT977" s="404">
        <f t="shared" ref="BT977" si="2438">BL977</f>
        <v>300</v>
      </c>
      <c r="BU977" s="404">
        <f t="shared" ref="BU977" si="2439">BM977</f>
        <v>0</v>
      </c>
      <c r="BV977" s="404">
        <f>BW977+BX977+BY977+BZ977</f>
        <v>200</v>
      </c>
      <c r="BW977" s="404">
        <f>56.5+43.5</f>
        <v>100</v>
      </c>
      <c r="BX977" s="404">
        <v>0</v>
      </c>
      <c r="BY977" s="404">
        <f>56.5+43.5</f>
        <v>100</v>
      </c>
      <c r="BZ977" s="404"/>
      <c r="CA977" s="404">
        <f>CB977+CC977+CD977</f>
        <v>0</v>
      </c>
      <c r="CB977" s="404"/>
      <c r="CC977" s="404"/>
      <c r="CD977" s="404"/>
      <c r="CE977" s="404">
        <f>CF977+CH977+CI977</f>
        <v>200</v>
      </c>
      <c r="CF977" s="404">
        <f>BW977</f>
        <v>100</v>
      </c>
      <c r="CG977" s="404"/>
      <c r="CH977" s="404">
        <f t="shared" ref="CH977" si="2440">BY977</f>
        <v>100</v>
      </c>
      <c r="CI977" s="404">
        <f t="shared" ref="CI977" si="2441">BZ977</f>
        <v>0</v>
      </c>
      <c r="CJ977" s="404"/>
      <c r="CK977" s="404">
        <f>CL977+CM977+CN977+CO977</f>
        <v>200</v>
      </c>
      <c r="CL977" s="404">
        <f>56.5+43.5</f>
        <v>100</v>
      </c>
      <c r="CM977" s="404">
        <v>0</v>
      </c>
      <c r="CN977" s="404">
        <f>56.5+43.5</f>
        <v>100</v>
      </c>
      <c r="CO977" s="408"/>
    </row>
    <row r="978" spans="1:93" s="94" customFormat="1" ht="18.75" hidden="1" customHeight="1" x14ac:dyDescent="0.3">
      <c r="B978" s="858" t="s">
        <v>227</v>
      </c>
      <c r="C978" s="858"/>
      <c r="D978" s="858"/>
      <c r="E978" s="858"/>
      <c r="F978" s="858"/>
      <c r="G978" s="858"/>
      <c r="H978" s="858"/>
      <c r="I978" s="858"/>
      <c r="J978" s="858"/>
      <c r="K978" s="858"/>
      <c r="L978" s="858"/>
      <c r="M978" s="858"/>
      <c r="N978" s="858"/>
      <c r="O978" s="858"/>
      <c r="P978" s="858"/>
      <c r="Q978" s="858"/>
      <c r="R978" s="858"/>
      <c r="S978" s="858"/>
      <c r="T978" s="858"/>
      <c r="U978" s="858"/>
      <c r="V978" s="858"/>
      <c r="W978" s="858"/>
      <c r="X978" s="858"/>
      <c r="Y978" s="858"/>
      <c r="Z978" s="858"/>
      <c r="AA978" s="858"/>
      <c r="AB978" s="858"/>
      <c r="AC978" s="858"/>
      <c r="AD978" s="858"/>
      <c r="AE978" s="858"/>
      <c r="AF978" s="858"/>
      <c r="AG978" s="858"/>
      <c r="AH978" s="858"/>
      <c r="AI978" s="858"/>
      <c r="AJ978" s="858"/>
      <c r="AK978" s="858"/>
      <c r="AL978" s="858"/>
      <c r="AM978" s="858"/>
      <c r="AN978" s="858"/>
      <c r="AO978" s="858"/>
      <c r="AP978" s="858"/>
      <c r="AQ978" s="858"/>
      <c r="AR978" s="858"/>
      <c r="AS978" s="858"/>
      <c r="AT978" s="858"/>
      <c r="AU978" s="858"/>
      <c r="AV978" s="858"/>
      <c r="AW978" s="858"/>
      <c r="AX978" s="858"/>
      <c r="AY978" s="858"/>
      <c r="AZ978" s="858"/>
      <c r="BA978" s="858"/>
      <c r="BB978" s="858"/>
      <c r="BC978" s="858"/>
      <c r="BD978" s="858"/>
      <c r="BE978" s="858"/>
      <c r="BF978" s="858"/>
      <c r="BG978" s="858"/>
      <c r="BH978" s="858"/>
      <c r="BI978" s="858"/>
      <c r="BJ978" s="858"/>
      <c r="BK978" s="858"/>
      <c r="BL978" s="858"/>
      <c r="BM978" s="858"/>
      <c r="BN978" s="858"/>
      <c r="BO978" s="858"/>
      <c r="BP978" s="858"/>
      <c r="BQ978" s="858"/>
      <c r="BR978" s="858"/>
      <c r="BS978" s="858"/>
      <c r="BT978" s="858"/>
      <c r="BU978" s="858"/>
      <c r="BV978" s="858"/>
      <c r="BW978" s="858"/>
      <c r="BX978" s="858"/>
      <c r="BY978" s="858"/>
      <c r="BZ978" s="858"/>
      <c r="CA978" s="858"/>
      <c r="CB978" s="858"/>
      <c r="CC978" s="858"/>
      <c r="CD978" s="858"/>
      <c r="CE978" s="858"/>
      <c r="CF978" s="858"/>
      <c r="CG978" s="858"/>
      <c r="CH978" s="858"/>
      <c r="CI978" s="858"/>
      <c r="CJ978" s="93"/>
      <c r="CK978" s="93"/>
    </row>
    <row r="979" spans="1:93" s="94" customFormat="1" ht="18.75" hidden="1" customHeight="1" x14ac:dyDescent="0.3">
      <c r="B979" s="859"/>
      <c r="C979" s="859"/>
      <c r="D979" s="859"/>
      <c r="E979" s="859"/>
      <c r="F979" s="859"/>
      <c r="G979" s="859"/>
      <c r="H979" s="859"/>
      <c r="I979" s="859"/>
      <c r="J979" s="859"/>
      <c r="K979" s="859"/>
      <c r="L979" s="859"/>
      <c r="M979" s="859"/>
      <c r="N979" s="859"/>
      <c r="O979" s="859"/>
      <c r="P979" s="859"/>
      <c r="Q979" s="859"/>
      <c r="R979" s="859"/>
      <c r="S979" s="859"/>
      <c r="T979" s="859"/>
      <c r="U979" s="859"/>
      <c r="V979" s="859"/>
      <c r="W979" s="859"/>
      <c r="X979" s="859"/>
      <c r="Y979" s="859"/>
      <c r="Z979" s="859"/>
      <c r="AA979" s="859"/>
      <c r="AB979" s="859"/>
      <c r="AC979" s="859"/>
      <c r="AD979" s="859"/>
      <c r="AE979" s="859"/>
      <c r="AF979" s="859"/>
      <c r="AG979" s="859"/>
      <c r="AH979" s="859"/>
      <c r="AI979" s="859"/>
      <c r="AJ979" s="859"/>
      <c r="AK979" s="859"/>
      <c r="AL979" s="859"/>
      <c r="AM979" s="859"/>
      <c r="AN979" s="859"/>
      <c r="AO979" s="859"/>
      <c r="AP979" s="859"/>
      <c r="AQ979" s="859"/>
      <c r="AR979" s="859"/>
      <c r="AS979" s="859"/>
      <c r="AT979" s="859"/>
      <c r="AU979" s="859"/>
      <c r="AV979" s="859"/>
      <c r="AW979" s="859"/>
      <c r="AX979" s="859"/>
      <c r="AY979" s="859"/>
      <c r="AZ979" s="859"/>
      <c r="BA979" s="859"/>
      <c r="BB979" s="859"/>
      <c r="BC979" s="859"/>
      <c r="BD979" s="859"/>
      <c r="BE979" s="859"/>
      <c r="BF979" s="859"/>
      <c r="BG979" s="859"/>
      <c r="BH979" s="859"/>
      <c r="BI979" s="859"/>
      <c r="BJ979" s="859"/>
      <c r="BK979" s="859"/>
      <c r="BL979" s="859"/>
      <c r="BM979" s="859"/>
      <c r="BN979" s="859"/>
      <c r="BO979" s="859"/>
      <c r="BP979" s="859"/>
      <c r="BQ979" s="859"/>
      <c r="BR979" s="859"/>
      <c r="BS979" s="859"/>
      <c r="BT979" s="859"/>
      <c r="BU979" s="859"/>
      <c r="BV979" s="859"/>
      <c r="BW979" s="859"/>
      <c r="BX979" s="859"/>
      <c r="BY979" s="859"/>
      <c r="BZ979" s="859"/>
      <c r="CA979" s="859"/>
      <c r="CB979" s="859"/>
      <c r="CC979" s="859"/>
      <c r="CD979" s="859"/>
      <c r="CE979" s="859"/>
      <c r="CF979" s="859"/>
      <c r="CG979" s="859"/>
      <c r="CH979" s="859"/>
      <c r="CI979" s="859"/>
      <c r="CJ979" s="93"/>
      <c r="CK979" s="93"/>
    </row>
    <row r="980" spans="1:93" s="94" customFormat="1" ht="57.75" hidden="1" customHeight="1" x14ac:dyDescent="0.3">
      <c r="B980" s="178" t="s">
        <v>34</v>
      </c>
      <c r="C980" s="143" t="s">
        <v>226</v>
      </c>
      <c r="D980" s="125" t="e">
        <f>E980</f>
        <v>#REF!</v>
      </c>
      <c r="E980" s="125" t="e">
        <f>#REF!</f>
        <v>#REF!</v>
      </c>
      <c r="F980" s="12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45"/>
      <c r="AR980" s="45"/>
      <c r="AS980" s="45"/>
      <c r="AT980" s="45"/>
      <c r="AU980" s="125" t="e">
        <f>AV980</f>
        <v>#REF!</v>
      </c>
      <c r="AV980" s="128" t="e">
        <f>AW980</f>
        <v>#REF!</v>
      </c>
      <c r="AW980" s="125" t="e">
        <f>#REF!</f>
        <v>#REF!</v>
      </c>
      <c r="AX980" s="125"/>
      <c r="AY980" s="45"/>
      <c r="AZ980" s="45"/>
      <c r="BA980" s="179"/>
      <c r="BB980" s="179"/>
      <c r="BC980" s="179"/>
      <c r="BD980" s="179"/>
      <c r="BE980" s="179"/>
      <c r="BF980" s="179"/>
      <c r="BG980" s="179"/>
      <c r="BH980" s="179"/>
      <c r="BI980" s="125" t="e">
        <f>BJ980</f>
        <v>#REF!</v>
      </c>
      <c r="BJ980" s="125" t="e">
        <f>AV980</f>
        <v>#REF!</v>
      </c>
      <c r="BK980" s="125"/>
      <c r="BL980" s="45"/>
      <c r="BM980" s="45"/>
      <c r="BN980" s="179"/>
      <c r="BO980" s="125" t="e">
        <f>BP980</f>
        <v>#REF!</v>
      </c>
      <c r="BP980" s="125" t="e">
        <f>#REF!</f>
        <v>#REF!</v>
      </c>
      <c r="BQ980" s="125"/>
      <c r="BR980" s="45"/>
      <c r="BS980" s="45"/>
      <c r="BT980" s="179"/>
      <c r="BU980" s="179"/>
      <c r="BV980" s="125">
        <f>BW980</f>
        <v>0</v>
      </c>
      <c r="BW980" s="125">
        <f>BC980</f>
        <v>0</v>
      </c>
      <c r="BX980" s="125"/>
      <c r="BY980" s="45"/>
      <c r="BZ980" s="45"/>
      <c r="CA980" s="179"/>
      <c r="CB980" s="179"/>
      <c r="CC980" s="179"/>
      <c r="CD980" s="179"/>
      <c r="CE980" s="179"/>
      <c r="CF980" s="179"/>
      <c r="CG980" s="179"/>
      <c r="CH980" s="179"/>
      <c r="CI980" s="179"/>
      <c r="CJ980" s="179"/>
      <c r="CK980" s="125">
        <f>CL980</f>
        <v>0</v>
      </c>
      <c r="CL980" s="125">
        <f>BY980</f>
        <v>0</v>
      </c>
      <c r="CM980" s="125"/>
      <c r="CN980" s="45"/>
      <c r="CO980" s="45"/>
    </row>
    <row r="981" spans="1:93" s="27" customFormat="1" ht="44.25" hidden="1" customHeight="1" x14ac:dyDescent="0.3">
      <c r="B981" s="865" t="s">
        <v>312</v>
      </c>
      <c r="C981" s="865"/>
      <c r="D981" s="865"/>
      <c r="E981" s="865"/>
      <c r="F981" s="865"/>
      <c r="G981" s="865"/>
      <c r="H981" s="865"/>
      <c r="I981" s="865"/>
      <c r="J981" s="865"/>
      <c r="K981" s="865"/>
      <c r="L981" s="865"/>
      <c r="M981" s="865"/>
      <c r="N981" s="865"/>
      <c r="O981" s="865"/>
      <c r="P981" s="865"/>
      <c r="Q981" s="865"/>
      <c r="R981" s="865"/>
      <c r="S981" s="865"/>
      <c r="T981" s="865"/>
      <c r="U981" s="865"/>
      <c r="V981" s="865"/>
      <c r="W981" s="865"/>
      <c r="X981" s="865"/>
      <c r="Y981" s="865"/>
      <c r="Z981" s="865"/>
      <c r="AA981" s="865"/>
      <c r="AB981" s="865"/>
      <c r="AC981" s="865"/>
      <c r="AD981" s="865"/>
      <c r="AE981" s="865"/>
      <c r="AF981" s="865"/>
      <c r="AG981" s="865"/>
      <c r="AH981" s="865"/>
      <c r="AI981" s="865"/>
      <c r="AJ981" s="865"/>
      <c r="AK981" s="865"/>
      <c r="AL981" s="865"/>
      <c r="AM981" s="865"/>
      <c r="AN981" s="865"/>
      <c r="AO981" s="865"/>
      <c r="AP981" s="865"/>
      <c r="AQ981" s="865"/>
      <c r="AR981" s="865"/>
      <c r="AS981" s="865"/>
      <c r="AT981" s="865"/>
      <c r="AU981" s="865"/>
      <c r="AV981" s="865"/>
      <c r="AW981" s="865"/>
      <c r="AX981" s="865"/>
      <c r="AY981" s="865"/>
      <c r="AZ981" s="865"/>
      <c r="BA981" s="865"/>
      <c r="BB981" s="865"/>
      <c r="BC981" s="865"/>
      <c r="BD981" s="865"/>
      <c r="BE981" s="865"/>
      <c r="BF981" s="865"/>
      <c r="BG981" s="865"/>
      <c r="BH981" s="865"/>
      <c r="BI981" s="865"/>
      <c r="BJ981" s="865"/>
      <c r="BK981" s="865"/>
      <c r="BL981" s="865"/>
      <c r="BM981" s="865"/>
      <c r="BN981" s="865"/>
      <c r="BO981" s="865"/>
      <c r="BP981" s="865"/>
      <c r="BQ981" s="865"/>
      <c r="BR981" s="865"/>
      <c r="BS981" s="865"/>
      <c r="BT981" s="865"/>
      <c r="BU981" s="865"/>
      <c r="BV981" s="865"/>
      <c r="BW981" s="865"/>
      <c r="BX981" s="865"/>
      <c r="BY981" s="865"/>
      <c r="BZ981" s="865"/>
      <c r="CA981" s="865"/>
      <c r="CB981" s="865"/>
      <c r="CC981" s="865"/>
      <c r="CD981" s="865"/>
      <c r="CE981" s="865"/>
      <c r="CF981" s="865"/>
      <c r="CG981" s="865"/>
      <c r="CH981" s="865"/>
      <c r="CI981" s="865"/>
      <c r="CJ981" s="81"/>
      <c r="CK981" s="81"/>
    </row>
    <row r="982" spans="1:93" s="27" customFormat="1" ht="42.75" hidden="1" customHeight="1" x14ac:dyDescent="0.3">
      <c r="A982" s="862" t="s">
        <v>183</v>
      </c>
      <c r="B982" s="863"/>
      <c r="C982" s="863"/>
      <c r="D982" s="863"/>
      <c r="E982" s="863"/>
      <c r="F982" s="863"/>
      <c r="G982" s="863"/>
      <c r="H982" s="863"/>
      <c r="I982" s="863"/>
      <c r="J982" s="863"/>
      <c r="K982" s="863"/>
      <c r="L982" s="863"/>
      <c r="M982" s="863"/>
      <c r="N982" s="863"/>
      <c r="O982" s="863"/>
      <c r="P982" s="863"/>
      <c r="Q982" s="863"/>
      <c r="R982" s="863"/>
      <c r="S982" s="863"/>
      <c r="T982" s="863"/>
      <c r="U982" s="863"/>
      <c r="V982" s="863"/>
      <c r="W982" s="863"/>
      <c r="X982" s="863"/>
      <c r="Y982" s="863"/>
      <c r="Z982" s="863"/>
      <c r="AA982" s="863"/>
      <c r="AB982" s="863"/>
      <c r="AC982" s="863"/>
      <c r="AD982" s="863"/>
      <c r="AE982" s="863"/>
      <c r="AF982" s="863"/>
      <c r="AG982" s="863"/>
      <c r="AH982" s="863"/>
      <c r="AI982" s="863"/>
      <c r="AJ982" s="863"/>
      <c r="AK982" s="863"/>
      <c r="AL982" s="863"/>
      <c r="AM982" s="863"/>
      <c r="AN982" s="863"/>
      <c r="AO982" s="863"/>
      <c r="AP982" s="863"/>
      <c r="AQ982" s="863"/>
      <c r="AR982" s="863"/>
      <c r="AS982" s="863"/>
      <c r="AT982" s="863"/>
      <c r="AU982" s="863"/>
      <c r="AV982" s="863"/>
      <c r="AW982" s="863"/>
      <c r="AX982" s="863"/>
      <c r="AY982" s="863"/>
      <c r="AZ982" s="863"/>
      <c r="BA982" s="863"/>
      <c r="BB982" s="863"/>
      <c r="BC982" s="863"/>
      <c r="BD982" s="863"/>
      <c r="BE982" s="863"/>
      <c r="BF982" s="863"/>
      <c r="BG982" s="863"/>
      <c r="BH982" s="863"/>
      <c r="BI982" s="863"/>
      <c r="BJ982" s="863"/>
      <c r="BK982" s="863"/>
      <c r="BL982" s="863"/>
      <c r="BM982" s="863"/>
      <c r="BN982" s="863"/>
      <c r="BO982" s="863"/>
      <c r="BP982" s="863"/>
      <c r="BQ982" s="863"/>
      <c r="BR982" s="863"/>
      <c r="BS982" s="863"/>
      <c r="BT982" s="863"/>
      <c r="BU982" s="863"/>
      <c r="BV982" s="863"/>
      <c r="BW982" s="863"/>
      <c r="BX982" s="863"/>
      <c r="BY982" s="863"/>
      <c r="BZ982" s="863"/>
      <c r="CA982" s="863"/>
      <c r="CB982" s="863"/>
      <c r="CC982" s="863"/>
      <c r="CD982" s="863"/>
      <c r="CE982" s="863"/>
      <c r="CF982" s="863"/>
      <c r="CG982" s="863"/>
      <c r="CH982" s="863"/>
      <c r="CI982" s="863"/>
      <c r="CJ982" s="81"/>
      <c r="CK982" s="81"/>
    </row>
    <row r="983" spans="1:93" s="66" customFormat="1" ht="122.25" hidden="1" customHeight="1" x14ac:dyDescent="0.25">
      <c r="B983" s="178" t="s">
        <v>34</v>
      </c>
      <c r="C983" s="143" t="s">
        <v>311</v>
      </c>
      <c r="D983" s="125">
        <f>E983+G983+H983</f>
        <v>0</v>
      </c>
      <c r="E983" s="125"/>
      <c r="F983" s="125"/>
      <c r="G983" s="12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45"/>
      <c r="AR983" s="45"/>
      <c r="AS983" s="45"/>
      <c r="AT983" s="45"/>
      <c r="AU983" s="125">
        <f>AV983</f>
        <v>0</v>
      </c>
      <c r="AV983" s="128">
        <f>AW983+AY983+AZ983</f>
        <v>0</v>
      </c>
      <c r="AW983" s="125"/>
      <c r="AX983" s="125"/>
      <c r="AY983" s="125"/>
      <c r="AZ983" s="45"/>
      <c r="BA983" s="125">
        <f>BB983+BC983+BD983</f>
        <v>0</v>
      </c>
      <c r="BB983" s="45"/>
      <c r="BC983" s="45"/>
      <c r="BD983" s="45"/>
      <c r="BE983" s="125">
        <f>BF983+BG983+BH983</f>
        <v>0</v>
      </c>
      <c r="BF983" s="125">
        <f>E983</f>
        <v>0</v>
      </c>
      <c r="BG983" s="125">
        <f>G983</f>
        <v>0</v>
      </c>
      <c r="BH983" s="45"/>
      <c r="BI983" s="125">
        <f>BJ983+BL983+BM983</f>
        <v>0</v>
      </c>
      <c r="BJ983" s="254"/>
      <c r="BK983" s="254"/>
      <c r="BL983" s="254"/>
      <c r="BM983" s="45"/>
      <c r="BN983" s="125">
        <f>BO983+BP983+BQ983</f>
        <v>0</v>
      </c>
      <c r="BO983" s="125">
        <f>BP983+BR983+BS983</f>
        <v>0</v>
      </c>
      <c r="BP983" s="254"/>
      <c r="BQ983" s="254"/>
      <c r="BR983" s="254"/>
      <c r="BS983" s="45"/>
      <c r="BT983" s="254">
        <f t="shared" ref="BT983" si="2442">BL983</f>
        <v>0</v>
      </c>
      <c r="BU983" s="45">
        <f t="shared" ref="BU983" si="2443">BM983</f>
        <v>0</v>
      </c>
      <c r="BV983" s="125">
        <f>BW983+BY983+BZ983</f>
        <v>0</v>
      </c>
      <c r="BW983" s="254"/>
      <c r="BX983" s="254"/>
      <c r="BY983" s="254"/>
      <c r="BZ983" s="45"/>
      <c r="CA983" s="125">
        <f>CB983+CC983+CD983</f>
        <v>0</v>
      </c>
      <c r="CB983" s="254"/>
      <c r="CC983" s="254"/>
      <c r="CD983" s="45"/>
      <c r="CE983" s="125">
        <f>CF983+CH983+CI983</f>
        <v>0</v>
      </c>
      <c r="CF983" s="254">
        <f>BW983</f>
        <v>0</v>
      </c>
      <c r="CG983" s="254"/>
      <c r="CH983" s="254">
        <f t="shared" ref="CH983" si="2444">BY983</f>
        <v>0</v>
      </c>
      <c r="CI983" s="45">
        <f t="shared" ref="CI983" si="2445">BZ983</f>
        <v>0</v>
      </c>
      <c r="CJ983" s="125"/>
      <c r="CK983" s="125">
        <f>CL983+CN983+CO983</f>
        <v>0</v>
      </c>
      <c r="CL983" s="254"/>
      <c r="CM983" s="254"/>
      <c r="CN983" s="254"/>
      <c r="CO983" s="45"/>
    </row>
    <row r="984" spans="1:93" s="6" customFormat="1" ht="48.75" customHeight="1" x14ac:dyDescent="0.25">
      <c r="B984" s="870" t="s">
        <v>442</v>
      </c>
      <c r="C984" s="858"/>
      <c r="D984" s="858"/>
      <c r="E984" s="858"/>
      <c r="F984" s="858"/>
      <c r="G984" s="858"/>
      <c r="H984" s="858"/>
      <c r="I984" s="858"/>
      <c r="J984" s="858"/>
      <c r="K984" s="858"/>
      <c r="L984" s="858"/>
      <c r="M984" s="858"/>
      <c r="N984" s="858"/>
      <c r="O984" s="858"/>
      <c r="P984" s="858"/>
      <c r="Q984" s="858"/>
      <c r="R984" s="858"/>
      <c r="S984" s="858"/>
      <c r="T984" s="858"/>
      <c r="U984" s="858"/>
      <c r="V984" s="858"/>
      <c r="W984" s="858"/>
      <c r="X984" s="858"/>
      <c r="Y984" s="858"/>
      <c r="Z984" s="858"/>
      <c r="AA984" s="858"/>
      <c r="AB984" s="858"/>
      <c r="AC984" s="858"/>
      <c r="AD984" s="858"/>
      <c r="AE984" s="858"/>
      <c r="AF984" s="858"/>
      <c r="AG984" s="858"/>
      <c r="AH984" s="858"/>
      <c r="AI984" s="858"/>
      <c r="AJ984" s="858"/>
      <c r="AK984" s="858"/>
      <c r="AL984" s="858"/>
      <c r="AM984" s="858"/>
      <c r="AN984" s="858"/>
      <c r="AO984" s="858"/>
      <c r="AP984" s="858"/>
      <c r="AQ984" s="858"/>
      <c r="AR984" s="858"/>
      <c r="AS984" s="858"/>
      <c r="AT984" s="858"/>
      <c r="AU984" s="858"/>
      <c r="AV984" s="858"/>
      <c r="AW984" s="858"/>
      <c r="AX984" s="858"/>
      <c r="AY984" s="858"/>
      <c r="AZ984" s="858"/>
      <c r="BA984" s="858"/>
      <c r="BB984" s="858"/>
      <c r="BC984" s="858"/>
      <c r="BD984" s="858"/>
      <c r="BE984" s="858"/>
      <c r="BF984" s="858"/>
      <c r="BG984" s="858"/>
      <c r="BH984" s="858"/>
      <c r="BI984" s="858"/>
      <c r="BJ984" s="858"/>
      <c r="BK984" s="858"/>
      <c r="BL984" s="858"/>
      <c r="BM984" s="858"/>
      <c r="BN984" s="858"/>
      <c r="BO984" s="858"/>
      <c r="BP984" s="858"/>
      <c r="BQ984" s="858"/>
      <c r="BR984" s="858"/>
      <c r="BS984" s="858"/>
      <c r="BT984" s="858"/>
      <c r="BU984" s="858"/>
      <c r="BV984" s="858"/>
      <c r="BW984" s="858"/>
      <c r="BX984" s="858"/>
      <c r="BY984" s="858"/>
      <c r="BZ984" s="858"/>
      <c r="CA984" s="858"/>
      <c r="CB984" s="858"/>
      <c r="CC984" s="858"/>
      <c r="CD984" s="858"/>
      <c r="CE984" s="858"/>
      <c r="CF984" s="858"/>
      <c r="CG984" s="858"/>
      <c r="CH984" s="858"/>
      <c r="CI984" s="858"/>
      <c r="CJ984" s="858"/>
      <c r="CK984" s="858"/>
      <c r="CL984" s="93"/>
      <c r="CM984" s="93"/>
      <c r="CN984" s="93"/>
      <c r="CO984" s="93"/>
    </row>
    <row r="985" spans="1:93" s="446" customFormat="1" ht="309" customHeight="1" x14ac:dyDescent="0.25">
      <c r="B985" s="452" t="s">
        <v>34</v>
      </c>
      <c r="C985" s="453" t="s">
        <v>443</v>
      </c>
      <c r="D985" s="405">
        <f>E985+F985+G985+H985</f>
        <v>18169.599999999999</v>
      </c>
      <c r="E985" s="405"/>
      <c r="F985" s="405"/>
      <c r="G985" s="405"/>
      <c r="H985" s="405">
        <v>18169.599999999999</v>
      </c>
      <c r="I985" s="405">
        <f>Q985</f>
        <v>5450.88</v>
      </c>
      <c r="J985" s="584">
        <f>I985/D985</f>
        <v>0.30000000000000004</v>
      </c>
      <c r="K985" s="404"/>
      <c r="L985" s="404"/>
      <c r="M985" s="404"/>
      <c r="N985" s="404"/>
      <c r="O985" s="404"/>
      <c r="P985" s="404"/>
      <c r="Q985" s="404">
        <v>5450.88</v>
      </c>
      <c r="R985" s="584">
        <f>Q985/H985</f>
        <v>0.30000000000000004</v>
      </c>
      <c r="S985" s="404"/>
      <c r="T985" s="404"/>
      <c r="U985" s="404"/>
      <c r="V985" s="404"/>
      <c r="W985" s="404"/>
      <c r="X985" s="404"/>
      <c r="Y985" s="404"/>
      <c r="Z985" s="404"/>
      <c r="AA985" s="404"/>
      <c r="AB985" s="404"/>
      <c r="AC985" s="405">
        <f>AK985</f>
        <v>18169.599999999999</v>
      </c>
      <c r="AD985" s="584">
        <f>AC985/D985</f>
        <v>1</v>
      </c>
      <c r="AE985" s="404"/>
      <c r="AF985" s="404"/>
      <c r="AG985" s="404"/>
      <c r="AH985" s="404"/>
      <c r="AI985" s="404"/>
      <c r="AJ985" s="404"/>
      <c r="AK985" s="405">
        <f>D985</f>
        <v>18169.599999999999</v>
      </c>
      <c r="AL985" s="584">
        <f>AK985/D985</f>
        <v>1</v>
      </c>
      <c r="AM985" s="404"/>
      <c r="AN985" s="404"/>
      <c r="AO985" s="404"/>
      <c r="AP985" s="404"/>
      <c r="AQ985" s="404"/>
      <c r="AR985" s="404"/>
      <c r="AS985" s="404"/>
      <c r="AT985" s="404"/>
      <c r="AU985" s="404">
        <f>AV985-H985</f>
        <v>0</v>
      </c>
      <c r="AV985" s="404">
        <f>AW985+AX985+AY985+AZ985</f>
        <v>18169.599999999999</v>
      </c>
      <c r="AW985" s="404"/>
      <c r="AX985" s="404"/>
      <c r="AY985" s="404"/>
      <c r="AZ985" s="404">
        <v>18169.599999999999</v>
      </c>
      <c r="BA985" s="404">
        <f>BB985+BC985+BD985</f>
        <v>0</v>
      </c>
      <c r="BB985" s="404"/>
      <c r="BC985" s="404"/>
      <c r="BD985" s="404"/>
      <c r="BE985" s="404">
        <f>BF985+BG985+BH985</f>
        <v>0</v>
      </c>
      <c r="BF985" s="404">
        <f>E985</f>
        <v>0</v>
      </c>
      <c r="BG985" s="404">
        <f>G985</f>
        <v>0</v>
      </c>
      <c r="BH985" s="404"/>
      <c r="BI985" s="404">
        <f>BJ985+BK985+BL985+BM985</f>
        <v>0</v>
      </c>
      <c r="BJ985" s="404"/>
      <c r="BK985" s="404"/>
      <c r="BL985" s="404"/>
      <c r="BM985" s="404"/>
      <c r="BN985" s="404"/>
      <c r="BO985" s="404">
        <f>BP985+BQ985+BR985+BS985</f>
        <v>0</v>
      </c>
      <c r="BP985" s="404"/>
      <c r="BQ985" s="404"/>
      <c r="BR985" s="404"/>
      <c r="BS985" s="404"/>
      <c r="BT985" s="404">
        <f t="shared" ref="BT985" si="2446">BL985</f>
        <v>0</v>
      </c>
      <c r="BU985" s="404">
        <f t="shared" ref="BU985" si="2447">BM985</f>
        <v>0</v>
      </c>
      <c r="BV985" s="404">
        <f>BW985+BX985+BY985+BZ985</f>
        <v>200</v>
      </c>
      <c r="BW985" s="404">
        <f>56.5+43.5</f>
        <v>100</v>
      </c>
      <c r="BX985" s="404">
        <v>0</v>
      </c>
      <c r="BY985" s="404">
        <f>56.5+43.5</f>
        <v>100</v>
      </c>
      <c r="BZ985" s="404"/>
      <c r="CA985" s="404">
        <f>CB985+CC985+CD985</f>
        <v>0</v>
      </c>
      <c r="CB985" s="404"/>
      <c r="CC985" s="404"/>
      <c r="CD985" s="404"/>
      <c r="CE985" s="404">
        <f>CF985+CH985+CI985</f>
        <v>0</v>
      </c>
      <c r="CF985" s="404"/>
      <c r="CG985" s="404"/>
      <c r="CH985" s="404"/>
      <c r="CI985" s="404"/>
      <c r="CJ985" s="404"/>
      <c r="CK985" s="404">
        <f>CL985+CM985+CN985+CO985</f>
        <v>0</v>
      </c>
      <c r="CL985" s="404"/>
      <c r="CM985" s="404"/>
      <c r="CN985" s="404"/>
      <c r="CO985" s="408"/>
    </row>
    <row r="986" spans="1:93" s="6" customFormat="1" ht="15" customHeight="1" x14ac:dyDescent="0.25">
      <c r="B986" s="90"/>
      <c r="C986" s="91"/>
      <c r="D986" s="93"/>
      <c r="E986" s="93"/>
      <c r="F986" s="93"/>
      <c r="G986" s="93"/>
      <c r="H986" s="93"/>
      <c r="I986" s="93"/>
      <c r="J986" s="93"/>
      <c r="K986" s="93"/>
      <c r="L986" s="93"/>
      <c r="M986" s="93"/>
      <c r="N986" s="93"/>
      <c r="O986" s="93"/>
      <c r="P986" s="93"/>
      <c r="Q986" s="93"/>
      <c r="R986" s="93"/>
      <c r="S986" s="93"/>
      <c r="T986" s="93"/>
      <c r="U986" s="93"/>
      <c r="V986" s="93"/>
      <c r="W986" s="93"/>
      <c r="X986" s="93"/>
      <c r="Y986" s="93"/>
      <c r="Z986" s="93"/>
      <c r="AA986" s="93"/>
      <c r="AB986" s="93"/>
      <c r="AC986" s="93"/>
      <c r="AD986" s="93"/>
      <c r="AE986" s="93"/>
      <c r="AF986" s="93"/>
      <c r="AG986" s="93"/>
      <c r="AH986" s="93"/>
      <c r="AI986" s="93"/>
      <c r="AJ986" s="93"/>
      <c r="AK986" s="93"/>
      <c r="AL986" s="93"/>
      <c r="AM986" s="93"/>
      <c r="AN986" s="93"/>
      <c r="AO986" s="93"/>
      <c r="AP986" s="93"/>
      <c r="AQ986" s="93"/>
      <c r="AR986" s="93"/>
      <c r="AS986" s="93"/>
      <c r="AT986" s="93"/>
      <c r="AU986" s="93"/>
      <c r="AV986" s="5"/>
      <c r="AW986" s="93"/>
      <c r="AX986" s="93"/>
      <c r="AY986" s="93"/>
      <c r="AZ986" s="93"/>
      <c r="BA986" s="93"/>
      <c r="BB986" s="93"/>
      <c r="BC986" s="93"/>
      <c r="BD986" s="93"/>
      <c r="BE986" s="93"/>
      <c r="BF986" s="93"/>
      <c r="BG986" s="93"/>
      <c r="BH986" s="93"/>
      <c r="BI986" s="93"/>
      <c r="BJ986" s="93"/>
      <c r="BK986" s="93"/>
      <c r="BL986" s="93"/>
      <c r="BM986" s="93"/>
      <c r="BN986" s="93"/>
      <c r="BO986" s="93"/>
      <c r="BP986" s="93"/>
      <c r="BQ986" s="93"/>
      <c r="BR986" s="93"/>
      <c r="BS986" s="93"/>
      <c r="BT986" s="93"/>
      <c r="BU986" s="93"/>
      <c r="BV986" s="93"/>
      <c r="BW986" s="93"/>
      <c r="BX986" s="93"/>
      <c r="BY986" s="93"/>
      <c r="BZ986" s="93"/>
      <c r="CA986" s="93"/>
      <c r="CB986" s="93"/>
      <c r="CC986" s="93"/>
      <c r="CD986" s="93"/>
      <c r="CE986" s="93"/>
      <c r="CF986" s="93"/>
      <c r="CG986" s="93"/>
      <c r="CH986" s="93"/>
      <c r="CI986" s="93"/>
      <c r="CJ986" s="93"/>
      <c r="CK986" s="93"/>
      <c r="CL986" s="93"/>
      <c r="CM986" s="93"/>
      <c r="CN986" s="93"/>
      <c r="CO986" s="93"/>
    </row>
    <row r="987" spans="1:93" s="6" customFormat="1" ht="20.25" customHeight="1" x14ac:dyDescent="0.25">
      <c r="B987" s="90"/>
      <c r="C987" s="91"/>
      <c r="D987" s="93"/>
      <c r="E987" s="93"/>
      <c r="F987" s="93"/>
      <c r="G987" s="93"/>
      <c r="H987" s="93"/>
      <c r="I987" s="93"/>
      <c r="J987" s="93"/>
      <c r="K987" s="93"/>
      <c r="L987" s="93"/>
      <c r="M987" s="93"/>
      <c r="N987" s="93"/>
      <c r="O987" s="93"/>
      <c r="P987" s="93"/>
      <c r="Q987" s="93"/>
      <c r="R987" s="93"/>
      <c r="S987" s="93"/>
      <c r="T987" s="93"/>
      <c r="U987" s="93"/>
      <c r="V987" s="93"/>
      <c r="W987" s="93"/>
      <c r="X987" s="93"/>
      <c r="Y987" s="93"/>
      <c r="Z987" s="93"/>
      <c r="AA987" s="93"/>
      <c r="AB987" s="93"/>
      <c r="AC987" s="93"/>
      <c r="AD987" s="93"/>
      <c r="AE987" s="93"/>
      <c r="AF987" s="93"/>
      <c r="AG987" s="93"/>
      <c r="AH987" s="93"/>
      <c r="AI987" s="93"/>
      <c r="AJ987" s="93"/>
      <c r="AK987" s="93"/>
      <c r="AL987" s="93"/>
      <c r="AM987" s="93"/>
      <c r="AN987" s="93"/>
      <c r="AO987" s="93"/>
      <c r="AP987" s="93"/>
      <c r="AQ987" s="93"/>
      <c r="AR987" s="93"/>
      <c r="AS987" s="93"/>
      <c r="AT987" s="93"/>
      <c r="AU987" s="93"/>
      <c r="AV987" s="5"/>
      <c r="AW987" s="93"/>
      <c r="AX987" s="93"/>
      <c r="AY987" s="93"/>
      <c r="AZ987" s="93"/>
      <c r="BA987" s="93"/>
      <c r="BB987" s="93"/>
      <c r="BC987" s="93"/>
      <c r="BD987" s="93"/>
      <c r="BE987" s="93"/>
      <c r="BF987" s="93"/>
      <c r="BG987" s="93"/>
      <c r="BH987" s="93"/>
      <c r="BI987" s="93"/>
      <c r="BJ987" s="93"/>
      <c r="BK987" s="93"/>
      <c r="BL987" s="93"/>
      <c r="BM987" s="93"/>
      <c r="BN987" s="93"/>
      <c r="BO987" s="93"/>
      <c r="BP987" s="93"/>
      <c r="BQ987" s="93"/>
      <c r="BR987" s="93"/>
      <c r="BS987" s="93"/>
      <c r="BT987" s="93"/>
      <c r="BU987" s="93"/>
      <c r="BV987" s="93"/>
      <c r="BW987" s="93"/>
      <c r="BX987" s="93"/>
      <c r="BY987" s="93"/>
      <c r="BZ987" s="93"/>
      <c r="CA987" s="93"/>
      <c r="CB987" s="93"/>
      <c r="CC987" s="93"/>
      <c r="CD987" s="93"/>
      <c r="CE987" s="93"/>
      <c r="CF987" s="93"/>
      <c r="CG987" s="93"/>
      <c r="CH987" s="93"/>
      <c r="CI987" s="93"/>
      <c r="CJ987" s="93"/>
      <c r="CK987" s="93"/>
      <c r="CL987" s="93"/>
      <c r="CM987" s="93"/>
      <c r="CN987" s="93"/>
      <c r="CO987" s="93"/>
    </row>
    <row r="988" spans="1:93" s="6" customFormat="1" ht="30" hidden="1" customHeight="1" x14ac:dyDescent="0.4">
      <c r="B988" s="90"/>
      <c r="C988" s="91"/>
      <c r="D988" s="478">
        <f>D566+D683+H848+H951</f>
        <v>1184959.7921799999</v>
      </c>
      <c r="E988" s="478"/>
      <c r="F988" s="478"/>
      <c r="G988" s="478"/>
      <c r="H988" s="478"/>
      <c r="I988" s="478"/>
      <c r="J988" s="478"/>
      <c r="K988" s="478"/>
      <c r="L988" s="478"/>
      <c r="M988" s="478"/>
      <c r="N988" s="478"/>
      <c r="O988" s="478"/>
      <c r="P988" s="478"/>
      <c r="Q988" s="478"/>
      <c r="R988" s="478"/>
      <c r="S988" s="478"/>
      <c r="T988" s="478"/>
      <c r="U988" s="478"/>
      <c r="V988" s="478"/>
      <c r="W988" s="478"/>
      <c r="X988" s="478"/>
      <c r="Y988" s="478"/>
      <c r="Z988" s="478"/>
      <c r="AA988" s="478"/>
      <c r="AB988" s="478"/>
      <c r="AC988" s="478"/>
      <c r="AD988" s="478"/>
      <c r="AE988" s="478"/>
      <c r="AF988" s="478"/>
      <c r="AG988" s="478"/>
      <c r="AH988" s="478"/>
      <c r="AI988" s="478"/>
      <c r="AJ988" s="478"/>
      <c r="AK988" s="478"/>
      <c r="AL988" s="478"/>
      <c r="AM988" s="478"/>
      <c r="AN988" s="478"/>
      <c r="AO988" s="478"/>
      <c r="AP988" s="478"/>
      <c r="AQ988" s="478"/>
      <c r="AR988" s="478"/>
      <c r="AS988" s="478"/>
      <c r="AT988" s="478"/>
      <c r="AU988" s="478"/>
      <c r="AV988" s="513">
        <f>AV566+AV683+AZ848+AZ951</f>
        <v>1184959.7921799999</v>
      </c>
      <c r="AW988" s="478"/>
      <c r="AX988" s="478"/>
      <c r="AY988" s="478"/>
      <c r="AZ988" s="478"/>
      <c r="BA988" s="478"/>
      <c r="BB988" s="478"/>
      <c r="BC988" s="478"/>
      <c r="BD988" s="478"/>
      <c r="BE988" s="478"/>
      <c r="BF988" s="478"/>
      <c r="BG988" s="478"/>
      <c r="BH988" s="478"/>
      <c r="BI988" s="478">
        <f>BI566+BI683+BM848+BM951</f>
        <v>969007.7</v>
      </c>
      <c r="BJ988" s="478"/>
      <c r="BK988" s="478"/>
      <c r="BL988" s="478"/>
      <c r="BM988" s="478"/>
      <c r="BN988" s="478"/>
      <c r="BO988" s="478">
        <f>BO566+BO683+BS848+BS951</f>
        <v>969007.7</v>
      </c>
      <c r="BP988" s="478"/>
      <c r="BQ988" s="478"/>
      <c r="BR988" s="478"/>
      <c r="BS988" s="478"/>
      <c r="BT988" s="478"/>
      <c r="BU988" s="478"/>
      <c r="BV988" s="478" t="e">
        <f>BV566+BV683+BZ848+BZ951</f>
        <v>#REF!</v>
      </c>
      <c r="BW988" s="478"/>
      <c r="BX988" s="93"/>
      <c r="BY988" s="93"/>
      <c r="BZ988" s="93"/>
      <c r="CA988" s="93"/>
      <c r="CB988" s="93"/>
      <c r="CC988" s="93"/>
      <c r="CD988" s="93"/>
      <c r="CE988" s="93"/>
      <c r="CF988" s="93"/>
      <c r="CG988" s="93"/>
      <c r="CH988" s="93"/>
      <c r="CI988" s="93"/>
      <c r="CJ988" s="478"/>
      <c r="CK988" s="478">
        <f>CK566+CK683+CO848+CO951</f>
        <v>1020615.7</v>
      </c>
      <c r="CL988" s="478"/>
      <c r="CM988" s="93"/>
      <c r="CN988" s="93"/>
      <c r="CO988" s="93"/>
    </row>
    <row r="989" spans="1:93" s="6" customFormat="1" ht="15" hidden="1" customHeight="1" x14ac:dyDescent="0.4">
      <c r="B989" s="90"/>
      <c r="C989" s="91"/>
      <c r="D989" s="478"/>
      <c r="E989" s="478"/>
      <c r="F989" s="478"/>
      <c r="G989" s="478"/>
      <c r="H989" s="478"/>
      <c r="I989" s="478"/>
      <c r="J989" s="478"/>
      <c r="K989" s="478"/>
      <c r="L989" s="478"/>
      <c r="M989" s="478"/>
      <c r="N989" s="478"/>
      <c r="O989" s="478"/>
      <c r="P989" s="478"/>
      <c r="Q989" s="478"/>
      <c r="R989" s="478"/>
      <c r="S989" s="478"/>
      <c r="T989" s="478"/>
      <c r="U989" s="478"/>
      <c r="V989" s="478"/>
      <c r="W989" s="478"/>
      <c r="X989" s="478"/>
      <c r="Y989" s="478"/>
      <c r="Z989" s="478"/>
      <c r="AA989" s="478"/>
      <c r="AB989" s="478"/>
      <c r="AC989" s="478"/>
      <c r="AD989" s="478"/>
      <c r="AE989" s="478"/>
      <c r="AF989" s="478"/>
      <c r="AG989" s="478"/>
      <c r="AH989" s="478"/>
      <c r="AI989" s="478"/>
      <c r="AJ989" s="478"/>
      <c r="AK989" s="478"/>
      <c r="AL989" s="478"/>
      <c r="AM989" s="478"/>
      <c r="AN989" s="478"/>
      <c r="AO989" s="478"/>
      <c r="AP989" s="478"/>
      <c r="AQ989" s="478"/>
      <c r="AR989" s="478"/>
      <c r="AS989" s="478"/>
      <c r="AT989" s="478"/>
      <c r="AU989" s="478"/>
      <c r="AV989" s="513"/>
      <c r="AW989" s="478"/>
      <c r="AX989" s="478"/>
      <c r="AY989" s="478"/>
      <c r="AZ989" s="478"/>
      <c r="BA989" s="478"/>
      <c r="BB989" s="478"/>
      <c r="BC989" s="478"/>
      <c r="BD989" s="478"/>
      <c r="BE989" s="478"/>
      <c r="BF989" s="478"/>
      <c r="BG989" s="478"/>
      <c r="BH989" s="478"/>
      <c r="BI989" s="478"/>
      <c r="BJ989" s="478"/>
      <c r="BK989" s="478"/>
      <c r="BL989" s="478"/>
      <c r="BM989" s="478"/>
      <c r="BN989" s="478"/>
      <c r="BO989" s="478"/>
      <c r="BP989" s="478"/>
      <c r="BQ989" s="478"/>
      <c r="BR989" s="478"/>
      <c r="BS989" s="478"/>
      <c r="BT989" s="478"/>
      <c r="BU989" s="478"/>
      <c r="BV989" s="478"/>
      <c r="BW989" s="478"/>
      <c r="BX989" s="93"/>
      <c r="BY989" s="93"/>
      <c r="BZ989" s="93"/>
      <c r="CA989" s="93"/>
      <c r="CB989" s="93"/>
      <c r="CC989" s="93"/>
      <c r="CD989" s="93"/>
      <c r="CE989" s="93"/>
      <c r="CF989" s="93"/>
      <c r="CG989" s="93"/>
      <c r="CH989" s="93"/>
      <c r="CI989" s="93"/>
      <c r="CJ989" s="478"/>
      <c r="CK989" s="478"/>
      <c r="CL989" s="478"/>
      <c r="CM989" s="93"/>
      <c r="CN989" s="93"/>
      <c r="CO989" s="93"/>
    </row>
    <row r="990" spans="1:93" s="6" customFormat="1" ht="36.75" hidden="1" customHeight="1" x14ac:dyDescent="0.4">
      <c r="B990" s="90"/>
      <c r="C990" s="91"/>
      <c r="D990" s="479">
        <f>D988*10/100</f>
        <v>118495.97921799999</v>
      </c>
      <c r="E990" s="479"/>
      <c r="F990" s="478"/>
      <c r="G990" s="478"/>
      <c r="H990" s="478"/>
      <c r="I990" s="478"/>
      <c r="J990" s="478"/>
      <c r="K990" s="478"/>
      <c r="L990" s="478"/>
      <c r="M990" s="478"/>
      <c r="N990" s="478"/>
      <c r="O990" s="478"/>
      <c r="P990" s="478"/>
      <c r="Q990" s="478"/>
      <c r="R990" s="478"/>
      <c r="S990" s="478"/>
      <c r="T990" s="478"/>
      <c r="U990" s="478"/>
      <c r="V990" s="478"/>
      <c r="W990" s="478"/>
      <c r="X990" s="478"/>
      <c r="Y990" s="478"/>
      <c r="Z990" s="478"/>
      <c r="AA990" s="478"/>
      <c r="AB990" s="478"/>
      <c r="AC990" s="478"/>
      <c r="AD990" s="478"/>
      <c r="AE990" s="478"/>
      <c r="AF990" s="478"/>
      <c r="AG990" s="478"/>
      <c r="AH990" s="478"/>
      <c r="AI990" s="478"/>
      <c r="AJ990" s="478"/>
      <c r="AK990" s="478"/>
      <c r="AL990" s="478"/>
      <c r="AM990" s="478"/>
      <c r="AN990" s="478"/>
      <c r="AO990" s="478"/>
      <c r="AP990" s="478"/>
      <c r="AQ990" s="478"/>
      <c r="AR990" s="478"/>
      <c r="AS990" s="478"/>
      <c r="AT990" s="478"/>
      <c r="AU990" s="478"/>
      <c r="AV990" s="514">
        <f>AV988*10/100</f>
        <v>118495.97921799999</v>
      </c>
      <c r="AW990" s="479"/>
      <c r="AX990" s="478"/>
      <c r="AY990" s="478"/>
      <c r="AZ990" s="478"/>
      <c r="BA990" s="478"/>
      <c r="BB990" s="478"/>
      <c r="BC990" s="478"/>
      <c r="BD990" s="478"/>
      <c r="BE990" s="478"/>
      <c r="BF990" s="478"/>
      <c r="BG990" s="478"/>
      <c r="BH990" s="478"/>
      <c r="BI990" s="479">
        <f>BI988*10/100</f>
        <v>96900.77</v>
      </c>
      <c r="BJ990" s="479"/>
      <c r="BK990" s="478"/>
      <c r="BL990" s="478"/>
      <c r="BM990" s="478"/>
      <c r="BN990" s="478"/>
      <c r="BO990" s="479">
        <f>BO988*10/100</f>
        <v>96900.77</v>
      </c>
      <c r="BP990" s="479"/>
      <c r="BQ990" s="478"/>
      <c r="BR990" s="478"/>
      <c r="BS990" s="478"/>
      <c r="BT990" s="478"/>
      <c r="BU990" s="478"/>
      <c r="BV990" s="479" t="e">
        <f>BV988*10/100</f>
        <v>#REF!</v>
      </c>
      <c r="BW990" s="479"/>
      <c r="BX990" s="93"/>
      <c r="BY990" s="93"/>
      <c r="BZ990" s="93"/>
      <c r="CA990" s="93"/>
      <c r="CB990" s="93"/>
      <c r="CC990" s="93"/>
      <c r="CD990" s="93"/>
      <c r="CE990" s="93"/>
      <c r="CF990" s="93"/>
      <c r="CG990" s="93"/>
      <c r="CH990" s="93"/>
      <c r="CI990" s="93"/>
      <c r="CJ990" s="478"/>
      <c r="CK990" s="479">
        <f>CK988*10/100</f>
        <v>102061.57</v>
      </c>
      <c r="CL990" s="479"/>
      <c r="CM990" s="93"/>
      <c r="CN990" s="93"/>
      <c r="CO990" s="93"/>
    </row>
    <row r="991" spans="1:93" s="6" customFormat="1" ht="27" hidden="1" customHeight="1" x14ac:dyDescent="0.4">
      <c r="B991" s="90"/>
      <c r="C991" s="91"/>
      <c r="D991" s="478"/>
      <c r="E991" s="478"/>
      <c r="F991" s="478"/>
      <c r="G991" s="478"/>
      <c r="H991" s="478"/>
      <c r="I991" s="478"/>
      <c r="J991" s="478"/>
      <c r="K991" s="478"/>
      <c r="L991" s="478"/>
      <c r="M991" s="478"/>
      <c r="N991" s="478"/>
      <c r="O991" s="478"/>
      <c r="P991" s="478"/>
      <c r="Q991" s="478"/>
      <c r="R991" s="478"/>
      <c r="S991" s="478"/>
      <c r="T991" s="478"/>
      <c r="U991" s="478"/>
      <c r="V991" s="478"/>
      <c r="W991" s="478"/>
      <c r="X991" s="478"/>
      <c r="Y991" s="478"/>
      <c r="Z991" s="478"/>
      <c r="AA991" s="478"/>
      <c r="AB991" s="478"/>
      <c r="AC991" s="478"/>
      <c r="AD991" s="478"/>
      <c r="AE991" s="478"/>
      <c r="AF991" s="478"/>
      <c r="AG991" s="478"/>
      <c r="AH991" s="478"/>
      <c r="AI991" s="478"/>
      <c r="AJ991" s="478"/>
      <c r="AK991" s="478"/>
      <c r="AL991" s="478"/>
      <c r="AM991" s="478"/>
      <c r="AN991" s="478"/>
      <c r="AO991" s="478"/>
      <c r="AP991" s="478"/>
      <c r="AQ991" s="478"/>
      <c r="AR991" s="478"/>
      <c r="AS991" s="478"/>
      <c r="AT991" s="478"/>
      <c r="AU991" s="478"/>
      <c r="AV991" s="513"/>
      <c r="AW991" s="478"/>
      <c r="AX991" s="478"/>
      <c r="AY991" s="478"/>
      <c r="AZ991" s="478"/>
      <c r="BA991" s="478"/>
      <c r="BB991" s="478"/>
      <c r="BC991" s="478"/>
      <c r="BD991" s="478"/>
      <c r="BE991" s="478"/>
      <c r="BF991" s="478"/>
      <c r="BG991" s="478"/>
      <c r="BH991" s="478"/>
      <c r="BI991" s="478"/>
      <c r="BJ991" s="478"/>
      <c r="BK991" s="478"/>
      <c r="BL991" s="478"/>
      <c r="BM991" s="478"/>
      <c r="BN991" s="478"/>
      <c r="BO991" s="478"/>
      <c r="BP991" s="478"/>
      <c r="BQ991" s="478"/>
      <c r="BR991" s="478"/>
      <c r="BS991" s="478"/>
      <c r="BT991" s="478"/>
      <c r="BU991" s="478"/>
      <c r="BV991" s="478"/>
      <c r="BW991" s="478"/>
      <c r="BX991" s="93"/>
      <c r="BY991" s="93"/>
      <c r="BZ991" s="93"/>
      <c r="CA991" s="93"/>
      <c r="CB991" s="93"/>
      <c r="CC991" s="93"/>
      <c r="CD991" s="93"/>
      <c r="CE991" s="93"/>
      <c r="CF991" s="93"/>
      <c r="CG991" s="93"/>
      <c r="CH991" s="93"/>
      <c r="CI991" s="93"/>
      <c r="CJ991" s="478"/>
      <c r="CK991" s="478"/>
      <c r="CL991" s="478"/>
      <c r="CM991" s="93"/>
      <c r="CN991" s="93"/>
      <c r="CO991" s="93"/>
    </row>
    <row r="992" spans="1:93" s="6" customFormat="1" ht="15" hidden="1" customHeight="1" x14ac:dyDescent="0.25">
      <c r="B992" s="90"/>
      <c r="C992" s="91"/>
      <c r="D992" s="93"/>
      <c r="E992" s="93"/>
      <c r="F992" s="93"/>
      <c r="G992" s="93"/>
      <c r="H992" s="93"/>
      <c r="I992" s="93"/>
      <c r="J992" s="93"/>
      <c r="K992" s="93"/>
      <c r="L992" s="93"/>
      <c r="M992" s="93"/>
      <c r="N992" s="93"/>
      <c r="O992" s="93"/>
      <c r="P992" s="93"/>
      <c r="Q992" s="93"/>
      <c r="R992" s="93"/>
      <c r="S992" s="93"/>
      <c r="T992" s="93"/>
      <c r="U992" s="93"/>
      <c r="V992" s="93"/>
      <c r="W992" s="93"/>
      <c r="X992" s="93"/>
      <c r="Y992" s="93"/>
      <c r="Z992" s="93"/>
      <c r="AA992" s="93"/>
      <c r="AB992" s="93"/>
      <c r="AC992" s="93"/>
      <c r="AD992" s="93"/>
      <c r="AE992" s="93"/>
      <c r="AF992" s="93"/>
      <c r="AG992" s="93"/>
      <c r="AH992" s="93"/>
      <c r="AI992" s="93"/>
      <c r="AJ992" s="93"/>
      <c r="AK992" s="93"/>
      <c r="AL992" s="93"/>
      <c r="AM992" s="93"/>
      <c r="AN992" s="93"/>
      <c r="AO992" s="93"/>
      <c r="AP992" s="93"/>
      <c r="AQ992" s="93"/>
      <c r="AR992" s="93"/>
      <c r="AS992" s="93"/>
      <c r="AT992" s="93"/>
      <c r="AU992" s="93"/>
      <c r="AV992" s="5"/>
      <c r="AW992" s="93"/>
      <c r="AX992" s="93"/>
      <c r="AY992" s="93"/>
      <c r="AZ992" s="93"/>
      <c r="BA992" s="93"/>
      <c r="BB992" s="93"/>
      <c r="BC992" s="93"/>
      <c r="BD992" s="93"/>
      <c r="BE992" s="93"/>
      <c r="BF992" s="93"/>
      <c r="BG992" s="93"/>
      <c r="BH992" s="93"/>
      <c r="BI992" s="93"/>
      <c r="BJ992" s="93"/>
      <c r="BK992" s="93"/>
      <c r="BL992" s="93"/>
      <c r="BM992" s="93"/>
      <c r="BN992" s="93"/>
      <c r="BO992" s="93"/>
      <c r="BP992" s="93"/>
      <c r="BQ992" s="93"/>
      <c r="BR992" s="93"/>
      <c r="BS992" s="93"/>
      <c r="BT992" s="93"/>
      <c r="BU992" s="93"/>
      <c r="BV992" s="93"/>
      <c r="BW992" s="93"/>
      <c r="BX992" s="93"/>
      <c r="BY992" s="93"/>
      <c r="BZ992" s="93"/>
      <c r="CA992" s="93"/>
      <c r="CB992" s="93"/>
      <c r="CC992" s="93"/>
      <c r="CD992" s="93"/>
      <c r="CE992" s="93"/>
      <c r="CF992" s="93"/>
      <c r="CG992" s="93"/>
      <c r="CH992" s="93"/>
      <c r="CI992" s="93"/>
      <c r="CJ992" s="93"/>
      <c r="CK992" s="93"/>
      <c r="CL992" s="93"/>
      <c r="CM992" s="93"/>
      <c r="CN992" s="93"/>
      <c r="CO992" s="93"/>
    </row>
    <row r="993" spans="1:93" s="6" customFormat="1" ht="15" customHeight="1" x14ac:dyDescent="0.25">
      <c r="B993" s="90"/>
      <c r="C993" s="91"/>
      <c r="D993" s="93"/>
      <c r="E993" s="93"/>
      <c r="F993" s="93"/>
      <c r="G993" s="93"/>
      <c r="H993" s="93"/>
      <c r="I993" s="93"/>
      <c r="J993" s="93"/>
      <c r="K993" s="93"/>
      <c r="L993" s="93"/>
      <c r="M993" s="93"/>
      <c r="N993" s="93"/>
      <c r="O993" s="93"/>
      <c r="P993" s="93"/>
      <c r="Q993" s="93"/>
      <c r="R993" s="93"/>
      <c r="S993" s="93"/>
      <c r="T993" s="93"/>
      <c r="U993" s="93"/>
      <c r="V993" s="93"/>
      <c r="W993" s="93"/>
      <c r="X993" s="93"/>
      <c r="Y993" s="93"/>
      <c r="Z993" s="93"/>
      <c r="AA993" s="93"/>
      <c r="AB993" s="93"/>
      <c r="AC993" s="93"/>
      <c r="AD993" s="93"/>
      <c r="AE993" s="93"/>
      <c r="AF993" s="93"/>
      <c r="AG993" s="93"/>
      <c r="AH993" s="93"/>
      <c r="AI993" s="93"/>
      <c r="AJ993" s="93"/>
      <c r="AK993" s="93"/>
      <c r="AL993" s="93"/>
      <c r="AM993" s="93"/>
      <c r="AN993" s="93"/>
      <c r="AO993" s="93"/>
      <c r="AP993" s="93"/>
      <c r="AQ993" s="93"/>
      <c r="AR993" s="93"/>
      <c r="AS993" s="93"/>
      <c r="AT993" s="93"/>
      <c r="AU993" s="93"/>
      <c r="AV993" s="5"/>
      <c r="AW993" s="93"/>
      <c r="AX993" s="93"/>
      <c r="AY993" s="93"/>
      <c r="AZ993" s="93"/>
      <c r="BA993" s="93"/>
      <c r="BB993" s="93"/>
      <c r="BC993" s="93"/>
      <c r="BD993" s="93"/>
      <c r="BE993" s="93"/>
      <c r="BF993" s="93"/>
      <c r="BG993" s="93"/>
      <c r="BH993" s="93"/>
      <c r="BI993" s="93"/>
      <c r="BJ993" s="93"/>
      <c r="BK993" s="93"/>
      <c r="BL993" s="93"/>
      <c r="BM993" s="93"/>
      <c r="BN993" s="93"/>
      <c r="BO993" s="93"/>
      <c r="BP993" s="93"/>
      <c r="BQ993" s="93"/>
      <c r="BR993" s="93"/>
      <c r="BS993" s="93"/>
      <c r="BT993" s="93"/>
      <c r="BU993" s="93"/>
      <c r="BV993" s="93"/>
      <c r="BW993" s="93"/>
      <c r="BX993" s="93"/>
      <c r="BY993" s="93"/>
      <c r="BZ993" s="93"/>
      <c r="CA993" s="93"/>
      <c r="CB993" s="93"/>
      <c r="CC993" s="93"/>
      <c r="CD993" s="93"/>
      <c r="CE993" s="93"/>
      <c r="CF993" s="93"/>
      <c r="CG993" s="93"/>
      <c r="CH993" s="93"/>
      <c r="CI993" s="93"/>
      <c r="CJ993" s="93"/>
      <c r="CK993" s="93"/>
      <c r="CL993" s="93"/>
      <c r="CM993" s="93"/>
      <c r="CN993" s="93"/>
      <c r="CO993" s="93"/>
    </row>
    <row r="994" spans="1:93" s="95" customFormat="1" ht="46.5" customHeight="1" x14ac:dyDescent="0.2">
      <c r="B994" s="856"/>
      <c r="C994" s="856"/>
      <c r="D994" s="197"/>
      <c r="E994" s="197"/>
      <c r="AV994" s="515"/>
      <c r="AW994" s="197"/>
      <c r="BI994" s="197"/>
      <c r="BO994" s="197"/>
      <c r="BV994" s="197"/>
      <c r="CK994" s="197"/>
    </row>
    <row r="995" spans="1:93" s="92" customFormat="1" ht="18.75" customHeight="1" x14ac:dyDescent="0.25">
      <c r="A995" s="96"/>
      <c r="B995" s="91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</row>
    <row r="996" spans="1:93" s="6" customFormat="1" ht="18.75" customHeight="1" x14ac:dyDescent="0.25">
      <c r="A996" s="97"/>
      <c r="B996" s="98"/>
      <c r="C996" s="92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</row>
    <row r="997" spans="1:93" s="99" customFormat="1" ht="46.5" customHeight="1" x14ac:dyDescent="0.2">
      <c r="B997" s="852"/>
      <c r="C997" s="852"/>
      <c r="D997" s="101"/>
      <c r="E997" s="101"/>
      <c r="F997" s="101"/>
      <c r="G997" s="101"/>
      <c r="H997" s="101"/>
      <c r="I997" s="101"/>
      <c r="J997" s="101"/>
      <c r="K997" s="101"/>
      <c r="L997" s="101"/>
      <c r="M997" s="101"/>
      <c r="N997" s="101"/>
      <c r="O997" s="101"/>
      <c r="P997" s="101"/>
      <c r="Q997" s="101"/>
      <c r="R997" s="101"/>
      <c r="S997" s="101"/>
      <c r="T997" s="101"/>
      <c r="U997" s="101"/>
      <c r="V997" s="101"/>
      <c r="W997" s="101"/>
      <c r="X997" s="101"/>
      <c r="Y997" s="101"/>
      <c r="Z997" s="101"/>
      <c r="AA997" s="101"/>
      <c r="AB997" s="101"/>
      <c r="AC997" s="101"/>
      <c r="AD997" s="101"/>
      <c r="AE997" s="101"/>
      <c r="AF997" s="101"/>
      <c r="AG997" s="101"/>
      <c r="AH997" s="101"/>
      <c r="AI997" s="101"/>
      <c r="AJ997" s="101"/>
      <c r="AK997" s="101"/>
      <c r="AL997" s="101"/>
      <c r="AM997" s="101"/>
      <c r="AN997" s="101"/>
      <c r="AO997" s="101"/>
      <c r="AP997" s="101"/>
      <c r="AQ997" s="101"/>
      <c r="AR997" s="101"/>
      <c r="AS997" s="101"/>
      <c r="AT997" s="101"/>
      <c r="AU997" s="101"/>
      <c r="AV997" s="516"/>
      <c r="AW997" s="101"/>
      <c r="AX997" s="101"/>
      <c r="AY997" s="101"/>
      <c r="AZ997" s="101"/>
      <c r="BA997" s="101"/>
      <c r="BB997" s="101"/>
      <c r="BC997" s="101"/>
      <c r="BD997" s="101"/>
      <c r="BE997" s="101"/>
      <c r="BF997" s="101"/>
      <c r="BG997" s="101"/>
      <c r="BH997" s="101"/>
      <c r="BI997" s="101"/>
      <c r="BJ997" s="101"/>
      <c r="BK997" s="101"/>
      <c r="BL997" s="101"/>
      <c r="BM997" s="101"/>
      <c r="BN997" s="101"/>
      <c r="BO997" s="101"/>
      <c r="BP997" s="101"/>
      <c r="BQ997" s="101"/>
      <c r="BR997" s="101"/>
      <c r="BS997" s="101"/>
      <c r="BT997" s="101"/>
      <c r="BU997" s="101"/>
      <c r="BV997" s="101"/>
      <c r="BW997" s="101"/>
      <c r="BX997" s="101"/>
      <c r="BY997" s="101"/>
      <c r="BZ997" s="101"/>
      <c r="CA997" s="101"/>
      <c r="CB997" s="101"/>
      <c r="CC997" s="101"/>
      <c r="CD997" s="101"/>
      <c r="CE997" s="101"/>
      <c r="CF997" s="101"/>
      <c r="CG997" s="101"/>
      <c r="CH997" s="101"/>
      <c r="CI997" s="101"/>
      <c r="CJ997" s="101"/>
      <c r="CK997" s="101"/>
      <c r="CL997" s="101"/>
      <c r="CM997" s="101"/>
      <c r="CN997" s="101"/>
      <c r="CO997" s="101"/>
    </row>
    <row r="998" spans="1:93" ht="15" customHeight="1" x14ac:dyDescent="0.25"/>
    <row r="999" spans="1:93" ht="15" customHeight="1" x14ac:dyDescent="0.25"/>
    <row r="1000" spans="1:93" ht="15" customHeight="1" x14ac:dyDescent="0.25"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6"/>
      <c r="AD1000" s="1"/>
      <c r="AE1000" s="1"/>
      <c r="AF1000" s="1"/>
      <c r="AG1000" s="1"/>
      <c r="AH1000" s="1"/>
      <c r="AI1000" s="1"/>
      <c r="AJ1000" s="1"/>
      <c r="AK1000" s="1"/>
      <c r="AL1000" s="6"/>
      <c r="AM1000" s="1"/>
      <c r="AN1000" s="1"/>
      <c r="AO1000" s="1"/>
      <c r="AP1000" s="1"/>
      <c r="AQ1000" s="1"/>
      <c r="AR1000" s="1"/>
      <c r="AS1000" s="1"/>
      <c r="AT1000" s="1"/>
      <c r="AU1000" s="1"/>
      <c r="AV1000" s="9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6"/>
      <c r="BJ1000" s="1"/>
      <c r="BK1000" s="1"/>
      <c r="BL1000" s="1"/>
      <c r="BM1000" s="1"/>
      <c r="BN1000" s="1"/>
      <c r="BO1000" s="6"/>
      <c r="BP1000" s="6"/>
      <c r="BQ1000" s="1"/>
      <c r="BR1000" s="1"/>
      <c r="BS1000" s="1"/>
      <c r="BT1000" s="1"/>
      <c r="BU1000" s="1"/>
      <c r="BV1000" s="6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6"/>
      <c r="CL1000" s="1"/>
      <c r="CM1000" s="1"/>
      <c r="CN1000" s="1"/>
      <c r="CO1000" s="1"/>
    </row>
    <row r="1001" spans="1:93" ht="15" customHeight="1" x14ac:dyDescent="0.25"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6"/>
      <c r="AD1001" s="1"/>
      <c r="AE1001" s="1"/>
      <c r="AF1001" s="1"/>
      <c r="AG1001" s="1"/>
      <c r="AH1001" s="1"/>
      <c r="AI1001" s="1"/>
      <c r="AJ1001" s="1"/>
      <c r="AK1001" s="1"/>
      <c r="AL1001" s="6"/>
      <c r="AM1001" s="1"/>
      <c r="AN1001" s="1"/>
      <c r="AO1001" s="1"/>
      <c r="AP1001" s="1"/>
      <c r="AQ1001" s="1"/>
      <c r="AR1001" s="1"/>
      <c r="AS1001" s="1"/>
      <c r="AT1001" s="1"/>
      <c r="AU1001" s="1"/>
      <c r="AV1001" s="9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6"/>
      <c r="BJ1001" s="1"/>
      <c r="BK1001" s="1"/>
      <c r="BL1001" s="1"/>
      <c r="BM1001" s="1"/>
      <c r="BN1001" s="1"/>
      <c r="BO1001" s="6"/>
      <c r="BP1001" s="6"/>
      <c r="BQ1001" s="1"/>
      <c r="BR1001" s="1"/>
      <c r="BS1001" s="1"/>
      <c r="BT1001" s="1"/>
      <c r="BU1001" s="1"/>
      <c r="BV1001" s="6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6"/>
      <c r="CL1001" s="1"/>
      <c r="CM1001" s="1"/>
      <c r="CN1001" s="1"/>
      <c r="CO1001" s="1"/>
    </row>
    <row r="1002" spans="1:93" ht="15" customHeight="1" x14ac:dyDescent="0.25"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6"/>
      <c r="AD1002" s="1"/>
      <c r="AE1002" s="1"/>
      <c r="AF1002" s="1"/>
      <c r="AG1002" s="1"/>
      <c r="AH1002" s="1"/>
      <c r="AI1002" s="1"/>
      <c r="AJ1002" s="1"/>
      <c r="AK1002" s="1"/>
      <c r="AL1002" s="6"/>
      <c r="AM1002" s="1"/>
      <c r="AN1002" s="1"/>
      <c r="AO1002" s="1"/>
      <c r="AP1002" s="1"/>
      <c r="AQ1002" s="1"/>
      <c r="AR1002" s="1"/>
      <c r="AS1002" s="1"/>
      <c r="AT1002" s="1"/>
      <c r="AU1002" s="1"/>
      <c r="AV1002" s="9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6"/>
      <c r="BJ1002" s="1"/>
      <c r="BK1002" s="1"/>
      <c r="BL1002" s="1"/>
      <c r="BM1002" s="1"/>
      <c r="BN1002" s="1"/>
      <c r="BO1002" s="6"/>
      <c r="BP1002" s="6"/>
      <c r="BQ1002" s="1"/>
      <c r="BR1002" s="1"/>
      <c r="BS1002" s="1"/>
      <c r="BT1002" s="1"/>
      <c r="BU1002" s="1"/>
      <c r="BV1002" s="6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6"/>
      <c r="CL1002" s="1"/>
      <c r="CM1002" s="1"/>
      <c r="CN1002" s="1"/>
      <c r="CO1002" s="1"/>
    </row>
    <row r="1003" spans="1:93" ht="15" customHeight="1" x14ac:dyDescent="0.25"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6"/>
      <c r="AD1003" s="1"/>
      <c r="AE1003" s="1"/>
      <c r="AF1003" s="1"/>
      <c r="AG1003" s="1"/>
      <c r="AH1003" s="1"/>
      <c r="AI1003" s="1"/>
      <c r="AJ1003" s="1"/>
      <c r="AK1003" s="1"/>
      <c r="AL1003" s="6"/>
      <c r="AM1003" s="1"/>
      <c r="AN1003" s="1"/>
      <c r="AO1003" s="1"/>
      <c r="AP1003" s="1"/>
      <c r="AQ1003" s="1"/>
      <c r="AR1003" s="1"/>
      <c r="AS1003" s="1"/>
      <c r="AT1003" s="1"/>
      <c r="AU1003" s="1"/>
      <c r="AV1003" s="9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6"/>
      <c r="BJ1003" s="1"/>
      <c r="BK1003" s="1"/>
      <c r="BL1003" s="1"/>
      <c r="BM1003" s="1"/>
      <c r="BN1003" s="1"/>
      <c r="BO1003" s="6"/>
      <c r="BP1003" s="6"/>
      <c r="BQ1003" s="1"/>
      <c r="BR1003" s="1"/>
      <c r="BS1003" s="1"/>
      <c r="BT1003" s="1"/>
      <c r="BU1003" s="1"/>
      <c r="BV1003" s="6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6"/>
      <c r="CL1003" s="1"/>
      <c r="CM1003" s="1"/>
      <c r="CN1003" s="1"/>
      <c r="CO1003" s="1"/>
    </row>
    <row r="1004" spans="1:93" ht="15" customHeight="1" x14ac:dyDescent="0.25"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6"/>
      <c r="AD1004" s="1"/>
      <c r="AE1004" s="1"/>
      <c r="AF1004" s="1"/>
      <c r="AG1004" s="1"/>
      <c r="AH1004" s="1"/>
      <c r="AI1004" s="1"/>
      <c r="AJ1004" s="1"/>
      <c r="AK1004" s="1"/>
      <c r="AL1004" s="6"/>
      <c r="AM1004" s="1"/>
      <c r="AN1004" s="1"/>
      <c r="AO1004" s="1"/>
      <c r="AP1004" s="1"/>
      <c r="AQ1004" s="1"/>
      <c r="AR1004" s="1"/>
      <c r="AS1004" s="1"/>
      <c r="AT1004" s="1"/>
      <c r="AU1004" s="1"/>
      <c r="AV1004" s="9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6"/>
      <c r="BJ1004" s="1"/>
      <c r="BK1004" s="1"/>
      <c r="BL1004" s="1"/>
      <c r="BM1004" s="1"/>
      <c r="BN1004" s="1"/>
      <c r="BO1004" s="6"/>
      <c r="BP1004" s="6"/>
      <c r="BQ1004" s="1"/>
      <c r="BR1004" s="1"/>
      <c r="BS1004" s="1"/>
      <c r="BT1004" s="1"/>
      <c r="BU1004" s="1"/>
      <c r="BV1004" s="6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6"/>
      <c r="CL1004" s="1"/>
      <c r="CM1004" s="1"/>
      <c r="CN1004" s="1"/>
      <c r="CO1004" s="1"/>
    </row>
    <row r="1005" spans="1:93" ht="15" customHeight="1" x14ac:dyDescent="0.25"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6"/>
      <c r="AD1005" s="1"/>
      <c r="AE1005" s="1"/>
      <c r="AF1005" s="1"/>
      <c r="AG1005" s="1"/>
      <c r="AH1005" s="1"/>
      <c r="AI1005" s="1"/>
      <c r="AJ1005" s="1"/>
      <c r="AK1005" s="1"/>
      <c r="AL1005" s="6"/>
      <c r="AM1005" s="1"/>
      <c r="AN1005" s="1"/>
      <c r="AO1005" s="1"/>
      <c r="AP1005" s="1"/>
      <c r="AQ1005" s="1"/>
      <c r="AR1005" s="1"/>
      <c r="AS1005" s="1"/>
      <c r="AT1005" s="1"/>
      <c r="AU1005" s="1"/>
      <c r="AV1005" s="9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6"/>
      <c r="BJ1005" s="1"/>
      <c r="BK1005" s="1"/>
      <c r="BL1005" s="1"/>
      <c r="BM1005" s="1"/>
      <c r="BN1005" s="1"/>
      <c r="BO1005" s="6"/>
      <c r="BP1005" s="6"/>
      <c r="BQ1005" s="1"/>
      <c r="BR1005" s="1"/>
      <c r="BS1005" s="1"/>
      <c r="BT1005" s="1"/>
      <c r="BU1005" s="1"/>
      <c r="BV1005" s="6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6"/>
      <c r="CL1005" s="1"/>
      <c r="CM1005" s="1"/>
      <c r="CN1005" s="1"/>
      <c r="CO1005" s="1"/>
    </row>
    <row r="1006" spans="1:93" x14ac:dyDescent="0.25">
      <c r="B1006" s="853"/>
      <c r="C1006" s="854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6"/>
      <c r="AD1006" s="1"/>
      <c r="AE1006" s="1"/>
      <c r="AF1006" s="1"/>
      <c r="AG1006" s="1"/>
      <c r="AH1006" s="1"/>
      <c r="AI1006" s="1"/>
      <c r="AJ1006" s="1"/>
      <c r="AK1006" s="1"/>
      <c r="AL1006" s="6"/>
      <c r="AM1006" s="1"/>
      <c r="AN1006" s="1"/>
      <c r="AO1006" s="1"/>
      <c r="AP1006" s="1"/>
      <c r="AQ1006" s="1"/>
      <c r="AR1006" s="1"/>
      <c r="AS1006" s="1"/>
      <c r="AT1006" s="1"/>
      <c r="AU1006" s="1"/>
      <c r="AV1006" s="9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6"/>
      <c r="BJ1006" s="1"/>
      <c r="BK1006" s="1"/>
      <c r="BL1006" s="1"/>
      <c r="BM1006" s="1"/>
      <c r="BN1006" s="1"/>
      <c r="BO1006" s="6"/>
      <c r="BP1006" s="6"/>
      <c r="BQ1006" s="1"/>
      <c r="BR1006" s="1"/>
      <c r="BS1006" s="1"/>
      <c r="BT1006" s="1"/>
      <c r="BU1006" s="1"/>
      <c r="BV1006" s="6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6"/>
      <c r="CL1006" s="1"/>
      <c r="CM1006" s="1"/>
      <c r="CN1006" s="1"/>
      <c r="CO1006" s="1"/>
    </row>
    <row r="1017" spans="1:93" s="100" customFormat="1" x14ac:dyDescent="0.25">
      <c r="A1017" s="1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93"/>
      <c r="AD1017" s="4"/>
      <c r="AE1017" s="4"/>
      <c r="AF1017" s="4"/>
      <c r="AG1017" s="4"/>
      <c r="AH1017" s="4"/>
      <c r="AI1017" s="4"/>
      <c r="AJ1017" s="4"/>
      <c r="AK1017" s="4"/>
      <c r="AL1017" s="93"/>
      <c r="AM1017" s="4"/>
      <c r="AN1017" s="4"/>
      <c r="AO1017" s="4"/>
      <c r="AP1017" s="4"/>
      <c r="AQ1017" s="4"/>
      <c r="AR1017" s="4"/>
      <c r="AS1017" s="4"/>
      <c r="AT1017" s="4"/>
      <c r="AU1017" s="4"/>
      <c r="AV1017" s="5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93"/>
      <c r="BJ1017" s="4"/>
      <c r="BK1017" s="4"/>
      <c r="BL1017" s="4"/>
      <c r="BM1017" s="4"/>
      <c r="BN1017" s="4"/>
      <c r="BO1017" s="93"/>
      <c r="BP1017" s="93"/>
      <c r="BQ1017" s="4"/>
      <c r="BR1017" s="4"/>
      <c r="BS1017" s="4"/>
      <c r="BT1017" s="4"/>
      <c r="BU1017" s="4"/>
      <c r="BV1017" s="93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93"/>
      <c r="CL1017" s="4"/>
      <c r="CM1017" s="4"/>
      <c r="CN1017" s="4"/>
      <c r="CO1017" s="4"/>
    </row>
  </sheetData>
  <mergeCells count="136">
    <mergeCell ref="B812:C812"/>
    <mergeCell ref="B58:C58"/>
    <mergeCell ref="B33:C33"/>
    <mergeCell ref="B23:C23"/>
    <mergeCell ref="B61:C61"/>
    <mergeCell ref="B56:C56"/>
    <mergeCell ref="B57:C57"/>
    <mergeCell ref="B60:C60"/>
    <mergeCell ref="B24:C24"/>
    <mergeCell ref="B26:C26"/>
    <mergeCell ref="B39:C39"/>
    <mergeCell ref="B41:C41"/>
    <mergeCell ref="B31:C31"/>
    <mergeCell ref="B34:C34"/>
    <mergeCell ref="B29:C29"/>
    <mergeCell ref="B30:C30"/>
    <mergeCell ref="B27:C27"/>
    <mergeCell ref="B648:C648"/>
    <mergeCell ref="B718:C718"/>
    <mergeCell ref="B17:CK17"/>
    <mergeCell ref="E18:H18"/>
    <mergeCell ref="B789:C789"/>
    <mergeCell ref="CK18:CK19"/>
    <mergeCell ref="CL18:CO18"/>
    <mergeCell ref="B720:C720"/>
    <mergeCell ref="B721:C721"/>
    <mergeCell ref="B722:CI722"/>
    <mergeCell ref="B784:C784"/>
    <mergeCell ref="B55:C55"/>
    <mergeCell ref="B48:C48"/>
    <mergeCell ref="B51:C51"/>
    <mergeCell ref="B649:CI649"/>
    <mergeCell ref="B719:C719"/>
    <mergeCell ref="B783:C783"/>
    <mergeCell ref="CE18:CE19"/>
    <mergeCell ref="CF18:CI18"/>
    <mergeCell ref="B28:C28"/>
    <mergeCell ref="B25:C25"/>
    <mergeCell ref="CJ18:CJ19"/>
    <mergeCell ref="B52:C52"/>
    <mergeCell ref="B53:C53"/>
    <mergeCell ref="B308:C308"/>
    <mergeCell ref="B645:C645"/>
    <mergeCell ref="B906:H906"/>
    <mergeCell ref="B32:C32"/>
    <mergeCell ref="B62:C62"/>
    <mergeCell ref="B809:C809"/>
    <mergeCell ref="B816:C816"/>
    <mergeCell ref="B813:C813"/>
    <mergeCell ref="B818:CI818"/>
    <mergeCell ref="B858:CI858"/>
    <mergeCell ref="B819:CI819"/>
    <mergeCell ref="B814:C814"/>
    <mergeCell ref="B806:C806"/>
    <mergeCell ref="B810:C810"/>
    <mergeCell ref="B811:C811"/>
    <mergeCell ref="B792:CK792"/>
    <mergeCell ref="B817:CK817"/>
    <mergeCell ref="B786:C786"/>
    <mergeCell ref="B717:C717"/>
    <mergeCell ref="B785:C785"/>
    <mergeCell ref="B716:C716"/>
    <mergeCell ref="B788:C788"/>
    <mergeCell ref="B808:C808"/>
    <mergeCell ref="B815:C815"/>
    <mergeCell ref="B807:C807"/>
    <mergeCell ref="B787:C787"/>
    <mergeCell ref="B997:C997"/>
    <mergeCell ref="B1006:C1006"/>
    <mergeCell ref="B969:C969"/>
    <mergeCell ref="B970:C970"/>
    <mergeCell ref="B994:C994"/>
    <mergeCell ref="B914:C914"/>
    <mergeCell ref="B965:C965"/>
    <mergeCell ref="B967:C967"/>
    <mergeCell ref="B968:C968"/>
    <mergeCell ref="B978:CI979"/>
    <mergeCell ref="B927:CI927"/>
    <mergeCell ref="A982:CI982"/>
    <mergeCell ref="B926:CI926"/>
    <mergeCell ref="B981:CI981"/>
    <mergeCell ref="B942:CI942"/>
    <mergeCell ref="B919:C919"/>
    <mergeCell ref="B922:C922"/>
    <mergeCell ref="A976:CK976"/>
    <mergeCell ref="B984:CK984"/>
    <mergeCell ref="B975:CK975"/>
    <mergeCell ref="B960:CK960"/>
    <mergeCell ref="B925:CK925"/>
    <mergeCell ref="CA18:CA19"/>
    <mergeCell ref="CB18:CD18"/>
    <mergeCell ref="B18:B19"/>
    <mergeCell ref="C18:C19"/>
    <mergeCell ref="AU18:AU19"/>
    <mergeCell ref="BI18:BI19"/>
    <mergeCell ref="BJ18:BM18"/>
    <mergeCell ref="BN18:BN19"/>
    <mergeCell ref="BA18:BA19"/>
    <mergeCell ref="BB18:BD18"/>
    <mergeCell ref="BE18:BE19"/>
    <mergeCell ref="AV18:AV19"/>
    <mergeCell ref="AW18:AZ18"/>
    <mergeCell ref="D18:D19"/>
    <mergeCell ref="AE18:AL18"/>
    <mergeCell ref="I18:I19"/>
    <mergeCell ref="J18:J19"/>
    <mergeCell ref="K18:R18"/>
    <mergeCell ref="S18:S19"/>
    <mergeCell ref="T18:T19"/>
    <mergeCell ref="U18:AB18"/>
    <mergeCell ref="AC18:AC19"/>
    <mergeCell ref="AD18:AD19"/>
    <mergeCell ref="B15:CK15"/>
    <mergeCell ref="B64:CK64"/>
    <mergeCell ref="B63:CK63"/>
    <mergeCell ref="B790:CK790"/>
    <mergeCell ref="B54:CK54"/>
    <mergeCell ref="BO18:BO19"/>
    <mergeCell ref="BP18:BS18"/>
    <mergeCell ref="B47:C47"/>
    <mergeCell ref="B36:C36"/>
    <mergeCell ref="B37:C37"/>
    <mergeCell ref="B38:C38"/>
    <mergeCell ref="B40:C40"/>
    <mergeCell ref="B42:C42"/>
    <mergeCell ref="B43:C43"/>
    <mergeCell ref="B45:C45"/>
    <mergeCell ref="B46:C46"/>
    <mergeCell ref="B44:C44"/>
    <mergeCell ref="B21:C21"/>
    <mergeCell ref="B22:C22"/>
    <mergeCell ref="BF18:BH18"/>
    <mergeCell ref="B35:C35"/>
    <mergeCell ref="BV18:BV19"/>
    <mergeCell ref="B59:C59"/>
    <mergeCell ref="BW18:BZ18"/>
  </mergeCells>
  <pageMargins left="0.39370078740157483" right="0.39370078740157483" top="0.19685039370078741" bottom="0.19685039370078741" header="0" footer="0"/>
  <pageSetup paperSize="8" scale="40" fitToHeight="1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2024_2026</vt:lpstr>
      <vt:lpstr>'2024_2026'!Заголовки_для_печати</vt:lpstr>
      <vt:lpstr>'2024_2026'!Область_печати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Николаевна Мухоморова</dc:creator>
  <cp:lastModifiedBy>Юлия Николаевна Мухоморова</cp:lastModifiedBy>
  <cp:lastPrinted>2024-07-07T11:00:06Z</cp:lastPrinted>
  <dcterms:created xsi:type="dcterms:W3CDTF">2021-01-28T14:59:09Z</dcterms:created>
  <dcterms:modified xsi:type="dcterms:W3CDTF">2026-04-17T11:23:12Z</dcterms:modified>
</cp:coreProperties>
</file>